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pavan\Desktop\business analytics\"/>
    </mc:Choice>
  </mc:AlternateContent>
  <xr:revisionPtr revIDLastSave="0" documentId="13_ncr:1_{E282150F-1499-4DC7-B589-3C6A1D1610E4}" xr6:coauthVersionLast="47" xr6:coauthVersionMax="47" xr10:uidLastSave="{00000000-0000-0000-0000-000000000000}"/>
  <bookViews>
    <workbookView xWindow="-108" yWindow="-108" windowWidth="23256" windowHeight="13176" activeTab="9" xr2:uid="{00000000-000D-0000-FFFF-FFFF00000000}"/>
  </bookViews>
  <sheets>
    <sheet name="car_price" sheetId="1" r:id="rId1"/>
    <sheet name="Sheet1" sheetId="3" r:id="rId2"/>
    <sheet name="Sheet2" sheetId="4" r:id="rId3"/>
    <sheet name="Sheet3" sheetId="5" r:id="rId4"/>
    <sheet name="Sheet5" sheetId="7" r:id="rId5"/>
    <sheet name="Sheet6" sheetId="8" r:id="rId6"/>
    <sheet name="Sheet8" sheetId="10" r:id="rId7"/>
    <sheet name="Sheet10" sheetId="12" r:id="rId8"/>
    <sheet name="Dashboard" sheetId="11" r:id="rId9"/>
    <sheet name="Insights" sheetId="13" r:id="rId10"/>
    <sheet name="Problem Statement" sheetId="2" r:id="rId11"/>
  </sheets>
  <definedNames>
    <definedName name="_xlnm._FilterDatabase" localSheetId="0" hidden="1">car_price!$A$1:$M$5513</definedName>
    <definedName name="Slicer_fuel_type">#N/A</definedName>
    <definedName name="Slicer_manufacture">#N/A</definedName>
    <definedName name="Slicer_transmission">#N/A</definedName>
  </definedNames>
  <calcPr calcId="191029"/>
  <pivotCaches>
    <pivotCache cacheId="190" r:id="rId12"/>
    <pivotCache cacheId="198"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494" i="1" l="1"/>
  <c r="C5437" i="1"/>
  <c r="C5391" i="1"/>
  <c r="C5454" i="1"/>
  <c r="C5403" i="1"/>
  <c r="C5491" i="1"/>
  <c r="C5469" i="1"/>
  <c r="C5441" i="1"/>
  <c r="C5513" i="1"/>
  <c r="C5453" i="1"/>
  <c r="C5452" i="1"/>
  <c r="C5490" i="1"/>
  <c r="C5468" i="1"/>
  <c r="C5467" i="1"/>
  <c r="C5439" i="1"/>
  <c r="C5512" i="1"/>
  <c r="C5493" i="1"/>
  <c r="C5413" i="1"/>
  <c r="C5404" i="1"/>
  <c r="C5426" i="1"/>
  <c r="C5489" i="1"/>
  <c r="C5498" i="1"/>
  <c r="C5501" i="1"/>
  <c r="C5401" i="1"/>
  <c r="C5497" i="1"/>
  <c r="C5488" i="1"/>
  <c r="C5503" i="1"/>
  <c r="C5466" i="1"/>
  <c r="C5436" i="1"/>
  <c r="C5456" i="1"/>
  <c r="C5427" i="1"/>
  <c r="C5457" i="1"/>
  <c r="C5451" i="1"/>
  <c r="C5422" i="1"/>
  <c r="C5410" i="1"/>
  <c r="C5480" i="1"/>
  <c r="C5508" i="1"/>
  <c r="C5496" i="1"/>
  <c r="C5435" i="1"/>
  <c r="C5465" i="1"/>
  <c r="C5475" i="1"/>
  <c r="C5411" i="1"/>
  <c r="C5414" i="1"/>
  <c r="C5409" i="1"/>
  <c r="C5479" i="1"/>
  <c r="C5397" i="1"/>
  <c r="C5450" i="1"/>
  <c r="C5511" i="1"/>
  <c r="C5502" i="1"/>
  <c r="C5470" i="1"/>
  <c r="C5449" i="1"/>
  <c r="C5464" i="1"/>
  <c r="C5505" i="1"/>
  <c r="C5463" i="1"/>
  <c r="C5474" i="1"/>
  <c r="C5473" i="1"/>
  <c r="C5440" i="1"/>
  <c r="C5421" i="1"/>
  <c r="C5472" i="1"/>
  <c r="C5500" i="1"/>
  <c r="C5455" i="1"/>
  <c r="C5420" i="1"/>
  <c r="C5402" i="1"/>
  <c r="C5434" i="1"/>
  <c r="C5433" i="1"/>
  <c r="C5448" i="1"/>
  <c r="C5425" i="1"/>
  <c r="C5482" i="1"/>
  <c r="C5398" i="1"/>
  <c r="C5415" i="1"/>
  <c r="C5419" i="1"/>
  <c r="C5462" i="1"/>
  <c r="C5461" i="1"/>
  <c r="C5424" i="1"/>
  <c r="C5408" i="1"/>
  <c r="C5447" i="1"/>
  <c r="C5446" i="1"/>
  <c r="C5432" i="1"/>
  <c r="C5407" i="1"/>
  <c r="C5487" i="1"/>
  <c r="C5412" i="1"/>
  <c r="C5460" i="1"/>
  <c r="C5396" i="1"/>
  <c r="C5471" i="1"/>
  <c r="C5395" i="1"/>
  <c r="C5486" i="1"/>
  <c r="C5445" i="1"/>
  <c r="C5459" i="1"/>
  <c r="C5509" i="1"/>
  <c r="C5444" i="1"/>
  <c r="C5504" i="1"/>
  <c r="C5443" i="1"/>
  <c r="C5478" i="1"/>
  <c r="C5458" i="1"/>
  <c r="C5431" i="1"/>
  <c r="C5418" i="1"/>
  <c r="C5483" i="1"/>
  <c r="C5499" i="1"/>
  <c r="C5393" i="1"/>
  <c r="C5406" i="1"/>
  <c r="C5507" i="1"/>
  <c r="C5394" i="1"/>
  <c r="C5485" i="1"/>
  <c r="C5430" i="1"/>
  <c r="C5417" i="1"/>
  <c r="C5429" i="1"/>
  <c r="C5438" i="1"/>
  <c r="C5442" i="1"/>
  <c r="C5428" i="1"/>
  <c r="C5400" i="1"/>
  <c r="C5399" i="1"/>
  <c r="C5481" i="1"/>
  <c r="C5510" i="1"/>
  <c r="C5405" i="1"/>
  <c r="C5506" i="1"/>
  <c r="C5495" i="1"/>
  <c r="C5477" i="1"/>
  <c r="C5423" i="1"/>
  <c r="C5476" i="1"/>
  <c r="C5484" i="1"/>
  <c r="C5392" i="1"/>
  <c r="C5416" i="1"/>
  <c r="C5492" i="1"/>
  <c r="K1506" i="1"/>
  <c r="K1018" i="1"/>
  <c r="K4210" i="1"/>
  <c r="K3228" i="1"/>
  <c r="K1568" i="1"/>
  <c r="K2735" i="1"/>
  <c r="K852" i="1"/>
  <c r="K1447" i="1"/>
  <c r="K1680" i="1"/>
  <c r="K548" i="1"/>
  <c r="K2736" i="1"/>
  <c r="K1505" i="1"/>
  <c r="K703" i="1"/>
  <c r="K429" i="1"/>
  <c r="K2737" i="1"/>
  <c r="K3649" i="1"/>
  <c r="K1618" i="1"/>
  <c r="K3260" i="1"/>
  <c r="K2002" i="1"/>
  <c r="K1147" i="1"/>
  <c r="K2122" i="1"/>
  <c r="K2173" i="1"/>
  <c r="K2677" i="1"/>
  <c r="K1404" i="1"/>
  <c r="K712" i="1"/>
  <c r="K853" i="1"/>
  <c r="K1474" i="1"/>
  <c r="K2255" i="1"/>
  <c r="K3557" i="1"/>
  <c r="K3138" i="1"/>
  <c r="K4372" i="1"/>
  <c r="K3398" i="1"/>
  <c r="K3075" i="1"/>
  <c r="K2245" i="1"/>
  <c r="K818" i="1"/>
  <c r="K3648" i="1"/>
  <c r="K3735" i="1"/>
  <c r="K3076" i="1"/>
  <c r="K782" i="1"/>
  <c r="K455" i="1"/>
  <c r="K206" i="1"/>
  <c r="K990" i="1"/>
  <c r="K1217" i="1"/>
  <c r="K2256" i="1"/>
  <c r="K4917" i="1"/>
  <c r="K2381" i="1"/>
  <c r="K890" i="1"/>
  <c r="K4725" i="1"/>
  <c r="K5229" i="1"/>
  <c r="K1169" i="1"/>
  <c r="K1547" i="1"/>
  <c r="K2556" i="1"/>
  <c r="K2123" i="1"/>
  <c r="K1619" i="1"/>
  <c r="K338" i="1"/>
  <c r="K4308" i="1"/>
  <c r="K1620" i="1"/>
  <c r="K2124" i="1"/>
  <c r="K3115" i="1"/>
  <c r="K1642" i="1"/>
  <c r="K1448" i="1"/>
  <c r="K2430" i="1"/>
  <c r="K689" i="1"/>
  <c r="K2382" i="1"/>
  <c r="K555" i="1"/>
  <c r="K3266" i="1"/>
  <c r="K339" i="1"/>
  <c r="K5367" i="1"/>
  <c r="K2481" i="1"/>
  <c r="K3558" i="1"/>
  <c r="K2383" i="1"/>
  <c r="K2620" i="1"/>
  <c r="K611" i="1"/>
  <c r="K5208" i="1"/>
  <c r="K4211" i="1"/>
  <c r="K4798" i="1"/>
  <c r="K5265" i="1"/>
  <c r="K3139" i="1"/>
  <c r="K2738" i="1"/>
  <c r="K854" i="1"/>
  <c r="K3928" i="1"/>
  <c r="K104" i="1"/>
  <c r="K1548" i="1"/>
  <c r="K3650" i="1"/>
  <c r="K1380" i="1"/>
  <c r="K1267" i="1"/>
  <c r="K2003" i="1"/>
  <c r="K437" i="1"/>
  <c r="K1051" i="1"/>
  <c r="K724" i="1"/>
  <c r="K445" i="1"/>
  <c r="K4161" i="1"/>
  <c r="K5230" i="1"/>
  <c r="K2257" i="1"/>
  <c r="K4408" i="1"/>
  <c r="K3866" i="1"/>
  <c r="K1621" i="1"/>
  <c r="K3425" i="1"/>
  <c r="K638" i="1"/>
  <c r="K3399" i="1"/>
  <c r="K4793" i="1"/>
  <c r="K1475" i="1"/>
  <c r="K2384" i="1"/>
  <c r="K93" i="1"/>
  <c r="K819" i="1"/>
  <c r="K3958" i="1"/>
  <c r="K5333" i="1"/>
  <c r="K878" i="1"/>
  <c r="K668" i="1"/>
  <c r="K558" i="1"/>
  <c r="K2258" i="1"/>
  <c r="K1817" i="1"/>
  <c r="K3426" i="1"/>
  <c r="K3959" i="1"/>
  <c r="K5391" i="1"/>
  <c r="K4845" i="1"/>
  <c r="K1857" i="1"/>
  <c r="K4778" i="1"/>
  <c r="K4672" i="1"/>
  <c r="K5494" i="1"/>
  <c r="K3427" i="1"/>
  <c r="K2621" i="1"/>
  <c r="K1734" i="1"/>
  <c r="K2125" i="1"/>
  <c r="K1858" i="1"/>
  <c r="K1818" i="1"/>
  <c r="K996" i="1"/>
  <c r="K840" i="1"/>
  <c r="K408" i="1"/>
  <c r="K4698" i="1"/>
  <c r="K1926" i="1"/>
  <c r="K5209" i="1"/>
  <c r="K2109" i="1"/>
  <c r="K1835" i="1"/>
  <c r="K4041" i="1"/>
  <c r="K1819" i="1"/>
  <c r="K4096" i="1"/>
  <c r="K4011" i="1"/>
  <c r="K4846" i="1"/>
  <c r="K2819" i="1"/>
  <c r="K4442" i="1"/>
  <c r="K3048" i="1"/>
  <c r="K1405" i="1"/>
  <c r="K1348" i="1"/>
  <c r="K4162" i="1"/>
  <c r="K1203" i="1"/>
  <c r="K2482" i="1"/>
  <c r="K4212" i="1"/>
  <c r="K1549" i="1"/>
  <c r="K2653" i="1"/>
  <c r="K1291" i="1"/>
  <c r="K791" i="1"/>
  <c r="K5368" i="1"/>
  <c r="K331" i="1"/>
  <c r="K283" i="1"/>
  <c r="K223" i="1"/>
  <c r="K144" i="1"/>
  <c r="K544" i="1"/>
  <c r="K892" i="1"/>
  <c r="K91" i="1"/>
  <c r="K2259" i="1"/>
  <c r="K1113" i="1"/>
  <c r="K3559" i="1"/>
  <c r="K5122" i="1"/>
  <c r="K3497" i="1"/>
  <c r="K3641" i="1"/>
  <c r="K2544" i="1"/>
  <c r="K407" i="1"/>
  <c r="K2574" i="1"/>
  <c r="K3257" i="1"/>
  <c r="K783" i="1"/>
  <c r="K1880" i="1"/>
  <c r="K3469" i="1"/>
  <c r="K1714" i="1"/>
  <c r="K647" i="1"/>
  <c r="K479" i="1"/>
  <c r="K1435" i="1"/>
  <c r="K1476" i="1"/>
  <c r="K4726" i="1"/>
  <c r="K2260" i="1"/>
  <c r="K758" i="1"/>
  <c r="K3428" i="1"/>
  <c r="K1970" i="1"/>
  <c r="K1735" i="1"/>
  <c r="K4831" i="1"/>
  <c r="K3167" i="1"/>
  <c r="K4012" i="1"/>
  <c r="K4097" i="1"/>
  <c r="K1750" i="1"/>
  <c r="K1550" i="1"/>
  <c r="K1095" i="1"/>
  <c r="K37" i="1"/>
  <c r="K879" i="1"/>
  <c r="K2622" i="1"/>
  <c r="K1971" i="1"/>
  <c r="K3938" i="1"/>
  <c r="K685" i="1"/>
  <c r="K1615" i="1"/>
  <c r="K748" i="1"/>
  <c r="K1669" i="1"/>
  <c r="K3255" i="1"/>
  <c r="K391" i="1"/>
  <c r="K529" i="1"/>
  <c r="K4918" i="1"/>
  <c r="K453" i="1"/>
  <c r="K2233" i="1"/>
  <c r="K570" i="1"/>
  <c r="K5287" i="1"/>
  <c r="K1229" i="1"/>
  <c r="K3672" i="1"/>
  <c r="K3642" i="1"/>
  <c r="K2352" i="1"/>
  <c r="K4641" i="1"/>
  <c r="K4436" i="1"/>
  <c r="K4340" i="1"/>
  <c r="K940" i="1"/>
  <c r="K5080" i="1"/>
  <c r="K5006" i="1"/>
  <c r="K5437" i="1"/>
  <c r="K841" i="1"/>
  <c r="K5329" i="1"/>
  <c r="K2739" i="1"/>
  <c r="K252" i="1"/>
  <c r="K298" i="1"/>
  <c r="K4042" i="1"/>
  <c r="K2875" i="1"/>
  <c r="K3077" i="1"/>
  <c r="K3229" i="1"/>
  <c r="K1108" i="1"/>
  <c r="K3706" i="1"/>
  <c r="K2791" i="1"/>
  <c r="K713" i="1"/>
  <c r="K2174" i="1"/>
  <c r="K690" i="1"/>
  <c r="K4129" i="1"/>
  <c r="K3038" i="1"/>
  <c r="K470" i="1"/>
  <c r="K1497" i="1"/>
  <c r="K1675" i="1"/>
  <c r="K2050" i="1"/>
  <c r="K2648" i="1"/>
  <c r="K3168" i="1"/>
  <c r="K1148" i="1"/>
  <c r="K5334" i="1"/>
  <c r="K166" i="1"/>
  <c r="K1014" i="1"/>
  <c r="K222" i="1"/>
  <c r="K1006" i="1"/>
  <c r="K1529" i="1"/>
  <c r="K625" i="1"/>
  <c r="K725" i="1"/>
  <c r="K174" i="1"/>
  <c r="K737" i="1"/>
  <c r="K789" i="1"/>
  <c r="K1477" i="1"/>
  <c r="K806" i="1"/>
  <c r="K864" i="1"/>
  <c r="K880" i="1"/>
  <c r="K2004" i="1"/>
  <c r="K948" i="1"/>
  <c r="K1029" i="1"/>
  <c r="K1034" i="1"/>
  <c r="K1059" i="1"/>
  <c r="K239" i="1"/>
  <c r="K2063" i="1"/>
  <c r="K3140" i="1"/>
  <c r="K2064" i="1"/>
  <c r="K610" i="1"/>
  <c r="K820" i="1"/>
  <c r="K1736" i="1"/>
  <c r="K1349" i="1"/>
  <c r="K3622" i="1"/>
  <c r="K1190" i="1"/>
  <c r="K579" i="1"/>
  <c r="K2148" i="1"/>
  <c r="K1530" i="1"/>
  <c r="K3429" i="1"/>
  <c r="K336" i="1"/>
  <c r="K2623" i="1"/>
  <c r="K1259" i="1"/>
  <c r="K4504" i="1"/>
  <c r="K552" i="1"/>
  <c r="K787" i="1"/>
  <c r="K545" i="1"/>
  <c r="K3867" i="1"/>
  <c r="K444" i="1"/>
  <c r="K2175" i="1"/>
  <c r="K881" i="1"/>
  <c r="K592" i="1"/>
  <c r="K1381" i="1"/>
  <c r="K3192" i="1"/>
  <c r="K1268" i="1"/>
  <c r="K1804" i="1"/>
  <c r="K4013" i="1"/>
  <c r="K2149" i="1"/>
  <c r="K427" i="1"/>
  <c r="K798" i="1"/>
  <c r="K3078" i="1"/>
  <c r="K1478" i="1"/>
  <c r="K452" i="1"/>
  <c r="K2624" i="1"/>
  <c r="K1455" i="1"/>
  <c r="K4727" i="1"/>
  <c r="K5210" i="1"/>
  <c r="K1927" i="1"/>
  <c r="K2005" i="1"/>
  <c r="K4847" i="1"/>
  <c r="K1660" i="1"/>
  <c r="K4163" i="1"/>
  <c r="K1406" i="1"/>
  <c r="K1365" i="1"/>
  <c r="K1928" i="1"/>
  <c r="K381" i="1"/>
  <c r="K4287" i="1"/>
  <c r="K458" i="1"/>
  <c r="K4288" i="1"/>
  <c r="K446" i="1"/>
  <c r="K443" i="1"/>
  <c r="K733" i="1"/>
  <c r="K468" i="1"/>
  <c r="K1859" i="1"/>
  <c r="K2110" i="1"/>
  <c r="K1737" i="1"/>
  <c r="K1860" i="1"/>
  <c r="K2176" i="1"/>
  <c r="K4564" i="1"/>
  <c r="K2111" i="1"/>
  <c r="K4409" i="1"/>
  <c r="K2261" i="1"/>
  <c r="K834" i="1"/>
  <c r="K480" i="1"/>
  <c r="K2112" i="1"/>
  <c r="K4976" i="1"/>
  <c r="K3141" i="1"/>
  <c r="K2876" i="1"/>
  <c r="K5184" i="1"/>
  <c r="K4951" i="1"/>
  <c r="K1366" i="1"/>
  <c r="K488" i="1"/>
  <c r="K2999" i="1"/>
  <c r="K1643" i="1"/>
  <c r="K3811" i="1"/>
  <c r="K4977" i="1"/>
  <c r="K835" i="1"/>
  <c r="K1772" i="1"/>
  <c r="K1060" i="1"/>
  <c r="K1367" i="1"/>
  <c r="K1861" i="1"/>
  <c r="K5288" i="1"/>
  <c r="K1320" i="1"/>
  <c r="K438" i="1"/>
  <c r="K242" i="1"/>
  <c r="K1563" i="1"/>
  <c r="K1350" i="1"/>
  <c r="K4848" i="1"/>
  <c r="K3868" i="1"/>
  <c r="K4505" i="1"/>
  <c r="K4978" i="1"/>
  <c r="K2877" i="1"/>
  <c r="K1314" i="1"/>
  <c r="K1498" i="1"/>
  <c r="K4477" i="1"/>
  <c r="K799" i="1"/>
  <c r="K3230" i="1"/>
  <c r="K1436" i="1"/>
  <c r="K5289" i="1"/>
  <c r="K882" i="1"/>
  <c r="K2838" i="1"/>
  <c r="K191" i="1"/>
  <c r="K2313" i="1"/>
  <c r="K2534" i="1"/>
  <c r="K1035" i="1"/>
  <c r="K3000" i="1"/>
  <c r="K1988" i="1"/>
  <c r="K1917" i="1"/>
  <c r="K4565" i="1"/>
  <c r="K3049" i="1"/>
  <c r="K4728" i="1"/>
  <c r="K927" i="1"/>
  <c r="K1382" i="1"/>
  <c r="K2625" i="1"/>
  <c r="K1433" i="1"/>
  <c r="K1862" i="1"/>
  <c r="K2920" i="1"/>
  <c r="K4799" i="1"/>
  <c r="K2483" i="1"/>
  <c r="K2262" i="1"/>
  <c r="K2587" i="1"/>
  <c r="K4303" i="1"/>
  <c r="K2263" i="1"/>
  <c r="K3430" i="1"/>
  <c r="K3336" i="1"/>
  <c r="K2177" i="1"/>
  <c r="K2850" i="1"/>
  <c r="K2830" i="1"/>
  <c r="K2688" i="1"/>
  <c r="K4389" i="1"/>
  <c r="K2594" i="1"/>
  <c r="K2096" i="1"/>
  <c r="K1584" i="1"/>
  <c r="K3256" i="1"/>
  <c r="K2476" i="1"/>
  <c r="K2626" i="1"/>
  <c r="K2860" i="1"/>
  <c r="K3050" i="1"/>
  <c r="K1379" i="1"/>
  <c r="K3606" i="1"/>
  <c r="K134" i="1"/>
  <c r="K1052" i="1"/>
  <c r="K269" i="1"/>
  <c r="K1760" i="1"/>
  <c r="K247" i="1"/>
  <c r="K2178" i="1"/>
  <c r="K4719" i="1"/>
  <c r="K2952" i="1"/>
  <c r="K1751" i="1"/>
  <c r="K3069" i="1"/>
  <c r="K2575" i="1"/>
  <c r="K2722" i="1"/>
  <c r="K2051" i="1"/>
  <c r="K4100" i="1"/>
  <c r="K2477" i="1"/>
  <c r="K2856" i="1"/>
  <c r="K2246" i="1"/>
  <c r="K1678" i="1"/>
  <c r="K1285" i="1"/>
  <c r="K1232" i="1"/>
  <c r="K1333" i="1"/>
  <c r="K1564" i="1"/>
  <c r="K2247" i="1"/>
  <c r="K1715" i="1"/>
  <c r="K4794" i="1"/>
  <c r="K2474" i="1"/>
  <c r="K2484" i="1"/>
  <c r="K2365" i="1"/>
  <c r="K1748" i="1"/>
  <c r="K2426" i="1"/>
  <c r="K4349" i="1"/>
  <c r="K3431" i="1"/>
  <c r="K3651" i="1"/>
  <c r="K2179" i="1"/>
  <c r="K3432" i="1"/>
  <c r="K681" i="1"/>
  <c r="K3079" i="1"/>
  <c r="K601" i="1"/>
  <c r="K3080" i="1"/>
  <c r="K3623" i="1"/>
  <c r="K1888" i="1"/>
  <c r="K2627" i="1"/>
  <c r="K2797" i="1"/>
  <c r="K489" i="1"/>
  <c r="K4952" i="1"/>
  <c r="K2820" i="1"/>
  <c r="K4043" i="1"/>
  <c r="K3820" i="1"/>
  <c r="K4630" i="1"/>
  <c r="K978" i="1"/>
  <c r="K2588" i="1"/>
  <c r="K3051" i="1"/>
  <c r="K1195" i="1"/>
  <c r="K2006" i="1"/>
  <c r="K1479" i="1"/>
  <c r="K4350" i="1"/>
  <c r="K2740" i="1"/>
  <c r="K1269" i="1"/>
  <c r="K3607" i="1"/>
  <c r="K1407" i="1"/>
  <c r="K1437" i="1"/>
  <c r="K743" i="1"/>
  <c r="K3608" i="1"/>
  <c r="K3193" i="1"/>
  <c r="K1292" i="1"/>
  <c r="K59" i="1"/>
  <c r="K582" i="1"/>
  <c r="K726" i="1"/>
  <c r="K2264" i="1"/>
  <c r="K1622" i="1"/>
  <c r="K1270" i="1"/>
  <c r="K390" i="1"/>
  <c r="K714" i="1"/>
  <c r="K2798" i="1"/>
  <c r="K4729" i="1"/>
  <c r="K2385" i="1"/>
  <c r="K105" i="1"/>
  <c r="K340" i="1"/>
  <c r="K3939" i="1"/>
  <c r="K883" i="1"/>
  <c r="K1989" i="1"/>
  <c r="K5108" i="1"/>
  <c r="K4566" i="1"/>
  <c r="K5217" i="1"/>
  <c r="K1109" i="1"/>
  <c r="K3960" i="1"/>
  <c r="K4493" i="1"/>
  <c r="K4745" i="1"/>
  <c r="K792" i="1"/>
  <c r="K3212" i="1"/>
  <c r="K1315" i="1"/>
  <c r="K559" i="1"/>
  <c r="K2471" i="1"/>
  <c r="K4556" i="1"/>
  <c r="K2628" i="1"/>
  <c r="K1015" i="1"/>
  <c r="K2678" i="1"/>
  <c r="K2485" i="1"/>
  <c r="K3560" i="1"/>
  <c r="K324" i="1"/>
  <c r="K955" i="1"/>
  <c r="K92" i="1"/>
  <c r="K4044" i="1"/>
  <c r="K904" i="1"/>
  <c r="K3052" i="1"/>
  <c r="K3194" i="1"/>
  <c r="K5086" i="1"/>
  <c r="K1240" i="1"/>
  <c r="K409" i="1"/>
  <c r="K3169" i="1"/>
  <c r="K1719" i="1"/>
  <c r="K471" i="1"/>
  <c r="K3652" i="1"/>
  <c r="K3614" i="1"/>
  <c r="K2046" i="1"/>
  <c r="K1845" i="1"/>
  <c r="K1738" i="1"/>
  <c r="K1863" i="1"/>
  <c r="K4213" i="1"/>
  <c r="K695" i="1"/>
  <c r="K1574" i="1"/>
  <c r="K2519" i="1"/>
  <c r="K3367" i="1"/>
  <c r="K562" i="1"/>
  <c r="K2386" i="1"/>
  <c r="K1170" i="1"/>
  <c r="K2557" i="1"/>
  <c r="K2387" i="1"/>
  <c r="K3736" i="1"/>
  <c r="K928" i="1"/>
  <c r="K4351" i="1"/>
  <c r="K284" i="1"/>
  <c r="K3635" i="1"/>
  <c r="K4879" i="1"/>
  <c r="K993" i="1"/>
  <c r="K627" i="1"/>
  <c r="K1282" i="1"/>
  <c r="K2097" i="1"/>
  <c r="K4214" i="1"/>
  <c r="K2629" i="1"/>
  <c r="K3142" i="1"/>
  <c r="K1375" i="1"/>
  <c r="K5211" i="1"/>
  <c r="K2406" i="1"/>
  <c r="K5492" i="1"/>
  <c r="K5066" i="1"/>
  <c r="K3929" i="1"/>
  <c r="K691" i="1"/>
  <c r="K5118" i="1"/>
  <c r="K2946" i="1"/>
  <c r="K973" i="1"/>
  <c r="K997" i="1"/>
  <c r="K1438" i="1"/>
  <c r="K727" i="1"/>
  <c r="K1408" i="1"/>
  <c r="K4431" i="1"/>
  <c r="K5169" i="1"/>
  <c r="K1570" i="1"/>
  <c r="K769" i="1"/>
  <c r="K2546" i="1"/>
  <c r="K1896" i="1"/>
  <c r="K3371" i="1"/>
  <c r="K517" i="1"/>
  <c r="K842" i="1"/>
  <c r="K4841" i="1"/>
  <c r="K3951" i="1"/>
  <c r="K58" i="1"/>
  <c r="K3653" i="1"/>
  <c r="K5185" i="1"/>
  <c r="K3737" i="1"/>
  <c r="K2654" i="1"/>
  <c r="K3853" i="1"/>
  <c r="K4440" i="1"/>
  <c r="K4550" i="1"/>
  <c r="K966" i="1"/>
  <c r="K4364" i="1"/>
  <c r="K1199" i="1"/>
  <c r="K3609" i="1"/>
  <c r="K1637" i="1"/>
  <c r="K516" i="1"/>
  <c r="K2741" i="1"/>
  <c r="K4130" i="1"/>
  <c r="K836" i="1"/>
  <c r="K2535" i="1"/>
  <c r="K3869" i="1"/>
  <c r="K2150" i="1"/>
  <c r="K1409" i="1"/>
  <c r="K1897" i="1"/>
  <c r="K2601" i="1"/>
  <c r="K2351" i="1"/>
  <c r="K1084" i="1"/>
  <c r="K4979" i="1"/>
  <c r="K4880" i="1"/>
  <c r="K4410" i="1"/>
  <c r="K639" i="1"/>
  <c r="K2180" i="1"/>
  <c r="K3680" i="1"/>
  <c r="K4919" i="1"/>
  <c r="K4010" i="1"/>
  <c r="K4121" i="1"/>
  <c r="K4670" i="1"/>
  <c r="K3216" i="1"/>
  <c r="K511" i="1"/>
  <c r="K5416" i="1"/>
  <c r="K599" i="1"/>
  <c r="K2218" i="1"/>
  <c r="K560" i="1"/>
  <c r="K2693" i="1"/>
  <c r="K3125" i="1"/>
  <c r="K2723" i="1"/>
  <c r="K128" i="1"/>
  <c r="K3561" i="1"/>
  <c r="K5392" i="1"/>
  <c r="K1233" i="1"/>
  <c r="K512" i="1"/>
  <c r="K4675" i="1"/>
  <c r="K3785" i="1"/>
  <c r="K4146" i="1"/>
  <c r="K657" i="1"/>
  <c r="K3100" i="1"/>
  <c r="K5284" i="1"/>
  <c r="K3261" i="1"/>
  <c r="K1534" i="1"/>
  <c r="K5001" i="1"/>
  <c r="K807" i="1"/>
  <c r="K3738" i="1"/>
  <c r="K310" i="1"/>
  <c r="K2113" i="1"/>
  <c r="K1153" i="1"/>
  <c r="K2220" i="1"/>
  <c r="K591" i="1"/>
  <c r="K740" i="1"/>
  <c r="K2041" i="1"/>
  <c r="K1805" i="1"/>
  <c r="K129" i="1"/>
  <c r="K1773" i="1"/>
  <c r="K2181" i="1"/>
  <c r="K4194" i="1"/>
  <c r="K652" i="1"/>
  <c r="K1397" i="1"/>
  <c r="K3470" i="1"/>
  <c r="K2679" i="1"/>
  <c r="K1243" i="1"/>
  <c r="K2672" i="1"/>
  <c r="K804" i="1"/>
  <c r="K4631" i="1"/>
  <c r="K745" i="1"/>
  <c r="K3815" i="1"/>
  <c r="K1531" i="1"/>
  <c r="K3792" i="1"/>
  <c r="K1716" i="1"/>
  <c r="K4352" i="1"/>
  <c r="K3195" i="1"/>
  <c r="K4098" i="1"/>
  <c r="K428" i="1"/>
  <c r="K2680" i="1"/>
  <c r="K2007" i="1"/>
  <c r="K3471" i="1"/>
  <c r="K2265" i="1"/>
  <c r="K2310" i="1"/>
  <c r="K1729" i="1"/>
  <c r="K1460" i="1"/>
  <c r="K1191" i="1"/>
  <c r="K1536" i="1"/>
  <c r="K4045" i="1"/>
  <c r="K1545" i="1"/>
  <c r="K1532" i="1"/>
  <c r="K1160" i="1"/>
  <c r="K1230" i="1"/>
  <c r="K1495" i="1"/>
  <c r="K2947" i="1"/>
  <c r="K1426" i="1"/>
  <c r="K1604" i="1"/>
  <c r="K4730" i="1"/>
  <c r="K192" i="1"/>
  <c r="K587" i="1"/>
  <c r="K147" i="1"/>
  <c r="K85" i="1"/>
  <c r="K79" i="1"/>
  <c r="K1623" i="1"/>
  <c r="K2388" i="1"/>
  <c r="K1427" i="1"/>
  <c r="K1929" i="1"/>
  <c r="K2349" i="1"/>
  <c r="K1551" i="1"/>
  <c r="K2098" i="1"/>
  <c r="K1798" i="1"/>
  <c r="K2211" i="1"/>
  <c r="K4215" i="1"/>
  <c r="K2614" i="1"/>
  <c r="K4027" i="1"/>
  <c r="K3780" i="1"/>
  <c r="K1657" i="1"/>
  <c r="K2170" i="1"/>
  <c r="K1470" i="1"/>
  <c r="K2448" i="1"/>
  <c r="K2207" i="1"/>
  <c r="K1085" i="1"/>
  <c r="K3116" i="1"/>
  <c r="K723" i="1"/>
  <c r="K1323" i="1"/>
  <c r="K5266" i="1"/>
  <c r="K363" i="1"/>
  <c r="K392" i="1"/>
  <c r="K749" i="1"/>
  <c r="K2266" i="1"/>
  <c r="K311" i="1"/>
  <c r="K4980" i="1"/>
  <c r="K893" i="1"/>
  <c r="K2126" i="1"/>
  <c r="K177" i="1"/>
  <c r="K1711" i="1"/>
  <c r="K1552" i="1"/>
  <c r="K2449" i="1"/>
  <c r="K158" i="1"/>
  <c r="K1247" i="1"/>
  <c r="K2742" i="1"/>
  <c r="K3525" i="1"/>
  <c r="K94" i="1"/>
  <c r="K1304" i="1"/>
  <c r="K2336" i="1"/>
  <c r="K5484" i="1"/>
  <c r="K276" i="1"/>
  <c r="K1774" i="1"/>
  <c r="K2743" i="1"/>
  <c r="K2267" i="1"/>
  <c r="K26" i="1"/>
  <c r="K4216" i="1"/>
  <c r="K486" i="1"/>
  <c r="K5131" i="1"/>
  <c r="K137" i="1"/>
  <c r="K1717" i="1"/>
  <c r="K1271" i="1"/>
  <c r="K2268" i="1"/>
  <c r="K270" i="1"/>
  <c r="K4014" i="1"/>
  <c r="K5041" i="1"/>
  <c r="K2878" i="1"/>
  <c r="K39" i="1"/>
  <c r="K1020" i="1"/>
  <c r="K4217" i="1"/>
  <c r="K3433" i="1"/>
  <c r="K68" i="1"/>
  <c r="K4849" i="1"/>
  <c r="K3267" i="1"/>
  <c r="K3143" i="1"/>
  <c r="K285" i="1"/>
  <c r="K3231" i="1"/>
  <c r="K1585" i="1"/>
  <c r="K1684" i="1"/>
  <c r="K167" i="1"/>
  <c r="K5256" i="1"/>
  <c r="K4309" i="1"/>
  <c r="K253" i="1"/>
  <c r="K3268" i="1"/>
  <c r="K1644" i="1"/>
  <c r="K4567" i="1"/>
  <c r="K207" i="1"/>
  <c r="K3739" i="1"/>
  <c r="K4650" i="1"/>
  <c r="K2008" i="1"/>
  <c r="K2" i="1"/>
  <c r="K5356" i="1"/>
  <c r="K3793" i="1"/>
  <c r="K1775" i="1"/>
  <c r="K109" i="1"/>
  <c r="K208" i="1"/>
  <c r="K1553" i="1"/>
  <c r="K2009" i="1"/>
  <c r="K490" i="1"/>
  <c r="K5186" i="1"/>
  <c r="K3434" i="1"/>
  <c r="K2065" i="1"/>
  <c r="K121" i="1"/>
  <c r="K2127" i="1"/>
  <c r="K4981" i="1"/>
  <c r="K1776" i="1"/>
  <c r="K658" i="1"/>
  <c r="K2681" i="1"/>
  <c r="K1712" i="1"/>
  <c r="K3269" i="1"/>
  <c r="K178" i="1"/>
  <c r="K2921" i="1"/>
  <c r="K2066" i="1"/>
  <c r="K2010" i="1"/>
  <c r="K116" i="1"/>
  <c r="K2182" i="1"/>
  <c r="K2067" i="1"/>
  <c r="K1889" i="1"/>
  <c r="K341" i="1"/>
  <c r="K2269" i="1"/>
  <c r="K2655" i="1"/>
  <c r="K4131" i="1"/>
  <c r="K580" i="1"/>
  <c r="K2602" i="1"/>
  <c r="K5134" i="1"/>
  <c r="K2965" i="1"/>
  <c r="K22" i="1"/>
  <c r="K2879" i="1"/>
  <c r="K5476" i="1"/>
  <c r="K3039" i="1"/>
  <c r="K373" i="1"/>
  <c r="K2536" i="1"/>
  <c r="K5423" i="1"/>
  <c r="K2831" i="1"/>
  <c r="K1305" i="1"/>
  <c r="K1204" i="1"/>
  <c r="K2030" i="1"/>
  <c r="K3170" i="1"/>
  <c r="K439" i="1"/>
  <c r="K5477" i="1"/>
  <c r="K2270" i="1"/>
  <c r="K5135" i="1"/>
  <c r="K218" i="1"/>
  <c r="K5495" i="1"/>
  <c r="K1248" i="1"/>
  <c r="K5506" i="1"/>
  <c r="K243" i="1"/>
  <c r="K5267" i="1"/>
  <c r="K855" i="1"/>
  <c r="K5405" i="1"/>
  <c r="K12" i="1"/>
  <c r="K2271" i="1"/>
  <c r="K5042" i="1"/>
  <c r="K2068" i="1"/>
  <c r="K3654" i="1"/>
  <c r="K5510" i="1"/>
  <c r="K3724" i="1"/>
  <c r="K2744" i="1"/>
  <c r="K3081" i="1"/>
  <c r="K4310" i="1"/>
  <c r="K3870" i="1"/>
  <c r="K3117" i="1"/>
  <c r="K3144" i="1"/>
  <c r="K3423" i="1"/>
  <c r="K1053" i="1"/>
  <c r="K3562" i="1"/>
  <c r="K5290" i="1"/>
  <c r="K5087" i="1"/>
  <c r="K5369" i="1"/>
  <c r="K3400" i="1"/>
  <c r="K5015" i="1"/>
  <c r="K4443" i="1"/>
  <c r="K3563" i="1"/>
  <c r="K5370" i="1"/>
  <c r="K3762" i="1"/>
  <c r="K3551" i="1"/>
  <c r="K913" i="1"/>
  <c r="K2922" i="1"/>
  <c r="K931" i="1"/>
  <c r="K1449" i="1"/>
  <c r="K3821" i="1"/>
  <c r="K1981" i="1"/>
  <c r="K4971" i="1"/>
  <c r="K1507" i="1"/>
  <c r="K1527" i="1"/>
  <c r="K5481" i="1"/>
  <c r="K3337" i="1"/>
  <c r="K2353" i="1"/>
  <c r="K1843" i="1"/>
  <c r="K4206" i="1"/>
  <c r="K2026" i="1"/>
  <c r="K3947" i="1"/>
  <c r="K3961" i="1"/>
  <c r="K3353" i="1"/>
  <c r="K5316" i="1"/>
  <c r="K3044" i="1"/>
  <c r="K3217" i="1"/>
  <c r="K3354" i="1"/>
  <c r="K5007" i="1"/>
  <c r="K1279" i="1"/>
  <c r="K3962" i="1"/>
  <c r="K2011" i="1"/>
  <c r="K3472" i="1"/>
  <c r="K5258" i="1"/>
  <c r="K4619" i="1"/>
  <c r="K2942" i="1"/>
  <c r="K2880" i="1"/>
  <c r="K2547" i="1"/>
  <c r="K1368" i="1"/>
  <c r="K2221" i="1"/>
  <c r="K4632" i="1"/>
  <c r="K2792" i="1"/>
  <c r="K4562" i="1"/>
  <c r="K4396" i="1"/>
  <c r="K4207" i="1"/>
  <c r="K3181" i="1"/>
  <c r="K3064" i="1"/>
  <c r="K4518" i="1"/>
  <c r="K3636" i="1"/>
  <c r="K4311" i="1"/>
  <c r="K193" i="1"/>
  <c r="K1134" i="1"/>
  <c r="K2327" i="1"/>
  <c r="K1307" i="1"/>
  <c r="K3386" i="1"/>
  <c r="K5399" i="1"/>
  <c r="K4627" i="1"/>
  <c r="K4458" i="1"/>
  <c r="K1864" i="1"/>
  <c r="K2827" i="1"/>
  <c r="K2114" i="1"/>
  <c r="K1681" i="1"/>
  <c r="K1992" i="1"/>
  <c r="K4751" i="1"/>
  <c r="K5119" i="1"/>
  <c r="K3674" i="1"/>
  <c r="K3145" i="1"/>
  <c r="K1104" i="1"/>
  <c r="K1263" i="1"/>
  <c r="K1581" i="1"/>
  <c r="K5227" i="1"/>
  <c r="K5400" i="1"/>
  <c r="K3763" i="1"/>
  <c r="K1017" i="1"/>
  <c r="K3677" i="1"/>
  <c r="K4622" i="1"/>
  <c r="K4482" i="1"/>
  <c r="K5351" i="1"/>
  <c r="K4285" i="1"/>
  <c r="K5428" i="1"/>
  <c r="K1844" i="1"/>
  <c r="K1999" i="1"/>
  <c r="K2012" i="1"/>
  <c r="K2597" i="1"/>
  <c r="K2948" i="1"/>
  <c r="K5352" i="1"/>
  <c r="K4115" i="1"/>
  <c r="K5218" i="1"/>
  <c r="K5442" i="1"/>
  <c r="K3610" i="1"/>
  <c r="K4046" i="1"/>
  <c r="K4692" i="1"/>
  <c r="K3348" i="1"/>
  <c r="K3930" i="1"/>
  <c r="K1749" i="1"/>
  <c r="K2832" i="1"/>
  <c r="K4731" i="1"/>
  <c r="K3986" i="1"/>
  <c r="K4523" i="1"/>
  <c r="K3544" i="1"/>
  <c r="K5109" i="1"/>
  <c r="K32" i="1"/>
  <c r="K15" i="1"/>
  <c r="K4538" i="1"/>
  <c r="K312" i="1"/>
  <c r="K332" i="1"/>
  <c r="K5438" i="1"/>
  <c r="K194" i="1"/>
  <c r="K3001" i="1"/>
  <c r="K3933" i="1"/>
  <c r="K2128" i="1"/>
  <c r="K1883" i="1"/>
  <c r="K1658" i="1"/>
  <c r="K2248" i="1"/>
  <c r="K2809" i="1"/>
  <c r="K2234" i="1"/>
  <c r="K1158" i="1"/>
  <c r="K2589" i="1"/>
  <c r="K1340" i="1"/>
  <c r="K1967" i="1"/>
  <c r="K4465" i="1"/>
  <c r="K1185" i="1"/>
  <c r="K4084" i="1"/>
  <c r="K3002" i="1"/>
  <c r="K286" i="1"/>
  <c r="K148" i="1"/>
  <c r="K195" i="1"/>
  <c r="K821" i="1"/>
  <c r="K95" i="1"/>
  <c r="K1072" i="1"/>
  <c r="K4132" i="1"/>
  <c r="K3129" i="1"/>
  <c r="K4644" i="1"/>
  <c r="K2833" i="1"/>
  <c r="K1277" i="1"/>
  <c r="K1865" i="1"/>
  <c r="K3963" i="1"/>
  <c r="K3858" i="1"/>
  <c r="K3243" i="1"/>
  <c r="K2990" i="1"/>
  <c r="K1363" i="1"/>
  <c r="K1264" i="1"/>
  <c r="K1341" i="1"/>
  <c r="K1820" i="1"/>
  <c r="K3728" i="1"/>
  <c r="K4341" i="1"/>
  <c r="K1237" i="1"/>
  <c r="K2851" i="1"/>
  <c r="K3871" i="1"/>
  <c r="K3420" i="1"/>
  <c r="K2649" i="1"/>
  <c r="K1430" i="1"/>
  <c r="K3740" i="1"/>
  <c r="K2366" i="1"/>
  <c r="K3733" i="1"/>
  <c r="K2409" i="1"/>
  <c r="K910" i="1"/>
  <c r="K941" i="1"/>
  <c r="K593" i="1"/>
  <c r="K526" i="1"/>
  <c r="K735" i="1"/>
  <c r="K4699" i="1"/>
  <c r="K894" i="1"/>
  <c r="K4700" i="1"/>
  <c r="K3435" i="1"/>
  <c r="K3270" i="1"/>
  <c r="K369" i="1"/>
  <c r="K3164" i="1"/>
  <c r="K1389" i="1"/>
  <c r="K2571" i="1"/>
  <c r="K850" i="1"/>
  <c r="K1457" i="1"/>
  <c r="K2700" i="1"/>
  <c r="K1007" i="1"/>
  <c r="K2991" i="1"/>
  <c r="K2360" i="1"/>
  <c r="K3698" i="1"/>
  <c r="K1249" i="1"/>
  <c r="K481" i="1"/>
  <c r="K1439" i="1"/>
  <c r="K4732" i="1"/>
  <c r="K669" i="1"/>
  <c r="K2272" i="1"/>
  <c r="K935" i="1"/>
  <c r="K1036" i="1"/>
  <c r="K759" i="1"/>
  <c r="K159" i="1"/>
  <c r="K1114" i="1"/>
  <c r="K413" i="1"/>
  <c r="K1410" i="1"/>
  <c r="K359" i="1"/>
  <c r="K530" i="1"/>
  <c r="K1624" i="1"/>
  <c r="K1554" i="1"/>
  <c r="K1480" i="1"/>
  <c r="K56" i="1"/>
  <c r="K313" i="1"/>
  <c r="K773" i="1"/>
  <c r="K640" i="1"/>
  <c r="K518" i="1"/>
  <c r="K155" i="1"/>
  <c r="K2486" i="1"/>
  <c r="K4189" i="1"/>
  <c r="K226" i="1"/>
  <c r="K2881" i="1"/>
  <c r="K4920" i="1"/>
  <c r="K5429" i="1"/>
  <c r="K149" i="1"/>
  <c r="K401" i="1"/>
  <c r="K914" i="1"/>
  <c r="K1223" i="1"/>
  <c r="K612" i="1"/>
  <c r="K519" i="1"/>
  <c r="K3146" i="1"/>
  <c r="K1135" i="1"/>
  <c r="K418" i="1"/>
  <c r="K3349" i="1"/>
  <c r="K348" i="1"/>
  <c r="K86" i="1"/>
  <c r="K2882" i="1"/>
  <c r="K843" i="1"/>
  <c r="K80" i="1"/>
  <c r="K620" i="1"/>
  <c r="K1645" i="1"/>
  <c r="K648" i="1"/>
  <c r="K231" i="1"/>
  <c r="K430" i="1"/>
  <c r="K1037" i="1"/>
  <c r="K1038" i="1"/>
  <c r="K364" i="1"/>
  <c r="K382" i="1"/>
  <c r="K536" i="1"/>
  <c r="K3147" i="1"/>
  <c r="K942" i="1"/>
  <c r="K1608" i="1"/>
  <c r="K2099" i="1"/>
  <c r="K2417" i="1"/>
  <c r="K314" i="1"/>
  <c r="K2389" i="1"/>
  <c r="K1171" i="1"/>
  <c r="K1161" i="1"/>
  <c r="K179" i="1"/>
  <c r="K664" i="1"/>
  <c r="K419" i="1"/>
  <c r="K75" i="1"/>
  <c r="K750" i="1"/>
  <c r="K393" i="1"/>
  <c r="K3108" i="1"/>
  <c r="K160" i="1"/>
  <c r="K3392" i="1"/>
  <c r="K571" i="1"/>
  <c r="K2013" i="1"/>
  <c r="K236" i="1"/>
  <c r="K4902" i="1"/>
  <c r="K1586" i="1"/>
  <c r="K2630" i="1"/>
  <c r="K264" i="1"/>
  <c r="K760" i="1"/>
  <c r="K2466" i="1"/>
  <c r="K4085" i="1"/>
  <c r="K65" i="1"/>
  <c r="K2037" i="1"/>
  <c r="K5110" i="1"/>
  <c r="K4554" i="1"/>
  <c r="K387" i="1"/>
  <c r="K1670" i="1"/>
  <c r="K3786" i="1"/>
  <c r="K4075" i="1"/>
  <c r="K304" i="1"/>
  <c r="K906" i="1"/>
  <c r="K3547" i="1"/>
  <c r="K1329" i="1"/>
  <c r="K4031" i="1"/>
  <c r="K4471" i="1"/>
  <c r="K1100" i="1"/>
  <c r="K505" i="1"/>
  <c r="K2558" i="1"/>
  <c r="K952" i="1"/>
  <c r="K1069" i="1"/>
  <c r="K96" i="1"/>
  <c r="K1646" i="1"/>
  <c r="K969" i="1"/>
  <c r="K994" i="1"/>
  <c r="K277" i="1"/>
  <c r="K734" i="1"/>
  <c r="K704" i="1"/>
  <c r="K2883" i="1"/>
  <c r="K27" i="1"/>
  <c r="K2745" i="1"/>
  <c r="K2701" i="1"/>
  <c r="K1461" i="1"/>
  <c r="K2273" i="1"/>
  <c r="K1508" i="1"/>
  <c r="K3196" i="1"/>
  <c r="K138" i="1"/>
  <c r="K2129" i="1"/>
  <c r="K865" i="1"/>
  <c r="K613" i="1"/>
  <c r="K1866" i="1"/>
  <c r="K1021" i="1"/>
  <c r="K784" i="1"/>
  <c r="K1096" i="1"/>
  <c r="K1720" i="1"/>
  <c r="K254" i="1"/>
  <c r="K3526" i="1"/>
  <c r="K271" i="1"/>
  <c r="K1205" i="1"/>
  <c r="K747" i="1"/>
  <c r="K1609" i="1"/>
  <c r="K40" i="1"/>
  <c r="K1257" i="1"/>
  <c r="K1183" i="1"/>
  <c r="K122" i="1"/>
  <c r="K69" i="1"/>
  <c r="K1172" i="1"/>
  <c r="K425" i="1"/>
  <c r="K2115" i="1"/>
  <c r="K761" i="1"/>
  <c r="K4506" i="1"/>
  <c r="K856" i="1"/>
  <c r="K2337" i="1"/>
  <c r="K287" i="1"/>
  <c r="K3655" i="1"/>
  <c r="K3964" i="1"/>
  <c r="K250" i="1"/>
  <c r="K168" i="1"/>
  <c r="K300" i="1"/>
  <c r="K248" i="1"/>
  <c r="K597" i="1"/>
  <c r="K255" i="1"/>
  <c r="K4353" i="1"/>
  <c r="K4850" i="1"/>
  <c r="K2559" i="1"/>
  <c r="K209" i="1"/>
  <c r="K566" i="1"/>
  <c r="K499" i="1"/>
  <c r="K435" i="1"/>
  <c r="K108" i="1"/>
  <c r="K399" i="1"/>
  <c r="K1272" i="1"/>
  <c r="K482" i="1"/>
  <c r="K1739" i="1"/>
  <c r="K899" i="1"/>
  <c r="K2390" i="1"/>
  <c r="K3822" i="1"/>
  <c r="K513" i="1"/>
  <c r="K1923" i="1"/>
  <c r="K135" i="1"/>
  <c r="K196" i="1"/>
  <c r="K3197" i="1"/>
  <c r="K746" i="1"/>
  <c r="K265" i="1"/>
  <c r="K567" i="1"/>
  <c r="K857" i="1"/>
  <c r="K2884" i="1"/>
  <c r="K241" i="1"/>
  <c r="K932" i="1"/>
  <c r="K173" i="1"/>
  <c r="K822" i="1"/>
  <c r="K3" i="1"/>
  <c r="K823" i="1"/>
  <c r="K4047" i="1"/>
  <c r="K1525" i="1"/>
  <c r="K110" i="1"/>
  <c r="K2338" i="1"/>
  <c r="K477" i="1"/>
  <c r="K256" i="1"/>
  <c r="K715" i="1"/>
  <c r="K2560" i="1"/>
  <c r="K3632" i="1"/>
  <c r="K3372" i="1"/>
  <c r="K491" i="1"/>
  <c r="K1351" i="1"/>
  <c r="K4101" i="1"/>
  <c r="K698" i="1"/>
  <c r="K123" i="1"/>
  <c r="K808" i="1"/>
  <c r="K3148" i="1"/>
  <c r="K659" i="1"/>
  <c r="K2130" i="1"/>
  <c r="K1884" i="1"/>
  <c r="K1659" i="1"/>
  <c r="K2249" i="1"/>
  <c r="K2810" i="1"/>
  <c r="K2235" i="1"/>
  <c r="K1159" i="1"/>
  <c r="K2590" i="1"/>
  <c r="K1342" i="1"/>
  <c r="K1968" i="1"/>
  <c r="K4466" i="1"/>
  <c r="K1186" i="1"/>
  <c r="K4086" i="1"/>
  <c r="K3003" i="1"/>
  <c r="K2014" i="1"/>
  <c r="K1661" i="1"/>
  <c r="K150" i="1"/>
  <c r="K197" i="1"/>
  <c r="K60" i="1"/>
  <c r="K654" i="1"/>
  <c r="K4133" i="1"/>
  <c r="K3130" i="1"/>
  <c r="K4645" i="1"/>
  <c r="K2834" i="1"/>
  <c r="K1278" i="1"/>
  <c r="K1867" i="1"/>
  <c r="K3965" i="1"/>
  <c r="K3859" i="1"/>
  <c r="K3244" i="1"/>
  <c r="K2992" i="1"/>
  <c r="K1364" i="1"/>
  <c r="K1265" i="1"/>
  <c r="K1343" i="1"/>
  <c r="K1821" i="1"/>
  <c r="K3729" i="1"/>
  <c r="K4342" i="1"/>
  <c r="K1238" i="1"/>
  <c r="K2852" i="1"/>
  <c r="K3872" i="1"/>
  <c r="K3421" i="1"/>
  <c r="K2650" i="1"/>
  <c r="K1431" i="1"/>
  <c r="K3741" i="1"/>
  <c r="K2367" i="1"/>
  <c r="K3734" i="1"/>
  <c r="K2410" i="1"/>
  <c r="K911" i="1"/>
  <c r="K309" i="1"/>
  <c r="K824" i="1"/>
  <c r="K943" i="1"/>
  <c r="K527" i="1"/>
  <c r="K736" i="1"/>
  <c r="K97" i="1"/>
  <c r="K1930" i="1"/>
  <c r="K1152" i="1"/>
  <c r="K4701" i="1"/>
  <c r="K1073" i="1"/>
  <c r="K4702" i="1"/>
  <c r="K2274" i="1"/>
  <c r="K3436" i="1"/>
  <c r="K3271" i="1"/>
  <c r="K3527" i="1"/>
  <c r="K5417" i="1"/>
  <c r="K594" i="1"/>
  <c r="K2937" i="1"/>
  <c r="K3165" i="1"/>
  <c r="K1390" i="1"/>
  <c r="K895" i="1"/>
  <c r="K2572" i="1"/>
  <c r="K851" i="1"/>
  <c r="K1157" i="1"/>
  <c r="K370" i="1"/>
  <c r="K3979" i="1"/>
  <c r="K2689" i="1"/>
  <c r="K4411" i="1"/>
  <c r="K1008" i="1"/>
  <c r="K1458" i="1"/>
  <c r="K937" i="1"/>
  <c r="K2702" i="1"/>
  <c r="K1250" i="1"/>
  <c r="K3345" i="1"/>
  <c r="K2993" i="1"/>
  <c r="K5312" i="1"/>
  <c r="K670" i="1"/>
  <c r="K3134" i="1"/>
  <c r="K4008" i="1"/>
  <c r="K3873" i="1"/>
  <c r="K1039" i="1"/>
  <c r="K2361" i="1"/>
  <c r="K3699" i="1"/>
  <c r="K483" i="1"/>
  <c r="K414" i="1"/>
  <c r="K1440" i="1"/>
  <c r="K4733" i="1"/>
  <c r="K1625" i="1"/>
  <c r="K2275" i="1"/>
  <c r="K936" i="1"/>
  <c r="K1074" i="1"/>
  <c r="K315" i="1"/>
  <c r="K762" i="1"/>
  <c r="K4483" i="1"/>
  <c r="K161" i="1"/>
  <c r="K156" i="1"/>
  <c r="K3373" i="1"/>
  <c r="K3149" i="1"/>
  <c r="K1115" i="1"/>
  <c r="K227" i="1"/>
  <c r="K4484" i="1"/>
  <c r="K1411" i="1"/>
  <c r="K360" i="1"/>
  <c r="K151" i="1"/>
  <c r="K531" i="1"/>
  <c r="K1555" i="1"/>
  <c r="K1481" i="1"/>
  <c r="K614" i="1"/>
  <c r="K454" i="1"/>
  <c r="K57" i="1"/>
  <c r="K774" i="1"/>
  <c r="K420" i="1"/>
  <c r="K2069" i="1"/>
  <c r="K641" i="1"/>
  <c r="K520" i="1"/>
  <c r="K87" i="1"/>
  <c r="K4354" i="1"/>
  <c r="K4911" i="1"/>
  <c r="K7" i="1"/>
  <c r="K2487" i="1"/>
  <c r="K2561" i="1"/>
  <c r="K4412" i="1"/>
  <c r="K81" i="1"/>
  <c r="K4190" i="1"/>
  <c r="K2885" i="1"/>
  <c r="K4921" i="1"/>
  <c r="K44" i="1"/>
  <c r="K1396" i="1"/>
  <c r="K433" i="1"/>
  <c r="K1898" i="1"/>
  <c r="K232" i="1"/>
  <c r="K1509" i="1"/>
  <c r="K3004" i="1"/>
  <c r="K5430" i="1"/>
  <c r="K365" i="1"/>
  <c r="K4800" i="1"/>
  <c r="K3844" i="1"/>
  <c r="K3247" i="1"/>
  <c r="K288" i="1"/>
  <c r="K3437" i="1"/>
  <c r="K402" i="1"/>
  <c r="K2323" i="1"/>
  <c r="K1321" i="1"/>
  <c r="K915" i="1"/>
  <c r="K2886" i="1"/>
  <c r="K1899" i="1"/>
  <c r="K944" i="1"/>
  <c r="K1224" i="1"/>
  <c r="K521" i="1"/>
  <c r="K1306" i="1"/>
  <c r="K316" i="1"/>
  <c r="K1206" i="1"/>
  <c r="K3150" i="1"/>
  <c r="K2015" i="1"/>
  <c r="K180" i="1"/>
  <c r="K1136" i="1"/>
  <c r="K3350" i="1"/>
  <c r="K76" i="1"/>
  <c r="K349" i="1"/>
  <c r="K2887" i="1"/>
  <c r="K162" i="1"/>
  <c r="K3624" i="1"/>
  <c r="K844" i="1"/>
  <c r="K621" i="1"/>
  <c r="K421" i="1"/>
  <c r="K1647" i="1"/>
  <c r="K649" i="1"/>
  <c r="K431" i="1"/>
  <c r="K35" i="1"/>
  <c r="K1040" i="1"/>
  <c r="K1041" i="1"/>
  <c r="K383" i="1"/>
  <c r="K422" i="1"/>
  <c r="K537" i="1"/>
  <c r="K3151" i="1"/>
  <c r="K1610" i="1"/>
  <c r="K237" i="1"/>
  <c r="K2100" i="1"/>
  <c r="K2418" i="1"/>
  <c r="K2391" i="1"/>
  <c r="K266" i="1"/>
  <c r="K1173" i="1"/>
  <c r="K1162" i="1"/>
  <c r="K4752" i="1"/>
  <c r="K66" i="1"/>
  <c r="K3272" i="1"/>
  <c r="K2354" i="1"/>
  <c r="K3564" i="1"/>
  <c r="K388" i="1"/>
  <c r="K793" i="1"/>
  <c r="K3171" i="1"/>
  <c r="K305" i="1"/>
  <c r="K665" i="1"/>
  <c r="K423" i="1"/>
  <c r="K751" i="1"/>
  <c r="K394" i="1"/>
  <c r="K3109" i="1"/>
  <c r="K3082" i="1"/>
  <c r="K506" i="1"/>
  <c r="K3393" i="1"/>
  <c r="K572" i="1"/>
  <c r="K3005" i="1"/>
  <c r="K98" i="1"/>
  <c r="K2016" i="1"/>
  <c r="K4903" i="1"/>
  <c r="K1587" i="1"/>
  <c r="K278" i="1"/>
  <c r="K2631" i="1"/>
  <c r="K763" i="1"/>
  <c r="K2183" i="1"/>
  <c r="K28" i="1"/>
  <c r="K2467" i="1"/>
  <c r="K4087" i="1"/>
  <c r="K2038" i="1"/>
  <c r="K5111" i="1"/>
  <c r="K4555" i="1"/>
  <c r="K1671" i="1"/>
  <c r="K139" i="1"/>
  <c r="K3787" i="1"/>
  <c r="K4076" i="1"/>
  <c r="K907" i="1"/>
  <c r="K1868" i="1"/>
  <c r="K3548" i="1"/>
  <c r="K1330" i="1"/>
  <c r="K4032" i="1"/>
  <c r="K1721" i="1"/>
  <c r="K3355" i="1"/>
  <c r="K2276" i="1"/>
  <c r="K1931" i="1"/>
  <c r="K1086" i="1"/>
  <c r="K916" i="1"/>
  <c r="K3232" i="1"/>
  <c r="K1293" i="1"/>
  <c r="K1116" i="1"/>
  <c r="K1822" i="1"/>
  <c r="K1207" i="1"/>
  <c r="K4102" i="1"/>
  <c r="K4195" i="1"/>
  <c r="K2222" i="1"/>
  <c r="K1482" i="1"/>
  <c r="K728" i="1"/>
  <c r="K2159" i="1"/>
  <c r="K1196" i="1"/>
  <c r="K1510" i="1"/>
  <c r="K2131" i="1"/>
  <c r="K1648" i="1"/>
  <c r="K539" i="1"/>
  <c r="K873" i="1"/>
  <c r="K912" i="1"/>
  <c r="K1064" i="1"/>
  <c r="K1163" i="1"/>
  <c r="K466" i="1"/>
  <c r="K573" i="1"/>
  <c r="K1462" i="1"/>
  <c r="K1383" i="1"/>
  <c r="K1384" i="1"/>
  <c r="K1493" i="1"/>
  <c r="K1499" i="1"/>
  <c r="K1503" i="1"/>
  <c r="K1540" i="1"/>
  <c r="K1611" i="1"/>
  <c r="K1676" i="1"/>
  <c r="K1722" i="1"/>
  <c r="K1777" i="1"/>
  <c r="K1778" i="1"/>
  <c r="K1982" i="1"/>
  <c r="K2070" i="1"/>
  <c r="K2470" i="1"/>
  <c r="K2562" i="1"/>
  <c r="K2746" i="1"/>
  <c r="K2682" i="1"/>
  <c r="K1685" i="1"/>
  <c r="K699" i="1"/>
  <c r="K3656" i="1"/>
  <c r="K1752" i="1"/>
  <c r="K1932" i="1"/>
  <c r="K2071" i="1"/>
  <c r="K2184" i="1"/>
  <c r="K3764" i="1"/>
  <c r="K1294" i="1"/>
  <c r="K1450" i="1"/>
  <c r="K3475" i="1"/>
  <c r="K1613" i="1"/>
  <c r="K1662" i="1"/>
  <c r="K1836" i="1"/>
  <c r="K1900" i="1"/>
  <c r="K1918" i="1"/>
  <c r="K1933" i="1"/>
  <c r="K1974" i="1"/>
  <c r="K1994" i="1"/>
  <c r="K2059" i="1"/>
  <c r="K3273" i="1"/>
  <c r="K2101" i="1"/>
  <c r="K2116" i="1"/>
  <c r="K2185" i="1"/>
  <c r="K2186" i="1"/>
  <c r="K2324" i="1"/>
  <c r="K2339" i="1"/>
  <c r="K1218" i="1"/>
  <c r="K3274" i="1"/>
  <c r="K2603" i="1"/>
  <c r="K1779" i="1"/>
  <c r="K1823" i="1"/>
  <c r="K825" i="1"/>
  <c r="K2703" i="1"/>
  <c r="K2355" i="1"/>
  <c r="K2392" i="1"/>
  <c r="K1665" i="1"/>
  <c r="K1451" i="1"/>
  <c r="K705" i="1"/>
  <c r="K4373" i="1"/>
  <c r="K2368" i="1"/>
  <c r="K2369" i="1"/>
  <c r="K628" i="1"/>
  <c r="K2393" i="1"/>
  <c r="K4312" i="1"/>
  <c r="K5136" i="1"/>
  <c r="K2450" i="1"/>
  <c r="K604" i="1"/>
  <c r="K556" i="1"/>
  <c r="K1762" i="1"/>
  <c r="K1483" i="1"/>
  <c r="K5137" i="1"/>
  <c r="K3275" i="1"/>
  <c r="K3356" i="1"/>
  <c r="K1846" i="1"/>
  <c r="K4218" i="1"/>
  <c r="K5016" i="1"/>
  <c r="K337" i="1"/>
  <c r="K4801" i="1"/>
  <c r="K692" i="1"/>
  <c r="K5485" i="1"/>
  <c r="K3681" i="1"/>
  <c r="K4953" i="1"/>
  <c r="K3707" i="1"/>
  <c r="K716" i="1"/>
  <c r="K2591" i="1"/>
  <c r="K1352" i="1"/>
  <c r="K1780" i="1"/>
  <c r="K1740" i="1"/>
  <c r="K2451" i="1"/>
  <c r="K2613" i="1"/>
  <c r="K1837" i="1"/>
  <c r="K2888" i="1"/>
  <c r="K2102" i="1"/>
  <c r="K1799" i="1"/>
  <c r="K3505" i="1"/>
  <c r="K1828" i="1"/>
  <c r="K1838" i="1"/>
  <c r="K1847" i="1"/>
  <c r="K4943" i="1"/>
  <c r="K4459" i="1"/>
  <c r="K1588" i="1"/>
  <c r="K1463" i="1"/>
  <c r="K1164" i="1"/>
  <c r="K487" i="1"/>
  <c r="K4922" i="1"/>
  <c r="K4802" i="1"/>
  <c r="K4891" i="1"/>
  <c r="K4015" i="1"/>
  <c r="K1781" i="1"/>
  <c r="K498" i="1"/>
  <c r="K1022" i="1"/>
  <c r="K2537" i="1"/>
  <c r="K4568" i="1"/>
  <c r="K1174" i="1"/>
  <c r="K1149" i="1"/>
  <c r="K2141" i="1"/>
  <c r="K4134" i="1"/>
  <c r="K2072" i="1"/>
  <c r="K2452" i="1"/>
  <c r="K1782" i="1"/>
  <c r="K2488" i="1"/>
  <c r="K3657" i="1"/>
  <c r="K361" i="1"/>
  <c r="K5120" i="1"/>
  <c r="K5394" i="1"/>
  <c r="K3992" i="1"/>
  <c r="K1626" i="1"/>
  <c r="K785" i="1"/>
  <c r="K729" i="1"/>
  <c r="K1023" i="1"/>
  <c r="K979" i="1"/>
  <c r="K3565" i="1"/>
  <c r="K1649" i="1"/>
  <c r="K1686" i="1"/>
  <c r="K3118" i="1"/>
  <c r="K1546" i="1"/>
  <c r="K2489" i="1"/>
  <c r="K1452" i="1"/>
  <c r="K5507" i="1"/>
  <c r="K637" i="1"/>
  <c r="K1687" i="1"/>
  <c r="K1494" i="1"/>
  <c r="K1353" i="1"/>
  <c r="K642" i="1"/>
  <c r="K3476" i="1"/>
  <c r="K671" i="1"/>
  <c r="K2632" i="1"/>
  <c r="K3102" i="1"/>
  <c r="K1511" i="1"/>
  <c r="K3103" i="1"/>
  <c r="K1024" i="1"/>
  <c r="K2747" i="1"/>
  <c r="K999" i="1"/>
  <c r="K4569" i="1"/>
  <c r="K595" i="1"/>
  <c r="K563" i="1"/>
  <c r="K2490" i="1"/>
  <c r="K130" i="1"/>
  <c r="K2453" i="1"/>
  <c r="K456" i="1"/>
  <c r="K1376" i="1"/>
  <c r="K275" i="1"/>
  <c r="K4103" i="1"/>
  <c r="K581" i="1"/>
  <c r="K240" i="1"/>
  <c r="K415" i="1"/>
  <c r="K858" i="1"/>
  <c r="K3276" i="1"/>
  <c r="K3401" i="1"/>
  <c r="K1638" i="1"/>
  <c r="K3438" i="1"/>
  <c r="K2889" i="1"/>
  <c r="K4196" i="1"/>
  <c r="K3277" i="1"/>
  <c r="K826" i="1"/>
  <c r="K1117" i="1"/>
  <c r="K1087" i="1"/>
  <c r="K1025" i="1"/>
  <c r="K1741" i="1"/>
  <c r="K1208" i="1"/>
  <c r="K980" i="1"/>
  <c r="K917" i="1"/>
  <c r="K730" i="1"/>
  <c r="K1869" i="1"/>
  <c r="K618" i="1"/>
  <c r="K583" i="1"/>
  <c r="K131" i="1"/>
  <c r="K643" i="1"/>
  <c r="K603" i="1"/>
  <c r="K1118" i="1"/>
  <c r="K918" i="1"/>
  <c r="K404" i="1"/>
  <c r="K619" i="1"/>
  <c r="K181" i="1"/>
  <c r="K981" i="1"/>
  <c r="K919" i="1"/>
  <c r="K301" i="1"/>
  <c r="K374" i="1"/>
  <c r="K36" i="1"/>
  <c r="K289" i="1"/>
  <c r="K3742" i="1"/>
  <c r="K1688" i="1"/>
  <c r="K1934" i="1"/>
  <c r="K1783" i="1"/>
  <c r="K1689" i="1"/>
  <c r="K395" i="1"/>
  <c r="K279" i="1"/>
  <c r="K235" i="1"/>
  <c r="K1295" i="1"/>
  <c r="K106" i="1"/>
  <c r="K4048" i="1"/>
  <c r="K4570" i="1"/>
  <c r="K1605" i="1"/>
  <c r="K4472" i="1"/>
  <c r="K2890" i="1"/>
  <c r="K3625" i="1"/>
  <c r="K2132" i="1"/>
  <c r="K1690" i="1"/>
  <c r="K4219" i="1"/>
  <c r="K3083" i="1"/>
  <c r="K2208" i="1"/>
  <c r="K2748" i="1"/>
  <c r="K5138" i="1"/>
  <c r="K3566" i="1"/>
  <c r="K3326" i="1"/>
  <c r="K3040" i="1"/>
  <c r="K4313" i="1"/>
  <c r="K4049" i="1"/>
  <c r="K4444" i="1"/>
  <c r="K1198" i="1"/>
  <c r="K1870" i="1"/>
  <c r="K686" i="1"/>
  <c r="K588" i="1"/>
  <c r="K693" i="1"/>
  <c r="K1260" i="1"/>
  <c r="K687" i="1"/>
  <c r="K731" i="1"/>
  <c r="K1334" i="1"/>
  <c r="K2821" i="1"/>
  <c r="K132" i="1"/>
  <c r="K1512" i="1"/>
  <c r="K5017" i="1"/>
  <c r="K1412" i="1"/>
  <c r="K1742" i="1"/>
  <c r="K1666" i="1"/>
  <c r="K4445" i="1"/>
  <c r="K1784" i="1"/>
  <c r="K4485" i="1"/>
  <c r="K2891" i="1"/>
  <c r="K2619" i="1"/>
  <c r="K1533" i="1"/>
  <c r="K467" i="1"/>
  <c r="K3278" i="1"/>
  <c r="K1757" i="1"/>
  <c r="K2857" i="1"/>
  <c r="K1273" i="1"/>
  <c r="K2017" i="1"/>
  <c r="K2633" i="1"/>
  <c r="K3006" i="1"/>
  <c r="K1484" i="1"/>
  <c r="K1428" i="1"/>
  <c r="K3966" i="1"/>
  <c r="K4779" i="1"/>
  <c r="K1667" i="1"/>
  <c r="K970" i="1"/>
  <c r="K3874" i="1"/>
  <c r="K4135" i="1"/>
  <c r="K4923" i="1"/>
  <c r="K4571" i="1"/>
  <c r="K4016" i="1"/>
  <c r="K2563" i="1"/>
  <c r="K1785" i="1"/>
  <c r="K1871" i="1"/>
  <c r="K2073" i="1"/>
  <c r="K4851" i="1"/>
  <c r="K476" i="1"/>
  <c r="K4164" i="1"/>
  <c r="K1935" i="1"/>
  <c r="K2749" i="1"/>
  <c r="K1589" i="1"/>
  <c r="K3439" i="1"/>
  <c r="K3084" i="1"/>
  <c r="K1627" i="1"/>
  <c r="K5043" i="1"/>
  <c r="K3085" i="1"/>
  <c r="K3567" i="1"/>
  <c r="K3119" i="1"/>
  <c r="K4104" i="1"/>
  <c r="K1691" i="1"/>
  <c r="K998" i="1"/>
  <c r="K2018" i="1"/>
  <c r="K1371" i="1"/>
  <c r="K3849" i="1"/>
  <c r="K4028" i="1"/>
  <c r="K4446" i="1"/>
  <c r="K1800" i="1"/>
  <c r="K2997" i="1"/>
  <c r="K5406" i="1"/>
  <c r="K3152" i="1"/>
  <c r="K5219" i="1"/>
  <c r="K3967" i="1"/>
  <c r="K4494" i="1"/>
  <c r="K4746" i="1"/>
  <c r="K4289" i="1"/>
  <c r="K4486" i="1"/>
  <c r="K3104" i="1"/>
  <c r="K3213" i="1"/>
  <c r="K1316" i="1"/>
  <c r="K434" i="1"/>
  <c r="K3331" i="1"/>
  <c r="K775" i="1"/>
  <c r="K2472" i="1"/>
  <c r="K4557" i="1"/>
  <c r="K2634" i="1"/>
  <c r="K2491" i="1"/>
  <c r="K3568" i="1"/>
  <c r="K1936" i="1"/>
  <c r="K3172" i="1"/>
  <c r="K1322" i="1"/>
  <c r="K2892" i="1"/>
  <c r="K3615" i="1"/>
  <c r="K694" i="1"/>
  <c r="K2520" i="1"/>
  <c r="K3368" i="1"/>
  <c r="K302" i="1"/>
  <c r="K464" i="1"/>
  <c r="K1513" i="1"/>
  <c r="K1197" i="1"/>
  <c r="K764" i="1"/>
  <c r="K3637" i="1"/>
  <c r="K4050" i="1"/>
  <c r="K1209" i="1"/>
  <c r="K1150" i="1"/>
  <c r="K4881" i="1"/>
  <c r="K4220" i="1"/>
  <c r="K5212" i="1"/>
  <c r="K653" i="1"/>
  <c r="K4432" i="1"/>
  <c r="K1571" i="1"/>
  <c r="K2548" i="1"/>
  <c r="K3952" i="1"/>
  <c r="K228" i="1"/>
  <c r="K3743" i="1"/>
  <c r="K3854" i="1"/>
  <c r="K4441" i="1"/>
  <c r="K4551" i="1"/>
  <c r="K4365" i="1"/>
  <c r="K2635" i="1"/>
  <c r="K4924" i="1"/>
  <c r="K4122" i="1"/>
  <c r="K4671" i="1"/>
  <c r="K3218" i="1"/>
  <c r="K600" i="1"/>
  <c r="K2219" i="1"/>
  <c r="K2694" i="1"/>
  <c r="K3126" i="1"/>
  <c r="K2724" i="1"/>
  <c r="K5393" i="1"/>
  <c r="K1234" i="1"/>
  <c r="K4676" i="1"/>
  <c r="K3788" i="1"/>
  <c r="K4147" i="1"/>
  <c r="K3101" i="1"/>
  <c r="K5285" i="1"/>
  <c r="K3262" i="1"/>
  <c r="K5002" i="1"/>
  <c r="K1154" i="1"/>
  <c r="K827" i="1"/>
  <c r="K1398" i="1"/>
  <c r="K2673" i="1"/>
  <c r="K2538" i="1"/>
  <c r="K3626" i="1"/>
  <c r="K507" i="1"/>
  <c r="K492" i="1"/>
  <c r="K2531" i="1"/>
  <c r="K2045" i="1"/>
  <c r="K965" i="1"/>
  <c r="K3086" i="1"/>
  <c r="K5324" i="1"/>
  <c r="K4204" i="1"/>
  <c r="K4397" i="1"/>
  <c r="K4527" i="1"/>
  <c r="K1640" i="1"/>
  <c r="K4088" i="1"/>
  <c r="K1032" i="1"/>
  <c r="K3346" i="1"/>
  <c r="K5499" i="1"/>
  <c r="K4051" i="1"/>
  <c r="K4221" i="1"/>
  <c r="K4614" i="1"/>
  <c r="K3940" i="1"/>
  <c r="K4268" i="1"/>
  <c r="K4052" i="1"/>
  <c r="K3569" i="1"/>
  <c r="K828" i="1"/>
  <c r="K1377" i="1"/>
  <c r="K2212" i="1"/>
  <c r="K5291" i="1"/>
  <c r="K5357" i="1"/>
  <c r="K2277" i="1"/>
  <c r="K5187" i="1"/>
  <c r="K896" i="1"/>
  <c r="K2604" i="1"/>
  <c r="K2923" i="1"/>
  <c r="K1200" i="1"/>
  <c r="K2074" i="1"/>
  <c r="K2750" i="1"/>
  <c r="K3007" i="1"/>
  <c r="K3845" i="1"/>
  <c r="K5139" i="1"/>
  <c r="K3279" i="1"/>
  <c r="K2751" i="1"/>
  <c r="K1362" i="1"/>
  <c r="K5335" i="1"/>
  <c r="K3875" i="1"/>
  <c r="K3876" i="1"/>
  <c r="K3280" i="1"/>
  <c r="K1937" i="1"/>
  <c r="K5044" i="1"/>
  <c r="K4852" i="1"/>
  <c r="K1561" i="1"/>
  <c r="K5140" i="1"/>
  <c r="K4222" i="1"/>
  <c r="K4679" i="1"/>
  <c r="K5268" i="1"/>
  <c r="K1590" i="1"/>
  <c r="K4507" i="1"/>
  <c r="K4223" i="1"/>
  <c r="K982" i="1"/>
  <c r="K3506" i="1"/>
  <c r="K1650" i="1"/>
  <c r="K3281" i="1"/>
  <c r="K1786" i="1"/>
  <c r="K5483" i="1"/>
  <c r="K5231" i="1"/>
  <c r="K3282" i="1"/>
  <c r="K1296" i="1"/>
  <c r="K5418" i="1"/>
  <c r="K5431" i="1"/>
  <c r="K5232" i="1"/>
  <c r="K4853" i="1"/>
  <c r="K4519" i="1"/>
  <c r="K4224" i="1"/>
  <c r="K3283" i="1"/>
  <c r="K5188" i="1"/>
  <c r="K2893" i="1"/>
  <c r="K1225" i="1"/>
  <c r="K590" i="1"/>
  <c r="K847" i="1"/>
  <c r="K1242" i="1"/>
  <c r="K540" i="1"/>
  <c r="K765" i="1"/>
  <c r="K1872" i="1"/>
  <c r="K317" i="1"/>
  <c r="K776" i="1"/>
  <c r="K4572" i="1"/>
  <c r="K3008" i="1"/>
  <c r="K3708" i="1"/>
  <c r="K1514" i="1"/>
  <c r="K3009" i="1"/>
  <c r="K457" i="1"/>
  <c r="K3941" i="1"/>
  <c r="K5198" i="1"/>
  <c r="K2047" i="1"/>
  <c r="K1801" i="1"/>
  <c r="K4651" i="1"/>
  <c r="K4355" i="1"/>
  <c r="K2340" i="1"/>
  <c r="K4925" i="1"/>
  <c r="K2075" i="1"/>
  <c r="K3658" i="1"/>
  <c r="K2394" i="1"/>
  <c r="K4573" i="1"/>
  <c r="K2799" i="1"/>
  <c r="K2454" i="1"/>
  <c r="K2539" i="1"/>
  <c r="K1500" i="1"/>
  <c r="K5358" i="1"/>
  <c r="K2370" i="1"/>
  <c r="K3284" i="1"/>
  <c r="K2752" i="1"/>
  <c r="K2341" i="1"/>
  <c r="K3285" i="1"/>
  <c r="K5458" i="1"/>
  <c r="K4501" i="1"/>
  <c r="K3374" i="1"/>
  <c r="K1983" i="1"/>
  <c r="K2656" i="1"/>
  <c r="K4314" i="1"/>
  <c r="K4136" i="1"/>
  <c r="K2395" i="1"/>
  <c r="K5478" i="1"/>
  <c r="K1515" i="1"/>
  <c r="K5443" i="1"/>
  <c r="K4926" i="1"/>
  <c r="K3440" i="1"/>
  <c r="K4854" i="1"/>
  <c r="K5189" i="1"/>
  <c r="K4374" i="1"/>
  <c r="K5371" i="1"/>
  <c r="K4290" i="1"/>
  <c r="K5045" i="1"/>
  <c r="K3528" i="1"/>
  <c r="K3823" i="1"/>
  <c r="K3570" i="1"/>
  <c r="K5046" i="1"/>
  <c r="K4165" i="1"/>
  <c r="K859" i="1"/>
  <c r="K3010" i="1"/>
  <c r="K2605" i="1"/>
  <c r="K2278" i="1"/>
  <c r="K3877" i="1"/>
  <c r="K5504" i="1"/>
  <c r="K2753" i="1"/>
  <c r="K3968" i="1"/>
  <c r="K4166" i="1"/>
  <c r="K4574" i="1"/>
  <c r="K5444" i="1"/>
  <c r="K3878" i="1"/>
  <c r="K3659" i="1"/>
  <c r="K2311" i="1"/>
  <c r="K2151" i="1"/>
  <c r="K522" i="1"/>
  <c r="K2800" i="1"/>
  <c r="K2754" i="1"/>
  <c r="K2431" i="1"/>
  <c r="K1045" i="1"/>
  <c r="K4927" i="1"/>
  <c r="K4487" i="1"/>
  <c r="K860" i="1"/>
  <c r="K983" i="1"/>
  <c r="K971" i="1"/>
  <c r="K741" i="1"/>
  <c r="K1283" i="1"/>
  <c r="K4633" i="1"/>
  <c r="K4017" i="1"/>
  <c r="K2839" i="1"/>
  <c r="K1806" i="1"/>
  <c r="K1938" i="1"/>
  <c r="K5047" i="1"/>
  <c r="K2924" i="1"/>
  <c r="K4105" i="1"/>
  <c r="K2657" i="1"/>
  <c r="K4018" i="1"/>
  <c r="K4291" i="1"/>
  <c r="K3744" i="1"/>
  <c r="K4634" i="1"/>
  <c r="K3053" i="1"/>
  <c r="K3953" i="1"/>
  <c r="K1761" i="1"/>
  <c r="K2835" i="1"/>
  <c r="K4276" i="1"/>
  <c r="K5322" i="1"/>
  <c r="K4356" i="1"/>
  <c r="K2042" i="1"/>
  <c r="K5112" i="1"/>
  <c r="K781" i="1"/>
  <c r="K5062" i="1"/>
  <c r="K2118" i="1"/>
  <c r="K2312" i="1"/>
  <c r="K4127" i="1"/>
  <c r="K4967" i="1"/>
  <c r="K2868" i="1"/>
  <c r="K2861" i="1"/>
  <c r="K3709" i="1"/>
  <c r="K956" i="1"/>
  <c r="K417" i="1"/>
  <c r="K929" i="1"/>
  <c r="K4413" i="1"/>
  <c r="K1787" i="1"/>
  <c r="K3804" i="1"/>
  <c r="K405" i="1"/>
  <c r="K2187" i="1"/>
  <c r="K3327" i="1"/>
  <c r="K1628" i="1"/>
  <c r="K350" i="1"/>
  <c r="K629" i="1"/>
  <c r="K396" i="1"/>
  <c r="K2371" i="1"/>
  <c r="K757" i="1"/>
  <c r="K3879" i="1"/>
  <c r="K574" i="1"/>
  <c r="K2133" i="1"/>
  <c r="K2279" i="1"/>
  <c r="K2755" i="1"/>
  <c r="K3011" i="1"/>
  <c r="K2894" i="1"/>
  <c r="K3710" i="1"/>
  <c r="K829" i="1"/>
  <c r="K615" i="1"/>
  <c r="K3571" i="1"/>
  <c r="K2793" i="1"/>
  <c r="K2280" i="1"/>
  <c r="K3477" i="1"/>
  <c r="K5509" i="1"/>
  <c r="K1939" i="1"/>
  <c r="K4488" i="1"/>
  <c r="K984" i="1"/>
  <c r="K3012" i="1"/>
  <c r="K1464" i="1"/>
  <c r="K3375" i="1"/>
  <c r="K3173" i="1"/>
  <c r="K1354" i="1"/>
  <c r="K3711" i="1"/>
  <c r="K3572" i="1"/>
  <c r="K1175" i="1"/>
  <c r="K5141" i="1"/>
  <c r="K2281" i="1"/>
  <c r="K2019" i="1"/>
  <c r="K1310" i="1"/>
  <c r="K1692" i="1"/>
  <c r="K2895" i="1"/>
  <c r="K2966" i="1"/>
  <c r="K3824" i="1"/>
  <c r="K5269" i="1"/>
  <c r="K2188" i="1"/>
  <c r="K4703" i="1"/>
  <c r="K551" i="1"/>
  <c r="K2209" i="1"/>
  <c r="K2419" i="1"/>
  <c r="K2223" i="1"/>
  <c r="K3286" i="1"/>
  <c r="K1176" i="1"/>
  <c r="K2160" i="1"/>
  <c r="K3287" i="1"/>
  <c r="K1251" i="1"/>
  <c r="K3288" i="1"/>
  <c r="K5336" i="1"/>
  <c r="K1252" i="1"/>
  <c r="K4661" i="1"/>
  <c r="K1940" i="1"/>
  <c r="K1210" i="1"/>
  <c r="K1839" i="1"/>
  <c r="K4770" i="1"/>
  <c r="K4575" i="1"/>
  <c r="K920" i="1"/>
  <c r="K1788" i="1"/>
  <c r="K1922" i="1"/>
  <c r="K3289" i="1"/>
  <c r="K1143" i="1"/>
  <c r="K4803" i="1"/>
  <c r="K4576" i="1"/>
  <c r="K1088" i="1"/>
  <c r="K3478" i="1"/>
  <c r="K5233" i="1"/>
  <c r="K2756" i="1"/>
  <c r="K3441" i="1"/>
  <c r="K2455" i="1"/>
  <c r="K3402" i="1"/>
  <c r="K3013" i="1"/>
  <c r="K3660" i="1"/>
  <c r="K1693" i="1"/>
  <c r="K1280" i="1"/>
  <c r="K2076" i="1"/>
  <c r="K1832" i="1"/>
  <c r="K5372" i="1"/>
  <c r="K3573" i="1"/>
  <c r="K4577" i="1"/>
  <c r="K3529" i="1"/>
  <c r="K3880" i="1"/>
  <c r="K1297" i="1"/>
  <c r="K3712" i="1"/>
  <c r="K5162" i="1"/>
  <c r="K5067" i="1"/>
  <c r="K921" i="1"/>
  <c r="K1941" i="1"/>
  <c r="K4578" i="1"/>
  <c r="K4225" i="1"/>
  <c r="K2372" i="1"/>
  <c r="K3713" i="1"/>
  <c r="K4539" i="1"/>
  <c r="K1235" i="1"/>
  <c r="K3574" i="1"/>
  <c r="K2031" i="1"/>
  <c r="K3087" i="1"/>
  <c r="K4053" i="1"/>
  <c r="K2540" i="1"/>
  <c r="K1723" i="1"/>
  <c r="K1990" i="1"/>
  <c r="K3627" i="1"/>
  <c r="K1318" i="1"/>
  <c r="K4054" i="1"/>
  <c r="K3153" i="1"/>
  <c r="K2925" i="1"/>
  <c r="K1942" i="1"/>
  <c r="K2606" i="1"/>
  <c r="K2373" i="1"/>
  <c r="K1378" i="1"/>
  <c r="K5459" i="1"/>
  <c r="K4520" i="1"/>
  <c r="K2757" i="1"/>
  <c r="K2862" i="1"/>
  <c r="K2077" i="1"/>
  <c r="K1089" i="1"/>
  <c r="K3290" i="1"/>
  <c r="K1485" i="1"/>
  <c r="K1903" i="1"/>
  <c r="K4579" i="1"/>
  <c r="K5068" i="1"/>
  <c r="K957" i="1"/>
  <c r="K4055" i="1"/>
  <c r="K2758" i="1"/>
  <c r="K2161" i="1"/>
  <c r="K4652" i="1"/>
  <c r="K3881" i="1"/>
  <c r="K1090" i="1"/>
  <c r="K1904" i="1"/>
  <c r="K5190" i="1"/>
  <c r="K1298" i="1"/>
  <c r="K2078" i="1"/>
  <c r="K5292" i="1"/>
  <c r="K2967" i="1"/>
  <c r="K2052" i="1"/>
  <c r="K5142" i="1"/>
  <c r="K5270" i="1"/>
  <c r="K4580" i="1"/>
  <c r="K2282" i="1"/>
  <c r="K3882" i="1"/>
  <c r="K2801" i="1"/>
  <c r="K3682" i="1"/>
  <c r="K1253" i="1"/>
  <c r="K3883" i="1"/>
  <c r="K4375" i="1"/>
  <c r="K3628" i="1"/>
  <c r="K3884" i="1"/>
  <c r="K5293" i="1"/>
  <c r="K5445" i="1"/>
  <c r="K660" i="1"/>
  <c r="K2541" i="1"/>
  <c r="K465" i="1"/>
  <c r="K1266" i="1"/>
  <c r="K3233" i="1"/>
  <c r="K3014" i="1"/>
  <c r="K5191" i="1"/>
  <c r="K1694" i="1"/>
  <c r="K5088" i="1"/>
  <c r="K2283" i="1"/>
  <c r="K4226" i="1"/>
  <c r="K4292" i="1"/>
  <c r="K732" i="1"/>
  <c r="K3291" i="1"/>
  <c r="K3292" i="1"/>
  <c r="K1572" i="1"/>
  <c r="K5486" i="1"/>
  <c r="K679" i="1"/>
  <c r="K2162" i="1"/>
  <c r="K1924" i="1"/>
  <c r="K2926" i="1"/>
  <c r="K1901" i="1"/>
  <c r="K5294" i="1"/>
  <c r="K2968" i="1"/>
  <c r="K5373" i="1"/>
  <c r="K3198" i="1"/>
  <c r="K5234" i="1"/>
  <c r="K5395" i="1"/>
  <c r="K3376" i="1"/>
  <c r="K5235" i="1"/>
  <c r="K5089" i="1"/>
  <c r="K4227" i="1"/>
  <c r="K2284" i="1"/>
  <c r="K5471" i="1"/>
  <c r="K3293" i="1"/>
  <c r="K1591" i="1"/>
  <c r="K1943" i="1"/>
  <c r="K3403" i="1"/>
  <c r="K5236" i="1"/>
  <c r="K5396" i="1"/>
  <c r="K5048" i="1"/>
  <c r="K5295" i="1"/>
  <c r="K5237" i="1"/>
  <c r="K2492" i="1"/>
  <c r="K4293" i="1"/>
  <c r="K2704" i="1"/>
  <c r="K1281" i="1"/>
  <c r="K5460" i="1"/>
  <c r="K1355" i="1"/>
  <c r="K1639" i="1"/>
  <c r="K868" i="1"/>
  <c r="K3404" i="1"/>
  <c r="K3661" i="1"/>
  <c r="K3015" i="1"/>
  <c r="K1730" i="1"/>
  <c r="K2432" i="1"/>
  <c r="K2949" i="1"/>
  <c r="K3405" i="1"/>
  <c r="K3714" i="1"/>
  <c r="K3088" i="1"/>
  <c r="K1768" i="1"/>
  <c r="K4167" i="1"/>
  <c r="K3812" i="1"/>
  <c r="K3154" i="1"/>
  <c r="K1726" i="1"/>
  <c r="K4635" i="1"/>
  <c r="K1728" i="1"/>
  <c r="K1842" i="1"/>
  <c r="K4118" i="1"/>
  <c r="K2134" i="1"/>
  <c r="K1848" i="1"/>
  <c r="K813" i="1"/>
  <c r="K4376" i="1"/>
  <c r="K4755" i="1"/>
  <c r="K4508" i="1"/>
  <c r="K4377" i="1"/>
  <c r="K2987" i="1"/>
  <c r="K4804" i="1"/>
  <c r="K1465" i="1"/>
  <c r="K2784" i="1"/>
  <c r="K2813" i="1"/>
  <c r="K4532" i="1"/>
  <c r="K902" i="1"/>
  <c r="K4533" i="1"/>
  <c r="K5228" i="1"/>
  <c r="K1221" i="1"/>
  <c r="K3107" i="1"/>
  <c r="K3442" i="1"/>
  <c r="K2599" i="1"/>
  <c r="K4370" i="1"/>
  <c r="K2039" i="1"/>
  <c r="K5337" i="1"/>
  <c r="K4001" i="1"/>
  <c r="K4315" i="1"/>
  <c r="K5412" i="1"/>
  <c r="K234" i="1"/>
  <c r="K1829" i="1"/>
  <c r="K1535" i="1"/>
  <c r="K2592" i="1"/>
  <c r="K2532" i="1"/>
  <c r="K2863" i="1"/>
  <c r="K3554" i="1"/>
  <c r="K2674" i="1"/>
  <c r="K2994" i="1"/>
  <c r="K4581" i="1"/>
  <c r="K5286" i="1"/>
  <c r="K3638" i="1"/>
  <c r="K3981" i="1"/>
  <c r="K1099" i="1"/>
  <c r="K2374" i="1"/>
  <c r="K2439" i="1"/>
  <c r="K5143" i="1"/>
  <c r="K1261" i="1"/>
  <c r="K1987" i="1"/>
  <c r="K1873" i="1"/>
  <c r="K2317" i="1"/>
  <c r="K1344" i="1"/>
  <c r="K1633" i="1"/>
  <c r="K1919" i="1"/>
  <c r="K4680" i="1"/>
  <c r="K4330" i="1"/>
  <c r="K1606" i="1"/>
  <c r="K4294" i="1"/>
  <c r="K800" i="1"/>
  <c r="K1081" i="1"/>
  <c r="K4137" i="1"/>
  <c r="K4734" i="1"/>
  <c r="K3110" i="1"/>
  <c r="K3730" i="1"/>
  <c r="K1369" i="1"/>
  <c r="K5063" i="1"/>
  <c r="K3662" i="1"/>
  <c r="K4437" i="1"/>
  <c r="K2155" i="1"/>
  <c r="K2214" i="1"/>
  <c r="K3479" i="1"/>
  <c r="K2584" i="1"/>
  <c r="K1177" i="1"/>
  <c r="K3825" i="1"/>
  <c r="K3045" i="1"/>
  <c r="K4623" i="1"/>
  <c r="K4378" i="1"/>
  <c r="K3016" i="1"/>
  <c r="K2636" i="1"/>
  <c r="K1874" i="1"/>
  <c r="K1840" i="1"/>
  <c r="K4805" i="1"/>
  <c r="K5018" i="1"/>
  <c r="K1254" i="1"/>
  <c r="K1178" i="1"/>
  <c r="K4414" i="1"/>
  <c r="K1944" i="1"/>
  <c r="K4681" i="1"/>
  <c r="K5374" i="1"/>
  <c r="K4269" i="1"/>
  <c r="K5487" i="1"/>
  <c r="K3507" i="1"/>
  <c r="K4168" i="1"/>
  <c r="K3885" i="1"/>
  <c r="K1580" i="1"/>
  <c r="K889" i="1"/>
  <c r="K3054" i="1"/>
  <c r="K3294" i="1"/>
  <c r="K2896" i="1"/>
  <c r="K2407" i="1"/>
  <c r="K1302" i="1"/>
  <c r="K1945" i="1"/>
  <c r="K3017" i="1"/>
  <c r="K3575" i="1"/>
  <c r="K995" i="1"/>
  <c r="K5407" i="1"/>
  <c r="K4228" i="1"/>
  <c r="K4928" i="1"/>
  <c r="K5296" i="1"/>
  <c r="K3199" i="1"/>
  <c r="K2637" i="1"/>
  <c r="K3886" i="1"/>
  <c r="K2897" i="1"/>
  <c r="K3887" i="1"/>
  <c r="K2079" i="1"/>
  <c r="K5090" i="1"/>
  <c r="K4357" i="1"/>
  <c r="K5019" i="1"/>
  <c r="K4892" i="1"/>
  <c r="K2759" i="1"/>
  <c r="K4295" i="1"/>
  <c r="K3443" i="1"/>
  <c r="K863" i="1"/>
  <c r="K3328" i="1"/>
  <c r="K1299" i="1"/>
  <c r="K4056" i="1"/>
  <c r="K3377" i="1"/>
  <c r="K2898" i="1"/>
  <c r="K5144" i="1"/>
  <c r="K1789" i="1"/>
  <c r="K2152" i="1"/>
  <c r="K4296" i="1"/>
  <c r="K2396" i="1"/>
  <c r="K5271" i="1"/>
  <c r="K5020" i="1"/>
  <c r="K5432" i="1"/>
  <c r="K1119" i="1"/>
  <c r="K3018" i="1"/>
  <c r="K4358" i="1"/>
  <c r="K2840" i="1"/>
  <c r="K4057" i="1"/>
  <c r="K3019" i="1"/>
  <c r="K1875" i="1"/>
  <c r="K1790" i="1"/>
  <c r="K3200" i="1"/>
  <c r="K2027" i="1"/>
  <c r="K1791" i="1"/>
  <c r="K3201" i="1"/>
  <c r="K5238" i="1"/>
  <c r="K4229" i="1"/>
  <c r="K2325" i="1"/>
  <c r="K3794" i="1"/>
  <c r="K3406" i="1"/>
  <c r="K2607" i="1"/>
  <c r="K2899" i="1"/>
  <c r="K4540" i="1"/>
  <c r="K4624" i="1"/>
  <c r="K3839" i="1"/>
  <c r="K5272" i="1"/>
  <c r="K3576" i="1"/>
  <c r="K2683" i="1"/>
  <c r="K3826" i="1"/>
  <c r="K3089" i="1"/>
  <c r="K3577" i="1"/>
  <c r="K3295" i="1"/>
  <c r="K5091" i="1"/>
  <c r="K1695" i="1"/>
  <c r="K2285" i="1"/>
  <c r="K4693" i="1"/>
  <c r="K3888" i="1"/>
  <c r="K4704" i="1"/>
  <c r="K3889" i="1"/>
  <c r="K3578" i="1"/>
  <c r="K99" i="1"/>
  <c r="K4058" i="1"/>
  <c r="K3296" i="1"/>
  <c r="K3174" i="1"/>
  <c r="K4379" i="1"/>
  <c r="K4106" i="1"/>
  <c r="K5273" i="1"/>
  <c r="K5239" i="1"/>
  <c r="K2608" i="1"/>
  <c r="K3120" i="1"/>
  <c r="K4230" i="1"/>
  <c r="K3890" i="1"/>
  <c r="K1054" i="1"/>
  <c r="K1120" i="1"/>
  <c r="K4582" i="1"/>
  <c r="K5446" i="1"/>
  <c r="K4231" i="1"/>
  <c r="K4929" i="1"/>
  <c r="K2080" i="1"/>
  <c r="K1696" i="1"/>
  <c r="K5447" i="1"/>
  <c r="K644" i="1"/>
  <c r="K3297" i="1"/>
  <c r="K1697" i="1"/>
  <c r="K4232" i="1"/>
  <c r="K3221" i="1"/>
  <c r="K3394" i="1"/>
  <c r="K3891" i="1"/>
  <c r="K4583" i="1"/>
  <c r="K5092" i="1"/>
  <c r="K5069" i="1"/>
  <c r="K3715" i="1"/>
  <c r="K2900" i="1"/>
  <c r="K1946" i="1"/>
  <c r="K4138" i="1"/>
  <c r="K1977" i="1"/>
  <c r="K1668" i="1"/>
  <c r="K2189" i="1"/>
  <c r="K4489" i="1"/>
  <c r="K1211" i="1"/>
  <c r="K5213" i="1"/>
  <c r="K5408" i="1"/>
  <c r="K5338" i="1"/>
  <c r="K4169" i="1"/>
  <c r="K2760" i="1"/>
  <c r="K4982" i="1"/>
  <c r="K3549" i="1"/>
  <c r="K2456" i="1"/>
  <c r="K4983" i="1"/>
  <c r="K5424" i="1"/>
  <c r="K5297" i="1"/>
  <c r="K1986" i="1"/>
  <c r="K3412" i="1"/>
  <c r="K2901" i="1"/>
  <c r="K2493" i="1"/>
  <c r="K2927" i="1"/>
  <c r="K3480" i="1"/>
  <c r="K3765" i="1"/>
  <c r="K2802" i="1"/>
  <c r="K3579" i="1"/>
  <c r="K4705" i="1"/>
  <c r="K4584" i="1"/>
  <c r="K4706" i="1"/>
  <c r="K5070" i="1"/>
  <c r="K4233" i="1"/>
  <c r="K4447" i="1"/>
  <c r="K4019" i="1"/>
  <c r="K4234" i="1"/>
  <c r="K5461" i="1"/>
  <c r="K2785" i="1"/>
  <c r="K5359" i="1"/>
  <c r="K4380" i="1"/>
  <c r="K3298" i="1"/>
  <c r="K5462" i="1"/>
  <c r="K5419" i="1"/>
  <c r="K2081" i="1"/>
  <c r="K1592" i="1"/>
  <c r="K4235" i="1"/>
  <c r="K4735" i="1"/>
  <c r="K3731" i="1"/>
  <c r="K3846" i="1"/>
  <c r="K4775" i="1"/>
  <c r="K3850" i="1"/>
  <c r="K4093" i="1"/>
  <c r="K4806" i="1"/>
  <c r="K5257" i="1"/>
  <c r="K3500" i="1"/>
  <c r="K4691" i="1"/>
  <c r="K5081" i="1"/>
  <c r="K2440" i="1"/>
  <c r="K2715" i="1"/>
  <c r="K5192" i="1"/>
  <c r="K5350" i="1"/>
  <c r="K4822" i="1"/>
  <c r="K5113" i="1"/>
  <c r="K4563" i="1"/>
  <c r="K4707" i="1"/>
  <c r="K4415" i="1"/>
  <c r="K4270" i="1"/>
  <c r="K2332" i="1"/>
  <c r="K4585" i="1"/>
  <c r="K4558" i="1"/>
  <c r="K4552" i="1"/>
  <c r="K5323" i="1"/>
  <c r="K4029" i="1"/>
  <c r="K4316" i="1"/>
  <c r="K5083" i="1"/>
  <c r="K2043" i="1"/>
  <c r="K2058" i="1"/>
  <c r="K2658" i="1"/>
  <c r="K3993" i="1"/>
  <c r="K5123" i="1"/>
  <c r="K2416" i="1"/>
  <c r="K447" i="1"/>
  <c r="K1672" i="1"/>
  <c r="K4886" i="1"/>
  <c r="K4694" i="1"/>
  <c r="K5121" i="1"/>
  <c r="K4277" i="1"/>
  <c r="K4807" i="1"/>
  <c r="K1710" i="1"/>
  <c r="K2725" i="1"/>
  <c r="K3860" i="1"/>
  <c r="K3954" i="1"/>
  <c r="K5325" i="1"/>
  <c r="K3424" i="1"/>
  <c r="K3842" i="1"/>
  <c r="K5114" i="1"/>
  <c r="K5167" i="1"/>
  <c r="K1373" i="1"/>
  <c r="K5283" i="1"/>
  <c r="K1097" i="1"/>
  <c r="K1434" i="1"/>
  <c r="K4119" i="1"/>
  <c r="K3498" i="1"/>
  <c r="K2728" i="1"/>
  <c r="K933" i="1"/>
  <c r="K3098" i="1"/>
  <c r="K3046" i="1"/>
  <c r="K1144" i="1"/>
  <c r="K816" i="1"/>
  <c r="K2239" i="1"/>
  <c r="K1231" i="1"/>
  <c r="K4620" i="1"/>
  <c r="K2190" i="1"/>
  <c r="K4541" i="1"/>
  <c r="K4954" i="1"/>
  <c r="K4089" i="1"/>
  <c r="K2659" i="1"/>
  <c r="K1713" i="1"/>
  <c r="K5415" i="1"/>
  <c r="K2902" i="1"/>
  <c r="K5398" i="1"/>
  <c r="K3175" i="1"/>
  <c r="K3508" i="1"/>
  <c r="K3629" i="1"/>
  <c r="K4972" i="1"/>
  <c r="K4662" i="1"/>
  <c r="K4116" i="1"/>
  <c r="K3700" i="1"/>
  <c r="K4534" i="1"/>
  <c r="K4524" i="1"/>
  <c r="K4930" i="1"/>
  <c r="K4473" i="1"/>
  <c r="K4948" i="1"/>
  <c r="K4836" i="1"/>
  <c r="K3643" i="1"/>
  <c r="K2168" i="1"/>
  <c r="K5093" i="1"/>
  <c r="K1258" i="1"/>
  <c r="K4820" i="1"/>
  <c r="K2205" i="1"/>
  <c r="K2585" i="1"/>
  <c r="K4615" i="1"/>
  <c r="K2716" i="1"/>
  <c r="K2521" i="1"/>
  <c r="K3357" i="1"/>
  <c r="K4736" i="1"/>
  <c r="K4123" i="1"/>
  <c r="K3725" i="1"/>
  <c r="K3683" i="1"/>
  <c r="K707" i="1"/>
  <c r="K2959" i="1"/>
  <c r="K2103" i="1"/>
  <c r="K3931" i="1"/>
  <c r="K38" i="1"/>
  <c r="K107" i="1"/>
  <c r="K263" i="1"/>
  <c r="K794" i="1"/>
  <c r="K2664" i="1"/>
  <c r="K2522" i="1"/>
  <c r="K5274" i="1"/>
  <c r="K5482" i="1"/>
  <c r="K4036" i="1"/>
  <c r="K4371" i="1"/>
  <c r="K4906" i="1"/>
  <c r="K5327" i="1"/>
  <c r="K2145" i="1"/>
  <c r="K1080" i="1"/>
  <c r="K1456" i="1"/>
  <c r="K3611" i="1"/>
  <c r="K4191" i="1"/>
  <c r="K2576" i="1"/>
  <c r="K5173" i="1"/>
  <c r="K2358" i="1"/>
  <c r="K5425" i="1"/>
  <c r="K3202" i="1"/>
  <c r="K4837" i="1"/>
  <c r="K958" i="1"/>
  <c r="K4663" i="1"/>
  <c r="K1792" i="1"/>
  <c r="K575" i="1"/>
  <c r="K3481" i="1"/>
  <c r="K630" i="1"/>
  <c r="K3892" i="1"/>
  <c r="K1698" i="1"/>
  <c r="K2928" i="1"/>
  <c r="K4984" i="1"/>
  <c r="K4955" i="1"/>
  <c r="K3893" i="1"/>
  <c r="K3482" i="1"/>
  <c r="K5021" i="1"/>
  <c r="K5298" i="1"/>
  <c r="K5317" i="1"/>
  <c r="K3020" i="1"/>
  <c r="K5448" i="1"/>
  <c r="K3299" i="1"/>
  <c r="K2230" i="1"/>
  <c r="K985" i="1"/>
  <c r="K1763" i="1"/>
  <c r="K5022" i="1"/>
  <c r="K3021" i="1"/>
  <c r="K946" i="1"/>
  <c r="K986" i="1"/>
  <c r="K2135" i="1"/>
  <c r="K3483" i="1"/>
  <c r="K5299" i="1"/>
  <c r="K5433" i="1"/>
  <c r="K2286" i="1"/>
  <c r="K4586" i="1"/>
  <c r="K5313" i="1"/>
  <c r="K2342" i="1"/>
  <c r="K3300" i="1"/>
  <c r="K3663" i="1"/>
  <c r="K3894" i="1"/>
  <c r="K5434" i="1"/>
  <c r="K1413" i="1"/>
  <c r="K5402" i="1"/>
  <c r="K4855" i="1"/>
  <c r="K4856" i="1"/>
  <c r="K2287" i="1"/>
  <c r="K5023" i="1"/>
  <c r="K3055" i="1"/>
  <c r="K5145" i="1"/>
  <c r="K4587" i="1"/>
  <c r="K4808" i="1"/>
  <c r="K4780" i="1"/>
  <c r="K4809" i="1"/>
  <c r="K2210" i="1"/>
  <c r="K3580" i="1"/>
  <c r="K4857" i="1"/>
  <c r="K1824" i="1"/>
  <c r="K3766" i="1"/>
  <c r="K1593" i="1"/>
  <c r="K1501" i="1"/>
  <c r="K4020" i="1"/>
  <c r="K3895" i="1"/>
  <c r="K2903" i="1"/>
  <c r="K4236" i="1"/>
  <c r="K2082" i="1"/>
  <c r="K1121" i="1"/>
  <c r="K3484" i="1"/>
  <c r="K5375" i="1"/>
  <c r="K5240" i="1"/>
  <c r="K3827" i="1"/>
  <c r="K3444" i="1"/>
  <c r="K4985" i="1"/>
  <c r="K1594" i="1"/>
  <c r="K5339" i="1"/>
  <c r="K3664" i="1"/>
  <c r="K3485" i="1"/>
  <c r="K3581" i="1"/>
  <c r="K3665" i="1"/>
  <c r="K3896" i="1"/>
  <c r="K2457" i="1"/>
  <c r="K1212" i="1"/>
  <c r="K5275" i="1"/>
  <c r="K4317" i="1"/>
  <c r="K4858" i="1"/>
  <c r="K3582" i="1"/>
  <c r="K4237" i="1"/>
  <c r="K4238" i="1"/>
  <c r="K4708" i="1"/>
  <c r="K3131" i="1"/>
  <c r="K4588" i="1"/>
  <c r="K3486" i="1"/>
  <c r="K5366" i="1"/>
  <c r="K2542" i="1"/>
  <c r="K5241" i="1"/>
  <c r="K4859" i="1"/>
  <c r="K3630" i="1"/>
  <c r="K2494" i="1"/>
  <c r="K2495" i="1"/>
  <c r="K4589" i="1"/>
  <c r="K3234" i="1"/>
  <c r="K4239" i="1"/>
  <c r="K2825" i="1"/>
  <c r="K922" i="1"/>
  <c r="K4416" i="1"/>
  <c r="K4240" i="1"/>
  <c r="K3716" i="1"/>
  <c r="K2053" i="1"/>
  <c r="K2969" i="1"/>
  <c r="K3897" i="1"/>
  <c r="K3898" i="1"/>
  <c r="K3583" i="1"/>
  <c r="K2761" i="1"/>
  <c r="K3584" i="1"/>
  <c r="K3631" i="1"/>
  <c r="K2288" i="1"/>
  <c r="K2762" i="1"/>
  <c r="K4882" i="1"/>
  <c r="K5071" i="1"/>
  <c r="K4509" i="1"/>
  <c r="K1026" i="1"/>
  <c r="K5420" i="1"/>
  <c r="K1122" i="1"/>
  <c r="K2289" i="1"/>
  <c r="K1055" i="1"/>
  <c r="K4510" i="1"/>
  <c r="K3301" i="1"/>
  <c r="K2970" i="1"/>
  <c r="K3090" i="1"/>
  <c r="K4590" i="1"/>
  <c r="K4318" i="1"/>
  <c r="K16" i="1"/>
  <c r="K17" i="1"/>
  <c r="K357" i="1"/>
  <c r="K874" i="1"/>
  <c r="K605" i="1"/>
  <c r="K1001" i="1"/>
  <c r="K188" i="1"/>
  <c r="K293" i="1"/>
  <c r="K503" i="1"/>
  <c r="K448" i="1"/>
  <c r="K606" i="1"/>
  <c r="K1145" i="1"/>
  <c r="K1002" i="1"/>
  <c r="K449" i="1"/>
  <c r="K4025" i="1"/>
  <c r="K869" i="1"/>
  <c r="K4474" i="1"/>
  <c r="K4889" i="1"/>
  <c r="K460" i="1"/>
  <c r="K3644" i="1"/>
  <c r="K2828" i="1"/>
  <c r="K3552" i="1"/>
  <c r="K213" i="1"/>
  <c r="K682" i="1"/>
  <c r="K461" i="1"/>
  <c r="K4299" i="1"/>
  <c r="K3755" i="1"/>
  <c r="K5455" i="1"/>
  <c r="K708" i="1"/>
  <c r="K2811" i="1"/>
  <c r="K4528" i="1"/>
  <c r="K1033" i="1"/>
  <c r="K3861" i="1"/>
  <c r="K4529" i="1"/>
  <c r="K3754" i="1"/>
  <c r="K2711" i="1"/>
  <c r="K4366" i="1"/>
  <c r="K4448" i="1"/>
  <c r="K5077" i="1"/>
  <c r="K2829" i="1"/>
  <c r="K2333" i="1"/>
  <c r="K2549" i="1"/>
  <c r="K3816" i="1"/>
  <c r="K4021" i="1"/>
  <c r="K500" i="1"/>
  <c r="K3862" i="1"/>
  <c r="K576" i="1"/>
  <c r="K2938" i="1"/>
  <c r="K2473" i="1"/>
  <c r="K1071" i="1"/>
  <c r="K2240" i="1"/>
  <c r="K3161" i="1"/>
  <c r="K3214" i="1"/>
  <c r="K2713" i="1"/>
  <c r="K5220" i="1"/>
  <c r="K3329" i="1"/>
  <c r="K4818" i="1"/>
  <c r="K3239" i="1"/>
  <c r="K2595" i="1"/>
  <c r="K5057" i="1"/>
  <c r="K1236" i="1"/>
  <c r="K2916" i="1"/>
  <c r="K3185" i="1"/>
  <c r="K4842" i="1"/>
  <c r="K1811" i="1"/>
  <c r="K3519" i="1"/>
  <c r="K5276" i="1"/>
  <c r="K814" i="1"/>
  <c r="K2684" i="1"/>
  <c r="K5242" i="1"/>
  <c r="K2227" i="1"/>
  <c r="K1543" i="1"/>
  <c r="K2228" i="1"/>
  <c r="K739" i="1"/>
  <c r="K3516" i="1"/>
  <c r="K5360" i="1"/>
  <c r="K3994" i="1"/>
  <c r="K5199" i="1"/>
  <c r="K2814" i="1"/>
  <c r="K3127" i="1"/>
  <c r="K5243" i="1"/>
  <c r="K5500" i="1"/>
  <c r="K2699" i="1"/>
  <c r="K812" i="1"/>
  <c r="K5031" i="1"/>
  <c r="K4381" i="1"/>
  <c r="K870" i="1"/>
  <c r="K4776" i="1"/>
  <c r="K3511" i="1"/>
  <c r="K3042" i="1"/>
  <c r="K4180" i="1"/>
  <c r="K2943" i="1"/>
  <c r="K4077" i="1"/>
  <c r="K5262" i="1"/>
  <c r="K2475" i="1"/>
  <c r="K4337" i="1"/>
  <c r="K4495" i="1"/>
  <c r="K2496" i="1"/>
  <c r="K1577" i="1"/>
  <c r="K4912" i="1"/>
  <c r="K2463" i="1"/>
  <c r="K4753" i="1"/>
  <c r="K484" i="1"/>
  <c r="K1441" i="1"/>
  <c r="K4737" i="1"/>
  <c r="K2290" i="1"/>
  <c r="K766" i="1"/>
  <c r="K3828" i="1"/>
  <c r="K397" i="1"/>
  <c r="K2497" i="1"/>
  <c r="K1414" i="1"/>
  <c r="K198" i="1"/>
  <c r="K61" i="1"/>
  <c r="K152" i="1"/>
  <c r="K88" i="1"/>
  <c r="K8" i="1"/>
  <c r="K82" i="1"/>
  <c r="K1009" i="1"/>
  <c r="K3302" i="1"/>
  <c r="K2929" i="1"/>
  <c r="K45" i="1"/>
  <c r="K1274" i="1"/>
  <c r="K1027" i="1"/>
  <c r="K1947" i="1"/>
  <c r="K366" i="1"/>
  <c r="K3022" i="1"/>
  <c r="K1699" i="1"/>
  <c r="K5376" i="1"/>
  <c r="K318" i="1"/>
  <c r="K4107" i="1"/>
  <c r="K3023" i="1"/>
  <c r="K5277" i="1"/>
  <c r="K182" i="1"/>
  <c r="K3091" i="1"/>
  <c r="K4931" i="1"/>
  <c r="K2498" i="1"/>
  <c r="K163" i="1"/>
  <c r="K2291" i="1"/>
  <c r="K3585" i="1"/>
  <c r="K4956" i="1"/>
  <c r="K100" i="1"/>
  <c r="K1415" i="1"/>
  <c r="K4860" i="1"/>
  <c r="K3899" i="1"/>
  <c r="K280" i="1"/>
  <c r="K2609" i="1"/>
  <c r="K4170" i="1"/>
  <c r="K1948" i="1"/>
  <c r="K29" i="1"/>
  <c r="K2841" i="1"/>
  <c r="K987" i="1"/>
  <c r="K4241" i="1"/>
  <c r="K140" i="1"/>
  <c r="K5244" i="1"/>
  <c r="K4242" i="1"/>
  <c r="K5318" i="1"/>
  <c r="K272" i="1"/>
  <c r="K5472" i="1"/>
  <c r="K5421" i="1"/>
  <c r="K3303" i="1"/>
  <c r="K41" i="1"/>
  <c r="K5024" i="1"/>
  <c r="K2083" i="1"/>
  <c r="K2292" i="1"/>
  <c r="K70" i="1"/>
  <c r="K3024" i="1"/>
  <c r="K5440" i="1"/>
  <c r="K4243" i="1"/>
  <c r="K290" i="1"/>
  <c r="K4861" i="1"/>
  <c r="K3969" i="1"/>
  <c r="K2763" i="1"/>
  <c r="K169" i="1"/>
  <c r="K1123" i="1"/>
  <c r="K3176" i="1"/>
  <c r="K257" i="1"/>
  <c r="K3445" i="1"/>
  <c r="K3900" i="1"/>
  <c r="K4653" i="1"/>
  <c r="K210" i="1"/>
  <c r="K5319" i="1"/>
  <c r="K5473" i="1"/>
  <c r="K2293" i="1"/>
  <c r="K267" i="1"/>
  <c r="K54" i="1"/>
  <c r="K589" i="1"/>
  <c r="K2918" i="1"/>
  <c r="K4" i="1"/>
  <c r="K2499" i="1"/>
  <c r="K4591" i="1"/>
  <c r="K3935" i="1"/>
  <c r="K111" i="1"/>
  <c r="K5474" i="1"/>
  <c r="K2500" i="1"/>
  <c r="K4862" i="1"/>
  <c r="K493" i="1"/>
  <c r="K3092" i="1"/>
  <c r="K4863" i="1"/>
  <c r="K5146" i="1"/>
  <c r="K124" i="1"/>
  <c r="K2764" i="1"/>
  <c r="K5300" i="1"/>
  <c r="K4511" i="1"/>
  <c r="K661" i="1"/>
  <c r="K5084" i="1"/>
  <c r="K4864" i="1"/>
  <c r="K5463" i="1"/>
  <c r="K183" i="1"/>
  <c r="K4244" i="1"/>
  <c r="K4865" i="1"/>
  <c r="K4592" i="1"/>
  <c r="K117" i="1"/>
  <c r="K1700" i="1"/>
  <c r="K3304" i="1"/>
  <c r="K2084" i="1"/>
  <c r="K49" i="1"/>
  <c r="K4245" i="1"/>
  <c r="K2803" i="1"/>
  <c r="K5377" i="1"/>
  <c r="K342" i="1"/>
  <c r="K4171" i="1"/>
  <c r="K5049" i="1"/>
  <c r="K2117" i="1"/>
  <c r="K23" i="1"/>
  <c r="K4593" i="1"/>
  <c r="K3250" i="1"/>
  <c r="K5340" i="1"/>
  <c r="K375" i="1"/>
  <c r="K2085" i="1"/>
  <c r="K4449" i="1"/>
  <c r="K4319" i="1"/>
  <c r="K440" i="1"/>
  <c r="K1516" i="1"/>
  <c r="K2086" i="1"/>
  <c r="K5301" i="1"/>
  <c r="K219" i="1"/>
  <c r="K2294" i="1"/>
  <c r="K2765" i="1"/>
  <c r="K3586" i="1"/>
  <c r="K244" i="1"/>
  <c r="K5505" i="1"/>
  <c r="K5464" i="1"/>
  <c r="K5361" i="1"/>
  <c r="K4986" i="1"/>
  <c r="K4148" i="1"/>
  <c r="K4829" i="1"/>
  <c r="K2163" i="1"/>
  <c r="K13" i="1"/>
  <c r="K4893" i="1"/>
  <c r="K5449" i="1"/>
  <c r="K4246" i="1"/>
  <c r="K3203" i="1"/>
  <c r="K1317" i="1"/>
  <c r="K1704" i="1"/>
  <c r="K4682" i="1"/>
  <c r="K5193" i="1"/>
  <c r="K848" i="1"/>
  <c r="K3369" i="1"/>
  <c r="K1949" i="1"/>
  <c r="K4838" i="1"/>
  <c r="K5050" i="1"/>
  <c r="K1112" i="1"/>
  <c r="K3446" i="1"/>
  <c r="K1241" i="1"/>
  <c r="K3987" i="1"/>
  <c r="K3619" i="1"/>
  <c r="K4987" i="1"/>
  <c r="K4108" i="1"/>
  <c r="K5011" i="1"/>
  <c r="K2033" i="1"/>
  <c r="K2581" i="1"/>
  <c r="K4771" i="1"/>
  <c r="K4279" i="1"/>
  <c r="K4320" i="1"/>
  <c r="K4467" i="1"/>
  <c r="K5163" i="1"/>
  <c r="K4497" i="1"/>
  <c r="K4197" i="1"/>
  <c r="K1517" i="1"/>
  <c r="K5341" i="1"/>
  <c r="K2685" i="1"/>
  <c r="K1814" i="1"/>
  <c r="K949" i="1"/>
  <c r="K2206" i="1"/>
  <c r="K1202" i="1"/>
  <c r="K1978" i="1"/>
  <c r="K3970" i="1"/>
  <c r="K3251" i="1"/>
  <c r="K5224" i="1"/>
  <c r="K4361" i="1"/>
  <c r="K4149" i="1"/>
  <c r="K790" i="1"/>
  <c r="K5174" i="1"/>
  <c r="K2995" i="1"/>
  <c r="K2804" i="1"/>
  <c r="K2443" i="1"/>
  <c r="K4683" i="1"/>
  <c r="K2241" i="1"/>
  <c r="K1192" i="1"/>
  <c r="K4203" i="1"/>
  <c r="K1979" i="1"/>
  <c r="K199" i="1"/>
  <c r="K3219" i="1"/>
  <c r="K1705" i="1"/>
  <c r="K3721" i="1"/>
  <c r="K4498" i="1"/>
  <c r="K1849" i="1"/>
  <c r="K4450" i="1"/>
  <c r="K3338" i="1"/>
  <c r="K3767" i="1"/>
  <c r="K4616" i="1"/>
  <c r="K1374" i="1"/>
  <c r="K709" i="1"/>
  <c r="K2328" i="1"/>
  <c r="K4362" i="1"/>
  <c r="K2231" i="1"/>
  <c r="K5470" i="1"/>
  <c r="K1950" i="1"/>
  <c r="K4621" i="1"/>
  <c r="K2437" i="1"/>
  <c r="K5502" i="1"/>
  <c r="K3447" i="1"/>
  <c r="K1504" i="1"/>
  <c r="K4398" i="1"/>
  <c r="K4390" i="1"/>
  <c r="K515" i="1"/>
  <c r="K4478" i="1"/>
  <c r="K2478" i="1"/>
  <c r="K4512" i="1"/>
  <c r="K633" i="1"/>
  <c r="K2864" i="1"/>
  <c r="K4553" i="1"/>
  <c r="K4286" i="1"/>
  <c r="K2695" i="1"/>
  <c r="K3932" i="1"/>
  <c r="K1102" i="1"/>
  <c r="K3813" i="1"/>
  <c r="K2356" i="1"/>
  <c r="K5037" i="1"/>
  <c r="K4625" i="1"/>
  <c r="K3936" i="1"/>
  <c r="K3701" i="1"/>
  <c r="K5302" i="1"/>
  <c r="K2362" i="1"/>
  <c r="K4460" i="1"/>
  <c r="K3982" i="1"/>
  <c r="K33" i="1"/>
  <c r="K3128" i="1"/>
  <c r="K18" i="1"/>
  <c r="K3520" i="1"/>
  <c r="K319" i="1"/>
  <c r="K5179" i="1"/>
  <c r="K333" i="1"/>
  <c r="K1222" i="1"/>
  <c r="K5354" i="1"/>
  <c r="K200" i="1"/>
  <c r="K4359" i="1"/>
  <c r="K4006" i="1"/>
  <c r="K1578" i="1"/>
  <c r="K2953" i="1"/>
  <c r="K4748" i="1"/>
  <c r="K4124" i="1"/>
  <c r="K1110" i="1"/>
  <c r="K1767" i="1"/>
  <c r="K2914" i="1"/>
  <c r="K4525" i="1"/>
  <c r="K4280" i="1"/>
  <c r="K1168" i="1"/>
  <c r="K2224" i="1"/>
  <c r="K2696" i="1"/>
  <c r="K1881" i="1"/>
  <c r="K2318" i="1"/>
  <c r="K5060" i="1"/>
  <c r="K974" i="1"/>
  <c r="K3752" i="1"/>
  <c r="K2935" i="1"/>
  <c r="K4894" i="1"/>
  <c r="K5094" i="1"/>
  <c r="K2577" i="1"/>
  <c r="K258" i="1"/>
  <c r="K55" i="1"/>
  <c r="K114" i="1"/>
  <c r="K172" i="1"/>
  <c r="K1991" i="1"/>
  <c r="K1850" i="1"/>
  <c r="K1429" i="1"/>
  <c r="K839" i="1"/>
  <c r="K1331" i="1"/>
  <c r="K2213" i="1"/>
  <c r="K2644" i="1"/>
  <c r="K3863" i="1"/>
  <c r="K472" i="1"/>
  <c r="K78" i="1"/>
  <c r="K1528" i="1"/>
  <c r="K2040" i="1"/>
  <c r="K1635" i="1"/>
  <c r="K1993" i="1"/>
  <c r="K4468" i="1"/>
  <c r="K634" i="1"/>
  <c r="K1391" i="1"/>
  <c r="K1995" i="1"/>
  <c r="K1239" i="1"/>
  <c r="K2930" i="1"/>
  <c r="K1518" i="1"/>
  <c r="K2464" i="1"/>
  <c r="K3395" i="1"/>
  <c r="K837" i="1"/>
  <c r="K2717" i="1"/>
  <c r="K1891" i="1"/>
  <c r="K1833" i="1"/>
  <c r="K3791" i="1"/>
  <c r="K3518" i="1"/>
  <c r="K3487" i="1"/>
  <c r="K4866" i="1"/>
  <c r="K2501" i="1"/>
  <c r="K2822" i="1"/>
  <c r="K4738" i="1"/>
  <c r="K4988" i="1"/>
  <c r="K4451" i="1"/>
  <c r="K4059" i="1"/>
  <c r="K4895" i="1"/>
  <c r="K3235" i="1"/>
  <c r="K645" i="1"/>
  <c r="K4810" i="1"/>
  <c r="K2766" i="1"/>
  <c r="K5326" i="1"/>
  <c r="K5511" i="1"/>
  <c r="K700" i="1"/>
  <c r="K2705" i="1"/>
  <c r="K3633" i="1"/>
  <c r="K3587" i="1"/>
  <c r="K2706" i="1"/>
  <c r="K1595" i="1"/>
  <c r="K1075" i="1"/>
  <c r="K4684" i="1"/>
  <c r="K3795" i="1"/>
  <c r="K5245" i="1"/>
  <c r="K2767" i="1"/>
  <c r="K4247" i="1"/>
  <c r="K3588" i="1"/>
  <c r="K1596" i="1"/>
  <c r="K3448" i="1"/>
  <c r="K2375" i="1"/>
  <c r="K3971" i="1"/>
  <c r="K4542" i="1"/>
  <c r="K3121" i="1"/>
  <c r="K4321" i="1"/>
  <c r="K4811" i="1"/>
  <c r="K4248" i="1"/>
  <c r="K4932" i="1"/>
  <c r="K5378" i="1"/>
  <c r="K1155" i="1"/>
  <c r="K2087" i="1"/>
  <c r="K4360" i="1"/>
  <c r="K5450" i="1"/>
  <c r="K5397" i="1"/>
  <c r="K4789" i="1"/>
  <c r="K5147" i="1"/>
  <c r="K1319" i="1"/>
  <c r="K2842" i="1"/>
  <c r="K688" i="1"/>
  <c r="K1651" i="1"/>
  <c r="K4479" i="1"/>
  <c r="K5278" i="1"/>
  <c r="K2904" i="1"/>
  <c r="K4452" i="1"/>
  <c r="K4594" i="1"/>
  <c r="K2136" i="1"/>
  <c r="K5214" i="1"/>
  <c r="K1854" i="1"/>
  <c r="K3449" i="1"/>
  <c r="K4249" i="1"/>
  <c r="K5095" i="1"/>
  <c r="K1793" i="1"/>
  <c r="K5303" i="1"/>
  <c r="K3745" i="1"/>
  <c r="K4867" i="1"/>
  <c r="K2295" i="1"/>
  <c r="K4060" i="1"/>
  <c r="K3796" i="1"/>
  <c r="K4172" i="1"/>
  <c r="K5304" i="1"/>
  <c r="K3995" i="1"/>
  <c r="K1179" i="1"/>
  <c r="K5479" i="1"/>
  <c r="K701" i="1"/>
  <c r="K2054" i="1"/>
  <c r="K4453" i="1"/>
  <c r="K5409" i="1"/>
  <c r="K1794" i="1"/>
  <c r="K3901" i="1"/>
  <c r="K4654" i="1"/>
  <c r="K4181" i="1"/>
  <c r="K4832" i="1"/>
  <c r="K967" i="1"/>
  <c r="K3096" i="1"/>
  <c r="K3675" i="1"/>
  <c r="K5164" i="1"/>
  <c r="K1905" i="1"/>
  <c r="K4208" i="1"/>
  <c r="K4963" i="1"/>
  <c r="K1289" i="1"/>
  <c r="K2961" i="1"/>
  <c r="K3768" i="1"/>
  <c r="K4595" i="1"/>
  <c r="K1275" i="1"/>
  <c r="K1925" i="1"/>
  <c r="K2913" i="1"/>
  <c r="K4721" i="1"/>
  <c r="K4790" i="1"/>
  <c r="K4304" i="1"/>
  <c r="K1732" i="1"/>
  <c r="K991" i="1"/>
  <c r="K3855" i="1"/>
  <c r="K1579" i="1"/>
  <c r="K1193" i="1"/>
  <c r="K535" i="1"/>
  <c r="K780" i="1"/>
  <c r="K2147" i="1"/>
  <c r="K2319" i="1"/>
  <c r="K1709" i="1"/>
  <c r="K3413" i="1"/>
  <c r="K2998" i="1"/>
  <c r="K4823" i="1"/>
  <c r="K4033" i="1"/>
  <c r="K3829" i="1"/>
  <c r="K5414" i="1"/>
  <c r="K3414" i="1"/>
  <c r="K1335" i="1"/>
  <c r="K4628" i="1"/>
  <c r="K3065" i="1"/>
  <c r="K1538" i="1"/>
  <c r="K3753" i="1"/>
  <c r="K3676" i="1"/>
  <c r="K4331" i="1"/>
  <c r="K3781" i="1"/>
  <c r="K4128" i="1"/>
  <c r="K4617" i="1"/>
  <c r="K4090" i="1"/>
  <c r="K4767" i="1"/>
  <c r="K2853" i="1"/>
  <c r="K4480" i="1"/>
  <c r="K1770" i="1"/>
  <c r="K5082" i="1"/>
  <c r="K4521" i="1"/>
  <c r="K2936" i="1"/>
  <c r="K5175" i="1"/>
  <c r="K756" i="1"/>
  <c r="K4391" i="1"/>
  <c r="K3817" i="1"/>
  <c r="K2020" i="1"/>
  <c r="K4281" i="1"/>
  <c r="K1131" i="1"/>
  <c r="K5330" i="1"/>
  <c r="K4812" i="1"/>
  <c r="K4022" i="1"/>
  <c r="K2379" i="1"/>
  <c r="K1631" i="1"/>
  <c r="K584" i="1"/>
  <c r="K3843" i="1"/>
  <c r="K4907" i="1"/>
  <c r="K2865" i="1"/>
  <c r="K1443" i="1"/>
  <c r="K1219" i="1"/>
  <c r="K1262" i="1"/>
  <c r="K1325" i="1"/>
  <c r="K3814" i="1"/>
  <c r="K3189" i="1"/>
  <c r="K1459" i="1"/>
  <c r="K2363" i="1"/>
  <c r="K4543" i="1"/>
  <c r="K1030" i="1"/>
  <c r="K744" i="1"/>
  <c r="K2334" i="1"/>
  <c r="K3135" i="1"/>
  <c r="K3942" i="1"/>
  <c r="K3639" i="1"/>
  <c r="K1082" i="1"/>
  <c r="K2971" i="1"/>
  <c r="K5364" i="1"/>
  <c r="K5182" i="1"/>
  <c r="K4756" i="1"/>
  <c r="K3215" i="1"/>
  <c r="K1766" i="1"/>
  <c r="K3114" i="1"/>
  <c r="K4143" i="1"/>
  <c r="K4002" i="1"/>
  <c r="K3370" i="1"/>
  <c r="K3851" i="1"/>
  <c r="K1906" i="1"/>
  <c r="K2444" i="1"/>
  <c r="K3136" i="1"/>
  <c r="K1288" i="1"/>
  <c r="K1049" i="1"/>
  <c r="K1324" i="1"/>
  <c r="K2870" i="1"/>
  <c r="K4677" i="1"/>
  <c r="K2329" i="1"/>
  <c r="K805" i="1"/>
  <c r="K2582" i="1"/>
  <c r="K3462" i="1"/>
  <c r="K4949" i="1"/>
  <c r="K3835" i="1"/>
  <c r="K738" i="1"/>
  <c r="K1194" i="1"/>
  <c r="K1636" i="1"/>
  <c r="K3351" i="1"/>
  <c r="K5072" i="1"/>
  <c r="K5061" i="1"/>
  <c r="K5320" i="1"/>
  <c r="K3983" i="1"/>
  <c r="K1246" i="1"/>
  <c r="K1372" i="1"/>
  <c r="K2523" i="1"/>
  <c r="K1182" i="1"/>
  <c r="K5355" i="1"/>
  <c r="K4151" i="1"/>
  <c r="K1834" i="1"/>
  <c r="K4559" i="1"/>
  <c r="K4078" i="1"/>
  <c r="K4343" i="1"/>
  <c r="K3776" i="1"/>
  <c r="K3025" i="1"/>
  <c r="K1132" i="1"/>
  <c r="K2169" i="1"/>
  <c r="K3671" i="1"/>
  <c r="K2105" i="1"/>
  <c r="K4530" i="1"/>
  <c r="K3056" i="1"/>
  <c r="K4079" i="1"/>
  <c r="K887" i="1"/>
  <c r="K1000" i="1"/>
  <c r="K4722" i="1"/>
  <c r="K4535" i="1"/>
  <c r="K926" i="1"/>
  <c r="K1526" i="1"/>
  <c r="K838" i="1"/>
  <c r="K1914" i="1"/>
  <c r="K1614" i="1"/>
  <c r="K3955" i="1"/>
  <c r="K5411" i="1"/>
  <c r="K1902" i="1"/>
  <c r="K3408" i="1"/>
  <c r="K4685" i="1"/>
  <c r="K4417" i="1"/>
  <c r="K4833" i="1"/>
  <c r="K3512" i="1"/>
  <c r="K2905" i="1"/>
  <c r="K4387" i="1"/>
  <c r="K4636" i="1"/>
  <c r="K4834" i="1"/>
  <c r="K1753" i="1"/>
  <c r="K5475" i="1"/>
  <c r="K1065" i="1"/>
  <c r="K3696" i="1"/>
  <c r="K1105" i="1"/>
  <c r="K62" i="1"/>
  <c r="K9" i="1"/>
  <c r="K46" i="1"/>
  <c r="K50" i="1"/>
  <c r="K3450" i="1"/>
  <c r="K4173" i="1"/>
  <c r="K5148" i="1"/>
  <c r="K1010" i="1"/>
  <c r="K1300" i="1"/>
  <c r="K5279" i="1"/>
  <c r="K3358" i="1"/>
  <c r="K5051" i="1"/>
  <c r="K3530" i="1"/>
  <c r="K2502" i="1"/>
  <c r="K2296" i="1"/>
  <c r="K3589" i="1"/>
  <c r="K4250" i="1"/>
  <c r="K5379" i="1"/>
  <c r="K4322" i="1"/>
  <c r="K5194" i="1"/>
  <c r="K3902" i="1"/>
  <c r="K5465" i="1"/>
  <c r="K3407" i="1"/>
  <c r="K5096" i="1"/>
  <c r="K1213" i="1"/>
  <c r="K4596" i="1"/>
  <c r="K5435" i="1"/>
  <c r="K4251" i="1"/>
  <c r="K4933" i="1"/>
  <c r="K1303" i="1"/>
  <c r="K4597" i="1"/>
  <c r="K2503" i="1"/>
  <c r="K2768" i="1"/>
  <c r="K2376" i="1"/>
  <c r="K4739" i="1"/>
  <c r="K2610" i="1"/>
  <c r="K5496" i="1"/>
  <c r="K2297" i="1"/>
  <c r="K1575" i="1"/>
  <c r="K3666" i="1"/>
  <c r="K5342" i="1"/>
  <c r="K4454" i="1"/>
  <c r="K4868" i="1"/>
  <c r="K5508" i="1"/>
  <c r="K3488" i="1"/>
  <c r="K4252" i="1"/>
  <c r="K3972" i="1"/>
  <c r="K1951" i="1"/>
  <c r="K2718" i="1"/>
  <c r="K1764" i="1"/>
  <c r="K4109" i="1"/>
  <c r="K4757" i="1"/>
  <c r="K2564" i="1"/>
  <c r="K4869" i="1"/>
  <c r="K1701" i="1"/>
  <c r="K4709" i="1"/>
  <c r="K3359" i="1"/>
  <c r="K2191" i="1"/>
  <c r="K3122" i="1"/>
  <c r="K3123" i="1"/>
  <c r="K3305" i="1"/>
  <c r="K5343" i="1"/>
  <c r="K1952" i="1"/>
  <c r="K1124" i="1"/>
  <c r="K5380" i="1"/>
  <c r="K5480" i="1"/>
  <c r="K830" i="1"/>
  <c r="K2849" i="1"/>
  <c r="K5305" i="1"/>
  <c r="K4598" i="1"/>
  <c r="K3830" i="1"/>
  <c r="K3903" i="1"/>
  <c r="K3451" i="1"/>
  <c r="K4198" i="1"/>
  <c r="K2458" i="1"/>
  <c r="K1597" i="1"/>
  <c r="K3026" i="1"/>
  <c r="K897" i="1"/>
  <c r="K5052" i="1"/>
  <c r="K1907" i="1"/>
  <c r="K3531" i="1"/>
  <c r="K2055" i="1"/>
  <c r="K4655" i="1"/>
  <c r="K5195" i="1"/>
  <c r="K3452" i="1"/>
  <c r="K3155" i="1"/>
  <c r="K4989" i="1"/>
  <c r="K4271" i="1"/>
  <c r="K1953" i="1"/>
  <c r="K2504" i="1"/>
  <c r="K4392" i="1"/>
  <c r="K4253" i="1"/>
  <c r="K4323" i="1"/>
  <c r="K5410" i="1"/>
  <c r="K2225" i="1"/>
  <c r="K4490" i="1"/>
  <c r="K4934" i="1"/>
  <c r="K4254" i="1"/>
  <c r="K1091" i="1"/>
  <c r="K4990" i="1"/>
  <c r="K2088" i="1"/>
  <c r="K1996" i="1"/>
  <c r="K1997" i="1"/>
  <c r="K4599" i="1"/>
  <c r="K5306" i="1"/>
  <c r="K4957" i="1"/>
  <c r="K4991" i="1"/>
  <c r="K5149" i="1"/>
  <c r="K4781" i="1"/>
  <c r="K3797" i="1"/>
  <c r="K3684" i="1"/>
  <c r="K4656" i="1"/>
  <c r="K5025" i="1"/>
  <c r="K4710" i="1"/>
  <c r="K4174" i="1"/>
  <c r="K1031" i="1"/>
  <c r="K5422" i="1"/>
  <c r="K4896" i="1"/>
  <c r="K4897" i="1"/>
  <c r="K5307" i="1"/>
  <c r="K2298" i="1"/>
  <c r="K5246" i="1"/>
  <c r="K3166" i="1"/>
  <c r="K4324" i="1"/>
  <c r="K4813" i="1"/>
  <c r="K2299" i="1"/>
  <c r="K3973" i="1"/>
  <c r="K4758" i="1"/>
  <c r="K5451" i="1"/>
  <c r="K2505" i="1"/>
  <c r="K4992" i="1"/>
  <c r="K5150" i="1"/>
  <c r="K2397" i="1"/>
  <c r="K4870" i="1"/>
  <c r="K3904" i="1"/>
  <c r="K306" i="1"/>
  <c r="K655" i="1"/>
  <c r="K229" i="1"/>
  <c r="K384" i="1"/>
  <c r="K215" i="1"/>
  <c r="K325" i="1"/>
  <c r="K175" i="1"/>
  <c r="K326" i="1"/>
  <c r="K327" i="1"/>
  <c r="K1652" i="1"/>
  <c r="K717" i="1"/>
  <c r="K1807" i="1"/>
  <c r="K508" i="1"/>
  <c r="K296" i="1"/>
  <c r="K145" i="1"/>
  <c r="K923" i="1"/>
  <c r="K3415" i="1"/>
  <c r="K3746" i="1"/>
  <c r="K5457" i="1"/>
  <c r="K3974" i="1"/>
  <c r="K5132" i="1"/>
  <c r="K4637" i="1"/>
  <c r="K2465" i="1"/>
  <c r="K3732" i="1"/>
  <c r="K4418" i="1"/>
  <c r="K3590" i="1"/>
  <c r="K3905" i="1"/>
  <c r="K3747" i="1"/>
  <c r="K4600" i="1"/>
  <c r="K5225" i="1"/>
  <c r="K2962" i="1"/>
  <c r="K1573" i="1"/>
  <c r="K1908" i="1"/>
  <c r="K1339" i="1"/>
  <c r="K1187" i="1"/>
  <c r="K3190" i="1"/>
  <c r="K1565" i="1"/>
  <c r="K2578" i="1"/>
  <c r="K5058" i="1"/>
  <c r="K2917" i="1"/>
  <c r="K4152" i="1"/>
  <c r="K2583" i="1"/>
  <c r="K4814" i="1"/>
  <c r="K2300" i="1"/>
  <c r="K4946" i="1"/>
  <c r="K3387" i="1"/>
  <c r="K4560" i="1"/>
  <c r="K2794" i="1"/>
  <c r="K2550" i="1"/>
  <c r="K3306" i="1"/>
  <c r="K5427" i="1"/>
  <c r="K3726" i="1"/>
  <c r="K1103" i="1"/>
  <c r="K2596" i="1"/>
  <c r="K1758" i="1"/>
  <c r="K4399" i="1"/>
  <c r="K3258" i="1"/>
  <c r="K2843" i="1"/>
  <c r="K2529" i="1"/>
  <c r="K5456" i="1"/>
  <c r="K2769" i="1"/>
  <c r="K4150" i="1"/>
  <c r="K4400" i="1"/>
  <c r="K2023" i="1"/>
  <c r="K3027" i="1"/>
  <c r="K4297" i="1"/>
  <c r="K5331" i="1"/>
  <c r="K5106" i="1"/>
  <c r="K4428" i="1"/>
  <c r="K5038" i="1"/>
  <c r="K1106" i="1"/>
  <c r="K2398" i="1"/>
  <c r="K3975" i="1"/>
  <c r="K4513" i="1"/>
  <c r="K4686" i="1"/>
  <c r="K683" i="1"/>
  <c r="K1220" i="1"/>
  <c r="K4193" i="1"/>
  <c r="K3541" i="1"/>
  <c r="K4393" i="1"/>
  <c r="K3388" i="1"/>
  <c r="K3805" i="1"/>
  <c r="K3692" i="1"/>
  <c r="K2028" i="1"/>
  <c r="K4839" i="1"/>
  <c r="K4791" i="1"/>
  <c r="K5247" i="1"/>
  <c r="K4695" i="1"/>
  <c r="K4824" i="1"/>
  <c r="K2412" i="1"/>
  <c r="K2915" i="1"/>
  <c r="K2237" i="1"/>
  <c r="K1188" i="1"/>
  <c r="K801" i="1"/>
  <c r="K4871" i="1"/>
  <c r="K2034" i="1"/>
  <c r="K2954" i="1"/>
  <c r="K3906" i="1"/>
  <c r="K5127" i="1"/>
  <c r="K2435" i="1"/>
  <c r="K5125" i="1"/>
  <c r="K3307" i="1"/>
  <c r="K3366" i="1"/>
  <c r="K2836" i="1"/>
  <c r="K3389" i="1"/>
  <c r="K4139" i="1"/>
  <c r="K1472" i="1"/>
  <c r="K5003" i="1"/>
  <c r="K3722" i="1"/>
  <c r="K5039" i="1"/>
  <c r="K4872" i="1"/>
  <c r="K190" i="1"/>
  <c r="K4255" i="1"/>
  <c r="K3532" i="1"/>
  <c r="K959" i="1"/>
  <c r="K5053" i="1"/>
  <c r="K5073" i="1"/>
  <c r="K4175" i="1"/>
  <c r="K5436" i="1"/>
  <c r="K4711" i="1"/>
  <c r="K3489" i="1"/>
  <c r="K4873" i="1"/>
  <c r="K3769" i="1"/>
  <c r="K5381" i="1"/>
  <c r="K4601" i="1"/>
  <c r="K1795" i="1"/>
  <c r="K4176" i="1"/>
  <c r="K5170" i="1"/>
  <c r="K4177" i="1"/>
  <c r="K1743" i="1"/>
  <c r="K3618" i="1"/>
  <c r="K1056" i="1"/>
  <c r="K702" i="1"/>
  <c r="K1519" i="1"/>
  <c r="K1301" i="1"/>
  <c r="K4382" i="1"/>
  <c r="K4712" i="1"/>
  <c r="K3308" i="1"/>
  <c r="K2690" i="1"/>
  <c r="K2506" i="1"/>
  <c r="K3907" i="1"/>
  <c r="K4419" i="1"/>
  <c r="K3908" i="1"/>
  <c r="K3553" i="1"/>
  <c r="K4272" i="1"/>
  <c r="K5466" i="1"/>
  <c r="K3748" i="1"/>
  <c r="K2507" i="1"/>
  <c r="K2906" i="1"/>
  <c r="K4713" i="1"/>
  <c r="K4602" i="1"/>
  <c r="K4993" i="1"/>
  <c r="K3177" i="1"/>
  <c r="K1416" i="1"/>
  <c r="K2508" i="1"/>
  <c r="K3591" i="1"/>
  <c r="K3909" i="1"/>
  <c r="K1796" i="1"/>
  <c r="K1598" i="1"/>
  <c r="K2301" i="1"/>
  <c r="K4325" i="1"/>
  <c r="K1876" i="1"/>
  <c r="K4913" i="1"/>
  <c r="K1851" i="1"/>
  <c r="K1599" i="1"/>
  <c r="K1057" i="1"/>
  <c r="K2770" i="1"/>
  <c r="K2032" i="1"/>
  <c r="K5097" i="1"/>
  <c r="K3717" i="1"/>
  <c r="K5308" i="1"/>
  <c r="K3028" i="1"/>
  <c r="K2164" i="1"/>
  <c r="K5382" i="1"/>
  <c r="K2509" i="1"/>
  <c r="K2302" i="1"/>
  <c r="K2931" i="1"/>
  <c r="K3124" i="1"/>
  <c r="K3105" i="1"/>
  <c r="K3490" i="1"/>
  <c r="K3723" i="1"/>
  <c r="K5383" i="1"/>
  <c r="K1653" i="1"/>
  <c r="K3910" i="1"/>
  <c r="K2420" i="1"/>
  <c r="K1417" i="1"/>
  <c r="K1954" i="1"/>
  <c r="K2343" i="1"/>
  <c r="K3182" i="1"/>
  <c r="K4199" i="1"/>
  <c r="K5196" i="1"/>
  <c r="K5151" i="1"/>
  <c r="K2771" i="1"/>
  <c r="K3360" i="1"/>
  <c r="K3178" i="1"/>
  <c r="K2399" i="1"/>
  <c r="K5248" i="1"/>
  <c r="K3491" i="1"/>
  <c r="K1214" i="1"/>
  <c r="K3236" i="1"/>
  <c r="K5384" i="1"/>
  <c r="K3592" i="1"/>
  <c r="K4178" i="1"/>
  <c r="K2686" i="1"/>
  <c r="K3593" i="1"/>
  <c r="K1654" i="1"/>
  <c r="K4898" i="1"/>
  <c r="K5503" i="1"/>
  <c r="K4899" i="1"/>
  <c r="K2772" i="1"/>
  <c r="K3533" i="1"/>
  <c r="K5344" i="1"/>
  <c r="K4603" i="1"/>
  <c r="K4759" i="1"/>
  <c r="K5074" i="1"/>
  <c r="K3831" i="1"/>
  <c r="K2972" i="1"/>
  <c r="K4994" i="1"/>
  <c r="K5280" i="1"/>
  <c r="K3361" i="1"/>
  <c r="K5004" i="1"/>
  <c r="K2445" i="1"/>
  <c r="K2645" i="1"/>
  <c r="K4768" i="1"/>
  <c r="K1893" i="1"/>
  <c r="K3211" i="1"/>
  <c r="K3789" i="1"/>
  <c r="K4678" i="1"/>
  <c r="K3186" i="1"/>
  <c r="K2468" i="1"/>
  <c r="K1556" i="1"/>
  <c r="K2459" i="1"/>
  <c r="K4305" i="1"/>
  <c r="K1394" i="1"/>
  <c r="K4125" i="1"/>
  <c r="K1111" i="1"/>
  <c r="K2408" i="1"/>
  <c r="K4200" i="1"/>
  <c r="K1980" i="1"/>
  <c r="K2359" i="1"/>
  <c r="K4009" i="1"/>
  <c r="K4827" i="1"/>
  <c r="K2056" i="1"/>
  <c r="K2955" i="1"/>
  <c r="K4282" i="1"/>
  <c r="K5078" i="1"/>
  <c r="K2826" i="1"/>
  <c r="K1677" i="1"/>
  <c r="K4664" i="1"/>
  <c r="K3133" i="1"/>
  <c r="K5311" i="1"/>
  <c r="K1016" i="1"/>
  <c r="K3534" i="1"/>
  <c r="K4821" i="1"/>
  <c r="K5012" i="1"/>
  <c r="K4156" i="1"/>
  <c r="K2729" i="1"/>
  <c r="K1491" i="1"/>
  <c r="K4908" i="1"/>
  <c r="K4080" i="1"/>
  <c r="K4205" i="1"/>
  <c r="K3988" i="1"/>
  <c r="K3222" i="1"/>
  <c r="K2048" i="1"/>
  <c r="K1165" i="1"/>
  <c r="K4182" i="1"/>
  <c r="K4383" i="1"/>
  <c r="K4714" i="1"/>
  <c r="K1559" i="1"/>
  <c r="K1975" i="1"/>
  <c r="K5026" i="1"/>
  <c r="K5176" i="1"/>
  <c r="K1466" i="1"/>
  <c r="K4003" i="1"/>
  <c r="K3984" i="1"/>
  <c r="K2618" i="1"/>
  <c r="K803" i="1"/>
  <c r="K2436" i="1"/>
  <c r="K2551" i="1"/>
  <c r="K5260" i="1"/>
  <c r="K3465" i="1"/>
  <c r="K4740" i="1"/>
  <c r="K5263" i="1"/>
  <c r="K2615" i="1"/>
  <c r="K1467" i="1"/>
  <c r="K2707" i="1"/>
  <c r="K3466" i="1"/>
  <c r="K2593" i="1"/>
  <c r="K3339" i="1"/>
  <c r="K2611" i="1"/>
  <c r="K3041" i="1"/>
  <c r="K2192" i="1"/>
  <c r="K3416" i="1"/>
  <c r="K2106" i="1"/>
  <c r="K5035" i="1"/>
  <c r="K2665" i="1"/>
  <c r="K5036" i="1"/>
  <c r="K1284" i="1"/>
  <c r="K2242" i="1"/>
  <c r="K1909" i="1"/>
  <c r="K2697" i="1"/>
  <c r="K1920" i="1"/>
  <c r="K1955" i="1"/>
  <c r="K2119" i="1"/>
  <c r="K2120" i="1"/>
  <c r="K5177" i="1"/>
  <c r="K4657" i="1"/>
  <c r="K1486" i="1"/>
  <c r="K2646" i="1"/>
  <c r="K3204" i="1"/>
  <c r="K2035" i="1"/>
  <c r="K1747" i="1"/>
  <c r="K2919" i="1"/>
  <c r="K4665" i="1"/>
  <c r="K2429" i="1"/>
  <c r="K2698" i="1"/>
  <c r="K4968" i="1"/>
  <c r="K1395" i="1"/>
  <c r="K1444" i="1"/>
  <c r="K3162" i="1"/>
  <c r="K1046" i="1"/>
  <c r="K4061" i="1"/>
  <c r="K3066" i="1"/>
  <c r="K4037" i="1"/>
  <c r="K2062" i="1"/>
  <c r="K3499" i="1"/>
  <c r="K4306" i="1"/>
  <c r="K4720" i="1"/>
  <c r="K3697" i="1"/>
  <c r="K3943" i="1"/>
  <c r="K4394" i="1"/>
  <c r="K5200" i="1"/>
  <c r="K5261" i="1"/>
  <c r="K2941" i="1"/>
  <c r="K3718" i="1"/>
  <c r="K2036" i="1"/>
  <c r="K4153" i="1"/>
  <c r="K3594" i="1"/>
  <c r="K2250" i="1"/>
  <c r="K4544" i="1"/>
  <c r="K1892" i="1"/>
  <c r="K2859" i="1"/>
  <c r="K3422" i="1"/>
  <c r="K4754" i="1"/>
  <c r="K2726" i="1"/>
  <c r="K2977" i="1"/>
  <c r="K2805" i="1"/>
  <c r="K3856" i="1"/>
  <c r="K2024" i="1"/>
  <c r="K4157" i="1"/>
  <c r="K1812" i="1"/>
  <c r="K1771" i="1"/>
  <c r="K2932" i="1"/>
  <c r="K2666" i="1"/>
  <c r="K2320" i="1"/>
  <c r="K1445" i="1"/>
  <c r="K631" i="1"/>
  <c r="K3029" i="1"/>
  <c r="K3263" i="1"/>
  <c r="K4883" i="1"/>
  <c r="K1706" i="1"/>
  <c r="K1830" i="1"/>
  <c r="K5152" i="1"/>
  <c r="K3911" i="1"/>
  <c r="K2137" i="1"/>
  <c r="K4760" i="1"/>
  <c r="K3453" i="1"/>
  <c r="K494" i="1"/>
  <c r="K4958" i="1"/>
  <c r="K3976" i="1"/>
  <c r="K4298" i="1"/>
  <c r="K4455" i="1"/>
  <c r="K201" i="1"/>
  <c r="K63" i="1"/>
  <c r="K153" i="1"/>
  <c r="K89" i="1"/>
  <c r="K10" i="1"/>
  <c r="K83" i="1"/>
  <c r="K1453" i="1"/>
  <c r="K3996" i="1"/>
  <c r="K3240" i="1"/>
  <c r="K1492" i="1"/>
  <c r="K577" i="1"/>
  <c r="K1011" i="1"/>
  <c r="K1418" i="1"/>
  <c r="K4062" i="1"/>
  <c r="K3535" i="1"/>
  <c r="K1125" i="1"/>
  <c r="K3309" i="1"/>
  <c r="K4935" i="1"/>
  <c r="K1126" i="1"/>
  <c r="K1127" i="1"/>
  <c r="K2344" i="1"/>
  <c r="K557" i="1"/>
  <c r="K3595" i="1"/>
  <c r="K47" i="1"/>
  <c r="K4063" i="1"/>
  <c r="K5098" i="1"/>
  <c r="K2786" i="1"/>
  <c r="K367" i="1"/>
  <c r="K4256" i="1"/>
  <c r="K3310" i="1"/>
  <c r="K4456" i="1"/>
  <c r="K320" i="1"/>
  <c r="K3378" i="1"/>
  <c r="K4420" i="1"/>
  <c r="K5099" i="1"/>
  <c r="K184" i="1"/>
  <c r="K2165" i="1"/>
  <c r="K5321" i="1"/>
  <c r="K2303" i="1"/>
  <c r="K164" i="1"/>
  <c r="K2460" i="1"/>
  <c r="K5488" i="1"/>
  <c r="K3596" i="1"/>
  <c r="K101" i="1"/>
  <c r="K2933" i="1"/>
  <c r="K4257" i="1"/>
  <c r="K1454" i="1"/>
  <c r="K281" i="1"/>
  <c r="K4363" i="1"/>
  <c r="K4874" i="1"/>
  <c r="K4995" i="1"/>
  <c r="K30" i="1"/>
  <c r="K565" i="1"/>
  <c r="K3030" i="1"/>
  <c r="K5497" i="1"/>
  <c r="K141" i="1"/>
  <c r="K672" i="1"/>
  <c r="K2773" i="1"/>
  <c r="K2774" i="1"/>
  <c r="K273" i="1"/>
  <c r="K2330" i="1"/>
  <c r="K2988" i="1"/>
  <c r="K4344" i="1"/>
  <c r="K42" i="1"/>
  <c r="K5079" i="1"/>
  <c r="K4301" i="1"/>
  <c r="K3070" i="1"/>
  <c r="K71" i="1"/>
  <c r="K3223" i="1"/>
  <c r="K4950" i="1"/>
  <c r="K1048" i="1"/>
  <c r="K291" i="1"/>
  <c r="K3220" i="1"/>
  <c r="K3777" i="1"/>
  <c r="K3539" i="1"/>
  <c r="K170" i="1"/>
  <c r="K2142" i="1"/>
  <c r="K950" i="1"/>
  <c r="K2061" i="1"/>
  <c r="K259" i="1"/>
  <c r="K4461" i="1"/>
  <c r="K2978" i="1"/>
  <c r="K5107" i="1"/>
  <c r="K211" i="1"/>
  <c r="K3057" i="1"/>
  <c r="K2345" i="1"/>
  <c r="K3678" i="1"/>
  <c r="K5" i="1"/>
  <c r="K846" i="1"/>
  <c r="K5008" i="1"/>
  <c r="K951" i="1"/>
  <c r="K112" i="1"/>
  <c r="K3187" i="1"/>
  <c r="K4825" i="1"/>
  <c r="K4091" i="1"/>
  <c r="K495" i="1"/>
  <c r="K4843" i="1"/>
  <c r="K5401" i="1"/>
  <c r="K1539" i="1"/>
  <c r="K125" i="1"/>
  <c r="K5027" i="1"/>
  <c r="K2427" i="1"/>
  <c r="K1877" i="1"/>
  <c r="K662" i="1"/>
  <c r="K4081" i="1"/>
  <c r="K3806" i="1"/>
  <c r="K5040" i="1"/>
  <c r="K185" i="1"/>
  <c r="K2525" i="1"/>
  <c r="K5126" i="1"/>
  <c r="K5365" i="1"/>
  <c r="K118" i="1"/>
  <c r="K3224" i="1"/>
  <c r="K2939" i="1"/>
  <c r="K3645" i="1"/>
  <c r="K51" i="1"/>
  <c r="K903" i="1"/>
  <c r="K3363" i="1"/>
  <c r="K3364" i="1"/>
  <c r="K343" i="1"/>
  <c r="K4481" i="1"/>
  <c r="K3379" i="1"/>
  <c r="K2321" i="1"/>
  <c r="K24" i="1"/>
  <c r="K2816" i="1"/>
  <c r="K5013" i="1"/>
  <c r="K4545" i="1"/>
  <c r="K376" i="1"/>
  <c r="K4082" i="1"/>
  <c r="K2844" i="1"/>
  <c r="K3727" i="1"/>
  <c r="K441" i="1"/>
  <c r="K2691" i="1"/>
  <c r="K4154" i="1"/>
  <c r="K3259" i="1"/>
  <c r="K220" i="1"/>
  <c r="K3646" i="1"/>
  <c r="K4638" i="1"/>
  <c r="K2021" i="1"/>
  <c r="K245" i="1"/>
  <c r="K19" i="1"/>
  <c r="K2651" i="1"/>
  <c r="K4604" i="1"/>
  <c r="K14" i="1"/>
  <c r="K5171" i="1"/>
  <c r="K771" i="1"/>
  <c r="K3934" i="1"/>
  <c r="K20" i="1"/>
  <c r="K1128" i="1"/>
  <c r="K3311" i="1"/>
  <c r="K795" i="1"/>
  <c r="K307" i="1"/>
  <c r="K3312" i="1"/>
  <c r="K4875" i="1"/>
  <c r="K1066" i="1"/>
  <c r="K1392" i="1"/>
  <c r="K4491" i="1"/>
  <c r="K4944" i="1"/>
  <c r="K3620" i="1"/>
  <c r="K656" i="1"/>
  <c r="K230" i="1"/>
  <c r="K385" i="1"/>
  <c r="K216" i="1"/>
  <c r="K328" i="1"/>
  <c r="K2314" i="1"/>
  <c r="K1079" i="1"/>
  <c r="K3798" i="1"/>
  <c r="K3799" i="1"/>
  <c r="K815" i="1"/>
  <c r="K3396" i="1"/>
  <c r="K176" i="1"/>
  <c r="K4792" i="1"/>
  <c r="K358" i="1"/>
  <c r="K217" i="1"/>
  <c r="K3417" i="1"/>
  <c r="K2616" i="1"/>
  <c r="K1070" i="1"/>
  <c r="K3241" i="1"/>
  <c r="K875" i="1"/>
  <c r="K607" i="1"/>
  <c r="K329" i="1"/>
  <c r="K330" i="1"/>
  <c r="K1336" i="1"/>
  <c r="K2984" i="1"/>
  <c r="K742" i="1"/>
  <c r="K2824" i="1"/>
  <c r="K2530" i="1"/>
  <c r="K3647" i="1"/>
  <c r="K2526" i="1"/>
  <c r="K3071" i="1"/>
  <c r="K3667" i="1"/>
  <c r="K4772" i="1"/>
  <c r="K2232" i="1"/>
  <c r="K3313" i="1"/>
  <c r="K1003" i="1"/>
  <c r="K189" i="1"/>
  <c r="K1327" i="1"/>
  <c r="K4034" i="1"/>
  <c r="K1337" i="1"/>
  <c r="K294" i="1"/>
  <c r="K504" i="1"/>
  <c r="K450" i="1"/>
  <c r="K608" i="1"/>
  <c r="K1146" i="1"/>
  <c r="K2433" i="1"/>
  <c r="K718" i="1"/>
  <c r="K3106" i="1"/>
  <c r="K4023" i="1"/>
  <c r="K4996" i="1"/>
  <c r="K2660" i="1"/>
  <c r="K3248" i="1"/>
  <c r="K3997" i="1"/>
  <c r="K2638" i="1"/>
  <c r="K2845" i="1"/>
  <c r="K3340" i="1"/>
  <c r="K4639" i="1"/>
  <c r="K2143" i="1"/>
  <c r="K2846" i="1"/>
  <c r="K2989" i="1"/>
  <c r="K3380" i="1"/>
  <c r="K3685" i="1"/>
  <c r="K509" i="1"/>
  <c r="K1004" i="1"/>
  <c r="K3998" i="1"/>
  <c r="K451" i="1"/>
  <c r="K2144" i="1"/>
  <c r="K3944" i="1"/>
  <c r="K4815" i="1"/>
  <c r="K3341" i="1"/>
  <c r="K2639" i="1"/>
  <c r="K4457" i="1"/>
  <c r="K4970" i="1"/>
  <c r="K4890" i="1"/>
  <c r="K3833" i="1"/>
  <c r="K3852" i="1"/>
  <c r="K3702" i="1"/>
  <c r="K3205" i="1"/>
  <c r="K4844" i="1"/>
  <c r="K1852" i="1"/>
  <c r="K5249" i="1"/>
  <c r="K3989" i="1"/>
  <c r="K297" i="1"/>
  <c r="K146" i="1"/>
  <c r="K4334" i="1"/>
  <c r="K1576" i="1"/>
  <c r="K3188" i="1"/>
  <c r="K1803" i="1"/>
  <c r="K924" i="1"/>
  <c r="K4696" i="1"/>
  <c r="K3686" i="1"/>
  <c r="K4401" i="1"/>
  <c r="K3818" i="1"/>
  <c r="K871" i="1"/>
  <c r="K3333" i="1"/>
  <c r="K2661" i="1"/>
  <c r="K2193" i="1"/>
  <c r="K1560" i="1"/>
  <c r="K4499" i="1"/>
  <c r="K3501" i="1"/>
  <c r="K3847" i="1"/>
  <c r="K2944" i="1"/>
  <c r="K2858" i="1"/>
  <c r="K3757" i="1"/>
  <c r="K3836" i="1"/>
  <c r="K2335" i="1"/>
  <c r="K4335" i="1"/>
  <c r="K4830" i="1"/>
  <c r="K4367" i="1"/>
  <c r="K4192" i="1"/>
  <c r="K5205" i="1"/>
  <c r="K770" i="1"/>
  <c r="K462" i="1"/>
  <c r="K2996" i="1"/>
  <c r="K4126" i="1"/>
  <c r="K3513" i="1"/>
  <c r="K5501" i="1"/>
  <c r="K3800" i="1"/>
  <c r="K2721" i="1"/>
  <c r="K1402" i="1"/>
  <c r="K5264" i="1"/>
  <c r="K2817" i="1"/>
  <c r="K3418" i="1"/>
  <c r="K2157" i="1"/>
  <c r="K214" i="1"/>
  <c r="K684" i="1"/>
  <c r="K2854" i="1"/>
  <c r="K2662" i="1"/>
  <c r="K2788" i="1"/>
  <c r="K1894" i="1"/>
  <c r="K1569" i="1"/>
  <c r="K2855" i="1"/>
  <c r="K3514" i="1"/>
  <c r="K3072" i="1"/>
  <c r="K1966" i="1"/>
  <c r="K5178" i="1"/>
  <c r="K463" i="1"/>
  <c r="K3945" i="1"/>
  <c r="K3937" i="1"/>
  <c r="K2963" i="1"/>
  <c r="K1328" i="1"/>
  <c r="K3770" i="1"/>
  <c r="K1756" i="1"/>
  <c r="K5362" i="1"/>
  <c r="K4782" i="1"/>
  <c r="K710" i="1"/>
  <c r="K4368" i="1"/>
  <c r="K4345" i="1"/>
  <c r="K866" i="1"/>
  <c r="K3409" i="1"/>
  <c r="K1201" i="1"/>
  <c r="K2818" i="1"/>
  <c r="K2527" i="1"/>
  <c r="K4338" i="1"/>
  <c r="K3542" i="1"/>
  <c r="K1808" i="1"/>
  <c r="K564" i="1"/>
  <c r="K5085" i="1"/>
  <c r="K1098" i="1"/>
  <c r="K3467" i="1"/>
  <c r="K3834" i="1"/>
  <c r="K1092" i="1"/>
  <c r="K4421" i="1"/>
  <c r="K2775" i="1"/>
  <c r="K1487" i="1"/>
  <c r="K3597" i="1"/>
  <c r="K3156" i="1"/>
  <c r="K4936" i="1"/>
  <c r="K3206" i="1"/>
  <c r="K3237" i="1"/>
  <c r="K4064" i="1"/>
  <c r="K2907" i="1"/>
  <c r="K2400" i="1"/>
  <c r="K377" i="1"/>
  <c r="K884" i="1"/>
  <c r="K3207" i="1"/>
  <c r="K4605" i="1"/>
  <c r="K1731" i="1"/>
  <c r="K3598" i="1"/>
  <c r="K1600" i="1"/>
  <c r="K351" i="1"/>
  <c r="K532" i="1"/>
  <c r="K3687" i="1"/>
  <c r="K2510" i="1"/>
  <c r="K3454" i="1"/>
  <c r="K4258" i="1"/>
  <c r="K2421" i="1"/>
  <c r="K4887" i="1"/>
  <c r="K4065" i="1"/>
  <c r="K3832" i="1"/>
  <c r="K4715" i="1"/>
  <c r="K988" i="1"/>
  <c r="K5345" i="1"/>
  <c r="K3342" i="1"/>
  <c r="K5206" i="1"/>
  <c r="K4606" i="1"/>
  <c r="K1419" i="1"/>
  <c r="K4326" i="1"/>
  <c r="K5498" i="1"/>
  <c r="K4259" i="1"/>
  <c r="K4959" i="1"/>
  <c r="K2089" i="1"/>
  <c r="K2304" i="1"/>
  <c r="K3536" i="1"/>
  <c r="K1420" i="1"/>
  <c r="K4761" i="1"/>
  <c r="K2305" i="1"/>
  <c r="K3688" i="1"/>
  <c r="K861" i="1"/>
  <c r="K2194" i="1"/>
  <c r="K3179" i="1"/>
  <c r="K2565" i="1"/>
  <c r="K3912" i="1"/>
  <c r="K3521" i="1"/>
  <c r="K3599" i="1"/>
  <c r="K5215" i="1"/>
  <c r="K4158" i="1"/>
  <c r="K1093" i="1"/>
  <c r="K2776" i="1"/>
  <c r="K4332" i="1"/>
  <c r="K3956" i="1"/>
  <c r="K3913" i="1"/>
  <c r="K5054" i="1"/>
  <c r="K960" i="1"/>
  <c r="K5028" i="1"/>
  <c r="K4110" i="1"/>
  <c r="K2090" i="1"/>
  <c r="K5100" i="1"/>
  <c r="K5250" i="1"/>
  <c r="K4607" i="1"/>
  <c r="K4186" i="1"/>
  <c r="K1956" i="1"/>
  <c r="K2511" i="1"/>
  <c r="K4608" i="1"/>
  <c r="K5172" i="1"/>
  <c r="K2091" i="1"/>
  <c r="K3455" i="1"/>
  <c r="K5489" i="1"/>
  <c r="K3456" i="1"/>
  <c r="K4937" i="1"/>
  <c r="K5153" i="1"/>
  <c r="K3864" i="1"/>
  <c r="K989" i="1"/>
  <c r="K3457" i="1"/>
  <c r="K2612" i="1"/>
  <c r="K2640" i="1"/>
  <c r="K3612" i="1"/>
  <c r="K4066" i="1"/>
  <c r="K3914" i="1"/>
  <c r="K1957" i="1"/>
  <c r="K4687" i="1"/>
  <c r="K3719" i="1"/>
  <c r="K4422" i="1"/>
  <c r="K5133" i="1"/>
  <c r="K5385" i="1"/>
  <c r="K5075" i="1"/>
  <c r="K1215" i="1"/>
  <c r="K3314" i="1"/>
  <c r="K4609" i="1"/>
  <c r="K5101" i="1"/>
  <c r="K4997" i="1"/>
  <c r="K4876" i="1"/>
  <c r="K3915" i="1"/>
  <c r="K3315" i="1"/>
  <c r="K1129" i="1"/>
  <c r="K3316" i="1"/>
  <c r="K5029" i="1"/>
  <c r="K5281" i="1"/>
  <c r="K553" i="1"/>
  <c r="K2166" i="1"/>
  <c r="K1878" i="1"/>
  <c r="K1421" i="1"/>
  <c r="K1754" i="1"/>
  <c r="K809" i="1"/>
  <c r="K1655" i="1"/>
  <c r="K1557" i="1"/>
  <c r="K2641" i="1"/>
  <c r="K1356" i="1"/>
  <c r="K2195" i="1"/>
  <c r="K898" i="1"/>
  <c r="K1357" i="1"/>
  <c r="K1744" i="1"/>
  <c r="K1958" i="1"/>
  <c r="K2196" i="1"/>
  <c r="K810" i="1"/>
  <c r="K1488" i="1"/>
  <c r="K1385" i="1"/>
  <c r="K2422" i="1"/>
  <c r="K4327" i="1"/>
  <c r="K2138" i="1"/>
  <c r="K410" i="1"/>
  <c r="K2022" i="1"/>
  <c r="K777" i="1"/>
  <c r="K1998" i="1"/>
  <c r="K473" i="1"/>
  <c r="K786" i="1"/>
  <c r="K1629" i="1"/>
  <c r="K523" i="1"/>
  <c r="K1825" i="1"/>
  <c r="K673" i="1"/>
  <c r="K2512" i="1"/>
  <c r="K2092" i="1"/>
  <c r="K674" i="1"/>
  <c r="K1489" i="1"/>
  <c r="K2777" i="1"/>
  <c r="K1520" i="1"/>
  <c r="K796" i="1"/>
  <c r="K1984" i="1"/>
  <c r="K616" i="1"/>
  <c r="K1370" i="1"/>
  <c r="K2306" i="1"/>
  <c r="K549" i="1"/>
  <c r="K675" i="1"/>
  <c r="K3801" i="1"/>
  <c r="K1226" i="1"/>
  <c r="K3837" i="1"/>
  <c r="K3249" i="1"/>
  <c r="K4030" i="1"/>
  <c r="K1765" i="1"/>
  <c r="K2243" i="1"/>
  <c r="K3540" i="1"/>
  <c r="K2866" i="1"/>
  <c r="K3099" i="1"/>
  <c r="K3111" i="1"/>
  <c r="K908" i="1"/>
  <c r="K2434" i="1"/>
  <c r="K2167" i="1"/>
  <c r="K5426" i="1"/>
  <c r="K4666" i="1"/>
  <c r="K3809" i="1"/>
  <c r="K4964" i="1"/>
  <c r="K1358" i="1"/>
  <c r="K2668" i="1"/>
  <c r="K2238" i="1"/>
  <c r="K4786" i="1"/>
  <c r="K2940" i="1"/>
  <c r="K3073" i="1"/>
  <c r="K4273" i="1"/>
  <c r="K4749" i="1"/>
  <c r="K3503" i="1"/>
  <c r="K3550" i="1"/>
  <c r="K4673" i="1"/>
  <c r="K4667" i="1"/>
  <c r="K3916" i="1"/>
  <c r="K947" i="1"/>
  <c r="K4826" i="1"/>
  <c r="K4433" i="1"/>
  <c r="K5064" i="1"/>
  <c r="K3703" i="1"/>
  <c r="K4462" i="1"/>
  <c r="K5032" i="1"/>
  <c r="K4649" i="1"/>
  <c r="K4278" i="1"/>
  <c r="K1502" i="1"/>
  <c r="K3112" i="1"/>
  <c r="K4642" i="1"/>
  <c r="K4526" i="1"/>
  <c r="K5033" i="1"/>
  <c r="K2197" i="1"/>
  <c r="K3410" i="1"/>
  <c r="K5221" i="1"/>
  <c r="K2524" i="1"/>
  <c r="K2236" i="1"/>
  <c r="K4395" i="1"/>
  <c r="K5404" i="1"/>
  <c r="K1913" i="1"/>
  <c r="K4187" i="1"/>
  <c r="K2156" i="1"/>
  <c r="K901" i="1"/>
  <c r="K4795" i="1"/>
  <c r="K4884" i="1"/>
  <c r="K5202" i="1"/>
  <c r="K2789" i="1"/>
  <c r="K1141" i="1"/>
  <c r="K5115" i="1"/>
  <c r="K3555" i="1"/>
  <c r="K3495" i="1"/>
  <c r="K5413" i="1"/>
  <c r="K4283" i="1"/>
  <c r="K3999" i="1"/>
  <c r="K5309" i="1"/>
  <c r="K953" i="1"/>
  <c r="K3504" i="1"/>
  <c r="K2669" i="1"/>
  <c r="K3460" i="1"/>
  <c r="K2719" i="1"/>
  <c r="K1886" i="1"/>
  <c r="K378" i="1"/>
  <c r="K885" i="1"/>
  <c r="K3509" i="1"/>
  <c r="K1601" i="1"/>
  <c r="K352" i="1"/>
  <c r="K533" i="1"/>
  <c r="K1887" i="1"/>
  <c r="K2513" i="1"/>
  <c r="K2566" i="1"/>
  <c r="K2049" i="1"/>
  <c r="K4716" i="1"/>
  <c r="K2778" i="1"/>
  <c r="K1959" i="1"/>
  <c r="K3317" i="1"/>
  <c r="K2461" i="1"/>
  <c r="K4717" i="1"/>
  <c r="K5102" i="1"/>
  <c r="K1541" i="1"/>
  <c r="K5493" i="1"/>
  <c r="K5386" i="1"/>
  <c r="K4111" i="1"/>
  <c r="K4783" i="1"/>
  <c r="K961" i="1"/>
  <c r="K2198" i="1"/>
  <c r="K5346" i="1"/>
  <c r="K962" i="1"/>
  <c r="K891" i="1"/>
  <c r="K3771" i="1"/>
  <c r="K4610" i="1"/>
  <c r="K1985" i="1"/>
  <c r="K4816" i="1"/>
  <c r="K4998" i="1"/>
  <c r="K4260" i="1"/>
  <c r="K1346" i="1"/>
  <c r="K4900" i="1"/>
  <c r="K5387" i="1"/>
  <c r="K4384" i="1"/>
  <c r="K4741" i="1"/>
  <c r="K5154" i="1"/>
  <c r="K2514" i="1"/>
  <c r="K3668" i="1"/>
  <c r="K4261" i="1"/>
  <c r="K5103" i="1"/>
  <c r="K5030" i="1"/>
  <c r="K1393" i="1"/>
  <c r="K3600" i="1"/>
  <c r="K2847" i="1"/>
  <c r="K4762" i="1"/>
  <c r="K3601" i="1"/>
  <c r="K5512" i="1"/>
  <c r="K3362" i="1"/>
  <c r="K4514" i="1"/>
  <c r="K3031" i="1"/>
  <c r="K4611" i="1"/>
  <c r="K1602" i="1"/>
  <c r="K4938" i="1"/>
  <c r="K5388" i="1"/>
  <c r="K2973" i="1"/>
  <c r="K4939" i="1"/>
  <c r="K5251" i="1"/>
  <c r="K676" i="1"/>
  <c r="K3848" i="1"/>
  <c r="K5252" i="1"/>
  <c r="K2787" i="1"/>
  <c r="K4969" i="1"/>
  <c r="K5128" i="1"/>
  <c r="K4140" i="1"/>
  <c r="K2956" i="1"/>
  <c r="K3990" i="1"/>
  <c r="K3948" i="1"/>
  <c r="K3621" i="1"/>
  <c r="K5439" i="1"/>
  <c r="K2976" i="1"/>
  <c r="K2600" i="1"/>
  <c r="K5222" i="1"/>
  <c r="K4141" i="1"/>
  <c r="K1965" i="1"/>
  <c r="K4690" i="1"/>
  <c r="K5076" i="1"/>
  <c r="K2411" i="1"/>
  <c r="K1446" i="1"/>
  <c r="K1562" i="1"/>
  <c r="K3067" i="1"/>
  <c r="K2871" i="1"/>
  <c r="K4723" i="1"/>
  <c r="K4469" i="1"/>
  <c r="K3522" i="1"/>
  <c r="K1759" i="1"/>
  <c r="K4840" i="1"/>
  <c r="K2350" i="1"/>
  <c r="K3857" i="1"/>
  <c r="K3758" i="1"/>
  <c r="K2057" i="1"/>
  <c r="K3689" i="1"/>
  <c r="K2158" i="1"/>
  <c r="K4038" i="1"/>
  <c r="K1733" i="1"/>
  <c r="K1189" i="1"/>
  <c r="K4388" i="1"/>
  <c r="K4423" i="1"/>
  <c r="K4333" i="1"/>
  <c r="K3397" i="1"/>
  <c r="K3381" i="1"/>
  <c r="K3673" i="1"/>
  <c r="K362" i="1"/>
  <c r="K2730" i="1"/>
  <c r="K5168" i="1"/>
  <c r="K4531" i="1"/>
  <c r="K3616" i="1"/>
  <c r="K3759" i="1"/>
  <c r="K2579" i="1"/>
  <c r="K2377" i="1"/>
  <c r="K4697" i="1"/>
  <c r="K5104" i="1"/>
  <c r="K3252" i="1"/>
  <c r="K2869" i="1"/>
  <c r="K4385" i="1"/>
  <c r="K1879" i="1"/>
  <c r="K3047" i="1"/>
  <c r="K5259" i="1"/>
  <c r="K3492" i="1"/>
  <c r="K4885" i="1"/>
  <c r="K4904" i="1"/>
  <c r="K4120" i="1"/>
  <c r="K4773" i="1"/>
  <c r="K3032" i="1"/>
  <c r="K2401" i="1"/>
  <c r="K2446" i="1"/>
  <c r="K4159" i="1"/>
  <c r="K2044" i="1"/>
  <c r="K3782" i="1"/>
  <c r="K1422" i="1"/>
  <c r="K1755" i="1"/>
  <c r="K1101" i="1"/>
  <c r="K3545" i="1"/>
  <c r="K5314" i="1"/>
  <c r="K2199" i="1"/>
  <c r="K1702" i="1"/>
  <c r="K2848" i="1"/>
  <c r="K1703" i="1"/>
  <c r="K3058" i="1"/>
  <c r="K3318" i="1"/>
  <c r="K3319" i="1"/>
  <c r="K1656" i="1"/>
  <c r="K3059" i="1"/>
  <c r="K2647" i="1"/>
  <c r="K1308" i="1"/>
  <c r="K4536" i="1"/>
  <c r="K4658" i="1"/>
  <c r="K4668" i="1"/>
  <c r="K4274" i="1"/>
  <c r="K4201" i="1"/>
  <c r="K3183" i="1"/>
  <c r="K3807" i="1"/>
  <c r="K3819" i="1"/>
  <c r="K5467" i="1"/>
  <c r="K2346" i="1"/>
  <c r="K1745" i="1"/>
  <c r="K5363" i="1"/>
  <c r="K3946" i="1"/>
  <c r="K3720" i="1"/>
  <c r="K1607" i="1"/>
  <c r="K3523" i="1"/>
  <c r="K4960" i="1"/>
  <c r="K4961" i="1"/>
  <c r="K3802" i="1"/>
  <c r="K2964" i="1"/>
  <c r="K696" i="1"/>
  <c r="K2229" i="1"/>
  <c r="K1826" i="1"/>
  <c r="K1386" i="1"/>
  <c r="K2423" i="1"/>
  <c r="K4328" i="1"/>
  <c r="K2139" i="1"/>
  <c r="K474" i="1"/>
  <c r="K677" i="1"/>
  <c r="K3803" i="1"/>
  <c r="K4647" i="1"/>
  <c r="K2322" i="1"/>
  <c r="K1813" i="1"/>
  <c r="K2567" i="1"/>
  <c r="K2872" i="1"/>
  <c r="K4402" i="1"/>
  <c r="K2200" i="1"/>
  <c r="K2908" i="1"/>
  <c r="K3208" i="1"/>
  <c r="K585" i="1"/>
  <c r="K3949" i="1"/>
  <c r="K4496" i="1"/>
  <c r="K972" i="1"/>
  <c r="K2140" i="1"/>
  <c r="K2251" i="1"/>
  <c r="K3060" i="1"/>
  <c r="K1960" i="1"/>
  <c r="K3693" i="1"/>
  <c r="K3382" i="1"/>
  <c r="K5009" i="1"/>
  <c r="K3343" i="1"/>
  <c r="K632" i="1"/>
  <c r="K4724" i="1"/>
  <c r="K3061" i="1"/>
  <c r="K4646" i="1"/>
  <c r="K3163" i="1"/>
  <c r="K1345" i="1"/>
  <c r="K4787" i="1"/>
  <c r="K1707" i="1"/>
  <c r="K4284" i="1"/>
  <c r="K2598" i="1"/>
  <c r="K4438" i="1"/>
  <c r="K4965" i="1"/>
  <c r="K3411" i="1"/>
  <c r="K1287" i="1"/>
  <c r="K4094" i="1"/>
  <c r="K3461" i="1"/>
  <c r="K5129" i="1"/>
  <c r="K2974" i="1"/>
  <c r="K4346" i="1"/>
  <c r="K1156" i="1"/>
  <c r="K4179" i="1"/>
  <c r="K1313" i="1"/>
  <c r="K3157" i="1"/>
  <c r="K3493" i="1"/>
  <c r="K5389" i="1"/>
  <c r="K1910" i="1"/>
  <c r="K4024" i="1"/>
  <c r="K817" i="1"/>
  <c r="K4777" i="1"/>
  <c r="K4347" i="1"/>
  <c r="K1137" i="1"/>
  <c r="K2545" i="1"/>
  <c r="K3515" i="1"/>
  <c r="K3749" i="1"/>
  <c r="K1468" i="1"/>
  <c r="K1067" i="1"/>
  <c r="K3750" i="1"/>
  <c r="K4403" i="1"/>
  <c r="K1387" i="1"/>
  <c r="K3694" i="1"/>
  <c r="K1338" i="1"/>
  <c r="K3330" i="1"/>
  <c r="K5468" i="1"/>
  <c r="K4329" i="1"/>
  <c r="K3977" i="1"/>
  <c r="K3463" i="1"/>
  <c r="K2617" i="1"/>
  <c r="K1359" i="1"/>
  <c r="K1582" i="1"/>
  <c r="K3991" i="1"/>
  <c r="K2215" i="1"/>
  <c r="K3957" i="1"/>
  <c r="K5166" i="1"/>
  <c r="K5216" i="1"/>
  <c r="K4144" i="1"/>
  <c r="K1882" i="1"/>
  <c r="K5203" i="1"/>
  <c r="K2580" i="1"/>
  <c r="K2986" i="1"/>
  <c r="K3347" i="1"/>
  <c r="K4763" i="1"/>
  <c r="K3245" i="1"/>
  <c r="K1674" i="1"/>
  <c r="K1167" i="1"/>
  <c r="K888" i="1"/>
  <c r="K3783" i="1"/>
  <c r="K2543" i="1"/>
  <c r="K2402" i="1"/>
  <c r="K2670" i="1"/>
  <c r="K4112" i="1"/>
  <c r="K4183" i="1"/>
  <c r="K3978" i="1"/>
  <c r="K2712" i="1"/>
  <c r="K3756" i="1"/>
  <c r="K5183" i="1"/>
  <c r="K2424" i="1"/>
  <c r="K1567" i="1"/>
  <c r="K2201" i="1"/>
  <c r="K2146" i="1"/>
  <c r="K1537" i="1"/>
  <c r="K4348" i="1"/>
  <c r="K3917" i="1"/>
  <c r="K1227" i="1"/>
  <c r="K3517" i="1"/>
  <c r="K1708" i="1"/>
  <c r="K2568" i="1"/>
  <c r="K5105" i="1"/>
  <c r="K3320" i="1"/>
  <c r="K2779" i="1"/>
  <c r="K3033" i="1"/>
  <c r="K3751" i="1"/>
  <c r="K4742" i="1"/>
  <c r="K3383" i="1"/>
  <c r="K2226" i="1"/>
  <c r="K4796" i="1"/>
  <c r="K2780" i="1"/>
  <c r="K4914" i="1"/>
  <c r="K1094" i="1"/>
  <c r="K4424" i="1"/>
  <c r="K2781" i="1"/>
  <c r="K1490" i="1"/>
  <c r="K3602" i="1"/>
  <c r="K3158" i="1"/>
  <c r="K4940" i="1"/>
  <c r="K3209" i="1"/>
  <c r="K3238" i="1"/>
  <c r="K4067" i="1"/>
  <c r="K2909" i="1"/>
  <c r="K2403" i="1"/>
  <c r="K379" i="1"/>
  <c r="K886" i="1"/>
  <c r="K1603" i="1"/>
  <c r="K353" i="1"/>
  <c r="K534" i="1"/>
  <c r="K2515" i="1"/>
  <c r="K4262" i="1"/>
  <c r="K3918" i="1"/>
  <c r="K5490" i="1"/>
  <c r="K5253" i="1"/>
  <c r="K2934" i="1"/>
  <c r="K1245" i="1"/>
  <c r="K5452" i="1"/>
  <c r="K3772" i="1"/>
  <c r="K2642" i="1"/>
  <c r="K4688" i="1"/>
  <c r="K4999" i="1"/>
  <c r="K963" i="1"/>
  <c r="K5453" i="1"/>
  <c r="K3494" i="1"/>
  <c r="K3321" i="1"/>
  <c r="K2663" i="1"/>
  <c r="K5513" i="1"/>
  <c r="K2000" i="1"/>
  <c r="K3617" i="1"/>
  <c r="K3246" i="1"/>
  <c r="K4404" i="1"/>
  <c r="K5059" i="1"/>
  <c r="K3840" i="1"/>
  <c r="K2413" i="1"/>
  <c r="K722" i="1"/>
  <c r="K5116" i="1"/>
  <c r="K2979" i="1"/>
  <c r="K2867" i="1"/>
  <c r="K975" i="1"/>
  <c r="K3634" i="1"/>
  <c r="K2708" i="1"/>
  <c r="K561" i="1"/>
  <c r="K2837" i="1"/>
  <c r="K5155" i="1"/>
  <c r="K3613" i="1"/>
  <c r="K1632" i="1"/>
  <c r="K4774" i="1"/>
  <c r="K3365" i="1"/>
  <c r="K3784" i="1"/>
  <c r="K3180" i="1"/>
  <c r="K3841" i="1"/>
  <c r="K1442" i="1"/>
  <c r="K4901" i="1"/>
  <c r="K2950" i="1"/>
  <c r="K5165" i="1"/>
  <c r="K4142" i="1"/>
  <c r="K3704" i="1"/>
  <c r="K4092" i="1"/>
  <c r="K3074" i="1"/>
  <c r="K3352" i="1"/>
  <c r="K849" i="1"/>
  <c r="K3391" i="1"/>
  <c r="K3950" i="1"/>
  <c r="K4819" i="1"/>
  <c r="K3810" i="1"/>
  <c r="K4117" i="1"/>
  <c r="K4434" i="1"/>
  <c r="K4502" i="1"/>
  <c r="K2980" i="1"/>
  <c r="K3778" i="1"/>
  <c r="K4039" i="1"/>
  <c r="K2727" i="1"/>
  <c r="K2675" i="1"/>
  <c r="K1911" i="1"/>
  <c r="K4561" i="1"/>
  <c r="K1885" i="1"/>
  <c r="K2315" i="1"/>
  <c r="K2981" i="1"/>
  <c r="K4537" i="1"/>
  <c r="K1815" i="1"/>
  <c r="K4689" i="1"/>
  <c r="K4764" i="1"/>
  <c r="K4909" i="1"/>
  <c r="K1969" i="1"/>
  <c r="K5117" i="1"/>
  <c r="K4966" i="1"/>
  <c r="K4629" i="1"/>
  <c r="K4425" i="1"/>
  <c r="K4336" i="1"/>
  <c r="K3473" i="1"/>
  <c r="K2441" i="1"/>
  <c r="K2364" i="1"/>
  <c r="K3253" i="1"/>
  <c r="K4426" i="1"/>
  <c r="K5204" i="1"/>
  <c r="K831" i="1"/>
  <c r="K2806" i="1"/>
  <c r="K2316" i="1"/>
  <c r="K3334" i="1"/>
  <c r="K4435" i="1"/>
  <c r="K4475" i="1"/>
  <c r="K3496" i="1"/>
  <c r="K4302" i="1"/>
  <c r="K1133" i="1"/>
  <c r="K3113" i="1"/>
  <c r="K2985" i="1"/>
  <c r="K4026" i="1"/>
  <c r="K4626" i="1"/>
  <c r="K2586" i="1"/>
  <c r="K5034" i="1"/>
  <c r="K2025" i="1"/>
  <c r="K2910" i="1"/>
  <c r="K3322" i="1"/>
  <c r="K4004" i="1"/>
  <c r="K1634" i="1"/>
  <c r="K3695" i="1"/>
  <c r="K4339" i="1"/>
  <c r="K968" i="1"/>
  <c r="K1769" i="1"/>
  <c r="K2442" i="1"/>
  <c r="K4828" i="1"/>
  <c r="K909" i="1"/>
  <c r="K4743" i="1"/>
  <c r="K4947" i="1"/>
  <c r="K2807" i="1"/>
  <c r="K4000" i="1"/>
  <c r="K2652" i="1"/>
  <c r="K1641" i="1"/>
  <c r="K5441" i="1"/>
  <c r="K3225" i="1"/>
  <c r="K2378" i="1"/>
  <c r="K3062" i="1"/>
  <c r="K5390" i="1"/>
  <c r="K4463" i="1"/>
  <c r="K5180" i="1"/>
  <c r="K3690" i="1"/>
  <c r="K3323" i="1"/>
  <c r="K4612" i="1"/>
  <c r="K3093" i="1"/>
  <c r="K1423" i="1"/>
  <c r="K1521" i="1"/>
  <c r="K2982" i="1"/>
  <c r="K4618" i="1"/>
  <c r="K5065" i="1"/>
  <c r="K2153" i="1"/>
  <c r="K3808" i="1"/>
  <c r="K3543" i="1"/>
  <c r="K4184" i="1"/>
  <c r="K4915" i="1"/>
  <c r="K3640" i="1"/>
  <c r="K3919" i="1"/>
  <c r="K2154" i="1"/>
  <c r="K4464" i="1"/>
  <c r="K469" i="1"/>
  <c r="K811" i="1"/>
  <c r="K4068" i="1"/>
  <c r="K3669" i="1"/>
  <c r="K4522" i="1"/>
  <c r="K1432" i="1"/>
  <c r="K1332" i="1"/>
  <c r="K2714" i="1"/>
  <c r="K4973" i="1"/>
  <c r="K3691" i="1"/>
  <c r="K5014" i="1"/>
  <c r="K3419" i="1"/>
  <c r="K3385" i="1"/>
  <c r="K4145" i="1"/>
  <c r="K2326" i="1"/>
  <c r="K4659" i="1"/>
  <c r="K2029" i="1"/>
  <c r="K2428" i="1"/>
  <c r="K1976" i="1"/>
  <c r="K5469" i="1"/>
  <c r="K2104" i="1"/>
  <c r="K4405" i="1"/>
  <c r="K4209" i="1"/>
  <c r="K2552" i="1"/>
  <c r="K2790" i="1"/>
  <c r="K2533" i="1"/>
  <c r="K2414" i="1"/>
  <c r="K3502" i="1"/>
  <c r="K3097" i="1"/>
  <c r="K5005" i="1"/>
  <c r="K1831" i="1"/>
  <c r="K4643" i="1"/>
  <c r="K2960" i="1"/>
  <c r="K2553" i="1"/>
  <c r="K1005" i="1"/>
  <c r="K4835" i="1"/>
  <c r="K1673" i="1"/>
  <c r="K3335" i="1"/>
  <c r="K4784" i="1"/>
  <c r="K1566" i="1"/>
  <c r="K4429" i="1"/>
  <c r="K4648" i="1"/>
  <c r="K4069" i="1"/>
  <c r="K3603" i="1"/>
  <c r="K3524" i="1"/>
  <c r="K3670" i="1"/>
  <c r="K5130" i="1"/>
  <c r="K1496" i="1"/>
  <c r="K4905" i="1"/>
  <c r="K1544" i="1"/>
  <c r="K2204" i="1"/>
  <c r="K4427" i="1"/>
  <c r="K1725" i="1"/>
  <c r="K2710" i="1"/>
  <c r="K3242" i="1"/>
  <c r="K4188" i="1"/>
  <c r="K3458" i="1"/>
  <c r="K1727" i="1"/>
  <c r="K5315" i="1"/>
  <c r="K3210" i="1"/>
  <c r="K2957" i="1"/>
  <c r="K3985" i="1"/>
  <c r="K4515" i="1"/>
  <c r="K5201" i="1"/>
  <c r="K2958" i="1"/>
  <c r="K4099" i="1"/>
  <c r="K2667" i="1"/>
  <c r="K3838" i="1"/>
  <c r="K5347" i="1"/>
  <c r="K3790" i="1"/>
  <c r="K4546" i="1"/>
  <c r="K2244" i="1"/>
  <c r="K4202" i="1"/>
  <c r="K4962" i="1"/>
  <c r="K5491" i="1"/>
  <c r="K2060" i="1"/>
  <c r="K2983" i="1"/>
  <c r="K4406" i="1"/>
  <c r="K1816" i="1"/>
  <c r="K2252" i="1"/>
  <c r="K2107" i="1"/>
  <c r="K4674" i="1"/>
  <c r="K3043" i="1"/>
  <c r="K1973" i="1"/>
  <c r="K2812" i="1"/>
  <c r="K4910" i="1"/>
  <c r="K2795" i="1"/>
  <c r="K3132" i="1"/>
  <c r="K788" i="1"/>
  <c r="K4718" i="1"/>
  <c r="K5223" i="1"/>
  <c r="K4470" i="1"/>
  <c r="K2671" i="1"/>
  <c r="K3063" i="1"/>
  <c r="K4750" i="1"/>
  <c r="K2951" i="1"/>
  <c r="K3254" i="1"/>
  <c r="K4888" i="1"/>
  <c r="K1471" i="1"/>
  <c r="K1810" i="1"/>
  <c r="K1399" i="1"/>
  <c r="K3546" i="1"/>
  <c r="K5403" i="1"/>
  <c r="K3679" i="1"/>
  <c r="K4769" i="1"/>
  <c r="K3390" i="1"/>
  <c r="K721" i="1"/>
  <c r="K4307" i="1"/>
  <c r="K2415" i="1"/>
  <c r="K5328" i="1"/>
  <c r="K2462" i="1"/>
  <c r="K3332" i="1"/>
  <c r="K2121" i="1"/>
  <c r="K4945" i="1"/>
  <c r="K5226" i="1"/>
  <c r="K4185" i="1"/>
  <c r="K5000" i="1"/>
  <c r="K4788" i="1"/>
  <c r="K4797" i="1"/>
  <c r="K5181" i="1"/>
  <c r="K1802" i="1"/>
  <c r="K4007" i="1"/>
  <c r="K3779" i="1"/>
  <c r="K4263" i="1"/>
  <c r="K3034" i="1"/>
  <c r="K992" i="1"/>
  <c r="K3184" i="1"/>
  <c r="K2731" i="1"/>
  <c r="K1679" i="1"/>
  <c r="K5207" i="1"/>
  <c r="K3344" i="1"/>
  <c r="K4005" i="1"/>
  <c r="K1827" i="1"/>
  <c r="K4439" i="1"/>
  <c r="K3464" i="1"/>
  <c r="K5010" i="1"/>
  <c r="K1841" i="1"/>
  <c r="K1522" i="1"/>
  <c r="K3035" i="1"/>
  <c r="K3036" i="1"/>
  <c r="K1961" i="1"/>
  <c r="K1915" i="1"/>
  <c r="K2217" i="1"/>
  <c r="K2528" i="1"/>
  <c r="K2516" i="1"/>
  <c r="K636" i="1"/>
  <c r="K2720" i="1"/>
  <c r="K4369" i="1"/>
  <c r="K1663" i="1"/>
  <c r="K938" i="1"/>
  <c r="K697" i="1"/>
  <c r="K2108" i="1"/>
  <c r="K2823" i="1"/>
  <c r="K1542" i="1"/>
  <c r="K4070" i="1"/>
  <c r="K202" i="1"/>
  <c r="K64" i="1"/>
  <c r="K102" i="1"/>
  <c r="K1076" i="1"/>
  <c r="K596" i="1"/>
  <c r="K371" i="1"/>
  <c r="K5156" i="1"/>
  <c r="K778" i="1"/>
  <c r="K646" i="1"/>
  <c r="K403" i="1"/>
  <c r="K925" i="1"/>
  <c r="K1228" i="1"/>
  <c r="K524" i="1"/>
  <c r="K3159" i="1"/>
  <c r="K1138" i="1"/>
  <c r="K354" i="1"/>
  <c r="K622" i="1"/>
  <c r="K650" i="1"/>
  <c r="K432" i="1"/>
  <c r="K1042" i="1"/>
  <c r="K1043" i="1"/>
  <c r="K386" i="1"/>
  <c r="K538" i="1"/>
  <c r="K1012" i="1"/>
  <c r="K3160" i="1"/>
  <c r="K1612" i="1"/>
  <c r="K2425" i="1"/>
  <c r="K1255" i="1"/>
  <c r="K2404" i="1"/>
  <c r="K1180" i="1"/>
  <c r="K1166" i="1"/>
  <c r="K678" i="1"/>
  <c r="K666" i="1"/>
  <c r="K424" i="1"/>
  <c r="K416" i="1"/>
  <c r="K752" i="1"/>
  <c r="K398" i="1"/>
  <c r="K578" i="1"/>
  <c r="K321" i="1"/>
  <c r="K2643" i="1"/>
  <c r="K767" i="1"/>
  <c r="K1013" i="1"/>
  <c r="K157" i="1"/>
  <c r="K260" i="1"/>
  <c r="K3537" i="1"/>
  <c r="K126" i="1"/>
  <c r="K617" i="1"/>
  <c r="K426" i="1"/>
  <c r="K2347" i="1"/>
  <c r="K3094" i="1"/>
  <c r="K154" i="1"/>
  <c r="K4765" i="1"/>
  <c r="K251" i="1"/>
  <c r="K303" i="1"/>
  <c r="K90" i="1"/>
  <c r="K4877" i="1"/>
  <c r="K249" i="1"/>
  <c r="K2569" i="1"/>
  <c r="K11" i="1"/>
  <c r="K568" i="1"/>
  <c r="K501" i="1"/>
  <c r="K436" i="1"/>
  <c r="K84" i="1"/>
  <c r="K400" i="1"/>
  <c r="K5353" i="1"/>
  <c r="K485" i="1"/>
  <c r="K48" i="1"/>
  <c r="K964" i="1"/>
  <c r="K233" i="1"/>
  <c r="K203" i="1"/>
  <c r="K1424" i="1"/>
  <c r="K569" i="1"/>
  <c r="K368" i="1"/>
  <c r="K862" i="1"/>
  <c r="K4264" i="1"/>
  <c r="K3920" i="1"/>
  <c r="K945" i="1"/>
  <c r="K5157" i="1"/>
  <c r="K2709" i="1"/>
  <c r="K2911" i="1"/>
  <c r="K322" i="1"/>
  <c r="K4071" i="1"/>
  <c r="K4072" i="1"/>
  <c r="K261" i="1"/>
  <c r="K186" i="1"/>
  <c r="K5310" i="1"/>
  <c r="K2405" i="1"/>
  <c r="K4941" i="1"/>
  <c r="K77" i="1"/>
  <c r="K1962" i="1"/>
  <c r="K3921" i="1"/>
  <c r="K4073" i="1"/>
  <c r="K165" i="1"/>
  <c r="K1130" i="1"/>
  <c r="K411" i="1"/>
  <c r="K779" i="1"/>
  <c r="K268" i="1"/>
  <c r="K3538" i="1"/>
  <c r="K3604" i="1"/>
  <c r="K72" i="1"/>
  <c r="K67" i="1"/>
  <c r="K4744" i="1"/>
  <c r="K4265" i="1"/>
  <c r="K5158" i="1"/>
  <c r="K389" i="1"/>
  <c r="K4074" i="1"/>
  <c r="K3510" i="1"/>
  <c r="K2517" i="1"/>
  <c r="K308" i="1"/>
  <c r="K4660" i="1"/>
  <c r="K753" i="1"/>
  <c r="K1469" i="1"/>
  <c r="K510" i="1"/>
  <c r="K4516" i="1"/>
  <c r="K3980" i="1"/>
  <c r="K3922" i="1"/>
  <c r="K103" i="1"/>
  <c r="K1797" i="1"/>
  <c r="K3037" i="1"/>
  <c r="K1630" i="1"/>
  <c r="K282" i="1"/>
  <c r="K1523" i="1"/>
  <c r="K4613" i="1"/>
  <c r="K1916" i="1"/>
  <c r="K31" i="1"/>
  <c r="K1746" i="1"/>
  <c r="K1028" i="1"/>
  <c r="K1139" i="1"/>
  <c r="K142" i="1"/>
  <c r="K3923" i="1"/>
  <c r="K5348" i="1"/>
  <c r="K5159" i="1"/>
  <c r="K1724" i="1"/>
  <c r="K3605" i="1"/>
  <c r="K5160" i="1"/>
  <c r="K2912" i="1"/>
  <c r="K274" i="1"/>
  <c r="K4266" i="1"/>
  <c r="K719" i="1"/>
  <c r="K541" i="1"/>
  <c r="K43" i="1"/>
  <c r="K797" i="1"/>
  <c r="K1558" i="1"/>
  <c r="K4113" i="1"/>
  <c r="K73" i="1"/>
  <c r="K5254" i="1"/>
  <c r="K2093" i="1"/>
  <c r="K3924" i="1"/>
  <c r="K768" i="1"/>
  <c r="K3925" i="1"/>
  <c r="K4476" i="1"/>
  <c r="K4766" i="1"/>
  <c r="K292" i="1"/>
  <c r="K3324" i="1"/>
  <c r="K3773" i="1"/>
  <c r="K2348" i="1"/>
  <c r="K171" i="1"/>
  <c r="K845" i="1"/>
  <c r="K1360" i="1"/>
  <c r="K3865" i="1"/>
  <c r="K262" i="1"/>
  <c r="K1286" i="1"/>
  <c r="K1963" i="1"/>
  <c r="K1058" i="1"/>
  <c r="K212" i="1"/>
  <c r="K3926" i="1"/>
  <c r="K3325" i="1"/>
  <c r="K4492" i="1"/>
  <c r="K514" i="1"/>
  <c r="K4817" i="1"/>
  <c r="K2307" i="1"/>
  <c r="K5282" i="1"/>
  <c r="K136" i="1"/>
  <c r="K2782" i="1"/>
  <c r="K4114" i="1"/>
  <c r="K3927" i="1"/>
  <c r="K6" i="1"/>
  <c r="K4267" i="1"/>
  <c r="K295" i="1"/>
  <c r="K1216" i="1"/>
  <c r="K113" i="1"/>
  <c r="K832" i="1"/>
  <c r="K5161" i="1"/>
  <c r="K1256" i="1"/>
  <c r="K720" i="1"/>
  <c r="K5055" i="1"/>
  <c r="K872" i="1"/>
  <c r="K1326" i="1"/>
  <c r="K496" i="1"/>
  <c r="K2783" i="1"/>
  <c r="K4547" i="1"/>
  <c r="K4548" i="1"/>
  <c r="K127" i="1"/>
  <c r="K3459" i="1"/>
  <c r="K1388" i="1"/>
  <c r="K1890" i="1"/>
  <c r="K663" i="1"/>
  <c r="K4386" i="1"/>
  <c r="K1425" i="1"/>
  <c r="K1524" i="1"/>
  <c r="K187" i="1"/>
  <c r="K5349" i="1"/>
  <c r="K4878" i="1"/>
  <c r="K2687" i="1"/>
  <c r="K119" i="1"/>
  <c r="K4517" i="1"/>
  <c r="K4640" i="1"/>
  <c r="K5197" i="1"/>
  <c r="K52" i="1"/>
  <c r="K5454" i="1"/>
  <c r="K550" i="1"/>
  <c r="K2518" i="1"/>
  <c r="K344" i="1"/>
  <c r="K2308" i="1"/>
  <c r="K2309" i="1"/>
  <c r="K905" i="1"/>
  <c r="K542" i="1"/>
  <c r="K4942" i="1"/>
  <c r="K1276" i="1"/>
  <c r="K2202" i="1"/>
  <c r="K706" i="1"/>
  <c r="K1047" i="1"/>
  <c r="K2357" i="1"/>
  <c r="K3774" i="1"/>
  <c r="K1361" i="1"/>
  <c r="K2094" i="1"/>
  <c r="K1181" i="1"/>
  <c r="K1311" i="1"/>
  <c r="K25" i="1"/>
  <c r="K5255" i="1"/>
  <c r="K2570" i="1"/>
  <c r="K1044" i="1"/>
  <c r="K380" i="1"/>
  <c r="K497" i="1"/>
  <c r="K1140" i="1"/>
  <c r="K833" i="1"/>
  <c r="K651" i="1"/>
  <c r="K4785" i="1"/>
  <c r="K5056" i="1"/>
  <c r="K1077" i="1"/>
  <c r="K74" i="1"/>
  <c r="K355" i="1"/>
  <c r="K543" i="1"/>
  <c r="K442" i="1"/>
  <c r="K115" i="1"/>
  <c r="K143" i="1"/>
  <c r="K204" i="1"/>
  <c r="K406" i="1"/>
  <c r="K225" i="1"/>
  <c r="K120" i="1"/>
  <c r="K3095" i="1"/>
  <c r="K221" i="1"/>
  <c r="K34" i="1"/>
  <c r="K21" i="1"/>
  <c r="K4549" i="1"/>
  <c r="K356" i="1"/>
  <c r="K1151" i="1"/>
  <c r="K323" i="1"/>
  <c r="K334" i="1"/>
  <c r="K598" i="1"/>
  <c r="K205" i="1"/>
  <c r="K635" i="1"/>
  <c r="K623" i="1"/>
  <c r="K246" i="1"/>
  <c r="K754" i="1"/>
  <c r="K755" i="1"/>
  <c r="K546" i="1"/>
  <c r="K224" i="1"/>
  <c r="K412" i="1"/>
  <c r="K547" i="1"/>
  <c r="K1068" i="1"/>
  <c r="K1964" i="1"/>
  <c r="K609" i="1"/>
  <c r="K1312" i="1"/>
  <c r="K238" i="1"/>
  <c r="K1809" i="1"/>
  <c r="K459" i="1"/>
  <c r="K525" i="1"/>
  <c r="K133" i="1"/>
  <c r="K1078" i="1"/>
  <c r="K502" i="1"/>
  <c r="K475" i="1"/>
  <c r="K53" i="1"/>
  <c r="K346" i="1"/>
  <c r="K626" i="1"/>
  <c r="K347" i="1"/>
  <c r="K711" i="1"/>
  <c r="K4500" i="1"/>
  <c r="K667" i="1"/>
  <c r="K3705" i="1"/>
  <c r="K1019" i="1"/>
  <c r="K2555" i="1"/>
  <c r="K3265" i="1"/>
  <c r="K939" i="1"/>
  <c r="K478" i="1"/>
  <c r="K2480" i="1"/>
  <c r="K586" i="1"/>
  <c r="K2254" i="1"/>
  <c r="K1347" i="1"/>
  <c r="K1290" i="1"/>
  <c r="K1107" i="1"/>
  <c r="K602" i="1"/>
  <c r="K2734" i="1"/>
  <c r="K1856" i="1"/>
  <c r="K4975" i="1"/>
  <c r="K2172" i="1"/>
  <c r="K3264" i="1"/>
  <c r="K2733" i="1"/>
  <c r="K528" i="1"/>
  <c r="K345" i="1"/>
  <c r="K1583" i="1"/>
  <c r="K2676" i="1"/>
  <c r="K4160" i="1"/>
  <c r="K680" i="1"/>
  <c r="K3227" i="1"/>
  <c r="K1855" i="1"/>
  <c r="K2447" i="1"/>
  <c r="K1063" i="1"/>
  <c r="K802" i="1"/>
  <c r="K1403" i="1"/>
  <c r="K877" i="1"/>
  <c r="K372" i="1"/>
  <c r="K2380" i="1"/>
  <c r="K2874" i="1"/>
  <c r="K4040" i="1"/>
  <c r="K3226" i="1"/>
  <c r="K3191" i="1"/>
  <c r="K4916" i="1"/>
  <c r="K3137" i="1"/>
  <c r="K3556" i="1"/>
  <c r="K1473" i="1"/>
  <c r="K2732" i="1"/>
  <c r="K4407" i="1"/>
  <c r="K1083" i="1"/>
  <c r="K3775" i="1"/>
  <c r="K5332" i="1"/>
  <c r="K4974" i="1"/>
  <c r="K4430" i="1"/>
  <c r="K2796" i="1"/>
  <c r="K2975" i="1"/>
  <c r="K5124" i="1"/>
  <c r="K299" i="1"/>
  <c r="K977" i="1"/>
  <c r="K1062" i="1"/>
  <c r="K867" i="1"/>
  <c r="K1617" i="1"/>
  <c r="K1061" i="1"/>
  <c r="K976" i="1"/>
  <c r="K1050" i="1"/>
  <c r="K1683" i="1"/>
  <c r="K2001" i="1"/>
  <c r="K2873" i="1"/>
  <c r="K3761" i="1"/>
  <c r="K2171" i="1"/>
  <c r="K2253" i="1"/>
  <c r="K2554" i="1"/>
  <c r="K1309" i="1"/>
  <c r="K554" i="1"/>
  <c r="K2479" i="1"/>
  <c r="K335" i="1"/>
  <c r="K1616" i="1"/>
  <c r="K930" i="1"/>
  <c r="K772" i="1"/>
  <c r="K1184" i="1"/>
  <c r="K954" i="1"/>
  <c r="K3468" i="1"/>
  <c r="K4035" i="1"/>
  <c r="K4083" i="1"/>
  <c r="K2469" i="1"/>
  <c r="K4669" i="1"/>
  <c r="K4503" i="1"/>
  <c r="K4275" i="1"/>
  <c r="K4300" i="1"/>
  <c r="K3068" i="1"/>
  <c r="K3474" i="1"/>
  <c r="K1718" i="1"/>
  <c r="K1972" i="1"/>
  <c r="K2438" i="1"/>
  <c r="K624" i="1"/>
  <c r="K2573" i="1"/>
  <c r="K4747" i="1"/>
  <c r="K2815" i="1"/>
  <c r="K934" i="1"/>
  <c r="K3760" i="1"/>
  <c r="K4155" i="1"/>
  <c r="K3384" i="1"/>
  <c r="K1682" i="1"/>
  <c r="K4095" i="1"/>
  <c r="K2203" i="1"/>
  <c r="K2216" i="1"/>
  <c r="K2692" i="1"/>
  <c r="K1401" i="1"/>
  <c r="K876" i="1"/>
  <c r="K1664" i="1"/>
  <c r="K2808" i="1"/>
  <c r="K2331" i="1"/>
  <c r="K1921" i="1"/>
  <c r="K2095" i="1"/>
  <c r="K1244" i="1"/>
  <c r="K1912" i="1"/>
  <c r="K1895" i="1"/>
  <c r="K2945" i="1"/>
  <c r="K1853" i="1"/>
  <c r="K900" i="1"/>
  <c r="K1142" i="1"/>
  <c r="K1400" i="1"/>
  <c r="C2" i="4"/>
</calcChain>
</file>

<file path=xl/sharedStrings.xml><?xml version="1.0" encoding="utf-8"?>
<sst xmlns="http://schemas.openxmlformats.org/spreadsheetml/2006/main" count="27652" uniqueCount="1949">
  <si>
    <t>car_name</t>
  </si>
  <si>
    <t>fuel_type</t>
  </si>
  <si>
    <t>transmission</t>
  </si>
  <si>
    <t>ownership</t>
  </si>
  <si>
    <t>manufacture</t>
  </si>
  <si>
    <t>Seats</t>
  </si>
  <si>
    <t>Jeep Compass 2.0 Longitude Option BSIV</t>
  </si>
  <si>
    <t>Diesel</t>
  </si>
  <si>
    <t>Manual</t>
  </si>
  <si>
    <t>1st Owner</t>
  </si>
  <si>
    <t>5 Seats</t>
  </si>
  <si>
    <t>Renault Duster RXZ Turbo CVT</t>
  </si>
  <si>
    <t>Petrol</t>
  </si>
  <si>
    <t>Automatic</t>
  </si>
  <si>
    <t>Toyota Camry 2.5 G</t>
  </si>
  <si>
    <t>Honda Jazz VX CVT</t>
  </si>
  <si>
    <t>Volkswagen Polo 1.2 MPI Highline</t>
  </si>
  <si>
    <t>Volkswagen Vento 1.2 TSI Highline AT</t>
  </si>
  <si>
    <t>Volkswagen Vento 1.2 TSI Highline Plus AT</t>
  </si>
  <si>
    <t>Honda WR-V VX Diesel</t>
  </si>
  <si>
    <t>Honda City i VTEC CVT SV</t>
  </si>
  <si>
    <t>Renault Duster Petrol RXS CVT</t>
  </si>
  <si>
    <t>Maruti Baleno 1.2 Alpha</t>
  </si>
  <si>
    <t>Mahindra XUV300 W6</t>
  </si>
  <si>
    <t>Jeep Compass 1.4 Limited Plus BSIV</t>
  </si>
  <si>
    <t>Honda City V MT</t>
  </si>
  <si>
    <t>Hyundai Grand i10 AT Asta</t>
  </si>
  <si>
    <t>2nd Owner</t>
  </si>
  <si>
    <t>Hyundai i20 1.4 Asta</t>
  </si>
  <si>
    <t>Maruti Ciaz 1.4 Delta</t>
  </si>
  <si>
    <t>Nissan Micra XL Optional</t>
  </si>
  <si>
    <t>Maruti Ciaz Alpha Automatic BSIV</t>
  </si>
  <si>
    <t>Maruti Swift Dzire VXI</t>
  </si>
  <si>
    <t>Renault KWID RXT</t>
  </si>
  <si>
    <t>Renault KWID RXL BSIV</t>
  </si>
  <si>
    <t>Jeep Compass 2.0 Limited Plus BSIV</t>
  </si>
  <si>
    <t>Hyundai Grand i10 1.2 Kappa Magna BSIV</t>
  </si>
  <si>
    <t>Maruti Alto K10 LXI</t>
  </si>
  <si>
    <t>Hyundai Verna 1.6 VTVT S Option</t>
  </si>
  <si>
    <t>Hyundai Tucson GLS AT</t>
  </si>
  <si>
    <t>Maruti Swift Dzire VXI 1.2</t>
  </si>
  <si>
    <t>Nissan Magnite XV Premium</t>
  </si>
  <si>
    <t>Honda City i VTEC CVT VX</t>
  </si>
  <si>
    <t>Honda Amaze S i-Vtech</t>
  </si>
  <si>
    <t>Hyundai Grand i10 Sportz</t>
  </si>
  <si>
    <t>Hyundai EON Era Plus</t>
  </si>
  <si>
    <t>Maruti Alto 800 LXI</t>
  </si>
  <si>
    <t>Renault KWID RXL</t>
  </si>
  <si>
    <t>Hyundai EON Magna Plus</t>
  </si>
  <si>
    <t>Honda Jazz 1.2 V AT i VTEC</t>
  </si>
  <si>
    <t>Kia Seltos GTX Plus</t>
  </si>
  <si>
    <t>Jeep Compass 2.0 Limited</t>
  </si>
  <si>
    <t>MG Hector Plus Sharp DCT</t>
  </si>
  <si>
    <t>6 Seats</t>
  </si>
  <si>
    <t>Tata Harrier XZ BSIV</t>
  </si>
  <si>
    <t>BMW 5 Series 520d Luxury Line</t>
  </si>
  <si>
    <t>Hyundai i20 1.4 Magna Executive</t>
  </si>
  <si>
    <t>Mercedes-Benz CLA 200 CGI Sport</t>
  </si>
  <si>
    <t>Maruti XL6 Zeta</t>
  </si>
  <si>
    <t>Hyundai Grand i10 1.2 Kappa Sportz Option AT</t>
  </si>
  <si>
    <t>Mahindra XUV500 W8 2WD</t>
  </si>
  <si>
    <t>7 Seats</t>
  </si>
  <si>
    <t>Hyundai i20 Magna 1.2</t>
  </si>
  <si>
    <t>Datsun RediGO AMT 1.0 T Option</t>
  </si>
  <si>
    <t>Honda Brio VX AT</t>
  </si>
  <si>
    <t>Toyota Corolla Altis GL MT</t>
  </si>
  <si>
    <t>Jeep Compass 1.4 Sport</t>
  </si>
  <si>
    <t>Volvo XC60 D4 Summum</t>
  </si>
  <si>
    <t>Toyota Corolla Altis 1.8 G</t>
  </si>
  <si>
    <t>Hyundai Verna VTVT 1.6 SX</t>
  </si>
  <si>
    <t>Audi A4 2.0 TDI Technology Edition</t>
  </si>
  <si>
    <t>Audi Q3 2.0 TDI</t>
  </si>
  <si>
    <t>BMW 5 Series 530d</t>
  </si>
  <si>
    <t>Porsche Cayenne S Diesel</t>
  </si>
  <si>
    <t>Maruti A-Star Zxi</t>
  </si>
  <si>
    <t>3rd Owner</t>
  </si>
  <si>
    <t>Ford Ecosport 1.5 DV5 MT Titanium</t>
  </si>
  <si>
    <t>Honda Jazz 1.2 S AT i VTEC</t>
  </si>
  <si>
    <t>Volkswagen Vento Diesel Highline</t>
  </si>
  <si>
    <t>Maruti Wagon R VXI BS IV</t>
  </si>
  <si>
    <t>Chevrolet Beat Diesel PS</t>
  </si>
  <si>
    <t>BMW 3 Series 320d Luxury Line</t>
  </si>
  <si>
    <t>Maruti Baleno 1.3 Sigma</t>
  </si>
  <si>
    <t>Mercedes-Benz C-Class C 220 CDI BE COR</t>
  </si>
  <si>
    <t>Honda City S</t>
  </si>
  <si>
    <t>Honda Amaze VX AT i-Vtech</t>
  </si>
  <si>
    <t>Hyundai EON D Lite</t>
  </si>
  <si>
    <t>Hyundai i20 Magna Optional 1.2</t>
  </si>
  <si>
    <t>Hyundai Grand i10 1.2 Kappa Era</t>
  </si>
  <si>
    <t>Hyundai i10 Magna 1.1L</t>
  </si>
  <si>
    <t>Maruti Ertiga VDI</t>
  </si>
  <si>
    <t>Hyundai i20 1.2 Spotz</t>
  </si>
  <si>
    <t>BMW 2 Series 220i M Sport</t>
  </si>
  <si>
    <t>Skoda Kushaq 1.0 TSI Style 6 Airbags AT</t>
  </si>
  <si>
    <t>Honda City i-VTEC VX</t>
  </si>
  <si>
    <t>MG Hector Plus Select Diesel MT 7 STR</t>
  </si>
  <si>
    <t>Jeep Compass 1.4 Limited Plus</t>
  </si>
  <si>
    <t>Honda Amaze E Petrol BSIV</t>
  </si>
  <si>
    <t>Maruti Vitara Brezza VDi</t>
  </si>
  <si>
    <t>Hyundai Grand i10 Magna</t>
  </si>
  <si>
    <t>Mahindra XUV700 AX5 Diesel AT</t>
  </si>
  <si>
    <t>Tata Indigo VX BSIV</t>
  </si>
  <si>
    <t>Tata Tiago XZ Plus</t>
  </si>
  <si>
    <t>Honda WR-V i-VTEC VX</t>
  </si>
  <si>
    <t>Lexus NX 300h</t>
  </si>
  <si>
    <t>Mercedes-Benz M-Class ML 250 CDI</t>
  </si>
  <si>
    <t>Honda Jazz 1.5 SV i DTEC</t>
  </si>
  <si>
    <t>Volkswagen Polo 1.2 MPI Comfortline</t>
  </si>
  <si>
    <t>Ford Ecosport 1.5 Petrol Titanium AT</t>
  </si>
  <si>
    <t>Maruti Swift VDI BSIV</t>
  </si>
  <si>
    <t>Hyundai Verna VTVT 1.6 AT EX</t>
  </si>
  <si>
    <t>Hyundai Grand i10 1.2 CRDi Sportz</t>
  </si>
  <si>
    <t>Audi Q3 35 TDI Quattro Premium</t>
  </si>
  <si>
    <t>Hyundai Creta 1.6 SX Automatic Diesel</t>
  </si>
  <si>
    <t>Hyundai Creta 1.6 SX</t>
  </si>
  <si>
    <t>Volkswagen Vento 1.0 TSI Highline AT</t>
  </si>
  <si>
    <t>Hyundai i20 1.2 Magna Executive</t>
  </si>
  <si>
    <t>Skoda Superb LK 1.8 TSI AT</t>
  </si>
  <si>
    <t>Honda Amaze V Petrol BSIV</t>
  </si>
  <si>
    <t>Skoda Superb Sportline</t>
  </si>
  <si>
    <t>Kia Seltos HTX IVT</t>
  </si>
  <si>
    <t>BMW X1 sDrive 20d xLine</t>
  </si>
  <si>
    <t>Hyundai Xcent 1.2 CRDi E Plus</t>
  </si>
  <si>
    <t>Tata Harrier XZAS Plus Kaziranga Edition AT</t>
  </si>
  <si>
    <t>Hyundai i10 Era 1.1 iTech SE</t>
  </si>
  <si>
    <t>Land Rover Discovery 2.0 R-Dynamic HSE</t>
  </si>
  <si>
    <t>Mini 3 DOOR Cooper S</t>
  </si>
  <si>
    <t>4 Seats</t>
  </si>
  <si>
    <t>Tata Harrier XZA Plus Kaziranga Edition AT</t>
  </si>
  <si>
    <t>Volvo S90 D4 Inscription BSIV</t>
  </si>
  <si>
    <t>Kia Seltos GTX Plus AT D</t>
  </si>
  <si>
    <t>Maruti Vitara Brezza ZDi Plus</t>
  </si>
  <si>
    <t>Hyundai Verna SX Opt Diesel</t>
  </si>
  <si>
    <t>Maruti Wagon R VXI Optional</t>
  </si>
  <si>
    <t>Honda Amaze VX CVT</t>
  </si>
  <si>
    <t>Maruti Ignis Zeta AMT</t>
  </si>
  <si>
    <t>Jaguar XF 3.0 Litre S Premium Luxury</t>
  </si>
  <si>
    <t>Mahindra XUV500 AT W6 1.99 mHawk</t>
  </si>
  <si>
    <t>Tata Nexon 1.2 Revotron XMA</t>
  </si>
  <si>
    <t>Jeep Compass Model S 4X4 Diesel AT</t>
  </si>
  <si>
    <t>Hyundai Verna CRDi 1.6 SX</t>
  </si>
  <si>
    <t>Toyota Innova Crysta 2.8 ZX AT BSIV</t>
  </si>
  <si>
    <t>Land Rover Discovery Sport TD4 HSE 7S</t>
  </si>
  <si>
    <t>Ford Aspire 1.2 Ti-VCT Titanium</t>
  </si>
  <si>
    <t>Ford Aspire 1.2 Ti-VCT Ambiente</t>
  </si>
  <si>
    <t>Hyundai Creta 1.4 CRDi S</t>
  </si>
  <si>
    <t>Maruti Swift Dzire LDI</t>
  </si>
  <si>
    <t>Honda Amaze S CVT i-VTEC</t>
  </si>
  <si>
    <t>Hyundai Creta SX Executive</t>
  </si>
  <si>
    <t>Volkswagen Ameo 1.5 TDI Highline AT</t>
  </si>
  <si>
    <t>Volkswagen Polo GT TSI</t>
  </si>
  <si>
    <t>Hyundai Venue SX Opt iMT</t>
  </si>
  <si>
    <t>Skoda Octavia Elegance 1.8 TSI AT</t>
  </si>
  <si>
    <t>Toyota Corolla Altis G</t>
  </si>
  <si>
    <t>Ford Endeavour 4x4 XLT</t>
  </si>
  <si>
    <t>Honda Amaze S AT i-Vtech</t>
  </si>
  <si>
    <t>Honda Jazz Mode</t>
  </si>
  <si>
    <t>Ford Figo 1.2P Trend MT</t>
  </si>
  <si>
    <t>Mahindra Thar LX 4-Str Hard Top Diesel AT</t>
  </si>
  <si>
    <t>Hyundai i20 Magna Optional 1.4 CRDi</t>
  </si>
  <si>
    <t>Honda City 1.5 V MT</t>
  </si>
  <si>
    <t>Toyota Etios G</t>
  </si>
  <si>
    <t>BMW 3 Series 320d</t>
  </si>
  <si>
    <t>BMW X3 xDrive 20d Luxury Line</t>
  </si>
  <si>
    <t>MG Hector Sharp DCT</t>
  </si>
  <si>
    <t>Kia Seltos HTK G</t>
  </si>
  <si>
    <t>Hyundai i20 Sportz Plus Diesel</t>
  </si>
  <si>
    <t>Maruti Alto LXi</t>
  </si>
  <si>
    <t>Hyundai i20 Sportz Option 1.4 CRDi</t>
  </si>
  <si>
    <t>Audi A4 2.0 TDI Multitronic</t>
  </si>
  <si>
    <t>Nissan Micra Diesel XV</t>
  </si>
  <si>
    <t>Honda Jazz Active</t>
  </si>
  <si>
    <t>Honda City VX MT</t>
  </si>
  <si>
    <t>Toyota Corolla Altis G AT</t>
  </si>
  <si>
    <t>Ford Ecosport 1.5 Diesel Titanium BSIV</t>
  </si>
  <si>
    <t>Ford Ecosport 1.5 Diesel Titanium Plus BSIV</t>
  </si>
  <si>
    <t>Land Rover Range Rover Evoque 2.0 TD4 SE</t>
  </si>
  <si>
    <t>Hyundai Creta 1.6 VTVT S</t>
  </si>
  <si>
    <t>Maruti Swift Dzire AMT ZXI</t>
  </si>
  <si>
    <t>Maruti S-Presso VXI Plus AT 2019-2022</t>
  </si>
  <si>
    <t>Hyundai Verna VTVT 1.6 AT SX Option</t>
  </si>
  <si>
    <t>Maruti Ciaz VXi Plus</t>
  </si>
  <si>
    <t>Skoda Kushaq 1.5 TSI Style</t>
  </si>
  <si>
    <t>Mercedes-Benz M-Class ML 350 CDI</t>
  </si>
  <si>
    <t>Mercedes-Benz C-Class Progressive C 220d</t>
  </si>
  <si>
    <t>Tata Indica eV2 DL BSIII</t>
  </si>
  <si>
    <t>Mahindra Bolero Power Plus SLE</t>
  </si>
  <si>
    <t>Honda City 1.5 S AT</t>
  </si>
  <si>
    <t>Maruti Ciaz Delta Diesel</t>
  </si>
  <si>
    <t>Hyundai Grand i10 1.2 Kappa Sportz Option</t>
  </si>
  <si>
    <t>Audi Q3 30 TFSI Premium FWD</t>
  </si>
  <si>
    <t>Hyundai Santro GS zipDrive - Euro II</t>
  </si>
  <si>
    <t>Mahindra Bolero SLX</t>
  </si>
  <si>
    <t>Maruti Swift LDI</t>
  </si>
  <si>
    <t>Tata Indica Aqua 1.3 Quadrajet BSIV</t>
  </si>
  <si>
    <t>Mahindra KUV 100 mFALCON D75 K4 Plus</t>
  </si>
  <si>
    <t>Honda City i VTEC SV</t>
  </si>
  <si>
    <t>Tata Harrier XZ Plus</t>
  </si>
  <si>
    <t>Tata Zest Revotron 1.2 XT</t>
  </si>
  <si>
    <t>Land Rover Discovery Sport R-Dynamic SE Diesel</t>
  </si>
  <si>
    <t>Mahindra XUV500 AT W10 FWD</t>
  </si>
  <si>
    <t>Mahindra XUV500 W10 2WD</t>
  </si>
  <si>
    <t>Mahindra XUV500 AT W10 1.99 mHawk</t>
  </si>
  <si>
    <t>Maruti Baleno 1.2 Zeta</t>
  </si>
  <si>
    <t>Mercedes-Benz C-Class C 250d Avantgarde Edition C</t>
  </si>
  <si>
    <t>Kia Seltos HTX G</t>
  </si>
  <si>
    <t>Hyundai Alcazar Signature Diesel AT</t>
  </si>
  <si>
    <t>Skoda Superb Laurin &amp; klement</t>
  </si>
  <si>
    <t>Renault KWID 1.0 RXT</t>
  </si>
  <si>
    <t>Maruti Wagon R LXI BSII</t>
  </si>
  <si>
    <t>Maruti Swift Dzire AMT VXI</t>
  </si>
  <si>
    <t>Datsun RediGO S</t>
  </si>
  <si>
    <t>Honda Brio S Option MT</t>
  </si>
  <si>
    <t>Honda Amaze S i-Dtech</t>
  </si>
  <si>
    <t>Jaguar XF 2.2 Litre Luxury</t>
  </si>
  <si>
    <t>Maruti Alto K10 VXI AMT</t>
  </si>
  <si>
    <t>Maruti Wagon R LXI Minor</t>
  </si>
  <si>
    <t>Renault Duster 110PS Diesel RxZ AMT</t>
  </si>
  <si>
    <t>Land Rover Discovery Sport R-Dynamic SE</t>
  </si>
  <si>
    <t>Mahindra XUV700 AX3 AT</t>
  </si>
  <si>
    <t>Tata Tigor 1.2 Revotron XT</t>
  </si>
  <si>
    <t>Skoda Fabia 1.2 MPI Active</t>
  </si>
  <si>
    <t>Kia Seltos HTX Plus AT D</t>
  </si>
  <si>
    <t>Jeep Compass 2.0 Limited Plus AT</t>
  </si>
  <si>
    <t>Mercedes-Benz GLA Class 200 d Sport</t>
  </si>
  <si>
    <t>Hyundai i20 Diesel Sportz</t>
  </si>
  <si>
    <t>Hyundai Verna 1.6 CRDi S</t>
  </si>
  <si>
    <t>Maruti Celerio VXI AT</t>
  </si>
  <si>
    <t>Honda City 1.5 S MT</t>
  </si>
  <si>
    <t>Maruti Swift 1.3 LXI</t>
  </si>
  <si>
    <t>Maruti SX4 Celebration Petrol</t>
  </si>
  <si>
    <t>Maruti Vitara Brezza LXI</t>
  </si>
  <si>
    <t>Maruti Wagon R LXI BS IV</t>
  </si>
  <si>
    <t>Maruti Zen LX</t>
  </si>
  <si>
    <t>Mahindra KUV 100 NXT G80 K2</t>
  </si>
  <si>
    <t>Nissan Sunny XL D</t>
  </si>
  <si>
    <t>Honda WR-V SV</t>
  </si>
  <si>
    <t>Honda WR-V i-VTEC S</t>
  </si>
  <si>
    <t>Kia Seltos GTX Plus DCT</t>
  </si>
  <si>
    <t>Jeep Meridian Limited Opt AT 4x4</t>
  </si>
  <si>
    <t>Hyundai i10 Era</t>
  </si>
  <si>
    <t>Hyundai Grand i10 Nios Sportz CNG</t>
  </si>
  <si>
    <t>Cng</t>
  </si>
  <si>
    <t>Hyundai Santro Xing GLS</t>
  </si>
  <si>
    <t>4th Owner</t>
  </si>
  <si>
    <t>Honda Jazz V CVT</t>
  </si>
  <si>
    <t>Honda City i-VTEC V</t>
  </si>
  <si>
    <t>Hyundai i10 Magna</t>
  </si>
  <si>
    <t>Volkswagen Polo Diesel Trendline 1.2L</t>
  </si>
  <si>
    <t>Maruti Swift Vdi BSIII</t>
  </si>
  <si>
    <t>Honda Jazz 1.2 SV i VTEC</t>
  </si>
  <si>
    <t>Datsun RediGO T</t>
  </si>
  <si>
    <t>Hyundai Santro Era Executive BSIV</t>
  </si>
  <si>
    <t>Tata Hexa XTA</t>
  </si>
  <si>
    <t>Honda CR-V 2.4L 4WD AT</t>
  </si>
  <si>
    <t>Mahindra Scorpio S7 140 BSIV</t>
  </si>
  <si>
    <t>Volkswagen Polo ALLSTAR 1.2 MPI</t>
  </si>
  <si>
    <t>Chevrolet Cruze LT</t>
  </si>
  <si>
    <t>Tata Nexon XMA AMT</t>
  </si>
  <si>
    <t>Maruti Swift VXI BSIV</t>
  </si>
  <si>
    <t>Ford Ecosport Sports Diesel</t>
  </si>
  <si>
    <t>Tata Indica TDI LX</t>
  </si>
  <si>
    <t>Toyota Fortuner 4X4 Diesel AT</t>
  </si>
  <si>
    <t>Mercedes-Benz GLC Progressive 220d</t>
  </si>
  <si>
    <t>BMW 3 Series Gran Limousine 330Li M Sport First Edition</t>
  </si>
  <si>
    <t>Audi Q3 30 TDI</t>
  </si>
  <si>
    <t>Mercedes-Benz C-Class C 220 CDI Avantgarde</t>
  </si>
  <si>
    <t>Audi Q7 45 TDI Quattro Technology</t>
  </si>
  <si>
    <t>Renault Duster 85PS Diesel RxL Option</t>
  </si>
  <si>
    <t>Maruti Zen LXI</t>
  </si>
  <si>
    <t>Maruti Swift VXI BSIII</t>
  </si>
  <si>
    <t>Tata Nexon EV Prime XZ Plus LUX</t>
  </si>
  <si>
    <t>Electric</t>
  </si>
  <si>
    <t>Volkswagen Vento Petrol Highline AT</t>
  </si>
  <si>
    <t>Maruti Swift Dzire VXI AT Optional</t>
  </si>
  <si>
    <t>Toyota Innova 2.5 GX (Diesel) 7 Seater BS IV</t>
  </si>
  <si>
    <t>Maruti Swift ZDi</t>
  </si>
  <si>
    <t>Hyundai i20 Sportz</t>
  </si>
  <si>
    <t>Tata Harrier XZ Plus Dark Edition</t>
  </si>
  <si>
    <t>Toyota Fortuner 2.7 2WD AT</t>
  </si>
  <si>
    <t>Audi Q5 3.0 TDI Quattro</t>
  </si>
  <si>
    <t>Mahindra Ssangyong Rexton RX7</t>
  </si>
  <si>
    <t>Maruti Swift Dzire VXI 1.2 BS IV</t>
  </si>
  <si>
    <t>Audi Q7 45 TDI Quattro Premium Plus</t>
  </si>
  <si>
    <t>Hyundai i10 Sportz 1.1L</t>
  </si>
  <si>
    <t>Mahindra XUV500 W8 FWD</t>
  </si>
  <si>
    <t>Hyundai Verna 1.6 VTVT SX Option</t>
  </si>
  <si>
    <t>Maruti Eeco 5 Seater AC BSIV</t>
  </si>
  <si>
    <t>Mahindra Scorpio 2.6 Turbo 7 Str</t>
  </si>
  <si>
    <t>8 Seats</t>
  </si>
  <si>
    <t>Mahindra e2o T2</t>
  </si>
  <si>
    <t>Hyundai i20 Sportz Plus BSIV</t>
  </si>
  <si>
    <t>Honda City i VTEC VX</t>
  </si>
  <si>
    <t>Kia Seltos HTK Plus G</t>
  </si>
  <si>
    <t>BMW X7 xDrive 40i</t>
  </si>
  <si>
    <t>Mitsubishi Pajero Sport 4X4 AT</t>
  </si>
  <si>
    <t>MG Hector Hybrid Sharp MT</t>
  </si>
  <si>
    <t>Maruti Ertiga ZDI Plus</t>
  </si>
  <si>
    <t>Maruti Vitara Brezza ZDi Plus Dual Tone</t>
  </si>
  <si>
    <t>Volkswagen Polo 1.5 TDI Comfortline</t>
  </si>
  <si>
    <t>Toyota Innova Crysta 2.4 ZX AT</t>
  </si>
  <si>
    <t>Audi A3 35 TDI Premium Plus</t>
  </si>
  <si>
    <t>Maruti Alto LXi BSIII</t>
  </si>
  <si>
    <t>Ford Ecosport 1.5 Petrol Titanium Plus AT BSIV</t>
  </si>
  <si>
    <t>Maruti Swift VDI</t>
  </si>
  <si>
    <t>Toyota Etios G SP</t>
  </si>
  <si>
    <t>Hyundai Verna 1.6 SX VTVT AT</t>
  </si>
  <si>
    <t>Honda Amaze E i-Dtech</t>
  </si>
  <si>
    <t>Hyundai i20 1.2 Magna</t>
  </si>
  <si>
    <t>Hyundai i10 Sportz AT</t>
  </si>
  <si>
    <t>Mercedes-Benz C-Class C 220 CDI Celebration Edition</t>
  </si>
  <si>
    <t>Ford Figo Petrol EXI</t>
  </si>
  <si>
    <t>Maruti Swift ZXI ABS</t>
  </si>
  <si>
    <t>Toyota Innova Crysta 2.8 GX AT 8S BSIV</t>
  </si>
  <si>
    <t>Mercedes-Benz GLE 250d</t>
  </si>
  <si>
    <t>BMW X1 sDrive20d xLine</t>
  </si>
  <si>
    <t>Hyundai Santro Xing GL Plus</t>
  </si>
  <si>
    <t>Hyundai Verna 1.6 CRDi EX MT</t>
  </si>
  <si>
    <t>Honda City 1.5 V AT</t>
  </si>
  <si>
    <t>Kia Sonet GTX Plus Turbo iMT</t>
  </si>
  <si>
    <t>Honda CR-V 2.0L 2WD AT</t>
  </si>
  <si>
    <t>Hyundai Grand i10 Asta Option</t>
  </si>
  <si>
    <t>Mahindra XUV500 W11 Option AWD</t>
  </si>
  <si>
    <t>Hyundai i10 Magna 1.2</t>
  </si>
  <si>
    <t>Honda City i VTEC S</t>
  </si>
  <si>
    <t>Toyota Fortuner 2.8 2WD AT BSIV</t>
  </si>
  <si>
    <t>Hyundai Venue S Opt</t>
  </si>
  <si>
    <t>Tata Nexon 1.2 Revotron XT</t>
  </si>
  <si>
    <t>Maruti Baleno 1.3 Alpha</t>
  </si>
  <si>
    <t>Maruti Ciaz VDi Plus SHVS</t>
  </si>
  <si>
    <t>Hyundai Grand i10 Asta</t>
  </si>
  <si>
    <t>Maruti Zen VXI</t>
  </si>
  <si>
    <t>BMW X5 xDrive 30d Design Pure Experience 5 Seater</t>
  </si>
  <si>
    <t>Skoda Superb Elegance 2.0 TDI CR AT</t>
  </si>
  <si>
    <t>Toyota Land Cruiser Prado TX</t>
  </si>
  <si>
    <t>Skoda Octavia 2.0 TDI MT Style</t>
  </si>
  <si>
    <t>Volkswagen Vento 1.5 TDI Highline BSIV</t>
  </si>
  <si>
    <t>Skoda Octavia 1.8 TSI AT L K</t>
  </si>
  <si>
    <t>Toyota Innova Crysta 2.4 VX MT BSIV</t>
  </si>
  <si>
    <t>BMW 5 Series 530d M Sport</t>
  </si>
  <si>
    <t>MG Hector Sharp Diesel MT BSIV</t>
  </si>
  <si>
    <t>Mercedes-Benz C-Class C 250 CDI Elegance</t>
  </si>
  <si>
    <t>Jeep Compass 2.0 Sport Plus BSIV</t>
  </si>
  <si>
    <t>MG Hector Sharp AT BSIV</t>
  </si>
  <si>
    <t>Kia Sonet 1.5 GTX Plus Diesel</t>
  </si>
  <si>
    <t>Hyundai i20 1.4 Asta Option</t>
  </si>
  <si>
    <t>BMW 7 Series 730Ld Sedan</t>
  </si>
  <si>
    <t>Toyota Fortuner 4x2 Manual</t>
  </si>
  <si>
    <t>Hyundai Santa Fe 4X4</t>
  </si>
  <si>
    <t>Hyundai Creta 1.6 VTVT SX Plus</t>
  </si>
  <si>
    <t>Tata Hexa XT</t>
  </si>
  <si>
    <t>Tata Harrier XZA Plus Dark Edition AT 2020-2022</t>
  </si>
  <si>
    <t>Volkswagen Polo Cup Edition Comfortline</t>
  </si>
  <si>
    <t>Maruti Ertiga SHVS ZDI Plus</t>
  </si>
  <si>
    <t>Maruti Alto K10 VXI</t>
  </si>
  <si>
    <t>Volkswagen Polo GT 1.0 TSI</t>
  </si>
  <si>
    <t>Honda Civic 1.8 (E) MT</t>
  </si>
  <si>
    <t>Jeep Compass Model S DCT</t>
  </si>
  <si>
    <t>Mahindra Scorpio SLX 2.6 Turbo 7 Str</t>
  </si>
  <si>
    <t>Mercedes-Benz GLA Class 200 Sport</t>
  </si>
  <si>
    <t>Kia Seltos GTX DCT</t>
  </si>
  <si>
    <t>Hyundai Verna 1.6 SX VTVT</t>
  </si>
  <si>
    <t>Mahindra Scorpio S10 8 Seater</t>
  </si>
  <si>
    <t>Maruti Swift Dzire AMT ZDI Plus</t>
  </si>
  <si>
    <t>Maruti Omni 8 Seater BSIV</t>
  </si>
  <si>
    <t>Toyota Innova 2.5 V Diesel 7-seater</t>
  </si>
  <si>
    <t>Ford Endeavour 3.2 Titanium AT 4X4</t>
  </si>
  <si>
    <t>Ford Freestyle Titanium Petrol BSIV</t>
  </si>
  <si>
    <t>Ford Ecosport 1.5 Diesel Titanium Plus</t>
  </si>
  <si>
    <t>Hyundai Grand i10 Magna Petrol BSIV</t>
  </si>
  <si>
    <t>Skoda Rapid 1.5 TDI Style BSIV</t>
  </si>
  <si>
    <t>Maruti Wagon R LXI DUO BSIII</t>
  </si>
  <si>
    <t>Lpg</t>
  </si>
  <si>
    <t>Maruti Alto LXi BSII</t>
  </si>
  <si>
    <t>Hyundai i20 Petrol Asta Option</t>
  </si>
  <si>
    <t>Hyundai i20 1.2 Asta</t>
  </si>
  <si>
    <t>Honda Accord V6 AT</t>
  </si>
  <si>
    <t>Maruti Vitara Brezza ZDi</t>
  </si>
  <si>
    <t>Hyundai Accent Executive</t>
  </si>
  <si>
    <t>Honda CR-V AT With Sun Roof</t>
  </si>
  <si>
    <t>Hyundai Venue SX iMT</t>
  </si>
  <si>
    <t>Honda Amaze VX Petrol BSIV</t>
  </si>
  <si>
    <t>BMW X3 xDrive20d xLine</t>
  </si>
  <si>
    <t>Toyota Corolla Executive (HE)</t>
  </si>
  <si>
    <t>Mercedes-Benz CLA 200 CDI Sport</t>
  </si>
  <si>
    <t>Mahindra Xylo E4</t>
  </si>
  <si>
    <t>Mercedes-Benz C-Class C 200 CGI</t>
  </si>
  <si>
    <t>Skoda Octavia 1.8 TSI AT Style</t>
  </si>
  <si>
    <t>Audi A4 35 TDI Premium Plus</t>
  </si>
  <si>
    <t>Ford Ecosport 1.5 Diesel Trend Plus BSIV</t>
  </si>
  <si>
    <t>Chevrolet Cruze LTZ AT</t>
  </si>
  <si>
    <t>Tata New Safari Dicor VX 4X2</t>
  </si>
  <si>
    <t>Honda City GXi</t>
  </si>
  <si>
    <t>5th Owner</t>
  </si>
  <si>
    <t>Mahindra XUV500 W6 2WD</t>
  </si>
  <si>
    <t>Mercedes-Benz B Class B200 CDI Sport</t>
  </si>
  <si>
    <t>Audi Q3 35 TDI Quattro Premium Plus</t>
  </si>
  <si>
    <t>Toyota Etios Cross 1.4 GD</t>
  </si>
  <si>
    <t>Ford Fiesta 1.4 Duratec ZXI</t>
  </si>
  <si>
    <t>Maruti Celerio VXI</t>
  </si>
  <si>
    <t>Maruti Celerio ZXI AMT Optional</t>
  </si>
  <si>
    <t>Maruti Wagon R LXI</t>
  </si>
  <si>
    <t>Honda City 1.5 GXI</t>
  </si>
  <si>
    <t>Volkswagen Vento 1.0 TSI Highline Plus</t>
  </si>
  <si>
    <t>Mercedes-Benz GL-Class 350 CDI Blue Efficiency</t>
  </si>
  <si>
    <t>Hyundai Santro Sportz BSIV</t>
  </si>
  <si>
    <t>Renault Duster 85PS Diesel RxS</t>
  </si>
  <si>
    <t>Honda Amaze E i-Vtech</t>
  </si>
  <si>
    <t>Mahindra Thar LX 4-Str Hard Top Diesel</t>
  </si>
  <si>
    <t>Maruti Ertiga SHVS VDI</t>
  </si>
  <si>
    <t>Skoda Rapid 1.6 MPI Style BSIV</t>
  </si>
  <si>
    <t>Volkswagen Vento 1.6 Highline</t>
  </si>
  <si>
    <t>Maruti Zen Estilo VXI BSIII</t>
  </si>
  <si>
    <t>Kia Carnival Limousine</t>
  </si>
  <si>
    <t>Mercedes-Benz GLC 220d 4MATIC Sport</t>
  </si>
  <si>
    <t>Force Gurkha Xplorer</t>
  </si>
  <si>
    <t>Hyundai Creta 1.6 CRDi SX</t>
  </si>
  <si>
    <t>Honda Civic 1.8 S AT</t>
  </si>
  <si>
    <t>Premier Rio Petrol GLX</t>
  </si>
  <si>
    <t>Mahindra Jeep CL 500 MDI</t>
  </si>
  <si>
    <t>Chevrolet Beat LS</t>
  </si>
  <si>
    <t>Maruti Ritz VXI</t>
  </si>
  <si>
    <t>Ford Ecosport 1.5 Petrol Titanium Plus AT</t>
  </si>
  <si>
    <t>Ford Ecosport 1.5 Diesel Titanium</t>
  </si>
  <si>
    <t>Hyundai Creta SX Diesel</t>
  </si>
  <si>
    <t>Maruti Celerio ZXI AT</t>
  </si>
  <si>
    <t>Skoda Rapid 1.5 TDI Ambition BSIV</t>
  </si>
  <si>
    <t>Maruti Esteem Vxi - BSIII</t>
  </si>
  <si>
    <t>Hyundai Grand i10 Nios Sportz</t>
  </si>
  <si>
    <t>Maruti Ertiga ZDI</t>
  </si>
  <si>
    <t>Maruti Swift Dzire VDI</t>
  </si>
  <si>
    <t>Mahindra Bolero ZLX</t>
  </si>
  <si>
    <t>Maruti Swift Dzire AMT ZXI Plus</t>
  </si>
  <si>
    <t>Volkswagen Polo Diesel Highline 1.2L</t>
  </si>
  <si>
    <t>Honda City CVT</t>
  </si>
  <si>
    <t>Hyundai Creta 1.6 E Plus</t>
  </si>
  <si>
    <t>Maruti Vitara Brezza VDi Option</t>
  </si>
  <si>
    <t>Hyundai i20 Magna Plus</t>
  </si>
  <si>
    <t>Hyundai Elantra SX</t>
  </si>
  <si>
    <t>Maruti Zen Estilo 1.1 VXI BSIII</t>
  </si>
  <si>
    <t>Toyota Urban cruiser Mid</t>
  </si>
  <si>
    <t>Maruti Swift Dzire ZXi</t>
  </si>
  <si>
    <t>Renault Scala RxZ AT</t>
  </si>
  <si>
    <t>Honda Brio VX</t>
  </si>
  <si>
    <t>Ford Ecosport 1.5 Ti VCT AT Titanium</t>
  </si>
  <si>
    <t>Hyundai i20 Sportz 1.2</t>
  </si>
  <si>
    <t>Hyundai Verna 1.4 VTVT</t>
  </si>
  <si>
    <t>Hyundai Grand i10 1.2 Kappa Sportz BSIV</t>
  </si>
  <si>
    <t>Hyundai i10 Sportz</t>
  </si>
  <si>
    <t>Hyundai Creta 1.6 VTVT AT SX Plus</t>
  </si>
  <si>
    <t>Maruti Ignis 1.2 Sigma BSIV</t>
  </si>
  <si>
    <t>Maruti Swift Dzire ZXI</t>
  </si>
  <si>
    <t>Hyundai Grand i10 1.2 Kappa Asta</t>
  </si>
  <si>
    <t>Honda Jazz 1.2 V i VTEC</t>
  </si>
  <si>
    <t>Hyundai Verna VTVT 1.6 SX Option</t>
  </si>
  <si>
    <t>Mahindra KUV 100 mFALCON G80 K4 Plus 5str</t>
  </si>
  <si>
    <t>BMW 7 Series 730Ld DPE Signature</t>
  </si>
  <si>
    <t>Mercedes-Benz GLC 220d 4MATIC</t>
  </si>
  <si>
    <t>Hyundai Creta 1.6 VTVT E Plus</t>
  </si>
  <si>
    <t>Maruti Ciaz ZDi Plus SHVS</t>
  </si>
  <si>
    <t>Renault Duster 85PS Diesel RxL</t>
  </si>
  <si>
    <t>Maruti Ignis 1.2 Alpha BSIV</t>
  </si>
  <si>
    <t>Skoda Rapid 1.6 MPI AT Elegance Plus</t>
  </si>
  <si>
    <t>Toyota Corolla Altis G MT</t>
  </si>
  <si>
    <t>Honda City i VTEC V</t>
  </si>
  <si>
    <t>Mahindra XUV500 W7 BSIV</t>
  </si>
  <si>
    <t>Mahindra XUV500 W5 BSIV</t>
  </si>
  <si>
    <t>Mahindra XUV300 W8 Option Diesel BSIV</t>
  </si>
  <si>
    <t>Hyundai Creta 1.6 VTVT SX Plus Dual Tone</t>
  </si>
  <si>
    <t>Hyundai i20 Active 1.4</t>
  </si>
  <si>
    <t>Hyundai Santro Xing GL</t>
  </si>
  <si>
    <t>Hyundai i20 1.2 Asta Option</t>
  </si>
  <si>
    <t>Maruti Ciaz ZXi</t>
  </si>
  <si>
    <t>Maruti SX4 S Cross DDiS 200 Alpha</t>
  </si>
  <si>
    <t>Maruti Baleno 1.2 CVT Zeta</t>
  </si>
  <si>
    <t>Ford Figo Diesel ZXI</t>
  </si>
  <si>
    <t>Maruti Swift Dzire VXi AT</t>
  </si>
  <si>
    <t>Maruti Wagon R LXI CNG Optional</t>
  </si>
  <si>
    <t>Maruti Wagon R AMT VXI</t>
  </si>
  <si>
    <t>Mercedes-Benz CLA 200 Sport Edition</t>
  </si>
  <si>
    <t>Maruti Wagon R CNG LXI</t>
  </si>
  <si>
    <t>Audi A6 35 TDI</t>
  </si>
  <si>
    <t>Honda Civic 1.8 V AT</t>
  </si>
  <si>
    <t>BMW 3 Series 320i Sedan</t>
  </si>
  <si>
    <t>Nissan Sunny XL</t>
  </si>
  <si>
    <t>Chevrolet Beat LT</t>
  </si>
  <si>
    <t>Mercedes-Benz E-Class E 200 CGI</t>
  </si>
  <si>
    <t>Hyundai i20 Asta Option 1.2</t>
  </si>
  <si>
    <t>Maruti SX4 S Cross Alpha DDiS 200 SH</t>
  </si>
  <si>
    <t>Nissan Sunny XE</t>
  </si>
  <si>
    <t>Maruti Swift VVT VXI</t>
  </si>
  <si>
    <t>Maruti Ciaz Alpha AT</t>
  </si>
  <si>
    <t>Hyundai i20 1.2 Asta Option with Sunroof</t>
  </si>
  <si>
    <t>Hyundai Creta 1.6 SX Automatic</t>
  </si>
  <si>
    <t>Maruti Swift VXI</t>
  </si>
  <si>
    <t>Maruti Wagon R LXI CNG</t>
  </si>
  <si>
    <t>Hyundai Creta 1.6 CRDi AT SX Plus</t>
  </si>
  <si>
    <t>Toyota Land Cruiser VX Premium</t>
  </si>
  <si>
    <t>BMW 3 Series GT Luxury Line</t>
  </si>
  <si>
    <t>Hyundai Verna 1.6 VTVT AT SX</t>
  </si>
  <si>
    <t>Hyundai Venue S Turbo</t>
  </si>
  <si>
    <t>Audi Q7 3.0 TDI Quattro Premium Plus</t>
  </si>
  <si>
    <t>Toyota Etios Cross 1.4L VD</t>
  </si>
  <si>
    <t>Maruti Alto K10 2010-2014 VXI</t>
  </si>
  <si>
    <t>Land Rover Range Rover Evoque 2.0 R-Dynamic SE Diesel</t>
  </si>
  <si>
    <t>Volkswagen Polo Petrol Highline 1.2L</t>
  </si>
  <si>
    <t>BMW 3 Series 320d Sport Line</t>
  </si>
  <si>
    <t>Honda City VTEC</t>
  </si>
  <si>
    <t>Nissan Micra XV</t>
  </si>
  <si>
    <t>Volvo S60 D5 Summum</t>
  </si>
  <si>
    <t>Fiat Linea 1.4 Emotion</t>
  </si>
  <si>
    <t>Toyota Camry 2.5 Hybrid</t>
  </si>
  <si>
    <t>Audi A6 3.0 TDI Quattro Technology</t>
  </si>
  <si>
    <t>Hyundai i20 1.2 Sportz</t>
  </si>
  <si>
    <t>Audi Q5 2.0 TDI Premium Plus</t>
  </si>
  <si>
    <t>Honda City i VTEC VX Option</t>
  </si>
  <si>
    <t>Tata Nexon 1.5 Revotorq XM</t>
  </si>
  <si>
    <t>Nissan Sunny XL CVT</t>
  </si>
  <si>
    <t>Tata Nexon EV Prime XZ Plus</t>
  </si>
  <si>
    <t>BMW 7 Series 730Ld M Sport</t>
  </si>
  <si>
    <t>Tata Zest Revotron 1.2T XMS</t>
  </si>
  <si>
    <t>Hyundai Tucson 2.0 e-VGT 2WD AT GL</t>
  </si>
  <si>
    <t>Honda Jazz 1.2 V AT i VTEC Privilege</t>
  </si>
  <si>
    <t>Maruti A-Star Vxi</t>
  </si>
  <si>
    <t>Volkswagen Beetle 2.0</t>
  </si>
  <si>
    <t>Land Rover Discovery Sport Si4 HSE</t>
  </si>
  <si>
    <t>Honda Amaze VX i-Vtech</t>
  </si>
  <si>
    <t>BMW X5 xDrive 30d</t>
  </si>
  <si>
    <t>Maruti Ertiga BSIV ZXI</t>
  </si>
  <si>
    <t>Toyota Corolla Altis VL AT</t>
  </si>
  <si>
    <t>Honda Amaze S CVT Petrol BSIV</t>
  </si>
  <si>
    <t>Maruti Ritz VXi</t>
  </si>
  <si>
    <t>Mercedes-Benz E-Class E250 CDI</t>
  </si>
  <si>
    <t>Mahindra TUV 300 T8 AMT</t>
  </si>
  <si>
    <t>Honda Mobilio S i-DTEC</t>
  </si>
  <si>
    <t>Maruti Ertiga VXI</t>
  </si>
  <si>
    <t>Hyundai Verna 1.6 VTVT AT S Option</t>
  </si>
  <si>
    <t>Maruti Ignis 1.2 Delta BSIV</t>
  </si>
  <si>
    <t>Tata Nexon XZA Plus (O) AMT</t>
  </si>
  <si>
    <t>Maruti Ertiga BSIV VXI</t>
  </si>
  <si>
    <t>Honda City E</t>
  </si>
  <si>
    <t>Skoda Rapid 1.5 TDI AT Elegance Plus</t>
  </si>
  <si>
    <t>Mahindra Scorpio S10 7 Seater</t>
  </si>
  <si>
    <t>Skoda New Laura L and K AT</t>
  </si>
  <si>
    <t>Volkswagen Vento 1.2 TSI Comfortline AT</t>
  </si>
  <si>
    <t>Maruti Esteem VX - BSII</t>
  </si>
  <si>
    <t>Honda City EXi</t>
  </si>
  <si>
    <t>Toyota Etios Liva G</t>
  </si>
  <si>
    <t>Maruti Swift 1.3 VXi</t>
  </si>
  <si>
    <t>Mercedes-Benz E-Class E 200 CGI Avantgarde</t>
  </si>
  <si>
    <t>Honda City ZX CVT</t>
  </si>
  <si>
    <t>Toyota Fortuner 4x2 AT</t>
  </si>
  <si>
    <t>Toyota Corolla Altis 1.8 G CVT</t>
  </si>
  <si>
    <t>Maruti Zen Estilo LXI BS IV</t>
  </si>
  <si>
    <t>Skoda Octavia Elegance 2.0 TDI AT</t>
  </si>
  <si>
    <t>Mercedes-Benz E-Class E250 CDI Avantgarde</t>
  </si>
  <si>
    <t>Maruti Ciaz VDI SHVS</t>
  </si>
  <si>
    <t>Mahindra TUV 300 T8</t>
  </si>
  <si>
    <t>Toyota Land Cruiser VX</t>
  </si>
  <si>
    <t>Volkswagen Vento Petrol Highline</t>
  </si>
  <si>
    <t>Mahindra Thar AX Opt 4-Str Convert Top Diesel</t>
  </si>
  <si>
    <t>Toyota Etios Liva GD</t>
  </si>
  <si>
    <t>Toyota Fortuner 2.8 2WD AT</t>
  </si>
  <si>
    <t>Honda Jazz 1.2 VX i VTEC</t>
  </si>
  <si>
    <t>Maruti Wagon R VXI</t>
  </si>
  <si>
    <t>Mahindra Thar LX 4-Str Convert Top Diesel AT</t>
  </si>
  <si>
    <t>Hyundai i20 Asta Opt</t>
  </si>
  <si>
    <t>Maruti Baleno RS 1.0 Petrol</t>
  </si>
  <si>
    <t>Toyota prado VX A/T</t>
  </si>
  <si>
    <t>Hyundai Grand i10 Nios AMT Sportz</t>
  </si>
  <si>
    <t>Maruti Swift Dzire VXi</t>
  </si>
  <si>
    <t>Maruti Wagon R VXI 1.2</t>
  </si>
  <si>
    <t>Maruti Ertiga ZXI</t>
  </si>
  <si>
    <t>Audi A3 35 TDI Premium</t>
  </si>
  <si>
    <t>BMW 7 Series 730Ld</t>
  </si>
  <si>
    <t>Mercedes-Benz M-Class ML 350 4Matic</t>
  </si>
  <si>
    <t>Hyundai i20 Asta 1.2</t>
  </si>
  <si>
    <t>Chevrolet Spark 1.0 LT</t>
  </si>
  <si>
    <t>Kia Seltos HTE D</t>
  </si>
  <si>
    <t>BMW 5 Series 520d Modern Line</t>
  </si>
  <si>
    <t>Renault KWID RXT Optional</t>
  </si>
  <si>
    <t>Maruti Ertiga VXI CNG</t>
  </si>
  <si>
    <t>Maruti Wagon R LXI Minor Duo LPG</t>
  </si>
  <si>
    <t>Maruti Celerio VXI CNG Optional BSIV</t>
  </si>
  <si>
    <t>Hyundai i10 Magna AT</t>
  </si>
  <si>
    <t>Toyota Fortuner Legender 4x4 AT</t>
  </si>
  <si>
    <t>Skoda Slavia 1.0 TSI Ambition</t>
  </si>
  <si>
    <t>Mercedes-Benz E-Class E250 CDI Avantgrade</t>
  </si>
  <si>
    <t>Honda City i DTec V</t>
  </si>
  <si>
    <t>Hyundai i20 Petrol CVT Asta</t>
  </si>
  <si>
    <t>Audi S5 3.0 TFSIq Tiptronic</t>
  </si>
  <si>
    <t>Mahindra Bolero B4</t>
  </si>
  <si>
    <t>Maruti Vitara Brezza ZXI Plus</t>
  </si>
  <si>
    <t>Nissan Sunny Diesel XL</t>
  </si>
  <si>
    <t>Hyundai Verna 1.6 SX VTVT (O) AT</t>
  </si>
  <si>
    <t>Audi A6 3.0 TDI Quattro Premium Plus</t>
  </si>
  <si>
    <t>Toyota Innova 2.5 G4 Diesel 8-seater</t>
  </si>
  <si>
    <t>Kia Seltos HTX Plus D</t>
  </si>
  <si>
    <t>Maruti SX4 Vxi BSIV</t>
  </si>
  <si>
    <t>Mercedes-Benz C-Class Progressive C 200</t>
  </si>
  <si>
    <t>Hyundai i20 1.4 CRDi Asta</t>
  </si>
  <si>
    <t>Maruti SX4 ZXI MT BSIV</t>
  </si>
  <si>
    <t>Renault Duster 110PS Diesel RxL</t>
  </si>
  <si>
    <t>Volkswagen Passat Diesel Highline 2.0 TDI</t>
  </si>
  <si>
    <t>Hyundai Verna 1.6 VTVT S</t>
  </si>
  <si>
    <t>Nissan Kicks 1.3 Turbo XV</t>
  </si>
  <si>
    <t>Maruti Ciaz Alpha BSIV</t>
  </si>
  <si>
    <t>Honda City i-VTEC CVT ZX</t>
  </si>
  <si>
    <t>Hyundai Venue SX Plus Turbo DCT</t>
  </si>
  <si>
    <t>Hyundai Venue SX Turbo</t>
  </si>
  <si>
    <t>Toyota Innova 2.5 EV Diesel MS 7 Str BSIII</t>
  </si>
  <si>
    <t>Jeep Compass 2.0 Limited 4X4 Opt Diesel AT</t>
  </si>
  <si>
    <t>Mercedes-Benz GLC 200</t>
  </si>
  <si>
    <t>Jaguar F-Pace 2.0 R-Dynamic S Diesel</t>
  </si>
  <si>
    <t>BMW X4 xDrive30i M Sport Silver Shadow Edition</t>
  </si>
  <si>
    <t>Maruti Swift Dzire AMT ZDI</t>
  </si>
  <si>
    <t>Toyota Glanza G</t>
  </si>
  <si>
    <t>Hyundai Grand i10 Nios Magna Corp Edition</t>
  </si>
  <si>
    <t>Maruti Vitara Brezza VXI</t>
  </si>
  <si>
    <t>Maruti Ertiga ZXI Plus</t>
  </si>
  <si>
    <t>Honda Amaze S Petrol BSIV</t>
  </si>
  <si>
    <t>Maruti Omni E 8 Str STD</t>
  </si>
  <si>
    <t>Toyota Camry Hybrid 2.5</t>
  </si>
  <si>
    <t>Toyota Innova Crysta 2.4 G MT</t>
  </si>
  <si>
    <t>Mahindra Verito 1.5 D4 BSIII</t>
  </si>
  <si>
    <t>Mahindra Thar LX 4-Str Convert Top Diesel</t>
  </si>
  <si>
    <t>Hyundai Aura SX</t>
  </si>
  <si>
    <t>Mercedes-Benz E-Class Expression E 220 d BSIV</t>
  </si>
  <si>
    <t>Hyundai Venue SX Diesel</t>
  </si>
  <si>
    <t>Volkswagen Polo 1.5 TDI Trendline</t>
  </si>
  <si>
    <t>Mercedes-Benz GLC Coupe 300d 4MATIC</t>
  </si>
  <si>
    <t>Hyundai Verna CRDi 1.6 SX Option</t>
  </si>
  <si>
    <t>Honda Amaze S Petrol</t>
  </si>
  <si>
    <t>Tata Nano Cx</t>
  </si>
  <si>
    <t>Jaguar XF 2.0 Petrol Prestige</t>
  </si>
  <si>
    <t>2 Seats</t>
  </si>
  <si>
    <t>Mahindra Bolero Pik Up Extra Long FB 1.3T</t>
  </si>
  <si>
    <t>Toyota Innova 2.5 EV (Diesel) MS 7 Seater BS IV</t>
  </si>
  <si>
    <t>Hyundai i20 Sportz 1.4 CRDi</t>
  </si>
  <si>
    <t>Toyota Innova Crysta 2.4 ZX 7 STR AT</t>
  </si>
  <si>
    <t>Mercedes-Benz C-Class C 220d</t>
  </si>
  <si>
    <t>Maruti Baleno Alpha</t>
  </si>
  <si>
    <t>Mahindra TUV 300 T6 Plus</t>
  </si>
  <si>
    <t>Mercedes-Benz S-Class S 350 d</t>
  </si>
  <si>
    <t>Hyundai Accent Executive LPG</t>
  </si>
  <si>
    <t>Maruti Swift Dzire VDi</t>
  </si>
  <si>
    <t>Mercedes-Benz GLS 400d 4MATIC</t>
  </si>
  <si>
    <t>Audi A6 2.0 TDI</t>
  </si>
  <si>
    <t>Renault KWID 1.0 AMT RXT</t>
  </si>
  <si>
    <t>Honda City V AT</t>
  </si>
  <si>
    <t>BMW X5 xDrive 30d xLine</t>
  </si>
  <si>
    <t>Mahindra XUV500 W8 4WD</t>
  </si>
  <si>
    <t>Maruti Swift LXI</t>
  </si>
  <si>
    <t>Mahindra XUV500 W4</t>
  </si>
  <si>
    <t>Mercedes-Benz GLS 350d Grand Edition</t>
  </si>
  <si>
    <t>Chevrolet Tavera B1-7 seats BSII</t>
  </si>
  <si>
    <t>Honda Amaze VX CVT Diesel BSIV</t>
  </si>
  <si>
    <t>Hyundai Xcent 1.2 Kappa AT SX Option</t>
  </si>
  <si>
    <t>Maruti SX4 S Cross DDiS 200 Zeta</t>
  </si>
  <si>
    <t>Land Rover Range Rover 3.0 Petrol LWB Vogue BSIV</t>
  </si>
  <si>
    <t>Chevrolet Spark 1.0 E</t>
  </si>
  <si>
    <t>Chevrolet Sail Hatchback 1.2 LS</t>
  </si>
  <si>
    <t>Volvo XC60 B5 Inscripition</t>
  </si>
  <si>
    <t>Mercedes-Benz E-Class Exclusive E 220d</t>
  </si>
  <si>
    <t>Hyundai Verna 1.6 CRDI SX Option</t>
  </si>
  <si>
    <t>Maruti Swift LDI BSIV</t>
  </si>
  <si>
    <t>Hyundai i20 Magna</t>
  </si>
  <si>
    <t>Maserati Ghibli Diesel BSIV</t>
  </si>
  <si>
    <t>Mahindra Scorpio 2.6 SLX CRDe</t>
  </si>
  <si>
    <t>Hyundai Venue S</t>
  </si>
  <si>
    <t>Hyundai i20 Sportz Option 1.2</t>
  </si>
  <si>
    <t>Maruti SX4 S Cross Zeta DDiS 200 SH</t>
  </si>
  <si>
    <t>Skoda Rapid 1.5 TDI Ambition</t>
  </si>
  <si>
    <t>Porsche Cayenne Diesel Platinum Edition</t>
  </si>
  <si>
    <t>Hyundai i20 Asta 1.4 CRDi</t>
  </si>
  <si>
    <t>Maruti Baleno Alpha CVT</t>
  </si>
  <si>
    <t>Honda City i DTec S</t>
  </si>
  <si>
    <t>Mercedes-Benz E-Class Exclusive E 200</t>
  </si>
  <si>
    <t>Renault Triber RXZ</t>
  </si>
  <si>
    <t>Tata Altroz XT</t>
  </si>
  <si>
    <t>BMW 5 Series 525d Luxury Line</t>
  </si>
  <si>
    <t>Tata Safari Storme EX</t>
  </si>
  <si>
    <t>Ford Fiesta 1.4 ZXi Duratec</t>
  </si>
  <si>
    <t>Mahindra Bolero EX NON AC</t>
  </si>
  <si>
    <t>Maruti Alto LX</t>
  </si>
  <si>
    <t>Volkswagen Vento Magnific 1.6 Highline</t>
  </si>
  <si>
    <t>BMW X1 sDrive20i xLine</t>
  </si>
  <si>
    <t>Maruti Zen Estilo 1.1 LX BSIII</t>
  </si>
  <si>
    <t>Hyundai Xcent 1.2 VTVT S</t>
  </si>
  <si>
    <t>Audi Q5 2.0 TFSI Quattro</t>
  </si>
  <si>
    <t>Maruti Super Carry STD</t>
  </si>
  <si>
    <t>Mini 3 DOOR John Cooper Works 2019-2020</t>
  </si>
  <si>
    <t>Maruti 800 Std MPFi</t>
  </si>
  <si>
    <t>Maruti Baleno Delta</t>
  </si>
  <si>
    <t>Chevrolet Optra 1.6</t>
  </si>
  <si>
    <t>Volvo XC60 D5 Inscription</t>
  </si>
  <si>
    <t>Maruti 800 DX 5 Speed</t>
  </si>
  <si>
    <t>Mahindra Scorpio S5 BSIV</t>
  </si>
  <si>
    <t>Maruti 800 Std</t>
  </si>
  <si>
    <t>Maruti Swift VXI with ABS</t>
  </si>
  <si>
    <t>Honda Civic ZX</t>
  </si>
  <si>
    <t>Mercedes-Benz S-Class S 350d</t>
  </si>
  <si>
    <t>Honda BR-V i-DTEC E MT</t>
  </si>
  <si>
    <t>Chevrolet Tavera B2 8 Seats BSIII</t>
  </si>
  <si>
    <t>Renault Lodgy Stepway Edition 8 Seater</t>
  </si>
  <si>
    <t>Maruti S-Presso VXI Plus 2019-2022</t>
  </si>
  <si>
    <t>Maruti Alto 800 tour H1 (O)</t>
  </si>
  <si>
    <t>Mahindra Marshal DI</t>
  </si>
  <si>
    <t>Mahindra Scorpio Sle</t>
  </si>
  <si>
    <t>Mahindra Scorpio VLS AT 2.2 mHAWK</t>
  </si>
  <si>
    <t>Skoda Octavia 2.0 TDI AT Style Plus</t>
  </si>
  <si>
    <t>Mahindra Bolero SLX 2WD BSIII</t>
  </si>
  <si>
    <t>Ford Ikon 1.3 CLXi</t>
  </si>
  <si>
    <t>Maruti Alto LX BSIII</t>
  </si>
  <si>
    <t>Honda City 1.5 EXI</t>
  </si>
  <si>
    <t>Maruti Eeco 7 Seater Standard BSIV</t>
  </si>
  <si>
    <t>Maruti Wagon R LX Minor Duo LPG</t>
  </si>
  <si>
    <t>Maruti Swift VDI Optional</t>
  </si>
  <si>
    <t>Maruti Eeco CNG 5 Seater AC</t>
  </si>
  <si>
    <t>Maruti Eeco 5 Seater STD 2020-2022</t>
  </si>
  <si>
    <t>Hyundai Verna 1.6 CRDi SX</t>
  </si>
  <si>
    <t>Hyundai i20 Asta Option</t>
  </si>
  <si>
    <t>Honda City i DTEC V</t>
  </si>
  <si>
    <t>Honda Amaze SX i-VTEC</t>
  </si>
  <si>
    <t>Maruti SX4 S Cross DDiS 320 Delta</t>
  </si>
  <si>
    <t>Maruti Baleno Zeta</t>
  </si>
  <si>
    <t>Hyundai Grand i10 CRDi Asta Option</t>
  </si>
  <si>
    <t>Mahindra Scorpio VLX 2WD AT BSIV</t>
  </si>
  <si>
    <t>Honda Amaze S i-VTEC</t>
  </si>
  <si>
    <t>Maruti Omni E MPI STD BSIV</t>
  </si>
  <si>
    <t>Renault Duster 110PS Diesel RxZ Plus</t>
  </si>
  <si>
    <t>Maruti Ciaz ZDi</t>
  </si>
  <si>
    <t>Volkswagen Ameo 1.2 MPI Highline Plus</t>
  </si>
  <si>
    <t>Maruti Brezza Zxi</t>
  </si>
  <si>
    <t>Skoda Rapid 1.6 TDI Elegance</t>
  </si>
  <si>
    <t>Volkswagen Vento Diesel Trendline</t>
  </si>
  <si>
    <t>Toyota Innova 2.5 VX (Diesel) 8 Seater BS IV</t>
  </si>
  <si>
    <t>Nissan Micra XL Option CVT</t>
  </si>
  <si>
    <t>Mahindra Xylo D4</t>
  </si>
  <si>
    <t>BMW X4 M Sport X xDrive20d</t>
  </si>
  <si>
    <t>Honda City ZX MT</t>
  </si>
  <si>
    <t>Skoda Rapid 1.6 MPI Ambition BSIV</t>
  </si>
  <si>
    <t>Hyundai i20 Asta Opt Turbo DCT</t>
  </si>
  <si>
    <t>Volkswagen Polo 1.2 MPI Trendline</t>
  </si>
  <si>
    <t>Hyundai i10 Era 1.1</t>
  </si>
  <si>
    <t>Volkswagen Vento Diesel Comfortline</t>
  </si>
  <si>
    <t>Toyota Yaris G BSIV</t>
  </si>
  <si>
    <t>Mahindra Scorpio S8 7C Seater</t>
  </si>
  <si>
    <t>Maruti Ciaz ZDi Plus</t>
  </si>
  <si>
    <t>Land Rover Freelander 2 SE</t>
  </si>
  <si>
    <t>Toyota Innova Crysta 2.4 G MT 8S BSIV</t>
  </si>
  <si>
    <t>Skoda Rapid 1.0 TSI Ambition</t>
  </si>
  <si>
    <t>Tata Harrier XZ Dark Edition BSIV</t>
  </si>
  <si>
    <t>Hyundai Verna 1.4 EX</t>
  </si>
  <si>
    <t>Maruti Swift Dzire 1.2 Vxi BSIV</t>
  </si>
  <si>
    <t>Hyundai Grand i10 CRDi Magna</t>
  </si>
  <si>
    <t>Tata Nano Twist XT</t>
  </si>
  <si>
    <t>Mahindra Thar CRDe</t>
  </si>
  <si>
    <t>Tata Hexa XE</t>
  </si>
  <si>
    <t>Ford Ecosport 1.5 Petrol Trend BSIV</t>
  </si>
  <si>
    <t>Maruti SX4 S Cross DDiS 200 Sigma</t>
  </si>
  <si>
    <t>Ford Ikon 1.3 Flair</t>
  </si>
  <si>
    <t>Honda Mobilio V i-DTEC</t>
  </si>
  <si>
    <t>Maruti Swift LXI BSIV</t>
  </si>
  <si>
    <t>Chevrolet Sail Hatchback 1.3 TCDi</t>
  </si>
  <si>
    <t>Maruti Baleno 1.2 Delta</t>
  </si>
  <si>
    <t>Volkswagen Polo Diesel Comfortline 1.2L</t>
  </si>
  <si>
    <t>Hyundai Verna 1.6 SX</t>
  </si>
  <si>
    <t>Ford Classic 1.4 Duratorq Titanium</t>
  </si>
  <si>
    <t>Mercedes-Benz G G63 AMG</t>
  </si>
  <si>
    <t>Porsche Panamera GTS</t>
  </si>
  <si>
    <t>Mercedes-Benz E-Class Exclusive E 220 d BSIV</t>
  </si>
  <si>
    <t>Hyundai Santro Xing XG</t>
  </si>
  <si>
    <t>Fiat Avventura MULTIJET Active</t>
  </si>
  <si>
    <t>Renault Duster 110PS Diesel RxL AMT</t>
  </si>
  <si>
    <t>Maruti Ciaz ZDi SHVS</t>
  </si>
  <si>
    <t>Mahindra TUV 300 mHAWK100 T8</t>
  </si>
  <si>
    <t>Maruti Vitara Brezza ZXI</t>
  </si>
  <si>
    <t>Mercedes-Benz S-Class S 350 CDI</t>
  </si>
  <si>
    <t>Mercedes-Benz C-Class 220 CDI AT</t>
  </si>
  <si>
    <t>Hyundai i20 1.2 Magna Opt</t>
  </si>
  <si>
    <t>Maruti Ciaz VDi Option SHVS</t>
  </si>
  <si>
    <t>Mahindra XUV500 W10 1.99 mHawk</t>
  </si>
  <si>
    <t>Renault Kiger RXT AMT</t>
  </si>
  <si>
    <t>Hyundai Venue SX Plus Turbo DCT BSIV</t>
  </si>
  <si>
    <t>Tata Tiago 1.2 Revotron XZ</t>
  </si>
  <si>
    <t>Maruti Swift Dzire 1.2 ZXi BSIV</t>
  </si>
  <si>
    <t>Mahindra Scorpio S7 120</t>
  </si>
  <si>
    <t>Honda City i DTEC VX</t>
  </si>
  <si>
    <t>Toyota Innova Crysta 2.8 GX AT BSIV</t>
  </si>
  <si>
    <t>Kia Seltos HTX IVT G</t>
  </si>
  <si>
    <t>Hyundai EON 1.0 Era Plus</t>
  </si>
  <si>
    <t>BMW 5 Series 520d Sport Line</t>
  </si>
  <si>
    <t>Honda Amaze S Option i-VTEC</t>
  </si>
  <si>
    <t>Hyundai Venue SX Opt Executive Diesel</t>
  </si>
  <si>
    <t>Honda Amaze E Petrol</t>
  </si>
  <si>
    <t>Hyundai Venue SX Opt Diesel BSIV</t>
  </si>
  <si>
    <t>Audi Q5 30 TDI quattro Premium</t>
  </si>
  <si>
    <t>Maruti Ignis Sigma</t>
  </si>
  <si>
    <t>Audi Q5 3.0 TDI Quattro Technology</t>
  </si>
  <si>
    <t>Mahindra Scorpio S5</t>
  </si>
  <si>
    <t>Volvo XC60 Inscription D5</t>
  </si>
  <si>
    <t>Audi Q3 2.0 TDI Quattro Premium Plus</t>
  </si>
  <si>
    <t>Audi A6 35 TFSI Matrix</t>
  </si>
  <si>
    <t>Hyundai Verna CRDi 1.6 AT SX Plus</t>
  </si>
  <si>
    <t>BMW X1 xDrive 20d xLine</t>
  </si>
  <si>
    <t>Mahindra XUV500 R W10 FWD</t>
  </si>
  <si>
    <t>Honda Amaze VX CVT Diesel</t>
  </si>
  <si>
    <t>Hyundai i20 Sportz Diesel</t>
  </si>
  <si>
    <t>Mercedes-Benz E-Class Expression E 200 BSIV</t>
  </si>
  <si>
    <t>BMW 3 Series 320d GT Luxury Line</t>
  </si>
  <si>
    <t>BMW 6 Series GT 620d Luxury Line 2019-2021</t>
  </si>
  <si>
    <t>Mercedes-Benz GLS 350d 4MATIC</t>
  </si>
  <si>
    <t>Hyundai Elantra CRDi S</t>
  </si>
  <si>
    <t>BMW X6 xDrive 40d M Sport</t>
  </si>
  <si>
    <t>BMW X5 xDrive 30d M Sport</t>
  </si>
  <si>
    <t>Mercedes-Benz B Class B180 Sports</t>
  </si>
  <si>
    <t>Maruti Swift ZXI BSIV</t>
  </si>
  <si>
    <t>Audi A8 L 50 TDI Quattro Premium Plus</t>
  </si>
  <si>
    <t>MG Astor Sharp CVT</t>
  </si>
  <si>
    <t>Jaguar XJ 3.0L LWB Ultimate</t>
  </si>
  <si>
    <t>Land Rover Range Rover Vogue SE 4.4 SDV8</t>
  </si>
  <si>
    <t>Audi A6 2.0 TDI Premium Plus</t>
  </si>
  <si>
    <t>Hyundai Creta 1.6 CRDi AT S Plus</t>
  </si>
  <si>
    <t>Honda WR-V i-DTEC VX</t>
  </si>
  <si>
    <t>Maruti Baleno 1.3 Zeta</t>
  </si>
  <si>
    <t>Tata Harrier XM</t>
  </si>
  <si>
    <t>MG ZS EV Exclusive</t>
  </si>
  <si>
    <t>Mini Cooper D</t>
  </si>
  <si>
    <t>Ford Figo Diesel Titanium</t>
  </si>
  <si>
    <t>Honda City Edge Edition SV</t>
  </si>
  <si>
    <t>Renault Duster Petrol RxL</t>
  </si>
  <si>
    <t>Land Rover Range Rover Velar R-Dynamic S Petrol MY21</t>
  </si>
  <si>
    <t>Skoda New Laura Ambiente 2.0 TDI CR AT</t>
  </si>
  <si>
    <t>MG Gloster Savvy 7-Str</t>
  </si>
  <si>
    <t>Maruti Ertiga VXI AT</t>
  </si>
  <si>
    <t>Renault Duster 85PS Diesel RxE</t>
  </si>
  <si>
    <t>Honda Civic ZX BSIV</t>
  </si>
  <si>
    <t>Hyundai Creta SX</t>
  </si>
  <si>
    <t>Tata Nexon 1.5 Revotorq XZA Plus DualTone</t>
  </si>
  <si>
    <t>Hyundai Alcazar Platinum 7-Seater</t>
  </si>
  <si>
    <t>Tata Harrier XZA AT</t>
  </si>
  <si>
    <t>Renault KWID Climber 1.0 AMT Opt</t>
  </si>
  <si>
    <t>Maruti Ciaz VXi</t>
  </si>
  <si>
    <t>Maruti Swift VXI 2018</t>
  </si>
  <si>
    <t>Hyundai Creta SX Turbo Dualtone</t>
  </si>
  <si>
    <t>Tata New Safari XZA Plus AT</t>
  </si>
  <si>
    <t>MG Hector Smart Diesel MT BSIV</t>
  </si>
  <si>
    <t>Skoda Octavia 1.8 TSI AT Style Plus</t>
  </si>
  <si>
    <t>Lexus NX 300h Luxury</t>
  </si>
  <si>
    <t>Maruti XL6 Alpha AT</t>
  </si>
  <si>
    <t>Audi A4 2.0 TDI</t>
  </si>
  <si>
    <t>BMW 5 Series 530i M Sport</t>
  </si>
  <si>
    <t>Renault Duster 110PS Diesel RxS AMT</t>
  </si>
  <si>
    <t>Honda Brio S MT</t>
  </si>
  <si>
    <t>Volkswagen Polo Petrol Comfortline 1.2L</t>
  </si>
  <si>
    <t>Mercedes-Benz GLC 300 4MATIC Sport</t>
  </si>
  <si>
    <t>BMW X3 xDrive 30i Luxury Line</t>
  </si>
  <si>
    <t>Toyota Fortuner 2.8 4WD MT BSIV</t>
  </si>
  <si>
    <t>Nissan Sunny XV</t>
  </si>
  <si>
    <t>Mahindra Thar 4X4</t>
  </si>
  <si>
    <t>Land Rover Range Rover Evoque 2.2L Prestige</t>
  </si>
  <si>
    <t>Bentley Flying Spur W12</t>
  </si>
  <si>
    <t>Toyota Fortuner 2.8 2WD MT BSIV</t>
  </si>
  <si>
    <t>Mercedes-Benz C-Class C 200 CGI Elegance</t>
  </si>
  <si>
    <t>Mitsubishi Pajero Sport 4X2 AT Dual Tone</t>
  </si>
  <si>
    <t>Hyundai Grand i10 Nios Magna</t>
  </si>
  <si>
    <t>Honda Amaze EX i-Vtech</t>
  </si>
  <si>
    <t>Land Rover Discovery Sport TD4 HSE</t>
  </si>
  <si>
    <t>Mercedes-Benz GLS 400 4MATIC</t>
  </si>
  <si>
    <t>BMW X5 xDrive 30d Expedition</t>
  </si>
  <si>
    <t>Maruti Ciaz VDi Plus</t>
  </si>
  <si>
    <t>Mercedes-Benz A Class A180 Sport</t>
  </si>
  <si>
    <t>Maruti Baleno 1.2 CVT Delta</t>
  </si>
  <si>
    <t>Mercedes-Benz S-Class S 500 L</t>
  </si>
  <si>
    <t>Skoda Yeti Ambition 4X2</t>
  </si>
  <si>
    <t>Ford Endeavour Titanium Plus 4X4</t>
  </si>
  <si>
    <t>Hyundai Creta SX Opt Turbo</t>
  </si>
  <si>
    <t>Toyota Innova Crysta 2.7 ZX AT</t>
  </si>
  <si>
    <t>Nissan Terrano XL P</t>
  </si>
  <si>
    <t>Mercedes-Benz GLE 300d</t>
  </si>
  <si>
    <t>Skoda Superb Style 1.8 TSI AT</t>
  </si>
  <si>
    <t>BMW 3 Series Luxury Edition</t>
  </si>
  <si>
    <t>Maruti Vitara Brezza VDi AMT</t>
  </si>
  <si>
    <t>Hyundai Creta EX</t>
  </si>
  <si>
    <t>Hyundai i20 Active 1.4 S</t>
  </si>
  <si>
    <t>Chevrolet Aveo U-VA 1.2</t>
  </si>
  <si>
    <t>Maruti Swift AMT ZXI</t>
  </si>
  <si>
    <t>Hyundai Grand i10 CRDi Sportz</t>
  </si>
  <si>
    <t>Skoda Fabia 1.2 MPI Ambiente</t>
  </si>
  <si>
    <t>Hyundai Grand i10 1.2 CRDi Magna</t>
  </si>
  <si>
    <t>Jeep Compass 1.4 Sport Plus BSIV</t>
  </si>
  <si>
    <t>Mahindra KUV 100 NXT G80 K8 Dual Tone</t>
  </si>
  <si>
    <t>Hyundai Sonata 2.4 GDi MT</t>
  </si>
  <si>
    <t>Ford Figo Petrol ZXI</t>
  </si>
  <si>
    <t>Maruti Wagon R CNG LXI BSIV</t>
  </si>
  <si>
    <t>Land Rover Range Rover 4.4 Diesel LWB Autobiography</t>
  </si>
  <si>
    <t>Mercedes-Benz B Class B180 CDI</t>
  </si>
  <si>
    <t>Maruti Eeco CNG 5 Seater AC BSIV</t>
  </si>
  <si>
    <t>Nissan Micra Active XV</t>
  </si>
  <si>
    <t>Volkswagen Ameo 1.2 MPI Highline</t>
  </si>
  <si>
    <t>Nissan Terrano XL 85 PS</t>
  </si>
  <si>
    <t>Hyundai Venue SX Sport iMT</t>
  </si>
  <si>
    <t>Hyundai Elantra SX AT</t>
  </si>
  <si>
    <t>Toyota Innova 2.5 ZX Diesel 7 Seater BSIII</t>
  </si>
  <si>
    <t>Ford Figo 1.2P Titanium Plus MT</t>
  </si>
  <si>
    <t>Mercedes-Benz C-Class C 200 CGI Grand Edition</t>
  </si>
  <si>
    <t>Maruti Vitara Brezza LDi Option</t>
  </si>
  <si>
    <t>Renault KWID Climber 1.0 AMT BSIV</t>
  </si>
  <si>
    <t>Volkswagen Vento 1.5 TDI Highline AT</t>
  </si>
  <si>
    <t>Maruti Ertiga CNG VXI</t>
  </si>
  <si>
    <t>Maruti Ciaz 1.4 Zeta</t>
  </si>
  <si>
    <t>Toyota Innova 2.5 VX (Diesel) 8 Seater</t>
  </si>
  <si>
    <t>Tata Tiago 1.2 Revotron XM</t>
  </si>
  <si>
    <t>Renault Triber RXL EASY-R AMT</t>
  </si>
  <si>
    <t>Skoda Rapid 1.6 MPI AT Ambition BSIV</t>
  </si>
  <si>
    <t>Maruti Ciaz 1.4 AT Alpha</t>
  </si>
  <si>
    <t>Volvo S60 D4 KINETIC</t>
  </si>
  <si>
    <t>Mahindra XUV300 W8 Diesel BSIV</t>
  </si>
  <si>
    <t>Mahindra Marazzo M2 BSIV</t>
  </si>
  <si>
    <t>Hyundai Creta 1.6 CRDi SX Plus</t>
  </si>
  <si>
    <t>Mahindra TUV 300 T10</t>
  </si>
  <si>
    <t>Honda BR-V i-DTEC V MT</t>
  </si>
  <si>
    <t>Tata Nexon 1.5 Revotorq XZ Plus</t>
  </si>
  <si>
    <t>Maruti SX4 S Cross DDiS 320 Zeta</t>
  </si>
  <si>
    <t>Tata Nexon 1.2 Revotron XM</t>
  </si>
  <si>
    <t>Renault Triber RXZ EASY-R AMT</t>
  </si>
  <si>
    <t>Ford Ecosport 1.5 TDCi Titanium Plus BE BSIV</t>
  </si>
  <si>
    <t>Honda Mobilio V Option i-VTEC</t>
  </si>
  <si>
    <t>Ford Ecosport 1.0 Ecoboost Titanium Optional</t>
  </si>
  <si>
    <t>Volkswagen Vento 1.5 TDI Highline</t>
  </si>
  <si>
    <t>Renault Duster 110PS Diesel RXZ Optional with Nav</t>
  </si>
  <si>
    <t>Land Rover Range Rover Evoque 2.2L Pure</t>
  </si>
  <si>
    <t>Honda Jazz X</t>
  </si>
  <si>
    <t>Honda Jazz 1.2 S i VTEC</t>
  </si>
  <si>
    <t>Maruti Ciaz Alpha</t>
  </si>
  <si>
    <t>Renault Duster 110PS Diesel RxZ</t>
  </si>
  <si>
    <t>Skoda Rapid 1.6 MPI Active BSIV</t>
  </si>
  <si>
    <t>Hyundai i20 Active 1.2 SX</t>
  </si>
  <si>
    <t>Maruti Swift Dzire ZXI 1.2</t>
  </si>
  <si>
    <t>Hyundai Elite i20 2018 Diesel Asta Option</t>
  </si>
  <si>
    <t>Honda Jazz V</t>
  </si>
  <si>
    <t>Hyundai i20 Active S Petrol</t>
  </si>
  <si>
    <t>Hyundai Venue SX Plus Turbo DCT DT</t>
  </si>
  <si>
    <t>Honda BR-V i-VTEC VX MT</t>
  </si>
  <si>
    <t>Skoda Superb Elegance 1.8 TSI AT</t>
  </si>
  <si>
    <t>Tata Tiago XZA</t>
  </si>
  <si>
    <t>Skoda Superb LK 2.0 TDI AT</t>
  </si>
  <si>
    <t>Mahindra TUV 300 T10 AMT</t>
  </si>
  <si>
    <t>Honda Brio V MT</t>
  </si>
  <si>
    <t>Tata Manza Aqua Quadrajet</t>
  </si>
  <si>
    <t>Volkswagen Ameo 1.0 MPI Highline Plus</t>
  </si>
  <si>
    <t>Jeep Compass 1.4 Limited Opt DCT</t>
  </si>
  <si>
    <t>Ford Endeavour 2.2 Titanium AT 4X2</t>
  </si>
  <si>
    <t>Maruti Ciaz Delta Automatic BSIV</t>
  </si>
  <si>
    <t>Skoda Fabia 1.4 TDI Classic</t>
  </si>
  <si>
    <t>Volkswagen Ameo 1.2 MPI Comfortline Plus</t>
  </si>
  <si>
    <t>Hyundai i20 Asta Option BSIV</t>
  </si>
  <si>
    <t>Fiat Palio 1.2 ELX</t>
  </si>
  <si>
    <t>Toyota Etios VXD</t>
  </si>
  <si>
    <t>Honda WR-V i-DTEC S</t>
  </si>
  <si>
    <t>Honda Amaze VX Petrol</t>
  </si>
  <si>
    <t>Hyundai Verna CRDi 1.6 EX</t>
  </si>
  <si>
    <t>Honda Amaze V CVT Petrol BSIV</t>
  </si>
  <si>
    <t>Maruti Zen Estilo VXI BSIV</t>
  </si>
  <si>
    <t>Honda City i-VTEC SV</t>
  </si>
  <si>
    <t>Mercedes-Benz GL-Class 350 CDI Luxury</t>
  </si>
  <si>
    <t>Skoda Rapid 1.5 TDI AT Elegance Black Package</t>
  </si>
  <si>
    <t>Hyundai i20 Asta</t>
  </si>
  <si>
    <t>Renault Duster RXS Turbo CVT</t>
  </si>
  <si>
    <t>Skoda Rapid Ultima 1.6 MPI AT Elegance</t>
  </si>
  <si>
    <t>Mahindra TUV 300 mHAWK100 T8 AMT</t>
  </si>
  <si>
    <t>Honda Amaze VX CVT Petrol BSIV</t>
  </si>
  <si>
    <t>Hyundai Verna SX CRDi AT</t>
  </si>
  <si>
    <t>Mini Cooper Countryman Cooper S</t>
  </si>
  <si>
    <t>Hyundai i10 Asta</t>
  </si>
  <si>
    <t>Tata Altroz XZ Diesel</t>
  </si>
  <si>
    <t>Hyundai Verna SX AT Diesel</t>
  </si>
  <si>
    <t>Ford Figo 1.5D Base MT</t>
  </si>
  <si>
    <t>Mahindra Scorpio SLE BSIV</t>
  </si>
  <si>
    <t>Maruti Ignis Delta AMT</t>
  </si>
  <si>
    <t>Skoda Rapid 1.0 TSI Style AT</t>
  </si>
  <si>
    <t>Ford Ecosport Sports Petrol</t>
  </si>
  <si>
    <t>Toyota Innova Crysta 2.4 ZX MT BSIV</t>
  </si>
  <si>
    <t>Skoda Rapid 1.6 MPI Elegance Plus Black Package</t>
  </si>
  <si>
    <t>Maruti Swift ZXi BSIV</t>
  </si>
  <si>
    <t>Volkswagen Polo 1.0 MPI Comfortline</t>
  </si>
  <si>
    <t>Honda City i-VTEC CVT VX</t>
  </si>
  <si>
    <t>Mahindra Scorpio EX</t>
  </si>
  <si>
    <t>Mahindra Marazzo M6 Plus 8Str</t>
  </si>
  <si>
    <t>Hyundai Verna 1.6 i ABS</t>
  </si>
  <si>
    <t>Toyota Innova Crysta 2.4 VX MT</t>
  </si>
  <si>
    <t>Mercedes-Benz GLE 350d</t>
  </si>
  <si>
    <t>Toyota Etios GD</t>
  </si>
  <si>
    <t>Mahindra XUV500 W11 AT BSIV</t>
  </si>
  <si>
    <t>Mahindra KUV 100 NXT D75 K8 Dual Tone</t>
  </si>
  <si>
    <t>Skoda Rapid 1.6 MPI Elegance</t>
  </si>
  <si>
    <t>Maruti Celerio X ZXI BSIV</t>
  </si>
  <si>
    <t>Hyundai Santa Fe 4x4 AT</t>
  </si>
  <si>
    <t>Skoda Octavia Ambition 1.4 TSI MT</t>
  </si>
  <si>
    <t>Audi A4 2.0 TFSI</t>
  </si>
  <si>
    <t>Toyota Fortuner 4x4 AT</t>
  </si>
  <si>
    <t>Toyota Corolla Altis 1.8 J</t>
  </si>
  <si>
    <t>Toyota Camry Hybrid</t>
  </si>
  <si>
    <t>Volvo XC 90 D5 Inscription</t>
  </si>
  <si>
    <t>Volvo S60 D4 SUMMUM</t>
  </si>
  <si>
    <t>Audi A6 2.7 TDI</t>
  </si>
  <si>
    <t>Audi Q3 2.0 TDI WCI</t>
  </si>
  <si>
    <t>Audi Q7 3.0 TDI quattro</t>
  </si>
  <si>
    <t>BMW 3 Series 320d Sport</t>
  </si>
  <si>
    <t>BMW X3 xDrive30d M Sport</t>
  </si>
  <si>
    <t>Volkswagen Vento 1.5 TDI Highline Plus AT</t>
  </si>
  <si>
    <t>Mercedes-Benz C-Class 200 K AT</t>
  </si>
  <si>
    <t>Toyota Yaris J CVT</t>
  </si>
  <si>
    <t>Hyundai EON Era</t>
  </si>
  <si>
    <t>Renault Kiger RXT Turbo CVT</t>
  </si>
  <si>
    <t>Maruti Alto 800 LXI Anniversary Edition</t>
  </si>
  <si>
    <t>Hyundai Grand i10 Magna AT</t>
  </si>
  <si>
    <t>Renault Triber RXZ BSIV</t>
  </si>
  <si>
    <t>Maruti Wagon R AMT VXI Option</t>
  </si>
  <si>
    <t>Maruti Wagon R VXI Plus</t>
  </si>
  <si>
    <t>Fiat Punto 1.3 Active</t>
  </si>
  <si>
    <t>Maruti Swift Dzire AGS ZDI Plus</t>
  </si>
  <si>
    <t>Ford Endeavour 3.2 Trend AT 4X4</t>
  </si>
  <si>
    <t>Maruti XL6 Alpha</t>
  </si>
  <si>
    <t>Volkswagen Vento 1.6 Comfortline</t>
  </si>
  <si>
    <t>Ford Aspire 1.5 TDCi Titanium Plus</t>
  </si>
  <si>
    <t>Hyundai Santro Magna Corp Edition AMT</t>
  </si>
  <si>
    <t>Maruti SX4 S Cross Alpha</t>
  </si>
  <si>
    <t>Honda BR-V i-VTEC V CVT</t>
  </si>
  <si>
    <t>Hyundai i20 Asta Turbo DCT DT</t>
  </si>
  <si>
    <t>Skoda Rapid 1.5 TDI AT Style BSIV</t>
  </si>
  <si>
    <t>Chevrolet Beat Diesel LS</t>
  </si>
  <si>
    <t>Hyundai i10 Magna 1.2 iTech SE</t>
  </si>
  <si>
    <t>Renault Pulse RxL Optional</t>
  </si>
  <si>
    <t>Hyundai i20 Active 1.2 S</t>
  </si>
  <si>
    <t>Isuzu MU 7 4x2 BS III</t>
  </si>
  <si>
    <t>Hyundai Aura S Diesel</t>
  </si>
  <si>
    <t>Fiat Punto Pure 1.3L Advanced Multi-Jet</t>
  </si>
  <si>
    <t>Tata Safari Storme LX</t>
  </si>
  <si>
    <t>Mahindra XUV500 W8 AWD</t>
  </si>
  <si>
    <t>Honda Jazz ZX</t>
  </si>
  <si>
    <t>Fiat Linea Emotion</t>
  </si>
  <si>
    <t>Renault KWID Climber 1.0 AMT</t>
  </si>
  <si>
    <t>Honda BR-V i-DTEC S MT</t>
  </si>
  <si>
    <t>Nissan Micra Active XV S</t>
  </si>
  <si>
    <t>Tata New Safari DICOR 2.2 EX 4x2</t>
  </si>
  <si>
    <t>Maruti Zen VXI BSII</t>
  </si>
  <si>
    <t>Volkswagen CrossPolo 1.5 TDI</t>
  </si>
  <si>
    <t>Audi RS5 Coupe</t>
  </si>
  <si>
    <t>Maruti Baleno Alpha Diesel</t>
  </si>
  <si>
    <t>Mitsubishi Outlander 2.4</t>
  </si>
  <si>
    <t>BMW X1 sDrive 20D xLine</t>
  </si>
  <si>
    <t>Toyota Corolla Altis 1.8 VL AT</t>
  </si>
  <si>
    <t>Mahindra XUV500 W10 AWD</t>
  </si>
  <si>
    <t>Jaguar XJ 5.0 L V8 Supercharged</t>
  </si>
  <si>
    <t>Chevrolet Tavera Neo 3 LS 7 C BSIII</t>
  </si>
  <si>
    <t>Maruti Swift Dzire Ldi BSIV</t>
  </si>
  <si>
    <t>Toyota Fortuner 3.0 Diesel</t>
  </si>
  <si>
    <t>Hyundai Verna SX Opt Turbo</t>
  </si>
  <si>
    <t>Ford Ecosport 1.5 Ti VCT MT Trend</t>
  </si>
  <si>
    <t>Tata Nano Lx</t>
  </si>
  <si>
    <t>Volkswagen Polo Petrol Highline 1.6L</t>
  </si>
  <si>
    <t>Chevrolet Enjoy Petrol LS 8 Seater</t>
  </si>
  <si>
    <t>Hyundai i10 Sportz 1.2 AT</t>
  </si>
  <si>
    <t>Maruti Estilo LXI</t>
  </si>
  <si>
    <t>Honda Civic 1.8 S MT</t>
  </si>
  <si>
    <t>Mahindra Bolero ZLX BSIII</t>
  </si>
  <si>
    <t>Toyota Urban cruiser High AT</t>
  </si>
  <si>
    <t>Honda WR-V Exclusive Petrol</t>
  </si>
  <si>
    <t>Hyundai Elantra CRDi SX</t>
  </si>
  <si>
    <t>Skoda Superb 1.8 TSI MT</t>
  </si>
  <si>
    <t>Maruti SX4 Zxi BSIII</t>
  </si>
  <si>
    <t>Mitsubishi Pajero 2.8 L</t>
  </si>
  <si>
    <t>Nissan Sunny Diesel XV</t>
  </si>
  <si>
    <t>Tata Zest Quadrajet 1.3 XT</t>
  </si>
  <si>
    <t>Hyundai Verna CRDi</t>
  </si>
  <si>
    <t>Hyundai Verna CRDi SX ABS</t>
  </si>
  <si>
    <t>Hyundai i10 Era LPG</t>
  </si>
  <si>
    <t>Tata Indica GLS</t>
  </si>
  <si>
    <t>Renault Kiger RXZ AMT DT</t>
  </si>
  <si>
    <t>Fiat Punto 1.3 Emotion</t>
  </si>
  <si>
    <t>Toyota Corolla Altis 1.8 Limited Edition</t>
  </si>
  <si>
    <t>Hyundai Xcent 1.2 Kappa AT S Option</t>
  </si>
  <si>
    <t>Honda City i-DTEC VX</t>
  </si>
  <si>
    <t>Ford Fusion 1.6 Duratec Petrol</t>
  </si>
  <si>
    <t>Tata Indica Xeta GLS BS IV</t>
  </si>
  <si>
    <t>Volkswagen Polo 1.5 TDI Highline</t>
  </si>
  <si>
    <t>Chevrolet Spark 1.0 LS LPG</t>
  </si>
  <si>
    <t>Ford Figo Petrol Titanium</t>
  </si>
  <si>
    <t>Toyota Innova 2.5 G1 Diesel 8-seater</t>
  </si>
  <si>
    <t>Maruti Wagon R VXI 1.2 BSIV</t>
  </si>
  <si>
    <t>Mercedes-Benz C-Class C 250 CDI Avantgarde</t>
  </si>
  <si>
    <t>BMW X1 sDrive20d</t>
  </si>
  <si>
    <t>Honda Civic 1.8 V MT</t>
  </si>
  <si>
    <t>Tata Tiago 1.2 Revotron XZ Plus</t>
  </si>
  <si>
    <t>Renault KWID 1.0 RXT Opt</t>
  </si>
  <si>
    <t>Skoda Octavia Ambiente 1.9 TDI</t>
  </si>
  <si>
    <t>Maruti Swift Dzire 1.2 Lxi BSIV</t>
  </si>
  <si>
    <t>Toyota Innova 2.5 G (Diesel) 7 Seater</t>
  </si>
  <si>
    <t>Maruti Swift Dzire ZXI 1.2 BS IV</t>
  </si>
  <si>
    <t>Maruti Baleno 1.2 Sigma</t>
  </si>
  <si>
    <t>Maruti Ciaz ZXi Plus</t>
  </si>
  <si>
    <t>Honda Jazz 1.5 VX i DTEC</t>
  </si>
  <si>
    <t>Tata Tigor 1.05 Revotorq XT</t>
  </si>
  <si>
    <t>Hyundai EON LPG Magna Plus</t>
  </si>
  <si>
    <t>Hyundai Verna 1.6 SX CRDi (O)</t>
  </si>
  <si>
    <t>Hyundai i20 Asta Option Diesel</t>
  </si>
  <si>
    <t>Tata Tigor XZ Plus</t>
  </si>
  <si>
    <t>Maruti Alto 800 VXI</t>
  </si>
  <si>
    <t>Mercedes-Benz S-Class 320 CDI</t>
  </si>
  <si>
    <t>Maruti Alto LXI</t>
  </si>
  <si>
    <t>Tata Manza Aura (ABS) Quadrajet BS IV</t>
  </si>
  <si>
    <t>Honda Accord 2.4 Inspire M/T</t>
  </si>
  <si>
    <t>Tata Indica Terra TDI BSIII</t>
  </si>
  <si>
    <t>Tata Indigo GLX</t>
  </si>
  <si>
    <t>Toyota Qualis FS B1</t>
  </si>
  <si>
    <t>Hyundai Xcent Prime T Plus CNG</t>
  </si>
  <si>
    <t>Maruti Wagon R LXI Optional</t>
  </si>
  <si>
    <t>Maruti SX4 Vxi BSIII</t>
  </si>
  <si>
    <t>Maruti Super Carry STD CNG</t>
  </si>
  <si>
    <t>Chevrolet Cruze LTZ</t>
  </si>
  <si>
    <t>Datsun GO A</t>
  </si>
  <si>
    <t>Mahindra Supro VX 5 Str</t>
  </si>
  <si>
    <t>Maruti Wagon R VXI Plus Optional</t>
  </si>
  <si>
    <t>Mercedes-Benz C-Class C 220 CDI Elegance AT</t>
  </si>
  <si>
    <t>Mercedes-Benz E-Class E270 CDI</t>
  </si>
  <si>
    <t>Ford Figo Titanium</t>
  </si>
  <si>
    <t>Maruti Baleno RS</t>
  </si>
  <si>
    <t>Volkswagen Virtus Topline AT</t>
  </si>
  <si>
    <t>0th Owner</t>
  </si>
  <si>
    <t>Volkswagen Virtus Highline AT</t>
  </si>
  <si>
    <t>Volkswagen Virtus Topline</t>
  </si>
  <si>
    <t>Volkswagen Virtus GT Plus</t>
  </si>
  <si>
    <t>Toyota Etios VD</t>
  </si>
  <si>
    <t>Honda Amaze V CVT Petrol</t>
  </si>
  <si>
    <t>Hyundai Aura S CNG</t>
  </si>
  <si>
    <t>Tata Nano CNG XM</t>
  </si>
  <si>
    <t>Hyundai EON Sportz</t>
  </si>
  <si>
    <t>Renault Triber RXT EASY-R AMT</t>
  </si>
  <si>
    <t>Hyundai Verna Transform VTVT</t>
  </si>
  <si>
    <t>Maruti Alto K10 LXI CNG Optional</t>
  </si>
  <si>
    <t>Maruti Swift ZXI BSIII</t>
  </si>
  <si>
    <t>Hyundai Xcent 1.2 VTVT E Plus</t>
  </si>
  <si>
    <t>BMW 5 Series 520d M Sport</t>
  </si>
  <si>
    <t>Toyota Fortuner 2.8 2WD MT</t>
  </si>
  <si>
    <t>Ford Ecosport 1.5 DV5 MT Titanium Optional</t>
  </si>
  <si>
    <t>Jaguar F-Pace Prestige 2.0 AWD</t>
  </si>
  <si>
    <t>Maruti Swift DDiS VDI</t>
  </si>
  <si>
    <t>Maruti Wagon R VXI AMT</t>
  </si>
  <si>
    <t>Datsun GO T Option Petrol</t>
  </si>
  <si>
    <t>Hyundai Creta 1.6 CRDi SX Option</t>
  </si>
  <si>
    <t>Mahindra XUV500 W8 1.99 mHawk</t>
  </si>
  <si>
    <t>Tata Altroz XZ</t>
  </si>
  <si>
    <t>Skoda Rapid 1.6 TDI Ambition</t>
  </si>
  <si>
    <t>Hyundai Verna CRDi ABS</t>
  </si>
  <si>
    <t>Maruti Swift Dzire AMT VDI</t>
  </si>
  <si>
    <t>Tata Aria Pure 4x2</t>
  </si>
  <si>
    <t>Honda Amaze VX Diesel BSIV</t>
  </si>
  <si>
    <t>Hyundai Xcent 1.2 Kappa SX</t>
  </si>
  <si>
    <t>Tata Indigo LX BSIV</t>
  </si>
  <si>
    <t>Honda Amaze VX CVT i-VTEC</t>
  </si>
  <si>
    <t>Hyundai Elantra 1.6 SX Option AT</t>
  </si>
  <si>
    <t>Volkswagen Jetta 2.0 TDI Trendline</t>
  </si>
  <si>
    <t>MG Astor Sharp</t>
  </si>
  <si>
    <t>Hyundai Xcent 1.1 CRDi S</t>
  </si>
  <si>
    <t>Mahindra Scorpio VLX 2WD AIRBAG AT BSIV</t>
  </si>
  <si>
    <t>Mahindra Bolero B6 Opt</t>
  </si>
  <si>
    <t>Tata Indica Aqua 1.4 TDI</t>
  </si>
  <si>
    <t>Mahindra Xylo D2 BS IV</t>
  </si>
  <si>
    <t>Nissan Micra Active XV Petrol</t>
  </si>
  <si>
    <t>Tata Bolt Revotron XT</t>
  </si>
  <si>
    <t>Hyundai Santro Xing XO</t>
  </si>
  <si>
    <t>Hyundai i20 Asta 1.4 CRDi (Diesel)</t>
  </si>
  <si>
    <t>Honda Jazz 1.2 E i VTEC</t>
  </si>
  <si>
    <t>Maruti Celerio ZXI MT BSIV</t>
  </si>
  <si>
    <t>Datsun GO T BSIV</t>
  </si>
  <si>
    <t>Hyundai i20 Magna Plus BSIV</t>
  </si>
  <si>
    <t>Skoda Rapid 1.6 TDI Active</t>
  </si>
  <si>
    <t>Maruti Vitara Brezza ZDi Plus AMT</t>
  </si>
  <si>
    <t>Maruti Swift Dzire VDI Optional</t>
  </si>
  <si>
    <t>Maruti Celerio ZXI AMT BSIV</t>
  </si>
  <si>
    <t>Tata Nexon 1.2 Revotron XZA Plus DualTone</t>
  </si>
  <si>
    <t>Maruti Zen D</t>
  </si>
  <si>
    <t>Maruti Wagon R ZXI 1.2</t>
  </si>
  <si>
    <t>Ford Freestyle Titanium</t>
  </si>
  <si>
    <t>Maruti Celerio ZXI Optional AMT BSIV</t>
  </si>
  <si>
    <t>Toyota Innova 2.5 VX (Diesel) 7 Seater BS IV</t>
  </si>
  <si>
    <t>Mahindra XUV300 W8 Option Diesel</t>
  </si>
  <si>
    <t>Skoda Rapid 1.6 MPI AT Style BSIV</t>
  </si>
  <si>
    <t>Hyundai Santro Xing XL</t>
  </si>
  <si>
    <t>Kia Sonet 1.5 HTX Diesel</t>
  </si>
  <si>
    <t>Hyundai Grand i10 Nios AMT Asta</t>
  </si>
  <si>
    <t>Skoda Octavia L and K 1.9 TDI MT</t>
  </si>
  <si>
    <t>Mercedes-Benz C-Class 180 elegance</t>
  </si>
  <si>
    <t>Ford Freestyle Trend Diesel BSIV</t>
  </si>
  <si>
    <t>Nissan Micra Diesel XV Premium</t>
  </si>
  <si>
    <t>MG Hector Plus Sharp Diesel MT</t>
  </si>
  <si>
    <t>Skoda Kodiaq 2.0 TDI Laurin Klement</t>
  </si>
  <si>
    <t>Mahindra TUV 300 T10 BSIV</t>
  </si>
  <si>
    <t>Renault Koleos 2.0 Diesel</t>
  </si>
  <si>
    <t>Tata Indigo GLX BS III</t>
  </si>
  <si>
    <t>Volkswagen Jetta 2.0L TDI Highline AT</t>
  </si>
  <si>
    <t>Hyundai i10 Sportz Option</t>
  </si>
  <si>
    <t>Hyundai i20 Asta 1.4 AT</t>
  </si>
  <si>
    <t>Maruti Ertiga ZXI Plus Petrol</t>
  </si>
  <si>
    <t>Skoda Octavia 2.0 TDI AT L K</t>
  </si>
  <si>
    <t>Hyundai Accent CRDi</t>
  </si>
  <si>
    <t>Chevrolet Aveo 1.4 E</t>
  </si>
  <si>
    <t>Hyundai Santro LP zipPlus</t>
  </si>
  <si>
    <t>Nissan Magnite Turbo XV Premium</t>
  </si>
  <si>
    <t>Audi A4 New  2.0 TDI Multitronic</t>
  </si>
  <si>
    <t>Tata Indigo LS (TDI) BS III</t>
  </si>
  <si>
    <t>Maruti Zen Estilo 1.1 LXI BSIII</t>
  </si>
  <si>
    <t>Toyota Corolla AE</t>
  </si>
  <si>
    <t>Chevrolet Spark 1.0 LT Option Pack</t>
  </si>
  <si>
    <t>Hyundai Grand i10 CRDi Asta</t>
  </si>
  <si>
    <t>Mahindra XUV300 W6 Diesel</t>
  </si>
  <si>
    <t>Jeep Compass 2.0 Limited Option 4X4</t>
  </si>
  <si>
    <t>Honda Mobilio V i-VTEC</t>
  </si>
  <si>
    <t>Hyundai EON Magna Plus Option</t>
  </si>
  <si>
    <t>Maruti Ciaz Delta 1.5</t>
  </si>
  <si>
    <t>Hyundai Grand i10 1.2 CRDi Era</t>
  </si>
  <si>
    <t>Nissan Magnite XV</t>
  </si>
  <si>
    <t>Renault KWID 1.0 RXT Optional AT 2016-2019</t>
  </si>
  <si>
    <t>Maruti Baleno Delta Diesel</t>
  </si>
  <si>
    <t>Maruti Swift Dzire ZDI</t>
  </si>
  <si>
    <t>Hyundai Santro Xing GLS LPG</t>
  </si>
  <si>
    <t>Skoda Rapid 1.6 MPI AT Style</t>
  </si>
  <si>
    <t>Hyundai Xcent 1.2 Kappa SX Option</t>
  </si>
  <si>
    <t>Hyundai Verna Transform SX VGT CRDi</t>
  </si>
  <si>
    <t>Hyundai Accent GLE</t>
  </si>
  <si>
    <t>Ford Ecosport 1.5 DV5 MT Ambiente</t>
  </si>
  <si>
    <t>Hyundai i10 Magna LPG</t>
  </si>
  <si>
    <t>Land Rover Range Rover Evoque 2.0 S diesel 2020-2021</t>
  </si>
  <si>
    <t>Renault Lodgy 110PS RxZ 8 Seater</t>
  </si>
  <si>
    <t>Tata Indigo eGLX BS IV</t>
  </si>
  <si>
    <t>Maruti Swift Dzire ZDI Plus</t>
  </si>
  <si>
    <t>MG Hector Plus Smart Diesel MT</t>
  </si>
  <si>
    <t>Jeep Compass 2.0 Limited 4X4</t>
  </si>
  <si>
    <t>Tata Bolt Quadrajet XM</t>
  </si>
  <si>
    <t>Ford Fiesta 1.4 SXi TDCi ABS</t>
  </si>
  <si>
    <t>Maruti Celerio X VXI BSIV</t>
  </si>
  <si>
    <t>Tata Nexon XZ Plus Diesel S</t>
  </si>
  <si>
    <t>Chevrolet Beat Diesel LT</t>
  </si>
  <si>
    <t>Hyundai i20 1.4 Sportz</t>
  </si>
  <si>
    <t>Maruti Baleno 1.3 Delta</t>
  </si>
  <si>
    <t>Renault Triber RXT</t>
  </si>
  <si>
    <t>Jeep Compass 2.0 Limited Option</t>
  </si>
  <si>
    <t>Renault Pulse RxZ Optional</t>
  </si>
  <si>
    <t>Ford Endeavour 3.0L 4X4 AT</t>
  </si>
  <si>
    <t>Mahindra XUV500 W11 BSIV</t>
  </si>
  <si>
    <t>Jeep Compass 2.0 Longitude BSIV</t>
  </si>
  <si>
    <t>Toyota Etios Liva G SP</t>
  </si>
  <si>
    <t>Mahindra Scorpio S3 7 Seater</t>
  </si>
  <si>
    <t>Mahindra Scorpio 1.99 S10</t>
  </si>
  <si>
    <t>Mahindra XUV500 1.99 FWD W8</t>
  </si>
  <si>
    <t>Maruti Swift Dzire Tour 1.3 S Diesel</t>
  </si>
  <si>
    <t>Hyundai Accent VIVA CRDi</t>
  </si>
  <si>
    <t>Maruti Omni MPI STD BSIV</t>
  </si>
  <si>
    <t>Hyundai Xcent 1.2 Kappa S</t>
  </si>
  <si>
    <t>Ford Figo Diesel EXI</t>
  </si>
  <si>
    <t>Tata Manza Aqua Quadrajet BS IV</t>
  </si>
  <si>
    <t>Maruti Ciaz AT ZXi</t>
  </si>
  <si>
    <t>Toyota Corolla Altis GL</t>
  </si>
  <si>
    <t>Tata New Safari XT</t>
  </si>
  <si>
    <t>Honda Accord 2.4 MT</t>
  </si>
  <si>
    <t>Toyota Etios 2014-2016 GD</t>
  </si>
  <si>
    <t>Mahindra Marazzo M8 8Str</t>
  </si>
  <si>
    <t>Volkswagen Vento Petrol Comfortline</t>
  </si>
  <si>
    <t>Maruti Ciaz 1.4 Sigma</t>
  </si>
  <si>
    <t>Maruti Ertiga VDI Limited Edition</t>
  </si>
  <si>
    <t>Toyota Corolla Altis JS MT</t>
  </si>
  <si>
    <t>Hyundai EON D Lite Plus</t>
  </si>
  <si>
    <t>Maruti Ertiga 1.5 ZDI</t>
  </si>
  <si>
    <t>Maruti S-Presso VXI 2019-2022</t>
  </si>
  <si>
    <t>Maruti Swift VXi BSIV</t>
  </si>
  <si>
    <t>Tata Indigo eGLS BS IV</t>
  </si>
  <si>
    <t>Hyundai Xcent Prime T Plus CNG BSIV</t>
  </si>
  <si>
    <t>Toyota Innova 2.5 V Diesel 8-seater</t>
  </si>
  <si>
    <t>Tata Punch Adventure</t>
  </si>
  <si>
    <t>Mahindra Scorpio VLX 2WD 7S BSIV</t>
  </si>
  <si>
    <t>Land Rover Range Rover Velar R-Dynamic S Petrol</t>
  </si>
  <si>
    <t>Nissan Micra XV CVT</t>
  </si>
  <si>
    <t>Volkswagen Ameo 1.5 TDI Highline AT 16 Alloy</t>
  </si>
  <si>
    <t>Maruti Wagon R Stingray VXI Optional</t>
  </si>
  <si>
    <t>Hyundai Xcent 1.2 Kappa S Option</t>
  </si>
  <si>
    <t>Mahindra Bolero Power Plus SLX</t>
  </si>
  <si>
    <t>Renault Scala Diesel RxZ</t>
  </si>
  <si>
    <t>Tata Zest Quadrajet 1.3 75PS XE</t>
  </si>
  <si>
    <t>Chevrolet Spark 1.0 LS</t>
  </si>
  <si>
    <t>Hyundai EON 1.0 Magna Plus Option O</t>
  </si>
  <si>
    <t>Tata New Safari XZ Plus Gold 6 Str</t>
  </si>
  <si>
    <t>Tata Indigo CR4</t>
  </si>
  <si>
    <t>Honda Amaze VX i-VTEC</t>
  </si>
  <si>
    <t>Maruti Wagon R ZXI AMT 1.2</t>
  </si>
  <si>
    <t>Honda Amaze EX i-Dtech</t>
  </si>
  <si>
    <t>Tata Indigo LS TDI BSIII</t>
  </si>
  <si>
    <t>Tata Tiago 1.2 Revotron XB</t>
  </si>
  <si>
    <t>Renault Triber RXE</t>
  </si>
  <si>
    <t>Honda Amaze S i-DTEC</t>
  </si>
  <si>
    <t>Hyundai i20 1.2 Sportz Option</t>
  </si>
  <si>
    <t>Chevrolet Aveo 1.4 LS BSIV</t>
  </si>
  <si>
    <t>Maruti Zen LXi - BS III</t>
  </si>
  <si>
    <t>Hyundai Xcent 1.2 CRDi SX</t>
  </si>
  <si>
    <t>Maruti Zen LX BSII</t>
  </si>
  <si>
    <t>Honda City VX MT Diesel</t>
  </si>
  <si>
    <t>Skoda Superb Elegance 1.8 TSI</t>
  </si>
  <si>
    <t>Maruti Alto 800 VXI Optional</t>
  </si>
  <si>
    <t>Toyota Etios 2014-2016 V</t>
  </si>
  <si>
    <t>Maruti Swift RS VXI</t>
  </si>
  <si>
    <t>Hyundai i10 Magna Optional 1.1L</t>
  </si>
  <si>
    <t>Renault Duster Petrol RXS</t>
  </si>
  <si>
    <t>Fiat Avventura MULTIJET Emotion</t>
  </si>
  <si>
    <t>Mahindra Marazzo M2 8Str BSIV</t>
  </si>
  <si>
    <t>Renault Pulse RxL</t>
  </si>
  <si>
    <t>Hyundai Venue SX Opt Turbo BSIV</t>
  </si>
  <si>
    <t>Tata Tiago 1.2 Revotron XT</t>
  </si>
  <si>
    <t>Hyundai Santro Xing (Non-AC)</t>
  </si>
  <si>
    <t>Maruti Ritz LXI</t>
  </si>
  <si>
    <t>Maruti Swift 1.3 ZXI</t>
  </si>
  <si>
    <t>Tata Hexa XMA</t>
  </si>
  <si>
    <t>Toyota Fortuner 4x4 MT</t>
  </si>
  <si>
    <t>Maruti S-Presso VXI AT 2019-2022</t>
  </si>
  <si>
    <t>MG Hector Sharp CVT</t>
  </si>
  <si>
    <t>Jeep Compass 1.4 Limited</t>
  </si>
  <si>
    <t>Skoda New Laura Ambiente 2.0 TDI CR MT</t>
  </si>
  <si>
    <t>Maruti Wagon R LX Minor</t>
  </si>
  <si>
    <t>Toyota Etios VX</t>
  </si>
  <si>
    <t>Hyundai i20 Active 1.4 SX</t>
  </si>
  <si>
    <t>Datsun GO Plus T Option BSIV</t>
  </si>
  <si>
    <t>Hyundai Creta 1.6 SX Option</t>
  </si>
  <si>
    <t>Maruti Swift AMT VXI BSIV</t>
  </si>
  <si>
    <t>Maruti Wagon R AMT VXI Plus</t>
  </si>
  <si>
    <t>Skoda Rapid 1.6 MPI Ambition</t>
  </si>
  <si>
    <t>MG Hector Plus Sharp CVT</t>
  </si>
  <si>
    <t>Honda BR-V Style Edition V CVT</t>
  </si>
  <si>
    <t>Mahindra KUV 100 NXT G80 K4 Plus 6Str</t>
  </si>
  <si>
    <t>Mercedes-Benz S-Class Maybach S500</t>
  </si>
  <si>
    <t>Audi S5 3.0L TFSI Quattro</t>
  </si>
  <si>
    <t>Mercedes-Benz GLA Class 200</t>
  </si>
  <si>
    <t>Maruti Alto STD</t>
  </si>
  <si>
    <t>Mahindra KUV 100 mFALCON G80 K4</t>
  </si>
  <si>
    <t>Maruti Ritz VDi</t>
  </si>
  <si>
    <t>Ford Ecosport 1.5 Petrol Titanium BSIV</t>
  </si>
  <si>
    <t>Skoda Fabia 1.2 MPI Ambiente Petrol</t>
  </si>
  <si>
    <t>Chevrolet Spark 1.0 PS</t>
  </si>
  <si>
    <t>Tata Nexon XM</t>
  </si>
  <si>
    <t>Mahindra Bolero Plus AC</t>
  </si>
  <si>
    <t>Honda CR-V Special Edition</t>
  </si>
  <si>
    <t>Honda Amaze SX i-DTEC</t>
  </si>
  <si>
    <t>Ford Ecosport 1.5 Petrol Ambiente BSIV</t>
  </si>
  <si>
    <t>Mahindra Xylo E4 BS IV</t>
  </si>
  <si>
    <t>Mahindra Bolero DI - AC BS III</t>
  </si>
  <si>
    <t>Maruti Eeco 7 Seater STD 2020-2022</t>
  </si>
  <si>
    <t>Hyundai Xcent 1.1 CRDi Base</t>
  </si>
  <si>
    <t>Tata Tigor 1.2 Revotron XE</t>
  </si>
  <si>
    <t>Tata Sumo CX</t>
  </si>
  <si>
    <t>Honda Amaze VX i-DTEC</t>
  </si>
  <si>
    <t>Datsun RediGO 1.0 T Option</t>
  </si>
  <si>
    <t>Maruti Alto 800 CNG LXI</t>
  </si>
  <si>
    <t>Maruti Ertiga VXI Limited Edition</t>
  </si>
  <si>
    <t>Mahindra XUV700 AX7 AT</t>
  </si>
  <si>
    <t>Ford Fiesta Petrol Titanium Plus</t>
  </si>
  <si>
    <t>Mahindra XUV500 AT W6 2WD</t>
  </si>
  <si>
    <t>Tata Indigo LX TDI BSIII</t>
  </si>
  <si>
    <t>Ford Ikon 1.4 TDCi DuraTorq</t>
  </si>
  <si>
    <t>Tata Safari Storme VX 4WD Varicor 400</t>
  </si>
  <si>
    <t>Mahindra Bolero SLE</t>
  </si>
  <si>
    <t>Ford Ecosport 1.5 Ti VCT MT Ambiente</t>
  </si>
  <si>
    <t>Maruti SX4 VDI</t>
  </si>
  <si>
    <t>Maruti Swift Dzire LXI</t>
  </si>
  <si>
    <t>Mercedes-Benz C-Class 250 CDI Classic</t>
  </si>
  <si>
    <t>Ford Aspire 1.5 TDCi Trend</t>
  </si>
  <si>
    <t>Mitsubishi Pajero Sport 4X4</t>
  </si>
  <si>
    <t>Hyundai EON LPG Era Plus</t>
  </si>
  <si>
    <t>Tata Zest Quadrajet 1.3 XMA</t>
  </si>
  <si>
    <t>Audi RS7 4.0 TFSI</t>
  </si>
  <si>
    <t>Audi A4 Technology</t>
  </si>
  <si>
    <t>Mahindra Thar LX 4-Str Hard Top</t>
  </si>
  <si>
    <t>Audi Q5 30 TDI quattro Premium Plus</t>
  </si>
  <si>
    <t>Audi A4 35 TDI Technology Edition</t>
  </si>
  <si>
    <t>Audi A6 45 TFSI Technology</t>
  </si>
  <si>
    <t>Jaguar XF 2.0 Diesel Prestige</t>
  </si>
  <si>
    <t>Audi A4 30 TFSI Technology</t>
  </si>
  <si>
    <t>Audi A4 1.8 TFSI</t>
  </si>
  <si>
    <t>Jeep Compass 1.4 Longitude Plus AT</t>
  </si>
  <si>
    <t>Mahindra Quanto C2</t>
  </si>
  <si>
    <t>Audi A4 35 TDI Technology</t>
  </si>
  <si>
    <t>BMW 6 Series GT 630i Luxury Line 2018-2021</t>
  </si>
  <si>
    <t>Audi A4 35 TFSi Premium</t>
  </si>
  <si>
    <t>Ford Freestyle Titanium Diesel BSIV</t>
  </si>
  <si>
    <t>Honda City i DTEC SV</t>
  </si>
  <si>
    <t>Mahindra Bolero SLE BSIII</t>
  </si>
  <si>
    <t>Hyundai Verna 1.6 SX CRDI (O) AT</t>
  </si>
  <si>
    <t>Toyota Innova 2.5 GX (Diesel) 8 Seater</t>
  </si>
  <si>
    <t>Hyundai Verna 1.6 EX VTVT</t>
  </si>
  <si>
    <t>Toyota Innova 2.5 G (Diesel) 7 Seater BS IV</t>
  </si>
  <si>
    <t>Hyundai i10 Sportz 1.2</t>
  </si>
  <si>
    <t>Toyota Urban cruiser Premium</t>
  </si>
  <si>
    <t>Mercedes-Benz CLA 200 D Sport Edition</t>
  </si>
  <si>
    <t>Maruti Wagon R VXI Opt</t>
  </si>
  <si>
    <t>Maruti 800 AC BSIII</t>
  </si>
  <si>
    <t>Honda Amaze VX i DTEC</t>
  </si>
  <si>
    <t>Hyundai Creta SX Opt Diesel AT</t>
  </si>
  <si>
    <t>Ford Fiesta 1.4 ZXi TDCi ABS</t>
  </si>
  <si>
    <t>Tata Zest Quadrajet 1.3 XMS</t>
  </si>
  <si>
    <t>Tata Tigor 1.2 Revotron XZ Option</t>
  </si>
  <si>
    <t>Mahindra TUV 300 T6</t>
  </si>
  <si>
    <t>Maruti Swift Dzire Tour 1.2 S STD</t>
  </si>
  <si>
    <t>Maruti Baleno Sigma</t>
  </si>
  <si>
    <t>Mahindra Scorpio S8 7 Seater</t>
  </si>
  <si>
    <t>Maruti Grand Vitara Delta AT</t>
  </si>
  <si>
    <t>Mercedes-Benz E-Class E240 V6 AT</t>
  </si>
  <si>
    <t>Maruti Zen Estilo LXI BSIII</t>
  </si>
  <si>
    <t>Tata Safari Storme VX</t>
  </si>
  <si>
    <t>Volkswagen Vento IPL II Petrol Trendline</t>
  </si>
  <si>
    <t>Volkswagen Polo Exquisite 1.5 TDI Highline</t>
  </si>
  <si>
    <t>Toyota Innova 2.5 G (Diesel) 8 Seater</t>
  </si>
  <si>
    <t>Mahindra Scorpio 1.99 S10 4WD</t>
  </si>
  <si>
    <t>Maruti 800 AC</t>
  </si>
  <si>
    <t>Mahindra Scorpio 2.6 CRDe</t>
  </si>
  <si>
    <t>Renault Kiger RXZ</t>
  </si>
  <si>
    <t>Toyota Innova 2.5 EV Diesel MS 8 Str BSIII</t>
  </si>
  <si>
    <t>Tata Tiago 1.05 Revotorq XT</t>
  </si>
  <si>
    <t>Maruti A-Star Lxi</t>
  </si>
  <si>
    <t>Hyundai Santro Xing XG AT eRLX Euro III</t>
  </si>
  <si>
    <t>Renault Lodgy 110PS RxZ 7 Seater</t>
  </si>
  <si>
    <t>Maruti Ignis 1.2 AMT Zeta BSIV</t>
  </si>
  <si>
    <t>Maruti 800 Std BSII</t>
  </si>
  <si>
    <t>Hyundai i20 1.4 Asta CRDi with AVN</t>
  </si>
  <si>
    <t>Volkswagen Taigun 1.0 TSI Topline</t>
  </si>
  <si>
    <t>Toyota Innova 2.5 E 7 STR</t>
  </si>
  <si>
    <t>Tata Indigo LX</t>
  </si>
  <si>
    <t>Mercedes-Benz GLE 400d</t>
  </si>
  <si>
    <t>Maruti 800 DUO AC LPG</t>
  </si>
  <si>
    <t>Maruti Esteem Lxi</t>
  </si>
  <si>
    <t>Maruti Swift Ldi BSIII</t>
  </si>
  <si>
    <t>Tata Indica eV2 eL</t>
  </si>
  <si>
    <t>Ford Aspire Titanium Plus Diesel</t>
  </si>
  <si>
    <t>Land Rover Range Rover Sport 2.0 Petrol HSE</t>
  </si>
  <si>
    <t>Mahindra Scorpio 2.6 CRDe SLE</t>
  </si>
  <si>
    <t>Tata Altroz XM plus</t>
  </si>
  <si>
    <t>Hyundai Venue SX Opt Diesel</t>
  </si>
  <si>
    <t>Toyota Etios Cross 1.2L G</t>
  </si>
  <si>
    <t>Ford Ecosport 1.0 Ecoboost Titanium</t>
  </si>
  <si>
    <t>Hyundai Creta E Diesel</t>
  </si>
  <si>
    <t>Mahindra Scorpio S11</t>
  </si>
  <si>
    <t>Hyundai Santro Magna</t>
  </si>
  <si>
    <t>Mahindra Scorpio S9 BSIV</t>
  </si>
  <si>
    <t>Toyota Innova 2.5 GX (Diesel) 8 Seater BS IV</t>
  </si>
  <si>
    <t>Fiat Grande Punto EVO 1.2 Active</t>
  </si>
  <si>
    <t>Hyundai EON Era Plus Option</t>
  </si>
  <si>
    <t>Maruti Ciaz Zeta</t>
  </si>
  <si>
    <t>Toyota Platinum Etios 1.4 GD</t>
  </si>
  <si>
    <t>Honda City i-DTEC V</t>
  </si>
  <si>
    <t>Maruti Ertiga VXI Petrol</t>
  </si>
  <si>
    <t>Tata Nano Twist XTA</t>
  </si>
  <si>
    <t>Renault Triber RXL BSIV</t>
  </si>
  <si>
    <t>Mahindra XUV500 W7 AT BSIV</t>
  </si>
  <si>
    <t>Datsun GO Plus T BSIV</t>
  </si>
  <si>
    <t>Hyundai Creta 1.6 Gamma SX Plus</t>
  </si>
  <si>
    <t>Renault KWID 1.0 RXT AMT Opt</t>
  </si>
  <si>
    <t>Kia Sonet HTX Turbo iMT</t>
  </si>
  <si>
    <t>Hyundai i20 1.4 CRDi Sportz</t>
  </si>
  <si>
    <t>Ford Fiesta Petrol Titanium</t>
  </si>
  <si>
    <t>Toyota Innova Crysta 2.4 GX 7 STR AT</t>
  </si>
  <si>
    <t>Chevrolet Sail Hatchback LS ABS</t>
  </si>
  <si>
    <t>Ford Endeavour 2.2 Trend AT 4X2</t>
  </si>
  <si>
    <t>Tata Indigo Emax CNG GLS</t>
  </si>
  <si>
    <t>Ford Ecosport 1.5 DV5 MT Trend</t>
  </si>
  <si>
    <t>Tata Tigor EV XM</t>
  </si>
  <si>
    <t>Volkswagen CrossPolo 1.2 TDI</t>
  </si>
  <si>
    <t>Maruti Wagon R VXI Minor</t>
  </si>
  <si>
    <t>Tata Harrier XT plus Dark Edition</t>
  </si>
  <si>
    <t>Toyota Innova Crysta 2.4 G MT BSIV</t>
  </si>
  <si>
    <t>Kia Seltos HTK Plus D</t>
  </si>
  <si>
    <t>Mahindra Scorpio S11 BSIV</t>
  </si>
  <si>
    <t>Toyota Innova Crysta 2.4 VX MT 8S BSIV</t>
  </si>
  <si>
    <t>Land Rover Discovery Sport TD4 HSE Luxury</t>
  </si>
  <si>
    <t>Audi Q8 55 TFSI Quattro</t>
  </si>
  <si>
    <t>Mercedes-Benz C-Class C300 Cabriolet</t>
  </si>
  <si>
    <t>Mercedes-Benz V-Class Exclusive</t>
  </si>
  <si>
    <t>Ford Ecosport Titanium Diesel</t>
  </si>
  <si>
    <t>Tata Nexon XMA AMT S</t>
  </si>
  <si>
    <t>Audi Q7 4.2 TDI quattro</t>
  </si>
  <si>
    <t>Toyota Fortuner 2.8 4WD AT BSIV</t>
  </si>
  <si>
    <t>Jeep Compass 2.0 Sport</t>
  </si>
  <si>
    <t>MG Hector Sharp Diesel MT</t>
  </si>
  <si>
    <t>Tata Safari Storme VX Varicor 400</t>
  </si>
  <si>
    <t>Nissan Terrano XL Plus 85 PS</t>
  </si>
  <si>
    <t>Mahindra Bolero Power Plus ZLX</t>
  </si>
  <si>
    <t>Tata New Safari Dicor EX 4X2 BS IV</t>
  </si>
  <si>
    <t>Porsche Cayenne Diesel</t>
  </si>
  <si>
    <t>Toyota Innova 2.5 VX (Diesel) 7 Seater</t>
  </si>
  <si>
    <t>Tata Indica eV2 LS</t>
  </si>
  <si>
    <t>Hyundai Xcent 1.2 VTVT E</t>
  </si>
  <si>
    <t>BMW 5 Series 520i</t>
  </si>
  <si>
    <t>Mahindra Thar LX 4-Str Hard Top AT</t>
  </si>
  <si>
    <t>Maruti Swift VDI BSIV W ABS</t>
  </si>
  <si>
    <t>Hyundai Santro Era</t>
  </si>
  <si>
    <t>Tata Zest Revotron 1.2T XM</t>
  </si>
  <si>
    <t>Hyundai Verna 1.6 CRDI</t>
  </si>
  <si>
    <t>Maruti Esteem Vxi</t>
  </si>
  <si>
    <t>Honda City 1.5 S Inspire</t>
  </si>
  <si>
    <t>Skoda New Laura Ambiente 1.9 PD</t>
  </si>
  <si>
    <t>Volkswagen Ameo 1.5 TDI Highline Plus 16</t>
  </si>
  <si>
    <t>Tata New Safari XZ Plus</t>
  </si>
  <si>
    <t>Mahindra Bolero Pik Up Extra Long CBC 1.7T</t>
  </si>
  <si>
    <t>Isuzu D-Max S CAB</t>
  </si>
  <si>
    <t>Hyundai Creta 1.4 CRDi Base</t>
  </si>
  <si>
    <t>Mahindra Verito Vibe 1.5 dCi D6</t>
  </si>
  <si>
    <t>Honda CR-V MT With Sun Roof</t>
  </si>
  <si>
    <t>Maruti SX4 Zxi with Leather BSIII</t>
  </si>
  <si>
    <t>Hyundai Santro GLS I - Euro II</t>
  </si>
  <si>
    <t>Hyundai Creta SX Opt Knight Diesel AT DT</t>
  </si>
  <si>
    <t>Maruti Wagon R LXI BSIII</t>
  </si>
  <si>
    <t>BMW X1 sDrive 18i</t>
  </si>
  <si>
    <t>Tata Harrier XT</t>
  </si>
  <si>
    <t>Maruti Swift Dzire LDi</t>
  </si>
  <si>
    <t>Mahindra Scorpio SLE 7S BSIII</t>
  </si>
  <si>
    <t>Toyota Innova 2.5 ZX Diesel 7 Seater</t>
  </si>
  <si>
    <t>MG Astor Super CVT</t>
  </si>
  <si>
    <t>Kia Carnival Prestige</t>
  </si>
  <si>
    <t>Ford Endeavour 2.5L 4X2 MT</t>
  </si>
  <si>
    <t>Maruti Celerio VXI CNG BSIV</t>
  </si>
  <si>
    <t>Honda City i DTEC E</t>
  </si>
  <si>
    <t>Audi A6 35 TDI Technology</t>
  </si>
  <si>
    <t>Hyundai Santa Fe 4WD AT</t>
  </si>
  <si>
    <t>Renault KWID RXE</t>
  </si>
  <si>
    <t>Tata Sumo MKII GX BS IV</t>
  </si>
  <si>
    <t>Honda City V MT AVN</t>
  </si>
  <si>
    <t>Maruti Ciaz Delta BSIV</t>
  </si>
  <si>
    <t>Hyundai Verna CRDi 1.6 AT SX Option</t>
  </si>
  <si>
    <t>Toyota Urban cruiser Premium AT</t>
  </si>
  <si>
    <t>Tata Nexon XM Diesel S</t>
  </si>
  <si>
    <t>Maruti Alto 800 LXI CNG</t>
  </si>
  <si>
    <t>Volkswagen Taigun 1.0 TSI Highline AT</t>
  </si>
  <si>
    <t>Ford Fiesta 1.4 SXi TDCi</t>
  </si>
  <si>
    <t>Ford Figo 1.5D Trend MT</t>
  </si>
  <si>
    <t>Ford Ecosport 1.5 TDCi Titanium Plus BSIV</t>
  </si>
  <si>
    <t>Toyota Innova Crysta 2.4 GX 8 STR</t>
  </si>
  <si>
    <t>Nissan Terrano XV 110 PS</t>
  </si>
  <si>
    <t>Mahindra KUV 100 mFALCON G80 K6 Plus</t>
  </si>
  <si>
    <t>Toyota Fortuner 4x2 4 Speed AT</t>
  </si>
  <si>
    <t>Mahindra XUV700 MX Diesel</t>
  </si>
  <si>
    <t>Maruti Alto K10 VXI AGS Optional</t>
  </si>
  <si>
    <t>Hyundai Verna CRDi SX</t>
  </si>
  <si>
    <t>Renault KWID 1.0 RXT Optional</t>
  </si>
  <si>
    <t>Tata Harrier XT plus 2020-2022</t>
  </si>
  <si>
    <t>MG Hector Plus Sharp Hybrid MT</t>
  </si>
  <si>
    <t>Toyota Innova 2.5 GX (Diesel) 7 Seater</t>
  </si>
  <si>
    <t>BMW 5 Series 525d Sedan</t>
  </si>
  <si>
    <t>Maruti Celerio VXI CNG</t>
  </si>
  <si>
    <t>Honda Amaze E i-VTEC</t>
  </si>
  <si>
    <t>Mahindra Xylo E8</t>
  </si>
  <si>
    <t>Volvo S 80 D5</t>
  </si>
  <si>
    <t>Hyundai Santro Xing XP</t>
  </si>
  <si>
    <t>Nissan X-Trail Comfort</t>
  </si>
  <si>
    <t>Tata Nexon 1.2 Revotron XE</t>
  </si>
  <si>
    <t>Maruti Wagon R LXI Avnace Edition</t>
  </si>
  <si>
    <t>Hyundai i20 1.4 CRDi Era</t>
  </si>
  <si>
    <t>Tata Harrier XT BSIV</t>
  </si>
  <si>
    <t>Ford Figo Diesel LXI</t>
  </si>
  <si>
    <t>Honda City V MT Diesel</t>
  </si>
  <si>
    <t>Maruti Swift ZDI Plus</t>
  </si>
  <si>
    <t>Maruti Celerio VDi</t>
  </si>
  <si>
    <t>Tata Indica DLG TC</t>
  </si>
  <si>
    <t>Ford Aspire Titanium Diesel</t>
  </si>
  <si>
    <t>Hyundai Creta 1.4 E Plus</t>
  </si>
  <si>
    <t>Chevrolet Optra 1.6 LS Petrol</t>
  </si>
  <si>
    <t>Hyundai EON LPG Era Plus Option</t>
  </si>
  <si>
    <t>Mahindra Scorpio LX BSIV</t>
  </si>
  <si>
    <t>Tata Tigor 1.05 Revotorq XZ Option</t>
  </si>
  <si>
    <t>Skoda Rapid 1.5 TDI AT Ambition</t>
  </si>
  <si>
    <t>Mahindra XUV500 W7</t>
  </si>
  <si>
    <t>Ford Freestyle Ambiente Petrol BSIV</t>
  </si>
  <si>
    <t>Maruti Swift Dzire Tour 1.2 S STD CNG</t>
  </si>
  <si>
    <t>Ford Ecosport Thunder Edition Diesel</t>
  </si>
  <si>
    <t>Kia Seltos Anniversary Edition IVT</t>
  </si>
  <si>
    <t>Maruti Wagon R VXi BSII</t>
  </si>
  <si>
    <t>Honda Jazz VX Diesel</t>
  </si>
  <si>
    <t>Tata Indica Quadrajet VX</t>
  </si>
  <si>
    <t>Tata Indigo LX (TDI) BS-III</t>
  </si>
  <si>
    <t>Hyundai Venue S BSIV</t>
  </si>
  <si>
    <t>Maruti Wagon R LXI DUO BS IV</t>
  </si>
  <si>
    <t>Jeep Compass 1.4 Longitude Option BSIV</t>
  </si>
  <si>
    <t>Hyundai Getz GLS</t>
  </si>
  <si>
    <t>Tata Safari Storme Explorer Edition</t>
  </si>
  <si>
    <t>Maruti Alto K10 LXI CNG</t>
  </si>
  <si>
    <t>Maruti Ritz ZXi</t>
  </si>
  <si>
    <t>Audi Q5 40 TDI Premium Plus</t>
  </si>
  <si>
    <t>Audi A4 30 TFSI Premium Plus</t>
  </si>
  <si>
    <t>Lexus ES 300h</t>
  </si>
  <si>
    <t>Mercedes-Benz GLC 300 4MATIC</t>
  </si>
  <si>
    <t>Ford Ecosport 1.5 Ti VCT MT Titanium BSIV</t>
  </si>
  <si>
    <t>Mercedes-Benz CLA 200 CDI Style</t>
  </si>
  <si>
    <t>Honda Amaze S Diesel</t>
  </si>
  <si>
    <t>Mercedes-Benz C-Class C 220 CDI BE Avantgare</t>
  </si>
  <si>
    <t>Hyundai Creta S</t>
  </si>
  <si>
    <t>Mahindra Bolero B6</t>
  </si>
  <si>
    <t>Maruti Wagon R CNG LXI Opt</t>
  </si>
  <si>
    <t>Maruti Wagon R Stingray LXI</t>
  </si>
  <si>
    <t>Nissan Magnite XL</t>
  </si>
  <si>
    <t>Maruti Alto XCITE</t>
  </si>
  <si>
    <t>Hyundai Creta 1.6 SX Option Executive</t>
  </si>
  <si>
    <t>Tata Tigor XZ Plus Diesel</t>
  </si>
  <si>
    <t>Mahindra Scorpio VLX 2WD BSIV</t>
  </si>
  <si>
    <t>Maruti Celerio LXI Optional</t>
  </si>
  <si>
    <t>Hyundai Santro Xing GL LPG</t>
  </si>
  <si>
    <t>Mercedes-Benz S-Class S 300</t>
  </si>
  <si>
    <t>Toyota Etios Cross 1.4L GD</t>
  </si>
  <si>
    <t>Mahindra KUV 100 NXT D75 K2</t>
  </si>
  <si>
    <t>Honda BR-V i-DTEC VX MT</t>
  </si>
  <si>
    <t>Kia Seltos HTK Plus AT D</t>
  </si>
  <si>
    <t>Tata New Safari XT Plus</t>
  </si>
  <si>
    <t>Maruti Ciaz Sigma BSIV</t>
  </si>
  <si>
    <t>Renault Duster 85PS Diesel RxL Optional</t>
  </si>
  <si>
    <t>Maruti Ertiga SHVS VDI Limited Edition</t>
  </si>
  <si>
    <t>Tata Zest Revotron 1.2T XE</t>
  </si>
  <si>
    <t>Skoda Rapid 1.5 TDI AT Ambition Plus</t>
  </si>
  <si>
    <t>Volvo XC60 Inscription D5 BSIV</t>
  </si>
  <si>
    <t>Ford Fiesta 1.6 Duratec EXI Ltd</t>
  </si>
  <si>
    <t>Hyundai Venue S Plus</t>
  </si>
  <si>
    <t>Maruti Wagon R Stingray VXI</t>
  </si>
  <si>
    <t>Mahindra XUV500 AT W10 AWD</t>
  </si>
  <si>
    <t>Tata New Safari XTA Plus</t>
  </si>
  <si>
    <t>Chevrolet Sail Hatchback Petrol LT ABS</t>
  </si>
  <si>
    <t>Hyundai Xcent 1.2 VTVT SX</t>
  </si>
  <si>
    <t>Chevrolet Aveo U-VA 1.2 LS</t>
  </si>
  <si>
    <t>Hyundai Xcent Prime T Plus</t>
  </si>
  <si>
    <t>Hyundai Santro Sportz AMT BSIV</t>
  </si>
  <si>
    <t>Ford Figo 1.5P Titanium AT</t>
  </si>
  <si>
    <t>Hyundai Aura SX Plus AMT</t>
  </si>
  <si>
    <t>Maruti Ciaz Delta AT</t>
  </si>
  <si>
    <t>Ford Ecosport 1.5 Diesel Trend BSIV</t>
  </si>
  <si>
    <t>Toyota Etios V</t>
  </si>
  <si>
    <t>Mahindra XUV300 W8</t>
  </si>
  <si>
    <t>Renault Kiger RXT</t>
  </si>
  <si>
    <t>Fiat Linea Active</t>
  </si>
  <si>
    <t>Tata Indica Lei</t>
  </si>
  <si>
    <t>Mitsubishi Pajero 2.8 SFX</t>
  </si>
  <si>
    <t>Maruti Wagon R ZXI Plus</t>
  </si>
  <si>
    <t>Maruti S-Presso VXI Opt AT 2019-2022</t>
  </si>
  <si>
    <t>Hyundai Grand i10 1.2 CRDi Asta</t>
  </si>
  <si>
    <t>Tata Indica DLS BSIII</t>
  </si>
  <si>
    <t>Honda Amaze E i-DTEC</t>
  </si>
  <si>
    <t>Renault Duster RXS</t>
  </si>
  <si>
    <t>Renault Duster 110PS Diesel RxZ AWD</t>
  </si>
  <si>
    <t>Hyundai Accent GLE 2</t>
  </si>
  <si>
    <t>Hyundai Grand i10 Nios Sportz Dual Tone</t>
  </si>
  <si>
    <t>Hyundai Elantra 2.0 SX</t>
  </si>
  <si>
    <t>Maruti S-Presso VXI Opt 2019-2022</t>
  </si>
  <si>
    <t>Hyundai i20 Magna 1.4 CRDi (Diesel)</t>
  </si>
  <si>
    <t>Tata Nano Lx BSIII</t>
  </si>
  <si>
    <t>Hyundai i20 1.4 CRDi Magna</t>
  </si>
  <si>
    <t>Ford Fiesta 1.6 SXi ABS</t>
  </si>
  <si>
    <t>Maruti Ciaz 1.4 Alpha</t>
  </si>
  <si>
    <t>Honda City 1.5 E MT</t>
  </si>
  <si>
    <t>Hyundai Elantra 1.6 SX Option</t>
  </si>
  <si>
    <t>Toyota Glanza V</t>
  </si>
  <si>
    <t>Fiat Linea Classic 1.4 Petrol</t>
  </si>
  <si>
    <t>Skoda Rapid 1.0 TSI Rider</t>
  </si>
  <si>
    <t>Nissan Sunny XV D</t>
  </si>
  <si>
    <t>Mahindra XUV500 W9 2WD</t>
  </si>
  <si>
    <t>Maruti Swift ZXI</t>
  </si>
  <si>
    <t>Hyundai EON Magna Optional</t>
  </si>
  <si>
    <t>Maruti Ignis Delta</t>
  </si>
  <si>
    <t>Honda Jazz VX</t>
  </si>
  <si>
    <t>Hyundai Verna 1.6 CRDI AT SX Option</t>
  </si>
  <si>
    <t>Tata Tiago XZA Plus</t>
  </si>
  <si>
    <t>Skoda Fabia 1.2 MPI Elegance</t>
  </si>
  <si>
    <t>Tata Nexon 1.2 Revotron XZ Plus</t>
  </si>
  <si>
    <t>Maruti Swift Dzire ZXI Plus AT</t>
  </si>
  <si>
    <t>Skoda Fabia 1.2L Diesel Elegance</t>
  </si>
  <si>
    <t>Ford Aspire 1.5 TDCi Titanium</t>
  </si>
  <si>
    <t>Ford Freestyle Titanium Plus Petrol BSIV</t>
  </si>
  <si>
    <t>Mahindra KUV 100 mFALCON D75 K4</t>
  </si>
  <si>
    <t>Mahindra Scorpio VLX 2WD 7 Str BSIII</t>
  </si>
  <si>
    <t>Volkswagen Jetta 1.4 TSI Comfortline</t>
  </si>
  <si>
    <t>Renault Triber RXT BSIV</t>
  </si>
  <si>
    <t>Mahindra KUV 100 mFALCON G80 K8 AW</t>
  </si>
  <si>
    <t>Kia Sonet HTK Plus Turbo DCT</t>
  </si>
  <si>
    <t>Hyundai Xcent 1.1 CRDi SX</t>
  </si>
  <si>
    <t>Hyundai Verna VTVT 1.6 EX</t>
  </si>
  <si>
    <t>Honda Brio E MT</t>
  </si>
  <si>
    <t>BMW 5 Series 520d Sedan</t>
  </si>
  <si>
    <t>Renault Duster RXZ AWD</t>
  </si>
  <si>
    <t>BMW X3 xDrive20d</t>
  </si>
  <si>
    <t>Maruti Wagon R VXI BSIII</t>
  </si>
  <si>
    <t>Maruti Swift Dzire Tour S CNG</t>
  </si>
  <si>
    <t>Hyundai Santro Xing XG eRLX Euro II</t>
  </si>
  <si>
    <t>Mahindra Xylo D2</t>
  </si>
  <si>
    <t>Mercedes-Benz E-Class 220 CDI</t>
  </si>
  <si>
    <t>Honda CR-V 2.4L 2WD AT</t>
  </si>
  <si>
    <t>Hyundai i20 Asta Option 1.4 CRDi</t>
  </si>
  <si>
    <t>Hyundai Santro Xing GL Plus LPG</t>
  </si>
  <si>
    <t>Hyundai i20 Sportz Plus CVT BSIV</t>
  </si>
  <si>
    <t>Tata Harrier Camo XZ Plus</t>
  </si>
  <si>
    <t>Renault KWID 1.0 RXL</t>
  </si>
  <si>
    <t>Jeep Compass 2.0 Limited Plus</t>
  </si>
  <si>
    <t>Toyota Urban cruiser High</t>
  </si>
  <si>
    <t>Maruti Swift Dzire LDI Optional</t>
  </si>
  <si>
    <t>Ford Aspire Titanium Plus</t>
  </si>
  <si>
    <t>Hyundai Xcent 1.1 CRDi SX Option</t>
  </si>
  <si>
    <t>Chevrolet Sail LS ABS</t>
  </si>
  <si>
    <t>Honda Amaze V Diesel BSIV</t>
  </si>
  <si>
    <t>Hyundai Alcazar Platinum 7-Seater Diesel AT</t>
  </si>
  <si>
    <t>Land Rover Range Rover 3.0 Vogue</t>
  </si>
  <si>
    <t>Honda Jazz 1.5 S i DTEC</t>
  </si>
  <si>
    <t>Volkswagen Polo GT TDI</t>
  </si>
  <si>
    <t>Land Rover Freelander 2 HSE</t>
  </si>
  <si>
    <t>Hyundai i10 Asta Sunroof AT</t>
  </si>
  <si>
    <t>Ford Aspire 1.2 Ti-VCT Trend</t>
  </si>
  <si>
    <t>Kia Seltos X-Line AT D</t>
  </si>
  <si>
    <t>Hyundai i20 Asta Opt Diesel</t>
  </si>
  <si>
    <t>Honda Amaze V CVT Diesel BSIV</t>
  </si>
  <si>
    <t>Hyundai Verna S Plus Diesel</t>
  </si>
  <si>
    <t>Chevrolet Enjoy TCDi LTZ 7 Seater</t>
  </si>
  <si>
    <t>Maruti Ertiga ZXI AT</t>
  </si>
  <si>
    <t>Renault Duster 1.5 Petrol RXL</t>
  </si>
  <si>
    <t>Ford Aspire Titanium Automatic</t>
  </si>
  <si>
    <t>Nissan Micra XL</t>
  </si>
  <si>
    <t>Hyundai Grand i10 AT Sportz</t>
  </si>
  <si>
    <t>Volkswagen Vento 1.5 TDI Comfortline</t>
  </si>
  <si>
    <t>Maruti Brezza VXi</t>
  </si>
  <si>
    <t>Hyundai i20 Magna 1.4 CRDi</t>
  </si>
  <si>
    <t>Mahindra XUV300 W4 Diesel</t>
  </si>
  <si>
    <t>Hyundai Xcent 1.1 CRDi S Option</t>
  </si>
  <si>
    <t>Toyota Platinum Etios 1.4 GXD</t>
  </si>
  <si>
    <t>Tata Nano Cx BSII</t>
  </si>
  <si>
    <t>Honda City i-VTEC CVT V</t>
  </si>
  <si>
    <t>Honda Amaze VX</t>
  </si>
  <si>
    <t>Mercedes-Benz GLA Class Urban Edition 200</t>
  </si>
  <si>
    <t>Honda City VX CVT</t>
  </si>
  <si>
    <t>Tata Nexon 1.2 Revotron XZ Plus Dual Tone</t>
  </si>
  <si>
    <t>Nissan Sunny XE D</t>
  </si>
  <si>
    <t>Nissan Micra Active XL Petrol</t>
  </si>
  <si>
    <t>Honda BR-V i-VTEC E MT</t>
  </si>
  <si>
    <t>Mercedes-Benz E-Class E 200 CGI Elegance</t>
  </si>
  <si>
    <t>Maruti Ertiga LXI CNG</t>
  </si>
  <si>
    <t>Skoda Superb Petrol Ambition</t>
  </si>
  <si>
    <t>Tata Manza Aura (ABS) Quadrajet</t>
  </si>
  <si>
    <t>Tata Hexa XM Plus</t>
  </si>
  <si>
    <t>Audi A6 3.0 TDI quattro</t>
  </si>
  <si>
    <t>Hyundai Verna SX Opt AT Diesel</t>
  </si>
  <si>
    <t>Mahindra KUV 100 NXT D75 K8 5Str</t>
  </si>
  <si>
    <t>Maruti Eeco 5 STR With AC Plus HTR CNG</t>
  </si>
  <si>
    <t>Tata Nano LX SE</t>
  </si>
  <si>
    <t>Tata Indica Aqua 1.3 Quadrajet</t>
  </si>
  <si>
    <t>Maruti Eeco CNG HTR 5-STR</t>
  </si>
  <si>
    <t>Ford Endeavour 3.0 4x4 Thunder Plus</t>
  </si>
  <si>
    <t>Hyundai Grand i10 1.2 Kappa Magna CNG BSIV</t>
  </si>
  <si>
    <t>Hyundai i20 Era 1.2</t>
  </si>
  <si>
    <t>Hyundai Santro AT</t>
  </si>
  <si>
    <t>Hyundai Verna 1.6 Xi ABS</t>
  </si>
  <si>
    <t>Volvo V40 Cross Country D3</t>
  </si>
  <si>
    <t>Hyundai i20 Asta Option CVT</t>
  </si>
  <si>
    <t>Maruti Swift VXI Optional</t>
  </si>
  <si>
    <t>Renault Koleos 4X4 MT</t>
  </si>
  <si>
    <t>Toyota Fortuner 2.8 4WD AT</t>
  </si>
  <si>
    <t>Hyundai Creta SX Opt Diesel</t>
  </si>
  <si>
    <t>BMW X1 sDrive20d Expedition</t>
  </si>
  <si>
    <t>Maruti Swift DDiS LDI</t>
  </si>
  <si>
    <t>Tata Harrier XZA Plus Dark Edition AT</t>
  </si>
  <si>
    <t>Ford Endeavour 2.2 Titanium AT 4X2 Sunroof</t>
  </si>
  <si>
    <t>Maruti Alto 800 LXI Opt BSIV</t>
  </si>
  <si>
    <t>Renault Kiger RXZ Turbo</t>
  </si>
  <si>
    <t>Honda City i DTec VX</t>
  </si>
  <si>
    <t>Renault Fluence Diesel E4</t>
  </si>
  <si>
    <t>Maruti Ignis 1.2 Zeta BSIV</t>
  </si>
  <si>
    <t>Hyundai Verna VTVT 1.4 E</t>
  </si>
  <si>
    <t>Hyundai Getz 1.1 GVS</t>
  </si>
  <si>
    <t>Honda Brio EX MT</t>
  </si>
  <si>
    <t>Fiat Linea T Jet Active</t>
  </si>
  <si>
    <t>Volvo XC60 D5 Summum</t>
  </si>
  <si>
    <t>Maruti Eeco 5 Seater AC 2020-2022</t>
  </si>
  <si>
    <t>Tata Tiago XTA AMT</t>
  </si>
  <si>
    <t>Fiat Punto 1.2 Active</t>
  </si>
  <si>
    <t>Hyundai Santro Xing XE</t>
  </si>
  <si>
    <t>Hyundai Creta SX Opt IVT</t>
  </si>
  <si>
    <t>Maruti Swift Dzire ZDi</t>
  </si>
  <si>
    <t>Datsun RediGO T Option</t>
  </si>
  <si>
    <t>Hyundai Santro Xing XG AT eRLX Euro II</t>
  </si>
  <si>
    <t>Maruti Eeco 5 Seater Standard BSIV</t>
  </si>
  <si>
    <t>Hyundai Accent Executive CNG</t>
  </si>
  <si>
    <t>Skoda Rapid 1.5 TDI AT Style Plus</t>
  </si>
  <si>
    <t>Skoda Rapid 1.6 MPI AT Elegance Black Package</t>
  </si>
  <si>
    <t>Mahindra Bolero Neo N10</t>
  </si>
  <si>
    <t>Maruti Swift RS VDI</t>
  </si>
  <si>
    <t>Skoda Superb 1.8 TSI</t>
  </si>
  <si>
    <t>Mahindra Renault Logan 1.4 GLX</t>
  </si>
  <si>
    <t>Honda Accord 2.4 A/T</t>
  </si>
  <si>
    <t>Maruti Baleno LXI - BSIII</t>
  </si>
  <si>
    <t>Maruti Baleno LXI</t>
  </si>
  <si>
    <t>Tata Indica Quadrajet LS</t>
  </si>
  <si>
    <t>Hyundai i10 Magna 1.1</t>
  </si>
  <si>
    <t>Hyundai i20 Sportz Petrol</t>
  </si>
  <si>
    <t>Tata Altroz XE Diesel</t>
  </si>
  <si>
    <t>Skoda Rapid 1.5 TDI Elegance</t>
  </si>
  <si>
    <t>Hyundai Verna Transform Xi</t>
  </si>
  <si>
    <t>Tata Nexon EV Prime XZ Plus Dark Edition</t>
  </si>
  <si>
    <t>Skoda Fabia 1.4 TDI Ambiente</t>
  </si>
  <si>
    <t>Hyundai i20 Sportz Plus</t>
  </si>
  <si>
    <t>Maruti Eeco 5 Seater AC</t>
  </si>
  <si>
    <t>Volkswagen Vento 1.5 TDI Highline Plus</t>
  </si>
  <si>
    <t>Honda Accord 2.4 AT</t>
  </si>
  <si>
    <t>Mahindra Marazzo M8</t>
  </si>
  <si>
    <t>Honda Brio 1.2 S MT</t>
  </si>
  <si>
    <t>Volkswagen Tiguan 2.0 TDI Highline</t>
  </si>
  <si>
    <t>Tata Tiago 1.05 Revotorq XZ</t>
  </si>
  <si>
    <t>Hyundai i20 Magna Plus Diesel</t>
  </si>
  <si>
    <t>Mahindra Alturas G4 4X4 AT</t>
  </si>
  <si>
    <t>Skoda Rapid 1.5 TDI Style Plus</t>
  </si>
  <si>
    <t>Mahindra KUV 100 mFALCON D75 K8 Dual Tone</t>
  </si>
  <si>
    <t>Volkswagen Vento 1.5 TDI Comfortline AT</t>
  </si>
  <si>
    <t>Hyundai Santa Fe 2WD AT</t>
  </si>
  <si>
    <t>Renault Scala Diesel RxL</t>
  </si>
  <si>
    <t>Hyundai Grand i10 1.2 CRDi Sportz Option</t>
  </si>
  <si>
    <t>Hyundai Grand i10 1.2 Kappa Sportz Dual Tone</t>
  </si>
  <si>
    <t>Tata Harrier XZ Dual Tone</t>
  </si>
  <si>
    <t>Tata Harrier XZ</t>
  </si>
  <si>
    <t>Honda City i-DTEC ZX</t>
  </si>
  <si>
    <t>Jeep Compass 2.0 Limited Option 4X4 Black</t>
  </si>
  <si>
    <t>Toyota Innova 2.5 G (Diesel) 8 Seater BS IV</t>
  </si>
  <si>
    <t>Tata Indica Aura 1.3 Quadrajet</t>
  </si>
  <si>
    <t>Renault Triber RXL</t>
  </si>
  <si>
    <t>Toyota Etios GD SP</t>
  </si>
  <si>
    <t>Jeep Compass 2.0 Longitude Option</t>
  </si>
  <si>
    <t>Maruti Ciaz Delta</t>
  </si>
  <si>
    <t>Maruti Celerio ZXI</t>
  </si>
  <si>
    <t>Datsun RediGO 1.0 S</t>
  </si>
  <si>
    <t>Nissan Kicks XV D BSIV</t>
  </si>
  <si>
    <t>Tata Nano Lx BSIV</t>
  </si>
  <si>
    <t>Renault Lodgy Stepway 110PS RXZ 7S</t>
  </si>
  <si>
    <t>Skoda Kushaq 1.0 TSI Style</t>
  </si>
  <si>
    <t>Tata Indica Terra 1.4 TDI</t>
  </si>
  <si>
    <t>Mahindra TUV 300 Plus P6 BSIV</t>
  </si>
  <si>
    <t>Ford Ecosport 1.5 Petrol Titanium</t>
  </si>
  <si>
    <t>Isuzu MU-X 2WD</t>
  </si>
  <si>
    <t>Maruti Ciaz Sigma</t>
  </si>
  <si>
    <t>Maruti Swift Dzire ZXI AT</t>
  </si>
  <si>
    <t>Mahindra Marazzo M4</t>
  </si>
  <si>
    <t>Chevrolet Beat PS</t>
  </si>
  <si>
    <t>Volkswagen Polo Petrol Trendline 1.2L</t>
  </si>
  <si>
    <t>Maruti Ciaz 1.4 S</t>
  </si>
  <si>
    <t>Skoda Slavia 1.0 TSI Ambition AT</t>
  </si>
  <si>
    <t>Hyundai Santro Sportz</t>
  </si>
  <si>
    <t>Tata Nexon XM S</t>
  </si>
  <si>
    <t>Mahindra XUV300 W8 Option Dual Tone Diesel</t>
  </si>
  <si>
    <t>Hyundai Santro Sportz AMT</t>
  </si>
  <si>
    <t>Volkswagen Touareg 3.6 V6 FSI</t>
  </si>
  <si>
    <t>Fiat Linea Emotion Pack (Diesel)</t>
  </si>
  <si>
    <t>Maruti Swift Dzire ZXI Plus</t>
  </si>
  <si>
    <t>Mercedes-Benz E-Class E250 CDI Blue Efficiency</t>
  </si>
  <si>
    <t>Maruti Celerio LXI</t>
  </si>
  <si>
    <t>Fiat Grande Punto 1.2 Emotion</t>
  </si>
  <si>
    <t>Ford Ecosport 1.5 Petrol Ambiente</t>
  </si>
  <si>
    <t>Tata Punch Creative DT</t>
  </si>
  <si>
    <t>Maruti Ertiga LXI</t>
  </si>
  <si>
    <t>Toyota Corolla H2</t>
  </si>
  <si>
    <t>Tata Bolt Quadrajet XE</t>
  </si>
  <si>
    <t>Volkswagen Jetta 1.9 Highline TDI</t>
  </si>
  <si>
    <t>Maruti Ciaz 1.3 Delta</t>
  </si>
  <si>
    <t>Volkswagen Polo 1.0 MPI Trendline</t>
  </si>
  <si>
    <t>Hyundai Grand i10 Sportz Celebration Edition</t>
  </si>
  <si>
    <t>Maruti Baleno Zeta CVT</t>
  </si>
  <si>
    <t>Mahindra XUV300 W6 AMT Diesel BSIV</t>
  </si>
  <si>
    <t>Maruti Alto Green LXi (CNG)</t>
  </si>
  <si>
    <t>Mahindra Scorpio LX 2.6 Turbo 9 Str</t>
  </si>
  <si>
    <t>MG Astor Style</t>
  </si>
  <si>
    <t>Tata Nexon 1.2 Revotron XZA Plus</t>
  </si>
  <si>
    <t>Honda City Corporate Edition</t>
  </si>
  <si>
    <t>Tata Indica TDI LS</t>
  </si>
  <si>
    <t>Hyundai Verna XXi (Petrol)</t>
  </si>
  <si>
    <t>Maruti Celerio VXI Optional</t>
  </si>
  <si>
    <t>Renault Duster 85PS Diesel RxZ</t>
  </si>
  <si>
    <t>Tata Indigo LS BSIV</t>
  </si>
  <si>
    <t>Hyundai Venue SX Dual Tone Turbo BSIV</t>
  </si>
  <si>
    <t>Tata Harrier XZ Plus Dual Tone</t>
  </si>
  <si>
    <t>Volkswagen Vento 1.0 TSI Comfortline</t>
  </si>
  <si>
    <t>MG Hector Sharp DCT Dualtone</t>
  </si>
  <si>
    <t>Tata Harrier XZA Plus Dual Tone AT</t>
  </si>
  <si>
    <t>Hyundai i20 Asta IVT</t>
  </si>
  <si>
    <t>Chevrolet Beat LT Option</t>
  </si>
  <si>
    <t>Chevrolet Beat Diesel</t>
  </si>
  <si>
    <t>Tata Tiago 1.2 Revotron XZ WO Alloy</t>
  </si>
  <si>
    <t>Volvo XC 90 D5 Inscription BSIV</t>
  </si>
  <si>
    <t>Hyundai Alcazar Prestige AT</t>
  </si>
  <si>
    <t>Volkswagen Passat Highline DSG S</t>
  </si>
  <si>
    <t>Mitsubishi Montero 3.2 GLS</t>
  </si>
  <si>
    <t>Hyundai Verna CRDi 1.4 EX</t>
  </si>
  <si>
    <t>Maruti Swift ZDI</t>
  </si>
  <si>
    <t>Kia Sonet GTX Plus Turbo DCT</t>
  </si>
  <si>
    <t>Honda Mobilio S i-VTEC</t>
  </si>
  <si>
    <t>Maruti Ritz LXi</t>
  </si>
  <si>
    <t>Mini Cooper S</t>
  </si>
  <si>
    <t>BMW 7 Series 730Ld Eminence</t>
  </si>
  <si>
    <t>Mercedes-Benz S-Class S 350 L</t>
  </si>
  <si>
    <t>Tata Indica Aqua 1.3 Quadrajet (ABS)</t>
  </si>
  <si>
    <t>Tata Nexon 1.2 Revotron XZ</t>
  </si>
  <si>
    <t>Maruti Celerio VXI MT BSIV</t>
  </si>
  <si>
    <t>Nissan Magnite XV DT</t>
  </si>
  <si>
    <t>Maruti Ertiga ZXI AT Petrol</t>
  </si>
  <si>
    <t>Audi Q5 2.0 TDI</t>
  </si>
  <si>
    <t>Chevrolet Enjoy TCDi LS 7 Seater</t>
  </si>
  <si>
    <t>Maruti Alto Vxi 1.1</t>
  </si>
  <si>
    <t>Hyundai Creta 1.6 CRDi SX Plus Dual Tone</t>
  </si>
  <si>
    <t>Kia Seltos GTX Option</t>
  </si>
  <si>
    <t>Hyundai Venue SX Opt Turbo iMT</t>
  </si>
  <si>
    <t>Volkswagen Vento 1.5 TDI Trendline</t>
  </si>
  <si>
    <t>Toyota Innova 2.5 GX 7 STR</t>
  </si>
  <si>
    <t>Maruti Ciaz 1.3 Zeta</t>
  </si>
  <si>
    <t>Kia Seltos GTK</t>
  </si>
  <si>
    <t>Mahindra Logan Diesel 1.5 DLE</t>
  </si>
  <si>
    <t>Jaguar XE Prestige</t>
  </si>
  <si>
    <t>Jaguar F-Pace Prestige 2.0 Petrol</t>
  </si>
  <si>
    <t>Mercedes-Benz A-Class Limousine A 200</t>
  </si>
  <si>
    <t>Volvo XC 90 D5 Momentum BSIV</t>
  </si>
  <si>
    <t>Mercedes-Benz E-Class E250 Edition E</t>
  </si>
  <si>
    <t>BMW M Series M4 Coupe</t>
  </si>
  <si>
    <t>This dataset contains an information of old car name, driven km, fuel type, type of transmission, Year of manufacture, Engine CC, No. of seats</t>
  </si>
  <si>
    <t>You need to do an EDA to find the trends that affects old car price</t>
  </si>
  <si>
    <t>Final dashboard should have atleast two relevant slicers/filters</t>
  </si>
  <si>
    <t>You can use any Tool of your choice to perform data cleanup</t>
  </si>
  <si>
    <t>Problem Statement</t>
  </si>
  <si>
    <t>Row Labels</t>
  </si>
  <si>
    <t>Grand Total</t>
  </si>
  <si>
    <t>Count of car_name</t>
  </si>
  <si>
    <t>engine in CC</t>
  </si>
  <si>
    <t>Engine CC Range</t>
  </si>
  <si>
    <t>&gt;5000CC</t>
  </si>
  <si>
    <t>1000-2000CC</t>
  </si>
  <si>
    <t>2000-3000CC</t>
  </si>
  <si>
    <t>3000-4000CC</t>
  </si>
  <si>
    <t>4000-5000CC</t>
  </si>
  <si>
    <t>600-1000CC</t>
  </si>
  <si>
    <t>car_prices_in_rupee in Lakh</t>
  </si>
  <si>
    <t>Average of car_prices_in_rupee in Lakh</t>
  </si>
  <si>
    <t>Column Labels</t>
  </si>
  <si>
    <t>Kms_driven</t>
  </si>
  <si>
    <t>Average of Kms_driven</t>
  </si>
  <si>
    <t>Most of cars use petrol as fuel and only 14 electric cars in data</t>
  </si>
  <si>
    <t>Around 70% cars engine capacity is in between 1000-2000cc and engine capacity above &gt;5000cc only 5 cars in data</t>
  </si>
  <si>
    <t>In year 2017 most of the cars are manufactured but from year 2017 to year 2022 manufacturing rate gradually decreased because during the covid situation most of company freeze their production</t>
  </si>
  <si>
    <t>according to the data most of the cars ownership is 1st type owner and only 12 cars in 5th type ownership because of most of the people buy 1st or 2nd handed cars</t>
  </si>
  <si>
    <t>Commonly 1000-2000cc engine capacity cars uses and in between that total cars diesel and petrol most commonly usable fuel</t>
  </si>
  <si>
    <t>The most driven average is 5th ownership type cars.</t>
  </si>
  <si>
    <t>Count of Seats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</si>
</sst>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71"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sz val="11"/>
      <color rgb="FFFFC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8" fillId="0" borderId="0" xfId="0" applyFont="1"/>
    <xf numFmtId="0" fontId="0" fillId="0" borderId="0" xfId="0" applyAlignment="1">
      <alignment horizontal="left"/>
    </xf>
    <xf numFmtId="2" fontId="0" fillId="0" borderId="0" xfId="0" applyNumberFormat="1"/>
    <xf numFmtId="0" fontId="0" fillId="0" borderId="0" xfId="0" pivotButton="1"/>
    <xf numFmtId="0" fontId="0" fillId="0" borderId="0" xfId="0" applyNumberFormat="1"/>
    <xf numFmtId="164" fontId="0" fillId="0" borderId="0" xfId="0" applyNumberFormat="1" applyBorder="1" applyAlignment="1">
      <alignment horizontal="left" wrapText="1"/>
    </xf>
    <xf numFmtId="4" fontId="0" fillId="0" borderId="0" xfId="0" applyNumberFormat="1" applyBorder="1" applyAlignment="1">
      <alignment horizontal="left" wrapText="1"/>
    </xf>
    <xf numFmtId="4" fontId="0" fillId="0" borderId="0" xfId="0" applyNumberFormat="1" applyAlignment="1">
      <alignment horizontal="left"/>
    </xf>
    <xf numFmtId="171" fontId="0" fillId="0" borderId="0" xfId="0" applyNumberFormat="1"/>
    <xf numFmtId="171" fontId="0" fillId="0" borderId="0" xfId="0" applyNumberFormat="1" applyBorder="1" applyAlignment="1">
      <alignment horizontal="left" wrapText="1"/>
    </xf>
    <xf numFmtId="1" fontId="0" fillId="0" borderId="0" xfId="0" applyNumberFormat="1"/>
    <xf numFmtId="0" fontId="0" fillId="33" borderId="0" xfId="0" applyFill="1"/>
    <xf numFmtId="0" fontId="19"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2" formatCode="0.00"/>
    </dxf>
    <dxf>
      <numFmt numFmtId="2" formatCode="0.00"/>
    </dxf>
    <dxf>
      <numFmt numFmtId="2" formatCode="0.00"/>
    </dxf>
    <dxf>
      <numFmt numFmtId="2" formatCode="0.00"/>
    </dxf>
    <dxf>
      <numFmt numFmtId="2" formatCode="0.00"/>
    </dxf>
    <dxf>
      <numFmt numFmtId="2" formatCode="0.00"/>
    </dxf>
    <dxf>
      <numFmt numFmtId="1" formatCode="0"/>
    </dxf>
    <dxf>
      <font>
        <b/>
        <i val="0"/>
        <color rgb="FFFFFF00"/>
      </font>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dxf>
    <dxf>
      <numFmt numFmtId="1" formatCode="0"/>
    </dxf>
    <dxf>
      <numFmt numFmtId="1" formatCode="0"/>
    </dxf>
    <dxf>
      <numFmt numFmtId="170" formatCode="0.0"/>
    </dxf>
  </dxfs>
  <tableStyles count="2" defaultTableStyle="TableStyleMedium2" defaultPivotStyle="PivotStyleLight16">
    <tableStyle name="SlicerStyleDark1 2" pivot="0" table="0" count="10" xr9:uid="{DD70863D-C60B-458C-9300-13D939F6A52F}">
      <tableStyleElement type="wholeTable" dxfId="10"/>
      <tableStyleElement type="headerRow" dxfId="9"/>
    </tableStyle>
    <tableStyle name="SlicerStyleDark1 3" pivot="0" table="0" count="10" xr9:uid="{98A86415-2D46-4265-974F-E7C551F52AED}">
      <tableStyleElement type="wholeTable" dxfId="8"/>
      <tableStyleElement type="headerRow" dxfId="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theme="4" tint="0.59999389629810485"/>
              <bgColor theme="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rgb="FFFFC000"/>
          </font>
          <fill>
            <patternFill patternType="solid">
              <fgColor theme="4"/>
              <bgColor theme="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2"/>
          </font>
          <fill>
            <patternFill patternType="solid">
              <fgColor rgb="FFC0C0C0"/>
              <bgColor theme="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Type and Number Of cars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Sheet1!$A$2:$A$7</c:f>
              <c:strCache>
                <c:ptCount val="5"/>
                <c:pt idx="0">
                  <c:v>Petrol</c:v>
                </c:pt>
                <c:pt idx="1">
                  <c:v>Diesel</c:v>
                </c:pt>
                <c:pt idx="2">
                  <c:v>Cng</c:v>
                </c:pt>
                <c:pt idx="3">
                  <c:v>Lpg</c:v>
                </c:pt>
                <c:pt idx="4">
                  <c:v>Electric</c:v>
                </c:pt>
              </c:strCache>
            </c:strRef>
          </c:cat>
          <c:val>
            <c:numRef>
              <c:f>Sheet1!$B$2:$B$7</c:f>
              <c:numCache>
                <c:formatCode>General</c:formatCode>
                <c:ptCount val="5"/>
                <c:pt idx="0">
                  <c:v>2967</c:v>
                </c:pt>
                <c:pt idx="1">
                  <c:v>2423</c:v>
                </c:pt>
                <c:pt idx="2">
                  <c:v>80</c:v>
                </c:pt>
                <c:pt idx="3">
                  <c:v>28</c:v>
                </c:pt>
                <c:pt idx="4">
                  <c:v>14</c:v>
                </c:pt>
              </c:numCache>
            </c:numRef>
          </c:val>
          <c:extLst>
            <c:ext xmlns:c16="http://schemas.microsoft.com/office/drawing/2014/chart" uri="{C3380CC4-5D6E-409C-BE32-E72D297353CC}">
              <c16:uniqueId val="{00000000-8312-4DBD-B4B7-D575A3EF948A}"/>
            </c:ext>
          </c:extLst>
        </c:ser>
        <c:dLbls>
          <c:showLegendKey val="0"/>
          <c:showVal val="1"/>
          <c:showCatName val="0"/>
          <c:showSerName val="0"/>
          <c:showPercent val="0"/>
          <c:showBubbleSize val="0"/>
        </c:dLbls>
        <c:gapWidth val="150"/>
        <c:shape val="box"/>
        <c:axId val="1381320239"/>
        <c:axId val="1381317327"/>
        <c:axId val="0"/>
      </c:bar3DChart>
      <c:catAx>
        <c:axId val="1381320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17327"/>
        <c:crosses val="autoZero"/>
        <c:auto val="1"/>
        <c:lblAlgn val="ctr"/>
        <c:lblOffset val="100"/>
        <c:noMultiLvlLbl val="0"/>
      </c:catAx>
      <c:valAx>
        <c:axId val="138131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2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a:t>
            </a:r>
            <a:r>
              <a:rPr lang="en-US" baseline="0"/>
              <a:t> Capacity and their count of cars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Sheet2!$A$2:$A$8</c:f>
              <c:strCache>
                <c:ptCount val="6"/>
                <c:pt idx="0">
                  <c:v>1000-2000CC</c:v>
                </c:pt>
                <c:pt idx="1">
                  <c:v>600-1000CC</c:v>
                </c:pt>
                <c:pt idx="2">
                  <c:v>2000-3000CC</c:v>
                </c:pt>
                <c:pt idx="3">
                  <c:v>4000-5000CC</c:v>
                </c:pt>
                <c:pt idx="4">
                  <c:v>3000-4000CC</c:v>
                </c:pt>
                <c:pt idx="5">
                  <c:v>&gt;5000CC</c:v>
                </c:pt>
              </c:strCache>
            </c:strRef>
          </c:cat>
          <c:val>
            <c:numRef>
              <c:f>Sheet2!$B$2:$B$8</c:f>
              <c:numCache>
                <c:formatCode>General</c:formatCode>
                <c:ptCount val="6"/>
                <c:pt idx="0">
                  <c:v>3953</c:v>
                </c:pt>
                <c:pt idx="1">
                  <c:v>758</c:v>
                </c:pt>
                <c:pt idx="2">
                  <c:v>735</c:v>
                </c:pt>
                <c:pt idx="3">
                  <c:v>28</c:v>
                </c:pt>
                <c:pt idx="4">
                  <c:v>21</c:v>
                </c:pt>
                <c:pt idx="5">
                  <c:v>5</c:v>
                </c:pt>
              </c:numCache>
            </c:numRef>
          </c:val>
          <c:extLst>
            <c:ext xmlns:c16="http://schemas.microsoft.com/office/drawing/2014/chart" uri="{C3380CC4-5D6E-409C-BE32-E72D297353CC}">
              <c16:uniqueId val="{00000000-CC8A-4640-9E0B-7092E305D85D}"/>
            </c:ext>
          </c:extLst>
        </c:ser>
        <c:dLbls>
          <c:dLblPos val="outEnd"/>
          <c:showLegendKey val="0"/>
          <c:showVal val="1"/>
          <c:showCatName val="0"/>
          <c:showSerName val="0"/>
          <c:showPercent val="0"/>
          <c:showBubbleSize val="0"/>
        </c:dLbls>
        <c:gapWidth val="182"/>
        <c:axId val="1381314415"/>
        <c:axId val="1381289455"/>
      </c:barChart>
      <c:catAx>
        <c:axId val="1381314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289455"/>
        <c:crosses val="autoZero"/>
        <c:auto val="1"/>
        <c:lblAlgn val="ctr"/>
        <c:lblOffset val="100"/>
        <c:noMultiLvlLbl val="0"/>
      </c:catAx>
      <c:valAx>
        <c:axId val="1381289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31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Cars Mfg.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Sheet3!$A$2:$A$28</c:f>
              <c:strCache>
                <c:ptCount val="26"/>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pt idx="21">
                  <c:v>2001</c:v>
                </c:pt>
                <c:pt idx="22">
                  <c:v>2000</c:v>
                </c:pt>
                <c:pt idx="23">
                  <c:v>1999</c:v>
                </c:pt>
                <c:pt idx="24">
                  <c:v>1998</c:v>
                </c:pt>
                <c:pt idx="25">
                  <c:v>1995</c:v>
                </c:pt>
              </c:strCache>
            </c:strRef>
          </c:cat>
          <c:val>
            <c:numRef>
              <c:f>Sheet3!$B$2:$B$28</c:f>
              <c:numCache>
                <c:formatCode>General</c:formatCode>
                <c:ptCount val="26"/>
                <c:pt idx="0">
                  <c:v>145</c:v>
                </c:pt>
                <c:pt idx="1">
                  <c:v>344</c:v>
                </c:pt>
                <c:pt idx="2">
                  <c:v>347</c:v>
                </c:pt>
                <c:pt idx="3">
                  <c:v>493</c:v>
                </c:pt>
                <c:pt idx="4">
                  <c:v>526</c:v>
                </c:pt>
                <c:pt idx="5">
                  <c:v>621</c:v>
                </c:pt>
                <c:pt idx="6">
                  <c:v>470</c:v>
                </c:pt>
                <c:pt idx="7">
                  <c:v>530</c:v>
                </c:pt>
                <c:pt idx="8">
                  <c:v>461</c:v>
                </c:pt>
                <c:pt idx="9">
                  <c:v>372</c:v>
                </c:pt>
                <c:pt idx="10">
                  <c:v>301</c:v>
                </c:pt>
                <c:pt idx="11">
                  <c:v>263</c:v>
                </c:pt>
                <c:pt idx="12">
                  <c:v>217</c:v>
                </c:pt>
                <c:pt idx="13">
                  <c:v>132</c:v>
                </c:pt>
                <c:pt idx="14">
                  <c:v>113</c:v>
                </c:pt>
                <c:pt idx="15">
                  <c:v>60</c:v>
                </c:pt>
                <c:pt idx="16">
                  <c:v>42</c:v>
                </c:pt>
                <c:pt idx="17">
                  <c:v>28</c:v>
                </c:pt>
                <c:pt idx="18">
                  <c:v>16</c:v>
                </c:pt>
                <c:pt idx="19">
                  <c:v>8</c:v>
                </c:pt>
                <c:pt idx="20">
                  <c:v>13</c:v>
                </c:pt>
                <c:pt idx="21">
                  <c:v>2</c:v>
                </c:pt>
                <c:pt idx="22">
                  <c:v>4</c:v>
                </c:pt>
                <c:pt idx="23">
                  <c:v>1</c:v>
                </c:pt>
                <c:pt idx="24">
                  <c:v>2</c:v>
                </c:pt>
                <c:pt idx="25">
                  <c:v>1</c:v>
                </c:pt>
              </c:numCache>
            </c:numRef>
          </c:val>
          <c:extLst>
            <c:ext xmlns:c16="http://schemas.microsoft.com/office/drawing/2014/chart" uri="{C3380CC4-5D6E-409C-BE32-E72D297353CC}">
              <c16:uniqueId val="{00000000-CFF7-4FB1-B64A-CFFA36979573}"/>
            </c:ext>
          </c:extLst>
        </c:ser>
        <c:dLbls>
          <c:dLblPos val="outEnd"/>
          <c:showLegendKey val="0"/>
          <c:showVal val="1"/>
          <c:showCatName val="0"/>
          <c:showSerName val="0"/>
          <c:showPercent val="0"/>
          <c:showBubbleSize val="0"/>
        </c:dLbls>
        <c:gapWidth val="219"/>
        <c:overlap val="-27"/>
        <c:axId val="1164302047"/>
        <c:axId val="1164282495"/>
      </c:barChart>
      <c:catAx>
        <c:axId val="116430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82495"/>
        <c:crosses val="autoZero"/>
        <c:auto val="1"/>
        <c:lblAlgn val="ctr"/>
        <c:lblOffset val="100"/>
        <c:noMultiLvlLbl val="0"/>
      </c:catAx>
      <c:valAx>
        <c:axId val="116428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0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Cars by their Ownership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Sheet5!$B$1</c:f>
              <c:strCache>
                <c:ptCount val="1"/>
                <c:pt idx="0">
                  <c:v>Total</c:v>
                </c:pt>
              </c:strCache>
            </c:strRef>
          </c:tx>
          <c:spPr>
            <a:ln w="28575" cap="rnd">
              <a:solidFill>
                <a:schemeClr val="accent1"/>
              </a:solidFill>
              <a:round/>
            </a:ln>
            <a:effectLst/>
          </c:spPr>
          <c:marker>
            <c:symbol val="none"/>
          </c:marker>
          <c:cat>
            <c:strRef>
              <c:f>Sheet5!$A$2:$A$7</c:f>
              <c:strCache>
                <c:ptCount val="5"/>
                <c:pt idx="0">
                  <c:v>1st Owner</c:v>
                </c:pt>
                <c:pt idx="1">
                  <c:v>2nd Owner</c:v>
                </c:pt>
                <c:pt idx="2">
                  <c:v>3rd Owner</c:v>
                </c:pt>
                <c:pt idx="3">
                  <c:v>4th Owner</c:v>
                </c:pt>
                <c:pt idx="4">
                  <c:v>5th Owner</c:v>
                </c:pt>
              </c:strCache>
            </c:strRef>
          </c:cat>
          <c:val>
            <c:numRef>
              <c:f>Sheet5!$B$2:$B$7</c:f>
              <c:numCache>
                <c:formatCode>General</c:formatCode>
                <c:ptCount val="5"/>
                <c:pt idx="0">
                  <c:v>3736</c:v>
                </c:pt>
                <c:pt idx="1">
                  <c:v>1314</c:v>
                </c:pt>
                <c:pt idx="2">
                  <c:v>359</c:v>
                </c:pt>
                <c:pt idx="3">
                  <c:v>84</c:v>
                </c:pt>
                <c:pt idx="4">
                  <c:v>12</c:v>
                </c:pt>
              </c:numCache>
            </c:numRef>
          </c:val>
          <c:smooth val="0"/>
          <c:extLst>
            <c:ext xmlns:c16="http://schemas.microsoft.com/office/drawing/2014/chart" uri="{C3380CC4-5D6E-409C-BE32-E72D297353CC}">
              <c16:uniqueId val="{00000000-A881-45E7-8925-A9A7D80E9DCE}"/>
            </c:ext>
          </c:extLst>
        </c:ser>
        <c:dLbls>
          <c:showLegendKey val="0"/>
          <c:showVal val="0"/>
          <c:showCatName val="0"/>
          <c:showSerName val="0"/>
          <c:showPercent val="0"/>
          <c:showBubbleSize val="0"/>
        </c:dLbls>
        <c:smooth val="0"/>
        <c:axId val="1164279583"/>
        <c:axId val="1164297055"/>
      </c:lineChart>
      <c:catAx>
        <c:axId val="116427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97055"/>
        <c:crosses val="autoZero"/>
        <c:auto val="1"/>
        <c:lblAlgn val="ctr"/>
        <c:lblOffset val="100"/>
        <c:noMultiLvlLbl val="0"/>
      </c:catAx>
      <c:valAx>
        <c:axId val="116429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2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a:t>
            </a:r>
            <a:r>
              <a:rPr lang="en-IN" baseline="0"/>
              <a:t> Capacity and number of cars by fuel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60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Sheet6!$B$1:$B$2</c:f>
              <c:strCache>
                <c:ptCount val="1"/>
                <c:pt idx="0">
                  <c:v>Cng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Sheet6!$B$3:$B$9</c:f>
              <c:numCache>
                <c:formatCode>0</c:formatCode>
                <c:ptCount val="6"/>
                <c:pt idx="1">
                  <c:v>59</c:v>
                </c:pt>
                <c:pt idx="2">
                  <c:v>3</c:v>
                </c:pt>
                <c:pt idx="3">
                  <c:v>1</c:v>
                </c:pt>
                <c:pt idx="4">
                  <c:v>1</c:v>
                </c:pt>
                <c:pt idx="5">
                  <c:v>16</c:v>
                </c:pt>
              </c:numCache>
            </c:numRef>
          </c:val>
          <c:extLst>
            <c:ext xmlns:c16="http://schemas.microsoft.com/office/drawing/2014/chart" uri="{C3380CC4-5D6E-409C-BE32-E72D297353CC}">
              <c16:uniqueId val="{00000000-FD7A-4461-8A31-771DCEC876FE}"/>
            </c:ext>
          </c:extLst>
        </c:ser>
        <c:ser>
          <c:idx val="1"/>
          <c:order val="1"/>
          <c:tx>
            <c:strRef>
              <c:f>Sheet6!$C$1:$C$2</c:f>
              <c:strCache>
                <c:ptCount val="1"/>
                <c:pt idx="0">
                  <c:v>Diesel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Sheet6!$C$3:$C$9</c:f>
              <c:numCache>
                <c:formatCode>0</c:formatCode>
                <c:ptCount val="6"/>
                <c:pt idx="0">
                  <c:v>4</c:v>
                </c:pt>
                <c:pt idx="1">
                  <c:v>1704</c:v>
                </c:pt>
                <c:pt idx="2">
                  <c:v>381</c:v>
                </c:pt>
                <c:pt idx="3">
                  <c:v>9</c:v>
                </c:pt>
                <c:pt idx="4">
                  <c:v>18</c:v>
                </c:pt>
                <c:pt idx="5">
                  <c:v>302</c:v>
                </c:pt>
              </c:numCache>
            </c:numRef>
          </c:val>
          <c:extLst>
            <c:ext xmlns:c16="http://schemas.microsoft.com/office/drawing/2014/chart" uri="{C3380CC4-5D6E-409C-BE32-E72D297353CC}">
              <c16:uniqueId val="{0000000E-FD7A-4461-8A31-771DCEC876FE}"/>
            </c:ext>
          </c:extLst>
        </c:ser>
        <c:ser>
          <c:idx val="2"/>
          <c:order val="2"/>
          <c:tx>
            <c:strRef>
              <c:f>Sheet6!$D$1:$D$2</c:f>
              <c:strCache>
                <c:ptCount val="1"/>
                <c:pt idx="0">
                  <c:v>Electric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Sheet6!$D$3:$D$9</c:f>
              <c:numCache>
                <c:formatCode>0</c:formatCode>
                <c:ptCount val="6"/>
                <c:pt idx="1">
                  <c:v>8</c:v>
                </c:pt>
                <c:pt idx="2">
                  <c:v>2</c:v>
                </c:pt>
                <c:pt idx="5">
                  <c:v>2</c:v>
                </c:pt>
              </c:numCache>
            </c:numRef>
          </c:val>
          <c:extLst>
            <c:ext xmlns:c16="http://schemas.microsoft.com/office/drawing/2014/chart" uri="{C3380CC4-5D6E-409C-BE32-E72D297353CC}">
              <c16:uniqueId val="{0000000F-FD7A-4461-8A31-771DCEC876FE}"/>
            </c:ext>
          </c:extLst>
        </c:ser>
        <c:ser>
          <c:idx val="3"/>
          <c:order val="3"/>
          <c:tx>
            <c:strRef>
              <c:f>Sheet6!$E$1:$E$2</c:f>
              <c:strCache>
                <c:ptCount val="1"/>
                <c:pt idx="0">
                  <c:v>Lpg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Sheet6!$E$3:$E$9</c:f>
              <c:numCache>
                <c:formatCode>0</c:formatCode>
                <c:ptCount val="6"/>
                <c:pt idx="1">
                  <c:v>21</c:v>
                </c:pt>
                <c:pt idx="2">
                  <c:v>3</c:v>
                </c:pt>
                <c:pt idx="5">
                  <c:v>4</c:v>
                </c:pt>
              </c:numCache>
            </c:numRef>
          </c:val>
          <c:extLst>
            <c:ext xmlns:c16="http://schemas.microsoft.com/office/drawing/2014/chart" uri="{C3380CC4-5D6E-409C-BE32-E72D297353CC}">
              <c16:uniqueId val="{00000010-FD7A-4461-8A31-771DCEC876FE}"/>
            </c:ext>
          </c:extLst>
        </c:ser>
        <c:ser>
          <c:idx val="4"/>
          <c:order val="4"/>
          <c:tx>
            <c:strRef>
              <c:f>Sheet6!$F$1:$F$2</c:f>
              <c:strCache>
                <c:ptCount val="1"/>
                <c:pt idx="0">
                  <c:v>Petrol</c:v>
                </c:pt>
              </c:strCache>
            </c:strRef>
          </c:tx>
          <c:spPr>
            <a:solidFill>
              <a:schemeClr val="accent5"/>
            </a:solidFill>
            <a:ln>
              <a:noFill/>
            </a:ln>
            <a:effectLst/>
          </c:spPr>
          <c:invertIfNegative val="0"/>
          <c:dLbls>
            <c:spPr>
              <a:noFill/>
              <a:ln>
                <a:noFill/>
              </a:ln>
              <a:effectLst/>
            </c:spPr>
            <c:txPr>
              <a:bodyPr rot="0" spcFirstLastPara="1" vertOverflow="ellipsis" vert="horz" wrap="square" lIns="360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Sheet6!$F$3:$F$9</c:f>
              <c:numCache>
                <c:formatCode>0</c:formatCode>
                <c:ptCount val="6"/>
                <c:pt idx="0">
                  <c:v>1</c:v>
                </c:pt>
                <c:pt idx="1">
                  <c:v>2161</c:v>
                </c:pt>
                <c:pt idx="2">
                  <c:v>346</c:v>
                </c:pt>
                <c:pt idx="3">
                  <c:v>11</c:v>
                </c:pt>
                <c:pt idx="4">
                  <c:v>9</c:v>
                </c:pt>
                <c:pt idx="5">
                  <c:v>434</c:v>
                </c:pt>
              </c:numCache>
            </c:numRef>
          </c:val>
          <c:extLst>
            <c:ext xmlns:c16="http://schemas.microsoft.com/office/drawing/2014/chart" uri="{C3380CC4-5D6E-409C-BE32-E72D297353CC}">
              <c16:uniqueId val="{00000011-FD7A-4461-8A31-771DCEC876FE}"/>
            </c:ext>
          </c:extLst>
        </c:ser>
        <c:dLbls>
          <c:dLblPos val="ctr"/>
          <c:showLegendKey val="0"/>
          <c:showVal val="1"/>
          <c:showCatName val="0"/>
          <c:showSerName val="0"/>
          <c:showPercent val="0"/>
          <c:showBubbleSize val="0"/>
        </c:dLbls>
        <c:gapWidth val="150"/>
        <c:axId val="1164302463"/>
        <c:axId val="1164304543"/>
      </c:barChart>
      <c:catAx>
        <c:axId val="116430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04543"/>
        <c:crosses val="autoZero"/>
        <c:auto val="1"/>
        <c:lblAlgn val="ctr"/>
        <c:lblOffset val="100"/>
        <c:noMultiLvlLbl val="0"/>
      </c:catAx>
      <c:valAx>
        <c:axId val="1164304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0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[carPriceTrendAnalysis.xlsx]Sheet8!PivotTable10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price of each owner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Sheet8!$B$1</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Sheet8!$A$2:$A$8</c:f>
              <c:strCache>
                <c:ptCount val="6"/>
                <c:pt idx="0">
                  <c:v>0th Owner</c:v>
                </c:pt>
                <c:pt idx="1">
                  <c:v>1st Owner</c:v>
                </c:pt>
                <c:pt idx="2">
                  <c:v>2nd Owner</c:v>
                </c:pt>
                <c:pt idx="3">
                  <c:v>3rd Owner</c:v>
                </c:pt>
                <c:pt idx="4">
                  <c:v>4th Owner</c:v>
                </c:pt>
                <c:pt idx="5">
                  <c:v>5th Owner</c:v>
                </c:pt>
              </c:strCache>
            </c:strRef>
          </c:cat>
          <c:val>
            <c:numRef>
              <c:f>Sheet8!$B$2:$B$8</c:f>
              <c:numCache>
                <c:formatCode>0.00</c:formatCode>
                <c:ptCount val="6"/>
                <c:pt idx="0">
                  <c:v>33.585714285714282</c:v>
                </c:pt>
                <c:pt idx="1">
                  <c:v>13.591501600642429</c:v>
                </c:pt>
                <c:pt idx="2">
                  <c:v>8.5923857305936</c:v>
                </c:pt>
                <c:pt idx="3">
                  <c:v>4.2210704735376021</c:v>
                </c:pt>
                <c:pt idx="4">
                  <c:v>2.8017182142857138</c:v>
                </c:pt>
                <c:pt idx="5">
                  <c:v>1.9564950000000003</c:v>
                </c:pt>
              </c:numCache>
            </c:numRef>
          </c:val>
          <c:extLst>
            <c:ext xmlns:c16="http://schemas.microsoft.com/office/drawing/2014/chart" uri="{C3380CC4-5D6E-409C-BE32-E72D297353CC}">
              <c16:uniqueId val="{00000003-E3A0-43FA-B426-851D3883DBF8}"/>
            </c:ext>
          </c:extLst>
        </c:ser>
        <c:dLbls>
          <c:dLblPos val="ctr"/>
          <c:showLegendKey val="0"/>
          <c:showVal val="1"/>
          <c:showCatName val="0"/>
          <c:showSerName val="0"/>
          <c:showPercent val="0"/>
          <c:showBubbleSize val="0"/>
        </c:dLbls>
        <c:gapWidth val="150"/>
        <c:overlap val="100"/>
        <c:axId val="1941277599"/>
        <c:axId val="1941278015"/>
      </c:barChart>
      <c:catAx>
        <c:axId val="194127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278015"/>
        <c:crosses val="autoZero"/>
        <c:auto val="1"/>
        <c:lblAlgn val="ctr"/>
        <c:lblOffset val="100"/>
        <c:noMultiLvlLbl val="0"/>
      </c:catAx>
      <c:valAx>
        <c:axId val="1941278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27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[carPriceTrendAnalysis.xlsx]Sheet10!PivotTable11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Kms of</a:t>
            </a:r>
            <a:r>
              <a:rPr lang="en-US" baseline="0"/>
              <a:t> each owner</a:t>
            </a:r>
            <a:endParaRPr lang="en-US"/>
          </a:p>
        </c:rich>
      </c:tx>
      <c:layout>
        <c:manualLayout>
          <c:xMode val="edge"/>
          <c:yMode val="edge"/>
          <c:x val="1.275376292249189E-3"/>
          <c:y val="1.69779286926994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10544217687074831"/>
              <c:y val="-0.11318619128466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dLbl>
          <c:idx val="0"/>
          <c:layout>
            <c:manualLayout>
              <c:x val="0.1598639455782313"/>
              <c:y val="8.4889643463497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7006802721088437E-2"/>
              <c:y val="-0.186757215619694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0.15986394557823133"/>
              <c:y val="-7.3571024335031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dLbl>
          <c:idx val="0"/>
          <c:layout>
            <c:manualLayout>
              <c:x val="-0.16666666666666669"/>
              <c:y val="0.10186757215619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0.12244897959183673"/>
              <c:y val="0.14714204867006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Sheet10!$B$1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A-A45A-4F90-A606-7023F9C95977}"/>
              </c:ext>
            </c:extLst>
          </c:dPt>
          <c:dPt>
            <c:idx val="1"/>
            <c:bubble3D val="0"/>
            <c:spPr>
              <a:solidFill>
                <a:schemeClr val="accent2"/>
              </a:solidFill>
              <a:ln>
                <a:noFill/>
              </a:ln>
              <a:effectLst/>
            </c:spPr>
            <c:extLst>
              <c:ext xmlns:c16="http://schemas.microsoft.com/office/drawing/2014/chart" uri="{C3380CC4-5D6E-409C-BE32-E72D297353CC}">
                <c16:uniqueId val="{00000008-A45A-4F90-A606-7023F9C95977}"/>
              </c:ext>
            </c:extLst>
          </c:dPt>
          <c:dPt>
            <c:idx val="2"/>
            <c:bubble3D val="0"/>
            <c:spPr>
              <a:solidFill>
                <a:schemeClr val="accent3"/>
              </a:solidFill>
              <a:ln>
                <a:noFill/>
              </a:ln>
              <a:effectLst/>
            </c:spPr>
            <c:extLst>
              <c:ext xmlns:c16="http://schemas.microsoft.com/office/drawing/2014/chart" uri="{C3380CC4-5D6E-409C-BE32-E72D297353CC}">
                <c16:uniqueId val="{00000009-A45A-4F90-A606-7023F9C95977}"/>
              </c:ext>
            </c:extLst>
          </c:dPt>
          <c:dPt>
            <c:idx val="3"/>
            <c:bubble3D val="0"/>
            <c:spPr>
              <a:solidFill>
                <a:schemeClr val="accent4"/>
              </a:solidFill>
              <a:ln>
                <a:noFill/>
              </a:ln>
              <a:effectLst/>
            </c:spPr>
            <c:extLst>
              <c:ext xmlns:c16="http://schemas.microsoft.com/office/drawing/2014/chart" uri="{C3380CC4-5D6E-409C-BE32-E72D297353CC}">
                <c16:uniqueId val="{0000000D-A45A-4F90-A606-7023F9C95977}"/>
              </c:ext>
            </c:extLst>
          </c:dPt>
          <c:dPt>
            <c:idx val="4"/>
            <c:bubble3D val="0"/>
            <c:spPr>
              <a:solidFill>
                <a:schemeClr val="accent5"/>
              </a:solidFill>
              <a:ln>
                <a:noFill/>
              </a:ln>
              <a:effectLst/>
            </c:spPr>
            <c:extLst>
              <c:ext xmlns:c16="http://schemas.microsoft.com/office/drawing/2014/chart" uri="{C3380CC4-5D6E-409C-BE32-E72D297353CC}">
                <c16:uniqueId val="{0000000C-A45A-4F90-A606-7023F9C95977}"/>
              </c:ext>
            </c:extLst>
          </c:dPt>
          <c:dPt>
            <c:idx val="5"/>
            <c:bubble3D val="0"/>
            <c:spPr>
              <a:solidFill>
                <a:schemeClr val="accent6"/>
              </a:solidFill>
              <a:ln>
                <a:noFill/>
              </a:ln>
              <a:effectLst/>
            </c:spPr>
            <c:extLst>
              <c:ext xmlns:c16="http://schemas.microsoft.com/office/drawing/2014/chart" uri="{C3380CC4-5D6E-409C-BE32-E72D297353CC}">
                <c16:uniqueId val="{0000000B-A45A-4F90-A606-7023F9C95977}"/>
              </c:ext>
            </c:extLst>
          </c:dPt>
          <c:dLbls>
            <c:dLbl>
              <c:idx val="0"/>
              <c:layout>
                <c:manualLayout>
                  <c:x val="-1.7006802721088437E-2"/>
                  <c:y val="-0.1867572156196944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45A-4F90-A606-7023F9C95977}"/>
                </c:ext>
              </c:extLst>
            </c:dLbl>
            <c:dLbl>
              <c:idx val="1"/>
              <c:layout>
                <c:manualLayout>
                  <c:x val="0.10544217687074831"/>
                  <c:y val="-0.1131861912846632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45A-4F90-A606-7023F9C95977}"/>
                </c:ext>
              </c:extLst>
            </c:dLbl>
            <c:dLbl>
              <c:idx val="2"/>
              <c:layout>
                <c:manualLayout>
                  <c:x val="0.1598639455782313"/>
                  <c:y val="8.488964346349735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45A-4F90-A606-7023F9C95977}"/>
                </c:ext>
              </c:extLst>
            </c:dLbl>
            <c:dLbl>
              <c:idx val="3"/>
              <c:layout>
                <c:manualLayout>
                  <c:x val="0.12244897959183673"/>
                  <c:y val="0.1471420486700621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45A-4F90-A606-7023F9C95977}"/>
                </c:ext>
              </c:extLst>
            </c:dLbl>
            <c:dLbl>
              <c:idx val="4"/>
              <c:layout>
                <c:manualLayout>
                  <c:x val="-0.16666666666666669"/>
                  <c:y val="0.1018675721561968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45A-4F90-A606-7023F9C95977}"/>
                </c:ext>
              </c:extLst>
            </c:dLbl>
            <c:dLbl>
              <c:idx val="5"/>
              <c:layout>
                <c:manualLayout>
                  <c:x val="-0.15986394557823133"/>
                  <c:y val="-7.357102433503112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45A-4F90-A606-7023F9C959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Sheet10!$A$2:$A$8</c:f>
              <c:strCache>
                <c:ptCount val="6"/>
                <c:pt idx="0">
                  <c:v>0th Owner</c:v>
                </c:pt>
                <c:pt idx="1">
                  <c:v>1st Owner</c:v>
                </c:pt>
                <c:pt idx="2">
                  <c:v>2nd Owner</c:v>
                </c:pt>
                <c:pt idx="3">
                  <c:v>3rd Owner</c:v>
                </c:pt>
                <c:pt idx="4">
                  <c:v>4th Owner</c:v>
                </c:pt>
                <c:pt idx="5">
                  <c:v>5th Owner</c:v>
                </c:pt>
              </c:strCache>
            </c:strRef>
          </c:cat>
          <c:val>
            <c:numRef>
              <c:f>Sheet10!$B$2:$B$8</c:f>
              <c:numCache>
                <c:formatCode>0</c:formatCode>
                <c:ptCount val="6"/>
                <c:pt idx="0">
                  <c:v>9663.2857142857138</c:v>
                </c:pt>
                <c:pt idx="1">
                  <c:v>55560.485010706638</c:v>
                </c:pt>
                <c:pt idx="2">
                  <c:v>75640.394216133936</c:v>
                </c:pt>
                <c:pt idx="3">
                  <c:v>88762.242339832868</c:v>
                </c:pt>
                <c:pt idx="4">
                  <c:v>97475.523809523816</c:v>
                </c:pt>
                <c:pt idx="5">
                  <c:v>111437.08333333333</c:v>
                </c:pt>
              </c:numCache>
            </c:numRef>
          </c:val>
          <c:extLst>
            <c:ext xmlns:c16="http://schemas.microsoft.com/office/drawing/2014/chart" uri="{C3380CC4-5D6E-409C-BE32-E72D297353CC}">
              <c16:uniqueId val="{00000007-A45A-4F90-A606-7023F9C95977}"/>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[carPriceTrendAnalysis.xlsx]Sheet1!PivotTable1</c:name>
    <c:fmtId val="6"/>
  </c:pivotSource>
  <c:chart>
    <c:title>
      <c:tx>
        <c:rich>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r>
              <a:rPr lang="en-US" b="1">
                <a:solidFill>
                  <a:srgbClr val="92D050"/>
                </a:solidFill>
              </a:rPr>
              <a:t>Fuel</a:t>
            </a:r>
            <a:r>
              <a:rPr lang="en-US" b="1" baseline="0">
                <a:solidFill>
                  <a:srgbClr val="92D050"/>
                </a:solidFill>
              </a:rPr>
              <a:t> Type and Number Of Cars</a:t>
            </a:r>
            <a:endParaRPr lang="en-US" b="1">
              <a:solidFill>
                <a:srgbClr val="92D05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alpha val="99000"/>
            </a:schemeClr>
          </a:solidFill>
          <a:ln w="25400">
            <a:solidFill>
              <a:schemeClr val="accent1"/>
            </a:solidFill>
          </a:ln>
          <a:effectLst/>
          <a:sp3d contourW="25400">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Sheet1!$B$1</c:f>
              <c:strCache>
                <c:ptCount val="1"/>
                <c:pt idx="0">
                  <c:v>Total</c:v>
                </c:pt>
              </c:strCache>
            </c:strRef>
          </c:tx>
          <c:spPr>
            <a:solidFill>
              <a:schemeClr val="tx1">
                <a:alpha val="99000"/>
              </a:schemeClr>
            </a:solidFill>
            <a:ln w="25400">
              <a:solidFill>
                <a:schemeClr val="accent1"/>
              </a:solidFill>
            </a:ln>
            <a:effectLst/>
            <a:sp3d contourW="25400">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Sheet1!$A$2:$A$7</c:f>
              <c:strCache>
                <c:ptCount val="5"/>
                <c:pt idx="0">
                  <c:v>Petrol</c:v>
                </c:pt>
                <c:pt idx="1">
                  <c:v>Diesel</c:v>
                </c:pt>
                <c:pt idx="2">
                  <c:v>Cng</c:v>
                </c:pt>
                <c:pt idx="3">
                  <c:v>Lpg</c:v>
                </c:pt>
                <c:pt idx="4">
                  <c:v>Electric</c:v>
                </c:pt>
              </c:strCache>
            </c:strRef>
          </c:cat>
          <c:val>
            <c:numRef>
              <c:f>Sheet1!$B$2:$B$7</c:f>
              <c:numCache>
                <c:formatCode>General</c:formatCode>
                <c:ptCount val="5"/>
                <c:pt idx="0">
                  <c:v>2967</c:v>
                </c:pt>
                <c:pt idx="1">
                  <c:v>2423</c:v>
                </c:pt>
                <c:pt idx="2">
                  <c:v>80</c:v>
                </c:pt>
                <c:pt idx="3">
                  <c:v>28</c:v>
                </c:pt>
                <c:pt idx="4">
                  <c:v>14</c:v>
                </c:pt>
              </c:numCache>
            </c:numRef>
          </c:val>
          <c:shape val="cylinder"/>
          <c:extLst>
            <c:ext xmlns:c16="http://schemas.microsoft.com/office/drawing/2014/chart" uri="{C3380CC4-5D6E-409C-BE32-E72D297353CC}">
              <c16:uniqueId val="{00000000-449C-4B86-AD0B-21F5A5C44790}"/>
            </c:ext>
          </c:extLst>
        </c:ser>
        <c:dLbls>
          <c:showLegendKey val="0"/>
          <c:showVal val="1"/>
          <c:showCatName val="0"/>
          <c:showSerName val="0"/>
          <c:showPercent val="0"/>
          <c:showBubbleSize val="0"/>
        </c:dLbls>
        <c:gapWidth val="150"/>
        <c:shape val="box"/>
        <c:axId val="1381320239"/>
        <c:axId val="1381317327"/>
        <c:axId val="0"/>
      </c:bar3DChart>
      <c:catAx>
        <c:axId val="1381320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381317327"/>
        <c:crosses val="autoZero"/>
        <c:auto val="1"/>
        <c:lblAlgn val="ctr"/>
        <c:lblOffset val="100"/>
        <c:noMultiLvlLbl val="0"/>
      </c:catAx>
      <c:valAx>
        <c:axId val="138131732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38132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[carPriceTrendAnalysis.xlsx]Sheet2!PivotTable3</c:name>
    <c:fmtId val="3"/>
  </c:pivotSource>
  <c:chart>
    <c:title>
      <c:tx>
        <c:rich>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r>
              <a:rPr lang="en-US" b="1">
                <a:solidFill>
                  <a:srgbClr val="92D050"/>
                </a:solidFill>
              </a:rPr>
              <a:t>Engine</a:t>
            </a:r>
            <a:r>
              <a:rPr lang="en-US" b="1" baseline="0">
                <a:solidFill>
                  <a:srgbClr val="92D050"/>
                </a:solidFill>
              </a:rPr>
              <a:t> Capacity and their count of cars</a:t>
            </a:r>
            <a:endParaRPr lang="en-US" b="1">
              <a:solidFill>
                <a:srgbClr val="92D05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12700">
            <a:solidFill>
              <a:srgbClr val="FF0000"/>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c:f>
              <c:strCache>
                <c:ptCount val="1"/>
                <c:pt idx="0">
                  <c:v>Total</c:v>
                </c:pt>
              </c:strCache>
            </c:strRef>
          </c:tx>
          <c:spPr>
            <a:noFill/>
            <a:ln w="12700">
              <a:solidFill>
                <a:srgbClr val="FF0000"/>
              </a:solid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Sheet2!$A$2:$A$8</c:f>
              <c:strCache>
                <c:ptCount val="6"/>
                <c:pt idx="0">
                  <c:v>1000-2000CC</c:v>
                </c:pt>
                <c:pt idx="1">
                  <c:v>600-1000CC</c:v>
                </c:pt>
                <c:pt idx="2">
                  <c:v>2000-3000CC</c:v>
                </c:pt>
                <c:pt idx="3">
                  <c:v>4000-5000CC</c:v>
                </c:pt>
                <c:pt idx="4">
                  <c:v>3000-4000CC</c:v>
                </c:pt>
                <c:pt idx="5">
                  <c:v>&gt;5000CC</c:v>
                </c:pt>
              </c:strCache>
            </c:strRef>
          </c:cat>
          <c:val>
            <c:numRef>
              <c:f>Sheet2!$B$2:$B$8</c:f>
              <c:numCache>
                <c:formatCode>General</c:formatCode>
                <c:ptCount val="6"/>
                <c:pt idx="0">
                  <c:v>3953</c:v>
                </c:pt>
                <c:pt idx="1">
                  <c:v>758</c:v>
                </c:pt>
                <c:pt idx="2">
                  <c:v>735</c:v>
                </c:pt>
                <c:pt idx="3">
                  <c:v>28</c:v>
                </c:pt>
                <c:pt idx="4">
                  <c:v>21</c:v>
                </c:pt>
                <c:pt idx="5">
                  <c:v>5</c:v>
                </c:pt>
              </c:numCache>
            </c:numRef>
          </c:val>
          <c:extLst>
            <c:ext xmlns:c16="http://schemas.microsoft.com/office/drawing/2014/chart" uri="{C3380CC4-5D6E-409C-BE32-E72D297353CC}">
              <c16:uniqueId val="{00000000-A9F7-40D1-A34F-B01630357534}"/>
            </c:ext>
          </c:extLst>
        </c:ser>
        <c:dLbls>
          <c:dLblPos val="outEnd"/>
          <c:showLegendKey val="0"/>
          <c:showVal val="1"/>
          <c:showCatName val="0"/>
          <c:showSerName val="0"/>
          <c:showPercent val="0"/>
          <c:showBubbleSize val="0"/>
        </c:dLbls>
        <c:gapWidth val="182"/>
        <c:axId val="1381314415"/>
        <c:axId val="1381289455"/>
      </c:barChart>
      <c:catAx>
        <c:axId val="1381314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381289455"/>
        <c:crosses val="autoZero"/>
        <c:auto val="1"/>
        <c:lblAlgn val="ctr"/>
        <c:lblOffset val="100"/>
        <c:noMultiLvlLbl val="0"/>
      </c:catAx>
      <c:valAx>
        <c:axId val="1381289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38131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[carPriceTrendAnalysis.xlsx]Sheet3!PivotTable4</c:name>
    <c:fmtId val="5"/>
  </c:pivotSource>
  <c:chart>
    <c:title>
      <c:tx>
        <c:rich>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r>
              <a:rPr lang="en-US" b="1">
                <a:solidFill>
                  <a:srgbClr val="92D050"/>
                </a:solidFill>
              </a:rPr>
              <a:t>Number</a:t>
            </a:r>
            <a:r>
              <a:rPr lang="en-US" b="1" baseline="0">
                <a:solidFill>
                  <a:srgbClr val="92D050"/>
                </a:solidFill>
              </a:rPr>
              <a:t> Of Cars Mfg. Per Year</a:t>
            </a:r>
            <a:endParaRPr lang="en-US" b="1">
              <a:solidFill>
                <a:srgbClr val="92D05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Sheet3!$A$2:$A$28</c:f>
              <c:strCache>
                <c:ptCount val="26"/>
                <c:pt idx="0">
                  <c:v>2022</c:v>
                </c:pt>
                <c:pt idx="1">
                  <c:v>2021</c:v>
                </c:pt>
                <c:pt idx="2">
                  <c:v>2020</c:v>
                </c:pt>
                <c:pt idx="3">
                  <c:v>2019</c:v>
                </c:pt>
                <c:pt idx="4">
                  <c:v>2018</c:v>
                </c:pt>
                <c:pt idx="5">
                  <c:v>2017</c:v>
                </c:pt>
                <c:pt idx="6">
                  <c:v>2016</c:v>
                </c:pt>
                <c:pt idx="7">
                  <c:v>2015</c:v>
                </c:pt>
                <c:pt idx="8">
                  <c:v>2014</c:v>
                </c:pt>
                <c:pt idx="9">
                  <c:v>2013</c:v>
                </c:pt>
                <c:pt idx="10">
                  <c:v>2012</c:v>
                </c:pt>
                <c:pt idx="11">
                  <c:v>2011</c:v>
                </c:pt>
                <c:pt idx="12">
                  <c:v>2010</c:v>
                </c:pt>
                <c:pt idx="13">
                  <c:v>2009</c:v>
                </c:pt>
                <c:pt idx="14">
                  <c:v>2008</c:v>
                </c:pt>
                <c:pt idx="15">
                  <c:v>2007</c:v>
                </c:pt>
                <c:pt idx="16">
                  <c:v>2006</c:v>
                </c:pt>
                <c:pt idx="17">
                  <c:v>2005</c:v>
                </c:pt>
                <c:pt idx="18">
                  <c:v>2004</c:v>
                </c:pt>
                <c:pt idx="19">
                  <c:v>2003</c:v>
                </c:pt>
                <c:pt idx="20">
                  <c:v>2002</c:v>
                </c:pt>
                <c:pt idx="21">
                  <c:v>2001</c:v>
                </c:pt>
                <c:pt idx="22">
                  <c:v>2000</c:v>
                </c:pt>
                <c:pt idx="23">
                  <c:v>1999</c:v>
                </c:pt>
                <c:pt idx="24">
                  <c:v>1998</c:v>
                </c:pt>
                <c:pt idx="25">
                  <c:v>1995</c:v>
                </c:pt>
              </c:strCache>
            </c:strRef>
          </c:cat>
          <c:val>
            <c:numRef>
              <c:f>Sheet3!$B$2:$B$28</c:f>
              <c:numCache>
                <c:formatCode>General</c:formatCode>
                <c:ptCount val="26"/>
                <c:pt idx="0">
                  <c:v>145</c:v>
                </c:pt>
                <c:pt idx="1">
                  <c:v>344</c:v>
                </c:pt>
                <c:pt idx="2">
                  <c:v>347</c:v>
                </c:pt>
                <c:pt idx="3">
                  <c:v>493</c:v>
                </c:pt>
                <c:pt idx="4">
                  <c:v>526</c:v>
                </c:pt>
                <c:pt idx="5">
                  <c:v>621</c:v>
                </c:pt>
                <c:pt idx="6">
                  <c:v>470</c:v>
                </c:pt>
                <c:pt idx="7">
                  <c:v>530</c:v>
                </c:pt>
                <c:pt idx="8">
                  <c:v>461</c:v>
                </c:pt>
                <c:pt idx="9">
                  <c:v>372</c:v>
                </c:pt>
                <c:pt idx="10">
                  <c:v>301</c:v>
                </c:pt>
                <c:pt idx="11">
                  <c:v>263</c:v>
                </c:pt>
                <c:pt idx="12">
                  <c:v>217</c:v>
                </c:pt>
                <c:pt idx="13">
                  <c:v>132</c:v>
                </c:pt>
                <c:pt idx="14">
                  <c:v>113</c:v>
                </c:pt>
                <c:pt idx="15">
                  <c:v>60</c:v>
                </c:pt>
                <c:pt idx="16">
                  <c:v>42</c:v>
                </c:pt>
                <c:pt idx="17">
                  <c:v>28</c:v>
                </c:pt>
                <c:pt idx="18">
                  <c:v>16</c:v>
                </c:pt>
                <c:pt idx="19">
                  <c:v>8</c:v>
                </c:pt>
                <c:pt idx="20">
                  <c:v>13</c:v>
                </c:pt>
                <c:pt idx="21">
                  <c:v>2</c:v>
                </c:pt>
                <c:pt idx="22">
                  <c:v>4</c:v>
                </c:pt>
                <c:pt idx="23">
                  <c:v>1</c:v>
                </c:pt>
                <c:pt idx="24">
                  <c:v>2</c:v>
                </c:pt>
                <c:pt idx="25">
                  <c:v>1</c:v>
                </c:pt>
              </c:numCache>
            </c:numRef>
          </c:val>
          <c:extLst>
            <c:ext xmlns:c16="http://schemas.microsoft.com/office/drawing/2014/chart" uri="{C3380CC4-5D6E-409C-BE32-E72D297353CC}">
              <c16:uniqueId val="{00000000-3E12-4728-82C4-308C02EB46D1}"/>
            </c:ext>
          </c:extLst>
        </c:ser>
        <c:dLbls>
          <c:dLblPos val="outEnd"/>
          <c:showLegendKey val="0"/>
          <c:showVal val="1"/>
          <c:showCatName val="0"/>
          <c:showSerName val="0"/>
          <c:showPercent val="0"/>
          <c:showBubbleSize val="0"/>
        </c:dLbls>
        <c:gapWidth val="219"/>
        <c:overlap val="-27"/>
        <c:axId val="1164302047"/>
        <c:axId val="1164282495"/>
      </c:barChart>
      <c:catAx>
        <c:axId val="116430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164282495"/>
        <c:crosses val="autoZero"/>
        <c:auto val="1"/>
        <c:lblAlgn val="ctr"/>
        <c:lblOffset val="100"/>
        <c:noMultiLvlLbl val="0"/>
      </c:catAx>
      <c:valAx>
        <c:axId val="1164282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16430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[carPriceTrendAnalysis.xlsx]Sheet5!PivotTable6</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solidFill>
                  <a:srgbClr val="92D050"/>
                </a:solidFill>
              </a:rPr>
              <a:t>Number Of Cars by their Ownership </a:t>
            </a:r>
          </a:p>
        </c:rich>
      </c:tx>
      <c:layout>
        <c:manualLayout>
          <c:xMode val="edge"/>
          <c:yMode val="edge"/>
          <c:x val="6.548493472545619E-2"/>
          <c:y val="8.6209566161225947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0" cap="rnd" cmpd="sng">
            <a:solidFill>
              <a:srgbClr val="FF0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Sheet5!$B$1</c:f>
              <c:strCache>
                <c:ptCount val="1"/>
                <c:pt idx="0">
                  <c:v>Total</c:v>
                </c:pt>
              </c:strCache>
            </c:strRef>
          </c:tx>
          <c:spPr>
            <a:ln w="0" cap="rnd" cmpd="sng">
              <a:solidFill>
                <a:srgbClr val="FF0000"/>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Sheet5!$A$2:$A$7</c:f>
              <c:strCache>
                <c:ptCount val="5"/>
                <c:pt idx="0">
                  <c:v>1st Owner</c:v>
                </c:pt>
                <c:pt idx="1">
                  <c:v>2nd Owner</c:v>
                </c:pt>
                <c:pt idx="2">
                  <c:v>3rd Owner</c:v>
                </c:pt>
                <c:pt idx="3">
                  <c:v>4th Owner</c:v>
                </c:pt>
                <c:pt idx="4">
                  <c:v>5th Owner</c:v>
                </c:pt>
              </c:strCache>
            </c:strRef>
          </c:cat>
          <c:val>
            <c:numRef>
              <c:f>Sheet5!$B$2:$B$7</c:f>
              <c:numCache>
                <c:formatCode>General</c:formatCode>
                <c:ptCount val="5"/>
                <c:pt idx="0">
                  <c:v>3736</c:v>
                </c:pt>
                <c:pt idx="1">
                  <c:v>1314</c:v>
                </c:pt>
                <c:pt idx="2">
                  <c:v>359</c:v>
                </c:pt>
                <c:pt idx="3">
                  <c:v>84</c:v>
                </c:pt>
                <c:pt idx="4">
                  <c:v>12</c:v>
                </c:pt>
              </c:numCache>
            </c:numRef>
          </c:val>
          <c:smooth val="0"/>
          <c:extLst>
            <c:ext xmlns:c16="http://schemas.microsoft.com/office/drawing/2014/chart" uri="{C3380CC4-5D6E-409C-BE32-E72D297353CC}">
              <c16:uniqueId val="{00000000-8B6F-49F4-A199-7E4122CA2A8F}"/>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64279583"/>
        <c:axId val="1164297055"/>
      </c:lineChart>
      <c:catAx>
        <c:axId val="116427958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1" i="0" u="none" strike="noStrike" kern="1200" spc="100" baseline="0">
                <a:solidFill>
                  <a:srgbClr val="FFFF00"/>
                </a:solidFill>
                <a:latin typeface="+mn-lt"/>
                <a:ea typeface="+mn-ea"/>
                <a:cs typeface="+mn-cs"/>
              </a:defRPr>
            </a:pPr>
            <a:endParaRPr lang="en-US"/>
          </a:p>
        </c:txPr>
        <c:crossAx val="1164297055"/>
        <c:crosses val="autoZero"/>
        <c:auto val="1"/>
        <c:lblAlgn val="ctr"/>
        <c:lblOffset val="100"/>
        <c:noMultiLvlLbl val="0"/>
      </c:catAx>
      <c:valAx>
        <c:axId val="1164297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1642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[carPriceTrendAnalysis.xlsx]Sheet6!PivotTable8</c:name>
    <c:fmtId val="6"/>
  </c:pivotSource>
  <c:chart>
    <c:title>
      <c:tx>
        <c:rich>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r>
              <a:rPr lang="en-IN" b="1">
                <a:solidFill>
                  <a:srgbClr val="92D050"/>
                </a:solidFill>
              </a:rPr>
              <a:t>Engine</a:t>
            </a:r>
            <a:r>
              <a:rPr lang="en-IN" b="1" baseline="0">
                <a:solidFill>
                  <a:srgbClr val="92D050"/>
                </a:solidFill>
              </a:rPr>
              <a:t> Capacity and number of cars by fuel type</a:t>
            </a:r>
            <a:endParaRPr lang="en-IN" b="1">
              <a:solidFill>
                <a:srgbClr val="92D05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0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0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no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w="12700">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a:solidFill>
              <a:srgbClr val="FFFF00"/>
            </a:solidFill>
          </a:ln>
          <a:effectLst/>
        </c:spPr>
        <c:marker>
          <c:symbol val="none"/>
        </c:marker>
        <c:dLbl>
          <c:idx val="0"/>
          <c:spPr>
            <a:noFill/>
            <a:ln>
              <a:noFill/>
            </a:ln>
            <a:effectLst/>
          </c:spPr>
          <c:txPr>
            <a:bodyPr rot="0" spcFirstLastPara="1" vertOverflow="ellipsis" horzOverflow="clip" vert="horz" wrap="square" lIns="360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Sheet6!$B$1:$B$2</c:f>
              <c:strCache>
                <c:ptCount val="1"/>
                <c:pt idx="0">
                  <c:v>Cng</c:v>
                </c:pt>
              </c:strCache>
            </c:strRef>
          </c:tx>
          <c:spPr>
            <a:noFill/>
            <a:ln>
              <a:solidFill>
                <a:srgbClr val="92D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Sheet6!$B$3:$B$9</c:f>
              <c:numCache>
                <c:formatCode>0</c:formatCode>
                <c:ptCount val="6"/>
                <c:pt idx="1">
                  <c:v>59</c:v>
                </c:pt>
                <c:pt idx="2">
                  <c:v>3</c:v>
                </c:pt>
                <c:pt idx="3">
                  <c:v>1</c:v>
                </c:pt>
                <c:pt idx="4">
                  <c:v>1</c:v>
                </c:pt>
                <c:pt idx="5">
                  <c:v>16</c:v>
                </c:pt>
              </c:numCache>
            </c:numRef>
          </c:val>
          <c:extLst>
            <c:ext xmlns:c16="http://schemas.microsoft.com/office/drawing/2014/chart" uri="{C3380CC4-5D6E-409C-BE32-E72D297353CC}">
              <c16:uniqueId val="{00000000-EEA0-4009-B32B-14A762C015F9}"/>
            </c:ext>
          </c:extLst>
        </c:ser>
        <c:ser>
          <c:idx val="1"/>
          <c:order val="1"/>
          <c:tx>
            <c:strRef>
              <c:f>Sheet6!$C$1:$C$2</c:f>
              <c:strCache>
                <c:ptCount val="1"/>
                <c:pt idx="0">
                  <c:v>Diesel</c:v>
                </c:pt>
              </c:strCache>
            </c:strRef>
          </c:tx>
          <c:spPr>
            <a:noFill/>
            <a:ln w="12700">
              <a:solidFill>
                <a:srgbClr val="FF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Sheet6!$C$3:$C$9</c:f>
              <c:numCache>
                <c:formatCode>0</c:formatCode>
                <c:ptCount val="6"/>
                <c:pt idx="0">
                  <c:v>4</c:v>
                </c:pt>
                <c:pt idx="1">
                  <c:v>1704</c:v>
                </c:pt>
                <c:pt idx="2">
                  <c:v>381</c:v>
                </c:pt>
                <c:pt idx="3">
                  <c:v>9</c:v>
                </c:pt>
                <c:pt idx="4">
                  <c:v>18</c:v>
                </c:pt>
                <c:pt idx="5">
                  <c:v>302</c:v>
                </c:pt>
              </c:numCache>
            </c:numRef>
          </c:val>
          <c:extLst>
            <c:ext xmlns:c16="http://schemas.microsoft.com/office/drawing/2014/chart" uri="{C3380CC4-5D6E-409C-BE32-E72D297353CC}">
              <c16:uniqueId val="{0000000A-EEA0-4009-B32B-14A762C015F9}"/>
            </c:ext>
          </c:extLst>
        </c:ser>
        <c:ser>
          <c:idx val="2"/>
          <c:order val="2"/>
          <c:tx>
            <c:strRef>
              <c:f>Sheet6!$D$1:$D$2</c:f>
              <c:strCache>
                <c:ptCount val="1"/>
                <c:pt idx="0">
                  <c:v>Electric</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Sheet6!$D$3:$D$9</c:f>
              <c:numCache>
                <c:formatCode>0</c:formatCode>
                <c:ptCount val="6"/>
                <c:pt idx="1">
                  <c:v>8</c:v>
                </c:pt>
                <c:pt idx="2">
                  <c:v>2</c:v>
                </c:pt>
                <c:pt idx="5">
                  <c:v>2</c:v>
                </c:pt>
              </c:numCache>
            </c:numRef>
          </c:val>
          <c:extLst>
            <c:ext xmlns:c16="http://schemas.microsoft.com/office/drawing/2014/chart" uri="{C3380CC4-5D6E-409C-BE32-E72D297353CC}">
              <c16:uniqueId val="{0000000B-EEA0-4009-B32B-14A762C015F9}"/>
            </c:ext>
          </c:extLst>
        </c:ser>
        <c:ser>
          <c:idx val="3"/>
          <c:order val="3"/>
          <c:tx>
            <c:strRef>
              <c:f>Sheet6!$E$1:$E$2</c:f>
              <c:strCache>
                <c:ptCount val="1"/>
                <c:pt idx="0">
                  <c:v>Lpg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Sheet6!$E$3:$E$9</c:f>
              <c:numCache>
                <c:formatCode>0</c:formatCode>
                <c:ptCount val="6"/>
                <c:pt idx="1">
                  <c:v>21</c:v>
                </c:pt>
                <c:pt idx="2">
                  <c:v>3</c:v>
                </c:pt>
                <c:pt idx="5">
                  <c:v>4</c:v>
                </c:pt>
              </c:numCache>
            </c:numRef>
          </c:val>
          <c:extLst>
            <c:ext xmlns:c16="http://schemas.microsoft.com/office/drawing/2014/chart" uri="{C3380CC4-5D6E-409C-BE32-E72D297353CC}">
              <c16:uniqueId val="{0000000C-EEA0-4009-B32B-14A762C015F9}"/>
            </c:ext>
          </c:extLst>
        </c:ser>
        <c:ser>
          <c:idx val="4"/>
          <c:order val="4"/>
          <c:tx>
            <c:strRef>
              <c:f>Sheet6!$F$1:$F$2</c:f>
              <c:strCache>
                <c:ptCount val="1"/>
                <c:pt idx="0">
                  <c:v>Petrol</c:v>
                </c:pt>
              </c:strCache>
            </c:strRef>
          </c:tx>
          <c:spPr>
            <a:noFill/>
            <a:ln>
              <a:solidFill>
                <a:srgbClr val="FFFF00"/>
              </a:solidFill>
            </a:ln>
            <a:effectLst/>
          </c:spPr>
          <c:invertIfNegative val="0"/>
          <c:dLbls>
            <c:spPr>
              <a:noFill/>
              <a:ln>
                <a:noFill/>
              </a:ln>
              <a:effectLst/>
            </c:spPr>
            <c:txPr>
              <a:bodyPr rot="0" spcFirstLastPara="1" vertOverflow="ellipsis" horzOverflow="clip" vert="horz" wrap="square" lIns="360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Sheet6!$A$3:$A$9</c:f>
              <c:strCache>
                <c:ptCount val="6"/>
                <c:pt idx="0">
                  <c:v>&gt;5000CC</c:v>
                </c:pt>
                <c:pt idx="1">
                  <c:v>1000-2000CC</c:v>
                </c:pt>
                <c:pt idx="2">
                  <c:v>2000-3000CC</c:v>
                </c:pt>
                <c:pt idx="3">
                  <c:v>3000-4000CC</c:v>
                </c:pt>
                <c:pt idx="4">
                  <c:v>4000-5000CC</c:v>
                </c:pt>
                <c:pt idx="5">
                  <c:v>600-1000CC</c:v>
                </c:pt>
              </c:strCache>
            </c:strRef>
          </c:cat>
          <c:val>
            <c:numRef>
              <c:f>Sheet6!$F$3:$F$9</c:f>
              <c:numCache>
                <c:formatCode>0</c:formatCode>
                <c:ptCount val="6"/>
                <c:pt idx="0">
                  <c:v>1</c:v>
                </c:pt>
                <c:pt idx="1">
                  <c:v>2161</c:v>
                </c:pt>
                <c:pt idx="2">
                  <c:v>346</c:v>
                </c:pt>
                <c:pt idx="3">
                  <c:v>11</c:v>
                </c:pt>
                <c:pt idx="4">
                  <c:v>9</c:v>
                </c:pt>
                <c:pt idx="5">
                  <c:v>434</c:v>
                </c:pt>
              </c:numCache>
            </c:numRef>
          </c:val>
          <c:extLst>
            <c:ext xmlns:c16="http://schemas.microsoft.com/office/drawing/2014/chart" uri="{C3380CC4-5D6E-409C-BE32-E72D297353CC}">
              <c16:uniqueId val="{0000000D-EEA0-4009-B32B-14A762C015F9}"/>
            </c:ext>
          </c:extLst>
        </c:ser>
        <c:dLbls>
          <c:dLblPos val="ctr"/>
          <c:showLegendKey val="0"/>
          <c:showVal val="1"/>
          <c:showCatName val="0"/>
          <c:showSerName val="0"/>
          <c:showPercent val="0"/>
          <c:showBubbleSize val="0"/>
        </c:dLbls>
        <c:gapWidth val="150"/>
        <c:axId val="1164302463"/>
        <c:axId val="1164304543"/>
      </c:barChart>
      <c:catAx>
        <c:axId val="116430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164304543"/>
        <c:crosses val="autoZero"/>
        <c:auto val="1"/>
        <c:lblAlgn val="ctr"/>
        <c:lblOffset val="100"/>
        <c:noMultiLvlLbl val="0"/>
      </c:catAx>
      <c:valAx>
        <c:axId val="11643045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16430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[carPriceTrendAnalysis.xlsx]Sheet8!PivotTable10</c:name>
    <c:fmtId val="12"/>
  </c:pivotSource>
  <c:chart>
    <c:title>
      <c:tx>
        <c:rich>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r>
              <a:rPr lang="en-IN" b="1">
                <a:solidFill>
                  <a:srgbClr val="92D050"/>
                </a:solidFill>
              </a:rPr>
              <a:t>Avg</a:t>
            </a:r>
            <a:r>
              <a:rPr lang="en-IN" b="1" baseline="0">
                <a:solidFill>
                  <a:srgbClr val="92D050"/>
                </a:solidFill>
              </a:rPr>
              <a:t> price of each owner</a:t>
            </a:r>
            <a:endParaRPr lang="en-IN" b="1">
              <a:solidFill>
                <a:srgbClr val="92D05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92D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noFill/>
          <a:ln w="12700">
            <a:solidFill>
              <a:schemeClr val="bg2"/>
            </a:solidFill>
          </a:ln>
          <a:effectLst/>
        </c:spPr>
        <c:marker>
          <c:symbol val="none"/>
        </c:marker>
        <c:dLbl>
          <c:idx val="0"/>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noFill/>
          <a:ln w="12700">
            <a:solidFill>
              <a:schemeClr val="bg2"/>
            </a:solidFill>
          </a:ln>
          <a:effectLst/>
        </c:spPr>
        <c:dLbl>
          <c:idx val="0"/>
          <c:layout>
            <c:manualLayout>
              <c:x val="-2.5462668816039986E-17"/>
              <c:y val="-0.34722222222222227"/>
            </c:manualLayout>
          </c:layout>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noFill/>
          <a:ln w="12700">
            <a:solidFill>
              <a:schemeClr val="bg2"/>
            </a:solidFill>
          </a:ln>
          <a:effectLst/>
        </c:spPr>
        <c:dLbl>
          <c:idx val="0"/>
          <c:layout>
            <c:manualLayout>
              <c:x val="-2.7777777777777779E-3"/>
              <c:y val="-0.15277777777777779"/>
            </c:manualLayout>
          </c:layout>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noFill/>
          <a:ln w="12700">
            <a:solidFill>
              <a:schemeClr val="bg2"/>
            </a:solidFill>
          </a:ln>
          <a:effectLst/>
        </c:spPr>
        <c:dLbl>
          <c:idx val="0"/>
          <c:layout>
            <c:manualLayout>
              <c:x val="2.7777777777778286E-3"/>
              <c:y val="-0.11574074074074074"/>
            </c:manualLayout>
          </c:layout>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noFill/>
          <a:ln w="12700">
            <a:solidFill>
              <a:schemeClr val="bg2"/>
            </a:solidFill>
          </a:ln>
          <a:effectLst/>
        </c:spPr>
        <c:dLbl>
          <c:idx val="0"/>
          <c:layout>
            <c:manualLayout>
              <c:x val="0"/>
              <c:y val="-7.870370370370379E-2"/>
            </c:manualLayout>
          </c:layout>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noFill/>
          <a:ln w="12700">
            <a:solidFill>
              <a:schemeClr val="bg2"/>
            </a:solidFill>
          </a:ln>
          <a:effectLst/>
        </c:spPr>
        <c:dLbl>
          <c:idx val="0"/>
          <c:layout>
            <c:manualLayout>
              <c:x val="-1.0185067526415994E-16"/>
              <c:y val="-6.9444444444444614E-2"/>
            </c:manualLayout>
          </c:layout>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noFill/>
          <a:ln w="12700">
            <a:solidFill>
              <a:schemeClr val="bg2"/>
            </a:solidFill>
          </a:ln>
          <a:effectLst/>
        </c:spPr>
        <c:dLbl>
          <c:idx val="0"/>
          <c:layout>
            <c:manualLayout>
              <c:x val="-5.5555555555556572E-3"/>
              <c:y val="-6.9444444444444614E-2"/>
            </c:manualLayout>
          </c:layout>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Sheet8!$B$1</c:f>
              <c:strCache>
                <c:ptCount val="1"/>
                <c:pt idx="0">
                  <c:v>Total</c:v>
                </c:pt>
              </c:strCache>
            </c:strRef>
          </c:tx>
          <c:spPr>
            <a:noFill/>
            <a:ln w="12700">
              <a:solidFill>
                <a:schemeClr val="bg2"/>
              </a:solidFill>
            </a:ln>
            <a:effectLst/>
          </c:spPr>
          <c:invertIfNegative val="0"/>
          <c:dLbls>
            <c:dLbl>
              <c:idx val="0"/>
              <c:layout>
                <c:manualLayout>
                  <c:x val="-2.5462668816039986E-17"/>
                  <c:y val="-0.347222222222222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2C-4651-922C-4BE3DBDE6CBE}"/>
                </c:ext>
              </c:extLst>
            </c:dLbl>
            <c:dLbl>
              <c:idx val="1"/>
              <c:layout>
                <c:manualLayout>
                  <c:x val="-2.7777777777777779E-3"/>
                  <c:y val="-0.152777777777777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2C-4651-922C-4BE3DBDE6CBE}"/>
                </c:ext>
              </c:extLst>
            </c:dLbl>
            <c:dLbl>
              <c:idx val="2"/>
              <c:layout>
                <c:manualLayout>
                  <c:x val="2.7777777777778286E-3"/>
                  <c:y val="-0.115740740740740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2C-4651-922C-4BE3DBDE6CBE}"/>
                </c:ext>
              </c:extLst>
            </c:dLbl>
            <c:dLbl>
              <c:idx val="3"/>
              <c:layout>
                <c:manualLayout>
                  <c:x val="0"/>
                  <c:y val="-7.87037037037037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2C-4651-922C-4BE3DBDE6CBE}"/>
                </c:ext>
              </c:extLst>
            </c:dLbl>
            <c:dLbl>
              <c:idx val="4"/>
              <c:layout>
                <c:manualLayout>
                  <c:x val="-1.0185067526415994E-16"/>
                  <c:y val="-6.944444444444461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2C-4651-922C-4BE3DBDE6CBE}"/>
                </c:ext>
              </c:extLst>
            </c:dLbl>
            <c:dLbl>
              <c:idx val="5"/>
              <c:layout>
                <c:manualLayout>
                  <c:x val="-5.5555555555556572E-3"/>
                  <c:y val="-6.944444444444461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2C-4651-922C-4BE3DBDE6CBE}"/>
                </c:ext>
              </c:extLst>
            </c:dLbl>
            <c:numFmt formatCode="&quot;₹&quot;\ #,##0.00&quot;L&quot;" sourceLinked="0"/>
            <c:spPr>
              <a:noFill/>
              <a:ln>
                <a:noFill/>
              </a:ln>
              <a:effectLst/>
            </c:spPr>
            <c:txPr>
              <a:bodyPr rot="0" spcFirstLastPara="1" vertOverflow="ellipsis" vert="horz" wrap="square" lIns="38100" tIns="19050" rIns="38100" bIns="19050" anchor="t"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Sheet8!$A$2:$A$8</c:f>
              <c:strCache>
                <c:ptCount val="6"/>
                <c:pt idx="0">
                  <c:v>0th Owner</c:v>
                </c:pt>
                <c:pt idx="1">
                  <c:v>1st Owner</c:v>
                </c:pt>
                <c:pt idx="2">
                  <c:v>2nd Owner</c:v>
                </c:pt>
                <c:pt idx="3">
                  <c:v>3rd Owner</c:v>
                </c:pt>
                <c:pt idx="4">
                  <c:v>4th Owner</c:v>
                </c:pt>
                <c:pt idx="5">
                  <c:v>5th Owner</c:v>
                </c:pt>
              </c:strCache>
            </c:strRef>
          </c:cat>
          <c:val>
            <c:numRef>
              <c:f>Sheet8!$B$2:$B$8</c:f>
              <c:numCache>
                <c:formatCode>0.00</c:formatCode>
                <c:ptCount val="6"/>
                <c:pt idx="0">
                  <c:v>33.585714285714282</c:v>
                </c:pt>
                <c:pt idx="1">
                  <c:v>13.591501600642429</c:v>
                </c:pt>
                <c:pt idx="2">
                  <c:v>8.5923857305936</c:v>
                </c:pt>
                <c:pt idx="3">
                  <c:v>4.2210704735376021</c:v>
                </c:pt>
                <c:pt idx="4">
                  <c:v>2.8017182142857138</c:v>
                </c:pt>
                <c:pt idx="5">
                  <c:v>1.9564950000000003</c:v>
                </c:pt>
              </c:numCache>
            </c:numRef>
          </c:val>
          <c:extLst>
            <c:ext xmlns:c16="http://schemas.microsoft.com/office/drawing/2014/chart" uri="{C3380CC4-5D6E-409C-BE32-E72D297353CC}">
              <c16:uniqueId val="{00000000-CC2C-4651-922C-4BE3DBDE6CBE}"/>
            </c:ext>
          </c:extLst>
        </c:ser>
        <c:dLbls>
          <c:dLblPos val="ctr"/>
          <c:showLegendKey val="0"/>
          <c:showVal val="1"/>
          <c:showCatName val="0"/>
          <c:showSerName val="0"/>
          <c:showPercent val="0"/>
          <c:showBubbleSize val="0"/>
        </c:dLbls>
        <c:gapWidth val="150"/>
        <c:overlap val="100"/>
        <c:axId val="1941277599"/>
        <c:axId val="1941278015"/>
      </c:barChart>
      <c:catAx>
        <c:axId val="194127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941278015"/>
        <c:crosses val="autoZero"/>
        <c:auto val="1"/>
        <c:lblAlgn val="ctr"/>
        <c:lblOffset val="100"/>
        <c:noMultiLvlLbl val="0"/>
      </c:catAx>
      <c:valAx>
        <c:axId val="19412780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194127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[carPriceTrendAnalysis.xlsx]Sheet10!PivotTable11</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92D050"/>
                </a:solidFill>
                <a:latin typeface="+mn-lt"/>
                <a:ea typeface="+mn-ea"/>
                <a:cs typeface="+mn-cs"/>
              </a:defRPr>
            </a:pPr>
            <a:r>
              <a:rPr lang="en-US" sz="1300" b="1" i="0" baseline="0">
                <a:solidFill>
                  <a:srgbClr val="92D050"/>
                </a:solidFill>
                <a:effectLst/>
              </a:rPr>
              <a:t>Average Kms of each owner</a:t>
            </a:r>
            <a:endParaRPr lang="en-IN" sz="1300">
              <a:solidFill>
                <a:srgbClr val="92D050"/>
              </a:solidFill>
              <a:effectLst/>
            </a:endParaRPr>
          </a:p>
        </c:rich>
      </c:tx>
      <c:layout>
        <c:manualLayout>
          <c:xMode val="edge"/>
          <c:yMode val="edge"/>
          <c:x val="1.097397264801674E-3"/>
          <c:y val="1.0974063421221357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92D05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10544217687074831"/>
              <c:y val="-0.11318619128466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dLbl>
          <c:idx val="0"/>
          <c:layout>
            <c:manualLayout>
              <c:x val="0.1598639455782313"/>
              <c:y val="8.4889643463497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7006802721088437E-2"/>
              <c:y val="-0.186757215619694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0.15986394557823133"/>
              <c:y val="-7.3571024335031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dLbl>
          <c:idx val="0"/>
          <c:layout>
            <c:manualLayout>
              <c:x val="-0.16666666666666669"/>
              <c:y val="0.10186757215619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0.12244897959183673"/>
              <c:y val="0.14714204867006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7006802721088437E-2"/>
              <c:y val="-0.186757215619694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0544217687074831"/>
              <c:y val="-0.11318619128466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598639455782313"/>
              <c:y val="8.4889643463497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2244897959183673"/>
              <c:y val="0.14714204867006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6666666666666669"/>
              <c:y val="0.101867572156196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5986394557823133"/>
              <c:y val="-7.3571024335031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quot;K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5.7368801755327131E-2"/>
              <c:y val="-0.14695349970091087"/>
            </c:manualLayout>
          </c:layout>
          <c:numFmt formatCode="#,##0.00&quot;K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10544217687074831"/>
              <c:y val="-0.11318619128466327"/>
            </c:manualLayout>
          </c:layout>
          <c:numFmt formatCode="#,##0.00&quot;K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20426208376449531"/>
              <c:y val="0.13731903222393949"/>
            </c:manualLayout>
          </c:layout>
          <c:numFmt formatCode="#,##0.00&quot;K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14797542440321676"/>
              <c:y val="-0.160880772197982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16666666666666669"/>
              <c:y val="0.10186757215619684"/>
            </c:manualLayout>
          </c:layout>
          <c:numFmt formatCode="#,##0.00&quot;K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15986394557823133"/>
              <c:y val="-7.3571024335031127E-2"/>
            </c:manualLayout>
          </c:layout>
          <c:numFmt formatCode="#,##0.00&quot;K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Sheet10!$B$1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899-4BFE-9194-0552D7B8AC81}"/>
              </c:ext>
            </c:extLst>
          </c:dPt>
          <c:dPt>
            <c:idx val="1"/>
            <c:bubble3D val="0"/>
            <c:spPr>
              <a:solidFill>
                <a:schemeClr val="accent2"/>
              </a:solidFill>
              <a:ln>
                <a:noFill/>
              </a:ln>
              <a:effectLst/>
            </c:spPr>
            <c:extLst>
              <c:ext xmlns:c16="http://schemas.microsoft.com/office/drawing/2014/chart" uri="{C3380CC4-5D6E-409C-BE32-E72D297353CC}">
                <c16:uniqueId val="{00000003-5899-4BFE-9194-0552D7B8AC81}"/>
              </c:ext>
            </c:extLst>
          </c:dPt>
          <c:dPt>
            <c:idx val="2"/>
            <c:bubble3D val="0"/>
            <c:spPr>
              <a:solidFill>
                <a:schemeClr val="accent3"/>
              </a:solidFill>
              <a:ln>
                <a:noFill/>
              </a:ln>
              <a:effectLst/>
            </c:spPr>
            <c:extLst>
              <c:ext xmlns:c16="http://schemas.microsoft.com/office/drawing/2014/chart" uri="{C3380CC4-5D6E-409C-BE32-E72D297353CC}">
                <c16:uniqueId val="{00000005-5899-4BFE-9194-0552D7B8AC81}"/>
              </c:ext>
            </c:extLst>
          </c:dPt>
          <c:dPt>
            <c:idx val="3"/>
            <c:bubble3D val="0"/>
            <c:spPr>
              <a:solidFill>
                <a:schemeClr val="accent4"/>
              </a:solidFill>
              <a:ln>
                <a:noFill/>
              </a:ln>
              <a:effectLst/>
            </c:spPr>
            <c:extLst>
              <c:ext xmlns:c16="http://schemas.microsoft.com/office/drawing/2014/chart" uri="{C3380CC4-5D6E-409C-BE32-E72D297353CC}">
                <c16:uniqueId val="{00000007-5899-4BFE-9194-0552D7B8AC81}"/>
              </c:ext>
            </c:extLst>
          </c:dPt>
          <c:dPt>
            <c:idx val="4"/>
            <c:bubble3D val="0"/>
            <c:spPr>
              <a:solidFill>
                <a:schemeClr val="accent5"/>
              </a:solidFill>
              <a:ln>
                <a:noFill/>
              </a:ln>
              <a:effectLst/>
            </c:spPr>
            <c:extLst>
              <c:ext xmlns:c16="http://schemas.microsoft.com/office/drawing/2014/chart" uri="{C3380CC4-5D6E-409C-BE32-E72D297353CC}">
                <c16:uniqueId val="{00000009-5899-4BFE-9194-0552D7B8AC81}"/>
              </c:ext>
            </c:extLst>
          </c:dPt>
          <c:dPt>
            <c:idx val="5"/>
            <c:bubble3D val="0"/>
            <c:spPr>
              <a:solidFill>
                <a:schemeClr val="accent6"/>
              </a:solidFill>
              <a:ln>
                <a:noFill/>
              </a:ln>
              <a:effectLst/>
            </c:spPr>
            <c:extLst>
              <c:ext xmlns:c16="http://schemas.microsoft.com/office/drawing/2014/chart" uri="{C3380CC4-5D6E-409C-BE32-E72D297353CC}">
                <c16:uniqueId val="{0000000B-5899-4BFE-9194-0552D7B8AC81}"/>
              </c:ext>
            </c:extLst>
          </c:dPt>
          <c:dLbls>
            <c:dLbl>
              <c:idx val="0"/>
              <c:layout>
                <c:manualLayout>
                  <c:x val="-5.7368801755327131E-2"/>
                  <c:y val="-0.1469534997009108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99-4BFE-9194-0552D7B8AC81}"/>
                </c:ext>
              </c:extLst>
            </c:dLbl>
            <c:dLbl>
              <c:idx val="1"/>
              <c:layout>
                <c:manualLayout>
                  <c:x val="0.10544217687074831"/>
                  <c:y val="-0.1131861912846632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99-4BFE-9194-0552D7B8AC81}"/>
                </c:ext>
              </c:extLst>
            </c:dLbl>
            <c:dLbl>
              <c:idx val="2"/>
              <c:layout>
                <c:manualLayout>
                  <c:x val="0.20426208376449531"/>
                  <c:y val="0.1373190322239394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99-4BFE-9194-0552D7B8AC81}"/>
                </c:ext>
              </c:extLst>
            </c:dLbl>
            <c:dLbl>
              <c:idx val="3"/>
              <c:layout>
                <c:manualLayout>
                  <c:x val="-0.14797542440321676"/>
                  <c:y val="-0.160880772197982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99-4BFE-9194-0552D7B8AC81}"/>
                </c:ext>
              </c:extLst>
            </c:dLbl>
            <c:dLbl>
              <c:idx val="4"/>
              <c:layout>
                <c:manualLayout>
                  <c:x val="-0.16666666666666669"/>
                  <c:y val="0.1018675721561968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899-4BFE-9194-0552D7B8AC81}"/>
                </c:ext>
              </c:extLst>
            </c:dLbl>
            <c:dLbl>
              <c:idx val="5"/>
              <c:layout>
                <c:manualLayout>
                  <c:x val="-0.15986394557823133"/>
                  <c:y val="-7.357102433503112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899-4BFE-9194-0552D7B8AC81}"/>
                </c:ext>
              </c:extLst>
            </c:dLbl>
            <c:numFmt formatCode="#,##0.00&quot;K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rgbClr val="FF0000"/>
                  </a:solidFill>
                  <a:round/>
                </a:ln>
                <a:effectLst/>
              </c:spPr>
            </c:leaderLines>
            <c:extLst>
              <c:ext xmlns:c15="http://schemas.microsoft.com/office/drawing/2012/chart" uri="{CE6537A1-D6FC-4f65-9D91-7224C49458BB}"/>
            </c:extLst>
          </c:dLbls>
          <c:cat>
            <c:strRef>
              <c:f>Sheet10!$A$2:$A$8</c:f>
              <c:strCache>
                <c:ptCount val="6"/>
                <c:pt idx="0">
                  <c:v>0th Owner</c:v>
                </c:pt>
                <c:pt idx="1">
                  <c:v>1st Owner</c:v>
                </c:pt>
                <c:pt idx="2">
                  <c:v>2nd Owner</c:v>
                </c:pt>
                <c:pt idx="3">
                  <c:v>3rd Owner</c:v>
                </c:pt>
                <c:pt idx="4">
                  <c:v>4th Owner</c:v>
                </c:pt>
                <c:pt idx="5">
                  <c:v>5th Owner</c:v>
                </c:pt>
              </c:strCache>
            </c:strRef>
          </c:cat>
          <c:val>
            <c:numRef>
              <c:f>Sheet10!$B$2:$B$8</c:f>
              <c:numCache>
                <c:formatCode>0</c:formatCode>
                <c:ptCount val="6"/>
                <c:pt idx="0">
                  <c:v>9663.2857142857138</c:v>
                </c:pt>
                <c:pt idx="1">
                  <c:v>55560.485010706638</c:v>
                </c:pt>
                <c:pt idx="2">
                  <c:v>75640.394216133936</c:v>
                </c:pt>
                <c:pt idx="3">
                  <c:v>88762.242339832868</c:v>
                </c:pt>
                <c:pt idx="4">
                  <c:v>97475.523809523816</c:v>
                </c:pt>
                <c:pt idx="5">
                  <c:v>111437.08333333333</c:v>
                </c:pt>
              </c:numCache>
            </c:numRef>
          </c:val>
          <c:extLst>
            <c:ext xmlns:c16="http://schemas.microsoft.com/office/drawing/2014/chart" uri="{C3380CC4-5D6E-409C-BE32-E72D297353CC}">
              <c16:uniqueId val="{0000000C-5899-4BFE-9194-0552D7B8AC81}"/>
            </c:ext>
          </c:extLst>
        </c:ser>
        <c:dLbls>
          <c:showLegendKey val="0"/>
          <c:showVal val="1"/>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8.xml"/><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chart" Target="../charts/chart12.xml"/><Relationship Id="rId2" Type="http://schemas.microsoft.com/office/2007/relationships/hdphoto" Target="../media/hdphoto1.wdp"/><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chart" Target="../charts/chart10.xml"/><Relationship Id="rId10" Type="http://schemas.openxmlformats.org/officeDocument/2006/relationships/image" Target="../media/image9.png"/><Relationship Id="rId19" Type="http://schemas.openxmlformats.org/officeDocument/2006/relationships/chart" Target="../charts/chart14.xml"/><Relationship Id="rId4" Type="http://schemas.openxmlformats.org/officeDocument/2006/relationships/image" Target="../media/image3.svg"/><Relationship Id="rId9" Type="http://schemas.openxmlformats.org/officeDocument/2006/relationships/image" Target="../media/image8.png"/><Relationship Id="rId14" Type="http://schemas.openxmlformats.org/officeDocument/2006/relationships/chart" Target="../charts/chart9.xml"/></Relationships>
</file>

<file path=xl/drawings/_rels/drawing9.xml.rels><?xml version="1.0" encoding="UTF-8" standalone="yes"?>
<Relationships xmlns="http://schemas.openxmlformats.org/package/2006/relationships"><Relationship Id="rId2" Type="http://schemas.microsoft.com/office/2007/relationships/hdphoto" Target="../media/hdphoto2.wdp"/><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3</xdr:col>
      <xdr:colOff>472440</xdr:colOff>
      <xdr:row>6</xdr:row>
      <xdr:rowOff>125730</xdr:rowOff>
    </xdr:from>
    <xdr:to>
      <xdr:col>11</xdr:col>
      <xdr:colOff>167640</xdr:colOff>
      <xdr:row>21</xdr:row>
      <xdr:rowOff>125730</xdr:rowOff>
    </xdr:to>
    <xdr:graphicFrame macro="">
      <xdr:nvGraphicFramePr>
        <xdr:cNvPr id="2" name="Chart 1">
          <a:extLst>
            <a:ext uri="{FF2B5EF4-FFF2-40B4-BE49-F238E27FC236}">
              <a16:creationId xmlns:a16="http://schemas.microsoft.com/office/drawing/2014/main" id="{035FD8CA-11E8-4F37-F606-16FCC6AA7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6</xdr:row>
      <xdr:rowOff>125730</xdr:rowOff>
    </xdr:from>
    <xdr:to>
      <xdr:col>11</xdr:col>
      <xdr:colOff>175260</xdr:colOff>
      <xdr:row>21</xdr:row>
      <xdr:rowOff>125730</xdr:rowOff>
    </xdr:to>
    <xdr:graphicFrame macro="">
      <xdr:nvGraphicFramePr>
        <xdr:cNvPr id="2" name="Chart 1">
          <a:extLst>
            <a:ext uri="{FF2B5EF4-FFF2-40B4-BE49-F238E27FC236}">
              <a16:creationId xmlns:a16="http://schemas.microsoft.com/office/drawing/2014/main" id="{B4A97003-B736-FE3B-6B4E-0B57C36E4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472440</xdr:colOff>
      <xdr:row>6</xdr:row>
      <xdr:rowOff>125730</xdr:rowOff>
    </xdr:from>
    <xdr:to>
      <xdr:col>11</xdr:col>
      <xdr:colOff>167640</xdr:colOff>
      <xdr:row>21</xdr:row>
      <xdr:rowOff>125730</xdr:rowOff>
    </xdr:to>
    <xdr:graphicFrame macro="">
      <xdr:nvGraphicFramePr>
        <xdr:cNvPr id="2" name="Chart 1">
          <a:extLst>
            <a:ext uri="{FF2B5EF4-FFF2-40B4-BE49-F238E27FC236}">
              <a16:creationId xmlns:a16="http://schemas.microsoft.com/office/drawing/2014/main" id="{D722D035-5177-3463-DC1B-29B163A22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472440</xdr:colOff>
      <xdr:row>6</xdr:row>
      <xdr:rowOff>125730</xdr:rowOff>
    </xdr:from>
    <xdr:to>
      <xdr:col>11</xdr:col>
      <xdr:colOff>167640</xdr:colOff>
      <xdr:row>21</xdr:row>
      <xdr:rowOff>125730</xdr:rowOff>
    </xdr:to>
    <xdr:graphicFrame macro="">
      <xdr:nvGraphicFramePr>
        <xdr:cNvPr id="2" name="Chart 1">
          <a:extLst>
            <a:ext uri="{FF2B5EF4-FFF2-40B4-BE49-F238E27FC236}">
              <a16:creationId xmlns:a16="http://schemas.microsoft.com/office/drawing/2014/main" id="{29FB19C3-57A3-5AF5-E5DA-DB5EE02D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426720</xdr:colOff>
      <xdr:row>6</xdr:row>
      <xdr:rowOff>125730</xdr:rowOff>
    </xdr:from>
    <xdr:to>
      <xdr:col>14</xdr:col>
      <xdr:colOff>525780</xdr:colOff>
      <xdr:row>24</xdr:row>
      <xdr:rowOff>175260</xdr:rowOff>
    </xdr:to>
    <xdr:graphicFrame macro="">
      <xdr:nvGraphicFramePr>
        <xdr:cNvPr id="2" name="Chart 1">
          <a:extLst>
            <a:ext uri="{FF2B5EF4-FFF2-40B4-BE49-F238E27FC236}">
              <a16:creationId xmlns:a16="http://schemas.microsoft.com/office/drawing/2014/main" id="{C1B963F0-794D-FB09-AE28-7C07916D3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944880</xdr:colOff>
      <xdr:row>11</xdr:row>
      <xdr:rowOff>152401</xdr:rowOff>
    </xdr:from>
    <xdr:to>
      <xdr:col>3</xdr:col>
      <xdr:colOff>114300</xdr:colOff>
      <xdr:row>21</xdr:row>
      <xdr:rowOff>15241</xdr:rowOff>
    </xdr:to>
    <mc:AlternateContent xmlns:mc="http://schemas.openxmlformats.org/markup-compatibility/2006">
      <mc:Choice xmlns:a14="http://schemas.microsoft.com/office/drawing/2010/main" Requires="a14">
        <xdr:graphicFrame macro="">
          <xdr:nvGraphicFramePr>
            <xdr:cNvPr id="3" name="fuel_type">
              <a:extLst>
                <a:ext uri="{FF2B5EF4-FFF2-40B4-BE49-F238E27FC236}">
                  <a16:creationId xmlns:a16="http://schemas.microsoft.com/office/drawing/2014/main" id="{E3B236F9-9326-24D6-0978-2227848DB268}"/>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dr:sp macro="" textlink="">
          <xdr:nvSpPr>
            <xdr:cNvPr id="0" name=""/>
            <xdr:cNvSpPr>
              <a:spLocks noTextEdit="1"/>
            </xdr:cNvSpPr>
          </xdr:nvSpPr>
          <xdr:spPr>
            <a:xfrm>
              <a:off x="944880" y="2164081"/>
              <a:ext cx="1828800" cy="1691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365760</xdr:colOff>
      <xdr:row>6</xdr:row>
      <xdr:rowOff>125730</xdr:rowOff>
    </xdr:from>
    <xdr:to>
      <xdr:col>7</xdr:col>
      <xdr:colOff>510540</xdr:colOff>
      <xdr:row>21</xdr:row>
      <xdr:rowOff>125730</xdr:rowOff>
    </xdr:to>
    <xdr:graphicFrame macro="">
      <xdr:nvGraphicFramePr>
        <xdr:cNvPr id="2" name="Chart 1">
          <a:extLst>
            <a:ext uri="{FF2B5EF4-FFF2-40B4-BE49-F238E27FC236}">
              <a16:creationId xmlns:a16="http://schemas.microsoft.com/office/drawing/2014/main" id="{DB4967BA-74B0-8895-F8A2-04FE802E8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1463040</xdr:colOff>
      <xdr:row>8</xdr:row>
      <xdr:rowOff>26670</xdr:rowOff>
    </xdr:from>
    <xdr:to>
      <xdr:col>8</xdr:col>
      <xdr:colOff>0</xdr:colOff>
      <xdr:row>20</xdr:row>
      <xdr:rowOff>76200</xdr:rowOff>
    </xdr:to>
    <xdr:graphicFrame macro="">
      <xdr:nvGraphicFramePr>
        <xdr:cNvPr id="2" name="Chart 1">
          <a:extLst>
            <a:ext uri="{FF2B5EF4-FFF2-40B4-BE49-F238E27FC236}">
              <a16:creationId xmlns:a16="http://schemas.microsoft.com/office/drawing/2014/main" id="{683322FE-3156-20DD-2B23-500BE97A6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42026</xdr:rowOff>
    </xdr:from>
    <xdr:to>
      <xdr:col>23</xdr:col>
      <xdr:colOff>571763</xdr:colOff>
      <xdr:row>35</xdr:row>
      <xdr:rowOff>98535</xdr:rowOff>
    </xdr:to>
    <xdr:pic>
      <xdr:nvPicPr>
        <xdr:cNvPr id="39" name="Picture 38" descr="Mercedes 4k Wallpapers - Wallpaper Cave">
          <a:extLst>
            <a:ext uri="{FF2B5EF4-FFF2-40B4-BE49-F238E27FC236}">
              <a16:creationId xmlns:a16="http://schemas.microsoft.com/office/drawing/2014/main" id="{3640C47B-6219-4D72-9951-71AC303845A3}"/>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40000" contrast="20000"/>
                  </a14:imgEffect>
                </a14:imgLayer>
              </a14:imgProps>
            </a:ext>
            <a:ext uri="{28A0092B-C50C-407E-A947-70E740481C1C}">
              <a14:useLocalDpi xmlns:a14="http://schemas.microsoft.com/office/drawing/2010/main" val="0"/>
            </a:ext>
          </a:extLst>
        </a:blip>
        <a:srcRect/>
        <a:stretch>
          <a:fillRect/>
        </a:stretch>
      </xdr:blipFill>
      <xdr:spPr bwMode="auto">
        <a:xfrm>
          <a:off x="0" y="777750"/>
          <a:ext cx="14622780" cy="57583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571500</xdr:colOff>
      <xdr:row>0</xdr:row>
      <xdr:rowOff>0</xdr:rowOff>
    </xdr:from>
    <xdr:to>
      <xdr:col>17</xdr:col>
      <xdr:colOff>396240</xdr:colOff>
      <xdr:row>3</xdr:row>
      <xdr:rowOff>167640</xdr:rowOff>
    </xdr:to>
    <xdr:sp macro="" textlink="">
      <xdr:nvSpPr>
        <xdr:cNvPr id="2" name="Rectangle 1">
          <a:extLst>
            <a:ext uri="{FF2B5EF4-FFF2-40B4-BE49-F238E27FC236}">
              <a16:creationId xmlns:a16="http://schemas.microsoft.com/office/drawing/2014/main" id="{3BBBB7FA-0CB7-5BE4-4C51-87F3A264E6E0}"/>
            </a:ext>
          </a:extLst>
        </xdr:cNvPr>
        <xdr:cNvSpPr/>
      </xdr:nvSpPr>
      <xdr:spPr>
        <a:xfrm>
          <a:off x="2400300" y="0"/>
          <a:ext cx="8359140" cy="7162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a:ln>
                <a:solidFill>
                  <a:schemeClr val="bg1"/>
                </a:solidFill>
              </a:ln>
              <a:solidFill>
                <a:schemeClr val="tx1"/>
              </a:solidFill>
              <a:effectLst>
                <a:glow rad="63500">
                  <a:schemeClr val="accent2">
                    <a:satMod val="175000"/>
                    <a:alpha val="40000"/>
                  </a:schemeClr>
                </a:glow>
                <a:reflection blurRad="6350" stA="60000" endA="900" endPos="58000" dir="5400000" sy="-100000" algn="bl" rotWithShape="0"/>
              </a:effectLst>
              <a:latin typeface="Amasis MT Pro Black" panose="02040A04050005020304" pitchFamily="18" charset="0"/>
              <a:cs typeface="Aharoni" panose="02010803020104030203" pitchFamily="2" charset="-79"/>
            </a:rPr>
            <a:t>Car Price</a:t>
          </a:r>
          <a:r>
            <a:rPr lang="en-IN" sz="4000" baseline="0">
              <a:ln>
                <a:solidFill>
                  <a:schemeClr val="bg1"/>
                </a:solidFill>
              </a:ln>
              <a:solidFill>
                <a:schemeClr val="tx1"/>
              </a:solidFill>
              <a:effectLst>
                <a:glow rad="63500">
                  <a:schemeClr val="accent2">
                    <a:satMod val="175000"/>
                    <a:alpha val="40000"/>
                  </a:schemeClr>
                </a:glow>
                <a:reflection blurRad="6350" stA="60000" endA="900" endPos="58000" dir="5400000" sy="-100000" algn="bl" rotWithShape="0"/>
              </a:effectLst>
              <a:latin typeface="Amasis MT Pro Black" panose="02040A04050005020304" pitchFamily="18" charset="0"/>
              <a:cs typeface="Aharoni" panose="02010803020104030203" pitchFamily="2" charset="-79"/>
            </a:rPr>
            <a:t> Trend Analysis</a:t>
          </a:r>
          <a:endParaRPr lang="en-IN" sz="4000">
            <a:ln>
              <a:solidFill>
                <a:schemeClr val="bg1"/>
              </a:solidFill>
            </a:ln>
            <a:solidFill>
              <a:schemeClr val="tx1"/>
            </a:solidFill>
            <a:effectLst>
              <a:glow rad="63500">
                <a:schemeClr val="accent2">
                  <a:satMod val="175000"/>
                  <a:alpha val="40000"/>
                </a:schemeClr>
              </a:glow>
              <a:reflection blurRad="6350" stA="60000" endA="900" endPos="58000" dir="5400000" sy="-100000" algn="bl" rotWithShape="0"/>
            </a:effectLst>
            <a:latin typeface="Amasis MT Pro Black" panose="02040A04050005020304" pitchFamily="18" charset="0"/>
            <a:cs typeface="Aharoni" panose="02010803020104030203" pitchFamily="2" charset="-79"/>
          </a:endParaRPr>
        </a:p>
      </xdr:txBody>
    </xdr:sp>
    <xdr:clientData/>
  </xdr:twoCellAnchor>
  <xdr:twoCellAnchor editAs="oneCell">
    <xdr:from>
      <xdr:col>16</xdr:col>
      <xdr:colOff>358140</xdr:colOff>
      <xdr:row>0</xdr:row>
      <xdr:rowOff>0</xdr:rowOff>
    </xdr:from>
    <xdr:to>
      <xdr:col>17</xdr:col>
      <xdr:colOff>548640</xdr:colOff>
      <xdr:row>3</xdr:row>
      <xdr:rowOff>146539</xdr:rowOff>
    </xdr:to>
    <xdr:pic>
      <xdr:nvPicPr>
        <xdr:cNvPr id="4" name="Graphic 3" descr="Convertible with solid fill">
          <a:extLst>
            <a:ext uri="{FF2B5EF4-FFF2-40B4-BE49-F238E27FC236}">
              <a16:creationId xmlns:a16="http://schemas.microsoft.com/office/drawing/2014/main" id="{31A69A96-B83C-164C-9C89-6D25DF4FC7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088294" y="0"/>
          <a:ext cx="798634" cy="696058"/>
        </a:xfrm>
        <a:prstGeom prst="rect">
          <a:avLst/>
        </a:prstGeom>
      </xdr:spPr>
    </xdr:pic>
    <xdr:clientData/>
  </xdr:twoCellAnchor>
  <xdr:twoCellAnchor editAs="oneCell">
    <xdr:from>
      <xdr:col>17</xdr:col>
      <xdr:colOff>556260</xdr:colOff>
      <xdr:row>0</xdr:row>
      <xdr:rowOff>0</xdr:rowOff>
    </xdr:from>
    <xdr:to>
      <xdr:col>19</xdr:col>
      <xdr:colOff>83820</xdr:colOff>
      <xdr:row>4</xdr:row>
      <xdr:rowOff>15240</xdr:rowOff>
    </xdr:to>
    <xdr:pic>
      <xdr:nvPicPr>
        <xdr:cNvPr id="6" name="Graphic 5" descr="Statistics outline">
          <a:extLst>
            <a:ext uri="{FF2B5EF4-FFF2-40B4-BE49-F238E27FC236}">
              <a16:creationId xmlns:a16="http://schemas.microsoft.com/office/drawing/2014/main" id="{58F47E9E-AE77-C36B-65FB-E2116D22BE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919460" y="0"/>
          <a:ext cx="746760" cy="746760"/>
        </a:xfrm>
        <a:prstGeom prst="rect">
          <a:avLst/>
        </a:prstGeom>
      </xdr:spPr>
    </xdr:pic>
    <xdr:clientData/>
  </xdr:twoCellAnchor>
  <xdr:twoCellAnchor editAs="oneCell">
    <xdr:from>
      <xdr:col>19</xdr:col>
      <xdr:colOff>22860</xdr:colOff>
      <xdr:row>0</xdr:row>
      <xdr:rowOff>0</xdr:rowOff>
    </xdr:from>
    <xdr:to>
      <xdr:col>20</xdr:col>
      <xdr:colOff>144780</xdr:colOff>
      <xdr:row>4</xdr:row>
      <xdr:rowOff>0</xdr:rowOff>
    </xdr:to>
    <xdr:pic>
      <xdr:nvPicPr>
        <xdr:cNvPr id="8" name="Graphic 7" descr="Gears with solid fill">
          <a:extLst>
            <a:ext uri="{FF2B5EF4-FFF2-40B4-BE49-F238E27FC236}">
              <a16:creationId xmlns:a16="http://schemas.microsoft.com/office/drawing/2014/main" id="{EF81C34E-288E-C485-CA69-56CD36A2B9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605260" y="0"/>
          <a:ext cx="731520" cy="731520"/>
        </a:xfrm>
        <a:prstGeom prst="rect">
          <a:avLst/>
        </a:prstGeom>
      </xdr:spPr>
    </xdr:pic>
    <xdr:clientData/>
  </xdr:twoCellAnchor>
  <xdr:twoCellAnchor editAs="oneCell">
    <xdr:from>
      <xdr:col>4</xdr:col>
      <xdr:colOff>131885</xdr:colOff>
      <xdr:row>0</xdr:row>
      <xdr:rowOff>70418</xdr:rowOff>
    </xdr:from>
    <xdr:to>
      <xdr:col>5</xdr:col>
      <xdr:colOff>143190</xdr:colOff>
      <xdr:row>3</xdr:row>
      <xdr:rowOff>117230</xdr:rowOff>
    </xdr:to>
    <xdr:pic>
      <xdr:nvPicPr>
        <xdr:cNvPr id="9" name="Picture 8" descr="BMW logo PNG transparent image download, size: 670x668px">
          <a:extLst>
            <a:ext uri="{FF2B5EF4-FFF2-40B4-BE49-F238E27FC236}">
              <a16:creationId xmlns:a16="http://schemas.microsoft.com/office/drawing/2014/main" id="{D33EF2A9-5AE1-4EB0-AD98-CE0A4A78234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564423" y="70418"/>
          <a:ext cx="619440" cy="596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490904</xdr:colOff>
      <xdr:row>0</xdr:row>
      <xdr:rowOff>105106</xdr:rowOff>
    </xdr:from>
    <xdr:to>
      <xdr:col>4</xdr:col>
      <xdr:colOff>22860</xdr:colOff>
      <xdr:row>3</xdr:row>
      <xdr:rowOff>67992</xdr:rowOff>
    </xdr:to>
    <xdr:pic>
      <xdr:nvPicPr>
        <xdr:cNvPr id="10" name="Picture 9" descr="Audi car logo PNG brand image transparent image download ...">
          <a:extLst>
            <a:ext uri="{FF2B5EF4-FFF2-40B4-BE49-F238E27FC236}">
              <a16:creationId xmlns:a16="http://schemas.microsoft.com/office/drawing/2014/main" id="{3683935F-E2D4-E421-C943-2EF3978A643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07173" y="105106"/>
          <a:ext cx="748225" cy="512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549519</xdr:colOff>
      <xdr:row>0</xdr:row>
      <xdr:rowOff>65942</xdr:rowOff>
    </xdr:from>
    <xdr:to>
      <xdr:col>2</xdr:col>
      <xdr:colOff>492336</xdr:colOff>
      <xdr:row>3</xdr:row>
      <xdr:rowOff>124558</xdr:rowOff>
    </xdr:to>
    <xdr:pic>
      <xdr:nvPicPr>
        <xdr:cNvPr id="14" name="Picture 13" descr="Jaguar Logo, HD Png, Meaning, Information">
          <a:extLst>
            <a:ext uri="{FF2B5EF4-FFF2-40B4-BE49-F238E27FC236}">
              <a16:creationId xmlns:a16="http://schemas.microsoft.com/office/drawing/2014/main" id="{2A05B20E-93AC-D2D6-EAA0-002CB71B86C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49519" y="65942"/>
          <a:ext cx="1159086" cy="608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139211</xdr:colOff>
      <xdr:row>0</xdr:row>
      <xdr:rowOff>65944</xdr:rowOff>
    </xdr:from>
    <xdr:to>
      <xdr:col>1</xdr:col>
      <xdr:colOff>65942</xdr:colOff>
      <xdr:row>3</xdr:row>
      <xdr:rowOff>43963</xdr:rowOff>
    </xdr:to>
    <xdr:pic>
      <xdr:nvPicPr>
        <xdr:cNvPr id="16" name="Picture 15" descr="Mercedes Logo - Free Transparent PNG Logos">
          <a:extLst>
            <a:ext uri="{FF2B5EF4-FFF2-40B4-BE49-F238E27FC236}">
              <a16:creationId xmlns:a16="http://schemas.microsoft.com/office/drawing/2014/main" id="{D3C3B46E-3357-314B-8780-FA7D68B6E64A}"/>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9207" r="29319" b="27273"/>
        <a:stretch/>
      </xdr:blipFill>
      <xdr:spPr bwMode="auto">
        <a:xfrm>
          <a:off x="139211" y="65944"/>
          <a:ext cx="534866" cy="527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153865</xdr:colOff>
      <xdr:row>3</xdr:row>
      <xdr:rowOff>161191</xdr:rowOff>
    </xdr:from>
    <xdr:to>
      <xdr:col>6</xdr:col>
      <xdr:colOff>551793</xdr:colOff>
      <xdr:row>18</xdr:row>
      <xdr:rowOff>156795</xdr:rowOff>
    </xdr:to>
    <xdr:graphicFrame macro="">
      <xdr:nvGraphicFramePr>
        <xdr:cNvPr id="25" name="Chart 24">
          <a:extLst>
            <a:ext uri="{FF2B5EF4-FFF2-40B4-BE49-F238E27FC236}">
              <a16:creationId xmlns:a16="http://schemas.microsoft.com/office/drawing/2014/main" id="{2BD0BFD1-1BCD-48CD-8328-E395FE178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43961</xdr:colOff>
      <xdr:row>21</xdr:row>
      <xdr:rowOff>87923</xdr:rowOff>
    </xdr:from>
    <xdr:to>
      <xdr:col>5</xdr:col>
      <xdr:colOff>236483</xdr:colOff>
      <xdr:row>34</xdr:row>
      <xdr:rowOff>24911</xdr:rowOff>
    </xdr:to>
    <xdr:graphicFrame macro="">
      <xdr:nvGraphicFramePr>
        <xdr:cNvPr id="26" name="Chart 25">
          <a:extLst>
            <a:ext uri="{FF2B5EF4-FFF2-40B4-BE49-F238E27FC236}">
              <a16:creationId xmlns:a16="http://schemas.microsoft.com/office/drawing/2014/main" id="{7C908A62-F536-4B98-994D-F549BAA88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51794</xdr:colOff>
      <xdr:row>19</xdr:row>
      <xdr:rowOff>131379</xdr:rowOff>
    </xdr:from>
    <xdr:to>
      <xdr:col>12</xdr:col>
      <xdr:colOff>369630</xdr:colOff>
      <xdr:row>34</xdr:row>
      <xdr:rowOff>14551</xdr:rowOff>
    </xdr:to>
    <xdr:graphicFrame macro="">
      <xdr:nvGraphicFramePr>
        <xdr:cNvPr id="27" name="Chart 26">
          <a:extLst>
            <a:ext uri="{FF2B5EF4-FFF2-40B4-BE49-F238E27FC236}">
              <a16:creationId xmlns:a16="http://schemas.microsoft.com/office/drawing/2014/main" id="{A42F63E9-13BC-42C9-9F63-A79BA85D8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187215</xdr:colOff>
      <xdr:row>20</xdr:row>
      <xdr:rowOff>1</xdr:rowOff>
    </xdr:from>
    <xdr:to>
      <xdr:col>19</xdr:col>
      <xdr:colOff>502272</xdr:colOff>
      <xdr:row>34</xdr:row>
      <xdr:rowOff>19707</xdr:rowOff>
    </xdr:to>
    <xdr:graphicFrame macro="">
      <xdr:nvGraphicFramePr>
        <xdr:cNvPr id="28" name="Chart 27">
          <a:extLst>
            <a:ext uri="{FF2B5EF4-FFF2-40B4-BE49-F238E27FC236}">
              <a16:creationId xmlns:a16="http://schemas.microsoft.com/office/drawing/2014/main" id="{7EC80D3F-DDFB-4F41-A975-F6279F3A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5045</xdr:colOff>
      <xdr:row>7</xdr:row>
      <xdr:rowOff>30570</xdr:rowOff>
    </xdr:from>
    <xdr:to>
      <xdr:col>15</xdr:col>
      <xdr:colOff>39920</xdr:colOff>
      <xdr:row>19</xdr:row>
      <xdr:rowOff>119251</xdr:rowOff>
    </xdr:to>
    <xdr:graphicFrame macro="">
      <xdr:nvGraphicFramePr>
        <xdr:cNvPr id="31" name="Chart 30">
          <a:extLst>
            <a:ext uri="{FF2B5EF4-FFF2-40B4-BE49-F238E27FC236}">
              <a16:creationId xmlns:a16="http://schemas.microsoft.com/office/drawing/2014/main" id="{B262C693-1018-427E-9301-42A757ABA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5</xdr:col>
      <xdr:colOff>601313</xdr:colOff>
      <xdr:row>4</xdr:row>
      <xdr:rowOff>24448</xdr:rowOff>
    </xdr:from>
    <xdr:to>
      <xdr:col>14</xdr:col>
      <xdr:colOff>386054</xdr:colOff>
      <xdr:row>7</xdr:row>
      <xdr:rowOff>145780</xdr:rowOff>
    </xdr:to>
    <mc:AlternateContent xmlns:mc="http://schemas.openxmlformats.org/markup-compatibility/2006">
      <mc:Choice xmlns:a14="http://schemas.microsoft.com/office/drawing/2010/main" Requires="a14">
        <xdr:graphicFrame macro="">
          <xdr:nvGraphicFramePr>
            <xdr:cNvPr id="32" name="fuel_type 1">
              <a:extLst>
                <a:ext uri="{FF2B5EF4-FFF2-40B4-BE49-F238E27FC236}">
                  <a16:creationId xmlns:a16="http://schemas.microsoft.com/office/drawing/2014/main" id="{F1C67058-D747-492D-B6E8-87045A1D4648}"/>
                </a:ext>
              </a:extLst>
            </xdr:cNvPr>
            <xdr:cNvGraphicFramePr/>
          </xdr:nvGraphicFramePr>
          <xdr:xfrm>
            <a:off x="0" y="0"/>
            <a:ext cx="0" cy="0"/>
          </xdr:xfrm>
          <a:graphic>
            <a:graphicData uri="http://schemas.microsoft.com/office/drawing/2010/slicer">
              <sle:slicer xmlns:sle="http://schemas.microsoft.com/office/drawing/2010/slicer" name="fuel_type 1"/>
            </a:graphicData>
          </a:graphic>
        </xdr:graphicFrame>
      </mc:Choice>
      <mc:Fallback>
        <xdr:sp macro="" textlink="">
          <xdr:nvSpPr>
            <xdr:cNvPr id="0" name=""/>
            <xdr:cNvSpPr>
              <a:spLocks noTextEdit="1"/>
            </xdr:cNvSpPr>
          </xdr:nvSpPr>
          <xdr:spPr>
            <a:xfrm>
              <a:off x="3655882" y="760172"/>
              <a:ext cx="5282965" cy="673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571500</xdr:colOff>
      <xdr:row>7</xdr:row>
      <xdr:rowOff>58614</xdr:rowOff>
    </xdr:from>
    <xdr:to>
      <xdr:col>22</xdr:col>
      <xdr:colOff>249621</xdr:colOff>
      <xdr:row>20</xdr:row>
      <xdr:rowOff>59119</xdr:rowOff>
    </xdr:to>
    <xdr:graphicFrame macro="">
      <xdr:nvGraphicFramePr>
        <xdr:cNvPr id="35" name="Chart 34">
          <a:extLst>
            <a:ext uri="{FF2B5EF4-FFF2-40B4-BE49-F238E27FC236}">
              <a16:creationId xmlns:a16="http://schemas.microsoft.com/office/drawing/2014/main" id="{171D68F0-E11D-4051-B158-F8EA19DC6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121625</xdr:colOff>
      <xdr:row>18</xdr:row>
      <xdr:rowOff>109904</xdr:rowOff>
    </xdr:from>
    <xdr:to>
      <xdr:col>5</xdr:col>
      <xdr:colOff>183931</xdr:colOff>
      <xdr:row>21</xdr:row>
      <xdr:rowOff>131884</xdr:rowOff>
    </xdr:to>
    <mc:AlternateContent xmlns:mc="http://schemas.openxmlformats.org/markup-compatibility/2006">
      <mc:Choice xmlns:a14="http://schemas.microsoft.com/office/drawing/2010/main" Requires="a14">
        <xdr:graphicFrame macro="">
          <xdr:nvGraphicFramePr>
            <xdr:cNvPr id="36" name="transmission">
              <a:extLst>
                <a:ext uri="{FF2B5EF4-FFF2-40B4-BE49-F238E27FC236}">
                  <a16:creationId xmlns:a16="http://schemas.microsoft.com/office/drawing/2014/main" id="{7D6CB584-51DE-A582-966F-F3BF4670F18A}"/>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dr:sp macro="" textlink="">
          <xdr:nvSpPr>
            <xdr:cNvPr id="0" name=""/>
            <xdr:cNvSpPr>
              <a:spLocks noTextEdit="1"/>
            </xdr:cNvSpPr>
          </xdr:nvSpPr>
          <xdr:spPr>
            <a:xfrm>
              <a:off x="121625" y="3420663"/>
              <a:ext cx="3116875" cy="573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520059</xdr:colOff>
      <xdr:row>4</xdr:row>
      <xdr:rowOff>14964</xdr:rowOff>
    </xdr:from>
    <xdr:to>
      <xdr:col>22</xdr:col>
      <xdr:colOff>260203</xdr:colOff>
      <xdr:row>7</xdr:row>
      <xdr:rowOff>114202</xdr:rowOff>
    </xdr:to>
    <mc:AlternateContent xmlns:mc="http://schemas.openxmlformats.org/markup-compatibility/2006">
      <mc:Choice xmlns:a14="http://schemas.microsoft.com/office/drawing/2010/main" Requires="a14">
        <xdr:graphicFrame macro="">
          <xdr:nvGraphicFramePr>
            <xdr:cNvPr id="37" name="manufacture">
              <a:extLst>
                <a:ext uri="{FF2B5EF4-FFF2-40B4-BE49-F238E27FC236}">
                  <a16:creationId xmlns:a16="http://schemas.microsoft.com/office/drawing/2014/main" id="{59043CD7-2DFB-BB63-D996-C8E88BB345DD}"/>
                </a:ext>
              </a:extLst>
            </xdr:cNvPr>
            <xdr:cNvGraphicFramePr/>
          </xdr:nvGraphicFramePr>
          <xdr:xfrm>
            <a:off x="0" y="0"/>
            <a:ext cx="0" cy="0"/>
          </xdr:xfrm>
          <a:graphic>
            <a:graphicData uri="http://schemas.microsoft.com/office/drawing/2010/slicer">
              <sle:slicer xmlns:sle="http://schemas.microsoft.com/office/drawing/2010/slicer" name="manufacture"/>
            </a:graphicData>
          </a:graphic>
        </xdr:graphicFrame>
      </mc:Choice>
      <mc:Fallback>
        <xdr:sp macro="" textlink="">
          <xdr:nvSpPr>
            <xdr:cNvPr id="0" name=""/>
            <xdr:cNvSpPr>
              <a:spLocks noTextEdit="1"/>
            </xdr:cNvSpPr>
          </xdr:nvSpPr>
          <xdr:spPr>
            <a:xfrm>
              <a:off x="9072852" y="750688"/>
              <a:ext cx="4627454" cy="651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518949</xdr:colOff>
      <xdr:row>20</xdr:row>
      <xdr:rowOff>26276</xdr:rowOff>
    </xdr:from>
    <xdr:to>
      <xdr:col>24</xdr:col>
      <xdr:colOff>2</xdr:colOff>
      <xdr:row>32</xdr:row>
      <xdr:rowOff>144518</xdr:rowOff>
    </xdr:to>
    <xdr:graphicFrame macro="">
      <xdr:nvGraphicFramePr>
        <xdr:cNvPr id="38" name="Chart 37">
          <a:extLst>
            <a:ext uri="{FF2B5EF4-FFF2-40B4-BE49-F238E27FC236}">
              <a16:creationId xmlns:a16="http://schemas.microsoft.com/office/drawing/2014/main" id="{51C1CD4F-3EBC-4EBB-BFE6-11FFBC7DE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76200</xdr:colOff>
      <xdr:row>33</xdr:row>
      <xdr:rowOff>172019</xdr:rowOff>
    </xdr:to>
    <xdr:pic>
      <xdr:nvPicPr>
        <xdr:cNvPr id="4" name="Picture 3" descr="3840x2160 2021 Rolls Royce Black Badge Ghost Front Grill 4k HD 4k Wallpapers,  Images, Backgrounds, Photos and Pictures">
          <a:extLst>
            <a:ext uri="{FF2B5EF4-FFF2-40B4-BE49-F238E27FC236}">
              <a16:creationId xmlns:a16="http://schemas.microsoft.com/office/drawing/2014/main" id="{023B0643-7BE0-45DC-AD52-C1AB050909D9}"/>
            </a:ext>
          </a:extLst>
        </xdr:cNvPr>
        <xdr:cNvPicPr>
          <a:picLocks noChangeAspect="1" noChangeArrowheads="1"/>
        </xdr:cNvPicPr>
      </xdr:nvPicPr>
      <xdr:blipFill>
        <a:blip xmlns:r="http://schemas.openxmlformats.org/officeDocument/2006/relationships" r:embed="rId1" cstate="print">
          <a:alphaModFix amt="50000"/>
          <a:extLst>
            <a:ext uri="{BEBA8EAE-BF5A-486C-A8C5-ECC9F3942E4B}">
              <a14:imgProps xmlns:a14="http://schemas.microsoft.com/office/drawing/2010/main">
                <a14:imgLayer r:embed="rId2">
                  <a14:imgEffect>
                    <a14:sharpenSoften amount="-4000"/>
                  </a14:imgEffect>
                  <a14:imgEffect>
                    <a14:brightnessContrast contrast="-20000"/>
                  </a14:imgEffect>
                </a14:imgLayer>
              </a14:imgProps>
            </a:ext>
            <a:ext uri="{28A0092B-C50C-407E-A947-70E740481C1C}">
              <a14:useLocalDpi xmlns:a14="http://schemas.microsoft.com/office/drawing/2010/main" val="0"/>
            </a:ext>
          </a:extLst>
        </a:blip>
        <a:srcRect/>
        <a:stretch>
          <a:fillRect/>
        </a:stretch>
      </xdr:blipFill>
      <xdr:spPr bwMode="auto">
        <a:xfrm>
          <a:off x="0" y="0"/>
          <a:ext cx="14706600" cy="6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419100</xdr:colOff>
      <xdr:row>3</xdr:row>
      <xdr:rowOff>53340</xdr:rowOff>
    </xdr:from>
    <xdr:to>
      <xdr:col>18</xdr:col>
      <xdr:colOff>510540</xdr:colOff>
      <xdr:row>29</xdr:row>
      <xdr:rowOff>160020</xdr:rowOff>
    </xdr:to>
    <xdr:sp macro="" textlink="">
      <xdr:nvSpPr>
        <xdr:cNvPr id="5" name="Rectangle: Rounded Corners 4">
          <a:extLst>
            <a:ext uri="{FF2B5EF4-FFF2-40B4-BE49-F238E27FC236}">
              <a16:creationId xmlns:a16="http://schemas.microsoft.com/office/drawing/2014/main" id="{6FF04EB3-5149-397A-3EF5-829AC3D3B6C4}"/>
            </a:ext>
          </a:extLst>
        </xdr:cNvPr>
        <xdr:cNvSpPr/>
      </xdr:nvSpPr>
      <xdr:spPr>
        <a:xfrm>
          <a:off x="419100" y="601980"/>
          <a:ext cx="11064240" cy="48615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i="0" u="none" strike="noStrike">
              <a:solidFill>
                <a:srgbClr val="FFFF00"/>
              </a:solidFill>
              <a:effectLst/>
              <a:latin typeface="Cascadia Code" panose="020B0609020000020004" pitchFamily="49" charset="0"/>
              <a:ea typeface="Cascadia Code" panose="020B0609020000020004" pitchFamily="49" charset="0"/>
              <a:cs typeface="Cascadia Code" panose="020B0609020000020004" pitchFamily="49" charset="0"/>
            </a:rPr>
            <a:t>1)Land Rover Range Rover 3.0 Petrol LWB Vogue BSIV</a:t>
          </a:r>
          <a:r>
            <a:rPr lang="en-IN" sz="1600" b="1">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 Car has highest</a:t>
          </a:r>
          <a:r>
            <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 price as comapare to the total cars.</a:t>
          </a:r>
        </a:p>
        <a:p>
          <a:pPr algn="l"/>
          <a:endPar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endParaRPr>
        </a:p>
        <a:p>
          <a:pPr algn="l"/>
          <a:r>
            <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2)Most of cars use petrol as fuel and only 14 electric cars in data.</a:t>
          </a:r>
        </a:p>
        <a:p>
          <a:pPr algn="l"/>
          <a:endPar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endParaRPr>
        </a:p>
        <a:p>
          <a:pPr algn="l"/>
          <a:r>
            <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3)In year 2017 most of the cars are manufactured but from year 2017 to year 2022 manufacturing rate gradually decreased because during the covid situation most of company freeze their production.</a:t>
          </a:r>
        </a:p>
        <a:p>
          <a:pPr algn="l"/>
          <a:endPar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endParaRPr>
        </a:p>
        <a:p>
          <a:pPr algn="l"/>
          <a:r>
            <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4)According to the data most of the cars ownership is 1st type owner and only 12 cars in 5th type ownership because of most of the people buy 1st or 2nd handed cars.</a:t>
          </a:r>
        </a:p>
        <a:p>
          <a:pPr algn="l"/>
          <a:endPar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endParaRPr>
        </a:p>
        <a:p>
          <a:pPr algn="l"/>
          <a:r>
            <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5)Commonly 1000-2000cc engine capacity cars uses and in between that total cars diesel and petrol most commonly usable fuel.</a:t>
          </a:r>
        </a:p>
        <a:p>
          <a:pPr algn="l"/>
          <a:endPar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endParaRPr>
        </a:p>
        <a:p>
          <a:pPr algn="l"/>
          <a:r>
            <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6)The most driven average is 5th ownership type cars than other types.</a:t>
          </a:r>
        </a:p>
        <a:p>
          <a:pPr algn="l"/>
          <a:endPar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endParaRPr>
        </a:p>
        <a:p>
          <a:pPr algn="l"/>
          <a:r>
            <a:rPr lang="en-IN" sz="1600" b="1" baseline="0">
              <a:solidFill>
                <a:srgbClr val="FFFF00"/>
              </a:solidFill>
              <a:latin typeface="Cascadia Code" panose="020B0609020000020004" pitchFamily="49" charset="0"/>
              <a:ea typeface="Cascadia Code" panose="020B0609020000020004" pitchFamily="49" charset="0"/>
              <a:cs typeface="Cascadia Code" panose="020B0609020000020004" pitchFamily="49" charset="0"/>
            </a:rPr>
            <a:t>7)Most of the people 5 Seater cars commonly use.</a:t>
          </a:r>
          <a:endParaRPr lang="en-IN" sz="1600" b="1">
            <a:solidFill>
              <a:srgbClr val="FFFF00"/>
            </a:solidFill>
            <a:latin typeface="Cascadia Code" panose="020B0609020000020004" pitchFamily="49" charset="0"/>
            <a:ea typeface="Cascadia Code" panose="020B0609020000020004" pitchFamily="49" charset="0"/>
            <a:cs typeface="Cascadia Code" panose="020B0609020000020004" pitchFamily="49" charset="0"/>
          </a:endParaRPr>
        </a:p>
      </xdr:txBody>
    </xdr:sp>
    <xdr:clientData/>
  </xdr:twoCellAnchor>
  <xdr:twoCellAnchor>
    <xdr:from>
      <xdr:col>0</xdr:col>
      <xdr:colOff>381000</xdr:colOff>
      <xdr:row>1</xdr:row>
      <xdr:rowOff>22860</xdr:rowOff>
    </xdr:from>
    <xdr:to>
      <xdr:col>2</xdr:col>
      <xdr:colOff>381000</xdr:colOff>
      <xdr:row>3</xdr:row>
      <xdr:rowOff>99060</xdr:rowOff>
    </xdr:to>
    <xdr:sp macro="" textlink="">
      <xdr:nvSpPr>
        <xdr:cNvPr id="8" name="Rectangle: Rounded Corners 7">
          <a:extLst>
            <a:ext uri="{FF2B5EF4-FFF2-40B4-BE49-F238E27FC236}">
              <a16:creationId xmlns:a16="http://schemas.microsoft.com/office/drawing/2014/main" id="{F68773FB-9DD8-1088-A83F-25D025DF11C0}"/>
            </a:ext>
          </a:extLst>
        </xdr:cNvPr>
        <xdr:cNvSpPr/>
      </xdr:nvSpPr>
      <xdr:spPr>
        <a:xfrm>
          <a:off x="381000" y="205740"/>
          <a:ext cx="1219200" cy="4419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a:solidFill>
                <a:schemeClr val="bg1"/>
              </a:solidFill>
              <a:latin typeface="Amasis MT Pro Black" panose="02040A04050005020304" pitchFamily="18" charset="0"/>
            </a:rPr>
            <a:t>Insights: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bone" refreshedDate="44933.870114814817" createdVersion="8" refreshedVersion="8" minRefreshableVersion="3" recordCount="5512" xr:uid="{8D46CEEE-8F34-43AD-95CC-1F463B212E34}">
  <cacheSource type="worksheet">
    <worksheetSource ref="B1:J5513" sheet="car_price"/>
  </cacheSource>
  <cacheFields count="9">
    <cacheField name="car_name" numFmtId="0">
      <sharedItems/>
    </cacheField>
    <cacheField name="car_prices_in_rupee in Lakh" numFmtId="0">
      <sharedItems containsSemiMixedTypes="0" containsString="0" containsNumber="1" minValue="0.35" maxValue="192"/>
    </cacheField>
    <cacheField name="Kms_driven" numFmtId="2">
      <sharedItems containsSemiMixedTypes="0" containsString="0" containsNumber="1" containsInteger="1" minValue="250" maxValue="560000"/>
    </cacheField>
    <cacheField name="fuel_type" numFmtId="0">
      <sharedItems count="5">
        <s v="Diesel"/>
        <s v="Petrol"/>
        <s v="Cng"/>
        <s v="Electric"/>
        <s v="Lpg"/>
      </sharedItems>
    </cacheField>
    <cacheField name="transmission" numFmtId="0">
      <sharedItems/>
    </cacheField>
    <cacheField name="ownership" numFmtId="0">
      <sharedItems/>
    </cacheField>
    <cacheField name="manufacture" numFmtId="0">
      <sharedItems containsSemiMixedTypes="0" containsString="0" containsNumber="1" containsInteger="1" minValue="1995" maxValue="2022"/>
    </cacheField>
    <cacheField name="engine in CC" numFmtId="0">
      <sharedItems containsSemiMixedTypes="0" containsString="0" containsNumber="1" containsInteger="1" minValue="0" maxValue="5950" count="139">
        <n v="1956"/>
        <n v="1330"/>
        <n v="2494"/>
        <n v="1199"/>
        <n v="1197"/>
        <n v="1498"/>
        <n v="1497"/>
        <n v="1368"/>
        <n v="1396"/>
        <n v="1373"/>
        <n v="1198"/>
        <n v="1462"/>
        <n v="799"/>
        <n v="998"/>
        <n v="1591"/>
        <n v="1999"/>
        <n v="999"/>
        <n v="814"/>
        <n v="796"/>
        <n v="1353"/>
        <n v="1451"/>
        <n v="1995"/>
        <n v="1991"/>
        <n v="2179"/>
        <n v="1798"/>
        <n v="1985"/>
        <n v="1968"/>
        <n v="2993"/>
        <n v="4134"/>
        <n v="1598"/>
        <n v="936"/>
        <n v="1248"/>
        <n v="2143"/>
        <n v="1086"/>
        <n v="1998"/>
        <n v="2198"/>
        <n v="2499"/>
        <n v="1496"/>
        <n v="1186"/>
        <n v="1582"/>
        <n v="1984"/>
        <n v="1997"/>
        <n v="1969"/>
        <n v="1493"/>
        <n v="2755"/>
        <n v="1196"/>
        <n v="2953"/>
        <n v="2184"/>
        <n v="1461"/>
        <n v="2987"/>
        <n v="1950"/>
        <n v="1395"/>
        <n v="2523"/>
        <n v="1193"/>
        <n v="1061"/>
        <n v="1298"/>
        <n v="1586"/>
        <n v="993"/>
        <n v="2354"/>
        <n v="1405"/>
        <n v="2967"/>
        <n v="0"/>
        <n v="2694"/>
        <n v="2696"/>
        <n v="2609"/>
        <n v="2998"/>
        <n v="2477"/>
        <n v="2393"/>
        <n v="2982"/>
        <n v="2199"/>
        <n v="1799"/>
        <n v="3198"/>
        <n v="1194"/>
        <n v="2997"/>
        <n v="1495"/>
        <n v="1794"/>
        <n v="2498"/>
        <n v="1364"/>
        <n v="1388"/>
        <n v="2596"/>
        <n v="1173"/>
        <n v="1797"/>
        <n v="1499"/>
        <n v="1399"/>
        <n v="4461"/>
        <n v="2400"/>
        <n v="1896"/>
        <n v="1796"/>
        <n v="3956"/>
        <n v="995"/>
        <n v="2995"/>
        <n v="2487"/>
        <n v="624"/>
        <n v="1993"/>
        <n v="2925"/>
        <n v="1599"/>
        <n v="1299"/>
        <n v="1120"/>
        <n v="2489"/>
        <n v="5461"/>
        <n v="3996"/>
        <n v="1595"/>
        <n v="4367"/>
        <n v="1996"/>
        <n v="5950"/>
        <n v="2996"/>
        <n v="4663"/>
        <n v="1150"/>
        <n v="2359"/>
        <n v="1422"/>
        <n v="1242"/>
        <n v="2698"/>
        <n v="2999"/>
        <n v="2894"/>
        <n v="2360"/>
        <n v="5000"/>
        <n v="2835"/>
        <n v="1596"/>
        <n v="1047"/>
        <n v="2446"/>
        <n v="909"/>
        <n v="2197"/>
        <n v="1527"/>
        <n v="1398"/>
        <n v="2994"/>
        <n v="2956"/>
        <n v="1781"/>
        <n v="2497"/>
        <n v="1172"/>
        <n v="793"/>
        <n v="1341"/>
        <n v="1390"/>
        <n v="1590"/>
        <n v="2157"/>
        <n v="3598"/>
        <n v="3200"/>
        <n v="3498"/>
        <n v="1332"/>
        <n v="2979"/>
      </sharedItems>
      <fieldGroup base="7">
        <rangePr startNum="0" endNum="5950" groupInterval="1001"/>
        <groupItems count="8">
          <s v="&lt;0"/>
          <s v="0-1000"/>
          <s v="1001-2001"/>
          <s v="2002-3002"/>
          <s v="3003-4003"/>
          <s v="4004-5004"/>
          <s v="5005-6005"/>
          <s v="&gt;6006"/>
        </groupItems>
      </fieldGroup>
    </cacheField>
    <cacheField name="Seat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bone" refreshedDate="44933.870115509257" createdVersion="8" refreshedVersion="8" minRefreshableVersion="3" recordCount="5512" xr:uid="{0987B1D1-4897-488B-86FE-6965F2AE37F6}">
  <cacheSource type="worksheet">
    <worksheetSource ref="B1:K5513" sheet="car_price"/>
  </cacheSource>
  <cacheFields count="10">
    <cacheField name="car_name" numFmtId="0">
      <sharedItems/>
    </cacheField>
    <cacheField name="car_prices_in_rupee in Lakh" numFmtId="0">
      <sharedItems containsSemiMixedTypes="0" containsString="0" containsNumber="1" minValue="0.35" maxValue="192"/>
    </cacheField>
    <cacheField name="Kms_driven" numFmtId="2">
      <sharedItems containsSemiMixedTypes="0" containsString="0" containsNumber="1" containsInteger="1" minValue="250" maxValue="560000"/>
    </cacheField>
    <cacheField name="fuel_type" numFmtId="0">
      <sharedItems count="5">
        <s v="Diesel"/>
        <s v="Petrol"/>
        <s v="Cng"/>
        <s v="Electric"/>
        <s v="Lpg"/>
      </sharedItems>
    </cacheField>
    <cacheField name="transmission" numFmtId="0">
      <sharedItems count="2">
        <s v="Manual"/>
        <s v="Automatic"/>
      </sharedItems>
    </cacheField>
    <cacheField name="ownership" numFmtId="0">
      <sharedItems count="6">
        <s v="1st Owner"/>
        <s v="2nd Owner"/>
        <s v="3rd Owner"/>
        <s v="4th Owner"/>
        <s v="5th Owner"/>
        <s v="0th Owner"/>
      </sharedItems>
    </cacheField>
    <cacheField name="manufacture" numFmtId="0">
      <sharedItems containsSemiMixedTypes="0" containsString="0" containsNumber="1" containsInteger="1" minValue="1995" maxValue="2022" count="26">
        <n v="2017"/>
        <n v="2021"/>
        <n v="2016"/>
        <n v="2018"/>
        <n v="2015"/>
        <n v="2014"/>
        <n v="2020"/>
        <n v="2019"/>
        <n v="2012"/>
        <n v="2008"/>
        <n v="2013"/>
        <n v="2022"/>
        <n v="2010"/>
        <n v="2005"/>
        <n v="2009"/>
        <n v="2006"/>
        <n v="2011"/>
        <n v="2007"/>
        <n v="2002"/>
        <n v="2004"/>
        <n v="1998"/>
        <n v="2003"/>
        <n v="1995"/>
        <n v="2000"/>
        <n v="2001"/>
        <n v="1999"/>
      </sharedItems>
    </cacheField>
    <cacheField name="engine in CC" numFmtId="0">
      <sharedItems containsSemiMixedTypes="0" containsString="0" containsNumber="1" containsInteger="1" minValue="0" maxValue="5950"/>
    </cacheField>
    <cacheField name="Seats" numFmtId="0">
      <sharedItems count="6">
        <s v="5 Seats"/>
        <s v="6 Seats"/>
        <s v="7 Seats"/>
        <s v="4 Seats"/>
        <s v="8 Seats"/>
        <s v="2 Seats"/>
      </sharedItems>
    </cacheField>
    <cacheField name="Engine CC Range" numFmtId="0">
      <sharedItems count="7">
        <s v="1000-2000CC"/>
        <s v="2000-3000CC"/>
        <s v="600-1000CC"/>
        <s v="4000-5000CC"/>
        <b v="0"/>
        <s v="3000-4000CC"/>
        <s v="&gt;5000CC"/>
      </sharedItems>
    </cacheField>
  </cacheFields>
  <extLst>
    <ext xmlns:x14="http://schemas.microsoft.com/office/spreadsheetml/2009/9/main" uri="{725AE2AE-9491-48be-B2B4-4EB974FC3084}">
      <x14:pivotCacheDefinition pivotCacheId="7249383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12">
  <r>
    <s v="Jeep Compass 2.0 Longitude Option BSIV"/>
    <n v="10.029999999999999"/>
    <n v="86226"/>
    <x v="0"/>
    <s v="Manual"/>
    <s v="1st Owner"/>
    <n v="2017"/>
    <x v="0"/>
    <s v="5 Seats"/>
  </r>
  <r>
    <s v="Renault Duster RXZ Turbo CVT"/>
    <n v="12.83"/>
    <n v="13248"/>
    <x v="1"/>
    <s v="Automatic"/>
    <s v="1st Owner"/>
    <n v="2021"/>
    <x v="1"/>
    <s v="5 Seats"/>
  </r>
  <r>
    <s v="Toyota Camry 2.5 G"/>
    <n v="16.399999999999999"/>
    <n v="60343"/>
    <x v="1"/>
    <s v="Automatic"/>
    <s v="1st Owner"/>
    <n v="2016"/>
    <x v="2"/>
    <s v="5 Seats"/>
  </r>
  <r>
    <s v="Honda Jazz VX CVT"/>
    <n v="7.77"/>
    <n v="26696"/>
    <x v="1"/>
    <s v="Automatic"/>
    <s v="1st Owner"/>
    <n v="2018"/>
    <x v="3"/>
    <s v="5 Seats"/>
  </r>
  <r>
    <s v="Volkswagen Polo 1.2 MPI Highline"/>
    <n v="5.15"/>
    <n v="69414"/>
    <x v="1"/>
    <s v="Manual"/>
    <s v="1st Owner"/>
    <n v="2016"/>
    <x v="3"/>
    <s v="5 Seats"/>
  </r>
  <r>
    <s v="Volkswagen Vento 1.2 TSI Highline AT"/>
    <n v="7.66"/>
    <n v="49719"/>
    <x v="1"/>
    <s v="Automatic"/>
    <s v="1st Owner"/>
    <n v="2017"/>
    <x v="4"/>
    <s v="5 Seats"/>
  </r>
  <r>
    <s v="Volkswagen Vento 1.2 TSI Highline Plus AT"/>
    <n v="7.58"/>
    <n v="43688"/>
    <x v="1"/>
    <s v="Automatic"/>
    <s v="1st Owner"/>
    <n v="2017"/>
    <x v="4"/>
    <s v="5 Seats"/>
  </r>
  <r>
    <s v="Honda WR-V VX Diesel"/>
    <n v="11.6"/>
    <n v="14470"/>
    <x v="0"/>
    <s v="Manual"/>
    <s v="1st Owner"/>
    <n v="2021"/>
    <x v="5"/>
    <s v="5 Seats"/>
  </r>
  <r>
    <s v="Honda City i VTEC CVT SV"/>
    <n v="6.99"/>
    <n v="21429"/>
    <x v="1"/>
    <s v="Automatic"/>
    <s v="1st Owner"/>
    <n v="2015"/>
    <x v="6"/>
    <s v="5 Seats"/>
  </r>
  <r>
    <s v="Renault Duster Petrol RXS CVT"/>
    <n v="7.53"/>
    <n v="31750"/>
    <x v="1"/>
    <s v="Automatic"/>
    <s v="1st Owner"/>
    <n v="2017"/>
    <x v="5"/>
    <s v="5 Seats"/>
  </r>
  <r>
    <s v="Maruti Baleno 1.2 Alpha"/>
    <n v="6.43"/>
    <n v="38203"/>
    <x v="1"/>
    <s v="Manual"/>
    <s v="1st Owner"/>
    <n v="2017"/>
    <x v="4"/>
    <s v="5 Seats"/>
  </r>
  <r>
    <s v="Honda City i VTEC CVT SV"/>
    <n v="5.43"/>
    <n v="110284"/>
    <x v="1"/>
    <s v="Automatic"/>
    <s v="1st Owner"/>
    <n v="2014"/>
    <x v="6"/>
    <s v="5 Seats"/>
  </r>
  <r>
    <s v="Mahindra XUV300 W6"/>
    <n v="8.6199999999999992"/>
    <n v="10381"/>
    <x v="1"/>
    <s v="Manual"/>
    <s v="1st Owner"/>
    <n v="2020"/>
    <x v="4"/>
    <s v="5 Seats"/>
  </r>
  <r>
    <s v="Jeep Compass 1.4 Limited Plus BSIV"/>
    <n v="16.78"/>
    <n v="32378"/>
    <x v="1"/>
    <s v="Automatic"/>
    <s v="1st Owner"/>
    <n v="2019"/>
    <x v="7"/>
    <s v="5 Seats"/>
  </r>
  <r>
    <s v="Honda City V MT"/>
    <n v="10.029999999999999"/>
    <n v="38906"/>
    <x v="1"/>
    <s v="Manual"/>
    <s v="1st Owner"/>
    <n v="2020"/>
    <x v="5"/>
    <s v="5 Seats"/>
  </r>
  <r>
    <s v="Hyundai Grand i10 AT Asta"/>
    <n v="5.63"/>
    <n v="59313"/>
    <x v="1"/>
    <s v="Automatic"/>
    <s v="2nd Owner"/>
    <n v="2016"/>
    <x v="4"/>
    <s v="5 Seats"/>
  </r>
  <r>
    <s v="Hyundai i20 1.4 Asta"/>
    <n v="6.67"/>
    <n v="85672"/>
    <x v="0"/>
    <s v="Manual"/>
    <s v="1st Owner"/>
    <n v="2017"/>
    <x v="8"/>
    <s v="5 Seats"/>
  </r>
  <r>
    <s v="Maruti Ciaz 1.4 Delta"/>
    <n v="6.73"/>
    <n v="34971"/>
    <x v="1"/>
    <s v="Manual"/>
    <s v="2nd Owner"/>
    <n v="2017"/>
    <x v="9"/>
    <s v="5 Seats"/>
  </r>
  <r>
    <s v="Nissan Micra XL Optional"/>
    <n v="3.21"/>
    <n v="35894"/>
    <x v="1"/>
    <s v="Manual"/>
    <s v="2nd Owner"/>
    <n v="2015"/>
    <x v="10"/>
    <s v="5 Seats"/>
  </r>
  <r>
    <s v="Maruti Ciaz Alpha Automatic BSIV"/>
    <n v="8.5"/>
    <n v="56000"/>
    <x v="1"/>
    <s v="Automatic"/>
    <s v="1st Owner"/>
    <n v="2019"/>
    <x v="11"/>
    <s v="5 Seats"/>
  </r>
  <r>
    <s v="Maruti Swift Dzire VXI"/>
    <n v="4.34"/>
    <n v="56568"/>
    <x v="1"/>
    <s v="Manual"/>
    <s v="1st Owner"/>
    <n v="2014"/>
    <x v="4"/>
    <s v="5 Seats"/>
  </r>
  <r>
    <s v="Renault KWID RXT"/>
    <n v="3.11"/>
    <n v="48872"/>
    <x v="1"/>
    <s v="Manual"/>
    <s v="1st Owner"/>
    <n v="2017"/>
    <x v="12"/>
    <s v="5 Seats"/>
  </r>
  <r>
    <s v="Renault KWID RXL BSIV"/>
    <n v="3.7"/>
    <n v="17346"/>
    <x v="1"/>
    <s v="Manual"/>
    <s v="1st Owner"/>
    <n v="2019"/>
    <x v="12"/>
    <s v="5 Seats"/>
  </r>
  <r>
    <s v="Jeep Compass 2.0 Limited Plus BSIV"/>
    <n v="15.88"/>
    <n v="15414"/>
    <x v="0"/>
    <s v="Manual"/>
    <s v="1st Owner"/>
    <n v="2019"/>
    <x v="0"/>
    <s v="5 Seats"/>
  </r>
  <r>
    <s v="Hyundai Grand i10 1.2 Kappa Magna BSIV"/>
    <n v="5.41"/>
    <n v="21239"/>
    <x v="1"/>
    <s v="Manual"/>
    <s v="1st Owner"/>
    <n v="2018"/>
    <x v="4"/>
    <s v="5 Seats"/>
  </r>
  <r>
    <s v="Maruti Alto K10 LXI"/>
    <n v="2.23"/>
    <n v="62361"/>
    <x v="1"/>
    <s v="Manual"/>
    <s v="1st Owner"/>
    <n v="2014"/>
    <x v="13"/>
    <s v="5 Seats"/>
  </r>
  <r>
    <s v="Hyundai Verna 1.6 VTVT S Option"/>
    <n v="5.88"/>
    <n v="79329"/>
    <x v="1"/>
    <s v="Manual"/>
    <s v="2nd Owner"/>
    <n v="2015"/>
    <x v="14"/>
    <s v="5 Seats"/>
  </r>
  <r>
    <s v="Hyundai Tucson GLS AT"/>
    <n v="22.78"/>
    <n v="11945"/>
    <x v="1"/>
    <s v="Automatic"/>
    <s v="1st Owner"/>
    <n v="2021"/>
    <x v="15"/>
    <s v="5 Seats"/>
  </r>
  <r>
    <s v="Maruti Swift Dzire VXI 1.2"/>
    <n v="6.12"/>
    <n v="51324"/>
    <x v="1"/>
    <s v="Manual"/>
    <s v="1st Owner"/>
    <n v="2018"/>
    <x v="4"/>
    <s v="5 Seats"/>
  </r>
  <r>
    <s v="Nissan Magnite XV Premium"/>
    <n v="7.44"/>
    <n v="5717"/>
    <x v="1"/>
    <s v="Manual"/>
    <s v="1st Owner"/>
    <n v="2021"/>
    <x v="16"/>
    <s v="5 Seats"/>
  </r>
  <r>
    <s v="Honda City i VTEC CVT VX"/>
    <n v="8.39"/>
    <n v="46417"/>
    <x v="1"/>
    <s v="Automatic"/>
    <s v="1st Owner"/>
    <n v="2016"/>
    <x v="6"/>
    <s v="5 Seats"/>
  </r>
  <r>
    <s v="Honda Amaze S i-Vtech"/>
    <n v="4.2"/>
    <n v="100161"/>
    <x v="1"/>
    <s v="Manual"/>
    <s v="1st Owner"/>
    <n v="2015"/>
    <x v="10"/>
    <s v="5 Seats"/>
  </r>
  <r>
    <s v="Hyundai Grand i10 Sportz"/>
    <n v="4.91"/>
    <n v="35424"/>
    <x v="1"/>
    <s v="Manual"/>
    <s v="1st Owner"/>
    <n v="2016"/>
    <x v="4"/>
    <s v="5 Seats"/>
  </r>
  <r>
    <s v="Hyundai EON Era Plus"/>
    <n v="2.93"/>
    <n v="51085"/>
    <x v="1"/>
    <s v="Manual"/>
    <s v="1st Owner"/>
    <n v="2017"/>
    <x v="17"/>
    <s v="5 Seats"/>
  </r>
  <r>
    <s v="Maruti Alto 800 LXI"/>
    <n v="2.98"/>
    <n v="30983"/>
    <x v="1"/>
    <s v="Manual"/>
    <s v="1st Owner"/>
    <n v="2016"/>
    <x v="18"/>
    <s v="5 Seats"/>
  </r>
  <r>
    <s v="Renault KWID RXL"/>
    <n v="2.6"/>
    <n v="32681"/>
    <x v="1"/>
    <s v="Manual"/>
    <s v="1st Owner"/>
    <n v="2016"/>
    <x v="12"/>
    <s v="5 Seats"/>
  </r>
  <r>
    <s v="Hyundai EON Magna Plus"/>
    <n v="2.38"/>
    <n v="57581"/>
    <x v="1"/>
    <s v="Manual"/>
    <s v="2nd Owner"/>
    <n v="2014"/>
    <x v="17"/>
    <s v="5 Seats"/>
  </r>
  <r>
    <s v="Honda Jazz 1.2 V AT i VTEC"/>
    <n v="6.05"/>
    <n v="39821"/>
    <x v="1"/>
    <s v="Automatic"/>
    <s v="1st Owner"/>
    <n v="2016"/>
    <x v="3"/>
    <s v="5 Seats"/>
  </r>
  <r>
    <s v="Maruti Alto 800 LXI"/>
    <n v="3.23"/>
    <n v="21186"/>
    <x v="1"/>
    <s v="Manual"/>
    <s v="1st Owner"/>
    <n v="2018"/>
    <x v="18"/>
    <s v="5 Seats"/>
  </r>
  <r>
    <s v="Renault KWID RXL"/>
    <n v="3.26"/>
    <n v="34972"/>
    <x v="1"/>
    <s v="Manual"/>
    <s v="1st Owner"/>
    <n v="2018"/>
    <x v="12"/>
    <s v="5 Seats"/>
  </r>
  <r>
    <s v="Honda Amaze S i-Vtech"/>
    <n v="4.21"/>
    <n v="46623"/>
    <x v="1"/>
    <s v="Manual"/>
    <s v="2nd Owner"/>
    <n v="2015"/>
    <x v="10"/>
    <s v="5 Seats"/>
  </r>
  <r>
    <s v="Kia Seltos GTX Plus"/>
    <n v="15.53"/>
    <n v="18557"/>
    <x v="1"/>
    <s v="Manual"/>
    <s v="1st Owner"/>
    <n v="2019"/>
    <x v="19"/>
    <s v="5 Seats"/>
  </r>
  <r>
    <s v="Jeep Compass 2.0 Limited"/>
    <n v="12.43"/>
    <n v="58463"/>
    <x v="0"/>
    <s v="Manual"/>
    <s v="1st Owner"/>
    <n v="2017"/>
    <x v="0"/>
    <s v="5 Seats"/>
  </r>
  <r>
    <s v="MG Hector Plus Sharp DCT"/>
    <n v="18.5"/>
    <n v="5000"/>
    <x v="1"/>
    <s v="Automatic"/>
    <s v="1st Owner"/>
    <n v="2020"/>
    <x v="20"/>
    <s v="6 Seats"/>
  </r>
  <r>
    <s v="Tata Harrier XZ BSIV"/>
    <n v="15.9"/>
    <n v="66000"/>
    <x v="0"/>
    <s v="Manual"/>
    <s v="1st Owner"/>
    <n v="2019"/>
    <x v="0"/>
    <s v="5 Seats"/>
  </r>
  <r>
    <s v="Renault Duster Petrol RXS CVT"/>
    <n v="8.9"/>
    <n v="14000"/>
    <x v="1"/>
    <s v="Automatic"/>
    <s v="1st Owner"/>
    <n v="2019"/>
    <x v="5"/>
    <s v="5 Seats"/>
  </r>
  <r>
    <s v="BMW 5 Series 520d Luxury Line"/>
    <n v="43"/>
    <n v="61000"/>
    <x v="0"/>
    <s v="Automatic"/>
    <s v="1st Owner"/>
    <n v="2019"/>
    <x v="21"/>
    <s v="5 Seats"/>
  </r>
  <r>
    <s v="Hyundai i20 1.4 Magna Executive"/>
    <n v="6"/>
    <n v="65392"/>
    <x v="0"/>
    <s v="Manual"/>
    <s v="1st Owner"/>
    <n v="2017"/>
    <x v="8"/>
    <s v="5 Seats"/>
  </r>
  <r>
    <s v="Mercedes-Benz CLA 200 CGI Sport"/>
    <n v="27"/>
    <n v="37000"/>
    <x v="1"/>
    <s v="Automatic"/>
    <s v="1st Owner"/>
    <n v="2018"/>
    <x v="22"/>
    <s v="5 Seats"/>
  </r>
  <r>
    <s v="Maruti XL6 Zeta"/>
    <n v="10.9"/>
    <n v="9000"/>
    <x v="1"/>
    <s v="Manual"/>
    <s v="1st Owner"/>
    <n v="2020"/>
    <x v="11"/>
    <s v="6 Seats"/>
  </r>
  <r>
    <s v="Hyundai Grand i10 1.2 Kappa Sportz Option AT"/>
    <n v="5.9"/>
    <n v="32000"/>
    <x v="1"/>
    <s v="Automatic"/>
    <s v="1st Owner"/>
    <n v="2017"/>
    <x v="4"/>
    <s v="5 Seats"/>
  </r>
  <r>
    <s v="Mahindra XUV500 W8 2WD"/>
    <n v="6.5"/>
    <n v="68000"/>
    <x v="0"/>
    <s v="Manual"/>
    <s v="1st Owner"/>
    <n v="2012"/>
    <x v="23"/>
    <s v="7 Seats"/>
  </r>
  <r>
    <s v="Hyundai i20 Magna 1.2"/>
    <n v="6.75"/>
    <n v="13000"/>
    <x v="1"/>
    <s v="Manual"/>
    <s v="1st Owner"/>
    <n v="2017"/>
    <x v="4"/>
    <s v="5 Seats"/>
  </r>
  <r>
    <s v="Datsun RediGO AMT 1.0 T Option"/>
    <n v="3.7"/>
    <n v="30000"/>
    <x v="1"/>
    <s v="Automatic"/>
    <s v="1st Owner"/>
    <n v="2020"/>
    <x v="16"/>
    <s v="5 Seats"/>
  </r>
  <r>
    <s v="Honda Brio VX AT"/>
    <n v="5.25"/>
    <n v="34300"/>
    <x v="1"/>
    <s v="Automatic"/>
    <s v="1st Owner"/>
    <n v="2015"/>
    <x v="10"/>
    <s v="5 Seats"/>
  </r>
  <r>
    <s v="Honda City i VTEC CVT SV"/>
    <n v="7.25"/>
    <n v="45000"/>
    <x v="1"/>
    <s v="Automatic"/>
    <s v="1st Owner"/>
    <n v="2015"/>
    <x v="6"/>
    <s v="5 Seats"/>
  </r>
  <r>
    <s v="Toyota Corolla Altis GL MT"/>
    <n v="8.5"/>
    <n v="37000"/>
    <x v="1"/>
    <s v="Manual"/>
    <s v="1st Owner"/>
    <n v="2014"/>
    <x v="24"/>
    <s v="5 Seats"/>
  </r>
  <r>
    <s v="Jeep Compass 1.4 Sport"/>
    <n v="14"/>
    <n v="50000"/>
    <x v="1"/>
    <s v="Manual"/>
    <s v="1st Owner"/>
    <n v="2018"/>
    <x v="7"/>
    <s v="5 Seats"/>
  </r>
  <r>
    <s v="Volvo XC60 D4 Summum"/>
    <n v="15"/>
    <n v="105241"/>
    <x v="0"/>
    <s v="Automatic"/>
    <s v="1st Owner"/>
    <n v="2015"/>
    <x v="25"/>
    <s v="5 Seats"/>
  </r>
  <r>
    <s v="Toyota Corolla Altis 1.8 G"/>
    <n v="13.9"/>
    <n v="54000"/>
    <x v="1"/>
    <s v="Manual"/>
    <s v="1st Owner"/>
    <n v="2019"/>
    <x v="24"/>
    <s v="5 Seats"/>
  </r>
  <r>
    <s v="Hyundai Verna VTVT 1.6 SX"/>
    <n v="8.9"/>
    <n v="19600"/>
    <x v="1"/>
    <s v="Manual"/>
    <s v="1st Owner"/>
    <n v="2019"/>
    <x v="14"/>
    <s v="5 Seats"/>
  </r>
  <r>
    <s v="Audi A4 2.0 TDI Technology Edition"/>
    <n v="16.899999999999999"/>
    <n v="48000"/>
    <x v="0"/>
    <s v="Automatic"/>
    <s v="1st Owner"/>
    <n v="2015"/>
    <x v="26"/>
    <s v="5 Seats"/>
  </r>
  <r>
    <s v="Audi Q3 2.0 TDI"/>
    <n v="13.9"/>
    <n v="69500"/>
    <x v="0"/>
    <s v="Automatic"/>
    <s v="1st Owner"/>
    <n v="2012"/>
    <x v="26"/>
    <s v="5 Seats"/>
  </r>
  <r>
    <s v="BMW 5 Series 530d"/>
    <n v="15"/>
    <n v="71000"/>
    <x v="0"/>
    <s v="Automatic"/>
    <s v="2nd Owner"/>
    <n v="2012"/>
    <x v="27"/>
    <s v="5 Seats"/>
  </r>
  <r>
    <s v="Porsche Cayenne S Diesel"/>
    <n v="45"/>
    <n v="48894"/>
    <x v="0"/>
    <s v="Automatic"/>
    <s v="1st Owner"/>
    <n v="2014"/>
    <x v="28"/>
    <s v="5 Seats"/>
  </r>
  <r>
    <s v="Maruti A-Star Zxi"/>
    <n v="1.53"/>
    <n v="46257"/>
    <x v="1"/>
    <s v="Manual"/>
    <s v="3rd Owner"/>
    <n v="2008"/>
    <x v="13"/>
    <s v="5 Seats"/>
  </r>
  <r>
    <s v="Ford Ecosport 1.5 DV5 MT Titanium"/>
    <n v="5.09"/>
    <n v="78264"/>
    <x v="0"/>
    <s v="Manual"/>
    <s v="2nd Owner"/>
    <n v="2015"/>
    <x v="5"/>
    <s v="5 Seats"/>
  </r>
  <r>
    <s v="Honda Jazz 1.2 S AT i VTEC"/>
    <n v="5.46"/>
    <n v="42451"/>
    <x v="1"/>
    <s v="Automatic"/>
    <s v="1st Owner"/>
    <n v="2016"/>
    <x v="3"/>
    <s v="5 Seats"/>
  </r>
  <r>
    <s v="Volkswagen Vento Diesel Highline"/>
    <n v="2.73"/>
    <n v="131861"/>
    <x v="0"/>
    <s v="Manual"/>
    <s v="2nd Owner"/>
    <n v="2012"/>
    <x v="29"/>
    <s v="5 Seats"/>
  </r>
  <r>
    <s v="Maruti Wagon R VXI BS IV"/>
    <n v="1.8"/>
    <n v="128004"/>
    <x v="1"/>
    <s v="Manual"/>
    <s v="2nd Owner"/>
    <n v="2012"/>
    <x v="13"/>
    <s v="5 Seats"/>
  </r>
  <r>
    <s v="Chevrolet Beat Diesel PS"/>
    <n v="1.1000000000000001"/>
    <n v="150349"/>
    <x v="0"/>
    <s v="Manual"/>
    <s v="1st Owner"/>
    <n v="2012"/>
    <x v="30"/>
    <s v="5 Seats"/>
  </r>
  <r>
    <s v="Maruti Wagon R VXI BS IV"/>
    <n v="3.69"/>
    <n v="29033"/>
    <x v="1"/>
    <s v="Manual"/>
    <s v="1st Owner"/>
    <n v="2017"/>
    <x v="13"/>
    <s v="5 Seats"/>
  </r>
  <r>
    <s v="BMW 3 Series 320d Luxury Line"/>
    <n v="13.5"/>
    <n v="99000"/>
    <x v="0"/>
    <s v="Automatic"/>
    <s v="1st Owner"/>
    <n v="2015"/>
    <x v="21"/>
    <s v="5 Seats"/>
  </r>
  <r>
    <s v="Renault KWID RXL"/>
    <n v="2.75"/>
    <n v="47000"/>
    <x v="1"/>
    <s v="Manual"/>
    <s v="1st Owner"/>
    <n v="2018"/>
    <x v="12"/>
    <s v="5 Seats"/>
  </r>
  <r>
    <s v="Maruti Baleno 1.3 Sigma"/>
    <n v="5.5"/>
    <n v="35000"/>
    <x v="0"/>
    <s v="Manual"/>
    <s v="1st Owner"/>
    <n v="2018"/>
    <x v="31"/>
    <s v="5 Seats"/>
  </r>
  <r>
    <s v="Mercedes-Benz C-Class C 220 CDI BE COR"/>
    <n v="9.75"/>
    <n v="58000"/>
    <x v="0"/>
    <s v="Automatic"/>
    <s v="1st Owner"/>
    <n v="2013"/>
    <x v="32"/>
    <s v="5 Seats"/>
  </r>
  <r>
    <s v="Honda City S"/>
    <n v="4"/>
    <n v="48000"/>
    <x v="1"/>
    <s v="Manual"/>
    <s v="1st Owner"/>
    <n v="2012"/>
    <x v="6"/>
    <s v="5 Seats"/>
  </r>
  <r>
    <s v="Honda Amaze VX AT i-Vtech"/>
    <n v="4.75"/>
    <n v="45000"/>
    <x v="1"/>
    <s v="Automatic"/>
    <s v="1st Owner"/>
    <n v="2014"/>
    <x v="10"/>
    <s v="5 Seats"/>
  </r>
  <r>
    <s v="Hyundai EON D Lite"/>
    <n v="1.9"/>
    <n v="60000"/>
    <x v="1"/>
    <s v="Manual"/>
    <s v="2nd Owner"/>
    <n v="2012"/>
    <x v="17"/>
    <s v="5 Seats"/>
  </r>
  <r>
    <s v="Hyundai i20 Magna Optional 1.2"/>
    <n v="4.6500000000000004"/>
    <n v="23000"/>
    <x v="1"/>
    <s v="Manual"/>
    <s v="1st Owner"/>
    <n v="2014"/>
    <x v="4"/>
    <s v="5 Seats"/>
  </r>
  <r>
    <s v="Hyundai Grand i10 1.2 Kappa Era"/>
    <n v="4.5999999999999996"/>
    <n v="45000"/>
    <x v="1"/>
    <s v="Manual"/>
    <s v="1st Owner"/>
    <n v="2019"/>
    <x v="4"/>
    <s v="5 Seats"/>
  </r>
  <r>
    <s v="Hyundai i10 Magna 1.1L"/>
    <n v="3.25"/>
    <n v="45000"/>
    <x v="1"/>
    <s v="Manual"/>
    <s v="1st Owner"/>
    <n v="2014"/>
    <x v="33"/>
    <s v="5 Seats"/>
  </r>
  <r>
    <s v="Maruti Ertiga VDI"/>
    <n v="5.25"/>
    <n v="58000"/>
    <x v="0"/>
    <s v="Manual"/>
    <s v="1st Owner"/>
    <n v="2013"/>
    <x v="31"/>
    <s v="7 Seats"/>
  </r>
  <r>
    <s v="Hyundai i20 1.2 Spotz"/>
    <n v="6.25"/>
    <n v="48000"/>
    <x v="1"/>
    <s v="Manual"/>
    <s v="1st Owner"/>
    <n v="2018"/>
    <x v="4"/>
    <s v="5 Seats"/>
  </r>
  <r>
    <s v="BMW 2 Series 220i M Sport"/>
    <n v="40"/>
    <n v="18000"/>
    <x v="1"/>
    <s v="Automatic"/>
    <s v="1st Owner"/>
    <n v="2021"/>
    <x v="34"/>
    <s v="5 Seats"/>
  </r>
  <r>
    <s v="Skoda Kushaq 1.0 TSI Style 6 Airbags AT"/>
    <n v="16.75"/>
    <n v="16000"/>
    <x v="1"/>
    <s v="Automatic"/>
    <s v="1st Owner"/>
    <n v="2022"/>
    <x v="16"/>
    <s v="5 Seats"/>
  </r>
  <r>
    <s v="Honda City i-VTEC VX"/>
    <n v="10"/>
    <n v="24000"/>
    <x v="1"/>
    <s v="Manual"/>
    <s v="1st Owner"/>
    <n v="2019"/>
    <x v="6"/>
    <s v="5 Seats"/>
  </r>
  <r>
    <s v="MG Hector Plus Select Diesel MT 7 STR"/>
    <n v="17.899999999999999"/>
    <n v="36000"/>
    <x v="0"/>
    <s v="Manual"/>
    <s v="1st Owner"/>
    <n v="2021"/>
    <x v="0"/>
    <s v="7 Seats"/>
  </r>
  <r>
    <s v="Jeep Compass 1.4 Limited Plus"/>
    <n v="13.9"/>
    <n v="35000"/>
    <x v="1"/>
    <s v="Automatic"/>
    <s v="2nd Owner"/>
    <n v="2019"/>
    <x v="7"/>
    <s v="5 Seats"/>
  </r>
  <r>
    <s v="Honda Amaze E Petrol BSIV"/>
    <n v="6.1"/>
    <n v="64000"/>
    <x v="1"/>
    <s v="Manual"/>
    <s v="1st Owner"/>
    <n v="2019"/>
    <x v="3"/>
    <s v="5 Seats"/>
  </r>
  <r>
    <s v="Maruti Vitara Brezza VDi"/>
    <n v="7.75"/>
    <n v="72000"/>
    <x v="0"/>
    <s v="Manual"/>
    <s v="1st Owner"/>
    <n v="2017"/>
    <x v="31"/>
    <s v="5 Seats"/>
  </r>
  <r>
    <s v="Hyundai Grand i10 Magna"/>
    <n v="4.5999999999999996"/>
    <n v="29900"/>
    <x v="1"/>
    <s v="Manual"/>
    <s v="1st Owner"/>
    <n v="2015"/>
    <x v="4"/>
    <s v="5 Seats"/>
  </r>
  <r>
    <s v="Mahindra XUV700 AX5 Diesel AT"/>
    <n v="20.91"/>
    <n v="20000"/>
    <x v="0"/>
    <s v="Automatic"/>
    <s v="1st Owner"/>
    <n v="2022"/>
    <x v="35"/>
    <s v="5 Seats"/>
  </r>
  <r>
    <s v="Tata Indigo VX BSIV"/>
    <n v="3.1"/>
    <n v="160000"/>
    <x v="0"/>
    <s v="Manual"/>
    <s v="1st Owner"/>
    <n v="2013"/>
    <x v="8"/>
    <s v="5 Seats"/>
  </r>
  <r>
    <s v="Tata Tiago XZ Plus"/>
    <n v="5.65"/>
    <n v="16000"/>
    <x v="1"/>
    <s v="Manual"/>
    <s v="1st Owner"/>
    <n v="2020"/>
    <x v="3"/>
    <s v="5 Seats"/>
  </r>
  <r>
    <s v="Honda WR-V i-VTEC VX"/>
    <n v="9"/>
    <n v="17000"/>
    <x v="1"/>
    <s v="Manual"/>
    <s v="1st Owner"/>
    <n v="2019"/>
    <x v="3"/>
    <s v="5 Seats"/>
  </r>
  <r>
    <s v="Lexus NX 300h"/>
    <n v="42"/>
    <n v="111000"/>
    <x v="1"/>
    <s v="Automatic"/>
    <s v="1st Owner"/>
    <n v="2018"/>
    <x v="36"/>
    <s v="5 Seats"/>
  </r>
  <r>
    <s v="Mercedes-Benz M-Class ML 250 CDI"/>
    <n v="28.5"/>
    <n v="38000"/>
    <x v="0"/>
    <s v="Automatic"/>
    <s v="2nd Owner"/>
    <n v="2015"/>
    <x v="32"/>
    <s v="5 Seats"/>
  </r>
  <r>
    <s v="Honda Jazz 1.5 SV i DTEC"/>
    <n v="5.5"/>
    <n v="32000"/>
    <x v="0"/>
    <s v="Manual"/>
    <s v="1st Owner"/>
    <n v="2015"/>
    <x v="5"/>
    <s v="5 Seats"/>
  </r>
  <r>
    <s v="Volkswagen Polo 1.2 MPI Comfortline"/>
    <n v="4.5"/>
    <n v="67000"/>
    <x v="1"/>
    <s v="Manual"/>
    <s v="1st Owner"/>
    <n v="2015"/>
    <x v="10"/>
    <s v="5 Seats"/>
  </r>
  <r>
    <s v="Ford Ecosport 1.5 Petrol Titanium AT"/>
    <n v="6.75"/>
    <n v="50000"/>
    <x v="1"/>
    <s v="Automatic"/>
    <s v="1st Owner"/>
    <n v="2016"/>
    <x v="37"/>
    <s v="5 Seats"/>
  </r>
  <r>
    <s v="Maruti Swift VDI BSIV"/>
    <n v="1.8"/>
    <n v="110000"/>
    <x v="0"/>
    <s v="Manual"/>
    <s v="2nd Owner"/>
    <n v="2010"/>
    <x v="31"/>
    <s v="5 Seats"/>
  </r>
  <r>
    <s v="Hyundai Verna VTVT 1.6 AT EX"/>
    <n v="7.75"/>
    <n v="51000"/>
    <x v="1"/>
    <s v="Automatic"/>
    <s v="1st Owner"/>
    <n v="2017"/>
    <x v="14"/>
    <s v="5 Seats"/>
  </r>
  <r>
    <s v="Hyundai Grand i10 1.2 CRDi Sportz"/>
    <n v="5.5"/>
    <n v="83000"/>
    <x v="0"/>
    <s v="Manual"/>
    <s v="1st Owner"/>
    <n v="2017"/>
    <x v="38"/>
    <s v="5 Seats"/>
  </r>
  <r>
    <s v="Audi Q3 35 TDI Quattro Premium"/>
    <n v="24"/>
    <n v="38000"/>
    <x v="0"/>
    <s v="Automatic"/>
    <s v="1st Owner"/>
    <n v="2016"/>
    <x v="26"/>
    <s v="5 Seats"/>
  </r>
  <r>
    <s v="Hyundai Creta 1.6 SX Automatic Diesel"/>
    <n v="13.25"/>
    <n v="58000"/>
    <x v="0"/>
    <s v="Automatic"/>
    <s v="1st Owner"/>
    <n v="2018"/>
    <x v="39"/>
    <s v="5 Seats"/>
  </r>
  <r>
    <s v="Hyundai Creta 1.6 SX"/>
    <n v="11"/>
    <n v="36000"/>
    <x v="1"/>
    <s v="Manual"/>
    <s v="1st Owner"/>
    <n v="2018"/>
    <x v="14"/>
    <s v="5 Seats"/>
  </r>
  <r>
    <s v="Volkswagen Vento 1.0 TSI Highline AT"/>
    <n v="10.5"/>
    <n v="23500"/>
    <x v="1"/>
    <s v="Automatic"/>
    <s v="1st Owner"/>
    <n v="2020"/>
    <x v="16"/>
    <s v="5 Seats"/>
  </r>
  <r>
    <s v="Hyundai i20 1.2 Magna Executive"/>
    <n v="6.5"/>
    <n v="60000"/>
    <x v="1"/>
    <s v="Manual"/>
    <s v="1st Owner"/>
    <n v="2017"/>
    <x v="4"/>
    <s v="5 Seats"/>
  </r>
  <r>
    <s v="Skoda Superb LK 1.8 TSI AT"/>
    <n v="25"/>
    <n v="18000"/>
    <x v="1"/>
    <s v="Automatic"/>
    <s v="1st Owner"/>
    <n v="2018"/>
    <x v="24"/>
    <s v="5 Seats"/>
  </r>
  <r>
    <s v="Honda Amaze V Petrol BSIV"/>
    <n v="6"/>
    <n v="36500"/>
    <x v="1"/>
    <s v="Manual"/>
    <s v="1st Owner"/>
    <n v="2017"/>
    <x v="3"/>
    <s v="5 Seats"/>
  </r>
  <r>
    <s v="Skoda Superb Sportline"/>
    <n v="31"/>
    <n v="25000"/>
    <x v="1"/>
    <s v="Automatic"/>
    <s v="1st Owner"/>
    <n v="2021"/>
    <x v="40"/>
    <s v="5 Seats"/>
  </r>
  <r>
    <s v="Kia Seltos HTX IVT"/>
    <n v="15.75"/>
    <n v="20500"/>
    <x v="1"/>
    <s v="Automatic"/>
    <s v="1st Owner"/>
    <n v="2020"/>
    <x v="6"/>
    <s v="5 Seats"/>
  </r>
  <r>
    <s v="Honda Amaze S i-Vtech"/>
    <n v="4.5"/>
    <n v="30000"/>
    <x v="1"/>
    <s v="Manual"/>
    <s v="1st Owner"/>
    <n v="2015"/>
    <x v="10"/>
    <s v="5 Seats"/>
  </r>
  <r>
    <s v="Hyundai i20 Magna 1.2"/>
    <n v="5.9"/>
    <n v="59000"/>
    <x v="1"/>
    <s v="Manual"/>
    <s v="1st Owner"/>
    <n v="2017"/>
    <x v="4"/>
    <s v="5 Seats"/>
  </r>
  <r>
    <s v="BMW X1 sDrive 20d xLine"/>
    <n v="14.5"/>
    <n v="80000"/>
    <x v="0"/>
    <s v="Automatic"/>
    <s v="1st Owner"/>
    <n v="2014"/>
    <x v="21"/>
    <s v="5 Seats"/>
  </r>
  <r>
    <s v="Hyundai Xcent 1.2 CRDi E Plus"/>
    <n v="3.8"/>
    <n v="50000"/>
    <x v="0"/>
    <s v="Manual"/>
    <s v="2nd Owner"/>
    <n v="2017"/>
    <x v="38"/>
    <s v="5 Seats"/>
  </r>
  <r>
    <s v="Tata Harrier XZAS Plus Kaziranga Edition AT"/>
    <n v="21"/>
    <n v="32000"/>
    <x v="0"/>
    <s v="Automatic"/>
    <s v="1st Owner"/>
    <n v="2021"/>
    <x v="0"/>
    <s v="5 Seats"/>
  </r>
  <r>
    <s v="Hyundai i10 Era 1.1 iTech SE"/>
    <n v="2.61"/>
    <n v="120000"/>
    <x v="1"/>
    <s v="Manual"/>
    <s v="2nd Owner"/>
    <n v="2012"/>
    <x v="33"/>
    <s v="5 Seats"/>
  </r>
  <r>
    <s v="Land Rover Discovery 2.0 R-Dynamic HSE"/>
    <n v="110"/>
    <n v="33000"/>
    <x v="1"/>
    <s v="Automatic"/>
    <s v="1st Owner"/>
    <n v="2021"/>
    <x v="41"/>
    <s v="7 Seats"/>
  </r>
  <r>
    <s v="Mini 3 DOOR Cooper S"/>
    <n v="42"/>
    <n v="6900"/>
    <x v="1"/>
    <s v="Automatic"/>
    <s v="1st Owner"/>
    <n v="2019"/>
    <x v="34"/>
    <s v="4 Seats"/>
  </r>
  <r>
    <s v="Tata Harrier XZA Plus Kaziranga Edition AT"/>
    <n v="22.5"/>
    <n v="4500"/>
    <x v="0"/>
    <s v="Automatic"/>
    <s v="1st Owner"/>
    <n v="2022"/>
    <x v="0"/>
    <s v="5 Seats"/>
  </r>
  <r>
    <s v="Volvo S90 D4 Inscription BSIV"/>
    <n v="42"/>
    <n v="51000"/>
    <x v="0"/>
    <s v="Automatic"/>
    <s v="1st Owner"/>
    <n v="2018"/>
    <x v="42"/>
    <s v="5 Seats"/>
  </r>
  <r>
    <s v="Kia Seltos GTX Plus AT D"/>
    <n v="19.75"/>
    <n v="12000"/>
    <x v="0"/>
    <s v="Automatic"/>
    <s v="1st Owner"/>
    <n v="2022"/>
    <x v="43"/>
    <s v="5 Seats"/>
  </r>
  <r>
    <s v="Maruti Vitara Brezza ZDi Plus"/>
    <n v="9.5"/>
    <n v="37000"/>
    <x v="0"/>
    <s v="Manual"/>
    <s v="1st Owner"/>
    <n v="2018"/>
    <x v="31"/>
    <s v="5 Seats"/>
  </r>
  <r>
    <s v="Hyundai Verna SX Opt Diesel"/>
    <n v="14.51"/>
    <n v="35000"/>
    <x v="0"/>
    <s v="Manual"/>
    <s v="1st Owner"/>
    <n v="2021"/>
    <x v="43"/>
    <s v="5 Seats"/>
  </r>
  <r>
    <s v="Maruti Wagon R VXI Optional"/>
    <n v="3"/>
    <n v="80000"/>
    <x v="1"/>
    <s v="Manual"/>
    <s v="2nd Owner"/>
    <n v="2016"/>
    <x v="13"/>
    <s v="5 Seats"/>
  </r>
  <r>
    <s v="Hyundai Grand i10 Magna"/>
    <n v="4.5999999999999996"/>
    <n v="60000"/>
    <x v="1"/>
    <s v="Manual"/>
    <s v="1st Owner"/>
    <n v="2016"/>
    <x v="4"/>
    <s v="5 Seats"/>
  </r>
  <r>
    <s v="Honda Amaze VX CVT"/>
    <n v="9.15"/>
    <n v="10000"/>
    <x v="1"/>
    <s v="Automatic"/>
    <s v="1st Owner"/>
    <n v="2022"/>
    <x v="3"/>
    <s v="5 Seats"/>
  </r>
  <r>
    <s v="Maruti Ignis Zeta AMT"/>
    <n v="5.5"/>
    <n v="59385"/>
    <x v="1"/>
    <s v="Automatic"/>
    <s v="1st Owner"/>
    <n v="2019"/>
    <x v="4"/>
    <s v="5 Seats"/>
  </r>
  <r>
    <s v="Jaguar XF 3.0 Litre S Premium Luxury"/>
    <n v="17"/>
    <n v="51000"/>
    <x v="0"/>
    <s v="Automatic"/>
    <s v="2nd Owner"/>
    <n v="2012"/>
    <x v="27"/>
    <s v="5 Seats"/>
  </r>
  <r>
    <s v="Mahindra XUV500 AT W6 1.99 mHawk"/>
    <n v="9.9"/>
    <n v="74000"/>
    <x v="0"/>
    <s v="Automatic"/>
    <s v="1st Owner"/>
    <n v="2017"/>
    <x v="41"/>
    <s v="7 Seats"/>
  </r>
  <r>
    <s v="Tata Nexon 1.2 Revotron XMA"/>
    <n v="8.51"/>
    <n v="29000"/>
    <x v="1"/>
    <s v="Automatic"/>
    <s v="1st Owner"/>
    <n v="2020"/>
    <x v="10"/>
    <s v="5 Seats"/>
  </r>
  <r>
    <s v="Jeep Compass Model S 4X4 Diesel AT"/>
    <n v="27.5"/>
    <n v="12200"/>
    <x v="0"/>
    <s v="Automatic"/>
    <s v="1st Owner"/>
    <n v="2021"/>
    <x v="0"/>
    <s v="5 Seats"/>
  </r>
  <r>
    <s v="Hyundai Grand i10 1.2 Kappa Sportz Option AT"/>
    <n v="5.5"/>
    <n v="40000"/>
    <x v="1"/>
    <s v="Automatic"/>
    <s v="3rd Owner"/>
    <n v="2019"/>
    <x v="4"/>
    <s v="5 Seats"/>
  </r>
  <r>
    <s v="Hyundai Verna CRDi 1.6 SX"/>
    <n v="9.51"/>
    <n v="58000"/>
    <x v="0"/>
    <s v="Manual"/>
    <s v="1st Owner"/>
    <n v="2018"/>
    <x v="39"/>
    <s v="5 Seats"/>
  </r>
  <r>
    <s v="Toyota Innova Crysta 2.8 ZX AT BSIV"/>
    <n v="19.899999999999999"/>
    <n v="75000"/>
    <x v="0"/>
    <s v="Automatic"/>
    <s v="2nd Owner"/>
    <n v="2019"/>
    <x v="44"/>
    <s v="7 Seats"/>
  </r>
  <r>
    <s v="Land Rover Discovery Sport TD4 HSE 7S"/>
    <n v="35.5"/>
    <n v="72000"/>
    <x v="0"/>
    <s v="Automatic"/>
    <s v="1st Owner"/>
    <n v="2018"/>
    <x v="15"/>
    <s v="7 Seats"/>
  </r>
  <r>
    <s v="Ford Aspire 1.2 Ti-VCT Titanium"/>
    <n v="5.5"/>
    <n v="23400"/>
    <x v="1"/>
    <s v="Manual"/>
    <s v="1st Owner"/>
    <n v="2017"/>
    <x v="45"/>
    <s v="5 Seats"/>
  </r>
  <r>
    <s v="Ford Aspire 1.2 Ti-VCT Ambiente"/>
    <n v="3.9"/>
    <n v="59300"/>
    <x v="1"/>
    <s v="Manual"/>
    <s v="1st Owner"/>
    <n v="2017"/>
    <x v="45"/>
    <s v="5 Seats"/>
  </r>
  <r>
    <s v="Hyundai Creta 1.4 CRDi S"/>
    <n v="8.9"/>
    <n v="72000"/>
    <x v="0"/>
    <s v="Manual"/>
    <s v="1st Owner"/>
    <n v="2016"/>
    <x v="8"/>
    <s v="5 Seats"/>
  </r>
  <r>
    <s v="Maruti Swift Dzire LDI"/>
    <n v="4.51"/>
    <n v="67000"/>
    <x v="0"/>
    <s v="Manual"/>
    <s v="1st Owner"/>
    <n v="2017"/>
    <x v="31"/>
    <s v="5 Seats"/>
  </r>
  <r>
    <s v="Honda Amaze S CVT i-VTEC"/>
    <n v="7.25"/>
    <n v="33500"/>
    <x v="1"/>
    <s v="Automatic"/>
    <s v="1st Owner"/>
    <n v="2018"/>
    <x v="3"/>
    <s v="5 Seats"/>
  </r>
  <r>
    <s v="Hyundai Creta SX Executive"/>
    <n v="12.75"/>
    <n v="17000"/>
    <x v="1"/>
    <s v="Manual"/>
    <s v="2nd Owner"/>
    <n v="2021"/>
    <x v="6"/>
    <s v="5 Seats"/>
  </r>
  <r>
    <s v="Volkswagen Ameo 1.5 TDI Highline AT"/>
    <n v="6.9"/>
    <n v="33000"/>
    <x v="0"/>
    <s v="Automatic"/>
    <s v="1st Owner"/>
    <n v="2016"/>
    <x v="5"/>
    <s v="5 Seats"/>
  </r>
  <r>
    <s v="Volkswagen Polo GT TSI"/>
    <n v="6.75"/>
    <n v="49000"/>
    <x v="1"/>
    <s v="Automatic"/>
    <s v="1st Owner"/>
    <n v="2015"/>
    <x v="4"/>
    <s v="5 Seats"/>
  </r>
  <r>
    <s v="Hyundai Grand i10 AT Asta"/>
    <n v="5.65"/>
    <n v="26000"/>
    <x v="1"/>
    <s v="Automatic"/>
    <s v="1st Owner"/>
    <n v="2015"/>
    <x v="4"/>
    <s v="5 Seats"/>
  </r>
  <r>
    <s v="Hyundai Venue SX Opt iMT"/>
    <n v="10"/>
    <n v="14500"/>
    <x v="1"/>
    <s v="Manual"/>
    <s v="1st Owner"/>
    <n v="2020"/>
    <x v="13"/>
    <s v="5 Seats"/>
  </r>
  <r>
    <s v="Kia Seltos GTX Plus AT D"/>
    <n v="19.75"/>
    <n v="10000"/>
    <x v="0"/>
    <s v="Automatic"/>
    <s v="1st Owner"/>
    <n v="2022"/>
    <x v="43"/>
    <s v="5 Seats"/>
  </r>
  <r>
    <s v="MG Hector Plus Sharp DCT"/>
    <n v="17"/>
    <n v="15001"/>
    <x v="1"/>
    <s v="Automatic"/>
    <s v="1st Owner"/>
    <n v="2020"/>
    <x v="20"/>
    <s v="6 Seats"/>
  </r>
  <r>
    <s v="Skoda Octavia Elegance 1.8 TSI AT"/>
    <n v="9.75"/>
    <n v="55000"/>
    <x v="1"/>
    <s v="Automatic"/>
    <s v="2nd Owner"/>
    <n v="2015"/>
    <x v="24"/>
    <s v="5 Seats"/>
  </r>
  <r>
    <s v="Toyota Corolla Altis G"/>
    <n v="6.5"/>
    <n v="38000"/>
    <x v="1"/>
    <s v="Manual"/>
    <s v="1st Owner"/>
    <n v="2013"/>
    <x v="24"/>
    <s v="5 Seats"/>
  </r>
  <r>
    <s v="Ford Endeavour 4x4 XLT"/>
    <n v="4"/>
    <n v="110000"/>
    <x v="0"/>
    <s v="Manual"/>
    <s v="2nd Owner"/>
    <n v="2005"/>
    <x v="46"/>
    <s v="7 Seats"/>
  </r>
  <r>
    <s v="Honda Amaze S AT i-Vtech"/>
    <n v="4.75"/>
    <n v="65413"/>
    <x v="1"/>
    <s v="Automatic"/>
    <s v="1st Owner"/>
    <n v="2013"/>
    <x v="10"/>
    <s v="5 Seats"/>
  </r>
  <r>
    <s v="Honda Jazz Mode"/>
    <n v="2.8"/>
    <n v="45000"/>
    <x v="1"/>
    <s v="Manual"/>
    <s v="2nd Owner"/>
    <n v="2009"/>
    <x v="10"/>
    <s v="5 Seats"/>
  </r>
  <r>
    <s v="Ford Figo 1.2P Trend MT"/>
    <n v="4.3"/>
    <n v="44000"/>
    <x v="1"/>
    <s v="Manual"/>
    <s v="1st Owner"/>
    <n v="2017"/>
    <x v="45"/>
    <s v="5 Seats"/>
  </r>
  <r>
    <s v="Hyundai Grand i10 1.2 Kappa Magna BSIV"/>
    <n v="4.9000000000000004"/>
    <n v="40000"/>
    <x v="1"/>
    <s v="Manual"/>
    <s v="1st Owner"/>
    <n v="2017"/>
    <x v="4"/>
    <s v="5 Seats"/>
  </r>
  <r>
    <s v="Ford Ecosport 1.5 Petrol Titanium AT"/>
    <n v="6.51"/>
    <n v="49000"/>
    <x v="1"/>
    <s v="Automatic"/>
    <s v="1st Owner"/>
    <n v="2016"/>
    <x v="37"/>
    <s v="5 Seats"/>
  </r>
  <r>
    <s v="Mahindra Thar LX 4-Str Hard Top Diesel AT"/>
    <n v="17.510000000000002"/>
    <n v="19000"/>
    <x v="0"/>
    <s v="Automatic"/>
    <s v="1st Owner"/>
    <n v="2022"/>
    <x v="47"/>
    <s v="4 Seats"/>
  </r>
  <r>
    <s v="Hyundai i20 Magna Optional 1.4 CRDi"/>
    <n v="3.91"/>
    <n v="56000"/>
    <x v="0"/>
    <s v="Manual"/>
    <s v="2nd Owner"/>
    <n v="2013"/>
    <x v="8"/>
    <s v="5 Seats"/>
  </r>
  <r>
    <s v="Honda City 1.5 V MT"/>
    <n v="3.75"/>
    <n v="65000"/>
    <x v="1"/>
    <s v="Manual"/>
    <s v="2nd Owner"/>
    <n v="2010"/>
    <x v="6"/>
    <s v="5 Seats"/>
  </r>
  <r>
    <s v="Toyota Etios G"/>
    <n v="4.9000000000000004"/>
    <n v="27680"/>
    <x v="1"/>
    <s v="Manual"/>
    <s v="1st Owner"/>
    <n v="2013"/>
    <x v="37"/>
    <s v="5 Seats"/>
  </r>
  <r>
    <s v="Kia Seltos GTX Plus AT D"/>
    <n v="18.25"/>
    <n v="27305"/>
    <x v="0"/>
    <s v="Automatic"/>
    <s v="1st Owner"/>
    <n v="2021"/>
    <x v="43"/>
    <s v="5 Seats"/>
  </r>
  <r>
    <s v="BMW 3 Series 320d"/>
    <n v="33"/>
    <n v="10793"/>
    <x v="0"/>
    <s v="Automatic"/>
    <s v="1st Owner"/>
    <n v="2019"/>
    <x v="21"/>
    <s v="5 Seats"/>
  </r>
  <r>
    <s v="BMW X3 xDrive 20d Luxury Line"/>
    <n v="56"/>
    <n v="12000"/>
    <x v="0"/>
    <s v="Automatic"/>
    <s v="1st Owner"/>
    <n v="2020"/>
    <x v="21"/>
    <s v="5 Seats"/>
  </r>
  <r>
    <s v="MG Hector Sharp DCT"/>
    <n v="14.99"/>
    <n v="44000"/>
    <x v="1"/>
    <s v="Automatic"/>
    <s v="1st Owner"/>
    <n v="2019"/>
    <x v="20"/>
    <s v="5 Seats"/>
  </r>
  <r>
    <s v="Kia Seltos HTK G"/>
    <n v="11.99"/>
    <n v="63000"/>
    <x v="1"/>
    <s v="Manual"/>
    <s v="1st Owner"/>
    <n v="2020"/>
    <x v="6"/>
    <s v="5 Seats"/>
  </r>
  <r>
    <s v="Hyundai i20 Sportz Plus Diesel"/>
    <n v="6.5"/>
    <n v="87000"/>
    <x v="0"/>
    <s v="Manual"/>
    <s v="1st Owner"/>
    <n v="2019"/>
    <x v="8"/>
    <s v="5 Seats"/>
  </r>
  <r>
    <s v="Maruti Alto LXi"/>
    <n v="1.9"/>
    <n v="61000"/>
    <x v="1"/>
    <s v="Manual"/>
    <s v="1st Owner"/>
    <n v="2010"/>
    <x v="18"/>
    <s v="5 Seats"/>
  </r>
  <r>
    <s v="Hyundai i20 Sportz Option 1.4 CRDi"/>
    <n v="6.25"/>
    <n v="72000"/>
    <x v="0"/>
    <s v="Manual"/>
    <s v="1st Owner"/>
    <n v="2016"/>
    <x v="8"/>
    <s v="5 Seats"/>
  </r>
  <r>
    <s v="Audi A4 2.0 TDI Multitronic"/>
    <n v="16.510000000000002"/>
    <n v="70000"/>
    <x v="0"/>
    <s v="Automatic"/>
    <s v="1st Owner"/>
    <n v="2015"/>
    <x v="26"/>
    <s v="5 Seats"/>
  </r>
  <r>
    <s v="Nissan Micra Diesel XV"/>
    <n v="2.25"/>
    <n v="58000"/>
    <x v="0"/>
    <s v="Manual"/>
    <s v="2nd Owner"/>
    <n v="2012"/>
    <x v="48"/>
    <s v="5 Seats"/>
  </r>
  <r>
    <s v="Honda Jazz Active"/>
    <n v="1.3"/>
    <n v="90000"/>
    <x v="1"/>
    <s v="Manual"/>
    <s v="3rd Owner"/>
    <n v="2009"/>
    <x v="10"/>
    <s v="5 Seats"/>
  </r>
  <r>
    <s v="Honda City VX MT"/>
    <n v="12.5"/>
    <n v="19000"/>
    <x v="1"/>
    <s v="Manual"/>
    <s v="1st Owner"/>
    <n v="2022"/>
    <x v="6"/>
    <s v="5 Seats"/>
  </r>
  <r>
    <s v="Toyota Corolla Altis G AT"/>
    <n v="9.25"/>
    <n v="72159"/>
    <x v="1"/>
    <s v="Automatic"/>
    <s v="1st Owner"/>
    <n v="2014"/>
    <x v="24"/>
    <s v="5 Seats"/>
  </r>
  <r>
    <s v="Ford Ecosport 1.5 DV5 MT Titanium"/>
    <n v="5.9"/>
    <n v="78000"/>
    <x v="0"/>
    <s v="Manual"/>
    <s v="1st Owner"/>
    <n v="2015"/>
    <x v="5"/>
    <s v="5 Seats"/>
  </r>
  <r>
    <s v="Ford Ecosport 1.5 Diesel Titanium BSIV"/>
    <n v="6.9"/>
    <n v="58000"/>
    <x v="0"/>
    <s v="Manual"/>
    <s v="1st Owner"/>
    <n v="2018"/>
    <x v="5"/>
    <s v="5 Seats"/>
  </r>
  <r>
    <s v="Ford Ecosport 1.5 Diesel Titanium Plus BSIV"/>
    <n v="8.9"/>
    <n v="72000"/>
    <x v="0"/>
    <s v="Manual"/>
    <s v="1st Owner"/>
    <n v="2018"/>
    <x v="5"/>
    <s v="5 Seats"/>
  </r>
  <r>
    <s v="Land Rover Range Rover Evoque 2.0 TD4 SE"/>
    <n v="42.5"/>
    <n v="56000"/>
    <x v="0"/>
    <s v="Automatic"/>
    <s v="1st Owner"/>
    <n v="2018"/>
    <x v="15"/>
    <s v="5 Seats"/>
  </r>
  <r>
    <s v="Nissan Micra Diesel XV"/>
    <n v="2.9"/>
    <n v="73000"/>
    <x v="0"/>
    <s v="Manual"/>
    <s v="1st Owner"/>
    <n v="2012"/>
    <x v="48"/>
    <s v="5 Seats"/>
  </r>
  <r>
    <s v="Hyundai Creta 1.6 VTVT S"/>
    <n v="8.9"/>
    <n v="28840"/>
    <x v="1"/>
    <s v="Manual"/>
    <s v="1st Owner"/>
    <n v="2016"/>
    <x v="14"/>
    <s v="5 Seats"/>
  </r>
  <r>
    <s v="Maruti Swift Dzire AMT ZXI"/>
    <n v="6.9"/>
    <n v="51500"/>
    <x v="1"/>
    <s v="Automatic"/>
    <s v="1st Owner"/>
    <n v="2019"/>
    <x v="4"/>
    <s v="5 Seats"/>
  </r>
  <r>
    <s v="Maruti S-Presso VXI Plus AT 2019-2022"/>
    <n v="4.8"/>
    <n v="41370"/>
    <x v="1"/>
    <s v="Automatic"/>
    <s v="1st Owner"/>
    <n v="2020"/>
    <x v="13"/>
    <s v="5 Seats"/>
  </r>
  <r>
    <s v="Hyundai Creta 1.6 VTVT S"/>
    <n v="8.75"/>
    <n v="41266"/>
    <x v="1"/>
    <s v="Manual"/>
    <s v="1st Owner"/>
    <n v="2016"/>
    <x v="14"/>
    <s v="5 Seats"/>
  </r>
  <r>
    <s v="Hyundai Verna VTVT 1.6 AT SX Option"/>
    <n v="9.9"/>
    <n v="31740"/>
    <x v="1"/>
    <s v="Automatic"/>
    <s v="1st Owner"/>
    <n v="2018"/>
    <x v="14"/>
    <s v="5 Seats"/>
  </r>
  <r>
    <s v="Maruti Ciaz VXi Plus"/>
    <n v="6.15"/>
    <n v="77876"/>
    <x v="1"/>
    <s v="Manual"/>
    <s v="1st Owner"/>
    <n v="2015"/>
    <x v="9"/>
    <s v="5 Seats"/>
  </r>
  <r>
    <s v="Skoda Kushaq 1.5 TSI Style"/>
    <n v="20.5"/>
    <n v="9500"/>
    <x v="1"/>
    <s v="Manual"/>
    <s v="1st Owner"/>
    <n v="2022"/>
    <x v="5"/>
    <s v="5 Seats"/>
  </r>
  <r>
    <s v="Hyundai Grand i10 1.2 Kappa Sportz Option AT"/>
    <n v="6.25"/>
    <n v="28387"/>
    <x v="1"/>
    <s v="Automatic"/>
    <s v="1st Owner"/>
    <n v="2019"/>
    <x v="4"/>
    <s v="5 Seats"/>
  </r>
  <r>
    <s v="Mercedes-Benz M-Class ML 350 CDI"/>
    <n v="27"/>
    <n v="120000"/>
    <x v="0"/>
    <s v="Automatic"/>
    <s v="2nd Owner"/>
    <n v="2015"/>
    <x v="49"/>
    <s v="5 Seats"/>
  </r>
  <r>
    <s v="Hyundai Grand i10 Magna"/>
    <n v="4.5"/>
    <n v="20000"/>
    <x v="1"/>
    <s v="Manual"/>
    <s v="2nd Owner"/>
    <n v="2017"/>
    <x v="4"/>
    <s v="5 Seats"/>
  </r>
  <r>
    <s v="Mercedes-Benz C-Class Progressive C 220d"/>
    <n v="42.5"/>
    <n v="30686"/>
    <x v="0"/>
    <s v="Automatic"/>
    <s v="1st Owner"/>
    <n v="2020"/>
    <x v="50"/>
    <s v="5 Seats"/>
  </r>
  <r>
    <s v="Tata Indica eV2 DL BSIII"/>
    <n v="1"/>
    <n v="120000"/>
    <x v="0"/>
    <s v="Manual"/>
    <s v="2nd Owner"/>
    <n v="2013"/>
    <x v="8"/>
    <s v="5 Seats"/>
  </r>
  <r>
    <s v="Mahindra Bolero Power Plus SLE"/>
    <n v="6"/>
    <n v="184000"/>
    <x v="0"/>
    <s v="Manual"/>
    <s v="2nd Owner"/>
    <n v="2018"/>
    <x v="43"/>
    <s v="7 Seats"/>
  </r>
  <r>
    <s v="Honda City 1.5 S AT"/>
    <n v="4"/>
    <n v="40000"/>
    <x v="1"/>
    <s v="Automatic"/>
    <s v="1st Owner"/>
    <n v="2009"/>
    <x v="6"/>
    <s v="5 Seats"/>
  </r>
  <r>
    <s v="Maruti Ciaz Delta Diesel"/>
    <n v="6.25"/>
    <n v="55000"/>
    <x v="0"/>
    <s v="Manual"/>
    <s v="1st Owner"/>
    <n v="2015"/>
    <x v="31"/>
    <s v="5 Seats"/>
  </r>
  <r>
    <s v="Hyundai Grand i10 1.2 Kappa Sportz Option"/>
    <n v="5.75"/>
    <n v="38000"/>
    <x v="1"/>
    <s v="Manual"/>
    <s v="1st Owner"/>
    <n v="2019"/>
    <x v="4"/>
    <s v="5 Seats"/>
  </r>
  <r>
    <s v="Audi Q3 30 TFSI Premium FWD"/>
    <n v="23.5"/>
    <n v="40000"/>
    <x v="1"/>
    <s v="Automatic"/>
    <s v="1st Owner"/>
    <n v="2017"/>
    <x v="51"/>
    <s v="5 Seats"/>
  </r>
  <r>
    <s v="Hyundai Santro GS zipDrive - Euro II"/>
    <n v="1.35"/>
    <n v="60000"/>
    <x v="1"/>
    <s v="Manual"/>
    <s v="2nd Owner"/>
    <n v="2006"/>
    <x v="16"/>
    <s v="5 Seats"/>
  </r>
  <r>
    <s v="Mahindra Bolero SLX"/>
    <n v="3"/>
    <n v="110000"/>
    <x v="0"/>
    <s v="Manual"/>
    <s v="3rd Owner"/>
    <n v="2009"/>
    <x v="52"/>
    <s v="7 Seats"/>
  </r>
  <r>
    <s v="Maruti Swift LDI"/>
    <n v="2.1"/>
    <n v="143000"/>
    <x v="0"/>
    <s v="Manual"/>
    <s v="2nd Owner"/>
    <n v="2011"/>
    <x v="31"/>
    <s v="5 Seats"/>
  </r>
  <r>
    <s v="Tata Indica Aqua 1.3 Quadrajet BSIV"/>
    <n v="1.25"/>
    <n v="110000"/>
    <x v="0"/>
    <s v="Manual"/>
    <s v="3rd Owner"/>
    <n v="2012"/>
    <x v="31"/>
    <s v="5 Seats"/>
  </r>
  <r>
    <s v="Mahindra KUV 100 mFALCON D75 K4 Plus"/>
    <n v="4.75"/>
    <n v="58000"/>
    <x v="0"/>
    <s v="Manual"/>
    <s v="1st Owner"/>
    <n v="2017"/>
    <x v="10"/>
    <s v="6 Seats"/>
  </r>
  <r>
    <s v="Honda City i VTEC SV"/>
    <n v="5.5"/>
    <n v="65000"/>
    <x v="1"/>
    <s v="Manual"/>
    <s v="2nd Owner"/>
    <n v="2014"/>
    <x v="6"/>
    <s v="5 Seats"/>
  </r>
  <r>
    <s v="Tata Harrier XZ Plus"/>
    <n v="17"/>
    <n v="50000"/>
    <x v="0"/>
    <s v="Manual"/>
    <s v="1st Owner"/>
    <n v="2021"/>
    <x v="0"/>
    <s v="5 Seats"/>
  </r>
  <r>
    <s v="Tata Zest Revotron 1.2 XT"/>
    <n v="3.49"/>
    <n v="55000"/>
    <x v="1"/>
    <s v="Manual"/>
    <s v="1st Owner"/>
    <n v="2015"/>
    <x v="53"/>
    <s v="5 Seats"/>
  </r>
  <r>
    <s v="Land Rover Discovery Sport R-Dynamic SE Diesel"/>
    <n v="70"/>
    <n v="19500"/>
    <x v="0"/>
    <s v="Automatic"/>
    <s v="1st Owner"/>
    <n v="2021"/>
    <x v="15"/>
    <s v="7 Seats"/>
  </r>
  <r>
    <s v="Mahindra XUV500 AT W10 FWD"/>
    <n v="9.25"/>
    <n v="78000"/>
    <x v="0"/>
    <s v="Automatic"/>
    <s v="2nd Owner"/>
    <n v="2016"/>
    <x v="23"/>
    <s v="7 Seats"/>
  </r>
  <r>
    <s v="Honda City V MT"/>
    <n v="3.9"/>
    <n v="58000"/>
    <x v="1"/>
    <s v="Manual"/>
    <s v="1st Owner"/>
    <n v="2010"/>
    <x v="6"/>
    <s v="5 Seats"/>
  </r>
  <r>
    <s v="Mahindra XUV500 W10 2WD"/>
    <n v="10.25"/>
    <n v="91000"/>
    <x v="0"/>
    <s v="Manual"/>
    <s v="1st Owner"/>
    <n v="2017"/>
    <x v="23"/>
    <s v="7 Seats"/>
  </r>
  <r>
    <s v="Mahindra XUV500 AT W10 1.99 mHawk"/>
    <n v="11.25"/>
    <n v="30000"/>
    <x v="0"/>
    <s v="Automatic"/>
    <s v="1st Owner"/>
    <n v="2016"/>
    <x v="41"/>
    <s v="7 Seats"/>
  </r>
  <r>
    <s v="Maruti Baleno 1.2 Zeta"/>
    <n v="7.25"/>
    <n v="44153"/>
    <x v="1"/>
    <s v="Manual"/>
    <s v="1st Owner"/>
    <n v="2018"/>
    <x v="4"/>
    <s v="5 Seats"/>
  </r>
  <r>
    <s v="Mercedes-Benz C-Class C 250d Avantgarde Edition C"/>
    <n v="34.5"/>
    <n v="21000"/>
    <x v="0"/>
    <s v="Automatic"/>
    <s v="1st Owner"/>
    <n v="2018"/>
    <x v="32"/>
    <s v="5 Seats"/>
  </r>
  <r>
    <s v="Kia Seltos HTX G"/>
    <n v="14"/>
    <n v="19000"/>
    <x v="1"/>
    <s v="Manual"/>
    <s v="1st Owner"/>
    <n v="2020"/>
    <x v="6"/>
    <s v="5 Seats"/>
  </r>
  <r>
    <s v="Hyundai Alcazar Signature Diesel AT"/>
    <n v="19.5"/>
    <n v="27300"/>
    <x v="0"/>
    <s v="Automatic"/>
    <s v="1st Owner"/>
    <n v="2021"/>
    <x v="43"/>
    <s v="6 Seats"/>
  </r>
  <r>
    <s v="Skoda Superb Laurin &amp; klement"/>
    <n v="34"/>
    <n v="31001"/>
    <x v="1"/>
    <s v="Automatic"/>
    <s v="1st Owner"/>
    <n v="2021"/>
    <x v="40"/>
    <s v="5 Seats"/>
  </r>
  <r>
    <s v="Renault KWID 1.0 RXT"/>
    <n v="3.1"/>
    <n v="50000"/>
    <x v="1"/>
    <s v="Manual"/>
    <s v="1st Owner"/>
    <n v="2017"/>
    <x v="16"/>
    <s v="5 Seats"/>
  </r>
  <r>
    <s v="Maruti Wagon R LXI BSII"/>
    <n v="1.3"/>
    <n v="77000"/>
    <x v="1"/>
    <s v="Manual"/>
    <s v="2nd Owner"/>
    <n v="2005"/>
    <x v="13"/>
    <s v="5 Seats"/>
  </r>
  <r>
    <s v="Maruti Swift Dzire AMT VXI"/>
    <n v="6.5"/>
    <n v="53000"/>
    <x v="1"/>
    <s v="Automatic"/>
    <s v="1st Owner"/>
    <n v="2018"/>
    <x v="4"/>
    <s v="5 Seats"/>
  </r>
  <r>
    <s v="Datsun RediGO S"/>
    <n v="2.75"/>
    <n v="20000"/>
    <x v="1"/>
    <s v="Manual"/>
    <s v="1st Owner"/>
    <n v="2017"/>
    <x v="12"/>
    <s v="5 Seats"/>
  </r>
  <r>
    <s v="Honda Brio S Option MT"/>
    <n v="3.5"/>
    <n v="72000"/>
    <x v="1"/>
    <s v="Manual"/>
    <s v="1st Owner"/>
    <n v="2013"/>
    <x v="10"/>
    <s v="5 Seats"/>
  </r>
  <r>
    <s v="Hyundai Creta 1.6 VTVT S"/>
    <n v="8.9"/>
    <n v="26000"/>
    <x v="1"/>
    <s v="Manual"/>
    <s v="1st Owner"/>
    <n v="2016"/>
    <x v="14"/>
    <s v="5 Seats"/>
  </r>
  <r>
    <s v="Honda Amaze S i-Dtech"/>
    <n v="4.25"/>
    <n v="66000"/>
    <x v="0"/>
    <s v="Manual"/>
    <s v="1st Owner"/>
    <n v="2015"/>
    <x v="5"/>
    <s v="5 Seats"/>
  </r>
  <r>
    <s v="Jaguar XF 2.2 Litre Luxury"/>
    <n v="22"/>
    <n v="69619"/>
    <x v="0"/>
    <s v="Automatic"/>
    <s v="1st Owner"/>
    <n v="2014"/>
    <x v="23"/>
    <s v="5 Seats"/>
  </r>
  <r>
    <s v="Maruti Alto K10 VXI AMT"/>
    <n v="4.3"/>
    <n v="30000"/>
    <x v="1"/>
    <s v="Automatic"/>
    <s v="1st Owner"/>
    <n v="2018"/>
    <x v="13"/>
    <s v="5 Seats"/>
  </r>
  <r>
    <s v="Maruti Wagon R LXI Minor"/>
    <n v="2.11"/>
    <n v="61000"/>
    <x v="1"/>
    <s v="Manual"/>
    <s v="1st Owner"/>
    <n v="2009"/>
    <x v="54"/>
    <s v="5 Seats"/>
  </r>
  <r>
    <s v="Renault Duster 110PS Diesel RxZ AMT"/>
    <n v="9.75"/>
    <n v="31000"/>
    <x v="0"/>
    <s v="Automatic"/>
    <s v="1st Owner"/>
    <n v="2018"/>
    <x v="48"/>
    <s v="5 Seats"/>
  </r>
  <r>
    <s v="Volkswagen Polo GT TSI"/>
    <n v="6.25"/>
    <n v="66000"/>
    <x v="1"/>
    <s v="Automatic"/>
    <s v="1st Owner"/>
    <n v="2015"/>
    <x v="4"/>
    <s v="5 Seats"/>
  </r>
  <r>
    <s v="Land Rover Discovery Sport R-Dynamic SE"/>
    <n v="72"/>
    <n v="7700"/>
    <x v="1"/>
    <s v="Automatic"/>
    <s v="1st Owner"/>
    <n v="2021"/>
    <x v="41"/>
    <s v="7 Seats"/>
  </r>
  <r>
    <s v="Mahindra XUV700 AX3 AT"/>
    <n v="17.5"/>
    <n v="9000"/>
    <x v="1"/>
    <s v="Automatic"/>
    <s v="1st Owner"/>
    <n v="2022"/>
    <x v="15"/>
    <s v="5 Seats"/>
  </r>
  <r>
    <s v="Tata Tigor 1.2 Revotron XT"/>
    <n v="3.4"/>
    <n v="60000"/>
    <x v="1"/>
    <s v="Manual"/>
    <s v="2nd Owner"/>
    <n v="2017"/>
    <x v="3"/>
    <s v="5 Seats"/>
  </r>
  <r>
    <s v="Skoda Fabia 1.2 MPI Active"/>
    <n v="1.1000000000000001"/>
    <n v="110000"/>
    <x v="1"/>
    <s v="Manual"/>
    <s v="3rd Owner"/>
    <n v="2009"/>
    <x v="10"/>
    <s v="5 Seats"/>
  </r>
  <r>
    <s v="Kia Seltos HTX Plus AT D"/>
    <n v="16.75"/>
    <n v="51001"/>
    <x v="0"/>
    <s v="Automatic"/>
    <s v="1st Owner"/>
    <n v="2020"/>
    <x v="43"/>
    <s v="5 Seats"/>
  </r>
  <r>
    <s v="Jeep Compass 2.0 Limited Plus AT"/>
    <n v="21"/>
    <n v="56207"/>
    <x v="0"/>
    <s v="Automatic"/>
    <s v="1st Owner"/>
    <n v="2020"/>
    <x v="0"/>
    <s v="5 Seats"/>
  </r>
  <r>
    <s v="Mercedes-Benz GLA Class 200 d Sport"/>
    <n v="26.9"/>
    <n v="58000"/>
    <x v="0"/>
    <s v="Automatic"/>
    <s v="1st Owner"/>
    <n v="2019"/>
    <x v="32"/>
    <s v="5 Seats"/>
  </r>
  <r>
    <s v="Hyundai i20 Diesel Sportz"/>
    <n v="6.5"/>
    <n v="73290"/>
    <x v="0"/>
    <s v="Manual"/>
    <s v="1st Owner"/>
    <n v="2018"/>
    <x v="8"/>
    <s v="5 Seats"/>
  </r>
  <r>
    <s v="Hyundai Verna 1.6 CRDi S"/>
    <n v="7.9"/>
    <n v="44283"/>
    <x v="0"/>
    <s v="Manual"/>
    <s v="1st Owner"/>
    <n v="2017"/>
    <x v="39"/>
    <s v="5 Seats"/>
  </r>
  <r>
    <s v="Maruti Celerio VXI AT"/>
    <n v="4.25"/>
    <n v="48000"/>
    <x v="1"/>
    <s v="Automatic"/>
    <s v="1st Owner"/>
    <n v="2016"/>
    <x v="13"/>
    <s v="5 Seats"/>
  </r>
  <r>
    <s v="Honda City 1.5 S MT"/>
    <n v="3.4"/>
    <n v="107500"/>
    <x v="1"/>
    <s v="Manual"/>
    <s v="3rd Owner"/>
    <n v="2010"/>
    <x v="6"/>
    <s v="5 Seats"/>
  </r>
  <r>
    <s v="Maruti Swift 1.3 LXI"/>
    <n v="0.99999000000000005"/>
    <n v="80000"/>
    <x v="1"/>
    <s v="Manual"/>
    <s v="3rd Owner"/>
    <n v="2007"/>
    <x v="55"/>
    <s v="5 Seats"/>
  </r>
  <r>
    <s v="Maruti SX4 Celebration Petrol"/>
    <n v="2"/>
    <n v="90000"/>
    <x v="1"/>
    <s v="Manual"/>
    <s v="2nd Owner"/>
    <n v="2009"/>
    <x v="56"/>
    <s v="5 Seats"/>
  </r>
  <r>
    <s v="Maruti Vitara Brezza LXI"/>
    <n v="7.75"/>
    <n v="10000"/>
    <x v="1"/>
    <s v="Manual"/>
    <s v="1st Owner"/>
    <n v="2021"/>
    <x v="11"/>
    <s v="5 Seats"/>
  </r>
  <r>
    <s v="Maruti Wagon R LXI BS IV"/>
    <n v="2.15"/>
    <n v="120000"/>
    <x v="1"/>
    <s v="Manual"/>
    <s v="1st Owner"/>
    <n v="2011"/>
    <x v="13"/>
    <s v="5 Seats"/>
  </r>
  <r>
    <s v="Maruti Wagon R LXI BS IV"/>
    <n v="2.37"/>
    <n v="120000"/>
    <x v="1"/>
    <s v="Manual"/>
    <s v="1st Owner"/>
    <n v="2011"/>
    <x v="13"/>
    <s v="5 Seats"/>
  </r>
  <r>
    <s v="Maruti Zen LX"/>
    <n v="0.55000000000000004"/>
    <n v="90000"/>
    <x v="1"/>
    <s v="Manual"/>
    <s v="3rd Owner"/>
    <n v="2002"/>
    <x v="57"/>
    <s v="5 Seats"/>
  </r>
  <r>
    <s v="Mahindra KUV 100 NXT G80 K2"/>
    <n v="4.25"/>
    <n v="46000"/>
    <x v="1"/>
    <s v="Manual"/>
    <s v="1st Owner"/>
    <n v="2018"/>
    <x v="10"/>
    <s v="6 Seats"/>
  </r>
  <r>
    <s v="Nissan Sunny XL D"/>
    <n v="5.75"/>
    <n v="28000"/>
    <x v="0"/>
    <s v="Manual"/>
    <s v="1st Owner"/>
    <n v="2017"/>
    <x v="48"/>
    <s v="5 Seats"/>
  </r>
  <r>
    <s v="Honda WR-V SV"/>
    <n v="8.25"/>
    <n v="24000"/>
    <x v="1"/>
    <s v="Manual"/>
    <s v="1st Owner"/>
    <n v="2020"/>
    <x v="3"/>
    <s v="5 Seats"/>
  </r>
  <r>
    <s v="Honda WR-V i-VTEC S"/>
    <n v="6.9"/>
    <n v="23000"/>
    <x v="1"/>
    <s v="Manual"/>
    <s v="1st Owner"/>
    <n v="2018"/>
    <x v="3"/>
    <s v="5 Seats"/>
  </r>
  <r>
    <s v="Honda WR-V i-VTEC VX"/>
    <n v="7.75"/>
    <n v="24300"/>
    <x v="1"/>
    <s v="Manual"/>
    <s v="1st Owner"/>
    <n v="2018"/>
    <x v="3"/>
    <s v="5 Seats"/>
  </r>
  <r>
    <s v="Honda WR-V i-VTEC VX"/>
    <n v="7.9"/>
    <n v="51000"/>
    <x v="1"/>
    <s v="Manual"/>
    <s v="1st Owner"/>
    <n v="2019"/>
    <x v="3"/>
    <s v="5 Seats"/>
  </r>
  <r>
    <s v="Kia Seltos GTX Plus DCT"/>
    <n v="14.9"/>
    <n v="6000"/>
    <x v="1"/>
    <s v="Automatic"/>
    <s v="1st Owner"/>
    <n v="2020"/>
    <x v="19"/>
    <s v="5 Seats"/>
  </r>
  <r>
    <s v="Kia Seltos GTX Plus DCT"/>
    <n v="17.25"/>
    <n v="12600"/>
    <x v="1"/>
    <s v="Automatic"/>
    <s v="1st Owner"/>
    <n v="2021"/>
    <x v="19"/>
    <s v="5 Seats"/>
  </r>
  <r>
    <s v="Jeep Meridian Limited Opt AT 4x4"/>
    <n v="37"/>
    <n v="3500"/>
    <x v="0"/>
    <s v="Automatic"/>
    <s v="1st Owner"/>
    <n v="2022"/>
    <x v="0"/>
    <s v="7 Seats"/>
  </r>
  <r>
    <s v="Hyundai i10 Era"/>
    <n v="2.2999999999999998"/>
    <n v="120000"/>
    <x v="1"/>
    <s v="Manual"/>
    <s v="1st Owner"/>
    <n v="2011"/>
    <x v="33"/>
    <s v="5 Seats"/>
  </r>
  <r>
    <s v="Hyundai Grand i10 Nios Sportz CNG"/>
    <n v="7.5"/>
    <n v="5000"/>
    <x v="2"/>
    <s v="Manual"/>
    <s v="1st Owner"/>
    <n v="2022"/>
    <x v="4"/>
    <s v="5 Seats"/>
  </r>
  <r>
    <s v="Hyundai Santro Xing GLS"/>
    <n v="1.35"/>
    <n v="120000"/>
    <x v="1"/>
    <s v="Manual"/>
    <s v="4th Owner"/>
    <n v="2010"/>
    <x v="33"/>
    <s v="5 Seats"/>
  </r>
  <r>
    <s v="Honda Jazz V CVT"/>
    <n v="6.95"/>
    <n v="40000"/>
    <x v="1"/>
    <s v="Automatic"/>
    <s v="1st Owner"/>
    <n v="2018"/>
    <x v="3"/>
    <s v="5 Seats"/>
  </r>
  <r>
    <s v="Honda City i-VTEC V"/>
    <n v="7.85"/>
    <n v="96000"/>
    <x v="1"/>
    <s v="Manual"/>
    <s v="1st Owner"/>
    <n v="2018"/>
    <x v="6"/>
    <s v="5 Seats"/>
  </r>
  <r>
    <s v="Honda City 1.5 S MT"/>
    <n v="3.25"/>
    <n v="67000"/>
    <x v="1"/>
    <s v="Manual"/>
    <s v="2nd Owner"/>
    <n v="2010"/>
    <x v="6"/>
    <s v="5 Seats"/>
  </r>
  <r>
    <s v="Honda City i-VTEC V"/>
    <n v="7.9"/>
    <n v="72000"/>
    <x v="1"/>
    <s v="Manual"/>
    <s v="1st Owner"/>
    <n v="2018"/>
    <x v="6"/>
    <s v="5 Seats"/>
  </r>
  <r>
    <s v="Hyundai i10 Magna"/>
    <n v="3.21"/>
    <n v="89000"/>
    <x v="1"/>
    <s v="Manual"/>
    <s v="1st Owner"/>
    <n v="2013"/>
    <x v="4"/>
    <s v="5 Seats"/>
  </r>
  <r>
    <s v="Volkswagen Polo Diesel Trendline 1.2L"/>
    <n v="3.3"/>
    <n v="64000"/>
    <x v="0"/>
    <s v="Manual"/>
    <s v="1st Owner"/>
    <n v="2011"/>
    <x v="3"/>
    <s v="5 Seats"/>
  </r>
  <r>
    <s v="Maruti Swift Vdi BSIII"/>
    <n v="2"/>
    <n v="120000"/>
    <x v="0"/>
    <s v="Manual"/>
    <s v="3rd Owner"/>
    <n v="2010"/>
    <x v="31"/>
    <s v="5 Seats"/>
  </r>
  <r>
    <s v="Honda Jazz 1.2 SV i VTEC"/>
    <n v="5.4"/>
    <n v="42000"/>
    <x v="1"/>
    <s v="Manual"/>
    <s v="1st Owner"/>
    <n v="2017"/>
    <x v="3"/>
    <s v="5 Seats"/>
  </r>
  <r>
    <s v="Datsun RediGO T"/>
    <n v="2.7"/>
    <n v="55000"/>
    <x v="1"/>
    <s v="Manual"/>
    <s v="1st Owner"/>
    <n v="2017"/>
    <x v="12"/>
    <s v="5 Seats"/>
  </r>
  <r>
    <s v="Hyundai Santro Era Executive BSIV"/>
    <n v="4.95"/>
    <n v="30000"/>
    <x v="1"/>
    <s v="Manual"/>
    <s v="1st Owner"/>
    <n v="2019"/>
    <x v="33"/>
    <s v="5 Seats"/>
  </r>
  <r>
    <s v="Tata Hexa XTA"/>
    <n v="10"/>
    <n v="86500"/>
    <x v="0"/>
    <s v="Automatic"/>
    <s v="2nd Owner"/>
    <n v="2017"/>
    <x v="23"/>
    <s v="7 Seats"/>
  </r>
  <r>
    <s v="Honda CR-V 2.4L 4WD AT"/>
    <n v="10.5"/>
    <n v="59000"/>
    <x v="1"/>
    <s v="Automatic"/>
    <s v="1st Owner"/>
    <n v="2014"/>
    <x v="58"/>
    <s v="5 Seats"/>
  </r>
  <r>
    <s v="Hyundai EON Era Plus"/>
    <n v="3.1"/>
    <n v="15000"/>
    <x v="1"/>
    <s v="Manual"/>
    <s v="1st Owner"/>
    <n v="2018"/>
    <x v="17"/>
    <s v="5 Seats"/>
  </r>
  <r>
    <s v="Mahindra Scorpio S7 140 BSIV"/>
    <n v="12"/>
    <n v="70000"/>
    <x v="0"/>
    <s v="Manual"/>
    <s v="1st Owner"/>
    <n v="2019"/>
    <x v="23"/>
    <s v="7 Seats"/>
  </r>
  <r>
    <s v="Volkswagen Polo ALLSTAR 1.2 MPI"/>
    <n v="6"/>
    <n v="50000"/>
    <x v="1"/>
    <s v="Manual"/>
    <s v="2nd Owner"/>
    <n v="2017"/>
    <x v="10"/>
    <s v="5 Seats"/>
  </r>
  <r>
    <s v="Chevrolet Cruze LT"/>
    <n v="3"/>
    <n v="110000"/>
    <x v="0"/>
    <s v="Manual"/>
    <s v="1st Owner"/>
    <n v="2012"/>
    <x v="22"/>
    <s v="5 Seats"/>
  </r>
  <r>
    <s v="Tata Nexon XMA AMT"/>
    <n v="9.25"/>
    <n v="13700"/>
    <x v="1"/>
    <s v="Automatic"/>
    <s v="1st Owner"/>
    <n v="2021"/>
    <x v="3"/>
    <s v="5 Seats"/>
  </r>
  <r>
    <s v="Maruti Swift VXI BSIV"/>
    <n v="5.7"/>
    <n v="25000"/>
    <x v="1"/>
    <s v="Manual"/>
    <s v="1st Owner"/>
    <n v="2019"/>
    <x v="4"/>
    <s v="5 Seats"/>
  </r>
  <r>
    <s v="Ford Ecosport Sports Diesel"/>
    <n v="11"/>
    <n v="20000"/>
    <x v="0"/>
    <s v="Manual"/>
    <s v="1st Owner"/>
    <n v="2021"/>
    <x v="5"/>
    <s v="5 Seats"/>
  </r>
  <r>
    <s v="Jaguar XF 2.2 Litre Luxury"/>
    <n v="18"/>
    <n v="70000"/>
    <x v="0"/>
    <s v="Automatic"/>
    <s v="2nd Owner"/>
    <n v="2014"/>
    <x v="23"/>
    <s v="5 Seats"/>
  </r>
  <r>
    <s v="Tata Indica TDI LX"/>
    <n v="1"/>
    <n v="35000"/>
    <x v="0"/>
    <s v="Manual"/>
    <s v="3rd Owner"/>
    <n v="2013"/>
    <x v="59"/>
    <s v="5 Seats"/>
  </r>
  <r>
    <s v="Toyota Fortuner 4X4 Diesel AT"/>
    <n v="43.5"/>
    <n v="26629"/>
    <x v="0"/>
    <s v="Automatic"/>
    <s v="1st Owner"/>
    <n v="2021"/>
    <x v="44"/>
    <s v="7 Seats"/>
  </r>
  <r>
    <s v="Mercedes-Benz C-Class Progressive C 220d"/>
    <n v="46.5"/>
    <n v="20000"/>
    <x v="0"/>
    <s v="Automatic"/>
    <s v="1st Owner"/>
    <n v="2019"/>
    <x v="50"/>
    <s v="5 Seats"/>
  </r>
  <r>
    <s v="Mercedes-Benz GLC Progressive 220d"/>
    <n v="53.95"/>
    <n v="33000"/>
    <x v="0"/>
    <s v="Automatic"/>
    <s v="1st Owner"/>
    <n v="2019"/>
    <x v="32"/>
    <s v="5 Seats"/>
  </r>
  <r>
    <s v="BMW 3 Series Gran Limousine 330Li M Sport First Edition"/>
    <n v="61.75"/>
    <n v="25000"/>
    <x v="1"/>
    <s v="Automatic"/>
    <s v="1st Owner"/>
    <n v="2021"/>
    <x v="34"/>
    <s v="5 Seats"/>
  </r>
  <r>
    <s v="Audi Q3 30 TDI"/>
    <n v="27.95"/>
    <n v="55291"/>
    <x v="0"/>
    <s v="Manual"/>
    <s v="1st Owner"/>
    <n v="2017"/>
    <x v="26"/>
    <s v="5 Seats"/>
  </r>
  <r>
    <s v="Mercedes-Benz C-Class C 220 CDI Avantgarde"/>
    <n v="16.5"/>
    <n v="58500"/>
    <x v="0"/>
    <s v="Automatic"/>
    <s v="1st Owner"/>
    <n v="2013"/>
    <x v="32"/>
    <s v="5 Seats"/>
  </r>
  <r>
    <s v="Audi Q7 45 TDI Quattro Technology"/>
    <n v="72.5"/>
    <n v="15000"/>
    <x v="0"/>
    <s v="Automatic"/>
    <s v="1st Owner"/>
    <n v="2018"/>
    <x v="60"/>
    <s v="7 Seats"/>
  </r>
  <r>
    <s v="Renault Duster 85PS Diesel RxL Option"/>
    <n v="6.5"/>
    <n v="90000"/>
    <x v="0"/>
    <s v="Manual"/>
    <s v="1st Owner"/>
    <n v="2014"/>
    <x v="48"/>
    <s v="5 Seats"/>
  </r>
  <r>
    <s v="Audi Q3 35 TDI Quattro Premium"/>
    <n v="13"/>
    <n v="64000"/>
    <x v="0"/>
    <s v="Automatic"/>
    <s v="2nd Owner"/>
    <n v="2012"/>
    <x v="26"/>
    <s v="5 Seats"/>
  </r>
  <r>
    <s v="Maruti Zen LXI"/>
    <n v="4"/>
    <n v="132596"/>
    <x v="1"/>
    <s v="Manual"/>
    <s v="2nd Owner"/>
    <n v="2004"/>
    <x v="57"/>
    <s v="5 Seats"/>
  </r>
  <r>
    <s v="Maruti Swift VXI BSIII"/>
    <n v="1.54"/>
    <n v="99673"/>
    <x v="1"/>
    <s v="Manual"/>
    <s v="3rd Owner"/>
    <n v="2008"/>
    <x v="55"/>
    <s v="5 Seats"/>
  </r>
  <r>
    <s v="Tata Nexon EV Prime XZ Plus LUX"/>
    <n v="4.18"/>
    <n v="24374"/>
    <x v="3"/>
    <s v="Automatic"/>
    <s v="1st Owner"/>
    <n v="2021"/>
    <x v="61"/>
    <s v="5 Seats"/>
  </r>
  <r>
    <s v="Volkswagen Vento Petrol Highline AT"/>
    <n v="3.92"/>
    <n v="69828"/>
    <x v="1"/>
    <s v="Automatic"/>
    <s v="3rd Owner"/>
    <n v="2011"/>
    <x v="29"/>
    <s v="5 Seats"/>
  </r>
  <r>
    <s v="Maruti Baleno 1.2 Alpha"/>
    <n v="5.94"/>
    <n v="72820"/>
    <x v="1"/>
    <s v="Manual"/>
    <s v="2nd Owner"/>
    <n v="2016"/>
    <x v="4"/>
    <s v="5 Seats"/>
  </r>
  <r>
    <s v="Mercedes-Benz C-Class Progressive C 220d"/>
    <n v="37.24"/>
    <n v="20785"/>
    <x v="0"/>
    <s v="Automatic"/>
    <s v="1st Owner"/>
    <n v="2019"/>
    <x v="50"/>
    <s v="5 Seats"/>
  </r>
  <r>
    <s v="Maruti Swift Dzire VXI AT Optional"/>
    <n v="5.88"/>
    <n v="31172"/>
    <x v="1"/>
    <s v="Automatic"/>
    <s v="2nd Owner"/>
    <n v="2016"/>
    <x v="4"/>
    <s v="5 Seats"/>
  </r>
  <r>
    <s v="Hyundai Grand i10 Sportz"/>
    <n v="4.5199999999999996"/>
    <n v="24395"/>
    <x v="1"/>
    <s v="Manual"/>
    <s v="1st Owner"/>
    <n v="2016"/>
    <x v="4"/>
    <s v="5 Seats"/>
  </r>
  <r>
    <s v="MG Hector Sharp DCT"/>
    <n v="18.25"/>
    <n v="11050"/>
    <x v="1"/>
    <s v="Automatic"/>
    <s v="1st Owner"/>
    <n v="2021"/>
    <x v="20"/>
    <s v="5 Seats"/>
  </r>
  <r>
    <s v="Toyota Innova 2.5 GX (Diesel) 7 Seater BS IV"/>
    <n v="7.74"/>
    <n v="123394"/>
    <x v="0"/>
    <s v="Manual"/>
    <s v="2nd Owner"/>
    <n v="2013"/>
    <x v="2"/>
    <s v="7 Seats"/>
  </r>
  <r>
    <s v="Maruti Swift ZDi"/>
    <n v="4.21"/>
    <n v="105053"/>
    <x v="0"/>
    <s v="Manual"/>
    <s v="2nd Owner"/>
    <n v="2013"/>
    <x v="31"/>
    <s v="5 Seats"/>
  </r>
  <r>
    <s v="Hyundai i20 Sportz"/>
    <n v="8.44"/>
    <n v="10283"/>
    <x v="1"/>
    <s v="Manual"/>
    <s v="1st Owner"/>
    <n v="2021"/>
    <x v="4"/>
    <s v="5 Seats"/>
  </r>
  <r>
    <s v="Tata Harrier XZ Plus Dark Edition"/>
    <n v="21.99"/>
    <n v="2443"/>
    <x v="0"/>
    <s v="Manual"/>
    <s v="1st Owner"/>
    <n v="2022"/>
    <x v="0"/>
    <s v="5 Seats"/>
  </r>
  <r>
    <s v="Toyota Fortuner 2.7 2WD AT"/>
    <n v="31"/>
    <n v="44000"/>
    <x v="1"/>
    <s v="Automatic"/>
    <s v="2nd Owner"/>
    <n v="2019"/>
    <x v="62"/>
    <s v="7 Seats"/>
  </r>
  <r>
    <s v="Audi Q5 3.0 TDI Quattro"/>
    <n v="9.9499999999999993"/>
    <n v="68000"/>
    <x v="0"/>
    <s v="Automatic"/>
    <s v="3rd Owner"/>
    <n v="2011"/>
    <x v="60"/>
    <s v="5 Seats"/>
  </r>
  <r>
    <s v="Mahindra Ssangyong Rexton RX7"/>
    <n v="9.75"/>
    <n v="72000"/>
    <x v="0"/>
    <s v="Automatic"/>
    <s v="1st Owner"/>
    <n v="2013"/>
    <x v="63"/>
    <s v="7 Seats"/>
  </r>
  <r>
    <s v="Hyundai i10 Magna 1.1L"/>
    <n v="2.25"/>
    <n v="38000"/>
    <x v="1"/>
    <s v="Manual"/>
    <s v="1st Owner"/>
    <n v="2011"/>
    <x v="33"/>
    <s v="5 Seats"/>
  </r>
  <r>
    <s v="Maruti Swift Dzire VXI 1.2 BS IV"/>
    <n v="6.5"/>
    <n v="65000"/>
    <x v="1"/>
    <s v="Manual"/>
    <s v="1st Owner"/>
    <n v="2019"/>
    <x v="4"/>
    <s v="5 Seats"/>
  </r>
  <r>
    <s v="Audi Q7 45 TDI Quattro Premium Plus"/>
    <n v="18.75"/>
    <n v="43000"/>
    <x v="0"/>
    <s v="Automatic"/>
    <s v="2nd Owner"/>
    <n v="2014"/>
    <x v="60"/>
    <s v="7 Seats"/>
  </r>
  <r>
    <s v="Hyundai i10 Sportz 1.1L"/>
    <n v="4.25"/>
    <n v="52000"/>
    <x v="1"/>
    <s v="Manual"/>
    <s v="2nd Owner"/>
    <n v="2014"/>
    <x v="33"/>
    <s v="5 Seats"/>
  </r>
  <r>
    <s v="Mahindra XUV500 W8 FWD"/>
    <n v="7.45"/>
    <n v="117000"/>
    <x v="0"/>
    <s v="Manual"/>
    <s v="1st Owner"/>
    <n v="2012"/>
    <x v="23"/>
    <s v="7 Seats"/>
  </r>
  <r>
    <s v="Hyundai Verna 1.6 VTVT SX Option"/>
    <n v="8.25"/>
    <n v="84000"/>
    <x v="1"/>
    <s v="Manual"/>
    <s v="1st Owner"/>
    <n v="2016"/>
    <x v="14"/>
    <s v="5 Seats"/>
  </r>
  <r>
    <s v="Maruti Alto 800 LXI"/>
    <n v="2.04"/>
    <n v="45080"/>
    <x v="1"/>
    <s v="Manual"/>
    <s v="3rd Owner"/>
    <n v="2015"/>
    <x v="18"/>
    <s v="5 Seats"/>
  </r>
  <r>
    <s v="Maruti Eeco 5 Seater AC BSIV"/>
    <n v="4.7"/>
    <n v="39341"/>
    <x v="1"/>
    <s v="Manual"/>
    <s v="1st Owner"/>
    <n v="2019"/>
    <x v="45"/>
    <s v="5 Seats"/>
  </r>
  <r>
    <s v="Mahindra Scorpio 2.6 Turbo 7 Str"/>
    <n v="3.3"/>
    <n v="133000"/>
    <x v="0"/>
    <s v="Manual"/>
    <s v="1st Owner"/>
    <n v="2007"/>
    <x v="64"/>
    <s v="8 Seats"/>
  </r>
  <r>
    <s v="Mahindra e2o T2"/>
    <n v="3.21"/>
    <n v="54112"/>
    <x v="3"/>
    <s v="Automatic"/>
    <s v="1st Owner"/>
    <n v="2014"/>
    <x v="61"/>
    <s v="5 Seats"/>
  </r>
  <r>
    <s v="Hyundai i20 Sportz Plus BSIV"/>
    <n v="8.1999999999999993"/>
    <n v="14824"/>
    <x v="1"/>
    <s v="Manual"/>
    <s v="1st Owner"/>
    <n v="2020"/>
    <x v="4"/>
    <s v="5 Seats"/>
  </r>
  <r>
    <s v="Honda City i VTEC VX"/>
    <n v="9.25"/>
    <n v="82500"/>
    <x v="1"/>
    <s v="Manual"/>
    <s v="1st Owner"/>
    <n v="2017"/>
    <x v="6"/>
    <s v="5 Seats"/>
  </r>
  <r>
    <s v="Kia Seltos HTK Plus G"/>
    <n v="13.49"/>
    <n v="17922"/>
    <x v="1"/>
    <s v="Manual"/>
    <s v="1st Owner"/>
    <n v="2020"/>
    <x v="6"/>
    <s v="5 Seats"/>
  </r>
  <r>
    <s v="BMW X7 xDrive 40i"/>
    <n v="123"/>
    <n v="13000"/>
    <x v="1"/>
    <s v="Automatic"/>
    <s v="1st Owner"/>
    <n v="2019"/>
    <x v="65"/>
    <s v="7 Seats"/>
  </r>
  <r>
    <s v="Mitsubishi Pajero Sport 4X4 AT"/>
    <n v="16.75"/>
    <n v="85000"/>
    <x v="0"/>
    <s v="Automatic"/>
    <s v="1st Owner"/>
    <n v="2015"/>
    <x v="66"/>
    <s v="6 Seats"/>
  </r>
  <r>
    <s v="Hyundai Grand i10 AT Asta"/>
    <n v="5.75"/>
    <n v="67000"/>
    <x v="1"/>
    <s v="Automatic"/>
    <s v="1st Owner"/>
    <n v="2015"/>
    <x v="4"/>
    <s v="5 Seats"/>
  </r>
  <r>
    <s v="Honda Jazz V CVT"/>
    <n v="7.45"/>
    <n v="35000"/>
    <x v="1"/>
    <s v="Automatic"/>
    <s v="1st Owner"/>
    <n v="2018"/>
    <x v="3"/>
    <s v="5 Seats"/>
  </r>
  <r>
    <s v="Maruti Alto 800 LXI"/>
    <n v="3.45"/>
    <n v="53000"/>
    <x v="1"/>
    <s v="Manual"/>
    <s v="1st Owner"/>
    <n v="2016"/>
    <x v="18"/>
    <s v="5 Seats"/>
  </r>
  <r>
    <s v="MG Hector Hybrid Sharp MT"/>
    <n v="20.75"/>
    <n v="598"/>
    <x v="1"/>
    <s v="Manual"/>
    <s v="1st Owner"/>
    <n v="2022"/>
    <x v="20"/>
    <s v="5 Seats"/>
  </r>
  <r>
    <s v="Maruti Ertiga ZDI Plus"/>
    <n v="8.92"/>
    <n v="75727"/>
    <x v="0"/>
    <s v="Manual"/>
    <s v="1st Owner"/>
    <n v="2019"/>
    <x v="31"/>
    <s v="7 Seats"/>
  </r>
  <r>
    <s v="Kia Seltos GTX Plus DCT"/>
    <n v="18.899999999999999"/>
    <n v="7000"/>
    <x v="1"/>
    <s v="Automatic"/>
    <s v="1st Owner"/>
    <n v="2020"/>
    <x v="19"/>
    <s v="5 Seats"/>
  </r>
  <r>
    <s v="Maruti Vitara Brezza ZDi Plus Dual Tone"/>
    <n v="8.58"/>
    <n v="62403"/>
    <x v="0"/>
    <s v="Manual"/>
    <s v="1st Owner"/>
    <n v="2016"/>
    <x v="31"/>
    <s v="5 Seats"/>
  </r>
  <r>
    <s v="Volkswagen Polo 1.5 TDI Comfortline"/>
    <n v="4.53"/>
    <n v="44487"/>
    <x v="0"/>
    <s v="Manual"/>
    <s v="2nd Owner"/>
    <n v="2014"/>
    <x v="5"/>
    <s v="5 Seats"/>
  </r>
  <r>
    <s v="Mercedes-Benz C-Class Progressive C 220d"/>
    <n v="39"/>
    <n v="24000"/>
    <x v="0"/>
    <s v="Automatic"/>
    <s v="2nd Owner"/>
    <n v="2020"/>
    <x v="50"/>
    <s v="5 Seats"/>
  </r>
  <r>
    <s v="Toyota Innova Crysta 2.4 ZX AT"/>
    <n v="28.5"/>
    <n v="47000"/>
    <x v="0"/>
    <s v="Automatic"/>
    <s v="1st Owner"/>
    <n v="2020"/>
    <x v="67"/>
    <s v="7 Seats"/>
  </r>
  <r>
    <s v="Hyundai i10 Magna 1.1L"/>
    <n v="1.9"/>
    <n v="31212"/>
    <x v="1"/>
    <s v="Manual"/>
    <s v="1st Owner"/>
    <n v="2008"/>
    <x v="33"/>
    <s v="5 Seats"/>
  </r>
  <r>
    <s v="Skoda Superb Laurin &amp; klement"/>
    <n v="33.65"/>
    <n v="17776"/>
    <x v="1"/>
    <s v="Automatic"/>
    <s v="1st Owner"/>
    <n v="2020"/>
    <x v="40"/>
    <s v="5 Seats"/>
  </r>
  <r>
    <s v="Hyundai Verna 1.6 CRDi S"/>
    <n v="6.58"/>
    <n v="31837"/>
    <x v="0"/>
    <s v="Manual"/>
    <s v="2nd Owner"/>
    <n v="2015"/>
    <x v="39"/>
    <s v="5 Seats"/>
  </r>
  <r>
    <s v="Audi A3 35 TDI Premium Plus"/>
    <n v="25.8"/>
    <n v="39000"/>
    <x v="0"/>
    <s v="Automatic"/>
    <s v="1st Owner"/>
    <n v="2020"/>
    <x v="26"/>
    <s v="5 Seats"/>
  </r>
  <r>
    <s v="Maruti Alto LXi BSIII"/>
    <n v="1.2"/>
    <n v="78000"/>
    <x v="1"/>
    <s v="Manual"/>
    <s v="2nd Owner"/>
    <n v="2006"/>
    <x v="18"/>
    <s v="5 Seats"/>
  </r>
  <r>
    <s v="Ford Ecosport 1.5 Petrol Titanium Plus AT BSIV"/>
    <n v="11.85"/>
    <n v="31000"/>
    <x v="1"/>
    <s v="Automatic"/>
    <s v="1st Owner"/>
    <n v="2020"/>
    <x v="6"/>
    <s v="5 Seats"/>
  </r>
  <r>
    <s v="Maruti Swift VDI"/>
    <n v="3.88"/>
    <n v="115986"/>
    <x v="0"/>
    <s v="Manual"/>
    <s v="2nd Owner"/>
    <n v="2013"/>
    <x v="31"/>
    <s v="5 Seats"/>
  </r>
  <r>
    <s v="Toyota Etios G SP"/>
    <n v="3.92"/>
    <n v="73029"/>
    <x v="1"/>
    <s v="Manual"/>
    <s v="2nd Owner"/>
    <n v="2014"/>
    <x v="37"/>
    <s v="5 Seats"/>
  </r>
  <r>
    <s v="Hyundai Verna 1.6 SX VTVT AT"/>
    <n v="6.35"/>
    <n v="25000"/>
    <x v="1"/>
    <s v="Automatic"/>
    <s v="2nd Owner"/>
    <n v="2013"/>
    <x v="14"/>
    <s v="5 Seats"/>
  </r>
  <r>
    <s v="Honda Amaze E i-Dtech"/>
    <n v="2.44"/>
    <n v="74809"/>
    <x v="0"/>
    <s v="Manual"/>
    <s v="1st Owner"/>
    <n v="2013"/>
    <x v="5"/>
    <s v="5 Seats"/>
  </r>
  <r>
    <s v="Hyundai i20 1.2 Magna"/>
    <n v="2.72"/>
    <n v="33560"/>
    <x v="1"/>
    <s v="Manual"/>
    <s v="1st Owner"/>
    <n v="2011"/>
    <x v="4"/>
    <s v="5 Seats"/>
  </r>
  <r>
    <s v="Hyundai i10 Sportz AT"/>
    <n v="2.86"/>
    <n v="40821"/>
    <x v="1"/>
    <s v="Automatic"/>
    <s v="1st Owner"/>
    <n v="2011"/>
    <x v="4"/>
    <s v="5 Seats"/>
  </r>
  <r>
    <s v="Mercedes-Benz C-Class C 220 CDI Celebration Edition"/>
    <n v="15.75"/>
    <n v="58000"/>
    <x v="0"/>
    <s v="Automatic"/>
    <s v="2nd Owner"/>
    <n v="2014"/>
    <x v="32"/>
    <s v="5 Seats"/>
  </r>
  <r>
    <s v="Ford Figo Petrol EXI"/>
    <n v="1.63"/>
    <n v="75991"/>
    <x v="1"/>
    <s v="Manual"/>
    <s v="2nd Owner"/>
    <n v="2010"/>
    <x v="45"/>
    <s v="5 Seats"/>
  </r>
  <r>
    <s v="Maruti Swift ZXI ABS"/>
    <n v="1.78"/>
    <n v="136432"/>
    <x v="1"/>
    <s v="Manual"/>
    <s v="2nd Owner"/>
    <n v="2008"/>
    <x v="55"/>
    <s v="5 Seats"/>
  </r>
  <r>
    <s v="Maruti Alto LXi BSIII"/>
    <n v="0.84777999999999998"/>
    <n v="70229"/>
    <x v="1"/>
    <s v="Manual"/>
    <s v="4th Owner"/>
    <n v="2008"/>
    <x v="18"/>
    <s v="5 Seats"/>
  </r>
  <r>
    <s v="Toyota Innova Crysta 2.8 GX AT 8S BSIV"/>
    <n v="17.25"/>
    <n v="83000"/>
    <x v="0"/>
    <s v="Automatic"/>
    <s v="2nd Owner"/>
    <n v="2016"/>
    <x v="44"/>
    <s v="8 Seats"/>
  </r>
  <r>
    <s v="Hyundai Santro Xing GLS"/>
    <n v="1.1100000000000001"/>
    <n v="51915"/>
    <x v="1"/>
    <s v="Manual"/>
    <s v="1st Owner"/>
    <n v="2008"/>
    <x v="33"/>
    <s v="5 Seats"/>
  </r>
  <r>
    <s v="Volkswagen Polo GT TSI"/>
    <n v="5.5"/>
    <n v="63100"/>
    <x v="1"/>
    <s v="Automatic"/>
    <s v="2nd Owner"/>
    <n v="2014"/>
    <x v="4"/>
    <s v="5 Seats"/>
  </r>
  <r>
    <s v="Mercedes-Benz GLE 250d"/>
    <n v="48"/>
    <n v="54000"/>
    <x v="0"/>
    <s v="Automatic"/>
    <s v="2nd Owner"/>
    <n v="2017"/>
    <x v="32"/>
    <s v="5 Seats"/>
  </r>
  <r>
    <s v="BMW X1 sDrive20d xLine"/>
    <n v="45.5"/>
    <n v="9000"/>
    <x v="0"/>
    <s v="Automatic"/>
    <s v="1st Owner"/>
    <n v="2021"/>
    <x v="21"/>
    <s v="5 Seats"/>
  </r>
  <r>
    <s v="Hyundai Santro Xing GL Plus"/>
    <n v="3.25"/>
    <n v="46833"/>
    <x v="1"/>
    <s v="Manual"/>
    <s v="1st Owner"/>
    <n v="2012"/>
    <x v="33"/>
    <s v="5 Seats"/>
  </r>
  <r>
    <s v="Hyundai Verna 1.6 CRDi EX MT"/>
    <n v="5.25"/>
    <n v="78744"/>
    <x v="0"/>
    <s v="Manual"/>
    <s v="2nd Owner"/>
    <n v="2012"/>
    <x v="39"/>
    <s v="5 Seats"/>
  </r>
  <r>
    <s v="Maruti Swift VDI BSIV"/>
    <n v="4.9000000000000004"/>
    <n v="79542"/>
    <x v="0"/>
    <s v="Manual"/>
    <s v="2nd Owner"/>
    <n v="2014"/>
    <x v="31"/>
    <s v="5 Seats"/>
  </r>
  <r>
    <s v="Honda City 1.5 V AT"/>
    <n v="4.5999999999999996"/>
    <n v="96000"/>
    <x v="1"/>
    <s v="Automatic"/>
    <s v="2nd Owner"/>
    <n v="2010"/>
    <x v="6"/>
    <s v="5 Seats"/>
  </r>
  <r>
    <s v="Kia Sonet GTX Plus Turbo iMT"/>
    <n v="13.25"/>
    <n v="13000"/>
    <x v="1"/>
    <s v="Manual"/>
    <s v="1st Owner"/>
    <n v="2021"/>
    <x v="13"/>
    <s v="5 Seats"/>
  </r>
  <r>
    <s v="Maruti Swift VDI BSIV"/>
    <n v="3.8"/>
    <n v="44521"/>
    <x v="0"/>
    <s v="Manual"/>
    <s v="1st Owner"/>
    <n v="2010"/>
    <x v="31"/>
    <s v="5 Seats"/>
  </r>
  <r>
    <s v="Hyundai Grand i10 1.2 Kappa Sportz Option AT"/>
    <n v="5.47"/>
    <n v="29927"/>
    <x v="1"/>
    <s v="Automatic"/>
    <s v="2nd Owner"/>
    <n v="2017"/>
    <x v="4"/>
    <s v="5 Seats"/>
  </r>
  <r>
    <s v="Honda CR-V 2.0L 2WD AT"/>
    <n v="19.75"/>
    <n v="48019"/>
    <x v="1"/>
    <s v="Automatic"/>
    <s v="1st Owner"/>
    <n v="2017"/>
    <x v="41"/>
    <s v="5 Seats"/>
  </r>
  <r>
    <s v="Hyundai Grand i10 Asta Option"/>
    <n v="6.75"/>
    <n v="27311"/>
    <x v="1"/>
    <s v="Manual"/>
    <s v="2nd Owner"/>
    <n v="2017"/>
    <x v="4"/>
    <s v="5 Seats"/>
  </r>
  <r>
    <s v="Mahindra XUV500 W11 Option AWD"/>
    <n v="20.5"/>
    <n v="14000"/>
    <x v="0"/>
    <s v="Manual"/>
    <s v="1st Owner"/>
    <n v="2021"/>
    <x v="23"/>
    <s v="7 Seats"/>
  </r>
  <r>
    <s v="Hyundai i10 Magna 1.2"/>
    <n v="3.15"/>
    <n v="64640"/>
    <x v="1"/>
    <s v="Manual"/>
    <s v="1st Owner"/>
    <n v="2009"/>
    <x v="4"/>
    <s v="5 Seats"/>
  </r>
  <r>
    <s v="Honda City i VTEC S"/>
    <n v="4.99"/>
    <n v="96505"/>
    <x v="1"/>
    <s v="Manual"/>
    <s v="2nd Owner"/>
    <n v="2012"/>
    <x v="6"/>
    <s v="5 Seats"/>
  </r>
  <r>
    <s v="Toyota Fortuner 2.8 2WD AT BSIV"/>
    <n v="32"/>
    <n v="90479"/>
    <x v="0"/>
    <s v="Automatic"/>
    <s v="1st Owner"/>
    <n v="2018"/>
    <x v="44"/>
    <s v="7 Seats"/>
  </r>
  <r>
    <s v="Hyundai Venue S Opt"/>
    <n v="9.65"/>
    <n v="3500"/>
    <x v="1"/>
    <s v="Manual"/>
    <s v="1st Owner"/>
    <n v="2022"/>
    <x v="4"/>
    <s v="5 Seats"/>
  </r>
  <r>
    <s v="Tata Nexon 1.2 Revotron XT"/>
    <n v="8.5500000000000007"/>
    <n v="42374"/>
    <x v="1"/>
    <s v="Manual"/>
    <s v="1st Owner"/>
    <n v="2018"/>
    <x v="10"/>
    <s v="5 Seats"/>
  </r>
  <r>
    <s v="Maruti Baleno 1.3 Alpha"/>
    <n v="7.1"/>
    <n v="45879"/>
    <x v="0"/>
    <s v="Manual"/>
    <s v="1st Owner"/>
    <n v="2016"/>
    <x v="31"/>
    <s v="5 Seats"/>
  </r>
  <r>
    <s v="Maruti Ciaz VDi Plus SHVS"/>
    <n v="5.72"/>
    <n v="120000"/>
    <x v="0"/>
    <s v="Manual"/>
    <s v="2nd Owner"/>
    <n v="2016"/>
    <x v="31"/>
    <s v="5 Seats"/>
  </r>
  <r>
    <s v="Hyundai Grand i10 Asta"/>
    <n v="4.7"/>
    <n v="89680"/>
    <x v="1"/>
    <s v="Manual"/>
    <s v="2nd Owner"/>
    <n v="2015"/>
    <x v="4"/>
    <s v="5 Seats"/>
  </r>
  <r>
    <s v="BMW 3 Series 320d"/>
    <n v="12.75"/>
    <n v="99000"/>
    <x v="0"/>
    <s v="Automatic"/>
    <s v="3rd Owner"/>
    <n v="2012"/>
    <x v="21"/>
    <s v="5 Seats"/>
  </r>
  <r>
    <s v="Maruti Zen VXI"/>
    <n v="1.1000000000000001"/>
    <n v="90000"/>
    <x v="1"/>
    <s v="Manual"/>
    <s v="3rd Owner"/>
    <n v="1998"/>
    <x v="57"/>
    <s v="5 Seats"/>
  </r>
  <r>
    <s v="BMW X5 xDrive 30d Design Pure Experience 5 Seater"/>
    <n v="59.75"/>
    <n v="27000"/>
    <x v="0"/>
    <s v="Automatic"/>
    <s v="1st Owner"/>
    <n v="2018"/>
    <x v="27"/>
    <s v="5 Seats"/>
  </r>
  <r>
    <s v="Skoda Superb Elegance 2.0 TDI CR AT"/>
    <n v="14.65"/>
    <n v="79776"/>
    <x v="0"/>
    <s v="Automatic"/>
    <s v="1st Owner"/>
    <n v="2015"/>
    <x v="26"/>
    <s v="5 Seats"/>
  </r>
  <r>
    <s v="Toyota Land Cruiser Prado TX"/>
    <n v="54"/>
    <n v="67000"/>
    <x v="0"/>
    <s v="Automatic"/>
    <s v="1st Owner"/>
    <n v="2011"/>
    <x v="68"/>
    <s v="7 Seats"/>
  </r>
  <r>
    <s v="Skoda Octavia 2.0 TDI MT Style"/>
    <n v="14.75"/>
    <n v="108000"/>
    <x v="0"/>
    <s v="Manual"/>
    <s v="1st Owner"/>
    <n v="2017"/>
    <x v="26"/>
    <s v="5 Seats"/>
  </r>
  <r>
    <s v="Volkswagen Vento 1.5 TDI Highline BSIV"/>
    <n v="9.4499999999999993"/>
    <n v="58000"/>
    <x v="0"/>
    <s v="Manual"/>
    <s v="1st Owner"/>
    <n v="2019"/>
    <x v="5"/>
    <s v="5 Seats"/>
  </r>
  <r>
    <s v="Skoda Octavia 1.8 TSI AT L K"/>
    <n v="22.75"/>
    <n v="32067"/>
    <x v="1"/>
    <s v="Automatic"/>
    <s v="1st Owner"/>
    <n v="2018"/>
    <x v="24"/>
    <s v="5 Seats"/>
  </r>
  <r>
    <s v="Toyota Innova Crysta 2.4 VX MT BSIV"/>
    <n v="19.5"/>
    <n v="52187"/>
    <x v="0"/>
    <s v="Manual"/>
    <s v="2nd Owner"/>
    <n v="2017"/>
    <x v="67"/>
    <s v="7 Seats"/>
  </r>
  <r>
    <s v="BMW 5 Series 530d M Sport"/>
    <n v="58.75"/>
    <n v="17100"/>
    <x v="0"/>
    <s v="Automatic"/>
    <s v="1st Owner"/>
    <n v="2019"/>
    <x v="27"/>
    <s v="5 Seats"/>
  </r>
  <r>
    <s v="MG Hector Plus Sharp DCT"/>
    <n v="19.399999999999999"/>
    <n v="9562"/>
    <x v="1"/>
    <s v="Automatic"/>
    <s v="1st Owner"/>
    <n v="2021"/>
    <x v="20"/>
    <s v="6 Seats"/>
  </r>
  <r>
    <s v="MG Hector Sharp Diesel MT BSIV"/>
    <n v="18.100000000000001"/>
    <n v="36388"/>
    <x v="0"/>
    <s v="Manual"/>
    <s v="1st Owner"/>
    <n v="2019"/>
    <x v="0"/>
    <s v="5 Seats"/>
  </r>
  <r>
    <s v="Mercedes-Benz C-Class C 250 CDI Elegance"/>
    <n v="9.75"/>
    <n v="45000"/>
    <x v="0"/>
    <s v="Automatic"/>
    <s v="2nd Owner"/>
    <n v="2011"/>
    <x v="32"/>
    <s v="5 Seats"/>
  </r>
  <r>
    <s v="Jeep Compass 2.0 Sport Plus BSIV"/>
    <n v="17.75"/>
    <n v="36149"/>
    <x v="0"/>
    <s v="Manual"/>
    <s v="1st Owner"/>
    <n v="2019"/>
    <x v="0"/>
    <s v="5 Seats"/>
  </r>
  <r>
    <s v="Kia Seltos GTX Plus"/>
    <n v="16.95"/>
    <n v="20155"/>
    <x v="1"/>
    <s v="Manual"/>
    <s v="1st Owner"/>
    <n v="2020"/>
    <x v="19"/>
    <s v="5 Seats"/>
  </r>
  <r>
    <s v="MG Hector Sharp AT BSIV"/>
    <n v="16.75"/>
    <n v="51904"/>
    <x v="1"/>
    <s v="Automatic"/>
    <s v="1st Owner"/>
    <n v="2019"/>
    <x v="20"/>
    <s v="5 Seats"/>
  </r>
  <r>
    <s v="Volkswagen Polo GT TSI"/>
    <n v="7.25"/>
    <n v="54000"/>
    <x v="1"/>
    <s v="Automatic"/>
    <s v="1st Owner"/>
    <n v="2015"/>
    <x v="4"/>
    <s v="5 Seats"/>
  </r>
  <r>
    <s v="Kia Seltos GTX Plus"/>
    <n v="15.65"/>
    <n v="31727"/>
    <x v="1"/>
    <s v="Manual"/>
    <s v="2nd Owner"/>
    <n v="2019"/>
    <x v="19"/>
    <s v="5 Seats"/>
  </r>
  <r>
    <s v="Mahindra XUV500 AT W10 FWD"/>
    <n v="14.45"/>
    <n v="73986"/>
    <x v="0"/>
    <s v="Automatic"/>
    <s v="1st Owner"/>
    <n v="2017"/>
    <x v="23"/>
    <s v="7 Seats"/>
  </r>
  <r>
    <s v="Kia Sonet 1.5 GTX Plus Diesel"/>
    <n v="14.25"/>
    <n v="7100"/>
    <x v="0"/>
    <s v="Manual"/>
    <s v="1st Owner"/>
    <n v="2021"/>
    <x v="43"/>
    <s v="5 Seats"/>
  </r>
  <r>
    <s v="Kia Sonet GTX Plus Turbo iMT"/>
    <n v="13.95"/>
    <n v="5397"/>
    <x v="1"/>
    <s v="Manual"/>
    <s v="1st Owner"/>
    <n v="2021"/>
    <x v="13"/>
    <s v="5 Seats"/>
  </r>
  <r>
    <s v="BMW X3 xDrive 20d Luxury Line"/>
    <n v="49.5"/>
    <n v="65000"/>
    <x v="0"/>
    <s v="Automatic"/>
    <s v="1st Owner"/>
    <n v="2018"/>
    <x v="21"/>
    <s v="5 Seats"/>
  </r>
  <r>
    <s v="Hyundai i20 1.4 Asta Option"/>
    <n v="7"/>
    <n v="90000"/>
    <x v="0"/>
    <s v="Manual"/>
    <s v="1st Owner"/>
    <n v="2017"/>
    <x v="8"/>
    <s v="5 Seats"/>
  </r>
  <r>
    <s v="Maruti Swift Dzire VXI"/>
    <n v="4.75"/>
    <n v="80000"/>
    <x v="1"/>
    <s v="Manual"/>
    <s v="2nd Owner"/>
    <n v="2013"/>
    <x v="4"/>
    <s v="5 Seats"/>
  </r>
  <r>
    <s v="Volkswagen Polo GT TSI"/>
    <n v="7"/>
    <n v="91000"/>
    <x v="1"/>
    <s v="Automatic"/>
    <s v="2nd Owner"/>
    <n v="2015"/>
    <x v="4"/>
    <s v="5 Seats"/>
  </r>
  <r>
    <s v="BMW 7 Series 730Ld Sedan"/>
    <n v="23.75"/>
    <n v="69000"/>
    <x v="0"/>
    <s v="Automatic"/>
    <s v="2nd Owner"/>
    <n v="2010"/>
    <x v="27"/>
    <s v="5 Seats"/>
  </r>
  <r>
    <s v="Toyota Fortuner 4x2 Manual"/>
    <n v="17.5"/>
    <n v="89000"/>
    <x v="0"/>
    <s v="Manual"/>
    <s v="2nd Owner"/>
    <n v="2014"/>
    <x v="68"/>
    <s v="7 Seats"/>
  </r>
  <r>
    <s v="Hyundai Santa Fe 4X4"/>
    <n v="8.25"/>
    <n v="95254"/>
    <x v="0"/>
    <s v="Manual"/>
    <s v="1st Owner"/>
    <n v="2013"/>
    <x v="69"/>
    <s v="7 Seats"/>
  </r>
  <r>
    <s v="Hyundai Creta 1.6 VTVT SX Plus"/>
    <n v="10.5"/>
    <n v="51000"/>
    <x v="1"/>
    <s v="Manual"/>
    <s v="1st Owner"/>
    <n v="2016"/>
    <x v="14"/>
    <s v="5 Seats"/>
  </r>
  <r>
    <s v="Hyundai i10 Sportz AT"/>
    <n v="3.95"/>
    <n v="62000"/>
    <x v="1"/>
    <s v="Automatic"/>
    <s v="2nd Owner"/>
    <n v="2014"/>
    <x v="4"/>
    <s v="5 Seats"/>
  </r>
  <r>
    <s v="Tata Hexa XT"/>
    <n v="12.35"/>
    <n v="120000"/>
    <x v="0"/>
    <s v="Manual"/>
    <s v="1st Owner"/>
    <n v="2017"/>
    <x v="23"/>
    <s v="7 Seats"/>
  </r>
  <r>
    <s v="Tata Harrier XZA Plus Dark Edition AT 2020-2022"/>
    <n v="25.75"/>
    <n v="2000"/>
    <x v="0"/>
    <s v="Automatic"/>
    <s v="1st Owner"/>
    <n v="2022"/>
    <x v="0"/>
    <s v="5 Seats"/>
  </r>
  <r>
    <s v="Volkswagen Polo Cup Edition Comfortline"/>
    <n v="6.85"/>
    <n v="46000"/>
    <x v="1"/>
    <s v="Manual"/>
    <s v="1st Owner"/>
    <n v="2017"/>
    <x v="16"/>
    <s v="5 Seats"/>
  </r>
  <r>
    <s v="Maruti Ertiga SHVS ZDI Plus"/>
    <n v="9.4499999999999993"/>
    <n v="65000"/>
    <x v="0"/>
    <s v="Manual"/>
    <s v="2nd Owner"/>
    <n v="2017"/>
    <x v="31"/>
    <s v="7 Seats"/>
  </r>
  <r>
    <s v="Maruti Alto K10 VXI"/>
    <n v="4.25"/>
    <n v="22248"/>
    <x v="1"/>
    <s v="Manual"/>
    <s v="1st Owner"/>
    <n v="2017"/>
    <x v="13"/>
    <s v="5 Seats"/>
  </r>
  <r>
    <s v="BMW 5 Series 520d Luxury Line"/>
    <n v="43"/>
    <n v="40000"/>
    <x v="0"/>
    <s v="Automatic"/>
    <s v="1st Owner"/>
    <n v="2018"/>
    <x v="21"/>
    <s v="5 Seats"/>
  </r>
  <r>
    <s v="Honda City i VTEC S"/>
    <n v="5.75"/>
    <n v="73000"/>
    <x v="1"/>
    <s v="Manual"/>
    <s v="1st Owner"/>
    <n v="2013"/>
    <x v="6"/>
    <s v="5 Seats"/>
  </r>
  <r>
    <s v="Volkswagen Polo GT 1.0 TSI"/>
    <n v="11.45"/>
    <n v="54000"/>
    <x v="1"/>
    <s v="Automatic"/>
    <s v="1st Owner"/>
    <n v="2021"/>
    <x v="16"/>
    <s v="5 Seats"/>
  </r>
  <r>
    <s v="Honda Civic 1.8 (E) MT"/>
    <n v="2.6"/>
    <n v="90000"/>
    <x v="1"/>
    <s v="Manual"/>
    <s v="2nd Owner"/>
    <n v="2006"/>
    <x v="70"/>
    <s v="5 Seats"/>
  </r>
  <r>
    <s v="Jeep Compass Model S DCT"/>
    <n v="27.25"/>
    <n v="15000"/>
    <x v="1"/>
    <s v="Automatic"/>
    <s v="1st Owner"/>
    <n v="2021"/>
    <x v="7"/>
    <s v="5 Seats"/>
  </r>
  <r>
    <s v="Kia Seltos GTX Plus AT D"/>
    <n v="18.2"/>
    <n v="30000"/>
    <x v="0"/>
    <s v="Automatic"/>
    <s v="1st Owner"/>
    <n v="2021"/>
    <x v="43"/>
    <s v="5 Seats"/>
  </r>
  <r>
    <s v="Jaguar XF 2.2 Litre Luxury"/>
    <n v="27.95"/>
    <n v="26000"/>
    <x v="0"/>
    <s v="Automatic"/>
    <s v="1st Owner"/>
    <n v="2016"/>
    <x v="23"/>
    <s v="5 Seats"/>
  </r>
  <r>
    <s v="Mahindra Scorpio SLX 2.6 Turbo 7 Str"/>
    <n v="3.5"/>
    <n v="155000"/>
    <x v="0"/>
    <s v="Manual"/>
    <s v="2nd Owner"/>
    <n v="2006"/>
    <x v="64"/>
    <s v="7 Seats"/>
  </r>
  <r>
    <s v="Mercedes-Benz GLA Class 200 Sport"/>
    <n v="34.25"/>
    <n v="29366"/>
    <x v="1"/>
    <s v="Automatic"/>
    <s v="1st Owner"/>
    <n v="2019"/>
    <x v="22"/>
    <s v="5 Seats"/>
  </r>
  <r>
    <s v="Volkswagen Polo 1.2 MPI Highline"/>
    <n v="6.75"/>
    <n v="28211"/>
    <x v="1"/>
    <s v="Manual"/>
    <s v="1st Owner"/>
    <n v="2016"/>
    <x v="10"/>
    <s v="5 Seats"/>
  </r>
  <r>
    <s v="Kia Seltos GTX DCT"/>
    <n v="16.75"/>
    <n v="40000"/>
    <x v="1"/>
    <s v="Automatic"/>
    <s v="1st Owner"/>
    <n v="2019"/>
    <x v="19"/>
    <s v="5 Seats"/>
  </r>
  <r>
    <s v="BMW 5 Series 520d Luxury Line"/>
    <n v="24.5"/>
    <n v="54000"/>
    <x v="0"/>
    <s v="Automatic"/>
    <s v="1st Owner"/>
    <n v="2015"/>
    <x v="21"/>
    <s v="5 Seats"/>
  </r>
  <r>
    <s v="Mahindra XUV500 W8 2WD"/>
    <n v="10.25"/>
    <n v="82000"/>
    <x v="0"/>
    <s v="Manual"/>
    <s v="2nd Owner"/>
    <n v="2015"/>
    <x v="23"/>
    <s v="7 Seats"/>
  </r>
  <r>
    <s v="Hyundai Verna 1.6 SX VTVT"/>
    <n v="4.6500000000000004"/>
    <n v="117000"/>
    <x v="1"/>
    <s v="Manual"/>
    <s v="1st Owner"/>
    <n v="2011"/>
    <x v="14"/>
    <s v="5 Seats"/>
  </r>
  <r>
    <s v="Mahindra Scorpio S10 8 Seater"/>
    <n v="11.25"/>
    <n v="111000"/>
    <x v="0"/>
    <s v="Manual"/>
    <s v="2nd Owner"/>
    <n v="2015"/>
    <x v="23"/>
    <s v="8 Seats"/>
  </r>
  <r>
    <s v="Maruti Swift Dzire AMT ZDI Plus"/>
    <n v="7.95"/>
    <n v="108000"/>
    <x v="0"/>
    <s v="Automatic"/>
    <s v="1st Owner"/>
    <n v="2018"/>
    <x v="31"/>
    <s v="5 Seats"/>
  </r>
  <r>
    <s v="Maruti Omni 8 Seater BSIV"/>
    <n v="3.3"/>
    <n v="4000"/>
    <x v="1"/>
    <s v="Manual"/>
    <s v="1st Owner"/>
    <n v="2017"/>
    <x v="18"/>
    <s v="5 Seats"/>
  </r>
  <r>
    <s v="Toyota Innova 2.5 V Diesel 7-seater"/>
    <n v="6.85"/>
    <n v="290000"/>
    <x v="0"/>
    <s v="Manual"/>
    <s v="3rd Owner"/>
    <n v="2011"/>
    <x v="2"/>
    <s v="7 Seats"/>
  </r>
  <r>
    <s v="Ford Endeavour 3.2 Titanium AT 4X4"/>
    <n v="35.9"/>
    <n v="35000"/>
    <x v="0"/>
    <s v="Automatic"/>
    <s v="1st Owner"/>
    <n v="2019"/>
    <x v="71"/>
    <s v="7 Seats"/>
  </r>
  <r>
    <s v="MG Hector Sharp DCT"/>
    <n v="17.95"/>
    <n v="13000"/>
    <x v="1"/>
    <s v="Automatic"/>
    <s v="1st Owner"/>
    <n v="2020"/>
    <x v="20"/>
    <s v="5 Seats"/>
  </r>
  <r>
    <s v="Ford Freestyle Titanium Petrol BSIV"/>
    <n v="4.9000000000000004"/>
    <n v="60000"/>
    <x v="1"/>
    <s v="Manual"/>
    <s v="1st Owner"/>
    <n v="2018"/>
    <x v="72"/>
    <s v="5 Seats"/>
  </r>
  <r>
    <s v="Ford Ecosport 1.5 Diesel Titanium Plus"/>
    <n v="9.75"/>
    <n v="90000"/>
    <x v="0"/>
    <s v="Manual"/>
    <s v="1st Owner"/>
    <n v="2018"/>
    <x v="5"/>
    <s v="5 Seats"/>
  </r>
  <r>
    <s v="Mercedes-Benz GLA Class 200 d Sport"/>
    <n v="33.75"/>
    <n v="16975"/>
    <x v="0"/>
    <s v="Automatic"/>
    <s v="2nd Owner"/>
    <n v="2019"/>
    <x v="32"/>
    <s v="5 Seats"/>
  </r>
  <r>
    <s v="Hyundai Grand i10 Magna Petrol BSIV"/>
    <n v="5.75"/>
    <n v="11000"/>
    <x v="1"/>
    <s v="Manual"/>
    <s v="1st Owner"/>
    <n v="2018"/>
    <x v="4"/>
    <s v="5 Seats"/>
  </r>
  <r>
    <s v="Skoda Rapid 1.5 TDI Style BSIV"/>
    <n v="9.85"/>
    <n v="59000"/>
    <x v="0"/>
    <s v="Manual"/>
    <s v="1st Owner"/>
    <n v="2018"/>
    <x v="5"/>
    <s v="5 Seats"/>
  </r>
  <r>
    <s v="Maruti Wagon R LXI DUO BSIII"/>
    <n v="2.25"/>
    <n v="46000"/>
    <x v="4"/>
    <s v="Manual"/>
    <s v="2nd Owner"/>
    <n v="2008"/>
    <x v="54"/>
    <s v="5 Seats"/>
  </r>
  <r>
    <s v="Maruti Alto LXi BSII"/>
    <n v="1.35"/>
    <n v="80000"/>
    <x v="1"/>
    <s v="Manual"/>
    <s v="3rd Owner"/>
    <n v="2004"/>
    <x v="18"/>
    <s v="5 Seats"/>
  </r>
  <r>
    <s v="Hyundai i20 Petrol Asta Option"/>
    <n v="7.5"/>
    <n v="25000"/>
    <x v="1"/>
    <s v="Manual"/>
    <s v="1st Owner"/>
    <n v="2019"/>
    <x v="4"/>
    <s v="5 Seats"/>
  </r>
  <r>
    <s v="Hyundai i20 1.2 Asta"/>
    <n v="7.25"/>
    <n v="54801"/>
    <x v="1"/>
    <s v="Manual"/>
    <s v="2nd Owner"/>
    <n v="2018"/>
    <x v="4"/>
    <s v="5 Seats"/>
  </r>
  <r>
    <s v="Honda Accord V6 AT"/>
    <n v="2"/>
    <n v="75000"/>
    <x v="1"/>
    <s v="Automatic"/>
    <s v="2nd Owner"/>
    <n v="2005"/>
    <x v="73"/>
    <s v="5 Seats"/>
  </r>
  <r>
    <s v="Maruti Vitara Brezza ZDi"/>
    <n v="8.65"/>
    <n v="130000"/>
    <x v="0"/>
    <s v="Manual"/>
    <s v="1st Owner"/>
    <n v="2017"/>
    <x v="31"/>
    <s v="5 Seats"/>
  </r>
  <r>
    <s v="Hyundai Accent Executive"/>
    <n v="3.1"/>
    <n v="71000"/>
    <x v="1"/>
    <s v="Manual"/>
    <s v="2nd Owner"/>
    <n v="2013"/>
    <x v="74"/>
    <s v="5 Seats"/>
  </r>
  <r>
    <s v="Honda CR-V AT With Sun Roof"/>
    <n v="10"/>
    <n v="70000"/>
    <x v="1"/>
    <s v="Automatic"/>
    <s v="1st Owner"/>
    <n v="2010"/>
    <x v="10"/>
    <s v="5 Seats"/>
  </r>
  <r>
    <s v="Hyundai Venue SX iMT"/>
    <n v="10.45"/>
    <n v="14115"/>
    <x v="1"/>
    <s v="Manual"/>
    <s v="1st Owner"/>
    <n v="2019"/>
    <x v="13"/>
    <s v="5 Seats"/>
  </r>
  <r>
    <s v="Honda Amaze VX Petrol BSIV"/>
    <n v="7.5"/>
    <n v="30000"/>
    <x v="1"/>
    <s v="Manual"/>
    <s v="2nd Owner"/>
    <n v="2019"/>
    <x v="3"/>
    <s v="5 Seats"/>
  </r>
  <r>
    <s v="BMW X3 xDrive20d xLine"/>
    <n v="39.950000000000003"/>
    <n v="63170"/>
    <x v="0"/>
    <s v="Automatic"/>
    <s v="1st Owner"/>
    <n v="2017"/>
    <x v="21"/>
    <s v="5 Seats"/>
  </r>
  <r>
    <s v="Toyota Corolla Executive (HE)"/>
    <n v="2.95"/>
    <n v="80000"/>
    <x v="1"/>
    <s v="Manual"/>
    <s v="2nd Owner"/>
    <n v="2006"/>
    <x v="75"/>
    <s v="5 Seats"/>
  </r>
  <r>
    <s v="Mercedes-Benz CLA 200 CDI Sport"/>
    <n v="32.950000000000003"/>
    <n v="47253"/>
    <x v="0"/>
    <s v="Automatic"/>
    <s v="1st Owner"/>
    <n v="2018"/>
    <x v="32"/>
    <s v="5 Seats"/>
  </r>
  <r>
    <s v="Mahindra Xylo E4"/>
    <n v="2.95"/>
    <n v="56117"/>
    <x v="0"/>
    <s v="Manual"/>
    <s v="1st Owner"/>
    <n v="2009"/>
    <x v="76"/>
    <s v="7 Seats"/>
  </r>
  <r>
    <s v="Mercedes-Benz CLA 200 CDI Sport"/>
    <n v="33.950000000000003"/>
    <n v="14324"/>
    <x v="0"/>
    <s v="Automatic"/>
    <s v="1st Owner"/>
    <n v="2018"/>
    <x v="32"/>
    <s v="5 Seats"/>
  </r>
  <r>
    <s v="Mercedes-Benz C-Class C 200 CGI"/>
    <n v="34.450000000000003"/>
    <n v="27600"/>
    <x v="1"/>
    <s v="Automatic"/>
    <s v="1st Owner"/>
    <n v="2018"/>
    <x v="22"/>
    <s v="5 Seats"/>
  </r>
  <r>
    <s v="Skoda Octavia 1.8 TSI AT Style"/>
    <n v="19.489999999999998"/>
    <n v="38391"/>
    <x v="1"/>
    <s v="Automatic"/>
    <s v="1st Owner"/>
    <n v="2018"/>
    <x v="24"/>
    <s v="5 Seats"/>
  </r>
  <r>
    <s v="Audi A4 35 TDI Premium Plus"/>
    <n v="32.450000000000003"/>
    <n v="49000"/>
    <x v="0"/>
    <s v="Automatic"/>
    <s v="1st Owner"/>
    <n v="2018"/>
    <x v="26"/>
    <s v="5 Seats"/>
  </r>
  <r>
    <s v="Ford Ecosport 1.5 Diesel Trend Plus BSIV"/>
    <n v="7.75"/>
    <n v="45000"/>
    <x v="0"/>
    <s v="Manual"/>
    <s v="1st Owner"/>
    <n v="2017"/>
    <x v="5"/>
    <s v="5 Seats"/>
  </r>
  <r>
    <s v="Chevrolet Cruze LTZ AT"/>
    <n v="6.95"/>
    <n v="68000"/>
    <x v="0"/>
    <s v="Automatic"/>
    <s v="2nd Owner"/>
    <n v="2014"/>
    <x v="34"/>
    <s v="5 Seats"/>
  </r>
  <r>
    <s v="Maruti Baleno 1.3 Alpha"/>
    <n v="8.25"/>
    <n v="67000"/>
    <x v="0"/>
    <s v="Manual"/>
    <s v="1st Owner"/>
    <n v="2018"/>
    <x v="31"/>
    <s v="5 Seats"/>
  </r>
  <r>
    <s v="Hyundai i20 1.2 Asta"/>
    <n v="7.75"/>
    <n v="80000"/>
    <x v="1"/>
    <s v="Manual"/>
    <s v="1st Owner"/>
    <n v="2018"/>
    <x v="4"/>
    <s v="5 Seats"/>
  </r>
  <r>
    <s v="Volkswagen Polo 1.2 MPI Highline"/>
    <n v="6.75"/>
    <n v="62000"/>
    <x v="1"/>
    <s v="Manual"/>
    <s v="1st Owner"/>
    <n v="2016"/>
    <x v="3"/>
    <s v="5 Seats"/>
  </r>
  <r>
    <s v="Tata New Safari Dicor VX 4X2"/>
    <n v="2.5"/>
    <n v="50000"/>
    <x v="0"/>
    <s v="Manual"/>
    <s v="2nd Owner"/>
    <n v="2009"/>
    <x v="23"/>
    <s v="7 Seats"/>
  </r>
  <r>
    <s v="Mahindra XUV500 W8 2WD"/>
    <n v="6.95"/>
    <n v="100000"/>
    <x v="0"/>
    <s v="Manual"/>
    <s v="3rd Owner"/>
    <n v="2012"/>
    <x v="23"/>
    <s v="7 Seats"/>
  </r>
  <r>
    <s v="Honda City GXi"/>
    <n v="2.75"/>
    <n v="75000"/>
    <x v="1"/>
    <s v="Manual"/>
    <s v="5th Owner"/>
    <n v="2006"/>
    <x v="6"/>
    <s v="5 Seats"/>
  </r>
  <r>
    <s v="Mahindra XUV500 W6 2WD"/>
    <n v="6.5"/>
    <n v="120000"/>
    <x v="0"/>
    <s v="Manual"/>
    <s v="2nd Owner"/>
    <n v="2014"/>
    <x v="23"/>
    <s v="7 Seats"/>
  </r>
  <r>
    <s v="Mercedes-Benz B Class B200 CDI Sport"/>
    <n v="17.45"/>
    <n v="37000"/>
    <x v="0"/>
    <s v="Automatic"/>
    <s v="2nd Owner"/>
    <n v="2016"/>
    <x v="32"/>
    <s v="5 Seats"/>
  </r>
  <r>
    <s v="Audi Q3 35 TDI Quattro Premium Plus"/>
    <n v="31"/>
    <n v="64000"/>
    <x v="0"/>
    <s v="Automatic"/>
    <s v="1st Owner"/>
    <n v="2018"/>
    <x v="26"/>
    <s v="5 Seats"/>
  </r>
  <r>
    <s v="Toyota Etios Cross 1.4 GD"/>
    <n v="6.95"/>
    <n v="79000"/>
    <x v="0"/>
    <s v="Manual"/>
    <s v="2nd Owner"/>
    <n v="2015"/>
    <x v="77"/>
    <s v="5 Seats"/>
  </r>
  <r>
    <s v="Ford Fiesta 1.4 Duratec ZXI"/>
    <n v="1.8"/>
    <n v="80000"/>
    <x v="1"/>
    <s v="Manual"/>
    <s v="1st Owner"/>
    <n v="2007"/>
    <x v="78"/>
    <s v="5 Seats"/>
  </r>
  <r>
    <s v="Maruti Celerio VXI"/>
    <n v="4.75"/>
    <n v="14000"/>
    <x v="1"/>
    <s v="Manual"/>
    <s v="1st Owner"/>
    <n v="2014"/>
    <x v="13"/>
    <s v="5 Seats"/>
  </r>
  <r>
    <s v="Maruti Celerio ZXI AMT Optional"/>
    <n v="5.25"/>
    <n v="28217"/>
    <x v="1"/>
    <s v="Automatic"/>
    <s v="2nd Owner"/>
    <n v="2018"/>
    <x v="13"/>
    <s v="5 Seats"/>
  </r>
  <r>
    <s v="Maruti Wagon R LXI"/>
    <n v="1.4"/>
    <n v="90000"/>
    <x v="1"/>
    <s v="Manual"/>
    <s v="2nd Owner"/>
    <n v="2003"/>
    <x v="13"/>
    <s v="5 Seats"/>
  </r>
  <r>
    <s v="Honda City 1.5 GXI"/>
    <n v="1.85"/>
    <n v="120000"/>
    <x v="1"/>
    <s v="Manual"/>
    <s v="2nd Owner"/>
    <n v="2005"/>
    <x v="16"/>
    <s v="5 Seats"/>
  </r>
  <r>
    <s v="Volkswagen Vento 1.0 TSI Highline Plus"/>
    <n v="10.45"/>
    <n v="26000"/>
    <x v="1"/>
    <s v="Manual"/>
    <s v="1st Owner"/>
    <n v="2021"/>
    <x v="49"/>
    <s v="5 Seats"/>
  </r>
  <r>
    <s v="Mercedes-Benz GL-Class 350 CDI Blue Efficiency"/>
    <n v="30"/>
    <n v="100000"/>
    <x v="0"/>
    <s v="Automatic"/>
    <s v="2nd Owner"/>
    <n v="2013"/>
    <x v="33"/>
    <s v="7 Seats"/>
  </r>
  <r>
    <s v="Hyundai Santro Sportz BSIV"/>
    <n v="5"/>
    <n v="50000"/>
    <x v="1"/>
    <s v="Manual"/>
    <s v="1st Owner"/>
    <n v="2019"/>
    <x v="48"/>
    <s v="5 Seats"/>
  </r>
  <r>
    <s v="Renault Duster 85PS Diesel RxS"/>
    <n v="8.75"/>
    <n v="70000"/>
    <x v="0"/>
    <s v="Manual"/>
    <s v="1st Owner"/>
    <n v="2019"/>
    <x v="10"/>
    <s v="5 Seats"/>
  </r>
  <r>
    <s v="Honda Amaze E i-Vtech"/>
    <n v="3.62"/>
    <n v="80000"/>
    <x v="1"/>
    <s v="Manual"/>
    <s v="3rd Owner"/>
    <n v="2016"/>
    <x v="45"/>
    <s v="5 Seats"/>
  </r>
  <r>
    <s v="Ford Figo Petrol EXI"/>
    <n v="1.8"/>
    <n v="157000"/>
    <x v="1"/>
    <s v="Manual"/>
    <s v="3rd Owner"/>
    <n v="2010"/>
    <x v="47"/>
    <s v="5 Seats"/>
  </r>
  <r>
    <s v="Mahindra Thar LX 4-Str Hard Top Diesel"/>
    <n v="17.45"/>
    <n v="15550"/>
    <x v="0"/>
    <s v="Manual"/>
    <s v="1st Owner"/>
    <n v="2021"/>
    <x v="31"/>
    <s v="4 Seats"/>
  </r>
  <r>
    <s v="Maruti Ertiga SHVS VDI"/>
    <n v="8"/>
    <n v="80000"/>
    <x v="0"/>
    <s v="Manual"/>
    <s v="1st Owner"/>
    <n v="2017"/>
    <x v="23"/>
    <s v="7 Seats"/>
  </r>
  <r>
    <s v="Mahindra XUV500 AT W10 FWD"/>
    <n v="13.95"/>
    <n v="59432"/>
    <x v="0"/>
    <s v="Automatic"/>
    <s v="1st Owner"/>
    <n v="2017"/>
    <x v="29"/>
    <s v="7 Seats"/>
  </r>
  <r>
    <s v="Skoda Rapid 1.6 MPI Style BSIV"/>
    <n v="10.45"/>
    <n v="53047"/>
    <x v="1"/>
    <s v="Manual"/>
    <s v="1st Owner"/>
    <n v="2020"/>
    <x v="29"/>
    <s v="5 Seats"/>
  </r>
  <r>
    <s v="Volkswagen Vento 1.6 Highline"/>
    <n v="7.75"/>
    <n v="46464"/>
    <x v="1"/>
    <s v="Manual"/>
    <s v="1st Owner"/>
    <n v="2016"/>
    <x v="13"/>
    <s v="5 Seats"/>
  </r>
  <r>
    <s v="Maruti Zen Estilo VXI BSIII"/>
    <n v="1.2"/>
    <n v="70000"/>
    <x v="1"/>
    <s v="Manual"/>
    <s v="4th Owner"/>
    <n v="2007"/>
    <x v="48"/>
    <s v="5 Seats"/>
  </r>
  <r>
    <s v="Renault Duster 85PS Diesel RxS"/>
    <n v="10.75"/>
    <n v="23000"/>
    <x v="0"/>
    <s v="Manual"/>
    <s v="2nd Owner"/>
    <n v="2019"/>
    <x v="69"/>
    <s v="5 Seats"/>
  </r>
  <r>
    <s v="Kia Carnival Limousine"/>
    <n v="34.5"/>
    <n v="30000"/>
    <x v="0"/>
    <s v="Automatic"/>
    <s v="1st Owner"/>
    <n v="2020"/>
    <x v="32"/>
    <s v="7 Seats"/>
  </r>
  <r>
    <s v="Mercedes-Benz GLC 220d 4MATIC Sport"/>
    <n v="48.75"/>
    <n v="22000"/>
    <x v="0"/>
    <s v="Automatic"/>
    <s v="1st Owner"/>
    <n v="2018"/>
    <x v="79"/>
    <s v="5 Seats"/>
  </r>
  <r>
    <s v="Force Gurkha Xplorer"/>
    <n v="9.1999999999999993"/>
    <n v="35000"/>
    <x v="0"/>
    <s v="Manual"/>
    <s v="2nd Owner"/>
    <n v="2018"/>
    <x v="39"/>
    <s v="7 Seats"/>
  </r>
  <r>
    <s v="Hyundai Creta 1.6 CRDi SX"/>
    <n v="10.5"/>
    <n v="80000"/>
    <x v="0"/>
    <s v="Manual"/>
    <s v="1st Owner"/>
    <n v="2016"/>
    <x v="70"/>
    <s v="5 Seats"/>
  </r>
  <r>
    <s v="Honda Civic 1.8 S AT"/>
    <n v="2"/>
    <n v="100000"/>
    <x v="1"/>
    <s v="Automatic"/>
    <s v="4th Owner"/>
    <n v="2006"/>
    <x v="80"/>
    <s v="5 Seats"/>
  </r>
  <r>
    <s v="Premier Rio Petrol GLX"/>
    <n v="3.5"/>
    <n v="95000"/>
    <x v="1"/>
    <s v="Manual"/>
    <s v="1st Owner"/>
    <n v="2014"/>
    <x v="52"/>
    <s v="5 Seats"/>
  </r>
  <r>
    <s v="Mahindra Jeep CL 500 MDI"/>
    <n v="2.6"/>
    <n v="100000"/>
    <x v="0"/>
    <s v="Manual"/>
    <s v="1st Owner"/>
    <n v="1995"/>
    <x v="3"/>
    <s v="6 Seats"/>
  </r>
  <r>
    <s v="Chevrolet Beat LS"/>
    <n v="1.8"/>
    <n v="50000"/>
    <x v="1"/>
    <s v="Manual"/>
    <s v="3rd Owner"/>
    <n v="2012"/>
    <x v="4"/>
    <s v="5 Seats"/>
  </r>
  <r>
    <s v="Maruti Ritz VXI"/>
    <n v="5.25"/>
    <n v="64000"/>
    <x v="1"/>
    <s v="Manual"/>
    <s v="1st Owner"/>
    <n v="2015"/>
    <x v="37"/>
    <s v="5 Seats"/>
  </r>
  <r>
    <s v="Ford Ecosport 1.5 Petrol Titanium Plus AT"/>
    <n v="10.85"/>
    <n v="15509"/>
    <x v="1"/>
    <s v="Automatic"/>
    <s v="2nd Owner"/>
    <n v="2020"/>
    <x v="5"/>
    <s v="5 Seats"/>
  </r>
  <r>
    <s v="Ford Ecosport 1.5 Diesel Titanium"/>
    <n v="9.65"/>
    <n v="43203"/>
    <x v="0"/>
    <s v="Manual"/>
    <s v="2nd Owner"/>
    <n v="2018"/>
    <x v="33"/>
    <s v="5 Seats"/>
  </r>
  <r>
    <s v="Hyundai i10 Era"/>
    <n v="2.66"/>
    <n v="80000"/>
    <x v="1"/>
    <s v="Manual"/>
    <s v="1st Owner"/>
    <n v="2007"/>
    <x v="43"/>
    <s v="5 Seats"/>
  </r>
  <r>
    <s v="Hyundai Creta SX Diesel"/>
    <n v="17.95"/>
    <n v="50000"/>
    <x v="0"/>
    <s v="Manual"/>
    <s v="1st Owner"/>
    <n v="2020"/>
    <x v="13"/>
    <s v="5 Seats"/>
  </r>
  <r>
    <s v="Maruti Celerio ZXI AT"/>
    <n v="4.5999999999999996"/>
    <n v="40000"/>
    <x v="1"/>
    <s v="Automatic"/>
    <s v="2nd Owner"/>
    <n v="2017"/>
    <x v="5"/>
    <s v="5 Seats"/>
  </r>
  <r>
    <s v="Skoda Rapid 1.5 TDI Ambition BSIV"/>
    <n v="9.9499999999999993"/>
    <n v="111000"/>
    <x v="0"/>
    <s v="Manual"/>
    <s v="1st Owner"/>
    <n v="2020"/>
    <x v="55"/>
    <s v="5 Seats"/>
  </r>
  <r>
    <s v="Maruti Esteem Vxi - BSIII"/>
    <n v="1.2"/>
    <n v="73000"/>
    <x v="1"/>
    <s v="Manual"/>
    <s v="2nd Owner"/>
    <n v="2006"/>
    <x v="68"/>
    <s v="5 Seats"/>
  </r>
  <r>
    <s v="Toyota Fortuner 4x2 Manual"/>
    <n v="16.75"/>
    <n v="220000"/>
    <x v="0"/>
    <s v="Manual"/>
    <s v="2nd Owner"/>
    <n v="2014"/>
    <x v="4"/>
    <s v="7 Seats"/>
  </r>
  <r>
    <s v="Hyundai Grand i10 1.2 Kappa Sportz Option"/>
    <n v="5.35"/>
    <n v="11717"/>
    <x v="1"/>
    <s v="Manual"/>
    <s v="2nd Owner"/>
    <n v="2017"/>
    <x v="32"/>
    <s v="5 Seats"/>
  </r>
  <r>
    <s v="Mercedes-Benz GLE 250d"/>
    <n v="56.5"/>
    <n v="46000"/>
    <x v="0"/>
    <s v="Automatic"/>
    <s v="2nd Owner"/>
    <n v="2019"/>
    <x v="4"/>
    <s v="5 Seats"/>
  </r>
  <r>
    <s v="Hyundai Grand i10 Nios Sportz"/>
    <n v="6.48"/>
    <n v="15000"/>
    <x v="1"/>
    <s v="Manual"/>
    <s v="1st Owner"/>
    <n v="2021"/>
    <x v="31"/>
    <s v="5 Seats"/>
  </r>
  <r>
    <s v="Maruti Ertiga ZDI"/>
    <n v="5.95"/>
    <n v="110000"/>
    <x v="0"/>
    <s v="Manual"/>
    <s v="2nd Owner"/>
    <n v="2013"/>
    <x v="23"/>
    <s v="7 Seats"/>
  </r>
  <r>
    <s v="Mahindra XUV500 AT W10 FWD"/>
    <n v="14.25"/>
    <n v="66968"/>
    <x v="0"/>
    <s v="Automatic"/>
    <s v="1st Owner"/>
    <n v="2016"/>
    <x v="31"/>
    <s v="7 Seats"/>
  </r>
  <r>
    <s v="Maruti Swift Dzire VDI"/>
    <n v="5"/>
    <n v="120000"/>
    <x v="0"/>
    <s v="Manual"/>
    <s v="2nd Owner"/>
    <n v="2015"/>
    <x v="52"/>
    <s v="5 Seats"/>
  </r>
  <r>
    <s v="Mahindra Bolero ZLX"/>
    <n v="7.35"/>
    <n v="70000"/>
    <x v="0"/>
    <s v="Manual"/>
    <s v="1st Owner"/>
    <n v="2018"/>
    <x v="4"/>
    <s v="7 Seats"/>
  </r>
  <r>
    <s v="Maruti Swift Dzire AMT ZXI Plus"/>
    <n v="7.55"/>
    <n v="47000"/>
    <x v="1"/>
    <s v="Automatic"/>
    <s v="2nd Owner"/>
    <n v="2017"/>
    <x v="55"/>
    <s v="5 Seats"/>
  </r>
  <r>
    <s v="Maruti Swift ZXI ABS"/>
    <n v="2.5"/>
    <n v="110000"/>
    <x v="1"/>
    <s v="Manual"/>
    <s v="4th Owner"/>
    <n v="2006"/>
    <x v="3"/>
    <s v="5 Seats"/>
  </r>
  <r>
    <s v="Volkswagen Polo Diesel Highline 1.2L"/>
    <n v="4.95"/>
    <n v="81000"/>
    <x v="0"/>
    <s v="Manual"/>
    <s v="2nd Owner"/>
    <n v="2012"/>
    <x v="6"/>
    <s v="5 Seats"/>
  </r>
  <r>
    <s v="Honda City CVT"/>
    <n v="2.25"/>
    <n v="70000"/>
    <x v="1"/>
    <s v="Automatic"/>
    <s v="3rd Owner"/>
    <n v="2005"/>
    <x v="6"/>
    <s v="5 Seats"/>
  </r>
  <r>
    <s v="Hyundai Creta SX Executive"/>
    <n v="15.95"/>
    <n v="12662"/>
    <x v="1"/>
    <s v="Manual"/>
    <s v="1st Owner"/>
    <n v="2021"/>
    <x v="14"/>
    <s v="5 Seats"/>
  </r>
  <r>
    <s v="Hyundai Creta 1.6 E Plus"/>
    <n v="10.25"/>
    <n v="14000"/>
    <x v="1"/>
    <s v="Manual"/>
    <s v="1st Owner"/>
    <n v="2018"/>
    <x v="14"/>
    <s v="5 Seats"/>
  </r>
  <r>
    <s v="Hyundai Verna 1.6 SX VTVT"/>
    <n v="5.75"/>
    <n v="56000"/>
    <x v="1"/>
    <s v="Manual"/>
    <s v="2nd Owner"/>
    <n v="2014"/>
    <x v="31"/>
    <s v="5 Seats"/>
  </r>
  <r>
    <s v="Maruti Vitara Brezza VDi Option"/>
    <n v="9.9600000000000009"/>
    <n v="54000"/>
    <x v="0"/>
    <s v="Manual"/>
    <s v="1st Owner"/>
    <n v="2019"/>
    <x v="4"/>
    <s v="5 Seats"/>
  </r>
  <r>
    <s v="Hyundai i20 Magna Plus"/>
    <n v="7.75"/>
    <n v="63000"/>
    <x v="1"/>
    <s v="Manual"/>
    <s v="1st Owner"/>
    <n v="2020"/>
    <x v="81"/>
    <s v="5 Seats"/>
  </r>
  <r>
    <s v="Hyundai Elantra SX"/>
    <n v="5.2"/>
    <n v="40000"/>
    <x v="1"/>
    <s v="Manual"/>
    <s v="2nd Owner"/>
    <n v="2013"/>
    <x v="54"/>
    <s v="5 Seats"/>
  </r>
  <r>
    <s v="Maruti Zen Estilo 1.1 VXI BSIII"/>
    <n v="2.1"/>
    <n v="60000"/>
    <x v="1"/>
    <s v="Manual"/>
    <s v="2nd Owner"/>
    <n v="2008"/>
    <x v="5"/>
    <s v="5 Seats"/>
  </r>
  <r>
    <s v="Ford Ecosport 1.5 DV5 MT Titanium"/>
    <n v="6"/>
    <n v="80000"/>
    <x v="0"/>
    <s v="Manual"/>
    <s v="2nd Owner"/>
    <n v="2013"/>
    <x v="31"/>
    <s v="5 Seats"/>
  </r>
  <r>
    <s v="Maruti Ertiga SHVS VDI"/>
    <n v="6.5"/>
    <n v="120000"/>
    <x v="0"/>
    <s v="Manual"/>
    <s v="1st Owner"/>
    <n v="2016"/>
    <x v="11"/>
    <s v="7 Seats"/>
  </r>
  <r>
    <s v="Toyota Urban cruiser Mid"/>
    <n v="5.85"/>
    <n v="15000"/>
    <x v="1"/>
    <s v="Manual"/>
    <s v="2nd Owner"/>
    <n v="2022"/>
    <x v="55"/>
    <s v="5 Seats"/>
  </r>
  <r>
    <s v="Maruti Swift Dzire ZXi"/>
    <n v="2.92"/>
    <n v="295000"/>
    <x v="1"/>
    <s v="Manual"/>
    <s v="2nd Owner"/>
    <n v="2009"/>
    <x v="31"/>
    <s v="5 Seats"/>
  </r>
  <r>
    <s v="Maruti Baleno 1.3 Alpha"/>
    <n v="6.5"/>
    <n v="60000"/>
    <x v="0"/>
    <s v="Manual"/>
    <s v="3rd Owner"/>
    <n v="2017"/>
    <x v="5"/>
    <s v="5 Seats"/>
  </r>
  <r>
    <s v="Renault Scala RxZ AT"/>
    <n v="4.25"/>
    <n v="50000"/>
    <x v="1"/>
    <s v="Automatic"/>
    <s v="1st Owner"/>
    <n v="2014"/>
    <x v="10"/>
    <s v="5 Seats"/>
  </r>
  <r>
    <s v="Honda Brio VX"/>
    <n v="4.45"/>
    <n v="55000"/>
    <x v="1"/>
    <s v="Manual"/>
    <s v="2nd Owner"/>
    <n v="2014"/>
    <x v="82"/>
    <s v="5 Seats"/>
  </r>
  <r>
    <s v="Ford Ecosport 1.5 Ti VCT AT Titanium"/>
    <n v="6.75"/>
    <n v="77000"/>
    <x v="1"/>
    <s v="Automatic"/>
    <s v="2nd Owner"/>
    <n v="2014"/>
    <x v="4"/>
    <s v="5 Seats"/>
  </r>
  <r>
    <s v="Hyundai i20 Sportz 1.2"/>
    <n v="5.33"/>
    <n v="33389"/>
    <x v="1"/>
    <s v="Manual"/>
    <s v="1st Owner"/>
    <n v="2015"/>
    <x v="8"/>
    <s v="5 Seats"/>
  </r>
  <r>
    <s v="Hyundai Verna 1.4 VTVT"/>
    <n v="5.36"/>
    <n v="17526"/>
    <x v="1"/>
    <s v="Manual"/>
    <s v="1st Owner"/>
    <n v="2014"/>
    <x v="4"/>
    <s v="5 Seats"/>
  </r>
  <r>
    <s v="Hyundai Grand i10 1.2 Kappa Sportz BSIV"/>
    <n v="5.64"/>
    <n v="15757"/>
    <x v="1"/>
    <s v="Manual"/>
    <s v="1st Owner"/>
    <n v="2018"/>
    <x v="4"/>
    <s v="5 Seats"/>
  </r>
  <r>
    <s v="Hyundai i10 Sportz"/>
    <n v="2.78"/>
    <n v="8183"/>
    <x v="1"/>
    <s v="Manual"/>
    <s v="1st Owner"/>
    <n v="2012"/>
    <x v="4"/>
    <s v="5 Seats"/>
  </r>
  <r>
    <s v="Maruti Baleno 1.2 Zeta"/>
    <n v="5.83"/>
    <n v="32590"/>
    <x v="1"/>
    <s v="Manual"/>
    <s v="1st Owner"/>
    <n v="2017"/>
    <x v="6"/>
    <s v="5 Seats"/>
  </r>
  <r>
    <s v="Honda City i VTEC VX"/>
    <n v="6.99"/>
    <n v="45423"/>
    <x v="1"/>
    <s v="Manual"/>
    <s v="2nd Owner"/>
    <n v="2016"/>
    <x v="14"/>
    <s v="5 Seats"/>
  </r>
  <r>
    <s v="Hyundai Creta 1.6 VTVT AT SX Plus"/>
    <n v="9"/>
    <n v="52481"/>
    <x v="1"/>
    <s v="Automatic"/>
    <s v="2nd Owner"/>
    <n v="2016"/>
    <x v="4"/>
    <s v="5 Seats"/>
  </r>
  <r>
    <s v="Maruti Ignis 1.2 Sigma BSIV"/>
    <n v="4.53"/>
    <n v="22915"/>
    <x v="1"/>
    <s v="Manual"/>
    <s v="1st Owner"/>
    <n v="2017"/>
    <x v="4"/>
    <s v="5 Seats"/>
  </r>
  <r>
    <s v="Maruti Swift Dzire ZXI"/>
    <n v="6.01"/>
    <n v="72123"/>
    <x v="1"/>
    <s v="Manual"/>
    <s v="1st Owner"/>
    <n v="2017"/>
    <x v="4"/>
    <s v="5 Seats"/>
  </r>
  <r>
    <s v="Hyundai i20 1.2 Spotz"/>
    <n v="5.75"/>
    <n v="37965"/>
    <x v="1"/>
    <s v="Manual"/>
    <s v="1st Owner"/>
    <n v="2017"/>
    <x v="4"/>
    <s v="5 Seats"/>
  </r>
  <r>
    <s v="Hyundai Grand i10 1.2 Kappa Asta"/>
    <n v="5.3"/>
    <n v="27651"/>
    <x v="1"/>
    <s v="Manual"/>
    <s v="1st Owner"/>
    <n v="2018"/>
    <x v="3"/>
    <s v="5 Seats"/>
  </r>
  <r>
    <s v="Honda Jazz 1.2 V i VTEC"/>
    <n v="4.95"/>
    <n v="92771"/>
    <x v="1"/>
    <s v="Manual"/>
    <s v="1st Owner"/>
    <n v="2016"/>
    <x v="14"/>
    <s v="5 Seats"/>
  </r>
  <r>
    <s v="Hyundai Verna VTVT 1.6 SX Option"/>
    <n v="10.28"/>
    <n v="51956"/>
    <x v="1"/>
    <s v="Manual"/>
    <s v="1st Owner"/>
    <n v="2018"/>
    <x v="10"/>
    <s v="5 Seats"/>
  </r>
  <r>
    <s v="Mahindra KUV 100 mFALCON G80 K4 Plus 5str"/>
    <n v="3.99"/>
    <n v="34048"/>
    <x v="1"/>
    <s v="Manual"/>
    <s v="1st Owner"/>
    <n v="2017"/>
    <x v="27"/>
    <s v="5 Seats"/>
  </r>
  <r>
    <s v="BMW 7 Series 730Ld DPE Signature"/>
    <n v="63.5"/>
    <n v="47000"/>
    <x v="0"/>
    <s v="Automatic"/>
    <s v="1st Owner"/>
    <n v="2017"/>
    <x v="26"/>
    <s v="5 Seats"/>
  </r>
  <r>
    <s v="Audi Q3 2.0 TDI"/>
    <n v="14"/>
    <n v="60000"/>
    <x v="0"/>
    <s v="Automatic"/>
    <s v="3rd Owner"/>
    <n v="2014"/>
    <x v="50"/>
    <s v="5 Seats"/>
  </r>
  <r>
    <s v="Mercedes-Benz GLC 220d 4MATIC"/>
    <n v="47.75"/>
    <n v="43000"/>
    <x v="0"/>
    <s v="Automatic"/>
    <s v="1st Owner"/>
    <n v="2019"/>
    <x v="14"/>
    <s v="5 Seats"/>
  </r>
  <r>
    <s v="Hyundai Creta 1.6 VTVT E Plus"/>
    <n v="8.11"/>
    <n v="58596"/>
    <x v="1"/>
    <s v="Manual"/>
    <s v="1st Owner"/>
    <n v="2017"/>
    <x v="60"/>
    <s v="5 Seats"/>
  </r>
  <r>
    <s v="Audi Q7 45 TDI Quattro Technology"/>
    <n v="48.5"/>
    <n v="70000"/>
    <x v="0"/>
    <s v="Automatic"/>
    <s v="1st Owner"/>
    <n v="2017"/>
    <x v="31"/>
    <s v="7 Seats"/>
  </r>
  <r>
    <s v="Maruti Ciaz ZDi Plus SHVS"/>
    <n v="6.75"/>
    <n v="69000"/>
    <x v="0"/>
    <s v="Manual"/>
    <s v="1st Owner"/>
    <n v="2016"/>
    <x v="4"/>
    <s v="5 Seats"/>
  </r>
  <r>
    <s v="Hyundai i10 Magna"/>
    <n v="2.2799999999999998"/>
    <n v="50152"/>
    <x v="1"/>
    <s v="Manual"/>
    <s v="1st Owner"/>
    <n v="2011"/>
    <x v="48"/>
    <s v="5 Seats"/>
  </r>
  <r>
    <s v="Renault Duster 85PS Diesel RxL"/>
    <n v="5.14"/>
    <n v="62164"/>
    <x v="0"/>
    <s v="Manual"/>
    <s v="1st Owner"/>
    <n v="2014"/>
    <x v="14"/>
    <s v="5 Seats"/>
  </r>
  <r>
    <s v="Hyundai Creta 1.6 VTVT E Plus"/>
    <n v="8.1999999999999993"/>
    <n v="49929"/>
    <x v="1"/>
    <s v="Manual"/>
    <s v="1st Owner"/>
    <n v="2017"/>
    <x v="4"/>
    <s v="5 Seats"/>
  </r>
  <r>
    <s v="Maruti Ignis 1.2 Alpha BSIV"/>
    <n v="4.91"/>
    <n v="60393"/>
    <x v="1"/>
    <s v="Manual"/>
    <s v="1st Owner"/>
    <n v="2017"/>
    <x v="29"/>
    <s v="5 Seats"/>
  </r>
  <r>
    <s v="Skoda Rapid 1.6 MPI AT Elegance Plus"/>
    <n v="5.88"/>
    <n v="46281"/>
    <x v="1"/>
    <s v="Automatic"/>
    <s v="1st Owner"/>
    <n v="2016"/>
    <x v="3"/>
    <s v="5 Seats"/>
  </r>
  <r>
    <s v="Honda Jazz 1.2 V i VTEC"/>
    <n v="5.53"/>
    <n v="53201"/>
    <x v="1"/>
    <s v="Manual"/>
    <s v="1st Owner"/>
    <n v="2017"/>
    <x v="24"/>
    <s v="5 Seats"/>
  </r>
  <r>
    <s v="Toyota Corolla Altis G MT"/>
    <n v="7.1"/>
    <n v="80056"/>
    <x v="1"/>
    <s v="Manual"/>
    <s v="1st Owner"/>
    <n v="2015"/>
    <x v="4"/>
    <s v="5 Seats"/>
  </r>
  <r>
    <s v="Hyundai Grand i10 Sportz"/>
    <n v="3.2"/>
    <n v="76175"/>
    <x v="1"/>
    <s v="Manual"/>
    <s v="1st Owner"/>
    <n v="2013"/>
    <x v="6"/>
    <s v="5 Seats"/>
  </r>
  <r>
    <s v="Honda City i VTEC V"/>
    <n v="6.01"/>
    <n v="51493"/>
    <x v="1"/>
    <s v="Manual"/>
    <s v="1st Owner"/>
    <n v="2015"/>
    <x v="4"/>
    <s v="5 Seats"/>
  </r>
  <r>
    <s v="Maruti Swift Dzire ZXI"/>
    <n v="5.32"/>
    <n v="63141"/>
    <x v="1"/>
    <s v="Manual"/>
    <s v="1st Owner"/>
    <n v="2015"/>
    <x v="31"/>
    <s v="5 Seats"/>
  </r>
  <r>
    <s v="Maruti Baleno 1.3 Alpha"/>
    <n v="6.51"/>
    <n v="37057"/>
    <x v="0"/>
    <s v="Manual"/>
    <s v="2nd Owner"/>
    <n v="2017"/>
    <x v="24"/>
    <s v="5 Seats"/>
  </r>
  <r>
    <s v="Toyota Corolla Altis GL MT"/>
    <n v="8.52"/>
    <n v="60865"/>
    <x v="1"/>
    <s v="Manual"/>
    <s v="1st Owner"/>
    <n v="2015"/>
    <x v="23"/>
    <s v="5 Seats"/>
  </r>
  <r>
    <s v="Mahindra XUV500 W7 BSIV"/>
    <n v="11.1"/>
    <n v="45407"/>
    <x v="0"/>
    <s v="Manual"/>
    <s v="2nd Owner"/>
    <n v="2018"/>
    <x v="23"/>
    <s v="7 Seats"/>
  </r>
  <r>
    <s v="Mahindra XUV500 W5 BSIV"/>
    <n v="11.83"/>
    <n v="52652"/>
    <x v="0"/>
    <s v="Manual"/>
    <s v="1st Owner"/>
    <n v="2019"/>
    <x v="6"/>
    <s v="7 Seats"/>
  </r>
  <r>
    <s v="Mahindra XUV300 W8 Option Diesel BSIV"/>
    <n v="10.6"/>
    <n v="42923"/>
    <x v="0"/>
    <s v="Manual"/>
    <s v="1st Owner"/>
    <n v="2019"/>
    <x v="14"/>
    <s v="5 Seats"/>
  </r>
  <r>
    <s v="Hyundai Creta 1.6 VTVT SX Plus Dual Tone"/>
    <n v="9.1999999999999993"/>
    <n v="56052"/>
    <x v="1"/>
    <s v="Manual"/>
    <s v="1st Owner"/>
    <n v="2017"/>
    <x v="8"/>
    <s v="5 Seats"/>
  </r>
  <r>
    <s v="Hyundai i20 Active 1.4"/>
    <n v="6.51"/>
    <n v="42923"/>
    <x v="0"/>
    <s v="Manual"/>
    <s v="1st Owner"/>
    <n v="2017"/>
    <x v="14"/>
    <s v="5 Seats"/>
  </r>
  <r>
    <s v="Hyundai Verna VTVT 1.6 SX"/>
    <n v="8.44"/>
    <n v="32733"/>
    <x v="1"/>
    <s v="Manual"/>
    <s v="2nd Owner"/>
    <n v="2018"/>
    <x v="33"/>
    <s v="5 Seats"/>
  </r>
  <r>
    <s v="Hyundai Santro Xing GL"/>
    <n v="2.11"/>
    <n v="62207"/>
    <x v="1"/>
    <s v="Manual"/>
    <s v="1st Owner"/>
    <n v="2013"/>
    <x v="4"/>
    <s v="5 Seats"/>
  </r>
  <r>
    <s v="Hyundai i20 1.2 Asta Option"/>
    <n v="6.03"/>
    <n v="48352"/>
    <x v="1"/>
    <s v="Manual"/>
    <s v="2nd Owner"/>
    <n v="2017"/>
    <x v="3"/>
    <s v="5 Seats"/>
  </r>
  <r>
    <s v="Honda Jazz 1.2 V AT i VTEC"/>
    <n v="6"/>
    <n v="57080"/>
    <x v="1"/>
    <s v="Automatic"/>
    <s v="1st Owner"/>
    <n v="2016"/>
    <x v="9"/>
    <s v="5 Seats"/>
  </r>
  <r>
    <s v="Maruti Ciaz ZXi"/>
    <n v="6.3"/>
    <n v="43168"/>
    <x v="1"/>
    <s v="Manual"/>
    <s v="1st Owner"/>
    <n v="2016"/>
    <x v="31"/>
    <s v="5 Seats"/>
  </r>
  <r>
    <s v="Maruti SX4 S Cross DDiS 200 Alpha"/>
    <n v="8.23"/>
    <n v="69517"/>
    <x v="0"/>
    <s v="Manual"/>
    <s v="1st Owner"/>
    <n v="2017"/>
    <x v="4"/>
    <s v="5 Seats"/>
  </r>
  <r>
    <s v="Maruti Baleno 1.2 CVT Zeta"/>
    <n v="6.18"/>
    <n v="54166"/>
    <x v="1"/>
    <s v="Automatic"/>
    <s v="1st Owner"/>
    <n v="2016"/>
    <x v="83"/>
    <s v="5 Seats"/>
  </r>
  <r>
    <s v="Ford Figo Diesel ZXI"/>
    <n v="2.85"/>
    <n v="67000"/>
    <x v="0"/>
    <s v="Manual"/>
    <s v="1st Owner"/>
    <n v="2014"/>
    <x v="4"/>
    <s v="5 Seats"/>
  </r>
  <r>
    <s v="Maruti Swift Dzire VXi AT"/>
    <n v="4.25"/>
    <n v="21000"/>
    <x v="1"/>
    <s v="Automatic"/>
    <s v="1st Owner"/>
    <n v="2012"/>
    <x v="13"/>
    <s v="5 Seats"/>
  </r>
  <r>
    <s v="Maruti Wagon R LXI CNG Optional"/>
    <n v="3.9"/>
    <n v="67200"/>
    <x v="2"/>
    <s v="Manual"/>
    <s v="1st Owner"/>
    <n v="2014"/>
    <x v="31"/>
    <s v="5 Seats"/>
  </r>
  <r>
    <s v="Maruti Ciaz ZDi Plus SHVS"/>
    <n v="6.75"/>
    <n v="69000"/>
    <x v="0"/>
    <s v="Manual"/>
    <s v="1st Owner"/>
    <n v="2016"/>
    <x v="13"/>
    <s v="5 Seats"/>
  </r>
  <r>
    <s v="Maruti Wagon R AMT VXI"/>
    <n v="4.25"/>
    <n v="46000"/>
    <x v="1"/>
    <s v="Automatic"/>
    <s v="2nd Owner"/>
    <n v="2015"/>
    <x v="22"/>
    <s v="5 Seats"/>
  </r>
  <r>
    <s v="Mercedes-Benz CLA 200 Sport Edition"/>
    <n v="20.9"/>
    <n v="42000"/>
    <x v="1"/>
    <s v="Automatic"/>
    <s v="1st Owner"/>
    <n v="2016"/>
    <x v="13"/>
    <s v="5 Seats"/>
  </r>
  <r>
    <s v="Maruti Wagon R CNG LXI"/>
    <n v="4.9000000000000004"/>
    <n v="59000"/>
    <x v="2"/>
    <s v="Manual"/>
    <s v="1st Owner"/>
    <n v="2019"/>
    <x v="26"/>
    <s v="5 Seats"/>
  </r>
  <r>
    <s v="Audi A6 35 TDI"/>
    <n v="24.11"/>
    <n v="50000"/>
    <x v="0"/>
    <s v="Automatic"/>
    <s v="1st Owner"/>
    <n v="2015"/>
    <x v="23"/>
    <s v="5 Seats"/>
  </r>
  <r>
    <s v="Mahindra XUV500 W8 FWD"/>
    <n v="4.9000000000000004"/>
    <n v="115000"/>
    <x v="0"/>
    <s v="Manual"/>
    <s v="1st Owner"/>
    <n v="2012"/>
    <x v="70"/>
    <s v="7 Seats"/>
  </r>
  <r>
    <s v="Honda Civic 1.8 V AT"/>
    <n v="3.95"/>
    <n v="68000"/>
    <x v="1"/>
    <s v="Automatic"/>
    <s v="1st Owner"/>
    <n v="2010"/>
    <x v="21"/>
    <s v="5 Seats"/>
  </r>
  <r>
    <s v="BMW 3 Series 320i Sedan"/>
    <n v="7.7"/>
    <n v="29000"/>
    <x v="1"/>
    <s v="Automatic"/>
    <s v="2nd Owner"/>
    <n v="2012"/>
    <x v="3"/>
    <s v="5 Seats"/>
  </r>
  <r>
    <s v="Honda Jazz V CVT"/>
    <n v="5.75"/>
    <n v="68000"/>
    <x v="1"/>
    <s v="Automatic"/>
    <s v="1st Owner"/>
    <n v="2016"/>
    <x v="3"/>
    <s v="5 Seats"/>
  </r>
  <r>
    <s v="Honda Jazz 1.2 V i VTEC"/>
    <n v="5.45"/>
    <n v="43000"/>
    <x v="1"/>
    <s v="Manual"/>
    <s v="1st Owner"/>
    <n v="2016"/>
    <x v="26"/>
    <s v="5 Seats"/>
  </r>
  <r>
    <s v="Audi Q3 35 TDI Quattro Premium Plus"/>
    <n v="30"/>
    <n v="23000"/>
    <x v="0"/>
    <s v="Automatic"/>
    <s v="2nd Owner"/>
    <n v="2019"/>
    <x v="74"/>
    <s v="5 Seats"/>
  </r>
  <r>
    <s v="Hyundai Accent Executive"/>
    <n v="1.85"/>
    <n v="68000"/>
    <x v="1"/>
    <s v="Manual"/>
    <s v="1st Owner"/>
    <n v="2009"/>
    <x v="4"/>
    <s v="5 Seats"/>
  </r>
  <r>
    <s v="Hyundai Grand i10 AT Asta"/>
    <n v="5.4"/>
    <n v="31000"/>
    <x v="1"/>
    <s v="Automatic"/>
    <s v="1st Owner"/>
    <n v="2016"/>
    <x v="6"/>
    <s v="5 Seats"/>
  </r>
  <r>
    <s v="Honda City 1.5 S MT"/>
    <n v="3.25"/>
    <n v="60000"/>
    <x v="1"/>
    <s v="Manual"/>
    <s v="2nd Owner"/>
    <n v="2011"/>
    <x v="5"/>
    <s v="5 Seats"/>
  </r>
  <r>
    <s v="Nissan Sunny XL"/>
    <n v="3.6"/>
    <n v="59000"/>
    <x v="1"/>
    <s v="Manual"/>
    <s v="1st Owner"/>
    <n v="2013"/>
    <x v="3"/>
    <s v="5 Seats"/>
  </r>
  <r>
    <s v="Chevrolet Beat LT"/>
    <n v="2.4500000000000002"/>
    <n v="61000"/>
    <x v="1"/>
    <s v="Manual"/>
    <s v="1st Owner"/>
    <n v="2014"/>
    <x v="22"/>
    <s v="5 Seats"/>
  </r>
  <r>
    <s v="Mercedes-Benz E-Class E 200 CGI"/>
    <n v="15"/>
    <n v="52000"/>
    <x v="1"/>
    <s v="Automatic"/>
    <s v="2nd Owner"/>
    <n v="2013"/>
    <x v="4"/>
    <s v="5 Seats"/>
  </r>
  <r>
    <s v="Maruti Swift Dzire VXI"/>
    <n v="5.85"/>
    <n v="41000"/>
    <x v="1"/>
    <s v="Manual"/>
    <s v="1st Owner"/>
    <n v="2016"/>
    <x v="4"/>
    <s v="5 Seats"/>
  </r>
  <r>
    <s v="Hyundai i20 Asta Option 1.2"/>
    <n v="4.95"/>
    <n v="40008"/>
    <x v="1"/>
    <s v="Manual"/>
    <s v="1st Owner"/>
    <n v="2014"/>
    <x v="14"/>
    <s v="5 Seats"/>
  </r>
  <r>
    <s v="Hyundai Creta 1.6 SX"/>
    <n v="12.25"/>
    <n v="38170"/>
    <x v="1"/>
    <s v="Manual"/>
    <s v="1st Owner"/>
    <n v="2019"/>
    <x v="31"/>
    <s v="5 Seats"/>
  </r>
  <r>
    <s v="Maruti Ciaz ZDi Plus SHVS"/>
    <n v="7.25"/>
    <n v="47000"/>
    <x v="0"/>
    <s v="Manual"/>
    <s v="1st Owner"/>
    <n v="2016"/>
    <x v="31"/>
    <s v="5 Seats"/>
  </r>
  <r>
    <s v="Maruti SX4 S Cross Alpha DDiS 200 SH"/>
    <n v="9.75"/>
    <n v="42332"/>
    <x v="0"/>
    <s v="Manual"/>
    <s v="1st Owner"/>
    <n v="2018"/>
    <x v="5"/>
    <s v="5 Seats"/>
  </r>
  <r>
    <s v="Nissan Sunny XE"/>
    <n v="2.85"/>
    <n v="34000"/>
    <x v="1"/>
    <s v="Manual"/>
    <s v="1st Owner"/>
    <n v="2012"/>
    <x v="4"/>
    <s v="5 Seats"/>
  </r>
  <r>
    <s v="Maruti Swift VVT VXI"/>
    <n v="5.5"/>
    <n v="13000"/>
    <x v="1"/>
    <s v="Manual"/>
    <s v="1st Owner"/>
    <n v="2017"/>
    <x v="11"/>
    <s v="5 Seats"/>
  </r>
  <r>
    <s v="Maruti Ciaz Alpha AT"/>
    <n v="11.25"/>
    <n v="10000"/>
    <x v="1"/>
    <s v="Automatic"/>
    <s v="1st Owner"/>
    <n v="2021"/>
    <x v="4"/>
    <s v="5 Seats"/>
  </r>
  <r>
    <s v="Hyundai i20 1.2 Asta Option with Sunroof"/>
    <n v="3.99"/>
    <n v="37000"/>
    <x v="1"/>
    <s v="Manual"/>
    <s v="1st Owner"/>
    <n v="2012"/>
    <x v="14"/>
    <s v="5 Seats"/>
  </r>
  <r>
    <s v="Hyundai Creta 1.6 SX Automatic"/>
    <n v="10"/>
    <n v="39000"/>
    <x v="1"/>
    <s v="Automatic"/>
    <s v="2nd Owner"/>
    <n v="2017"/>
    <x v="39"/>
    <s v="5 Seats"/>
  </r>
  <r>
    <s v="Hyundai Creta 1.6 SX Automatic Diesel"/>
    <n v="9.9499999999999993"/>
    <n v="129000"/>
    <x v="0"/>
    <s v="Automatic"/>
    <s v="1st Owner"/>
    <n v="2016"/>
    <x v="19"/>
    <s v="5 Seats"/>
  </r>
  <r>
    <s v="Kia Seltos GTX Plus DCT"/>
    <n v="19.21"/>
    <n v="20000"/>
    <x v="1"/>
    <s v="Automatic"/>
    <s v="1st Owner"/>
    <n v="2021"/>
    <x v="4"/>
    <s v="5 Seats"/>
  </r>
  <r>
    <s v="Maruti Swift VXI"/>
    <n v="3.99"/>
    <n v="39000"/>
    <x v="1"/>
    <s v="Manual"/>
    <s v="1st Owner"/>
    <n v="2013"/>
    <x v="13"/>
    <s v="5 Seats"/>
  </r>
  <r>
    <s v="Maruti Wagon R LXI CNG"/>
    <n v="4.6500000000000004"/>
    <n v="72000"/>
    <x v="2"/>
    <s v="Manual"/>
    <s v="1st Owner"/>
    <n v="2017"/>
    <x v="39"/>
    <s v="5 Seats"/>
  </r>
  <r>
    <s v="Hyundai Creta 1.6 CRDi AT SX Plus"/>
    <n v="11"/>
    <n v="63000"/>
    <x v="0"/>
    <s v="Automatic"/>
    <s v="1st Owner"/>
    <n v="2017"/>
    <x v="84"/>
    <s v="5 Seats"/>
  </r>
  <r>
    <s v="Toyota Land Cruiser VX Premium"/>
    <n v="91"/>
    <n v="90000"/>
    <x v="0"/>
    <s v="Automatic"/>
    <s v="1st Owner"/>
    <n v="2015"/>
    <x v="21"/>
    <s v="7 Seats"/>
  </r>
  <r>
    <s v="BMW 3 Series GT Luxury Line"/>
    <n v="25.5"/>
    <n v="66000"/>
    <x v="0"/>
    <s v="Automatic"/>
    <s v="1st Owner"/>
    <n v="2016"/>
    <x v="22"/>
    <s v="5 Seats"/>
  </r>
  <r>
    <s v="Mercedes-Benz CLA 200 CGI Sport"/>
    <n v="19.5"/>
    <n v="27000"/>
    <x v="1"/>
    <s v="Automatic"/>
    <s v="2nd Owner"/>
    <n v="2016"/>
    <x v="14"/>
    <s v="5 Seats"/>
  </r>
  <r>
    <s v="Hyundai Verna 1.6 VTVT AT SX"/>
    <n v="6.5"/>
    <n v="94000"/>
    <x v="1"/>
    <s v="Automatic"/>
    <s v="1st Owner"/>
    <n v="2016"/>
    <x v="13"/>
    <s v="5 Seats"/>
  </r>
  <r>
    <s v="Hyundai Venue S Turbo"/>
    <n v="8.9"/>
    <n v="26000"/>
    <x v="1"/>
    <s v="Manual"/>
    <s v="1st Owner"/>
    <n v="2019"/>
    <x v="13"/>
    <s v="5 Seats"/>
  </r>
  <r>
    <s v="Hyundai Venue SX Opt iMT"/>
    <n v="11.25"/>
    <n v="1199"/>
    <x v="1"/>
    <s v="Manual"/>
    <s v="1st Owner"/>
    <n v="2021"/>
    <x v="32"/>
    <s v="5 Seats"/>
  </r>
  <r>
    <s v="Mercedes-Benz GLE 250d"/>
    <n v="39.5"/>
    <n v="51000"/>
    <x v="0"/>
    <s v="Automatic"/>
    <s v="2nd Owner"/>
    <n v="2016"/>
    <x v="60"/>
    <s v="5 Seats"/>
  </r>
  <r>
    <s v="Audi Q7 3.0 TDI Quattro Premium Plus"/>
    <n v="19.75"/>
    <n v="83800"/>
    <x v="0"/>
    <s v="Automatic"/>
    <s v="2nd Owner"/>
    <n v="2013"/>
    <x v="77"/>
    <s v="7 Seats"/>
  </r>
  <r>
    <s v="Toyota Etios Cross 1.4L VD"/>
    <n v="5.45"/>
    <n v="75000"/>
    <x v="0"/>
    <s v="Manual"/>
    <s v="1st Owner"/>
    <n v="2016"/>
    <x v="13"/>
    <s v="5 Seats"/>
  </r>
  <r>
    <s v="Maruti Alto K10 2010-2014 VXI"/>
    <n v="2.25"/>
    <n v="13000"/>
    <x v="1"/>
    <s v="Manual"/>
    <s v="1st Owner"/>
    <n v="2012"/>
    <x v="4"/>
    <s v="5 Seats"/>
  </r>
  <r>
    <s v="Maruti Swift Dzire VXI 1.2 BS IV"/>
    <n v="6.25"/>
    <n v="43136"/>
    <x v="1"/>
    <s v="Manual"/>
    <s v="1st Owner"/>
    <n v="2017"/>
    <x v="41"/>
    <s v="5 Seats"/>
  </r>
  <r>
    <s v="Land Rover Range Rover Evoque 2.0 R-Dynamic SE Diesel"/>
    <n v="70"/>
    <n v="18100"/>
    <x v="0"/>
    <s v="Automatic"/>
    <s v="1st Owner"/>
    <n v="2020"/>
    <x v="32"/>
    <s v="5 Seats"/>
  </r>
  <r>
    <s v="Mercedes-Benz GLE 250d"/>
    <n v="42.5"/>
    <n v="46000"/>
    <x v="0"/>
    <s v="Automatic"/>
    <s v="1st Owner"/>
    <n v="2016"/>
    <x v="10"/>
    <s v="5 Seats"/>
  </r>
  <r>
    <s v="Volkswagen Polo Petrol Highline 1.2L"/>
    <n v="3.45"/>
    <n v="32000"/>
    <x v="1"/>
    <s v="Manual"/>
    <s v="2nd Owner"/>
    <n v="2013"/>
    <x v="21"/>
    <s v="5 Seats"/>
  </r>
  <r>
    <s v="BMW 3 Series 320d Sport Line"/>
    <n v="16.75"/>
    <n v="50000"/>
    <x v="0"/>
    <s v="Automatic"/>
    <s v="1st Owner"/>
    <n v="2014"/>
    <x v="6"/>
    <s v="5 Seats"/>
  </r>
  <r>
    <s v="Honda City i VTEC CVT SV"/>
    <n v="7.35"/>
    <n v="58000"/>
    <x v="1"/>
    <s v="Automatic"/>
    <s v="1st Owner"/>
    <n v="2016"/>
    <x v="6"/>
    <s v="5 Seats"/>
  </r>
  <r>
    <s v="Honda City VTEC"/>
    <n v="1.58"/>
    <n v="86108"/>
    <x v="1"/>
    <s v="Manual"/>
    <s v="1st Owner"/>
    <n v="2006"/>
    <x v="10"/>
    <s v="5 Seats"/>
  </r>
  <r>
    <s v="Nissan Micra XV"/>
    <n v="2.5"/>
    <n v="55630"/>
    <x v="1"/>
    <s v="Manual"/>
    <s v="1st Owner"/>
    <n v="2011"/>
    <x v="3"/>
    <s v="5 Seats"/>
  </r>
  <r>
    <s v="Chevrolet Beat LS"/>
    <n v="1.34"/>
    <n v="63723"/>
    <x v="1"/>
    <s v="Manual"/>
    <s v="1st Owner"/>
    <n v="2010"/>
    <x v="85"/>
    <s v="5 Seats"/>
  </r>
  <r>
    <s v="Volvo S60 D5 Summum"/>
    <n v="13.25"/>
    <n v="33000"/>
    <x v="0"/>
    <s v="Automatic"/>
    <s v="2nd Owner"/>
    <n v="2014"/>
    <x v="13"/>
    <s v="5 Seats"/>
  </r>
  <r>
    <s v="Maruti Wagon R LXI CNG"/>
    <n v="3.4"/>
    <n v="75270"/>
    <x v="2"/>
    <s v="Manual"/>
    <s v="1st Owner"/>
    <n v="2016"/>
    <x v="4"/>
    <s v="5 Seats"/>
  </r>
  <r>
    <s v="Hyundai i20 1.2 Asta"/>
    <n v="2.64"/>
    <n v="80502"/>
    <x v="1"/>
    <s v="Manual"/>
    <s v="3rd Owner"/>
    <n v="2011"/>
    <x v="7"/>
    <s v="5 Seats"/>
  </r>
  <r>
    <s v="Fiat Linea 1.4 Emotion"/>
    <n v="2.2400000000000002"/>
    <n v="39520"/>
    <x v="1"/>
    <s v="Manual"/>
    <s v="1st Owner"/>
    <n v="2013"/>
    <x v="76"/>
    <s v="5 Seats"/>
  </r>
  <r>
    <s v="Toyota Camry 2.5 Hybrid"/>
    <n v="18"/>
    <n v="38000"/>
    <x v="1"/>
    <s v="Automatic"/>
    <s v="1st Owner"/>
    <n v="2017"/>
    <x v="23"/>
    <s v="5 Seats"/>
  </r>
  <r>
    <s v="Mahindra XUV500 W8 2WD"/>
    <n v="4.63"/>
    <n v="116509"/>
    <x v="0"/>
    <s v="Manual"/>
    <s v="2nd Owner"/>
    <n v="2012"/>
    <x v="60"/>
    <s v="7 Seats"/>
  </r>
  <r>
    <s v="Audi A6 3.0 TDI Quattro Technology"/>
    <n v="10.85"/>
    <n v="76398"/>
    <x v="0"/>
    <s v="Automatic"/>
    <s v="2nd Owner"/>
    <n v="2012"/>
    <x v="21"/>
    <s v="5 Seats"/>
  </r>
  <r>
    <s v="BMW 3 Series 320d Luxury Line"/>
    <n v="26.74"/>
    <n v="36000"/>
    <x v="0"/>
    <s v="Automatic"/>
    <s v="1st Owner"/>
    <n v="2017"/>
    <x v="31"/>
    <s v="5 Seats"/>
  </r>
  <r>
    <s v="Maruti Ciaz VDi Plus SHVS"/>
    <n v="6.04"/>
    <n v="64803"/>
    <x v="0"/>
    <s v="Manual"/>
    <s v="1st Owner"/>
    <n v="2016"/>
    <x v="4"/>
    <s v="5 Seats"/>
  </r>
  <r>
    <s v="Hyundai i20 1.2 Sportz"/>
    <n v="2.52"/>
    <n v="34453"/>
    <x v="1"/>
    <s v="Manual"/>
    <s v="1st Owner"/>
    <n v="2010"/>
    <x v="4"/>
    <s v="5 Seats"/>
  </r>
  <r>
    <s v="Maruti Swift Dzire AMT VXI"/>
    <n v="5.75"/>
    <n v="17348"/>
    <x v="1"/>
    <s v="Automatic"/>
    <s v="2nd Owner"/>
    <n v="2017"/>
    <x v="26"/>
    <s v="5 Seats"/>
  </r>
  <r>
    <s v="Audi Q5 2.0 TDI Premium Plus"/>
    <n v="14.65"/>
    <n v="51000"/>
    <x v="0"/>
    <s v="Automatic"/>
    <s v="2nd Owner"/>
    <n v="2013"/>
    <x v="6"/>
    <s v="5 Seats"/>
  </r>
  <r>
    <s v="Honda City i VTEC VX Option"/>
    <n v="5.65"/>
    <n v="58000"/>
    <x v="1"/>
    <s v="Manual"/>
    <s v="1st Owner"/>
    <n v="2014"/>
    <x v="6"/>
    <s v="5 Seats"/>
  </r>
  <r>
    <s v="Tata Nexon 1.5 Revotorq XM"/>
    <n v="6"/>
    <n v="102732"/>
    <x v="0"/>
    <s v="Manual"/>
    <s v="1st Owner"/>
    <n v="2018"/>
    <x v="5"/>
    <s v="5 Seats"/>
  </r>
  <r>
    <s v="Nissan Sunny XL CVT"/>
    <n v="4"/>
    <n v="90592"/>
    <x v="1"/>
    <s v="Automatic"/>
    <s v="1st Owner"/>
    <n v="2013"/>
    <x v="21"/>
    <s v="5 Seats"/>
  </r>
  <r>
    <s v="BMW X1 sDrive 20d xLine"/>
    <n v="43.75"/>
    <n v="22000"/>
    <x v="0"/>
    <s v="Automatic"/>
    <s v="1st Owner"/>
    <n v="2020"/>
    <x v="61"/>
    <s v="5 Seats"/>
  </r>
  <r>
    <s v="Tata Nexon EV Prime XZ Plus"/>
    <n v="15.5"/>
    <n v="10000"/>
    <x v="3"/>
    <s v="Automatic"/>
    <s v="1st Owner"/>
    <n v="2022"/>
    <x v="27"/>
    <s v="5 Seats"/>
  </r>
  <r>
    <s v="BMW 7 Series 730Ld M Sport"/>
    <n v="72.5"/>
    <n v="22000"/>
    <x v="0"/>
    <s v="Automatic"/>
    <s v="1st Owner"/>
    <n v="2017"/>
    <x v="53"/>
    <s v="4 Seats"/>
  </r>
  <r>
    <s v="Tata Zest Revotron 1.2T XMS"/>
    <n v="3.25"/>
    <n v="65000"/>
    <x v="1"/>
    <s v="Manual"/>
    <s v="2nd Owner"/>
    <n v="2015"/>
    <x v="21"/>
    <s v="5 Seats"/>
  </r>
  <r>
    <s v="Hyundai Tucson 2.0 e-VGT 2WD AT GL"/>
    <n v="16.25"/>
    <n v="59000"/>
    <x v="0"/>
    <s v="Automatic"/>
    <s v="1st Owner"/>
    <n v="2018"/>
    <x v="3"/>
    <s v="5 Seats"/>
  </r>
  <r>
    <s v="Honda Jazz 1.2 V AT i VTEC Privilege"/>
    <n v="4.95"/>
    <n v="42306"/>
    <x v="1"/>
    <s v="Automatic"/>
    <s v="1st Owner"/>
    <n v="2015"/>
    <x v="4"/>
    <s v="5 Seats"/>
  </r>
  <r>
    <s v="Maruti Swift Dzire VXI"/>
    <n v="4.6500000000000004"/>
    <n v="26000"/>
    <x v="1"/>
    <s v="Manual"/>
    <s v="1st Owner"/>
    <n v="2014"/>
    <x v="13"/>
    <s v="5 Seats"/>
  </r>
  <r>
    <s v="Maruti A-Star Vxi"/>
    <n v="1.6"/>
    <n v="71000"/>
    <x v="1"/>
    <s v="Manual"/>
    <s v="3rd Owner"/>
    <n v="2009"/>
    <x v="40"/>
    <s v="5 Seats"/>
  </r>
  <r>
    <s v="Volkswagen Beetle 2.0"/>
    <n v="11.75"/>
    <n v="44000"/>
    <x v="1"/>
    <s v="Automatic"/>
    <s v="1st Owner"/>
    <n v="2010"/>
    <x v="15"/>
    <s v="4 Seats"/>
  </r>
  <r>
    <s v="Land Rover Discovery Sport Si4 HSE"/>
    <n v="37"/>
    <n v="11000"/>
    <x v="1"/>
    <s v="Automatic"/>
    <s v="1st Owner"/>
    <n v="2017"/>
    <x v="10"/>
    <s v="5 Seats"/>
  </r>
  <r>
    <s v="Honda Amaze VX i-Vtech"/>
    <n v="4.7"/>
    <n v="19062"/>
    <x v="1"/>
    <s v="Manual"/>
    <s v="1st Owner"/>
    <n v="2015"/>
    <x v="3"/>
    <s v="5 Seats"/>
  </r>
  <r>
    <s v="Honda WR-V i-VTEC VX"/>
    <n v="8.35"/>
    <n v="28000"/>
    <x v="1"/>
    <s v="Manual"/>
    <s v="1st Owner"/>
    <n v="2018"/>
    <x v="27"/>
    <s v="5 Seats"/>
  </r>
  <r>
    <s v="BMW X5 xDrive 30d"/>
    <n v="32"/>
    <n v="78000"/>
    <x v="0"/>
    <s v="Automatic"/>
    <s v="1st Owner"/>
    <n v="2015"/>
    <x v="4"/>
    <s v="5 Seats"/>
  </r>
  <r>
    <s v="Hyundai Grand i10 Asta"/>
    <n v="3.9"/>
    <n v="28148"/>
    <x v="1"/>
    <s v="Manual"/>
    <s v="1st Owner"/>
    <n v="2014"/>
    <x v="3"/>
    <s v="5 Seats"/>
  </r>
  <r>
    <s v="Volkswagen Polo Diesel Highline 1.2L"/>
    <n v="3.98"/>
    <n v="83634"/>
    <x v="0"/>
    <s v="Manual"/>
    <s v="1st Owner"/>
    <n v="2013"/>
    <x v="9"/>
    <s v="5 Seats"/>
  </r>
  <r>
    <s v="Maruti Ertiga BSIV ZXI"/>
    <n v="7.11"/>
    <n v="36845"/>
    <x v="1"/>
    <s v="Manual"/>
    <s v="1st Owner"/>
    <n v="2016"/>
    <x v="24"/>
    <s v="7 Seats"/>
  </r>
  <r>
    <s v="Toyota Corolla Altis VL AT"/>
    <n v="7.81"/>
    <n v="57000"/>
    <x v="1"/>
    <s v="Automatic"/>
    <s v="1st Owner"/>
    <n v="2015"/>
    <x v="14"/>
    <s v="5 Seats"/>
  </r>
  <r>
    <s v="Hyundai Creta 1.6 VTVT SX Plus"/>
    <n v="8.25"/>
    <n v="43417"/>
    <x v="1"/>
    <s v="Manual"/>
    <s v="1st Owner"/>
    <n v="2015"/>
    <x v="3"/>
    <s v="5 Seats"/>
  </r>
  <r>
    <s v="Honda Amaze S CVT Petrol BSIV"/>
    <n v="7.75"/>
    <n v="4800"/>
    <x v="1"/>
    <s v="Automatic"/>
    <s v="1st Owner"/>
    <n v="2019"/>
    <x v="4"/>
    <s v="5 Seats"/>
  </r>
  <r>
    <s v="Maruti Ritz VXi"/>
    <n v="3"/>
    <n v="58955"/>
    <x v="1"/>
    <s v="Manual"/>
    <s v="1st Owner"/>
    <n v="2014"/>
    <x v="32"/>
    <s v="5 Seats"/>
  </r>
  <r>
    <s v="Mercedes-Benz E-Class E250 CDI"/>
    <n v="20.25"/>
    <n v="30000"/>
    <x v="0"/>
    <s v="Automatic"/>
    <s v="2nd Owner"/>
    <n v="2015"/>
    <x v="14"/>
    <s v="5 Seats"/>
  </r>
  <r>
    <s v="Hyundai Creta 1.6 VTVT SX Plus"/>
    <n v="9.11"/>
    <n v="45005"/>
    <x v="1"/>
    <s v="Manual"/>
    <s v="1st Owner"/>
    <n v="2016"/>
    <x v="43"/>
    <s v="5 Seats"/>
  </r>
  <r>
    <s v="Mahindra TUV 300 T8 AMT"/>
    <n v="5.99"/>
    <n v="42032"/>
    <x v="0"/>
    <s v="Automatic"/>
    <s v="2nd Owner"/>
    <n v="2016"/>
    <x v="5"/>
    <s v="7 Seats"/>
  </r>
  <r>
    <s v="Honda Mobilio S i-DTEC"/>
    <n v="4.3600000000000003"/>
    <n v="89653"/>
    <x v="0"/>
    <s v="Manual"/>
    <s v="3rd Owner"/>
    <n v="2014"/>
    <x v="71"/>
    <s v="7 Seats"/>
  </r>
  <r>
    <s v="Ford Endeavour 3.2 Titanium AT 4X4"/>
    <n v="26.5"/>
    <n v="67000"/>
    <x v="0"/>
    <s v="Automatic"/>
    <s v="1st Owner"/>
    <n v="2017"/>
    <x v="9"/>
    <s v="7 Seats"/>
  </r>
  <r>
    <s v="Maruti Ertiga VXI"/>
    <n v="6.25"/>
    <n v="75765"/>
    <x v="1"/>
    <s v="Manual"/>
    <s v="2nd Owner"/>
    <n v="2014"/>
    <x v="58"/>
    <s v="7 Seats"/>
  </r>
  <r>
    <s v="Honda CR-V 2.4L 4WD AT"/>
    <n v="12.5"/>
    <n v="74007"/>
    <x v="1"/>
    <s v="Automatic"/>
    <s v="1st Owner"/>
    <n v="2015"/>
    <x v="23"/>
    <s v="5 Seats"/>
  </r>
  <r>
    <s v="Mahindra XUV500 W8 FWD"/>
    <n v="5.9"/>
    <n v="63457"/>
    <x v="0"/>
    <s v="Manual"/>
    <s v="2nd Owner"/>
    <n v="2013"/>
    <x v="14"/>
    <s v="7 Seats"/>
  </r>
  <r>
    <s v="Hyundai Verna 1.6 VTVT AT S Option"/>
    <n v="6.25"/>
    <n v="57000"/>
    <x v="1"/>
    <s v="Automatic"/>
    <s v="2nd Owner"/>
    <n v="2016"/>
    <x v="4"/>
    <s v="5 Seats"/>
  </r>
  <r>
    <s v="Maruti Ignis 1.2 Delta BSIV"/>
    <n v="3.75"/>
    <n v="52217"/>
    <x v="1"/>
    <s v="Manual"/>
    <s v="2nd Owner"/>
    <n v="2017"/>
    <x v="20"/>
    <s v="5 Seats"/>
  </r>
  <r>
    <s v="MG Hector Sharp DCT"/>
    <n v="15.95"/>
    <n v="28000"/>
    <x v="1"/>
    <s v="Automatic"/>
    <s v="1st Owner"/>
    <n v="2019"/>
    <x v="6"/>
    <s v="5 Seats"/>
  </r>
  <r>
    <s v="Honda City 1.5 S AT"/>
    <n v="2.85"/>
    <n v="69000"/>
    <x v="1"/>
    <s v="Automatic"/>
    <s v="1st Owner"/>
    <n v="2009"/>
    <x v="60"/>
    <s v="5 Seats"/>
  </r>
  <r>
    <s v="Audi Q7 45 TDI Quattro Technology"/>
    <n v="46.5"/>
    <n v="75000"/>
    <x v="0"/>
    <s v="Automatic"/>
    <s v="1st Owner"/>
    <n v="2016"/>
    <x v="5"/>
    <s v="7 Seats"/>
  </r>
  <r>
    <s v="Volkswagen Polo 1.5 TDI Comfortline"/>
    <n v="3.93"/>
    <n v="71033"/>
    <x v="0"/>
    <s v="Manual"/>
    <s v="2nd Owner"/>
    <n v="2014"/>
    <x v="31"/>
    <s v="5 Seats"/>
  </r>
  <r>
    <s v="Maruti Swift Vdi BSIII"/>
    <n v="1.99"/>
    <n v="92860"/>
    <x v="0"/>
    <s v="Manual"/>
    <s v="1st Owner"/>
    <n v="2008"/>
    <x v="21"/>
    <s v="5 Seats"/>
  </r>
  <r>
    <s v="BMW 3 Series 320d Sport Line"/>
    <n v="14.95"/>
    <n v="48000"/>
    <x v="0"/>
    <s v="Automatic"/>
    <s v="1st Owner"/>
    <n v="2013"/>
    <x v="60"/>
    <s v="5 Seats"/>
  </r>
  <r>
    <s v="Audi Q7 3.0 TDI Quattro Premium Plus"/>
    <n v="22.5"/>
    <n v="76000"/>
    <x v="0"/>
    <s v="Automatic"/>
    <s v="1st Owner"/>
    <n v="2013"/>
    <x v="3"/>
    <s v="7 Seats"/>
  </r>
  <r>
    <s v="Tata Nexon XZA Plus (O) AMT"/>
    <n v="11.15"/>
    <n v="26000"/>
    <x v="1"/>
    <s v="Automatic"/>
    <s v="1st Owner"/>
    <n v="2020"/>
    <x v="9"/>
    <s v="5 Seats"/>
  </r>
  <r>
    <s v="Maruti Ertiga BSIV VXI"/>
    <n v="6.99"/>
    <n v="23000"/>
    <x v="1"/>
    <s v="Manual"/>
    <s v="1st Owner"/>
    <n v="2016"/>
    <x v="6"/>
    <s v="7 Seats"/>
  </r>
  <r>
    <s v="Honda City E"/>
    <n v="3"/>
    <n v="77132"/>
    <x v="1"/>
    <s v="Manual"/>
    <s v="1st Owner"/>
    <n v="2012"/>
    <x v="5"/>
    <s v="5 Seats"/>
  </r>
  <r>
    <s v="Skoda Rapid 1.5 TDI AT Elegance Plus"/>
    <n v="5.75"/>
    <n v="52000"/>
    <x v="0"/>
    <s v="Automatic"/>
    <s v="2nd Owner"/>
    <n v="2015"/>
    <x v="4"/>
    <s v="5 Seats"/>
  </r>
  <r>
    <s v="Hyundai Grand i10 Sportz"/>
    <n v="4.75"/>
    <n v="30000"/>
    <x v="1"/>
    <s v="Manual"/>
    <s v="1st Owner"/>
    <n v="2016"/>
    <x v="23"/>
    <s v="5 Seats"/>
  </r>
  <r>
    <s v="Mahindra Scorpio S10 7 Seater"/>
    <n v="10.35"/>
    <n v="58000"/>
    <x v="0"/>
    <s v="Manual"/>
    <s v="1st Owner"/>
    <n v="2016"/>
    <x v="86"/>
    <s v="7 Seats"/>
  </r>
  <r>
    <s v="Skoda New Laura L and K AT"/>
    <n v="1.35"/>
    <n v="118971"/>
    <x v="0"/>
    <s v="Automatic"/>
    <s v="2nd Owner"/>
    <n v="2008"/>
    <x v="4"/>
    <s v="5 Seats"/>
  </r>
  <r>
    <s v="Volkswagen Vento 1.2 TSI Comfortline AT"/>
    <n v="6.24"/>
    <n v="51000"/>
    <x v="1"/>
    <s v="Automatic"/>
    <s v="1st Owner"/>
    <n v="2016"/>
    <x v="55"/>
    <s v="5 Seats"/>
  </r>
  <r>
    <s v="Maruti Esteem VX - BSII"/>
    <n v="0.59"/>
    <n v="60000"/>
    <x v="1"/>
    <s v="Manual"/>
    <s v="1st Owner"/>
    <n v="2007"/>
    <x v="6"/>
    <s v="5 Seats"/>
  </r>
  <r>
    <s v="Honda City EXi"/>
    <n v="1.65"/>
    <n v="103000"/>
    <x v="1"/>
    <s v="Manual"/>
    <s v="3rd Owner"/>
    <n v="2008"/>
    <x v="4"/>
    <s v="5 Seats"/>
  </r>
  <r>
    <s v="Toyota Etios Liva G"/>
    <n v="3.49"/>
    <n v="48150"/>
    <x v="1"/>
    <s v="Manual"/>
    <s v="1st Owner"/>
    <n v="2014"/>
    <x v="21"/>
    <s v="5 Seats"/>
  </r>
  <r>
    <s v="BMW 3 Series 320d"/>
    <n v="20.5"/>
    <n v="65000"/>
    <x v="0"/>
    <s v="Automatic"/>
    <s v="1st Owner"/>
    <n v="2017"/>
    <x v="55"/>
    <s v="5 Seats"/>
  </r>
  <r>
    <s v="Maruti Swift 1.3 VXi"/>
    <n v="1.55"/>
    <n v="78598"/>
    <x v="1"/>
    <s v="Manual"/>
    <s v="3rd Owner"/>
    <n v="2008"/>
    <x v="4"/>
    <s v="5 Seats"/>
  </r>
  <r>
    <s v="Maruti Swift Dzire VXI"/>
    <n v="5.15"/>
    <n v="53633"/>
    <x v="1"/>
    <s v="Manual"/>
    <s v="1st Owner"/>
    <n v="2016"/>
    <x v="87"/>
    <s v="5 Seats"/>
  </r>
  <r>
    <s v="Mercedes-Benz E-Class E 200 CGI Avantgarde"/>
    <n v="15.11"/>
    <n v="60000"/>
    <x v="1"/>
    <s v="Automatic"/>
    <s v="1st Owner"/>
    <n v="2013"/>
    <x v="5"/>
    <s v="5 Seats"/>
  </r>
  <r>
    <s v="Honda City ZX CVT"/>
    <n v="14.9"/>
    <n v="6701"/>
    <x v="1"/>
    <s v="Automatic"/>
    <s v="1st Owner"/>
    <n v="2021"/>
    <x v="14"/>
    <s v="5 Seats"/>
  </r>
  <r>
    <s v="Hyundai Creta 1.6 VTVT SX Plus"/>
    <n v="9.9499999999999993"/>
    <n v="36000"/>
    <x v="1"/>
    <s v="Manual"/>
    <s v="1st Owner"/>
    <n v="2017"/>
    <x v="68"/>
    <s v="5 Seats"/>
  </r>
  <r>
    <s v="Toyota Fortuner 4x2 AT"/>
    <n v="19.5"/>
    <n v="63000"/>
    <x v="0"/>
    <s v="Automatic"/>
    <s v="1st Owner"/>
    <n v="2015"/>
    <x v="24"/>
    <s v="7 Seats"/>
  </r>
  <r>
    <s v="Toyota Corolla Altis 1.8 G CVT"/>
    <n v="10"/>
    <n v="70000"/>
    <x v="1"/>
    <s v="Automatic"/>
    <s v="1st Owner"/>
    <n v="2017"/>
    <x v="29"/>
    <s v="5 Seats"/>
  </r>
  <r>
    <s v="Volkswagen Vento Petrol Highline AT"/>
    <n v="2.73"/>
    <n v="71760"/>
    <x v="1"/>
    <s v="Automatic"/>
    <s v="1st Owner"/>
    <n v="2010"/>
    <x v="13"/>
    <s v="5 Seats"/>
  </r>
  <r>
    <s v="Maruti Zen Estilo LXI BS IV"/>
    <n v="1.45"/>
    <n v="41000"/>
    <x v="1"/>
    <s v="Manual"/>
    <s v="1st Owner"/>
    <n v="2008"/>
    <x v="26"/>
    <s v="5 Seats"/>
  </r>
  <r>
    <s v="Skoda Octavia Elegance 2.0 TDI AT"/>
    <n v="9.1300000000000008"/>
    <n v="84612"/>
    <x v="0"/>
    <s v="Automatic"/>
    <s v="1st Owner"/>
    <n v="2014"/>
    <x v="32"/>
    <s v="5 Seats"/>
  </r>
  <r>
    <s v="Mercedes-Benz E-Class E250 CDI Avantgarde"/>
    <n v="18.649999999999999"/>
    <n v="70000"/>
    <x v="0"/>
    <s v="Automatic"/>
    <s v="1st Owner"/>
    <n v="2015"/>
    <x v="31"/>
    <s v="5 Seats"/>
  </r>
  <r>
    <s v="Maruti Ciaz VDI SHVS"/>
    <n v="5.93"/>
    <n v="124183"/>
    <x v="0"/>
    <s v="Manual"/>
    <s v="1st Owner"/>
    <n v="2017"/>
    <x v="43"/>
    <s v="5 Seats"/>
  </r>
  <r>
    <s v="Mahindra TUV 300 T8"/>
    <n v="7.65"/>
    <n v="33647"/>
    <x v="0"/>
    <s v="Manual"/>
    <s v="1st Owner"/>
    <n v="2015"/>
    <x v="31"/>
    <s v="7 Seats"/>
  </r>
  <r>
    <s v="Maruti Swift VDI BSIV"/>
    <n v="4.3499999999999996"/>
    <n v="96000"/>
    <x v="0"/>
    <s v="Manual"/>
    <s v="2nd Owner"/>
    <n v="2014"/>
    <x v="32"/>
    <s v="5 Seats"/>
  </r>
  <r>
    <s v="Mercedes-Benz C-Class C 220 CDI Avantgarde"/>
    <n v="29.25"/>
    <n v="42000"/>
    <x v="0"/>
    <s v="Automatic"/>
    <s v="1st Owner"/>
    <n v="2017"/>
    <x v="20"/>
    <s v="5 Seats"/>
  </r>
  <r>
    <s v="MG Hector Sharp DCT"/>
    <n v="17.25"/>
    <n v="12800"/>
    <x v="1"/>
    <s v="Automatic"/>
    <s v="1st Owner"/>
    <n v="2020"/>
    <x v="4"/>
    <s v="5 Seats"/>
  </r>
  <r>
    <s v="Hyundai i10 Magna"/>
    <n v="2.0099999999999998"/>
    <n v="72504"/>
    <x v="1"/>
    <s v="Manual"/>
    <s v="2nd Owner"/>
    <n v="2009"/>
    <x v="13"/>
    <s v="5 Seats"/>
  </r>
  <r>
    <s v="Maruti Wagon R LXI CNG"/>
    <n v="3.41"/>
    <n v="47756"/>
    <x v="2"/>
    <s v="Manual"/>
    <s v="1st Owner"/>
    <n v="2016"/>
    <x v="84"/>
    <s v="5 Seats"/>
  </r>
  <r>
    <s v="Toyota Land Cruiser VX"/>
    <n v="95"/>
    <n v="21000"/>
    <x v="0"/>
    <s v="Automatic"/>
    <s v="1st Owner"/>
    <n v="2018"/>
    <x v="13"/>
    <s v="7 Seats"/>
  </r>
  <r>
    <s v="Maruti Celerio VXI"/>
    <n v="3.9"/>
    <n v="80425"/>
    <x v="1"/>
    <s v="Manual"/>
    <s v="1st Owner"/>
    <n v="2015"/>
    <x v="18"/>
    <s v="5 Seats"/>
  </r>
  <r>
    <s v="Maruti Alto LXi"/>
    <n v="1.4"/>
    <n v="41643"/>
    <x v="1"/>
    <s v="Manual"/>
    <s v="1st Owner"/>
    <n v="2008"/>
    <x v="14"/>
    <s v="5 Seats"/>
  </r>
  <r>
    <s v="Hyundai Verna 1.6 SX VTVT"/>
    <n v="3.75"/>
    <n v="37125"/>
    <x v="1"/>
    <s v="Manual"/>
    <s v="1st Owner"/>
    <n v="2011"/>
    <x v="6"/>
    <s v="5 Seats"/>
  </r>
  <r>
    <s v="Honda City i VTEC V"/>
    <n v="5.7"/>
    <n v="34511"/>
    <x v="1"/>
    <s v="Manual"/>
    <s v="2nd Owner"/>
    <n v="2015"/>
    <x v="14"/>
    <s v="5 Seats"/>
  </r>
  <r>
    <s v="Hyundai Verna 1.6 SX VTVT"/>
    <n v="3.52"/>
    <n v="87013"/>
    <x v="1"/>
    <s v="Manual"/>
    <s v="3rd Owner"/>
    <n v="2013"/>
    <x v="6"/>
    <s v="5 Seats"/>
  </r>
  <r>
    <s v="Honda City 1.5 S MT"/>
    <n v="2.71"/>
    <n v="149232"/>
    <x v="1"/>
    <s v="Manual"/>
    <s v="1st Owner"/>
    <n v="2010"/>
    <x v="29"/>
    <s v="5 Seats"/>
  </r>
  <r>
    <s v="Volkswagen Vento Petrol Highline"/>
    <n v="2.54"/>
    <n v="82145"/>
    <x v="1"/>
    <s v="Manual"/>
    <s v="3rd Owner"/>
    <n v="2012"/>
    <x v="47"/>
    <s v="5 Seats"/>
  </r>
  <r>
    <s v="Mahindra Thar AX Opt 4-Str Convert Top Diesel"/>
    <n v="15.45"/>
    <n v="28000"/>
    <x v="0"/>
    <s v="Manual"/>
    <s v="1st Owner"/>
    <n v="2020"/>
    <x v="77"/>
    <s v="4 Seats"/>
  </r>
  <r>
    <s v="Toyota Etios Liva GD"/>
    <n v="2.82"/>
    <n v="75805"/>
    <x v="0"/>
    <s v="Manual"/>
    <s v="1st Owner"/>
    <n v="2011"/>
    <x v="3"/>
    <s v="5 Seats"/>
  </r>
  <r>
    <s v="Tata Nexon XZA Plus (O) AMT"/>
    <n v="12.15"/>
    <n v="13093"/>
    <x v="1"/>
    <s v="Automatic"/>
    <s v="1st Owner"/>
    <n v="2022"/>
    <x v="6"/>
    <s v="5 Seats"/>
  </r>
  <r>
    <s v="Honda City i VTEC S"/>
    <n v="3.99"/>
    <n v="47330"/>
    <x v="1"/>
    <s v="Manual"/>
    <s v="1st Owner"/>
    <n v="2013"/>
    <x v="5"/>
    <s v="5 Seats"/>
  </r>
  <r>
    <s v="Renault Duster Petrol RXS CVT"/>
    <n v="8.81"/>
    <n v="21000"/>
    <x v="1"/>
    <s v="Automatic"/>
    <s v="1st Owner"/>
    <n v="2018"/>
    <x v="44"/>
    <s v="5 Seats"/>
  </r>
  <r>
    <s v="Toyota Fortuner 2.8 2WD AT"/>
    <n v="29.29"/>
    <n v="59000"/>
    <x v="0"/>
    <s v="Automatic"/>
    <s v="2nd Owner"/>
    <n v="2017"/>
    <x v="3"/>
    <s v="7 Seats"/>
  </r>
  <r>
    <s v="Honda Jazz 1.2 VX i VTEC"/>
    <n v="5.5"/>
    <n v="48230"/>
    <x v="1"/>
    <s v="Manual"/>
    <s v="1st Owner"/>
    <n v="2017"/>
    <x v="13"/>
    <s v="5 Seats"/>
  </r>
  <r>
    <s v="Maruti Wagon R VXI"/>
    <n v="3.15"/>
    <n v="69240"/>
    <x v="1"/>
    <s v="Manual"/>
    <s v="1st Owner"/>
    <n v="2013"/>
    <x v="47"/>
    <s v="5 Seats"/>
  </r>
  <r>
    <s v="Mahindra Thar LX 4-Str Convert Top Diesel AT"/>
    <n v="17.399999999999999"/>
    <n v="18000"/>
    <x v="0"/>
    <s v="Automatic"/>
    <s v="1st Owner"/>
    <n v="2021"/>
    <x v="6"/>
    <s v="4 Seats"/>
  </r>
  <r>
    <s v="Honda City i VTEC CVT VX"/>
    <n v="5.95"/>
    <n v="79000"/>
    <x v="1"/>
    <s v="Automatic"/>
    <s v="1st Owner"/>
    <n v="2014"/>
    <x v="24"/>
    <s v="5 Seats"/>
  </r>
  <r>
    <s v="Toyota Corolla Altis G"/>
    <n v="3.5"/>
    <n v="109100"/>
    <x v="1"/>
    <s v="Manual"/>
    <s v="2nd Owner"/>
    <n v="2011"/>
    <x v="9"/>
    <s v="5 Seats"/>
  </r>
  <r>
    <s v="Maruti Ertiga BSIV VXI"/>
    <n v="6.85"/>
    <n v="33000"/>
    <x v="1"/>
    <s v="Manual"/>
    <s v="1st Owner"/>
    <n v="2016"/>
    <x v="4"/>
    <s v="7 Seats"/>
  </r>
  <r>
    <s v="Hyundai i20 Asta Opt"/>
    <n v="10"/>
    <n v="900"/>
    <x v="1"/>
    <s v="Manual"/>
    <s v="1st Owner"/>
    <n v="2022"/>
    <x v="14"/>
    <s v="5 Seats"/>
  </r>
  <r>
    <s v="Hyundai Creta 1.6 VTVT S"/>
    <n v="7.65"/>
    <n v="49000"/>
    <x v="1"/>
    <s v="Manual"/>
    <s v="1st Owner"/>
    <n v="2016"/>
    <x v="6"/>
    <s v="5 Seats"/>
  </r>
  <r>
    <s v="Honda City i VTEC V"/>
    <n v="5.8"/>
    <n v="55000"/>
    <x v="1"/>
    <s v="Manual"/>
    <s v="1st Owner"/>
    <n v="2015"/>
    <x v="13"/>
    <s v="5 Seats"/>
  </r>
  <r>
    <s v="Maruti Baleno RS 1.0 Petrol"/>
    <n v="6.36"/>
    <n v="17700"/>
    <x v="1"/>
    <s v="Manual"/>
    <s v="2nd Owner"/>
    <n v="2017"/>
    <x v="88"/>
    <s v="5 Seats"/>
  </r>
  <r>
    <s v="Toyota prado VX A/T"/>
    <n v="13.5"/>
    <n v="90000"/>
    <x v="1"/>
    <s v="Automatic"/>
    <s v="3rd Owner"/>
    <n v="2007"/>
    <x v="54"/>
    <s v="8 Seats"/>
  </r>
  <r>
    <s v="Maruti Wagon R LXI DUO BSIII"/>
    <n v="1.8"/>
    <n v="55700"/>
    <x v="4"/>
    <s v="Manual"/>
    <s v="3rd Owner"/>
    <n v="2009"/>
    <x v="70"/>
    <s v="5 Seats"/>
  </r>
  <r>
    <s v="Honda Civic 1.8 V AT"/>
    <n v="1.99"/>
    <n v="102000"/>
    <x v="1"/>
    <s v="Automatic"/>
    <s v="2nd Owner"/>
    <n v="2009"/>
    <x v="6"/>
    <s v="5 Seats"/>
  </r>
  <r>
    <s v="Honda City 1.5 V MT"/>
    <n v="2.75"/>
    <n v="101000"/>
    <x v="1"/>
    <s v="Manual"/>
    <s v="1st Owner"/>
    <n v="2010"/>
    <x v="21"/>
    <s v="5 Seats"/>
  </r>
  <r>
    <s v="BMW 5 Series 520d Luxury Line"/>
    <n v="22"/>
    <n v="72000"/>
    <x v="0"/>
    <s v="Automatic"/>
    <s v="1st Owner"/>
    <n v="2015"/>
    <x v="4"/>
    <s v="5 Seats"/>
  </r>
  <r>
    <s v="Hyundai Grand i10 Nios AMT Sportz"/>
    <n v="6.75"/>
    <n v="39000"/>
    <x v="1"/>
    <s v="Automatic"/>
    <s v="1st Owner"/>
    <n v="2020"/>
    <x v="13"/>
    <s v="5 Seats"/>
  </r>
  <r>
    <s v="Maruti Wagon R CNG LXI"/>
    <n v="3.85"/>
    <n v="72000"/>
    <x v="2"/>
    <s v="Manual"/>
    <s v="1st Owner"/>
    <n v="2015"/>
    <x v="55"/>
    <s v="5 Seats"/>
  </r>
  <r>
    <s v="Maruti Swift Dzire VXi"/>
    <n v="1.9"/>
    <n v="91717"/>
    <x v="1"/>
    <s v="Manual"/>
    <s v="2nd Owner"/>
    <n v="2009"/>
    <x v="4"/>
    <s v="5 Seats"/>
  </r>
  <r>
    <s v="Maruti Wagon R VXI 1.2"/>
    <n v="3.31"/>
    <n v="60000"/>
    <x v="1"/>
    <s v="Manual"/>
    <s v="1st Owner"/>
    <n v="2015"/>
    <x v="4"/>
    <s v="5 Seats"/>
  </r>
  <r>
    <s v="Maruti Swift VXI"/>
    <n v="3.17"/>
    <n v="61828"/>
    <x v="1"/>
    <s v="Manual"/>
    <s v="1st Owner"/>
    <n v="2013"/>
    <x v="13"/>
    <s v="5 Seats"/>
  </r>
  <r>
    <s v="Maruti Wagon R LXI BS IV"/>
    <n v="2.38"/>
    <n v="98554"/>
    <x v="1"/>
    <s v="Manual"/>
    <s v="1st Owner"/>
    <n v="2012"/>
    <x v="9"/>
    <s v="5 Seats"/>
  </r>
  <r>
    <s v="Maruti Ertiga ZXI"/>
    <n v="4.62"/>
    <n v="112696"/>
    <x v="1"/>
    <s v="Manual"/>
    <s v="2nd Owner"/>
    <n v="2013"/>
    <x v="26"/>
    <s v="7 Seats"/>
  </r>
  <r>
    <s v="Audi A3 35 TDI Premium"/>
    <n v="29.5"/>
    <n v="11000"/>
    <x v="0"/>
    <s v="Automatic"/>
    <s v="1st Owner"/>
    <n v="2017"/>
    <x v="33"/>
    <s v="5 Seats"/>
  </r>
  <r>
    <s v="Hyundai Santro Xing GL"/>
    <n v="0.9"/>
    <n v="80000"/>
    <x v="1"/>
    <s v="Manual"/>
    <s v="2nd Owner"/>
    <n v="2008"/>
    <x v="27"/>
    <s v="5 Seats"/>
  </r>
  <r>
    <s v="BMW 7 Series 730Ld"/>
    <n v="24.18"/>
    <n v="9329"/>
    <x v="0"/>
    <s v="Automatic"/>
    <s v="1st Owner"/>
    <n v="2013"/>
    <x v="5"/>
    <s v="5 Seats"/>
  </r>
  <r>
    <s v="Skoda Rapid 1.5 TDI Style BSIV"/>
    <n v="6.66"/>
    <n v="64419"/>
    <x v="0"/>
    <s v="Manual"/>
    <s v="1st Owner"/>
    <n v="2017"/>
    <x v="49"/>
    <s v="5 Seats"/>
  </r>
  <r>
    <s v="Mercedes-Benz M-Class ML 350 4Matic"/>
    <n v="26.74"/>
    <n v="68000"/>
    <x v="0"/>
    <s v="Automatic"/>
    <s v="1st Owner"/>
    <n v="2013"/>
    <x v="31"/>
    <s v="5 Seats"/>
  </r>
  <r>
    <s v="Maruti Swift Dzire VDI"/>
    <n v="5.63"/>
    <n v="91892"/>
    <x v="0"/>
    <s v="Manual"/>
    <s v="1st Owner"/>
    <n v="2016"/>
    <x v="4"/>
    <s v="5 Seats"/>
  </r>
  <r>
    <s v="Hyundai i20 Asta 1.2"/>
    <n v="4.79"/>
    <n v="50827"/>
    <x v="1"/>
    <s v="Manual"/>
    <s v="2nd Owner"/>
    <n v="2015"/>
    <x v="4"/>
    <s v="5 Seats"/>
  </r>
  <r>
    <s v="Maruti Baleno 1.2 Alpha"/>
    <n v="5.53"/>
    <n v="69167"/>
    <x v="1"/>
    <s v="Manual"/>
    <s v="1st Owner"/>
    <n v="2015"/>
    <x v="21"/>
    <s v="5 Seats"/>
  </r>
  <r>
    <s v="BMW 5 Series 520d Luxury Line"/>
    <n v="65.75"/>
    <n v="7000"/>
    <x v="0"/>
    <s v="Automatic"/>
    <s v="1st Owner"/>
    <n v="2021"/>
    <x v="13"/>
    <s v="5 Seats"/>
  </r>
  <r>
    <s v="Maruti Wagon R LXI CNG"/>
    <n v="4"/>
    <n v="25000"/>
    <x v="2"/>
    <s v="Manual"/>
    <s v="2nd Owner"/>
    <n v="2018"/>
    <x v="89"/>
    <s v="5 Seats"/>
  </r>
  <r>
    <s v="Chevrolet Spark 1.0 LT"/>
    <n v="0.99204999999999999"/>
    <n v="84489"/>
    <x v="1"/>
    <s v="Manual"/>
    <s v="3rd Owner"/>
    <n v="2011"/>
    <x v="43"/>
    <s v="5 Seats"/>
  </r>
  <r>
    <s v="Kia Seltos HTE D"/>
    <n v="11.82"/>
    <n v="35343"/>
    <x v="0"/>
    <s v="Manual"/>
    <s v="1st Owner"/>
    <n v="2021"/>
    <x v="21"/>
    <s v="5 Seats"/>
  </r>
  <r>
    <s v="BMW 5 Series 520d Modern Line"/>
    <n v="29.5"/>
    <n v="41000"/>
    <x v="0"/>
    <s v="Automatic"/>
    <s v="1st Owner"/>
    <n v="2017"/>
    <x v="13"/>
    <s v="5 Seats"/>
  </r>
  <r>
    <s v="Maruti Wagon R VXI BS IV"/>
    <n v="2.36"/>
    <n v="100527"/>
    <x v="1"/>
    <s v="Manual"/>
    <s v="1st Owner"/>
    <n v="2012"/>
    <x v="61"/>
    <s v="5 Seats"/>
  </r>
  <r>
    <s v="Tata Nexon EV Prime XZ Plus"/>
    <n v="3.67"/>
    <n v="54239"/>
    <x v="3"/>
    <s v="Automatic"/>
    <s v="1st Owner"/>
    <n v="2020"/>
    <x v="12"/>
    <s v="5 Seats"/>
  </r>
  <r>
    <s v="Renault KWID RXT Optional"/>
    <n v="3.13"/>
    <n v="26457"/>
    <x v="1"/>
    <s v="Manual"/>
    <s v="3rd Owner"/>
    <n v="2018"/>
    <x v="60"/>
    <s v="5 Seats"/>
  </r>
  <r>
    <s v="Audi Q7 3.0 TDI Quattro Premium Plus"/>
    <n v="21.74"/>
    <n v="97000"/>
    <x v="0"/>
    <s v="Automatic"/>
    <s v="2nd Owner"/>
    <n v="2014"/>
    <x v="9"/>
    <s v="7 Seats"/>
  </r>
  <r>
    <s v="Maruti Ertiga VXI CNG"/>
    <n v="4.8600000000000003"/>
    <n v="67231"/>
    <x v="2"/>
    <s v="Manual"/>
    <s v="1st Owner"/>
    <n v="2014"/>
    <x v="54"/>
    <s v="7 Seats"/>
  </r>
  <r>
    <s v="Maruti Wagon R LXI Minor Duo LPG"/>
    <n v="1.21"/>
    <n v="74228"/>
    <x v="4"/>
    <s v="Manual"/>
    <s v="1st Owner"/>
    <n v="2008"/>
    <x v="13"/>
    <s v="5 Seats"/>
  </r>
  <r>
    <s v="Maruti Celerio VXI CNG Optional BSIV"/>
    <n v="4.51"/>
    <n v="55362"/>
    <x v="2"/>
    <s v="Manual"/>
    <s v="1st Owner"/>
    <n v="2017"/>
    <x v="39"/>
    <s v="5 Seats"/>
  </r>
  <r>
    <s v="Hyundai Creta 1.6 CRDi AT SX Plus"/>
    <n v="9.41"/>
    <n v="58000"/>
    <x v="0"/>
    <s v="Automatic"/>
    <s v="1st Owner"/>
    <n v="2015"/>
    <x v="4"/>
    <s v="5 Seats"/>
  </r>
  <r>
    <s v="Hyundai i10 Magna AT"/>
    <n v="1.79"/>
    <n v="80896"/>
    <x v="1"/>
    <s v="Automatic"/>
    <s v="3rd Owner"/>
    <n v="2010"/>
    <x v="47"/>
    <s v="5 Seats"/>
  </r>
  <r>
    <s v="Mahindra Thar LX 4-Str Hard Top Diesel"/>
    <n v="17.75"/>
    <n v="36398"/>
    <x v="0"/>
    <s v="Manual"/>
    <s v="1st Owner"/>
    <n v="2021"/>
    <x v="13"/>
    <s v="4 Seats"/>
  </r>
  <r>
    <s v="Maruti Wagon R LXI CNG"/>
    <n v="3.75"/>
    <n v="50227"/>
    <x v="2"/>
    <s v="Manual"/>
    <s v="1st Owner"/>
    <n v="2014"/>
    <x v="44"/>
    <s v="5 Seats"/>
  </r>
  <r>
    <s v="Toyota Fortuner Legender 4x4 AT"/>
    <n v="44.45"/>
    <n v="31000"/>
    <x v="0"/>
    <s v="Automatic"/>
    <s v="1st Owner"/>
    <n v="2021"/>
    <x v="4"/>
    <s v="7 Seats"/>
  </r>
  <r>
    <s v="Maruti Baleno 1.2 Alpha"/>
    <n v="6.95"/>
    <n v="17359"/>
    <x v="1"/>
    <s v="Manual"/>
    <s v="1st Owner"/>
    <n v="2016"/>
    <x v="16"/>
    <s v="5 Seats"/>
  </r>
  <r>
    <s v="Skoda Slavia 1.0 TSI Ambition"/>
    <n v="12.7"/>
    <n v="2263"/>
    <x v="1"/>
    <s v="Manual"/>
    <s v="1st Owner"/>
    <n v="2022"/>
    <x v="6"/>
    <s v="5 Seats"/>
  </r>
  <r>
    <s v="Honda City i VTEC CVT VX"/>
    <n v="6.65"/>
    <n v="81437"/>
    <x v="1"/>
    <s v="Automatic"/>
    <s v="1st Owner"/>
    <n v="2014"/>
    <x v="23"/>
    <s v="5 Seats"/>
  </r>
  <r>
    <s v="Jaguar XF 2.2 Litre Luxury"/>
    <n v="24.74"/>
    <n v="34000"/>
    <x v="0"/>
    <s v="Automatic"/>
    <s v="1st Owner"/>
    <n v="2016"/>
    <x v="32"/>
    <s v="5 Seats"/>
  </r>
  <r>
    <s v="Mercedes-Benz E-Class E250 CDI Avantgrade"/>
    <n v="19.25"/>
    <n v="80228"/>
    <x v="0"/>
    <s v="Automatic"/>
    <s v="2nd Owner"/>
    <n v="2014"/>
    <x v="5"/>
    <s v="5 Seats"/>
  </r>
  <r>
    <s v="Honda City i DTec V"/>
    <n v="7.15"/>
    <n v="65911"/>
    <x v="0"/>
    <s v="Manual"/>
    <s v="1st Owner"/>
    <n v="2016"/>
    <x v="4"/>
    <s v="5 Seats"/>
  </r>
  <r>
    <s v="Hyundai i20 Petrol CVT Asta"/>
    <n v="7.95"/>
    <n v="39898"/>
    <x v="1"/>
    <s v="Automatic"/>
    <s v="1st Owner"/>
    <n v="2018"/>
    <x v="90"/>
    <s v="5 Seats"/>
  </r>
  <r>
    <s v="Audi S5 3.0 TFSIq Tiptronic"/>
    <n v="65"/>
    <n v="11000"/>
    <x v="1"/>
    <s v="Automatic"/>
    <s v="1st Owner"/>
    <n v="2018"/>
    <x v="5"/>
    <s v="4 Seats"/>
  </r>
  <r>
    <s v="Mahindra Bolero B4"/>
    <n v="8"/>
    <n v="25000"/>
    <x v="0"/>
    <s v="Manual"/>
    <s v="1st Owner"/>
    <n v="2020"/>
    <x v="4"/>
    <s v="7 Seats"/>
  </r>
  <r>
    <s v="Maruti Swift VXI"/>
    <n v="6.75"/>
    <n v="10218"/>
    <x v="1"/>
    <s v="Manual"/>
    <s v="1st Owner"/>
    <n v="2019"/>
    <x v="6"/>
    <s v="5 Seats"/>
  </r>
  <r>
    <s v="Honda City 1.5 S AT"/>
    <n v="3.05"/>
    <n v="88119"/>
    <x v="1"/>
    <s v="Automatic"/>
    <s v="2nd Owner"/>
    <n v="2009"/>
    <x v="26"/>
    <s v="5 Seats"/>
  </r>
  <r>
    <s v="Audi A6 35 TDI"/>
    <n v="21.85"/>
    <n v="64000"/>
    <x v="0"/>
    <s v="Automatic"/>
    <s v="2nd Owner"/>
    <n v="2017"/>
    <x v="11"/>
    <s v="5 Seats"/>
  </r>
  <r>
    <s v="Maruti Vitara Brezza ZXI Plus"/>
    <n v="10.08"/>
    <n v="14572"/>
    <x v="1"/>
    <s v="Manual"/>
    <s v="1st Owner"/>
    <n v="2021"/>
    <x v="48"/>
    <s v="5 Seats"/>
  </r>
  <r>
    <s v="Nissan Sunny Diesel XL"/>
    <n v="4.21"/>
    <n v="66512"/>
    <x v="0"/>
    <s v="Manual"/>
    <s v="2nd Owner"/>
    <n v="2014"/>
    <x v="14"/>
    <s v="5 Seats"/>
  </r>
  <r>
    <s v="Hyundai Verna 1.6 SX VTVT (O) AT"/>
    <n v="5.65"/>
    <n v="66357"/>
    <x v="1"/>
    <s v="Automatic"/>
    <s v="2nd Owner"/>
    <n v="2014"/>
    <x v="60"/>
    <s v="5 Seats"/>
  </r>
  <r>
    <s v="Audi A6 3.0 TDI Quattro Premium Plus"/>
    <n v="11.65"/>
    <n v="60000"/>
    <x v="0"/>
    <s v="Automatic"/>
    <s v="3rd Owner"/>
    <n v="2012"/>
    <x v="2"/>
    <s v="5 Seats"/>
  </r>
  <r>
    <s v="Toyota Innova 2.5 G4 Diesel 8-seater"/>
    <n v="5.66"/>
    <n v="91865"/>
    <x v="0"/>
    <s v="Manual"/>
    <s v="1st Owner"/>
    <n v="2011"/>
    <x v="43"/>
    <s v="8 Seats"/>
  </r>
  <r>
    <s v="Kia Seltos HTX Plus D"/>
    <n v="17.850000000000001"/>
    <n v="31409"/>
    <x v="0"/>
    <s v="Manual"/>
    <s v="1st Owner"/>
    <n v="2020"/>
    <x v="56"/>
    <s v="5 Seats"/>
  </r>
  <r>
    <s v="Maruti SX4 Vxi BSIV"/>
    <n v="2.4500000000000002"/>
    <n v="76247"/>
    <x v="1"/>
    <s v="Manual"/>
    <s v="1st Owner"/>
    <n v="2010"/>
    <x v="50"/>
    <s v="5 Seats"/>
  </r>
  <r>
    <s v="Mercedes-Benz C-Class Progressive C 200"/>
    <n v="19.11"/>
    <n v="52000"/>
    <x v="1"/>
    <s v="Automatic"/>
    <s v="1st Owner"/>
    <n v="2016"/>
    <x v="6"/>
    <s v="5 Seats"/>
  </r>
  <r>
    <s v="Honda City V MT"/>
    <n v="3.61"/>
    <n v="48267"/>
    <x v="1"/>
    <s v="Manual"/>
    <s v="1st Owner"/>
    <n v="2011"/>
    <x v="6"/>
    <s v="5 Seats"/>
  </r>
  <r>
    <s v="Honda City i VTEC CVT VX"/>
    <n v="9.4499999999999993"/>
    <n v="31441"/>
    <x v="1"/>
    <s v="Automatic"/>
    <s v="1st Owner"/>
    <n v="2017"/>
    <x v="8"/>
    <s v="5 Seats"/>
  </r>
  <r>
    <s v="Hyundai i20 1.4 CRDi Asta"/>
    <n v="3.65"/>
    <n v="59564"/>
    <x v="0"/>
    <s v="Manual"/>
    <s v="1st Owner"/>
    <n v="2011"/>
    <x v="58"/>
    <s v="5 Seats"/>
  </r>
  <r>
    <s v="Honda CR-V 2.4L 4WD AT"/>
    <n v="8.4"/>
    <n v="80000"/>
    <x v="1"/>
    <s v="Automatic"/>
    <s v="2nd Owner"/>
    <n v="2014"/>
    <x v="56"/>
    <s v="5 Seats"/>
  </r>
  <r>
    <s v="Maruti SX4 ZXI MT BSIV"/>
    <n v="2.85"/>
    <n v="65115"/>
    <x v="1"/>
    <s v="Manual"/>
    <s v="2nd Owner"/>
    <n v="2010"/>
    <x v="3"/>
    <s v="5 Seats"/>
  </r>
  <r>
    <s v="Honda Jazz 1.2 SV i VTEC"/>
    <n v="4.6500000000000004"/>
    <n v="46149"/>
    <x v="1"/>
    <s v="Manual"/>
    <s v="2nd Owner"/>
    <n v="2015"/>
    <x v="6"/>
    <s v="5 Seats"/>
  </r>
  <r>
    <s v="Honda City V MT"/>
    <n v="3.21"/>
    <n v="65598"/>
    <x v="1"/>
    <s v="Manual"/>
    <s v="1st Owner"/>
    <n v="2010"/>
    <x v="32"/>
    <s v="5 Seats"/>
  </r>
  <r>
    <s v="Mercedes-Benz GLC 220d 4MATIC Sport"/>
    <n v="35.75"/>
    <n v="72000"/>
    <x v="0"/>
    <s v="Automatic"/>
    <s v="2nd Owner"/>
    <n v="2018"/>
    <x v="48"/>
    <s v="5 Seats"/>
  </r>
  <r>
    <s v="Renault Duster 110PS Diesel RxL"/>
    <n v="5.65"/>
    <n v="72350"/>
    <x v="0"/>
    <s v="Manual"/>
    <s v="1st Owner"/>
    <n v="2014"/>
    <x v="4"/>
    <s v="5 Seats"/>
  </r>
  <r>
    <s v="Maruti Baleno 1.2 Zeta"/>
    <n v="7.25"/>
    <n v="18959"/>
    <x v="1"/>
    <s v="Manual"/>
    <s v="1st Owner"/>
    <n v="2018"/>
    <x v="6"/>
    <s v="5 Seats"/>
  </r>
  <r>
    <s v="Honda City V MT"/>
    <n v="4.21"/>
    <n v="80078"/>
    <x v="1"/>
    <s v="Manual"/>
    <s v="1st Owner"/>
    <n v="2013"/>
    <x v="26"/>
    <s v="5 Seats"/>
  </r>
  <r>
    <s v="Volkswagen Passat Diesel Highline 2.0 TDI"/>
    <n v="6.5"/>
    <n v="58000"/>
    <x v="0"/>
    <s v="Automatic"/>
    <s v="2nd Owner"/>
    <n v="2011"/>
    <x v="14"/>
    <s v="5 Seats"/>
  </r>
  <r>
    <s v="Hyundai Verna 1.6 VTVT S"/>
    <n v="6.49"/>
    <n v="49613"/>
    <x v="1"/>
    <s v="Manual"/>
    <s v="1st Owner"/>
    <n v="2017"/>
    <x v="48"/>
    <s v="5 Seats"/>
  </r>
  <r>
    <s v="Renault Duster 85PS Diesel RxS"/>
    <n v="8.3000000000000007"/>
    <n v="80002"/>
    <x v="0"/>
    <s v="Manual"/>
    <s v="1st Owner"/>
    <n v="2019"/>
    <x v="1"/>
    <s v="5 Seats"/>
  </r>
  <r>
    <s v="Nissan Kicks 1.3 Turbo XV"/>
    <n v="9.8000000000000007"/>
    <n v="16194"/>
    <x v="1"/>
    <s v="Manual"/>
    <s v="1st Owner"/>
    <n v="2020"/>
    <x v="6"/>
    <s v="5 Seats"/>
  </r>
  <r>
    <s v="Honda City ZX CVT"/>
    <n v="12.35"/>
    <n v="55617"/>
    <x v="1"/>
    <s v="Automatic"/>
    <s v="1st Owner"/>
    <n v="2020"/>
    <x v="6"/>
    <s v="5 Seats"/>
  </r>
  <r>
    <s v="Honda City i-VTEC VX"/>
    <n v="9.4"/>
    <n v="38409"/>
    <x v="1"/>
    <s v="Manual"/>
    <s v="1st Owner"/>
    <n v="2019"/>
    <x v="10"/>
    <s v="5 Seats"/>
  </r>
  <r>
    <s v="Honda Brio VX AT"/>
    <n v="3.25"/>
    <n v="68045"/>
    <x v="1"/>
    <s v="Automatic"/>
    <s v="1st Owner"/>
    <n v="2014"/>
    <x v="11"/>
    <s v="5 Seats"/>
  </r>
  <r>
    <s v="Maruti Ciaz Alpha BSIV"/>
    <n v="9.26"/>
    <n v="7342"/>
    <x v="1"/>
    <s v="Manual"/>
    <s v="1st Owner"/>
    <n v="2019"/>
    <x v="6"/>
    <s v="5 Seats"/>
  </r>
  <r>
    <s v="Honda City i-VTEC CVT ZX"/>
    <n v="9.4499999999999993"/>
    <n v="27914"/>
    <x v="1"/>
    <s v="Automatic"/>
    <s v="1st Owner"/>
    <n v="2017"/>
    <x v="13"/>
    <s v="5 Seats"/>
  </r>
  <r>
    <s v="Hyundai Venue SX Plus Turbo DCT"/>
    <n v="12.6"/>
    <n v="8639"/>
    <x v="1"/>
    <s v="Automatic"/>
    <s v="1st Owner"/>
    <n v="2021"/>
    <x v="13"/>
    <s v="5 Seats"/>
  </r>
  <r>
    <s v="Hyundai Venue SX Plus Turbo DCT"/>
    <n v="11.85"/>
    <n v="11069"/>
    <x v="1"/>
    <s v="Automatic"/>
    <s v="1st Owner"/>
    <n v="2021"/>
    <x v="6"/>
    <s v="5 Seats"/>
  </r>
  <r>
    <s v="Honda City i-VTEC CVT ZX"/>
    <n v="9.69"/>
    <n v="73971"/>
    <x v="1"/>
    <s v="Automatic"/>
    <s v="1st Owner"/>
    <n v="2018"/>
    <x v="3"/>
    <s v="5 Seats"/>
  </r>
  <r>
    <s v="Honda Jazz 1.2 V i VTEC"/>
    <n v="5.15"/>
    <n v="70379"/>
    <x v="1"/>
    <s v="Manual"/>
    <s v="1st Owner"/>
    <n v="2017"/>
    <x v="13"/>
    <s v="5 Seats"/>
  </r>
  <r>
    <s v="Hyundai Venue SX Turbo"/>
    <n v="9.99"/>
    <n v="19108"/>
    <x v="1"/>
    <s v="Manual"/>
    <s v="1st Owner"/>
    <n v="2021"/>
    <x v="14"/>
    <s v="5 Seats"/>
  </r>
  <r>
    <s v="Hyundai Verna VTVT 1.6 SX"/>
    <n v="8.99"/>
    <n v="37842"/>
    <x v="1"/>
    <s v="Manual"/>
    <s v="1st Owner"/>
    <n v="2018"/>
    <x v="2"/>
    <s v="5 Seats"/>
  </r>
  <r>
    <s v="Toyota Innova 2.5 EV Diesel MS 7 Str BSIII"/>
    <n v="2.25"/>
    <n v="120000"/>
    <x v="0"/>
    <s v="Manual"/>
    <s v="1st Owner"/>
    <n v="2007"/>
    <x v="50"/>
    <s v="7 Seats"/>
  </r>
  <r>
    <s v="Mercedes-Benz GLC 220d 4MATIC"/>
    <n v="56.5"/>
    <n v="24000"/>
    <x v="0"/>
    <s v="Automatic"/>
    <s v="1st Owner"/>
    <n v="2020"/>
    <x v="0"/>
    <s v="5 Seats"/>
  </r>
  <r>
    <s v="Jeep Compass 2.0 Limited 4X4 Opt Diesel AT"/>
    <n v="25"/>
    <n v="35500"/>
    <x v="0"/>
    <s v="Automatic"/>
    <s v="2nd Owner"/>
    <n v="2021"/>
    <x v="22"/>
    <s v="5 Seats"/>
  </r>
  <r>
    <s v="Mercedes-Benz GLC 200"/>
    <n v="61"/>
    <n v="15000"/>
    <x v="1"/>
    <s v="Automatic"/>
    <s v="1st Owner"/>
    <n v="2021"/>
    <x v="41"/>
    <s v="5 Seats"/>
  </r>
  <r>
    <s v="Jaguar F-Pace 2.0 R-Dynamic S Diesel"/>
    <n v="74"/>
    <n v="9900"/>
    <x v="0"/>
    <s v="Automatic"/>
    <s v="1st Owner"/>
    <n v="2021"/>
    <x v="34"/>
    <s v="5 Seats"/>
  </r>
  <r>
    <s v="BMW X4 xDrive30i M Sport Silver Shadow Edition"/>
    <n v="74.5"/>
    <n v="7600"/>
    <x v="1"/>
    <s v="Automatic"/>
    <s v="1st Owner"/>
    <n v="2022"/>
    <x v="6"/>
    <s v="5 Seats"/>
  </r>
  <r>
    <s v="Honda City i-VTEC CVT ZX"/>
    <n v="8.9"/>
    <n v="57826"/>
    <x v="1"/>
    <s v="Automatic"/>
    <s v="2nd Owner"/>
    <n v="2017"/>
    <x v="6"/>
    <s v="5 Seats"/>
  </r>
  <r>
    <s v="Tata Nexon 1.5 Revotorq XM"/>
    <n v="6.25"/>
    <n v="91216"/>
    <x v="0"/>
    <s v="Manual"/>
    <s v="1st Owner"/>
    <n v="2017"/>
    <x v="13"/>
    <s v="5 Seats"/>
  </r>
  <r>
    <s v="Hyundai Venue SX Turbo"/>
    <n v="9.99"/>
    <n v="13731"/>
    <x v="1"/>
    <s v="Manual"/>
    <s v="1st Owner"/>
    <n v="2021"/>
    <x v="6"/>
    <s v="5 Seats"/>
  </r>
  <r>
    <s v="Honda City i-VTEC V"/>
    <n v="7.5"/>
    <n v="60477"/>
    <x v="1"/>
    <s v="Manual"/>
    <s v="1st Owner"/>
    <n v="2017"/>
    <x v="31"/>
    <s v="5 Seats"/>
  </r>
  <r>
    <s v="Maruti Swift Dzire AMT ZDI"/>
    <n v="6.39"/>
    <n v="105911"/>
    <x v="0"/>
    <s v="Automatic"/>
    <s v="1st Owner"/>
    <n v="2017"/>
    <x v="14"/>
    <s v="5 Seats"/>
  </r>
  <r>
    <s v="Hyundai Verna VTVT 1.6 SX"/>
    <n v="9.25"/>
    <n v="18072"/>
    <x v="1"/>
    <s v="Manual"/>
    <s v="2nd Owner"/>
    <n v="2019"/>
    <x v="4"/>
    <s v="5 Seats"/>
  </r>
  <r>
    <s v="Hyundai i20 1.2 Asta"/>
    <n v="6.99"/>
    <n v="53608"/>
    <x v="1"/>
    <s v="Manual"/>
    <s v="1st Owner"/>
    <n v="2018"/>
    <x v="4"/>
    <s v="5 Seats"/>
  </r>
  <r>
    <s v="Toyota Glanza G"/>
    <n v="7.99"/>
    <n v="17790"/>
    <x v="1"/>
    <s v="Manual"/>
    <s v="1st Owner"/>
    <n v="2021"/>
    <x v="4"/>
    <s v="5 Seats"/>
  </r>
  <r>
    <s v="Hyundai Grand i10 Nios Sportz"/>
    <n v="6.69"/>
    <n v="24154"/>
    <x v="1"/>
    <s v="Manual"/>
    <s v="1st Owner"/>
    <n v="2020"/>
    <x v="12"/>
    <s v="5 Seats"/>
  </r>
  <r>
    <s v="Renault KWID RXT"/>
    <n v="3"/>
    <n v="24744"/>
    <x v="1"/>
    <s v="Manual"/>
    <s v="1st Owner"/>
    <n v="2016"/>
    <x v="4"/>
    <s v="5 Seats"/>
  </r>
  <r>
    <s v="Hyundai Grand i10 Nios Magna Corp Edition"/>
    <n v="5.78"/>
    <n v="38985"/>
    <x v="1"/>
    <s v="Manual"/>
    <s v="2nd Owner"/>
    <n v="2020"/>
    <x v="4"/>
    <s v="5 Seats"/>
  </r>
  <r>
    <s v="Maruti Ritz VXi"/>
    <n v="3.28"/>
    <n v="41050"/>
    <x v="1"/>
    <s v="Manual"/>
    <s v="1st Owner"/>
    <n v="2014"/>
    <x v="13"/>
    <s v="5 Seats"/>
  </r>
  <r>
    <s v="Maruti Alto K10 VXI"/>
    <n v="3.68"/>
    <n v="61714"/>
    <x v="1"/>
    <s v="Manual"/>
    <s v="1st Owner"/>
    <n v="2017"/>
    <x v="11"/>
    <s v="5 Seats"/>
  </r>
  <r>
    <s v="Maruti Vitara Brezza VXI"/>
    <n v="8.74"/>
    <n v="20092"/>
    <x v="1"/>
    <s v="Manual"/>
    <s v="1st Owner"/>
    <n v="2020"/>
    <x v="16"/>
    <s v="5 Seats"/>
  </r>
  <r>
    <s v="Nissan Magnite XV Premium"/>
    <n v="6.76"/>
    <n v="74811"/>
    <x v="1"/>
    <s v="Manual"/>
    <s v="1st Owner"/>
    <n v="2021"/>
    <x v="11"/>
    <s v="5 Seats"/>
  </r>
  <r>
    <s v="Maruti Ertiga ZXI Plus"/>
    <n v="9.7899999999999991"/>
    <n v="8702"/>
    <x v="1"/>
    <s v="Manual"/>
    <s v="1st Owner"/>
    <n v="2019"/>
    <x v="3"/>
    <s v="7 Seats"/>
  </r>
  <r>
    <s v="Honda Amaze S Petrol BSIV"/>
    <n v="6.1"/>
    <n v="34039"/>
    <x v="1"/>
    <s v="Manual"/>
    <s v="1st Owner"/>
    <n v="2019"/>
    <x v="6"/>
    <s v="5 Seats"/>
  </r>
  <r>
    <s v="Honda City i VTEC CVT VX"/>
    <n v="6.7"/>
    <n v="98285"/>
    <x v="1"/>
    <s v="Automatic"/>
    <s v="2nd Owner"/>
    <n v="2016"/>
    <x v="0"/>
    <s v="5 Seats"/>
  </r>
  <r>
    <s v="Jeep Compass 2.0 Limited"/>
    <n v="13.5"/>
    <n v="72000"/>
    <x v="0"/>
    <s v="Manual"/>
    <s v="1st Owner"/>
    <n v="2018"/>
    <x v="4"/>
    <s v="5 Seats"/>
  </r>
  <r>
    <s v="Hyundai Grand i10 Magna"/>
    <n v="4.8"/>
    <n v="50000"/>
    <x v="1"/>
    <s v="Manual"/>
    <s v="1st Owner"/>
    <n v="2020"/>
    <x v="51"/>
    <s v="5 Seats"/>
  </r>
  <r>
    <s v="Audi Q3 30 TFSI Premium FWD"/>
    <n v="19.55"/>
    <n v="120000"/>
    <x v="1"/>
    <s v="Automatic"/>
    <s v="1st Owner"/>
    <n v="2018"/>
    <x v="23"/>
    <s v="5 Seats"/>
  </r>
  <r>
    <s v="Mahindra XUV500 W7 BSIV"/>
    <n v="10.74"/>
    <n v="76813"/>
    <x v="0"/>
    <s v="Manual"/>
    <s v="1st Owner"/>
    <n v="2018"/>
    <x v="91"/>
    <s v="7 Seats"/>
  </r>
  <r>
    <s v="Maruti Omni E 8 Str STD"/>
    <n v="1.25"/>
    <n v="80000"/>
    <x v="1"/>
    <s v="Manual"/>
    <s v="2nd Owner"/>
    <n v="2011"/>
    <x v="50"/>
    <s v="5 Seats"/>
  </r>
  <r>
    <s v="Toyota Camry Hybrid 2.5"/>
    <n v="40.9"/>
    <n v="20000"/>
    <x v="1"/>
    <s v="Automatic"/>
    <s v="1st Owner"/>
    <n v="2019"/>
    <x v="67"/>
    <s v="5 Seats"/>
  </r>
  <r>
    <s v="Mercedes-Benz C-Class Progressive C 220d"/>
    <n v="39"/>
    <n v="24000"/>
    <x v="0"/>
    <s v="Automatic"/>
    <s v="2nd Owner"/>
    <n v="2020"/>
    <x v="4"/>
    <s v="7 Seats"/>
  </r>
  <r>
    <s v="Toyota Innova Crysta 2.4 G MT"/>
    <n v="18.899999999999999"/>
    <n v="43200"/>
    <x v="0"/>
    <s v="Manual"/>
    <s v="1st Owner"/>
    <n v="2017"/>
    <x v="32"/>
    <s v="5 Seats"/>
  </r>
  <r>
    <s v="Hyundai i20 Magna Plus"/>
    <n v="6.5"/>
    <n v="42000"/>
    <x v="1"/>
    <s v="Manual"/>
    <s v="1st Owner"/>
    <n v="2020"/>
    <x v="48"/>
    <s v="5 Seats"/>
  </r>
  <r>
    <s v="Mercedes-Benz GLE 250d"/>
    <n v="44"/>
    <n v="49000"/>
    <x v="0"/>
    <s v="Automatic"/>
    <s v="1st Owner"/>
    <n v="2017"/>
    <x v="47"/>
    <s v="5 Seats"/>
  </r>
  <r>
    <s v="Mahindra Verito 1.5 D4 BSIII"/>
    <n v="1.8"/>
    <n v="195000"/>
    <x v="0"/>
    <s v="Manual"/>
    <s v="1st Owner"/>
    <n v="2013"/>
    <x v="4"/>
    <s v="4 Seats"/>
  </r>
  <r>
    <s v="Mahindra Thar LX 4-Str Convert Top Diesel"/>
    <n v="16.5"/>
    <n v="12200"/>
    <x v="0"/>
    <s v="Manual"/>
    <s v="1st Owner"/>
    <n v="2021"/>
    <x v="50"/>
    <s v="5 Seats"/>
  </r>
  <r>
    <s v="Hyundai Aura SX"/>
    <n v="6.9"/>
    <n v="23000"/>
    <x v="1"/>
    <s v="Manual"/>
    <s v="1st Owner"/>
    <n v="2021"/>
    <x v="39"/>
    <s v="5 Seats"/>
  </r>
  <r>
    <s v="Mercedes-Benz E-Class Expression E 220 d BSIV"/>
    <n v="58"/>
    <n v="17000"/>
    <x v="0"/>
    <s v="Automatic"/>
    <s v="1st Owner"/>
    <n v="2020"/>
    <x v="39"/>
    <s v="5 Seats"/>
  </r>
  <r>
    <s v="Hyundai Creta 1.6 CRDi SX"/>
    <n v="8.4499999999999993"/>
    <n v="70000"/>
    <x v="0"/>
    <s v="Manual"/>
    <s v="1st Owner"/>
    <n v="2015"/>
    <x v="4"/>
    <s v="5 Seats"/>
  </r>
  <r>
    <s v="Hyundai Creta 1.6 CRDi SX"/>
    <n v="9.25"/>
    <n v="75000"/>
    <x v="0"/>
    <s v="Manual"/>
    <s v="2nd Owner"/>
    <n v="2016"/>
    <x v="21"/>
    <s v="5 Seats"/>
  </r>
  <r>
    <s v="Maruti Swift VXI"/>
    <n v="6.1"/>
    <n v="72521"/>
    <x v="1"/>
    <s v="Manual"/>
    <s v="1st Owner"/>
    <n v="2018"/>
    <x v="43"/>
    <s v="5 Seats"/>
  </r>
  <r>
    <s v="BMW X3 xDrive 20d Luxury Line"/>
    <n v="60"/>
    <n v="19000"/>
    <x v="0"/>
    <s v="Automatic"/>
    <s v="1st Owner"/>
    <n v="2021"/>
    <x v="13"/>
    <s v="5 Seats"/>
  </r>
  <r>
    <s v="Hyundai Venue SX Diesel"/>
    <n v="11.5"/>
    <n v="37233"/>
    <x v="0"/>
    <s v="Manual"/>
    <s v="1st Owner"/>
    <n v="2020"/>
    <x v="5"/>
    <s v="5 Seats"/>
  </r>
  <r>
    <s v="Maruti S-Presso VXI Plus AT 2019-2022"/>
    <n v="5.5"/>
    <n v="2682"/>
    <x v="1"/>
    <s v="Automatic"/>
    <s v="1st Owner"/>
    <n v="2020"/>
    <x v="50"/>
    <s v="5 Seats"/>
  </r>
  <r>
    <s v="Volkswagen Polo 1.5 TDI Trendline"/>
    <n v="4.0999999999999996"/>
    <n v="115000"/>
    <x v="0"/>
    <s v="Manual"/>
    <s v="1st Owner"/>
    <n v="2016"/>
    <x v="39"/>
    <s v="5 Seats"/>
  </r>
  <r>
    <s v="Mercedes-Benz GLC Coupe 300d 4MATIC"/>
    <n v="71.5"/>
    <n v="24900"/>
    <x v="0"/>
    <s v="Automatic"/>
    <s v="1st Owner"/>
    <n v="2021"/>
    <x v="3"/>
    <s v="5 Seats"/>
  </r>
  <r>
    <s v="Hyundai Verna CRDi 1.6 SX Option"/>
    <n v="10.95"/>
    <n v="74000"/>
    <x v="0"/>
    <s v="Manual"/>
    <s v="1st Owner"/>
    <n v="2019"/>
    <x v="92"/>
    <s v="5 Seats"/>
  </r>
  <r>
    <s v="Honda Amaze S Petrol"/>
    <n v="6.4"/>
    <n v="25102"/>
    <x v="1"/>
    <s v="Manual"/>
    <s v="1st Owner"/>
    <n v="2019"/>
    <x v="41"/>
    <s v="4 Seats"/>
  </r>
  <r>
    <s v="Tata Nano Cx"/>
    <n v="0.6"/>
    <n v="16700"/>
    <x v="1"/>
    <s v="Manual"/>
    <s v="2nd Owner"/>
    <n v="2010"/>
    <x v="52"/>
    <s v="5 Seats"/>
  </r>
  <r>
    <s v="Jaguar XF 2.0 Petrol Prestige"/>
    <n v="47"/>
    <n v="7500"/>
    <x v="1"/>
    <s v="Automatic"/>
    <s v="1st Owner"/>
    <n v="2020"/>
    <x v="2"/>
    <s v="2 Seats"/>
  </r>
  <r>
    <s v="Mahindra Bolero Pik Up Extra Long FB 1.3T"/>
    <n v="8"/>
    <n v="60000"/>
    <x v="0"/>
    <s v="Manual"/>
    <s v="1st Owner"/>
    <n v="2019"/>
    <x v="4"/>
    <s v="7 Seats"/>
  </r>
  <r>
    <s v="Toyota Innova 2.5 EV (Diesel) MS 7 Seater BS IV"/>
    <n v="5.5"/>
    <n v="113000"/>
    <x v="0"/>
    <s v="Manual"/>
    <s v="1st Owner"/>
    <n v="2011"/>
    <x v="84"/>
    <s v="5 Seats"/>
  </r>
  <r>
    <s v="Maruti Baleno 1.2 Alpha"/>
    <n v="6.5"/>
    <n v="37800"/>
    <x v="1"/>
    <s v="Manual"/>
    <s v="1st Owner"/>
    <n v="2018"/>
    <x v="8"/>
    <s v="7 Seats"/>
  </r>
  <r>
    <s v="Toyota Land Cruiser VX"/>
    <n v="158"/>
    <n v="56000"/>
    <x v="0"/>
    <s v="Automatic"/>
    <s v="1st Owner"/>
    <n v="2018"/>
    <x v="67"/>
    <s v="5 Seats"/>
  </r>
  <r>
    <s v="Hyundai i20 Sportz 1.4 CRDi"/>
    <n v="3"/>
    <n v="100000"/>
    <x v="0"/>
    <s v="Manual"/>
    <s v="2nd Owner"/>
    <n v="2012"/>
    <x v="18"/>
    <s v="7 Seats"/>
  </r>
  <r>
    <s v="Toyota Innova Crysta 2.4 ZX 7 STR AT"/>
    <n v="30.5"/>
    <n v="250"/>
    <x v="0"/>
    <s v="Automatic"/>
    <s v="1st Owner"/>
    <n v="2022"/>
    <x v="93"/>
    <s v="5 Seats"/>
  </r>
  <r>
    <s v="Maruti Alto LXi"/>
    <n v="1.51"/>
    <n v="80000"/>
    <x v="1"/>
    <s v="Manual"/>
    <s v="3rd Owner"/>
    <n v="2010"/>
    <x v="4"/>
    <s v="5 Seats"/>
  </r>
  <r>
    <s v="Mercedes-Benz C-Class C 220d"/>
    <n v="62"/>
    <n v="4000"/>
    <x v="0"/>
    <s v="Automatic"/>
    <s v="1st Owner"/>
    <n v="2022"/>
    <x v="11"/>
    <s v="5 Seats"/>
  </r>
  <r>
    <s v="Maruti Baleno Alpha"/>
    <n v="8.4"/>
    <n v="3731"/>
    <x v="1"/>
    <s v="Manual"/>
    <s v="1st Owner"/>
    <n v="2021"/>
    <x v="43"/>
    <s v="6 Seats"/>
  </r>
  <r>
    <s v="Maruti XL6 Zeta"/>
    <n v="11.25"/>
    <n v="4028"/>
    <x v="1"/>
    <s v="Manual"/>
    <s v="1st Owner"/>
    <n v="2021"/>
    <x v="94"/>
    <s v="7 Seats"/>
  </r>
  <r>
    <s v="Mahindra TUV 300 T6 Plus"/>
    <n v="6.5"/>
    <n v="70000"/>
    <x v="0"/>
    <s v="Manual"/>
    <s v="1st Owner"/>
    <n v="2016"/>
    <x v="13"/>
    <s v="5 Seats"/>
  </r>
  <r>
    <s v="Mercedes-Benz S-Class S 350 d"/>
    <n v="47.75"/>
    <n v="13000"/>
    <x v="0"/>
    <s v="Automatic"/>
    <s v="2nd Owner"/>
    <n v="2014"/>
    <x v="74"/>
    <s v="5 Seats"/>
  </r>
  <r>
    <s v="Maruti Alto K10 VXI"/>
    <n v="3.3"/>
    <n v="65000"/>
    <x v="1"/>
    <s v="Manual"/>
    <s v="1st Owner"/>
    <n v="2019"/>
    <x v="31"/>
    <s v="5 Seats"/>
  </r>
  <r>
    <s v="Hyundai Accent Executive LPG"/>
    <n v="1.7"/>
    <n v="73000"/>
    <x v="4"/>
    <s v="Manual"/>
    <s v="2nd Owner"/>
    <n v="2010"/>
    <x v="94"/>
    <s v="5 Seats"/>
  </r>
  <r>
    <s v="Maruti Swift Dzire VDi"/>
    <n v="5.25"/>
    <n v="77200"/>
    <x v="0"/>
    <s v="Manual"/>
    <s v="1st Owner"/>
    <n v="2014"/>
    <x v="26"/>
    <s v="7 Seats"/>
  </r>
  <r>
    <s v="Mercedes-Benz GLS 400d 4MATIC"/>
    <n v="117"/>
    <n v="15000"/>
    <x v="0"/>
    <s v="Automatic"/>
    <s v="2nd Owner"/>
    <n v="2020"/>
    <x v="16"/>
    <s v="5 Seats"/>
  </r>
  <r>
    <s v="Audi A6 2.0 TDI"/>
    <n v="14.5"/>
    <n v="120000"/>
    <x v="0"/>
    <s v="Automatic"/>
    <s v="4th Owner"/>
    <n v="2013"/>
    <x v="6"/>
    <s v="5 Seats"/>
  </r>
  <r>
    <s v="Renault KWID 1.0 AMT RXT"/>
    <n v="3"/>
    <n v="45200"/>
    <x v="1"/>
    <s v="Automatic"/>
    <s v="2nd Owner"/>
    <n v="2016"/>
    <x v="27"/>
    <s v="5 Seats"/>
  </r>
  <r>
    <s v="Honda City V AT"/>
    <n v="4.25"/>
    <n v="75200"/>
    <x v="1"/>
    <s v="Automatic"/>
    <s v="1st Owner"/>
    <n v="2013"/>
    <x v="13"/>
    <s v="5 Seats"/>
  </r>
  <r>
    <s v="BMW X5 xDrive 30d xLine"/>
    <n v="83"/>
    <n v="25000"/>
    <x v="0"/>
    <s v="Automatic"/>
    <s v="1st Owner"/>
    <n v="2020"/>
    <x v="23"/>
    <s v="5 Seats"/>
  </r>
  <r>
    <s v="Maruti Alto K10 2010-2014 VXI"/>
    <n v="2"/>
    <n v="80000"/>
    <x v="1"/>
    <s v="Manual"/>
    <s v="4th Owner"/>
    <n v="2013"/>
    <x v="4"/>
    <s v="7 Seats"/>
  </r>
  <r>
    <s v="Mahindra XUV500 W8 4WD"/>
    <n v="4.5"/>
    <n v="160000"/>
    <x v="0"/>
    <s v="Manual"/>
    <s v="2nd Owner"/>
    <n v="2013"/>
    <x v="60"/>
    <s v="5 Seats"/>
  </r>
  <r>
    <s v="Maruti Swift LXI"/>
    <n v="4.75"/>
    <n v="65150"/>
    <x v="1"/>
    <s v="Manual"/>
    <s v="1st Owner"/>
    <n v="2017"/>
    <x v="31"/>
    <s v="7 Seats"/>
  </r>
  <r>
    <s v="Audi Q7 45 TDI Quattro Technology"/>
    <n v="46"/>
    <n v="65000"/>
    <x v="0"/>
    <s v="Automatic"/>
    <s v="1st Owner"/>
    <n v="2017"/>
    <x v="23"/>
    <s v="5 Seats"/>
  </r>
  <r>
    <s v="Maruti Swift Dzire VDI"/>
    <n v="4.5999999999999996"/>
    <n v="80000"/>
    <x v="0"/>
    <s v="Manual"/>
    <s v="2nd Owner"/>
    <n v="2014"/>
    <x v="39"/>
    <s v="7 Seats"/>
  </r>
  <r>
    <s v="Mahindra XUV500 W4"/>
    <n v="9"/>
    <n v="50000"/>
    <x v="0"/>
    <s v="Manual"/>
    <s v="2nd Owner"/>
    <n v="2017"/>
    <x v="49"/>
    <s v="5 Seats"/>
  </r>
  <r>
    <s v="Hyundai Creta 1.6 SX Automatic Diesel"/>
    <n v="8.5"/>
    <n v="108000"/>
    <x v="0"/>
    <s v="Automatic"/>
    <s v="2nd Owner"/>
    <n v="2015"/>
    <x v="6"/>
    <s v="7 Seats"/>
  </r>
  <r>
    <s v="Mercedes-Benz GLS 350d Grand Edition"/>
    <n v="59.5"/>
    <n v="45000"/>
    <x v="0"/>
    <s v="Automatic"/>
    <s v="2nd Owner"/>
    <n v="2016"/>
    <x v="36"/>
    <s v="5 Seats"/>
  </r>
  <r>
    <s v="Honda City EXi"/>
    <n v="1.29"/>
    <n v="139000"/>
    <x v="1"/>
    <s v="Manual"/>
    <s v="3rd Owner"/>
    <n v="2006"/>
    <x v="21"/>
    <s v="7 Seats"/>
  </r>
  <r>
    <s v="Chevrolet Tavera B1-7 seats BSII"/>
    <n v="2.9"/>
    <n v="120000"/>
    <x v="0"/>
    <s v="Manual"/>
    <s v="2nd Owner"/>
    <n v="2011"/>
    <x v="5"/>
    <s v="5 Seats"/>
  </r>
  <r>
    <s v="BMW 5 Series 520d Luxury Line"/>
    <n v="48"/>
    <n v="29000"/>
    <x v="0"/>
    <s v="Automatic"/>
    <s v="1st Owner"/>
    <n v="2019"/>
    <x v="31"/>
    <s v="5 Seats"/>
  </r>
  <r>
    <s v="Honda Amaze VX CVT Diesel BSIV"/>
    <n v="4.5"/>
    <n v="80105"/>
    <x v="0"/>
    <s v="Automatic"/>
    <s v="2nd Owner"/>
    <n v="2016"/>
    <x v="16"/>
    <s v="5 Seats"/>
  </r>
  <r>
    <s v="Maruti Vitara Brezza ZDi Plus"/>
    <n v="8.75"/>
    <n v="60000"/>
    <x v="0"/>
    <s v="Manual"/>
    <s v="1st Owner"/>
    <n v="2019"/>
    <x v="32"/>
    <s v="5 Seats"/>
  </r>
  <r>
    <s v="Renault KWID 1.0 RXT"/>
    <n v="2.5"/>
    <n v="70000"/>
    <x v="1"/>
    <s v="Manual"/>
    <s v="1st Owner"/>
    <n v="2017"/>
    <x v="4"/>
    <s v="5 Seats"/>
  </r>
  <r>
    <s v="Mercedes-Benz GLE 250d"/>
    <n v="56"/>
    <n v="45000"/>
    <x v="0"/>
    <s v="Automatic"/>
    <s v="1st Owner"/>
    <n v="2019"/>
    <x v="31"/>
    <s v="5 Seats"/>
  </r>
  <r>
    <s v="Hyundai Xcent 1.2 Kappa AT SX Option"/>
    <n v="3.75"/>
    <n v="110000"/>
    <x v="1"/>
    <s v="Automatic"/>
    <s v="1st Owner"/>
    <n v="2014"/>
    <x v="31"/>
    <s v="5 Seats"/>
  </r>
  <r>
    <s v="Maruti Swift Dzire VDi"/>
    <n v="2.4"/>
    <n v="120000"/>
    <x v="0"/>
    <s v="Manual"/>
    <s v="2nd Owner"/>
    <n v="2009"/>
    <x v="90"/>
    <s v="5 Seats"/>
  </r>
  <r>
    <s v="Maruti SX4 S Cross DDiS 200 Zeta"/>
    <n v="7.25"/>
    <n v="72568"/>
    <x v="0"/>
    <s v="Manual"/>
    <s v="1st Owner"/>
    <n v="2017"/>
    <x v="89"/>
    <s v="5 Seats"/>
  </r>
  <r>
    <s v="Land Rover Range Rover 3.0 Petrol LWB Vogue BSIV"/>
    <n v="192"/>
    <n v="40000"/>
    <x v="1"/>
    <s v="Automatic"/>
    <s v="1st Owner"/>
    <n v="2019"/>
    <x v="3"/>
    <s v="5 Seats"/>
  </r>
  <r>
    <s v="Chevrolet Spark 1.0 E"/>
    <n v="1.05"/>
    <n v="81000"/>
    <x v="1"/>
    <s v="Manual"/>
    <s v="1st Owner"/>
    <n v="2009"/>
    <x v="31"/>
    <s v="5 Seats"/>
  </r>
  <r>
    <s v="Chevrolet Sail Hatchback 1.2 LS"/>
    <n v="3.65"/>
    <n v="30000"/>
    <x v="1"/>
    <s v="Manual"/>
    <s v="1st Owner"/>
    <n v="2017"/>
    <x v="34"/>
    <s v="5 Seats"/>
  </r>
  <r>
    <s v="Maruti Vitara Brezza ZDi Plus"/>
    <n v="8"/>
    <n v="100000"/>
    <x v="0"/>
    <s v="Manual"/>
    <s v="2nd Owner"/>
    <n v="2019"/>
    <x v="50"/>
    <s v="5 Seats"/>
  </r>
  <r>
    <s v="Volvo XC60 B5 Inscripition"/>
    <n v="68.5"/>
    <n v="7000"/>
    <x v="1"/>
    <s v="Automatic"/>
    <s v="1st Owner"/>
    <n v="2022"/>
    <x v="39"/>
    <s v="5 Seats"/>
  </r>
  <r>
    <s v="Mercedes-Benz E-Class Exclusive E 220d"/>
    <n v="56"/>
    <n v="18770"/>
    <x v="0"/>
    <s v="Automatic"/>
    <s v="1st Owner"/>
    <n v="2018"/>
    <x v="6"/>
    <s v="5 Seats"/>
  </r>
  <r>
    <s v="Hyundai Verna 1.6 CRDI SX Option"/>
    <n v="9.25"/>
    <n v="85680"/>
    <x v="0"/>
    <s v="Manual"/>
    <s v="1st Owner"/>
    <n v="2017"/>
    <x v="21"/>
    <s v="5 Seats"/>
  </r>
  <r>
    <s v="Honda City i VTEC V"/>
    <n v="7.25"/>
    <n v="61548"/>
    <x v="1"/>
    <s v="Manual"/>
    <s v="1st Owner"/>
    <n v="2016"/>
    <x v="13"/>
    <s v="5 Seats"/>
  </r>
  <r>
    <s v="BMW X1 sDrive 20d xLine"/>
    <n v="30"/>
    <n v="25000"/>
    <x v="0"/>
    <s v="Automatic"/>
    <s v="1st Owner"/>
    <n v="2019"/>
    <x v="31"/>
    <s v="5 Seats"/>
  </r>
  <r>
    <s v="Maruti A-Star Vxi"/>
    <n v="1.4"/>
    <n v="100000"/>
    <x v="1"/>
    <s v="Manual"/>
    <s v="4th Owner"/>
    <n v="2009"/>
    <x v="4"/>
    <s v="5 Seats"/>
  </r>
  <r>
    <s v="Maruti Swift LDI BSIV"/>
    <n v="4.25"/>
    <n v="80000"/>
    <x v="0"/>
    <s v="Manual"/>
    <s v="1st Owner"/>
    <n v="2016"/>
    <x v="49"/>
    <s v="5 Seats"/>
  </r>
  <r>
    <s v="Hyundai i20 Magna"/>
    <n v="7"/>
    <n v="5000"/>
    <x v="1"/>
    <s v="Manual"/>
    <s v="1st Owner"/>
    <n v="2021"/>
    <x v="8"/>
    <s v="5 Seats"/>
  </r>
  <r>
    <s v="Maserati Ghibli Diesel BSIV"/>
    <n v="66"/>
    <n v="12000"/>
    <x v="0"/>
    <s v="Automatic"/>
    <s v="1st Owner"/>
    <n v="2016"/>
    <x v="23"/>
    <s v="5 Seats"/>
  </r>
  <r>
    <s v="Hyundai i20 1.4 Asta"/>
    <n v="6.9"/>
    <n v="84250"/>
    <x v="0"/>
    <s v="Manual"/>
    <s v="2nd Owner"/>
    <n v="2017"/>
    <x v="4"/>
    <s v="8 Seats"/>
  </r>
  <r>
    <s v="Mahindra Scorpio 2.6 SLX CRDe"/>
    <n v="1.8"/>
    <n v="120000"/>
    <x v="0"/>
    <s v="Manual"/>
    <s v="3rd Owner"/>
    <n v="2002"/>
    <x v="32"/>
    <s v="5 Seats"/>
  </r>
  <r>
    <s v="Hyundai Venue S"/>
    <n v="8"/>
    <n v="35000"/>
    <x v="1"/>
    <s v="Manual"/>
    <s v="1st Owner"/>
    <n v="2020"/>
    <x v="4"/>
    <s v="5 Seats"/>
  </r>
  <r>
    <s v="Mercedes-Benz C-Class C 220 CDI Avantgarde"/>
    <n v="21.5"/>
    <n v="37000"/>
    <x v="0"/>
    <s v="Automatic"/>
    <s v="2nd Owner"/>
    <n v="2015"/>
    <x v="31"/>
    <s v="5 Seats"/>
  </r>
  <r>
    <s v="Hyundai i20 Sportz Option 1.2"/>
    <n v="5.65"/>
    <n v="72000"/>
    <x v="1"/>
    <s v="Manual"/>
    <s v="1st Owner"/>
    <n v="2016"/>
    <x v="5"/>
    <s v="5 Seats"/>
  </r>
  <r>
    <s v="Maruti SX4 S Cross Zeta DDiS 200 SH"/>
    <n v="8.4499999999999993"/>
    <n v="72000"/>
    <x v="0"/>
    <s v="Manual"/>
    <s v="1st Owner"/>
    <n v="2019"/>
    <x v="60"/>
    <s v="5 Seats"/>
  </r>
  <r>
    <s v="Skoda Rapid 1.5 TDI Ambition"/>
    <n v="4.5"/>
    <n v="80250"/>
    <x v="0"/>
    <s v="Manual"/>
    <s v="2nd Owner"/>
    <n v="2014"/>
    <x v="8"/>
    <s v="5 Seats"/>
  </r>
  <r>
    <s v="Porsche Cayenne Diesel Platinum Edition"/>
    <n v="58"/>
    <n v="50000"/>
    <x v="0"/>
    <s v="Automatic"/>
    <s v="1st Owner"/>
    <n v="2016"/>
    <x v="4"/>
    <s v="5 Seats"/>
  </r>
  <r>
    <s v="Hyundai i20 Asta 1.4 CRDi"/>
    <n v="5.2"/>
    <n v="75000"/>
    <x v="0"/>
    <s v="Manual"/>
    <s v="1st Owner"/>
    <n v="2016"/>
    <x v="5"/>
    <s v="5 Seats"/>
  </r>
  <r>
    <s v="Maruti Baleno Alpha CVT"/>
    <n v="7"/>
    <n v="48763"/>
    <x v="1"/>
    <s v="Automatic"/>
    <s v="1st Owner"/>
    <n v="2018"/>
    <x v="22"/>
    <s v="5 Seats"/>
  </r>
  <r>
    <s v="Honda City i DTec S"/>
    <n v="7.25"/>
    <n v="34142"/>
    <x v="0"/>
    <s v="Manual"/>
    <s v="1st Owner"/>
    <n v="2016"/>
    <x v="3"/>
    <s v="5 Seats"/>
  </r>
  <r>
    <s v="Mercedes-Benz E-Class Exclusive E 200"/>
    <n v="67"/>
    <n v="8900"/>
    <x v="1"/>
    <s v="Automatic"/>
    <s v="1st Owner"/>
    <n v="2021"/>
    <x v="16"/>
    <s v="5 Seats"/>
  </r>
  <r>
    <s v="Honda WR-V i-VTEC S"/>
    <n v="6.75"/>
    <n v="25000"/>
    <x v="1"/>
    <s v="Manual"/>
    <s v="1st Owner"/>
    <n v="2019"/>
    <x v="11"/>
    <s v="7 Seats"/>
  </r>
  <r>
    <s v="Renault Triber RXZ"/>
    <n v="7"/>
    <n v="25000"/>
    <x v="1"/>
    <s v="Manual"/>
    <s v="1st Owner"/>
    <n v="2021"/>
    <x v="50"/>
    <s v="7 Seats"/>
  </r>
  <r>
    <s v="Maruti Ertiga VXI"/>
    <n v="7.7"/>
    <n v="70000"/>
    <x v="1"/>
    <s v="Manual"/>
    <s v="2nd Owner"/>
    <n v="2019"/>
    <x v="3"/>
    <s v="5 Seats"/>
  </r>
  <r>
    <s v="Mercedes-Benz C-Class Progressive C 200"/>
    <n v="42.5"/>
    <n v="28000"/>
    <x v="1"/>
    <s v="Automatic"/>
    <s v="1st Owner"/>
    <n v="2019"/>
    <x v="4"/>
    <s v="5 Seats"/>
  </r>
  <r>
    <s v="Tata Altroz XT"/>
    <n v="6.5"/>
    <n v="21000"/>
    <x v="1"/>
    <s v="Manual"/>
    <s v="1st Owner"/>
    <n v="2020"/>
    <x v="13"/>
    <s v="5 Seats"/>
  </r>
  <r>
    <s v="Hyundai i20 Magna"/>
    <n v="5.7"/>
    <n v="40000"/>
    <x v="1"/>
    <s v="Manual"/>
    <s v="1st Owner"/>
    <n v="2020"/>
    <x v="21"/>
    <s v="5 Seats"/>
  </r>
  <r>
    <s v="Maruti Wagon R LXI BS IV"/>
    <n v="3.15"/>
    <n v="40000"/>
    <x v="1"/>
    <s v="Manual"/>
    <s v="1st Owner"/>
    <n v="2014"/>
    <x v="23"/>
    <s v="5 Seats"/>
  </r>
  <r>
    <s v="BMW 5 Series 525d Luxury Line"/>
    <n v="25.75"/>
    <n v="65500"/>
    <x v="0"/>
    <s v="Automatic"/>
    <s v="1st Owner"/>
    <n v="2015"/>
    <x v="78"/>
    <s v="7 Seats"/>
  </r>
  <r>
    <s v="Tata Safari Storme EX"/>
    <n v="5.8"/>
    <n v="90000"/>
    <x v="0"/>
    <s v="Manual"/>
    <s v="1st Owner"/>
    <n v="2014"/>
    <x v="52"/>
    <s v="5 Seats"/>
  </r>
  <r>
    <s v="Ford Fiesta 1.4 ZXi Duratec"/>
    <n v="1.5"/>
    <n v="179000"/>
    <x v="1"/>
    <s v="Manual"/>
    <s v="2nd Owner"/>
    <n v="2009"/>
    <x v="84"/>
    <s v="7 Seats"/>
  </r>
  <r>
    <s v="Mahindra Bolero EX NON AC"/>
    <n v="5.0999999999999996"/>
    <n v="40000"/>
    <x v="0"/>
    <s v="Manual"/>
    <s v="1st Owner"/>
    <n v="2016"/>
    <x v="4"/>
    <s v="7 Seats"/>
  </r>
  <r>
    <s v="Toyota Land Cruiser VX"/>
    <n v="169"/>
    <n v="27000"/>
    <x v="0"/>
    <s v="Automatic"/>
    <s v="1st Owner"/>
    <n v="2019"/>
    <x v="18"/>
    <s v="5 Seats"/>
  </r>
  <r>
    <s v="Hyundai i20 Sportz 1.2"/>
    <n v="5.25"/>
    <n v="70000"/>
    <x v="1"/>
    <s v="Manual"/>
    <s v="3rd Owner"/>
    <n v="2016"/>
    <x v="29"/>
    <s v="5 Seats"/>
  </r>
  <r>
    <s v="Maruti Alto LX"/>
    <n v="0.65"/>
    <n v="60000"/>
    <x v="1"/>
    <s v="Manual"/>
    <s v="2nd Owner"/>
    <n v="2005"/>
    <x v="34"/>
    <s v="5 Seats"/>
  </r>
  <r>
    <s v="Volkswagen Vento Magnific 1.6 Highline"/>
    <n v="4.99"/>
    <n v="40000"/>
    <x v="1"/>
    <s v="Manual"/>
    <s v="1st Owner"/>
    <n v="2015"/>
    <x v="9"/>
    <s v="5 Seats"/>
  </r>
  <r>
    <s v="BMW X1 sDrive20i xLine"/>
    <n v="40"/>
    <n v="10000"/>
    <x v="1"/>
    <s v="Automatic"/>
    <s v="1st Owner"/>
    <n v="2021"/>
    <x v="54"/>
    <s v="7 Seats"/>
  </r>
  <r>
    <s v="Maruti Ertiga VXI"/>
    <n v="5.95"/>
    <n v="40000"/>
    <x v="1"/>
    <s v="Manual"/>
    <s v="2nd Owner"/>
    <n v="2015"/>
    <x v="4"/>
    <s v="5 Seats"/>
  </r>
  <r>
    <s v="Maruti Zen Estilo 1.1 LX BSIII"/>
    <n v="0.89"/>
    <n v="29081"/>
    <x v="1"/>
    <s v="Manual"/>
    <s v="3rd Owner"/>
    <n v="2006"/>
    <x v="23"/>
    <s v="5 Seats"/>
  </r>
  <r>
    <s v="Hyundai Xcent 1.2 VTVT S"/>
    <n v="5.36"/>
    <n v="30000"/>
    <x v="1"/>
    <s v="Manual"/>
    <s v="1st Owner"/>
    <n v="2018"/>
    <x v="40"/>
    <s v="7 Seats"/>
  </r>
  <r>
    <s v="Tata Hexa XT"/>
    <n v="10.95"/>
    <n v="66000"/>
    <x v="0"/>
    <s v="Manual"/>
    <s v="1st Owner"/>
    <n v="2017"/>
    <x v="4"/>
    <s v="5 Seats"/>
  </r>
  <r>
    <s v="Audi Q5 2.0 TFSI Quattro"/>
    <n v="12"/>
    <n v="80000"/>
    <x v="1"/>
    <s v="Automatic"/>
    <s v="2nd Owner"/>
    <n v="2012"/>
    <x v="10"/>
    <s v="5 Seats"/>
  </r>
  <r>
    <s v="Maruti Swift Dzire VXI"/>
    <n v="7.2"/>
    <n v="6200"/>
    <x v="1"/>
    <s v="Manual"/>
    <s v="1st Owner"/>
    <n v="2022"/>
    <x v="34"/>
    <s v="2 Seats"/>
  </r>
  <r>
    <s v="Maruti Super Carry STD"/>
    <n v="4.7"/>
    <n v="20000"/>
    <x v="1"/>
    <s v="Manual"/>
    <s v="2nd Owner"/>
    <n v="2021"/>
    <x v="18"/>
    <s v="4 Seats"/>
  </r>
  <r>
    <s v="Mini 3 DOOR John Cooper Works 2019-2020"/>
    <n v="34.5"/>
    <n v="40000"/>
    <x v="1"/>
    <s v="Automatic"/>
    <s v="2nd Owner"/>
    <n v="2017"/>
    <x v="4"/>
    <s v="4 Seats"/>
  </r>
  <r>
    <s v="Maruti 800 Std MPFi"/>
    <n v="0.65"/>
    <n v="80000"/>
    <x v="1"/>
    <s v="Manual"/>
    <s v="2nd Owner"/>
    <n v="2003"/>
    <x v="95"/>
    <s v="5 Seats"/>
  </r>
  <r>
    <s v="Maruti Baleno Delta"/>
    <n v="6.5"/>
    <n v="20000"/>
    <x v="1"/>
    <s v="Manual"/>
    <s v="1st Owner"/>
    <n v="2020"/>
    <x v="85"/>
    <s v="5 Seats"/>
  </r>
  <r>
    <s v="Chevrolet Optra 1.6"/>
    <n v="1.5"/>
    <n v="60000"/>
    <x v="1"/>
    <s v="Manual"/>
    <s v="3rd Owner"/>
    <n v="2006"/>
    <x v="18"/>
    <s v="5 Seats"/>
  </r>
  <r>
    <s v="Volvo XC60 D5 Inscription"/>
    <n v="54.5"/>
    <n v="34000"/>
    <x v="0"/>
    <s v="Automatic"/>
    <s v="1st Owner"/>
    <n v="2019"/>
    <x v="23"/>
    <s v="4 Seats"/>
  </r>
  <r>
    <s v="Maruti 800 DX 5 Speed"/>
    <n v="0.55000000000000004"/>
    <n v="30000"/>
    <x v="1"/>
    <s v="Manual"/>
    <s v="1st Owner"/>
    <n v="2002"/>
    <x v="18"/>
    <s v="7 Seats"/>
  </r>
  <r>
    <s v="Mahindra Scorpio S5 BSIV"/>
    <n v="11.5"/>
    <n v="120000"/>
    <x v="0"/>
    <s v="Manual"/>
    <s v="1st Owner"/>
    <n v="2019"/>
    <x v="15"/>
    <s v="4 Seats"/>
  </r>
  <r>
    <s v="Maruti 800 Std"/>
    <n v="0.45"/>
    <n v="50000"/>
    <x v="1"/>
    <s v="Manual"/>
    <s v="4th Owner"/>
    <n v="2000"/>
    <x v="4"/>
    <s v="7 Seats"/>
  </r>
  <r>
    <s v="Land Rover Discovery Sport TD4 HSE 7S"/>
    <n v="48.75"/>
    <n v="38000"/>
    <x v="0"/>
    <s v="Automatic"/>
    <s v="1st Owner"/>
    <n v="2020"/>
    <x v="70"/>
    <s v="5 Seats"/>
  </r>
  <r>
    <s v="Maruti Swift VXI with ABS"/>
    <n v="1.25"/>
    <n v="85000"/>
    <x v="1"/>
    <s v="Manual"/>
    <s v="2nd Owner"/>
    <n v="2006"/>
    <x v="13"/>
    <s v="5 Seats"/>
  </r>
  <r>
    <s v="Honda Civic ZX"/>
    <n v="17"/>
    <n v="25000"/>
    <x v="1"/>
    <s v="Automatic"/>
    <s v="1st Owner"/>
    <n v="2019"/>
    <x v="94"/>
    <s v="5 Seats"/>
  </r>
  <r>
    <s v="Maruti Zen Estilo VXI BSIII"/>
    <n v="0.95"/>
    <n v="120000"/>
    <x v="1"/>
    <s v="Manual"/>
    <s v="2nd Owner"/>
    <n v="2007"/>
    <x v="5"/>
    <s v="5 Seats"/>
  </r>
  <r>
    <s v="Mercedes-Benz S-Class S 350d"/>
    <n v="177"/>
    <n v="1400"/>
    <x v="0"/>
    <s v="Automatic"/>
    <s v="1st Owner"/>
    <n v="2022"/>
    <x v="36"/>
    <s v="7 Seats"/>
  </r>
  <r>
    <s v="Honda BR-V i-DTEC E MT"/>
    <n v="6.5"/>
    <n v="65500"/>
    <x v="0"/>
    <s v="Manual"/>
    <s v="1st Owner"/>
    <n v="2017"/>
    <x v="48"/>
    <s v="7 Seats"/>
  </r>
  <r>
    <s v="Chevrolet Tavera B2 8 Seats BSIII"/>
    <n v="1.7"/>
    <n v="380000"/>
    <x v="0"/>
    <s v="Manual"/>
    <s v="4th Owner"/>
    <n v="2008"/>
    <x v="13"/>
    <s v="8 Seats"/>
  </r>
  <r>
    <s v="Renault Lodgy Stepway Edition 8 Seater"/>
    <n v="7"/>
    <n v="50000"/>
    <x v="0"/>
    <s v="Manual"/>
    <s v="2nd Owner"/>
    <n v="2016"/>
    <x v="57"/>
    <s v="5 Seats"/>
  </r>
  <r>
    <s v="Maruti S-Presso VXI Plus 2019-2022"/>
    <n v="3.9"/>
    <n v="40000"/>
    <x v="1"/>
    <s v="Manual"/>
    <s v="1st Owner"/>
    <n v="2019"/>
    <x v="18"/>
    <s v="5 Seats"/>
  </r>
  <r>
    <s v="Maruti Zen LXI"/>
    <n v="0.39"/>
    <n v="100000"/>
    <x v="1"/>
    <s v="Manual"/>
    <s v="2nd Owner"/>
    <n v="2000"/>
    <x v="8"/>
    <s v="5 Seats"/>
  </r>
  <r>
    <s v="Maruti Alto 800 tour H1 (O)"/>
    <n v="3.78"/>
    <n v="5000"/>
    <x v="1"/>
    <s v="Manual"/>
    <s v="1st Owner"/>
    <n v="2021"/>
    <x v="52"/>
    <s v="5 Seats"/>
  </r>
  <r>
    <s v="Hyundai i20 Sportz 1.4 CRDi"/>
    <n v="5.5"/>
    <n v="90000"/>
    <x v="0"/>
    <s v="Manual"/>
    <s v="1st Owner"/>
    <n v="2016"/>
    <x v="13"/>
    <s v="5 Seats"/>
  </r>
  <r>
    <s v="Mahindra Marshal DI"/>
    <n v="4.9000000000000004"/>
    <n v="100000"/>
    <x v="0"/>
    <s v="Manual"/>
    <s v="1st Owner"/>
    <n v="2004"/>
    <x v="23"/>
    <s v="8 Seats"/>
  </r>
  <r>
    <s v="Maruti Alto K10 VXI"/>
    <n v="2.9"/>
    <n v="50000"/>
    <x v="1"/>
    <s v="Manual"/>
    <s v="3rd Owner"/>
    <n v="2018"/>
    <x v="23"/>
    <s v="8 Seats"/>
  </r>
  <r>
    <s v="Mahindra Scorpio Sle"/>
    <n v="3.5"/>
    <n v="110000"/>
    <x v="0"/>
    <s v="Manual"/>
    <s v="4th Owner"/>
    <n v="2010"/>
    <x v="48"/>
    <s v="5 Seats"/>
  </r>
  <r>
    <s v="Mahindra Scorpio VLS AT 2.2 mHAWK"/>
    <n v="4.8"/>
    <n v="120000"/>
    <x v="0"/>
    <s v="Automatic"/>
    <s v="2nd Owner"/>
    <n v="2012"/>
    <x v="13"/>
    <s v="5 Seats"/>
  </r>
  <r>
    <s v="Renault Duster 85PS Diesel RxL"/>
    <n v="4.75"/>
    <n v="116000"/>
    <x v="0"/>
    <s v="Manual"/>
    <s v="1st Owner"/>
    <n v="2015"/>
    <x v="26"/>
    <s v="5 Seats"/>
  </r>
  <r>
    <s v="Maruti Wagon R AMT VXI"/>
    <n v="4.26"/>
    <n v="25000"/>
    <x v="1"/>
    <s v="Automatic"/>
    <s v="1st Owner"/>
    <n v="2017"/>
    <x v="52"/>
    <s v="7 Seats"/>
  </r>
  <r>
    <s v="Skoda Octavia 2.0 TDI AT Style Plus"/>
    <n v="14"/>
    <n v="75000"/>
    <x v="0"/>
    <s v="Automatic"/>
    <s v="2nd Owner"/>
    <n v="2017"/>
    <x v="96"/>
    <s v="5 Seats"/>
  </r>
  <r>
    <s v="Mahindra Bolero SLX 2WD BSIII"/>
    <n v="4"/>
    <n v="120000"/>
    <x v="0"/>
    <s v="Manual"/>
    <s v="4th Owner"/>
    <n v="2013"/>
    <x v="54"/>
    <s v="5 Seats"/>
  </r>
  <r>
    <s v="Ford Ikon 1.3 CLXi"/>
    <n v="1.2"/>
    <n v="70000"/>
    <x v="1"/>
    <s v="Manual"/>
    <s v="2nd Owner"/>
    <n v="2004"/>
    <x v="18"/>
    <s v="5 Seats"/>
  </r>
  <r>
    <s v="Maruti Wagon R LXI Minor"/>
    <n v="1.6"/>
    <n v="90000"/>
    <x v="1"/>
    <s v="Manual"/>
    <s v="1st Owner"/>
    <n v="2009"/>
    <x v="12"/>
    <s v="5 Seats"/>
  </r>
  <r>
    <s v="Maruti Alto LX BSIII"/>
    <n v="1"/>
    <n v="120000"/>
    <x v="1"/>
    <s v="Manual"/>
    <s v="4th Owner"/>
    <n v="2010"/>
    <x v="43"/>
    <s v="5 Seats"/>
  </r>
  <r>
    <s v="Renault KWID RXT"/>
    <n v="4.3"/>
    <n v="25000"/>
    <x v="1"/>
    <s v="Manual"/>
    <s v="1st Owner"/>
    <n v="2020"/>
    <x v="45"/>
    <s v="7 Seats"/>
  </r>
  <r>
    <s v="Honda City 1.5 EXI"/>
    <n v="1.75"/>
    <n v="263000"/>
    <x v="1"/>
    <s v="Manual"/>
    <s v="1st Owner"/>
    <n v="2004"/>
    <x v="13"/>
    <s v="5 Seats"/>
  </r>
  <r>
    <s v="Maruti Eeco 7 Seater Standard BSIV"/>
    <n v="2.7"/>
    <n v="110000"/>
    <x v="1"/>
    <s v="Manual"/>
    <s v="1st Owner"/>
    <n v="2017"/>
    <x v="54"/>
    <s v="5 Seats"/>
  </r>
  <r>
    <s v="Maruti Wagon R VXI Optional"/>
    <n v="4"/>
    <n v="10000"/>
    <x v="1"/>
    <s v="Manual"/>
    <s v="3rd Owner"/>
    <n v="2018"/>
    <x v="31"/>
    <s v="5 Seats"/>
  </r>
  <r>
    <s v="Maruti Wagon R LX Minor Duo LPG"/>
    <n v="1"/>
    <n v="137535"/>
    <x v="4"/>
    <s v="Manual"/>
    <s v="1st Owner"/>
    <n v="2007"/>
    <x v="45"/>
    <s v="5 Seats"/>
  </r>
  <r>
    <s v="Maruti Swift VDI Optional"/>
    <n v="3.7"/>
    <n v="90000"/>
    <x v="0"/>
    <s v="Manual"/>
    <s v="2nd Owner"/>
    <n v="2015"/>
    <x v="0"/>
    <s v="5 Seats"/>
  </r>
  <r>
    <s v="Maruti Eeco CNG 5 Seater AC"/>
    <n v="4.03"/>
    <n v="35000"/>
    <x v="2"/>
    <s v="Manual"/>
    <s v="1st Owner"/>
    <n v="2021"/>
    <x v="45"/>
    <s v="5 Seats"/>
  </r>
  <r>
    <s v="Jeep Compass 2.0 Limited"/>
    <n v="16"/>
    <n v="40000"/>
    <x v="0"/>
    <s v="Manual"/>
    <s v="1st Owner"/>
    <n v="2019"/>
    <x v="39"/>
    <s v="5 Seats"/>
  </r>
  <r>
    <s v="Maruti Eeco 5 Seater STD 2020-2022"/>
    <n v="5.2"/>
    <n v="39000"/>
    <x v="1"/>
    <s v="Manual"/>
    <s v="1st Owner"/>
    <n v="2020"/>
    <x v="39"/>
    <s v="5 Seats"/>
  </r>
  <r>
    <s v="Hyundai Creta 1.6 SX Automatic Diesel"/>
    <n v="15.9"/>
    <n v="73200"/>
    <x v="0"/>
    <s v="Automatic"/>
    <s v="1st Owner"/>
    <n v="2018"/>
    <x v="13"/>
    <s v="5 Seats"/>
  </r>
  <r>
    <s v="Hyundai Verna 1.6 CRDi SX"/>
    <n v="9.9"/>
    <n v="88500"/>
    <x v="0"/>
    <s v="Manual"/>
    <s v="1st Owner"/>
    <n v="2017"/>
    <x v="4"/>
    <s v="5 Seats"/>
  </r>
  <r>
    <s v="Maruti Alto K10 VXI"/>
    <n v="3.6"/>
    <n v="49000"/>
    <x v="1"/>
    <s v="Manual"/>
    <s v="1st Owner"/>
    <n v="2018"/>
    <x v="6"/>
    <s v="5 Seats"/>
  </r>
  <r>
    <s v="Hyundai i20 Asta Option"/>
    <n v="7.4"/>
    <n v="45000"/>
    <x v="1"/>
    <s v="Manual"/>
    <s v="1st Owner"/>
    <n v="2018"/>
    <x v="5"/>
    <s v="5 Seats"/>
  </r>
  <r>
    <s v="Honda City GXi"/>
    <n v="1.81"/>
    <n v="114862"/>
    <x v="1"/>
    <s v="Manual"/>
    <s v="1st Owner"/>
    <n v="2008"/>
    <x v="3"/>
    <s v="5 Seats"/>
  </r>
  <r>
    <s v="Honda City i DTEC V"/>
    <n v="9.5"/>
    <n v="147947"/>
    <x v="0"/>
    <s v="Manual"/>
    <s v="1st Owner"/>
    <n v="2015"/>
    <x v="54"/>
    <s v="5 Seats"/>
  </r>
  <r>
    <s v="Honda Amaze VX CVT"/>
    <n v="9.4700000000000006"/>
    <n v="4391"/>
    <x v="1"/>
    <s v="Automatic"/>
    <s v="1st Owner"/>
    <n v="2022"/>
    <x v="10"/>
    <s v="5 Seats"/>
  </r>
  <r>
    <s v="Maruti Wagon R LXI Minor Duo LPG"/>
    <n v="0.63802999999999999"/>
    <n v="115549"/>
    <x v="4"/>
    <s v="Manual"/>
    <s v="1st Owner"/>
    <n v="2007"/>
    <x v="29"/>
    <s v="5 Seats"/>
  </r>
  <r>
    <s v="Honda Amaze SX i-VTEC"/>
    <n v="4.45"/>
    <n v="38738"/>
    <x v="1"/>
    <s v="Manual"/>
    <s v="1st Owner"/>
    <n v="2016"/>
    <x v="11"/>
    <s v="5 Seats"/>
  </r>
  <r>
    <s v="Maruti SX4 S Cross DDiS 320 Delta"/>
    <n v="6.35"/>
    <n v="85762"/>
    <x v="0"/>
    <s v="Manual"/>
    <s v="1st Owner"/>
    <n v="2015"/>
    <x v="6"/>
    <s v="5 Seats"/>
  </r>
  <r>
    <s v="Toyota Urban cruiser Mid"/>
    <n v="7.82"/>
    <n v="27987"/>
    <x v="1"/>
    <s v="Manual"/>
    <s v="1st Owner"/>
    <n v="2022"/>
    <x v="4"/>
    <s v="5 Seats"/>
  </r>
  <r>
    <s v="Honda City 1.5 V MT"/>
    <n v="3.02"/>
    <n v="141918"/>
    <x v="1"/>
    <s v="Manual"/>
    <s v="1st Owner"/>
    <n v="2010"/>
    <x v="97"/>
    <s v="5 Seats"/>
  </r>
  <r>
    <s v="Maruti Baleno Zeta"/>
    <n v="7.23"/>
    <n v="39558"/>
    <x v="1"/>
    <s v="Manual"/>
    <s v="1st Owner"/>
    <n v="2021"/>
    <x v="31"/>
    <s v="5 Seats"/>
  </r>
  <r>
    <s v="Hyundai Grand i10 CRDi Asta Option"/>
    <n v="3.44"/>
    <n v="68456"/>
    <x v="0"/>
    <s v="Manual"/>
    <s v="2nd Owner"/>
    <n v="2013"/>
    <x v="13"/>
    <s v="5 Seats"/>
  </r>
  <r>
    <s v="Maruti Swift VDI"/>
    <n v="3.4"/>
    <n v="86000"/>
    <x v="0"/>
    <s v="Manual"/>
    <s v="1st Owner"/>
    <n v="2011"/>
    <x v="18"/>
    <s v="5 Seats"/>
  </r>
  <r>
    <s v="Maruti S-Presso VXI Plus 2019-2022"/>
    <n v="4.4000000000000004"/>
    <n v="29782"/>
    <x v="1"/>
    <s v="Manual"/>
    <s v="1st Owner"/>
    <n v="2021"/>
    <x v="31"/>
    <s v="5 Seats"/>
  </r>
  <r>
    <s v="Maruti Alto LX"/>
    <n v="1.1499999999999999"/>
    <n v="95046"/>
    <x v="1"/>
    <s v="Manual"/>
    <s v="2nd Owner"/>
    <n v="2011"/>
    <x v="23"/>
    <s v="8 Seats"/>
  </r>
  <r>
    <s v="Maruti Ciaz ZDi Plus SHVS"/>
    <n v="4.96"/>
    <n v="133053"/>
    <x v="0"/>
    <s v="Manual"/>
    <s v="1st Owner"/>
    <n v="2016"/>
    <x v="10"/>
    <s v="5 Seats"/>
  </r>
  <r>
    <s v="Mahindra Scorpio VLX 2WD AT BSIV"/>
    <n v="4.62"/>
    <n v="151537"/>
    <x v="0"/>
    <s v="Automatic"/>
    <s v="2nd Owner"/>
    <n v="2013"/>
    <x v="18"/>
    <s v="8 Seats"/>
  </r>
  <r>
    <s v="Honda Amaze S i-VTEC"/>
    <n v="4.4000000000000004"/>
    <n v="91437"/>
    <x v="1"/>
    <s v="Manual"/>
    <s v="1st Owner"/>
    <n v="2017"/>
    <x v="32"/>
    <s v="5 Seats"/>
  </r>
  <r>
    <s v="Maruti Omni E MPI STD BSIV"/>
    <n v="1.78"/>
    <n v="11615"/>
    <x v="1"/>
    <s v="Manual"/>
    <s v="1st Owner"/>
    <n v="2015"/>
    <x v="4"/>
    <s v="5 Seats"/>
  </r>
  <r>
    <s v="Mercedes-Benz E-Class E250 CDI Avantgarde"/>
    <n v="11.21"/>
    <n v="85471"/>
    <x v="0"/>
    <s v="Automatic"/>
    <s v="2nd Owner"/>
    <n v="2012"/>
    <x v="8"/>
    <s v="5 Seats"/>
  </r>
  <r>
    <s v="Hyundai i20 Sportz 1.2"/>
    <n v="3.4"/>
    <n v="82591"/>
    <x v="1"/>
    <s v="Manual"/>
    <s v="1st Owner"/>
    <n v="2013"/>
    <x v="48"/>
    <s v="5 Seats"/>
  </r>
  <r>
    <s v="Hyundai i20 1.4 Asta Option"/>
    <n v="7.25"/>
    <n v="73000"/>
    <x v="0"/>
    <s v="Manual"/>
    <s v="1st Owner"/>
    <n v="2017"/>
    <x v="74"/>
    <s v="5 Seats"/>
  </r>
  <r>
    <s v="Renault Duster 110PS Diesel RxZ Plus"/>
    <n v="4.21"/>
    <n v="68000"/>
    <x v="0"/>
    <s v="Manual"/>
    <s v="1st Owner"/>
    <n v="2012"/>
    <x v="6"/>
    <s v="5 Seats"/>
  </r>
  <r>
    <s v="Hyundai Accent Executive LPG"/>
    <n v="1.28"/>
    <n v="73592"/>
    <x v="4"/>
    <s v="Manual"/>
    <s v="2nd Owner"/>
    <n v="2010"/>
    <x v="31"/>
    <s v="5 Seats"/>
  </r>
  <r>
    <s v="Honda City 1.5 S MT"/>
    <n v="2.48"/>
    <n v="114361"/>
    <x v="1"/>
    <s v="Manual"/>
    <s v="5th Owner"/>
    <n v="2009"/>
    <x v="10"/>
    <s v="5 Seats"/>
  </r>
  <r>
    <s v="Maruti Ciaz ZDi"/>
    <n v="5.16"/>
    <n v="84193"/>
    <x v="0"/>
    <s v="Manual"/>
    <s v="2nd Owner"/>
    <n v="2014"/>
    <x v="6"/>
    <s v="5 Seats"/>
  </r>
  <r>
    <s v="Volkswagen Ameo 1.2 MPI Highline Plus"/>
    <n v="5.25"/>
    <n v="57000"/>
    <x v="1"/>
    <s v="Manual"/>
    <s v="2nd Owner"/>
    <n v="2017"/>
    <x v="11"/>
    <s v="5 Seats"/>
  </r>
  <r>
    <s v="Honda City i VTEC VX"/>
    <n v="5.93"/>
    <n v="48727"/>
    <x v="1"/>
    <s v="Manual"/>
    <s v="1st Owner"/>
    <n v="2014"/>
    <x v="3"/>
    <s v="5 Seats"/>
  </r>
  <r>
    <s v="Maruti Brezza Zxi"/>
    <n v="10.43"/>
    <n v="6510"/>
    <x v="1"/>
    <s v="Manual"/>
    <s v="1st Owner"/>
    <n v="2022"/>
    <x v="29"/>
    <s v="5 Seats"/>
  </r>
  <r>
    <s v="Honda Amaze S Petrol"/>
    <n v="6.65"/>
    <n v="33088"/>
    <x v="1"/>
    <s v="Manual"/>
    <s v="1st Owner"/>
    <n v="2021"/>
    <x v="4"/>
    <s v="5 Seats"/>
  </r>
  <r>
    <s v="Skoda Rapid 1.6 TDI Elegance"/>
    <n v="2.4500000000000002"/>
    <n v="151434"/>
    <x v="0"/>
    <s v="Manual"/>
    <s v="3rd Owner"/>
    <n v="2011"/>
    <x v="29"/>
    <s v="5 Seats"/>
  </r>
  <r>
    <s v="Maruti Swift Dzire VXI 1.2"/>
    <n v="5.47"/>
    <n v="21166"/>
    <x v="1"/>
    <s v="Manual"/>
    <s v="1st Owner"/>
    <n v="2017"/>
    <x v="33"/>
    <s v="5 Seats"/>
  </r>
  <r>
    <s v="Volkswagen Vento Diesel Trendline"/>
    <n v="2.5099999999999998"/>
    <n v="106647"/>
    <x v="0"/>
    <s v="Manual"/>
    <s v="2nd Owner"/>
    <n v="2012"/>
    <x v="4"/>
    <s v="5 Seats"/>
  </r>
  <r>
    <s v="Hyundai i10 Sportz 1.1L"/>
    <n v="2.76"/>
    <n v="37930"/>
    <x v="1"/>
    <s v="Manual"/>
    <s v="4th Owner"/>
    <n v="2014"/>
    <x v="2"/>
    <s v="8 Seats"/>
  </r>
  <r>
    <s v="Hyundai Grand i10 Magna"/>
    <n v="3.01"/>
    <n v="128281"/>
    <x v="1"/>
    <s v="Manual"/>
    <s v="1st Owner"/>
    <n v="2014"/>
    <x v="10"/>
    <s v="5 Seats"/>
  </r>
  <r>
    <s v="Toyota Innova 2.5 VX (Diesel) 8 Seater BS IV"/>
    <n v="4.6900000000000004"/>
    <n v="168062"/>
    <x v="0"/>
    <s v="Manual"/>
    <s v="3rd Owner"/>
    <n v="2010"/>
    <x v="98"/>
    <s v="7 Seats"/>
  </r>
  <r>
    <s v="Nissan Micra XL Option CVT"/>
    <n v="4.93"/>
    <n v="13333"/>
    <x v="1"/>
    <s v="Automatic"/>
    <s v="1st Owner"/>
    <n v="2019"/>
    <x v="26"/>
    <s v="5 Seats"/>
  </r>
  <r>
    <s v="Mahindra Xylo D4"/>
    <n v="2.59"/>
    <n v="151026"/>
    <x v="0"/>
    <s v="Manual"/>
    <s v="2nd Owner"/>
    <n v="2014"/>
    <x v="29"/>
    <s v="5 Seats"/>
  </r>
  <r>
    <s v="Skoda Superb Elegance 2.0 TDI CR AT"/>
    <n v="3.93"/>
    <n v="134521"/>
    <x v="0"/>
    <s v="Automatic"/>
    <s v="2nd Owner"/>
    <n v="2011"/>
    <x v="21"/>
    <s v="5 Seats"/>
  </r>
  <r>
    <s v="Skoda Rapid 1.6 TDI Elegance"/>
    <n v="2.9"/>
    <n v="132996"/>
    <x v="0"/>
    <s v="Manual"/>
    <s v="2nd Owner"/>
    <n v="2012"/>
    <x v="5"/>
    <s v="5 Seats"/>
  </r>
  <r>
    <s v="BMW X4 M Sport X xDrive20d"/>
    <n v="56.5"/>
    <n v="29000"/>
    <x v="0"/>
    <s v="Automatic"/>
    <s v="1st Owner"/>
    <n v="2019"/>
    <x v="29"/>
    <s v="5 Seats"/>
  </r>
  <r>
    <s v="Honda City ZX MT"/>
    <n v="12.92"/>
    <n v="19534"/>
    <x v="1"/>
    <s v="Manual"/>
    <s v="1st Owner"/>
    <n v="2020"/>
    <x v="13"/>
    <s v="5 Seats"/>
  </r>
  <r>
    <s v="Skoda Rapid 1.6 MPI Ambition BSIV"/>
    <n v="6.44"/>
    <n v="88673"/>
    <x v="1"/>
    <s v="Manual"/>
    <s v="1st Owner"/>
    <n v="2019"/>
    <x v="10"/>
    <s v="5 Seats"/>
  </r>
  <r>
    <s v="Hyundai i20 Asta Opt Turbo DCT"/>
    <n v="10.93"/>
    <n v="32272"/>
    <x v="1"/>
    <s v="Automatic"/>
    <s v="1st Owner"/>
    <n v="2020"/>
    <x v="33"/>
    <s v="5 Seats"/>
  </r>
  <r>
    <s v="Volkswagen Polo 1.2 MPI Trendline"/>
    <n v="4.33"/>
    <n v="26850"/>
    <x v="1"/>
    <s v="Manual"/>
    <s v="2nd Owner"/>
    <n v="2017"/>
    <x v="17"/>
    <s v="5 Seats"/>
  </r>
  <r>
    <s v="Hyundai i10 Era 1.1"/>
    <n v="0.98497000000000001"/>
    <n v="120426"/>
    <x v="1"/>
    <s v="Manual"/>
    <s v="4th Owner"/>
    <n v="2009"/>
    <x v="29"/>
    <s v="5 Seats"/>
  </r>
  <r>
    <s v="Hyundai EON Era Plus"/>
    <n v="2.46"/>
    <n v="21796"/>
    <x v="1"/>
    <s v="Manual"/>
    <s v="1st Owner"/>
    <n v="2015"/>
    <x v="37"/>
    <s v="5 Seats"/>
  </r>
  <r>
    <s v="Volkswagen Vento Diesel Comfortline"/>
    <n v="2.69"/>
    <n v="118881"/>
    <x v="0"/>
    <s v="Manual"/>
    <s v="1st Owner"/>
    <n v="2012"/>
    <x v="4"/>
    <s v="5 Seats"/>
  </r>
  <r>
    <s v="Toyota Yaris G BSIV"/>
    <n v="7.75"/>
    <n v="32039"/>
    <x v="1"/>
    <s v="Manual"/>
    <s v="2nd Owner"/>
    <n v="2018"/>
    <x v="23"/>
    <s v="7 Seats"/>
  </r>
  <r>
    <s v="Maruti Baleno 1.2 Alpha"/>
    <n v="5.37"/>
    <n v="124763"/>
    <x v="1"/>
    <s v="Manual"/>
    <s v="1st Owner"/>
    <n v="2017"/>
    <x v="23"/>
    <s v="7 Seats"/>
  </r>
  <r>
    <s v="Mahindra Scorpio S8 7C Seater"/>
    <n v="6.95"/>
    <n v="201197"/>
    <x v="0"/>
    <s v="Manual"/>
    <s v="3rd Owner"/>
    <n v="2015"/>
    <x v="4"/>
    <s v="5 Seats"/>
  </r>
  <r>
    <s v="Mahindra XUV500 W10 2WD"/>
    <n v="8.51"/>
    <n v="81672"/>
    <x v="0"/>
    <s v="Manual"/>
    <s v="2nd Owner"/>
    <n v="2015"/>
    <x v="13"/>
    <s v="5 Seats"/>
  </r>
  <r>
    <s v="Maruti Swift Dzire VXI"/>
    <n v="7.32"/>
    <n v="20248"/>
    <x v="1"/>
    <s v="Manual"/>
    <s v="1st Owner"/>
    <n v="2021"/>
    <x v="13"/>
    <s v="5 Seats"/>
  </r>
  <r>
    <s v="Maruti Wagon R VXI BS IV"/>
    <n v="2.21"/>
    <n v="73639"/>
    <x v="1"/>
    <s v="Manual"/>
    <s v="1st Owner"/>
    <n v="2012"/>
    <x v="10"/>
    <s v="5 Seats"/>
  </r>
  <r>
    <s v="Maruti Wagon R VXI BS IV"/>
    <n v="1.55"/>
    <n v="82028"/>
    <x v="1"/>
    <s v="Manual"/>
    <s v="2nd Owner"/>
    <n v="2010"/>
    <x v="31"/>
    <s v="5 Seats"/>
  </r>
  <r>
    <s v="Honda Amaze S i-Vtech"/>
    <n v="3.87"/>
    <n v="32375"/>
    <x v="1"/>
    <s v="Manual"/>
    <s v="4th Owner"/>
    <n v="2016"/>
    <x v="23"/>
    <s v="5 Seats"/>
  </r>
  <r>
    <s v="Maruti Ciaz ZDi Plus"/>
    <n v="4.75"/>
    <n v="182048"/>
    <x v="0"/>
    <s v="Manual"/>
    <s v="1st Owner"/>
    <n v="2015"/>
    <x v="67"/>
    <s v="8 Seats"/>
  </r>
  <r>
    <s v="Land Rover Freelander 2 SE"/>
    <n v="13.28"/>
    <n v="158108"/>
    <x v="0"/>
    <s v="Automatic"/>
    <s v="1st Owner"/>
    <n v="2014"/>
    <x v="16"/>
    <s v="5 Seats"/>
  </r>
  <r>
    <s v="Toyota Innova Crysta 2.4 G MT 8S BSIV"/>
    <n v="11.3"/>
    <n v="74176"/>
    <x v="0"/>
    <s v="Manual"/>
    <s v="1st Owner"/>
    <n v="2016"/>
    <x v="13"/>
    <s v="5 Seats"/>
  </r>
  <r>
    <s v="Skoda Rapid 1.0 TSI Ambition"/>
    <n v="9.0399999999999991"/>
    <n v="17805"/>
    <x v="1"/>
    <s v="Manual"/>
    <s v="2nd Owner"/>
    <n v="2020"/>
    <x v="54"/>
    <s v="5 Seats"/>
  </r>
  <r>
    <s v="Maruti Zen Estilo LXI BS IV"/>
    <n v="1.31"/>
    <n v="105209"/>
    <x v="1"/>
    <s v="Manual"/>
    <s v="1st Owner"/>
    <n v="2009"/>
    <x v="31"/>
    <s v="5 Seats"/>
  </r>
  <r>
    <s v="Maruti Wagon R LXI Minor Duo LPG"/>
    <n v="0.98429"/>
    <n v="72792"/>
    <x v="4"/>
    <s v="Manual"/>
    <s v="1st Owner"/>
    <n v="2008"/>
    <x v="0"/>
    <s v="5 Seats"/>
  </r>
  <r>
    <s v="Maruti Swift LDI BSIV"/>
    <n v="3.7"/>
    <n v="93411"/>
    <x v="0"/>
    <s v="Manual"/>
    <s v="2nd Owner"/>
    <n v="2014"/>
    <x v="8"/>
    <s v="5 Seats"/>
  </r>
  <r>
    <s v="Tata Harrier XZ Dark Edition BSIV"/>
    <n v="14.52"/>
    <n v="51954"/>
    <x v="0"/>
    <s v="Manual"/>
    <s v="1st Owner"/>
    <n v="2019"/>
    <x v="4"/>
    <s v="5 Seats"/>
  </r>
  <r>
    <s v="Hyundai Verna 1.4 EX"/>
    <n v="3.86"/>
    <n v="199085"/>
    <x v="0"/>
    <s v="Manual"/>
    <s v="1st Owner"/>
    <n v="2013"/>
    <x v="97"/>
    <s v="5 Seats"/>
  </r>
  <r>
    <s v="Maruti Swift Dzire 1.2 Vxi BSIV"/>
    <n v="2.4700000000000002"/>
    <n v="213709"/>
    <x v="1"/>
    <s v="Manual"/>
    <s v="1st Owner"/>
    <n v="2011"/>
    <x v="30"/>
    <s v="5 Seats"/>
  </r>
  <r>
    <s v="Hyundai Grand i10 CRDi Magna"/>
    <n v="2.65"/>
    <n v="134698"/>
    <x v="0"/>
    <s v="Manual"/>
    <s v="1st Owner"/>
    <n v="2013"/>
    <x v="4"/>
    <s v="5 Seats"/>
  </r>
  <r>
    <s v="Chevrolet Beat Diesel PS"/>
    <n v="1.07"/>
    <n v="82983"/>
    <x v="0"/>
    <s v="Manual"/>
    <s v="1st Owner"/>
    <n v="2012"/>
    <x v="92"/>
    <s v="4 Seats"/>
  </r>
  <r>
    <s v="Hyundai Grand i10 Magna"/>
    <n v="2.96"/>
    <n v="81678"/>
    <x v="1"/>
    <s v="Manual"/>
    <s v="1st Owner"/>
    <n v="2013"/>
    <x v="76"/>
    <s v="6 Seats"/>
  </r>
  <r>
    <s v="Tata Nano Twist XT"/>
    <n v="0.86502999999999997"/>
    <n v="50789"/>
    <x v="1"/>
    <s v="Manual"/>
    <s v="2nd Owner"/>
    <n v="2014"/>
    <x v="6"/>
    <s v="5 Seats"/>
  </r>
  <r>
    <s v="Mahindra Thar CRDe"/>
    <n v="7.82"/>
    <n v="46994"/>
    <x v="0"/>
    <s v="Manual"/>
    <s v="1st Owner"/>
    <n v="2018"/>
    <x v="23"/>
    <s v="7 Seats"/>
  </r>
  <r>
    <s v="Honda City i VTEC VX Option"/>
    <n v="7.29"/>
    <n v="19528"/>
    <x v="1"/>
    <s v="Manual"/>
    <s v="1st Owner"/>
    <n v="2016"/>
    <x v="6"/>
    <s v="5 Seats"/>
  </r>
  <r>
    <s v="Tata Hexa XE"/>
    <n v="7.25"/>
    <n v="68315"/>
    <x v="0"/>
    <s v="Manual"/>
    <s v="2nd Owner"/>
    <n v="2017"/>
    <x v="31"/>
    <s v="5 Seats"/>
  </r>
  <r>
    <s v="Ford Ecosport 1.5 Petrol Trend BSIV"/>
    <n v="5.82"/>
    <n v="69720"/>
    <x v="1"/>
    <s v="Manual"/>
    <s v="1st Owner"/>
    <n v="2017"/>
    <x v="54"/>
    <s v="5 Seats"/>
  </r>
  <r>
    <s v="Maruti SX4 S Cross DDiS 200 Sigma"/>
    <n v="5.15"/>
    <n v="110655"/>
    <x v="0"/>
    <s v="Manual"/>
    <s v="1st Owner"/>
    <n v="2016"/>
    <x v="8"/>
    <s v="5 Seats"/>
  </r>
  <r>
    <s v="Maruti Wagon R LXI Minor Duo LPG"/>
    <n v="1.07"/>
    <n v="87100"/>
    <x v="4"/>
    <s v="Manual"/>
    <s v="2nd Owner"/>
    <n v="2009"/>
    <x v="83"/>
    <s v="5 Seats"/>
  </r>
  <r>
    <s v="Hyundai i20 Sportz 1.4 CRDi"/>
    <n v="3.19"/>
    <n v="124012"/>
    <x v="0"/>
    <s v="Manual"/>
    <s v="2nd Owner"/>
    <n v="2013"/>
    <x v="96"/>
    <s v="5 Seats"/>
  </r>
  <r>
    <s v="Ford Figo Diesel ZXI"/>
    <n v="1.34"/>
    <n v="92251"/>
    <x v="0"/>
    <s v="Manual"/>
    <s v="2nd Owner"/>
    <n v="2010"/>
    <x v="5"/>
    <s v="7 Seats"/>
  </r>
  <r>
    <s v="Ford Ikon 1.3 Flair"/>
    <n v="0.80901999999999996"/>
    <n v="61127"/>
    <x v="1"/>
    <s v="Manual"/>
    <s v="2nd Owner"/>
    <n v="2008"/>
    <x v="4"/>
    <s v="5 Seats"/>
  </r>
  <r>
    <s v="Honda Mobilio V i-DTEC"/>
    <n v="3.99"/>
    <n v="141083"/>
    <x v="0"/>
    <s v="Manual"/>
    <s v="1st Owner"/>
    <n v="2014"/>
    <x v="31"/>
    <s v="5 Seats"/>
  </r>
  <r>
    <s v="Maruti Swift LXI BSIV"/>
    <n v="3.25"/>
    <n v="61802"/>
    <x v="1"/>
    <s v="Manual"/>
    <s v="2nd Owner"/>
    <n v="2014"/>
    <x v="4"/>
    <s v="5 Seats"/>
  </r>
  <r>
    <s v="Chevrolet Sail Hatchback 1.3 TCDi"/>
    <n v="2.31"/>
    <n v="147215"/>
    <x v="0"/>
    <s v="Manual"/>
    <s v="3rd Owner"/>
    <n v="2015"/>
    <x v="13"/>
    <s v="5 Seats"/>
  </r>
  <r>
    <s v="Maruti Ignis 1.2 Delta BSIV"/>
    <n v="4.43"/>
    <n v="74295"/>
    <x v="1"/>
    <s v="Manual"/>
    <s v="1st Owner"/>
    <n v="2017"/>
    <x v="31"/>
    <s v="5 Seats"/>
  </r>
  <r>
    <s v="Maruti Wagon R VXI BS IV"/>
    <n v="3.49"/>
    <n v="66290"/>
    <x v="1"/>
    <s v="Manual"/>
    <s v="2nd Owner"/>
    <n v="2017"/>
    <x v="4"/>
    <s v="5 Seats"/>
  </r>
  <r>
    <s v="Maruti Vitara Brezza ZDi Plus Dual Tone"/>
    <n v="8.2200000000000006"/>
    <n v="92485"/>
    <x v="0"/>
    <s v="Manual"/>
    <s v="1st Owner"/>
    <n v="2018"/>
    <x v="33"/>
    <s v="5 Seats"/>
  </r>
  <r>
    <s v="Maruti Baleno 1.2 Delta"/>
    <n v="5.36"/>
    <n v="57563"/>
    <x v="1"/>
    <s v="Manual"/>
    <s v="1st Owner"/>
    <n v="2018"/>
    <x v="4"/>
    <s v="5 Seats"/>
  </r>
  <r>
    <s v="Hyundai i10 Magna 1.1L"/>
    <n v="2.25"/>
    <n v="30675"/>
    <x v="1"/>
    <s v="Manual"/>
    <s v="1st Owner"/>
    <n v="2011"/>
    <x v="3"/>
    <s v="5 Seats"/>
  </r>
  <r>
    <s v="Maruti Swift Dzire VXI"/>
    <n v="3.37"/>
    <n v="58835"/>
    <x v="1"/>
    <s v="Manual"/>
    <s v="1st Owner"/>
    <n v="2013"/>
    <x v="39"/>
    <s v="5 Seats"/>
  </r>
  <r>
    <s v="Volkswagen Polo Diesel Comfortline 1.2L"/>
    <n v="2.58"/>
    <n v="122571"/>
    <x v="0"/>
    <s v="Manual"/>
    <s v="3rd Owner"/>
    <n v="2013"/>
    <x v="83"/>
    <s v="5 Seats"/>
  </r>
  <r>
    <s v="Hyundai Verna 1.6 SX"/>
    <n v="4.07"/>
    <n v="116064"/>
    <x v="0"/>
    <s v="Manual"/>
    <s v="2nd Owner"/>
    <n v="2013"/>
    <x v="99"/>
    <s v="5 Seats"/>
  </r>
  <r>
    <s v="Ford Classic 1.4 Duratorq Titanium"/>
    <n v="1.58"/>
    <n v="128396"/>
    <x v="0"/>
    <s v="Manual"/>
    <s v="1st Owner"/>
    <n v="2012"/>
    <x v="100"/>
    <s v="4 Seats"/>
  </r>
  <r>
    <s v="Mercedes-Benz G G63 AMG"/>
    <n v="152"/>
    <n v="47000"/>
    <x v="1"/>
    <s v="Automatic"/>
    <s v="2nd Owner"/>
    <n v="2017"/>
    <x v="3"/>
    <s v="5 Seats"/>
  </r>
  <r>
    <s v="Porsche Panamera GTS"/>
    <n v="175"/>
    <n v="10000"/>
    <x v="1"/>
    <s v="Automatic"/>
    <s v="1st Owner"/>
    <n v="2019"/>
    <x v="50"/>
    <s v="5 Seats"/>
  </r>
  <r>
    <s v="Chevrolet Beat LT"/>
    <n v="2.5499999999999998"/>
    <n v="37275"/>
    <x v="1"/>
    <s v="Manual"/>
    <s v="1st Owner"/>
    <n v="2014"/>
    <x v="50"/>
    <s v="5 Seats"/>
  </r>
  <r>
    <s v="Mercedes-Benz E-Class Exclusive E 220 d BSIV"/>
    <n v="44"/>
    <n v="44000"/>
    <x v="0"/>
    <s v="Automatic"/>
    <s v="1st Owner"/>
    <n v="2017"/>
    <x v="33"/>
    <s v="5 Seats"/>
  </r>
  <r>
    <s v="Mercedes-Benz E-Class Exclusive E 220 d BSIV"/>
    <n v="43.5"/>
    <n v="39000"/>
    <x v="0"/>
    <s v="Automatic"/>
    <s v="1st Owner"/>
    <n v="2017"/>
    <x v="22"/>
    <s v="5 Seats"/>
  </r>
  <r>
    <s v="Hyundai Santro Xing XG"/>
    <n v="0.84636999999999996"/>
    <n v="97767"/>
    <x v="1"/>
    <s v="Manual"/>
    <s v="5th Owner"/>
    <n v="2005"/>
    <x v="10"/>
    <s v="5 Seats"/>
  </r>
  <r>
    <s v="Mercedes-Benz GLC 200"/>
    <n v="56.5"/>
    <n v="32000"/>
    <x v="1"/>
    <s v="Automatic"/>
    <s v="1st Owner"/>
    <n v="2020"/>
    <x v="31"/>
    <s v="5 Seats"/>
  </r>
  <r>
    <s v="Honda Amaze S i-VTEC"/>
    <n v="5"/>
    <n v="53931"/>
    <x v="1"/>
    <s v="Manual"/>
    <s v="1st Owner"/>
    <n v="2018"/>
    <x v="3"/>
    <s v="5 Seats"/>
  </r>
  <r>
    <s v="Fiat Avventura MULTIJET Active"/>
    <n v="3.47"/>
    <n v="73818"/>
    <x v="0"/>
    <s v="Manual"/>
    <s v="1st Owner"/>
    <n v="2014"/>
    <x v="76"/>
    <s v="6 Seats"/>
  </r>
  <r>
    <s v="Honda Jazz 1.2 V AT i VTEC"/>
    <n v="6.9"/>
    <n v="27200"/>
    <x v="1"/>
    <s v="Automatic"/>
    <s v="1st Owner"/>
    <n v="2017"/>
    <x v="11"/>
    <s v="5 Seats"/>
  </r>
  <r>
    <s v="Mahindra Thar CRDe"/>
    <n v="7.72"/>
    <n v="46365"/>
    <x v="0"/>
    <s v="Manual"/>
    <s v="1st Owner"/>
    <n v="2017"/>
    <x v="48"/>
    <s v="5 Seats"/>
  </r>
  <r>
    <s v="Maruti Ciaz Alpha BSIV"/>
    <n v="8.7200000000000006"/>
    <n v="82496"/>
    <x v="1"/>
    <s v="Manual"/>
    <s v="1st Owner"/>
    <n v="2019"/>
    <x v="31"/>
    <s v="5 Seats"/>
  </r>
  <r>
    <s v="Renault Duster 110PS Diesel RxL AMT"/>
    <n v="6.51"/>
    <n v="73656"/>
    <x v="0"/>
    <s v="Automatic"/>
    <s v="1st Owner"/>
    <n v="2016"/>
    <x v="43"/>
    <s v="7 Seats"/>
  </r>
  <r>
    <s v="Maruti Ciaz ZDi SHVS"/>
    <n v="5.43"/>
    <n v="92530"/>
    <x v="0"/>
    <s v="Manual"/>
    <s v="1st Owner"/>
    <n v="2016"/>
    <x v="7"/>
    <s v="5 Seats"/>
  </r>
  <r>
    <s v="Mahindra TUV 300 mHAWK100 T8"/>
    <n v="6.58"/>
    <n v="68364"/>
    <x v="0"/>
    <s v="Manual"/>
    <s v="2nd Owner"/>
    <n v="2017"/>
    <x v="4"/>
    <s v="5 Seats"/>
  </r>
  <r>
    <s v="Jeep Compass 1.4 Sport"/>
    <n v="12.61"/>
    <n v="30224"/>
    <x v="1"/>
    <s v="Manual"/>
    <s v="1st Owner"/>
    <n v="2018"/>
    <x v="11"/>
    <s v="5 Seats"/>
  </r>
  <r>
    <s v="Maruti Baleno 1.2 Alpha"/>
    <n v="5.85"/>
    <n v="88658"/>
    <x v="1"/>
    <s v="Manual"/>
    <s v="1st Owner"/>
    <n v="2017"/>
    <x v="76"/>
    <s v="6 Seats"/>
  </r>
  <r>
    <s v="Maruti Vitara Brezza ZXI"/>
    <n v="10.53"/>
    <n v="26396"/>
    <x v="1"/>
    <s v="Manual"/>
    <s v="1st Owner"/>
    <n v="2020"/>
    <x v="13"/>
    <s v="5 Seats"/>
  </r>
  <r>
    <s v="Mahindra Thar CRDe"/>
    <n v="7.46"/>
    <n v="60020"/>
    <x v="0"/>
    <s v="Manual"/>
    <s v="1st Owner"/>
    <n v="2017"/>
    <x v="11"/>
    <s v="5 Seats"/>
  </r>
  <r>
    <s v="Maruti Alto K10 2010-2014 VXI"/>
    <n v="2.68"/>
    <n v="55107"/>
    <x v="1"/>
    <s v="Manual"/>
    <s v="1st Owner"/>
    <n v="2014"/>
    <x v="18"/>
    <s v="5 Seats"/>
  </r>
  <r>
    <s v="Maruti Ciaz Alpha AT"/>
    <n v="12.43"/>
    <n v="3925"/>
    <x v="1"/>
    <s v="Automatic"/>
    <s v="1st Owner"/>
    <n v="2022"/>
    <x v="4"/>
    <s v="5 Seats"/>
  </r>
  <r>
    <s v="Maruti Alto 800 LXI"/>
    <n v="3.23"/>
    <n v="21949"/>
    <x v="1"/>
    <s v="Manual"/>
    <s v="1st Owner"/>
    <n v="2017"/>
    <x v="21"/>
    <s v="5 Seats"/>
  </r>
  <r>
    <s v="Maruti Swift Dzire VXI"/>
    <n v="5"/>
    <n v="41899"/>
    <x v="1"/>
    <s v="Manual"/>
    <s v="1st Owner"/>
    <n v="2016"/>
    <x v="85"/>
    <s v="5 Seats"/>
  </r>
  <r>
    <s v="BMW 5 Series 520d Luxury Line"/>
    <n v="46"/>
    <n v="43000"/>
    <x v="0"/>
    <s v="Automatic"/>
    <s v="1st Owner"/>
    <n v="2019"/>
    <x v="50"/>
    <s v="5 Seats"/>
  </r>
  <r>
    <s v="Volvo XC60 D5 Inscription"/>
    <n v="61"/>
    <n v="20000"/>
    <x v="0"/>
    <s v="Automatic"/>
    <s v="1st Owner"/>
    <n v="2021"/>
    <x v="26"/>
    <s v="5 Seats"/>
  </r>
  <r>
    <s v="Mercedes-Benz GLC 220d 4MATIC"/>
    <n v="56.5"/>
    <n v="24000"/>
    <x v="0"/>
    <s v="Automatic"/>
    <s v="1st Owner"/>
    <n v="2020"/>
    <x v="49"/>
    <s v="5 Seats"/>
  </r>
  <r>
    <s v="Audi Q3 35 TDI Quattro Premium Plus"/>
    <n v="17.5"/>
    <n v="39356"/>
    <x v="0"/>
    <s v="Automatic"/>
    <s v="1st Owner"/>
    <n v="2015"/>
    <x v="32"/>
    <s v="5 Seats"/>
  </r>
  <r>
    <s v="Mercedes-Benz S-Class S 350 CDI"/>
    <n v="71.5"/>
    <n v="18000"/>
    <x v="0"/>
    <s v="Automatic"/>
    <s v="1st Owner"/>
    <n v="2017"/>
    <x v="13"/>
    <s v="5 Seats"/>
  </r>
  <r>
    <s v="Mercedes-Benz C-Class 220 CDI AT"/>
    <n v="13.75"/>
    <n v="40000"/>
    <x v="0"/>
    <s v="Automatic"/>
    <s v="1st Owner"/>
    <n v="2013"/>
    <x v="31"/>
    <s v="5 Seats"/>
  </r>
  <r>
    <s v="Maruti Alto K10 VXI"/>
    <n v="3.15"/>
    <n v="30555"/>
    <x v="1"/>
    <s v="Manual"/>
    <s v="1st Owner"/>
    <n v="2016"/>
    <x v="4"/>
    <s v="5 Seats"/>
  </r>
  <r>
    <s v="Maruti Ciaz VDi Plus SHVS"/>
    <n v="4.78"/>
    <n v="119878"/>
    <x v="0"/>
    <s v="Manual"/>
    <s v="1st Owner"/>
    <n v="2015"/>
    <x v="31"/>
    <s v="5 Seats"/>
  </r>
  <r>
    <s v="Hyundai i20 1.2 Magna Opt"/>
    <n v="2.4300000000000002"/>
    <n v="84557"/>
    <x v="1"/>
    <s v="Manual"/>
    <s v="1st Owner"/>
    <n v="2011"/>
    <x v="41"/>
    <s v="7 Seats"/>
  </r>
  <r>
    <s v="Maruti Ciaz VDi Option SHVS"/>
    <n v="5.36"/>
    <n v="96528"/>
    <x v="0"/>
    <s v="Manual"/>
    <s v="1st Owner"/>
    <n v="2017"/>
    <x v="16"/>
    <s v="5 Seats"/>
  </r>
  <r>
    <s v="Mahindra XUV500 W10 1.99 mHawk"/>
    <n v="11.24"/>
    <n v="44081"/>
    <x v="0"/>
    <s v="Manual"/>
    <s v="1st Owner"/>
    <n v="2017"/>
    <x v="31"/>
    <s v="5 Seats"/>
  </r>
  <r>
    <s v="Renault Kiger RXT AMT"/>
    <n v="7.75"/>
    <n v="6494"/>
    <x v="1"/>
    <s v="Automatic"/>
    <s v="1st Owner"/>
    <n v="2021"/>
    <x v="13"/>
    <s v="5 Seats"/>
  </r>
  <r>
    <s v="Maruti Swift VDI BSIV"/>
    <n v="3.4"/>
    <n v="118631"/>
    <x v="0"/>
    <s v="Manual"/>
    <s v="1st Owner"/>
    <n v="2014"/>
    <x v="10"/>
    <s v="5 Seats"/>
  </r>
  <r>
    <s v="Maruti Alto K10 VXI"/>
    <n v="3.51"/>
    <n v="47133"/>
    <x v="1"/>
    <s v="Manual"/>
    <s v="1st Owner"/>
    <n v="2018"/>
    <x v="4"/>
    <s v="5 Seats"/>
  </r>
  <r>
    <s v="Honda Amaze S i-VTEC"/>
    <n v="4.5599999999999996"/>
    <n v="94025"/>
    <x v="1"/>
    <s v="Manual"/>
    <s v="1st Owner"/>
    <n v="2017"/>
    <x v="13"/>
    <s v="5 Seats"/>
  </r>
  <r>
    <s v="Hyundai i20 Magna 1.2"/>
    <n v="5.0199999999999996"/>
    <n v="68841"/>
    <x v="1"/>
    <s v="Manual"/>
    <s v="1st Owner"/>
    <n v="2016"/>
    <x v="39"/>
    <s v="5 Seats"/>
  </r>
  <r>
    <s v="Hyundai Venue SX Plus Turbo DCT BSIV"/>
    <n v="10.46"/>
    <n v="31952"/>
    <x v="1"/>
    <s v="Automatic"/>
    <s v="1st Owner"/>
    <n v="2019"/>
    <x v="13"/>
    <s v="5 Seats"/>
  </r>
  <r>
    <s v="Hyundai Creta 1.6 CRDi SX"/>
    <n v="11.3"/>
    <n v="66518"/>
    <x v="0"/>
    <s v="Manual"/>
    <s v="2nd Owner"/>
    <n v="2019"/>
    <x v="39"/>
    <s v="5 Seats"/>
  </r>
  <r>
    <s v="Hyundai Venue SX Plus Turbo DCT BSIV"/>
    <n v="10.53"/>
    <n v="26684"/>
    <x v="1"/>
    <s v="Automatic"/>
    <s v="2nd Owner"/>
    <n v="2019"/>
    <x v="3"/>
    <s v="5 Seats"/>
  </r>
  <r>
    <s v="Hyundai Creta 1.6 CRDi SX"/>
    <n v="7.9"/>
    <n v="38280"/>
    <x v="0"/>
    <s v="Manual"/>
    <s v="1st Owner"/>
    <n v="2015"/>
    <x v="4"/>
    <s v="5 Seats"/>
  </r>
  <r>
    <s v="Tata Tiago 1.2 Revotron XZ"/>
    <n v="3.77"/>
    <n v="96392"/>
    <x v="1"/>
    <s v="Manual"/>
    <s v="1st Owner"/>
    <n v="2017"/>
    <x v="23"/>
    <s v="7 Seats"/>
  </r>
  <r>
    <s v="Maruti Swift Dzire 1.2 ZXi BSIV"/>
    <n v="2.86"/>
    <n v="92613"/>
    <x v="1"/>
    <s v="Manual"/>
    <s v="1st Owner"/>
    <n v="2011"/>
    <x v="5"/>
    <s v="5 Seats"/>
  </r>
  <r>
    <s v="Mahindra Scorpio S7 120"/>
    <n v="11.78"/>
    <n v="40011"/>
    <x v="0"/>
    <s v="Manual"/>
    <s v="1st Owner"/>
    <n v="2018"/>
    <x v="8"/>
    <s v="5 Seats"/>
  </r>
  <r>
    <s v="Honda City i DTEC VX"/>
    <n v="5.33"/>
    <n v="98772"/>
    <x v="0"/>
    <s v="Manual"/>
    <s v="2nd Owner"/>
    <n v="2015"/>
    <x v="31"/>
    <s v="5 Seats"/>
  </r>
  <r>
    <s v="Hyundai i20 Asta 1.4 CRDi"/>
    <n v="3.5"/>
    <n v="38931"/>
    <x v="0"/>
    <s v="Manual"/>
    <s v="1st Owner"/>
    <n v="2013"/>
    <x v="8"/>
    <s v="5 Seats"/>
  </r>
  <r>
    <s v="Maruti Swift LDI BSIV"/>
    <n v="4.2699999999999996"/>
    <n v="82392"/>
    <x v="0"/>
    <s v="Manual"/>
    <s v="1st Owner"/>
    <n v="2017"/>
    <x v="23"/>
    <s v="7 Seats"/>
  </r>
  <r>
    <s v="Hyundai i20 1.4 Asta"/>
    <n v="5.72"/>
    <n v="96805"/>
    <x v="0"/>
    <s v="Manual"/>
    <s v="1st Owner"/>
    <n v="2017"/>
    <x v="13"/>
    <s v="5 Seats"/>
  </r>
  <r>
    <s v="Mahindra Scorpio S5 BSIV"/>
    <n v="9.98"/>
    <n v="68307"/>
    <x v="0"/>
    <s v="Manual"/>
    <s v="1st Owner"/>
    <n v="2018"/>
    <x v="4"/>
    <s v="5 Seats"/>
  </r>
  <r>
    <s v="Maruti Wagon R LXI BS IV"/>
    <n v="3.75"/>
    <n v="30404"/>
    <x v="1"/>
    <s v="Manual"/>
    <s v="1st Owner"/>
    <n v="2016"/>
    <x v="31"/>
    <s v="5 Seats"/>
  </r>
  <r>
    <s v="Maruti Baleno 1.2 Alpha"/>
    <n v="6.3"/>
    <n v="36438"/>
    <x v="1"/>
    <s v="Manual"/>
    <s v="2nd Owner"/>
    <n v="2018"/>
    <x v="23"/>
    <s v="7 Seats"/>
  </r>
  <r>
    <s v="Maruti Swift VDI BSIV"/>
    <n v="3.76"/>
    <n v="115206"/>
    <x v="0"/>
    <s v="Manual"/>
    <s v="1st Owner"/>
    <n v="2015"/>
    <x v="20"/>
    <s v="5 Seats"/>
  </r>
  <r>
    <s v="Mahindra XUV500 W6 2WD"/>
    <n v="6.23"/>
    <n v="104537"/>
    <x v="0"/>
    <s v="Manual"/>
    <s v="1st Owner"/>
    <n v="2015"/>
    <x v="44"/>
    <s v="7 Seats"/>
  </r>
  <r>
    <s v="MG Hector Sharp DCT"/>
    <n v="16.13"/>
    <n v="29827"/>
    <x v="1"/>
    <s v="Automatic"/>
    <s v="2nd Owner"/>
    <n v="2019"/>
    <x v="26"/>
    <s v="5 Seats"/>
  </r>
  <r>
    <s v="Toyota Innova Crysta 2.8 GX AT BSIV"/>
    <n v="15.75"/>
    <n v="55000"/>
    <x v="0"/>
    <s v="Automatic"/>
    <s v="1st Owner"/>
    <n v="2017"/>
    <x v="71"/>
    <s v="7 Seats"/>
  </r>
  <r>
    <s v="Audi A6 35 TDI"/>
    <n v="24.5"/>
    <n v="68000"/>
    <x v="0"/>
    <s v="Automatic"/>
    <s v="1st Owner"/>
    <n v="2016"/>
    <x v="44"/>
    <s v="7 Seats"/>
  </r>
  <r>
    <s v="Ford Endeavour 3.2 Titanium AT 4X4"/>
    <n v="28.75"/>
    <n v="80000"/>
    <x v="0"/>
    <s v="Automatic"/>
    <s v="1st Owner"/>
    <n v="2018"/>
    <x v="17"/>
    <s v="5 Seats"/>
  </r>
  <r>
    <s v="Toyota Innova Crysta 2.8 GX AT BSIV"/>
    <n v="19.45"/>
    <n v="55000"/>
    <x v="0"/>
    <s v="Automatic"/>
    <s v="1st Owner"/>
    <n v="2019"/>
    <x v="6"/>
    <s v="5 Seats"/>
  </r>
  <r>
    <s v="Hyundai EON Era Plus"/>
    <n v="2.2999999999999998"/>
    <n v="67885"/>
    <x v="1"/>
    <s v="Manual"/>
    <s v="1st Owner"/>
    <n v="2013"/>
    <x v="13"/>
    <s v="5 Seats"/>
  </r>
  <r>
    <s v="Kia Seltos HTX IVT G"/>
    <n v="16.5"/>
    <n v="28000"/>
    <x v="1"/>
    <s v="Automatic"/>
    <s v="1st Owner"/>
    <n v="2021"/>
    <x v="4"/>
    <s v="5 Seats"/>
  </r>
  <r>
    <s v="Hyundai EON 1.0 Era Plus"/>
    <n v="2.2999999999999998"/>
    <n v="48421"/>
    <x v="1"/>
    <s v="Manual"/>
    <s v="1st Owner"/>
    <n v="2013"/>
    <x v="39"/>
    <s v="5 Seats"/>
  </r>
  <r>
    <s v="Maruti Swift Dzire VXI"/>
    <n v="4.25"/>
    <n v="49000"/>
    <x v="1"/>
    <s v="Manual"/>
    <s v="1st Owner"/>
    <n v="2014"/>
    <x v="21"/>
    <s v="5 Seats"/>
  </r>
  <r>
    <s v="Hyundai Verna 1.6 SX"/>
    <n v="4.5"/>
    <n v="75000"/>
    <x v="0"/>
    <s v="Manual"/>
    <s v="1st Owner"/>
    <n v="2013"/>
    <x v="10"/>
    <s v="5 Seats"/>
  </r>
  <r>
    <s v="BMW 5 Series 520d Sport Line"/>
    <n v="40.5"/>
    <n v="55000"/>
    <x v="0"/>
    <s v="Automatic"/>
    <s v="2nd Owner"/>
    <n v="2018"/>
    <x v="43"/>
    <s v="5 Seats"/>
  </r>
  <r>
    <s v="Honda Amaze S Option i-VTEC"/>
    <n v="4.71"/>
    <n v="6357"/>
    <x v="1"/>
    <s v="Manual"/>
    <s v="1st Owner"/>
    <n v="2017"/>
    <x v="3"/>
    <s v="5 Seats"/>
  </r>
  <r>
    <s v="Hyundai Venue SX Opt Executive Diesel"/>
    <n v="10.24"/>
    <n v="24237"/>
    <x v="0"/>
    <s v="Manual"/>
    <s v="1st Owner"/>
    <n v="2022"/>
    <x v="44"/>
    <s v="7 Seats"/>
  </r>
  <r>
    <s v="Honda Amaze E Petrol"/>
    <n v="5.89"/>
    <n v="10282"/>
    <x v="1"/>
    <s v="Manual"/>
    <s v="1st Owner"/>
    <n v="2020"/>
    <x v="8"/>
    <s v="5 Seats"/>
  </r>
  <r>
    <s v="Toyota Innova Crysta 2.8 ZX AT BSIV"/>
    <n v="17.100000000000001"/>
    <n v="111337"/>
    <x v="0"/>
    <s v="Automatic"/>
    <s v="1st Owner"/>
    <n v="2018"/>
    <x v="39"/>
    <s v="5 Seats"/>
  </r>
  <r>
    <s v="Hyundai Venue SX Opt Diesel BSIV"/>
    <n v="9.82"/>
    <n v="64104"/>
    <x v="0"/>
    <s v="Manual"/>
    <s v="1st Owner"/>
    <n v="2019"/>
    <x v="26"/>
    <s v="5 Seats"/>
  </r>
  <r>
    <s v="Hyundai Verna 1.6 CRDi SX"/>
    <n v="5.6"/>
    <n v="42234"/>
    <x v="0"/>
    <s v="Manual"/>
    <s v="2nd Owner"/>
    <n v="2016"/>
    <x v="4"/>
    <s v="5 Seats"/>
  </r>
  <r>
    <s v="Audi Q5 30 TDI quattro Premium"/>
    <n v="14.75"/>
    <n v="80000"/>
    <x v="0"/>
    <s v="Automatic"/>
    <s v="3rd Owner"/>
    <n v="2015"/>
    <x v="4"/>
    <s v="5 Seats"/>
  </r>
  <r>
    <s v="Maruti Ignis Sigma"/>
    <n v="5.0199999999999996"/>
    <n v="2294"/>
    <x v="1"/>
    <s v="Manual"/>
    <s v="1st Owner"/>
    <n v="2022"/>
    <x v="8"/>
    <s v="5 Seats"/>
  </r>
  <r>
    <s v="Maruti Baleno Delta"/>
    <n v="6.31"/>
    <n v="38736"/>
    <x v="1"/>
    <s v="Manual"/>
    <s v="1st Owner"/>
    <n v="2020"/>
    <x v="13"/>
    <s v="5 Seats"/>
  </r>
  <r>
    <s v="Hyundai i20 Asta 1.4 CRDi"/>
    <n v="3.81"/>
    <n v="130432"/>
    <x v="0"/>
    <s v="Manual"/>
    <s v="1st Owner"/>
    <n v="2014"/>
    <x v="62"/>
    <s v="7 Seats"/>
  </r>
  <r>
    <s v="Hyundai Venue SX Opt iMT"/>
    <n v="11.5"/>
    <n v="10000"/>
    <x v="1"/>
    <s v="Manual"/>
    <s v="1st Owner"/>
    <n v="2021"/>
    <x v="60"/>
    <s v="5 Seats"/>
  </r>
  <r>
    <s v="Toyota Fortuner 2.7 2WD AT"/>
    <n v="31"/>
    <n v="44000"/>
    <x v="1"/>
    <s v="Automatic"/>
    <s v="2nd Owner"/>
    <n v="2019"/>
    <x v="33"/>
    <s v="5 Seats"/>
  </r>
  <r>
    <s v="Audi Q5 3.0 TDI Quattro"/>
    <n v="9.9499999999999993"/>
    <n v="68000"/>
    <x v="0"/>
    <s v="Automatic"/>
    <s v="3rd Owner"/>
    <n v="2011"/>
    <x v="60"/>
    <s v="5 Seats"/>
  </r>
  <r>
    <s v="Hyundai i10 Magna 1.1L"/>
    <n v="2.25"/>
    <n v="38000"/>
    <x v="1"/>
    <s v="Manual"/>
    <s v="1st Owner"/>
    <n v="2011"/>
    <x v="4"/>
    <s v="5 Seats"/>
  </r>
  <r>
    <s v="Audi Q5 3.0 TDI Quattro Technology"/>
    <n v="21"/>
    <n v="35000"/>
    <x v="0"/>
    <s v="Automatic"/>
    <s v="1st Owner"/>
    <n v="2015"/>
    <x v="23"/>
    <s v="7 Seats"/>
  </r>
  <r>
    <s v="Maruti Swift Dzire VXI 1.2 BS IV"/>
    <n v="6.5"/>
    <n v="65000"/>
    <x v="1"/>
    <s v="Manual"/>
    <s v="1st Owner"/>
    <n v="2019"/>
    <x v="39"/>
    <s v="5 Seats"/>
  </r>
  <r>
    <s v="Mahindra Scorpio S5"/>
    <n v="15.85"/>
    <n v="12001"/>
    <x v="0"/>
    <s v="Manual"/>
    <s v="1st Owner"/>
    <n v="2022"/>
    <x v="60"/>
    <s v="7 Seats"/>
  </r>
  <r>
    <s v="Hyundai Creta 1.6 SX Automatic Diesel"/>
    <n v="14.25"/>
    <n v="36000"/>
    <x v="0"/>
    <s v="Automatic"/>
    <s v="2nd Owner"/>
    <n v="2020"/>
    <x v="42"/>
    <s v="5 Seats"/>
  </r>
  <r>
    <s v="Audi Q7 45 TDI Quattro Premium Plus"/>
    <n v="18.75"/>
    <n v="43000"/>
    <x v="0"/>
    <s v="Automatic"/>
    <s v="2nd Owner"/>
    <n v="2014"/>
    <x v="26"/>
    <s v="5 Seats"/>
  </r>
  <r>
    <s v="Volvo XC60 Inscription D5"/>
    <n v="60"/>
    <n v="7500"/>
    <x v="0"/>
    <s v="Automatic"/>
    <s v="1st Owner"/>
    <n v="2020"/>
    <x v="24"/>
    <s v="5 Seats"/>
  </r>
  <r>
    <s v="Audi Q3 2.0 TDI Quattro Premium Plus"/>
    <n v="13"/>
    <n v="56500"/>
    <x v="0"/>
    <s v="Automatic"/>
    <s v="1st Owner"/>
    <n v="2014"/>
    <x v="39"/>
    <s v="5 Seats"/>
  </r>
  <r>
    <s v="Audi A6 35 TFSI Matrix"/>
    <n v="36.75"/>
    <n v="30000"/>
    <x v="1"/>
    <s v="Automatic"/>
    <s v="1st Owner"/>
    <n v="2018"/>
    <x v="50"/>
    <s v="5 Seats"/>
  </r>
  <r>
    <s v="Hyundai Verna CRDi 1.6 AT SX Plus"/>
    <n v="10"/>
    <n v="63500"/>
    <x v="0"/>
    <s v="Automatic"/>
    <s v="1st Owner"/>
    <n v="2017"/>
    <x v="21"/>
    <s v="5 Seats"/>
  </r>
  <r>
    <s v="Mercedes-Benz C-Class Progressive C 220d"/>
    <n v="41"/>
    <n v="26500"/>
    <x v="0"/>
    <s v="Automatic"/>
    <s v="1st Owner"/>
    <n v="2019"/>
    <x v="23"/>
    <s v="7 Seats"/>
  </r>
  <r>
    <s v="BMW X1 xDrive 20d xLine"/>
    <n v="28.5"/>
    <n v="38500"/>
    <x v="0"/>
    <s v="Automatic"/>
    <s v="1st Owner"/>
    <n v="2018"/>
    <x v="5"/>
    <s v="5 Seats"/>
  </r>
  <r>
    <s v="Mahindra XUV500 R W10 FWD"/>
    <n v="8.9"/>
    <n v="65000"/>
    <x v="0"/>
    <s v="Manual"/>
    <s v="1st Owner"/>
    <n v="2015"/>
    <x v="43"/>
    <s v="5 Seats"/>
  </r>
  <r>
    <s v="Honda Amaze VX CVT Diesel"/>
    <n v="9.25"/>
    <n v="44500"/>
    <x v="0"/>
    <s v="Automatic"/>
    <s v="1st Owner"/>
    <n v="2019"/>
    <x v="27"/>
    <s v="5 Seats"/>
  </r>
  <r>
    <s v="Hyundai i20 Sportz Diesel"/>
    <n v="9.75"/>
    <n v="15500"/>
    <x v="0"/>
    <s v="Manual"/>
    <s v="1st Owner"/>
    <n v="2022"/>
    <x v="22"/>
    <s v="5 Seats"/>
  </r>
  <r>
    <s v="BMW X5 xDrive 30d xLine"/>
    <n v="100"/>
    <n v="20500"/>
    <x v="0"/>
    <s v="Automatic"/>
    <s v="1st Owner"/>
    <n v="2022"/>
    <x v="21"/>
    <s v="5 Seats"/>
  </r>
  <r>
    <s v="Mercedes-Benz E-Class Expression E 200 BSIV"/>
    <n v="44"/>
    <n v="65000"/>
    <x v="1"/>
    <s v="Automatic"/>
    <s v="1st Owner"/>
    <n v="2018"/>
    <x v="32"/>
    <s v="5 Seats"/>
  </r>
  <r>
    <s v="BMW 3 Series 320d GT Luxury Line"/>
    <n v="18.5"/>
    <n v="64593"/>
    <x v="0"/>
    <s v="Automatic"/>
    <s v="3rd Owner"/>
    <n v="2014"/>
    <x v="44"/>
    <s v="7 Seats"/>
  </r>
  <r>
    <s v="Mercedes-Benz E-Class E250 CDI Avantgarde"/>
    <n v="22"/>
    <n v="63203"/>
    <x v="0"/>
    <s v="Automatic"/>
    <s v="2nd Owner"/>
    <n v="2015"/>
    <x v="21"/>
    <s v="4 Seats"/>
  </r>
  <r>
    <s v="Toyota Fortuner 2.8 2WD AT"/>
    <n v="29"/>
    <n v="60500"/>
    <x v="0"/>
    <s v="Automatic"/>
    <s v="1st Owner"/>
    <n v="2017"/>
    <x v="31"/>
    <s v="7 Seats"/>
  </r>
  <r>
    <s v="BMW 6 Series GT 620d Luxury Line 2019-2021"/>
    <n v="60.5"/>
    <n v="50000"/>
    <x v="0"/>
    <s v="Automatic"/>
    <s v="1st Owner"/>
    <n v="2020"/>
    <x v="18"/>
    <s v="5 Seats"/>
  </r>
  <r>
    <s v="Maruti Ertiga ZDI"/>
    <n v="6"/>
    <n v="43000"/>
    <x v="0"/>
    <s v="Manual"/>
    <s v="2nd Owner"/>
    <n v="2014"/>
    <x v="49"/>
    <s v="7 Seats"/>
  </r>
  <r>
    <s v="Maruti Alto 800 LXI"/>
    <n v="3.07"/>
    <n v="31458"/>
    <x v="1"/>
    <s v="Manual"/>
    <s v="1st Owner"/>
    <n v="2021"/>
    <x v="39"/>
    <s v="5 Seats"/>
  </r>
  <r>
    <s v="Mercedes-Benz GLS 350d 4MATIC"/>
    <n v="52"/>
    <n v="70000"/>
    <x v="0"/>
    <s v="Automatic"/>
    <s v="2nd Owner"/>
    <n v="2016"/>
    <x v="13"/>
    <s v="5 Seats"/>
  </r>
  <r>
    <s v="Hyundai Elantra CRDi S"/>
    <n v="5.25"/>
    <n v="70372"/>
    <x v="0"/>
    <s v="Manual"/>
    <s v="1st Owner"/>
    <n v="2013"/>
    <x v="92"/>
    <s v="4 Seats"/>
  </r>
  <r>
    <s v="Maruti Wagon R LXI CNG"/>
    <n v="1.9"/>
    <n v="129325"/>
    <x v="2"/>
    <s v="Manual"/>
    <s v="1st Owner"/>
    <n v="2012"/>
    <x v="22"/>
    <s v="5 Seats"/>
  </r>
  <r>
    <s v="Tata Nano Twist XT"/>
    <n v="0.85670999999999997"/>
    <n v="59290"/>
    <x v="1"/>
    <s v="Manual"/>
    <s v="4th Owner"/>
    <n v="2015"/>
    <x v="27"/>
    <s v="5 Seats"/>
  </r>
  <r>
    <s v="Mercedes-Benz GLC 200"/>
    <n v="61"/>
    <n v="15000"/>
    <x v="1"/>
    <s v="Automatic"/>
    <s v="1st Owner"/>
    <n v="2021"/>
    <x v="26"/>
    <s v="5 Seats"/>
  </r>
  <r>
    <s v="BMW X6 xDrive 40d M Sport"/>
    <n v="37.9"/>
    <n v="75000"/>
    <x v="0"/>
    <s v="Automatic"/>
    <s v="2nd Owner"/>
    <n v="2015"/>
    <x v="32"/>
    <s v="5 Seats"/>
  </r>
  <r>
    <s v="Audi Q5 2.0 TDI Premium Plus"/>
    <n v="16"/>
    <n v="94002"/>
    <x v="0"/>
    <s v="Automatic"/>
    <s v="2nd Owner"/>
    <n v="2014"/>
    <x v="2"/>
    <s v="5 Seats"/>
  </r>
  <r>
    <s v="Mercedes-Benz C-Class C 220 CDI Avantgarde"/>
    <n v="11.9"/>
    <n v="90004"/>
    <x v="0"/>
    <s v="Automatic"/>
    <s v="3rd Owner"/>
    <n v="2014"/>
    <x v="27"/>
    <s v="5 Seats"/>
  </r>
  <r>
    <s v="Toyota Camry 2.5 Hybrid"/>
    <n v="23.5"/>
    <n v="47000"/>
    <x v="1"/>
    <s v="Automatic"/>
    <s v="1st Owner"/>
    <n v="2017"/>
    <x v="5"/>
    <s v="5 Seats"/>
  </r>
  <r>
    <s v="BMW X5 xDrive 30d M Sport"/>
    <n v="29"/>
    <n v="83005"/>
    <x v="0"/>
    <s v="Automatic"/>
    <s v="2nd Owner"/>
    <n v="2014"/>
    <x v="101"/>
    <s v="5 Seats"/>
  </r>
  <r>
    <s v="Ford Ecosport 1.5 Diesel Titanium"/>
    <n v="4.75"/>
    <n v="62500"/>
    <x v="0"/>
    <s v="Manual"/>
    <s v="1st Owner"/>
    <n v="2015"/>
    <x v="32"/>
    <s v="5 Seats"/>
  </r>
  <r>
    <s v="Mercedes-Benz B Class B180 Sports"/>
    <n v="12.9"/>
    <n v="67000"/>
    <x v="1"/>
    <s v="Automatic"/>
    <s v="2nd Owner"/>
    <n v="2013"/>
    <x v="4"/>
    <s v="5 Seats"/>
  </r>
  <r>
    <s v="Mercedes-Benz GLE 250d"/>
    <n v="36.5"/>
    <n v="64000"/>
    <x v="0"/>
    <s v="Automatic"/>
    <s v="1st Owner"/>
    <n v="2016"/>
    <x v="60"/>
    <s v="4 Seats"/>
  </r>
  <r>
    <s v="Maruti Swift ZXI BSIV"/>
    <n v="4.41"/>
    <n v="39889"/>
    <x v="1"/>
    <s v="Manual"/>
    <s v="2nd Owner"/>
    <n v="2017"/>
    <x v="41"/>
    <s v="5 Seats"/>
  </r>
  <r>
    <s v="Audi A8 L 50 TDI Quattro Premium Plus"/>
    <n v="42"/>
    <n v="81250"/>
    <x v="0"/>
    <s v="Automatic"/>
    <s v="1st Owner"/>
    <n v="2015"/>
    <x v="5"/>
    <s v="5 Seats"/>
  </r>
  <r>
    <s v="Jaguar F-Pace 2.0 R-Dynamic S Diesel"/>
    <n v="74"/>
    <n v="9900"/>
    <x v="0"/>
    <s v="Automatic"/>
    <s v="1st Owner"/>
    <n v="2021"/>
    <x v="5"/>
    <s v="5 Seats"/>
  </r>
  <r>
    <s v="Ford Ecosport 1.5 Diesel Titanium Plus"/>
    <n v="5.25"/>
    <n v="43000"/>
    <x v="0"/>
    <s v="Manual"/>
    <s v="1st Owner"/>
    <n v="2016"/>
    <x v="34"/>
    <s v="5 Seats"/>
  </r>
  <r>
    <s v="MG Astor Sharp CVT"/>
    <n v="17.25"/>
    <n v="2400"/>
    <x v="1"/>
    <s v="Automatic"/>
    <s v="1st Owner"/>
    <n v="2022"/>
    <x v="27"/>
    <s v="4 Seats"/>
  </r>
  <r>
    <s v="BMW X4 xDrive30i M Sport Silver Shadow Edition"/>
    <n v="74.5"/>
    <n v="7600"/>
    <x v="1"/>
    <s v="Automatic"/>
    <s v="1st Owner"/>
    <n v="2022"/>
    <x v="24"/>
    <s v="5 Seats"/>
  </r>
  <r>
    <s v="Jaguar XJ 3.0L LWB Ultimate"/>
    <n v="22.9"/>
    <n v="79004"/>
    <x v="0"/>
    <s v="Automatic"/>
    <s v="2nd Owner"/>
    <n v="2012"/>
    <x v="32"/>
    <s v="5 Seats"/>
  </r>
  <r>
    <s v="Toyota Corolla Altis VL AT"/>
    <n v="8.75"/>
    <n v="99300"/>
    <x v="1"/>
    <s v="Automatic"/>
    <s v="2nd Owner"/>
    <n v="2015"/>
    <x v="49"/>
    <s v="5 Seats"/>
  </r>
  <r>
    <s v="Mercedes-Benz M-Class ML 250 CDI"/>
    <n v="21.9"/>
    <n v="80000"/>
    <x v="0"/>
    <s v="Automatic"/>
    <s v="2nd Owner"/>
    <n v="2014"/>
    <x v="102"/>
    <s v="5 Seats"/>
  </r>
  <r>
    <s v="Mercedes-Benz S-Class S 350 CDI"/>
    <n v="51"/>
    <n v="40000"/>
    <x v="0"/>
    <s v="Automatic"/>
    <s v="1st Owner"/>
    <n v="2015"/>
    <x v="26"/>
    <s v="5 Seats"/>
  </r>
  <r>
    <s v="Land Rover Range Rover Vogue SE 4.4 SDV8"/>
    <n v="35.25"/>
    <n v="87002"/>
    <x v="0"/>
    <s v="Automatic"/>
    <s v="2nd Owner"/>
    <n v="2013"/>
    <x v="26"/>
    <s v="5 Seats"/>
  </r>
  <r>
    <s v="Audi Q5 2.0 TDI Premium Plus"/>
    <n v="14.25"/>
    <n v="94002"/>
    <x v="0"/>
    <s v="Automatic"/>
    <s v="2nd Owner"/>
    <n v="2013"/>
    <x v="91"/>
    <s v="5 Seats"/>
  </r>
  <r>
    <s v="Audi A6 2.0 TDI Premium Plus"/>
    <n v="14.25"/>
    <n v="82005"/>
    <x v="0"/>
    <s v="Automatic"/>
    <s v="2nd Owner"/>
    <n v="2013"/>
    <x v="102"/>
    <s v="5 Seats"/>
  </r>
  <r>
    <s v="Toyota Camry Hybrid 2.5"/>
    <n v="40.9"/>
    <n v="20000"/>
    <x v="1"/>
    <s v="Automatic"/>
    <s v="1st Owner"/>
    <n v="2019"/>
    <x v="34"/>
    <s v="5 Seats"/>
  </r>
  <r>
    <s v="Land Rover Range Rover Vogue SE 4.4 SDV8"/>
    <n v="39.75"/>
    <n v="95004"/>
    <x v="0"/>
    <s v="Automatic"/>
    <s v="1st Owner"/>
    <n v="2013"/>
    <x v="5"/>
    <s v="5 Seats"/>
  </r>
  <r>
    <s v="BMW X1 sDrive20i xLine"/>
    <n v="28.1"/>
    <n v="68753"/>
    <x v="1"/>
    <s v="Automatic"/>
    <s v="2nd Owner"/>
    <n v="2019"/>
    <x v="0"/>
    <s v="5 Seats"/>
  </r>
  <r>
    <s v="Ford Ecosport 1.5 DV5 MT Titanium"/>
    <n v="4.75"/>
    <n v="62500"/>
    <x v="0"/>
    <s v="Manual"/>
    <s v="1st Owner"/>
    <n v="2015"/>
    <x v="39"/>
    <s v="5 Seats"/>
  </r>
  <r>
    <s v="Jeep Compass 2.0 Sport Plus BSIV"/>
    <n v="15.75"/>
    <n v="62000"/>
    <x v="0"/>
    <s v="Manual"/>
    <s v="1st Owner"/>
    <n v="2019"/>
    <x v="5"/>
    <s v="5 Seats"/>
  </r>
  <r>
    <s v="Hyundai Creta 1.6 CRDi AT S Plus"/>
    <n v="8.9499999999999993"/>
    <n v="85000"/>
    <x v="0"/>
    <s v="Automatic"/>
    <s v="1st Owner"/>
    <n v="2017"/>
    <x v="31"/>
    <s v="5 Seats"/>
  </r>
  <r>
    <s v="Honda WR-V i-DTEC VX"/>
    <n v="6.99"/>
    <n v="58000"/>
    <x v="0"/>
    <s v="Manual"/>
    <s v="1st Owner"/>
    <n v="2017"/>
    <x v="32"/>
    <s v="5 Seats"/>
  </r>
  <r>
    <s v="Maruti Baleno 1.3 Zeta"/>
    <n v="6.2"/>
    <n v="55500"/>
    <x v="0"/>
    <s v="Manual"/>
    <s v="1st Owner"/>
    <n v="2018"/>
    <x v="31"/>
    <s v="5 Seats"/>
  </r>
  <r>
    <s v="Mercedes-Benz GLE 250d"/>
    <n v="44"/>
    <n v="49000"/>
    <x v="0"/>
    <s v="Automatic"/>
    <s v="1st Owner"/>
    <n v="2017"/>
    <x v="0"/>
    <s v="5 Seats"/>
  </r>
  <r>
    <s v="Maruti Baleno 1.3 Zeta"/>
    <n v="6.25"/>
    <n v="54000"/>
    <x v="0"/>
    <s v="Manual"/>
    <s v="1st Owner"/>
    <n v="2018"/>
    <x v="0"/>
    <s v="5 Seats"/>
  </r>
  <r>
    <s v="Tata Harrier XM"/>
    <n v="12.5"/>
    <n v="32500"/>
    <x v="0"/>
    <s v="Manual"/>
    <s v="1st Owner"/>
    <n v="2019"/>
    <x v="50"/>
    <s v="5 Seats"/>
  </r>
  <r>
    <s v="Tata Harrier XM"/>
    <n v="12.6"/>
    <n v="33500"/>
    <x v="0"/>
    <s v="Manual"/>
    <s v="1st Owner"/>
    <n v="2019"/>
    <x v="61"/>
    <s v="5 Seats"/>
  </r>
  <r>
    <s v="Mercedes-Benz E-Class Expression E 220 d BSIV"/>
    <n v="58"/>
    <n v="17000"/>
    <x v="0"/>
    <s v="Automatic"/>
    <s v="1st Owner"/>
    <n v="2020"/>
    <x v="50"/>
    <s v="5 Seats"/>
  </r>
  <r>
    <s v="MG ZS EV Exclusive"/>
    <n v="21.1"/>
    <n v="38000"/>
    <x v="3"/>
    <s v="Automatic"/>
    <s v="1st Owner"/>
    <n v="2020"/>
    <x v="50"/>
    <s v="5 Seats"/>
  </r>
  <r>
    <s v="Mercedes-Benz C-Class Progressive C 200"/>
    <n v="36.5"/>
    <n v="16500"/>
    <x v="1"/>
    <s v="Automatic"/>
    <s v="1st Owner"/>
    <n v="2018"/>
    <x v="34"/>
    <s v="5 Seats"/>
  </r>
  <r>
    <s v="Mercedes-Benz E-Class Exclusive E 220d"/>
    <n v="76.25"/>
    <n v="2000"/>
    <x v="0"/>
    <s v="Automatic"/>
    <s v="1st Owner"/>
    <n v="2022"/>
    <x v="50"/>
    <s v="5 Seats"/>
  </r>
  <r>
    <s v="Mini Cooper D"/>
    <n v="18.899999999999999"/>
    <n v="29000"/>
    <x v="0"/>
    <s v="Automatic"/>
    <s v="2nd Owner"/>
    <n v="2014"/>
    <x v="4"/>
    <s v="5 Seats"/>
  </r>
  <r>
    <s v="Mercedes-Benz C-Class Progressive C 220d"/>
    <n v="39"/>
    <n v="24000"/>
    <x v="0"/>
    <s v="Automatic"/>
    <s v="2nd Owner"/>
    <n v="2020"/>
    <x v="21"/>
    <s v="5 Seats"/>
  </r>
  <r>
    <s v="Maruti Swift LXI"/>
    <n v="4.83"/>
    <n v="37229"/>
    <x v="1"/>
    <s v="Manual"/>
    <s v="1st Owner"/>
    <n v="2020"/>
    <x v="23"/>
    <s v="7 Seats"/>
  </r>
  <r>
    <s v="BMW X3 xDrive 20d Luxury Line"/>
    <n v="60"/>
    <n v="19000"/>
    <x v="0"/>
    <s v="Automatic"/>
    <s v="1st Owner"/>
    <n v="2021"/>
    <x v="26"/>
    <s v="5 Seats"/>
  </r>
  <r>
    <s v="Mahindra XUV500 W6 2WD"/>
    <n v="4.3099999999999996"/>
    <n v="90928"/>
    <x v="0"/>
    <s v="Manual"/>
    <s v="1st Owner"/>
    <n v="2013"/>
    <x v="9"/>
    <s v="7 Seats"/>
  </r>
  <r>
    <s v="Audi A3 35 TDI Premium Plus"/>
    <n v="25.8"/>
    <n v="39000"/>
    <x v="0"/>
    <s v="Automatic"/>
    <s v="1st Owner"/>
    <n v="2020"/>
    <x v="50"/>
    <s v="5 Seats"/>
  </r>
  <r>
    <s v="Maruti Ertiga VXI CNG"/>
    <n v="7.25"/>
    <n v="44000"/>
    <x v="2"/>
    <s v="Manual"/>
    <s v="1st Owner"/>
    <n v="2016"/>
    <x v="83"/>
    <s v="5 Seats"/>
  </r>
  <r>
    <s v="Mercedes-Benz C-Class Progressive C 200"/>
    <n v="49.9"/>
    <n v="12000"/>
    <x v="1"/>
    <s v="Automatic"/>
    <s v="1st Owner"/>
    <n v="2021"/>
    <x v="6"/>
    <s v="5 Seats"/>
  </r>
  <r>
    <s v="Ford Figo Diesel Titanium"/>
    <n v="1.93"/>
    <n v="86483"/>
    <x v="0"/>
    <s v="Manual"/>
    <s v="3rd Owner"/>
    <n v="2014"/>
    <x v="29"/>
    <s v="5 Seats"/>
  </r>
  <r>
    <s v="Honda City Edge Edition SV"/>
    <n v="9"/>
    <n v="20000"/>
    <x v="1"/>
    <s v="Manual"/>
    <s v="1st Owner"/>
    <n v="2019"/>
    <x v="50"/>
    <s v="5 Seats"/>
  </r>
  <r>
    <s v="Renault Duster Petrol RxL"/>
    <n v="5.75"/>
    <n v="49000"/>
    <x v="1"/>
    <s v="Manual"/>
    <s v="2nd Owner"/>
    <n v="2017"/>
    <x v="44"/>
    <s v="7 Seats"/>
  </r>
  <r>
    <s v="Mercedes-Benz C-Class Progressive C 200"/>
    <n v="47.9"/>
    <n v="12000"/>
    <x v="1"/>
    <s v="Automatic"/>
    <s v="1st Owner"/>
    <n v="2021"/>
    <x v="4"/>
    <s v="5 Seats"/>
  </r>
  <r>
    <s v="Toyota Innova Crysta 2.8 GX AT BSIV"/>
    <n v="18.75"/>
    <n v="26000"/>
    <x v="0"/>
    <s v="Automatic"/>
    <s v="1st Owner"/>
    <n v="2018"/>
    <x v="31"/>
    <s v="5 Seats"/>
  </r>
  <r>
    <s v="Toyota Glanza G"/>
    <n v="6.06"/>
    <n v="40252"/>
    <x v="1"/>
    <s v="Manual"/>
    <s v="1st Owner"/>
    <n v="2020"/>
    <x v="41"/>
    <s v="5 Seats"/>
  </r>
  <r>
    <s v="Maruti Swift VDI BSIV"/>
    <n v="3.23"/>
    <n v="97947"/>
    <x v="0"/>
    <s v="Manual"/>
    <s v="2nd Owner"/>
    <n v="2014"/>
    <x v="39"/>
    <s v="5 Seats"/>
  </r>
  <r>
    <s v="Land Rover Range Rover Velar R-Dynamic S Petrol MY21"/>
    <n v="85"/>
    <n v="38000"/>
    <x v="1"/>
    <s v="Automatic"/>
    <s v="1st Owner"/>
    <n v="2020"/>
    <x v="4"/>
    <s v="5 Seats"/>
  </r>
  <r>
    <s v="Hyundai Creta 1.6 CRDi AT SX Plus"/>
    <n v="7.16"/>
    <n v="150715"/>
    <x v="0"/>
    <s v="Automatic"/>
    <s v="1st Owner"/>
    <n v="2015"/>
    <x v="26"/>
    <s v="5 Seats"/>
  </r>
  <r>
    <s v="Hyundai i10 Sportz"/>
    <n v="1.58"/>
    <n v="102820"/>
    <x v="1"/>
    <s v="Manual"/>
    <s v="1st Owner"/>
    <n v="2010"/>
    <x v="103"/>
    <s v="7 Seats"/>
  </r>
  <r>
    <s v="Skoda New Laura Ambiente 2.0 TDI CR AT"/>
    <n v="2.5299999999999998"/>
    <n v="109403"/>
    <x v="0"/>
    <s v="Automatic"/>
    <s v="3rd Owner"/>
    <n v="2012"/>
    <x v="11"/>
    <s v="7 Seats"/>
  </r>
  <r>
    <s v="MG Gloster Savvy 7-Str"/>
    <n v="39.65"/>
    <n v="11000"/>
    <x v="0"/>
    <s v="Automatic"/>
    <s v="2nd Owner"/>
    <n v="2021"/>
    <x v="4"/>
    <s v="5 Seats"/>
  </r>
  <r>
    <s v="Maruti Ertiga VXI AT"/>
    <n v="8.58"/>
    <n v="37377"/>
    <x v="1"/>
    <s v="Automatic"/>
    <s v="1st Owner"/>
    <n v="2019"/>
    <x v="48"/>
    <s v="5 Seats"/>
  </r>
  <r>
    <s v="Maruti Swift Dzire VXI"/>
    <n v="3.67"/>
    <n v="84728"/>
    <x v="1"/>
    <s v="Manual"/>
    <s v="2nd Owner"/>
    <n v="2015"/>
    <x v="42"/>
    <s v="5 Seats"/>
  </r>
  <r>
    <s v="Renault Duster 85PS Diesel RxE"/>
    <n v="3.24"/>
    <n v="53548"/>
    <x v="0"/>
    <s v="Manual"/>
    <s v="2nd Owner"/>
    <n v="2013"/>
    <x v="26"/>
    <s v="5 Seats"/>
  </r>
  <r>
    <s v="Volvo S90 D4 Inscription BSIV"/>
    <n v="44.75"/>
    <n v="20000"/>
    <x v="0"/>
    <s v="Automatic"/>
    <s v="1st Owner"/>
    <n v="2018"/>
    <x v="4"/>
    <s v="5 Seats"/>
  </r>
  <r>
    <s v="Audi A6 2.0 TDI"/>
    <n v="16.190000000000001"/>
    <n v="29397"/>
    <x v="0"/>
    <s v="Automatic"/>
    <s v="1st Owner"/>
    <n v="2014"/>
    <x v="41"/>
    <s v="7 Seats"/>
  </r>
  <r>
    <s v="Hyundai Grand i10 Asta"/>
    <n v="4.0599999999999996"/>
    <n v="30346"/>
    <x v="1"/>
    <s v="Manual"/>
    <s v="1st Owner"/>
    <n v="2016"/>
    <x v="31"/>
    <s v="5 Seats"/>
  </r>
  <r>
    <s v="Mahindra XUV500 W10 1.99 mHawk"/>
    <n v="10.63"/>
    <n v="42119"/>
    <x v="0"/>
    <s v="Manual"/>
    <s v="1st Owner"/>
    <n v="2017"/>
    <x v="31"/>
    <s v="5 Seats"/>
  </r>
  <r>
    <s v="Maruti Swift Dzire VDI"/>
    <n v="3.27"/>
    <n v="120450"/>
    <x v="0"/>
    <s v="Manual"/>
    <s v="2nd Owner"/>
    <n v="2014"/>
    <x v="20"/>
    <s v="5 Seats"/>
  </r>
  <r>
    <s v="Maruti Swift LDI BSIV"/>
    <n v="2.67"/>
    <n v="148393"/>
    <x v="0"/>
    <s v="Manual"/>
    <s v="3rd Owner"/>
    <n v="2014"/>
    <x v="27"/>
    <s v="5 Seats"/>
  </r>
  <r>
    <s v="MG Hector Hybrid Sharp MT"/>
    <n v="13.39"/>
    <n v="21549"/>
    <x v="1"/>
    <s v="Manual"/>
    <s v="1st Owner"/>
    <n v="2020"/>
    <x v="31"/>
    <s v="5 Seats"/>
  </r>
  <r>
    <s v="BMW X5 xDrive 30d"/>
    <n v="29.75"/>
    <n v="85000"/>
    <x v="0"/>
    <s v="Automatic"/>
    <s v="2nd Owner"/>
    <n v="2015"/>
    <x v="70"/>
    <s v="5 Seats"/>
  </r>
  <r>
    <s v="Maruti Vitara Brezza VDi Option"/>
    <n v="5.9"/>
    <n v="90468"/>
    <x v="0"/>
    <s v="Manual"/>
    <s v="1st Owner"/>
    <n v="2016"/>
    <x v="6"/>
    <s v="5 Seats"/>
  </r>
  <r>
    <s v="Honda Civic ZX BSIV"/>
    <n v="15.56"/>
    <n v="20900"/>
    <x v="1"/>
    <s v="Automatic"/>
    <s v="1st Owner"/>
    <n v="2019"/>
    <x v="50"/>
    <s v="5 Seats"/>
  </r>
  <r>
    <s v="Hyundai Creta SX"/>
    <n v="13.87"/>
    <n v="19234"/>
    <x v="1"/>
    <s v="Manual"/>
    <s v="1st Owner"/>
    <n v="2021"/>
    <x v="6"/>
    <s v="5 Seats"/>
  </r>
  <r>
    <s v="Mercedes-Benz GLC Coupe 300d 4MATIC"/>
    <n v="71.5"/>
    <n v="24900"/>
    <x v="0"/>
    <s v="Automatic"/>
    <s v="1st Owner"/>
    <n v="2021"/>
    <x v="43"/>
    <s v="5 Seats"/>
  </r>
  <r>
    <s v="Tata Nexon 1.5 Revotorq XZA Plus DualTone"/>
    <n v="8.75"/>
    <n v="73269"/>
    <x v="0"/>
    <s v="Automatic"/>
    <s v="1st Owner"/>
    <n v="2018"/>
    <x v="19"/>
    <s v="5 Seats"/>
  </r>
  <r>
    <s v="Kia Seltos HTX Plus D"/>
    <n v="15.25"/>
    <n v="48101"/>
    <x v="0"/>
    <s v="Manual"/>
    <s v="1st Owner"/>
    <n v="2020"/>
    <x v="41"/>
    <s v="5 Seats"/>
  </r>
  <r>
    <s v="Kia Seltos GTX Plus"/>
    <n v="14.95"/>
    <n v="24001"/>
    <x v="1"/>
    <s v="Manual"/>
    <s v="1st Owner"/>
    <n v="2020"/>
    <x v="15"/>
    <s v="7 Seats"/>
  </r>
  <r>
    <s v="Jaguar XF 2.0 Petrol Prestige"/>
    <n v="47"/>
    <n v="7500"/>
    <x v="1"/>
    <s v="Automatic"/>
    <s v="1st Owner"/>
    <n v="2020"/>
    <x v="0"/>
    <s v="5 Seats"/>
  </r>
  <r>
    <s v="Hyundai Alcazar Platinum 7-Seater"/>
    <n v="19.489999999999998"/>
    <n v="9701"/>
    <x v="1"/>
    <s v="Manual"/>
    <s v="1st Owner"/>
    <n v="2022"/>
    <x v="16"/>
    <s v="5 Seats"/>
  </r>
  <r>
    <s v="Tata Harrier XZA AT"/>
    <n v="19.899999999999999"/>
    <n v="27133"/>
    <x v="0"/>
    <s v="Automatic"/>
    <s v="1st Owner"/>
    <n v="2021"/>
    <x v="84"/>
    <s v="7 Seats"/>
  </r>
  <r>
    <s v="Renault KWID Climber 1.0 AMT Opt"/>
    <n v="5.25"/>
    <n v="18270"/>
    <x v="1"/>
    <s v="Automatic"/>
    <s v="1st Owner"/>
    <n v="2022"/>
    <x v="9"/>
    <s v="5 Seats"/>
  </r>
  <r>
    <s v="Toyota Land Cruiser VX"/>
    <n v="158"/>
    <n v="56000"/>
    <x v="0"/>
    <s v="Automatic"/>
    <s v="1st Owner"/>
    <n v="2018"/>
    <x v="4"/>
    <s v="5 Seats"/>
  </r>
  <r>
    <s v="Maruti Ciaz VXi"/>
    <n v="5.5"/>
    <n v="50001"/>
    <x v="1"/>
    <s v="Manual"/>
    <s v="1st Owner"/>
    <n v="2015"/>
    <x v="4"/>
    <s v="5 Seats"/>
  </r>
  <r>
    <s v="Maruti Swift VXI 2018"/>
    <n v="5.6"/>
    <n v="56681"/>
    <x v="1"/>
    <s v="Manual"/>
    <s v="1st Owner"/>
    <n v="2018"/>
    <x v="4"/>
    <s v="5 Seats"/>
  </r>
  <r>
    <s v="Maruti Baleno Alpha"/>
    <n v="9.8000000000000007"/>
    <n v="2755"/>
    <x v="1"/>
    <s v="Manual"/>
    <s v="1st Owner"/>
    <n v="2022"/>
    <x v="23"/>
    <s v="7 Seats"/>
  </r>
  <r>
    <s v="Maruti Baleno 1.2 Alpha"/>
    <n v="6.5"/>
    <n v="46201"/>
    <x v="1"/>
    <s v="Manual"/>
    <s v="1st Owner"/>
    <n v="2017"/>
    <x v="4"/>
    <s v="5 Seats"/>
  </r>
  <r>
    <s v="Mahindra XUV500 W10 2WD"/>
    <n v="9.5"/>
    <n v="85001"/>
    <x v="0"/>
    <s v="Manual"/>
    <s v="1st Owner"/>
    <n v="2016"/>
    <x v="93"/>
    <s v="5 Seats"/>
  </r>
  <r>
    <s v="Hyundai Grand i10 AT Asta"/>
    <n v="4.6500000000000004"/>
    <n v="64836"/>
    <x v="1"/>
    <s v="Automatic"/>
    <s v="1st Owner"/>
    <n v="2015"/>
    <x v="4"/>
    <s v="5 Seats"/>
  </r>
  <r>
    <s v="Mercedes-Benz C-Class C 220d"/>
    <n v="62"/>
    <n v="4000"/>
    <x v="0"/>
    <s v="Automatic"/>
    <s v="1st Owner"/>
    <n v="2022"/>
    <x v="19"/>
    <s v="5 Seats"/>
  </r>
  <r>
    <s v="Hyundai Grand i10 Nios AMT Sportz"/>
    <n v="6.9"/>
    <n v="24057"/>
    <x v="1"/>
    <s v="Automatic"/>
    <s v="1st Owner"/>
    <n v="2020"/>
    <x v="0"/>
    <s v="7 Seats"/>
  </r>
  <r>
    <s v="Hyundai Creta SX Turbo Dualtone"/>
    <n v="16.95"/>
    <n v="49559"/>
    <x v="1"/>
    <s v="Automatic"/>
    <s v="1st Owner"/>
    <n v="2020"/>
    <x v="6"/>
    <s v="5 Seats"/>
  </r>
  <r>
    <s v="Tata New Safari XZA Plus AT"/>
    <n v="23.5"/>
    <n v="10289"/>
    <x v="0"/>
    <s v="Automatic"/>
    <s v="1st Owner"/>
    <n v="2022"/>
    <x v="0"/>
    <s v="5 Seats"/>
  </r>
  <r>
    <s v="Honda City i VTEC CVT VX"/>
    <n v="7.75"/>
    <n v="64000"/>
    <x v="1"/>
    <s v="Automatic"/>
    <s v="1st Owner"/>
    <n v="2016"/>
    <x v="20"/>
    <s v="5 Seats"/>
  </r>
  <r>
    <s v="MG Hector Smart Diesel MT BSIV"/>
    <n v="14.5"/>
    <n v="54001"/>
    <x v="0"/>
    <s v="Manual"/>
    <s v="2nd Owner"/>
    <n v="2019"/>
    <x v="24"/>
    <s v="5 Seats"/>
  </r>
  <r>
    <s v="MG Hector Sharp DCT"/>
    <n v="18.25"/>
    <n v="27779"/>
    <x v="1"/>
    <s v="Automatic"/>
    <s v="1st Owner"/>
    <n v="2021"/>
    <x v="8"/>
    <s v="5 Seats"/>
  </r>
  <r>
    <s v="Skoda Octavia 1.8 TSI AT Style Plus"/>
    <n v="13.49"/>
    <n v="70000"/>
    <x v="1"/>
    <s v="Automatic"/>
    <s v="1st Owner"/>
    <n v="2017"/>
    <x v="36"/>
    <s v="5 Seats"/>
  </r>
  <r>
    <s v="Hyundai Creta 1.4 CRDi S"/>
    <n v="8.35"/>
    <n v="70000"/>
    <x v="0"/>
    <s v="Manual"/>
    <s v="1st Owner"/>
    <n v="2017"/>
    <x v="5"/>
    <s v="5 Seats"/>
  </r>
  <r>
    <s v="Lexus NX 300h Luxury"/>
    <n v="48"/>
    <n v="49000"/>
    <x v="1"/>
    <s v="Automatic"/>
    <s v="1st Owner"/>
    <n v="2019"/>
    <x v="94"/>
    <s v="5 Seats"/>
  </r>
  <r>
    <s v="Volkswagen Polo 1.5 TDI Trendline"/>
    <n v="4.0999999999999996"/>
    <n v="115000"/>
    <x v="0"/>
    <s v="Manual"/>
    <s v="1st Owner"/>
    <n v="2016"/>
    <x v="11"/>
    <s v="6 Seats"/>
  </r>
  <r>
    <s v="Mercedes-Benz S-Class S 350 d"/>
    <n v="47.75"/>
    <n v="13000"/>
    <x v="0"/>
    <s v="Automatic"/>
    <s v="2nd Owner"/>
    <n v="2014"/>
    <x v="19"/>
    <s v="5 Seats"/>
  </r>
  <r>
    <s v="Maruti XL6 Alpha AT"/>
    <n v="12"/>
    <n v="35000"/>
    <x v="1"/>
    <s v="Automatic"/>
    <s v="1st Owner"/>
    <n v="2021"/>
    <x v="24"/>
    <s v="5 Seats"/>
  </r>
  <r>
    <s v="Kia Seltos GTX Plus DCT"/>
    <n v="18.95"/>
    <n v="3900"/>
    <x v="1"/>
    <s v="Automatic"/>
    <s v="2nd Owner"/>
    <n v="2021"/>
    <x v="94"/>
    <s v="7 Seats"/>
  </r>
  <r>
    <s v="Toyota Corolla Altis G AT"/>
    <n v="8.9499999999999993"/>
    <n v="63000"/>
    <x v="1"/>
    <s v="Automatic"/>
    <s v="1st Owner"/>
    <n v="2014"/>
    <x v="26"/>
    <s v="5 Seats"/>
  </r>
  <r>
    <s v="Mercedes-Benz GLS 400d 4MATIC"/>
    <n v="117"/>
    <n v="15000"/>
    <x v="0"/>
    <s v="Automatic"/>
    <s v="2nd Owner"/>
    <n v="2020"/>
    <x v="32"/>
    <s v="5 Seats"/>
  </r>
  <r>
    <s v="Audi A4 2.0 TDI"/>
    <n v="11.49"/>
    <n v="60000"/>
    <x v="0"/>
    <s v="Automatic"/>
    <s v="1st Owner"/>
    <n v="2014"/>
    <x v="34"/>
    <s v="5 Seats"/>
  </r>
  <r>
    <s v="Mercedes-Benz C-Class C 220 CDI Avantgarde"/>
    <n v="12.45"/>
    <n v="23000"/>
    <x v="0"/>
    <s v="Automatic"/>
    <s v="1st Owner"/>
    <n v="2013"/>
    <x v="27"/>
    <s v="5 Seats"/>
  </r>
  <r>
    <s v="BMW 5 Series 530i M Sport"/>
    <n v="66"/>
    <n v="6000"/>
    <x v="1"/>
    <s v="Automatic"/>
    <s v="1st Owner"/>
    <n v="2022"/>
    <x v="26"/>
    <s v="5 Seats"/>
  </r>
  <r>
    <s v="BMW X5 xDrive 30d xLine"/>
    <n v="83"/>
    <n v="25000"/>
    <x v="0"/>
    <s v="Automatic"/>
    <s v="1st Owner"/>
    <n v="2020"/>
    <x v="50"/>
    <s v="5 Seats"/>
  </r>
  <r>
    <s v="Audi Q3 2.0 TDI Quattro Premium Plus"/>
    <n v="12.5"/>
    <n v="64000"/>
    <x v="0"/>
    <s v="Automatic"/>
    <s v="2nd Owner"/>
    <n v="2014"/>
    <x v="48"/>
    <s v="5 Seats"/>
  </r>
  <r>
    <s v="Mercedes-Benz C-Class Progressive C 200"/>
    <n v="36"/>
    <n v="17000"/>
    <x v="1"/>
    <s v="Automatic"/>
    <s v="1st Owner"/>
    <n v="2018"/>
    <x v="47"/>
    <s v="4 Seats"/>
  </r>
  <r>
    <s v="Renault Duster 110PS Diesel RxS AMT"/>
    <n v="6.95"/>
    <n v="40000"/>
    <x v="0"/>
    <s v="Automatic"/>
    <s v="2nd Owner"/>
    <n v="2016"/>
    <x v="10"/>
    <s v="5 Seats"/>
  </r>
  <r>
    <s v="Mahindra Thar LX 4-Str Convert Top Diesel AT"/>
    <n v="18.75"/>
    <n v="30000"/>
    <x v="0"/>
    <s v="Automatic"/>
    <s v="1st Owner"/>
    <n v="2020"/>
    <x v="20"/>
    <s v="5 Seats"/>
  </r>
  <r>
    <s v="Honda Brio S MT"/>
    <n v="2.6"/>
    <n v="79000"/>
    <x v="1"/>
    <s v="Manual"/>
    <s v="1st Owner"/>
    <n v="2012"/>
    <x v="3"/>
    <s v="5 Seats"/>
  </r>
  <r>
    <s v="MG Hector Sharp DCT"/>
    <n v="17"/>
    <n v="26000"/>
    <x v="1"/>
    <s v="Automatic"/>
    <s v="1st Owner"/>
    <n v="2020"/>
    <x v="60"/>
    <s v="7 Seats"/>
  </r>
  <r>
    <s v="Honda Amaze S Petrol"/>
    <n v="6.4"/>
    <n v="25102"/>
    <x v="1"/>
    <s v="Manual"/>
    <s v="1st Owner"/>
    <n v="2019"/>
    <x v="10"/>
    <s v="5 Seats"/>
  </r>
  <r>
    <s v="Audi Q7 45 TDI Quattro Technology"/>
    <n v="46"/>
    <n v="65000"/>
    <x v="0"/>
    <s v="Automatic"/>
    <s v="1st Owner"/>
    <n v="2017"/>
    <x v="4"/>
    <s v="5 Seats"/>
  </r>
  <r>
    <s v="Volkswagen Polo Petrol Comfortline 1.2L"/>
    <n v="3.9"/>
    <n v="35000"/>
    <x v="1"/>
    <s v="Manual"/>
    <s v="1st Owner"/>
    <n v="2014"/>
    <x v="22"/>
    <s v="5 Seats"/>
  </r>
  <r>
    <s v="Hyundai Grand i10 Magna"/>
    <n v="3.4"/>
    <n v="33000"/>
    <x v="1"/>
    <s v="Manual"/>
    <s v="2nd Owner"/>
    <n v="2014"/>
    <x v="49"/>
    <s v="7 Seats"/>
  </r>
  <r>
    <s v="Mercedes-Benz GLC 300 4MATIC Sport"/>
    <n v="48.1"/>
    <n v="29000"/>
    <x v="1"/>
    <s v="Automatic"/>
    <s v="1st Owner"/>
    <n v="2019"/>
    <x v="34"/>
    <s v="5 Seats"/>
  </r>
  <r>
    <s v="Mercedes-Benz GLS 350d Grand Edition"/>
    <n v="59.5"/>
    <n v="45000"/>
    <x v="0"/>
    <s v="Automatic"/>
    <s v="2nd Owner"/>
    <n v="2016"/>
    <x v="36"/>
    <s v="5 Seats"/>
  </r>
  <r>
    <s v="BMW X3 xDrive 30i Luxury Line"/>
    <n v="45"/>
    <n v="25500"/>
    <x v="1"/>
    <s v="Automatic"/>
    <s v="1st Owner"/>
    <n v="2018"/>
    <x v="44"/>
    <s v="7 Seats"/>
  </r>
  <r>
    <s v="Lexus NX 300h Luxury"/>
    <n v="48.25"/>
    <n v="48000"/>
    <x v="1"/>
    <s v="Automatic"/>
    <s v="1st Owner"/>
    <n v="2019"/>
    <x v="21"/>
    <s v="5 Seats"/>
  </r>
  <r>
    <s v="Toyota Fortuner 2.8 4WD MT BSIV"/>
    <n v="24.45"/>
    <n v="100000"/>
    <x v="0"/>
    <s v="Manual"/>
    <s v="1st Owner"/>
    <n v="2017"/>
    <x v="5"/>
    <s v="5 Seats"/>
  </r>
  <r>
    <s v="BMW 5 Series 520d Luxury Line"/>
    <n v="48"/>
    <n v="29000"/>
    <x v="0"/>
    <s v="Automatic"/>
    <s v="1st Owner"/>
    <n v="2019"/>
    <x v="10"/>
    <s v="5 Seats"/>
  </r>
  <r>
    <s v="Nissan Sunny XV"/>
    <n v="2.85"/>
    <n v="83000"/>
    <x v="1"/>
    <s v="Manual"/>
    <s v="1st Owner"/>
    <n v="2012"/>
    <x v="76"/>
    <s v="7 Seats"/>
  </r>
  <r>
    <s v="Nissan Micra XV"/>
    <n v="2"/>
    <n v="57000"/>
    <x v="1"/>
    <s v="Manual"/>
    <s v="1st Owner"/>
    <n v="2011"/>
    <x v="32"/>
    <s v="5 Seats"/>
  </r>
  <r>
    <s v="Mahindra Thar 4X4"/>
    <n v="5.9"/>
    <n v="59000"/>
    <x v="0"/>
    <s v="Manual"/>
    <s v="2nd Owner"/>
    <n v="2014"/>
    <x v="23"/>
    <s v="5 Seats"/>
  </r>
  <r>
    <s v="Mercedes-Benz GLE 250d"/>
    <n v="56"/>
    <n v="45000"/>
    <x v="0"/>
    <s v="Automatic"/>
    <s v="1st Owner"/>
    <n v="2019"/>
    <x v="23"/>
    <s v="5 Seats"/>
  </r>
  <r>
    <s v="Land Rover Range Rover Evoque 2.2L Prestige"/>
    <n v="25.9"/>
    <n v="69000"/>
    <x v="0"/>
    <s v="Automatic"/>
    <s v="2nd Owner"/>
    <n v="2014"/>
    <x v="49"/>
    <s v="7 Seats"/>
  </r>
  <r>
    <s v="Land Rover Range Rover Evoque 2.2L Prestige"/>
    <n v="29.9"/>
    <n v="69000"/>
    <x v="0"/>
    <s v="Automatic"/>
    <s v="1st Owner"/>
    <n v="2015"/>
    <x v="104"/>
    <s v="4 Seats"/>
  </r>
  <r>
    <s v="Mercedes-Benz GL-Class 350 CDI Blue Efficiency"/>
    <n v="34.9"/>
    <n v="79000"/>
    <x v="0"/>
    <s v="Automatic"/>
    <s v="3rd Owner"/>
    <n v="2015"/>
    <x v="32"/>
    <s v="5 Seats"/>
  </r>
  <r>
    <s v="Bentley Flying Spur W12"/>
    <n v="68.900000000000006"/>
    <n v="44000"/>
    <x v="1"/>
    <s v="Automatic"/>
    <s v="1st Owner"/>
    <n v="2013"/>
    <x v="60"/>
    <s v="5 Seats"/>
  </r>
  <r>
    <s v="Mercedes-Benz GLC 220d 4MATIC Sport"/>
    <n v="38.9"/>
    <n v="69000"/>
    <x v="0"/>
    <s v="Automatic"/>
    <s v="1st Owner"/>
    <n v="2017"/>
    <x v="44"/>
    <s v="7 Seats"/>
  </r>
  <r>
    <s v="Audi A6 3.0 TDI Quattro Premium Plus"/>
    <n v="11.25"/>
    <n v="68000"/>
    <x v="0"/>
    <s v="Automatic"/>
    <s v="2nd Owner"/>
    <n v="2013"/>
    <x v="87"/>
    <s v="5 Seats"/>
  </r>
  <r>
    <s v="Toyota Fortuner 2.8 2WD MT BSIV"/>
    <n v="31"/>
    <n v="60000"/>
    <x v="0"/>
    <s v="Manual"/>
    <s v="1st Owner"/>
    <n v="2019"/>
    <x v="66"/>
    <s v="7 Seats"/>
  </r>
  <r>
    <s v="Mercedes-Benz C-Class C 200 CGI Elegance"/>
    <n v="8.25"/>
    <n v="86000"/>
    <x v="1"/>
    <s v="Automatic"/>
    <s v="1st Owner"/>
    <n v="2011"/>
    <x v="4"/>
    <s v="5 Seats"/>
  </r>
  <r>
    <s v="Mitsubishi Pajero Sport 4X2 AT Dual Tone"/>
    <n v="16.45"/>
    <n v="39000"/>
    <x v="0"/>
    <s v="Automatic"/>
    <s v="1st Owner"/>
    <n v="2017"/>
    <x v="10"/>
    <s v="5 Seats"/>
  </r>
  <r>
    <s v="Hyundai Grand i10 Nios Magna"/>
    <n v="6.25"/>
    <n v="12000"/>
    <x v="1"/>
    <s v="Manual"/>
    <s v="2nd Owner"/>
    <n v="2020"/>
    <x v="15"/>
    <s v="5 Seats"/>
  </r>
  <r>
    <s v="Honda Amaze EX i-Vtech"/>
    <n v="3.6"/>
    <n v="85000"/>
    <x v="1"/>
    <s v="Manual"/>
    <s v="1st Owner"/>
    <n v="2014"/>
    <x v="31"/>
    <s v="5 Seats"/>
  </r>
  <r>
    <s v="Land Rover Discovery Sport TD4 HSE"/>
    <n v="29.5"/>
    <n v="120000"/>
    <x v="0"/>
    <s v="Automatic"/>
    <s v="1st Owner"/>
    <n v="2016"/>
    <x v="105"/>
    <s v="7 Seats"/>
  </r>
  <r>
    <s v="Maruti SX4 S Cross Zeta DDiS 200 SH"/>
    <n v="7.51"/>
    <n v="90000"/>
    <x v="0"/>
    <s v="Manual"/>
    <s v="1st Owner"/>
    <n v="2018"/>
    <x v="27"/>
    <s v="5 Seats"/>
  </r>
  <r>
    <s v="Mercedes-Benz GLS 400 4MATIC"/>
    <n v="62.5"/>
    <n v="80000"/>
    <x v="1"/>
    <s v="Automatic"/>
    <s v="1st Owner"/>
    <n v="2017"/>
    <x v="31"/>
    <s v="5 Seats"/>
  </r>
  <r>
    <s v="BMW X5 xDrive 30d Expedition"/>
    <n v="56.5"/>
    <n v="34000"/>
    <x v="0"/>
    <s v="Automatic"/>
    <s v="1st Owner"/>
    <n v="2019"/>
    <x v="20"/>
    <s v="6 Seats"/>
  </r>
  <r>
    <s v="Maruti Ciaz VDi Plus"/>
    <n v="4.6500000000000004"/>
    <n v="72000"/>
    <x v="0"/>
    <s v="Manual"/>
    <s v="1st Owner"/>
    <n v="2015"/>
    <x v="50"/>
    <s v="5 Seats"/>
  </r>
  <r>
    <s v="MG Hector Plus Sharp DCT"/>
    <n v="19"/>
    <n v="18000"/>
    <x v="1"/>
    <s v="Automatic"/>
    <s v="1st Owner"/>
    <n v="2021"/>
    <x v="32"/>
    <s v="5 Seats"/>
  </r>
  <r>
    <s v="Mercedes-Benz C-Class Progressive C 200"/>
    <n v="47.9"/>
    <n v="11000"/>
    <x v="1"/>
    <s v="Automatic"/>
    <s v="1st Owner"/>
    <n v="2021"/>
    <x v="101"/>
    <s v="5 Seats"/>
  </r>
  <r>
    <s v="Mercedes-Benz E-Class E250 CDI Avantgarde"/>
    <n v="25.9"/>
    <n v="60625"/>
    <x v="0"/>
    <s v="Automatic"/>
    <s v="2nd Owner"/>
    <n v="2016"/>
    <x v="4"/>
    <s v="5 Seats"/>
  </r>
  <r>
    <s v="Mercedes-Benz A Class A180 Sport"/>
    <n v="17"/>
    <n v="68000"/>
    <x v="1"/>
    <s v="Automatic"/>
    <s v="1st Owner"/>
    <n v="2017"/>
    <x v="106"/>
    <s v="5 Seats"/>
  </r>
  <r>
    <s v="Maruti Baleno 1.2 CVT Delta"/>
    <n v="5.25"/>
    <n v="75000"/>
    <x v="1"/>
    <s v="Automatic"/>
    <s v="1st Owner"/>
    <n v="2016"/>
    <x v="26"/>
    <s v="5 Seats"/>
  </r>
  <r>
    <s v="Mercedes-Benz S-Class S 500 L"/>
    <n v="49"/>
    <n v="70000"/>
    <x v="1"/>
    <s v="Automatic"/>
    <s v="2nd Owner"/>
    <n v="2015"/>
    <x v="49"/>
    <s v="7 Seats"/>
  </r>
  <r>
    <s v="Audi Q3 2.0 TDI Quattro Premium Plus"/>
    <n v="15.89"/>
    <n v="73000"/>
    <x v="0"/>
    <s v="Automatic"/>
    <s v="1st Owner"/>
    <n v="2015"/>
    <x v="26"/>
    <s v="5 Seats"/>
  </r>
  <r>
    <s v="Mercedes-Benz GLS 350d 4MATIC"/>
    <n v="58.85"/>
    <n v="65000"/>
    <x v="0"/>
    <s v="Automatic"/>
    <s v="1st Owner"/>
    <n v="2017"/>
    <x v="90"/>
    <s v="5 Seats"/>
  </r>
  <r>
    <s v="Audi Q3 35 TDI Quattro Premium Plus"/>
    <n v="17.5"/>
    <n v="70011"/>
    <x v="0"/>
    <s v="Automatic"/>
    <s v="1st Owner"/>
    <n v="2015"/>
    <x v="44"/>
    <s v="7 Seats"/>
  </r>
  <r>
    <s v="Land Rover Range Rover 3.0 Petrol LWB Vogue BSIV"/>
    <n v="192"/>
    <n v="40000"/>
    <x v="1"/>
    <s v="Automatic"/>
    <s v="1st Owner"/>
    <n v="2019"/>
    <x v="26"/>
    <s v="5 Seats"/>
  </r>
  <r>
    <s v="Toyota Innova Crysta 2.8 ZX AT BSIV"/>
    <n v="17.5"/>
    <n v="67011"/>
    <x v="0"/>
    <s v="Automatic"/>
    <s v="1st Owner"/>
    <n v="2017"/>
    <x v="6"/>
    <s v="5 Seats"/>
  </r>
  <r>
    <s v="Skoda Yeti Ambition 4X2"/>
    <n v="3.25"/>
    <n v="103000"/>
    <x v="0"/>
    <s v="Manual"/>
    <s v="1st Owner"/>
    <n v="2013"/>
    <x v="34"/>
    <s v="5 Seats"/>
  </r>
  <r>
    <s v="Honda City i-VTEC CVT ZX"/>
    <n v="9.49"/>
    <n v="50000"/>
    <x v="1"/>
    <s v="Automatic"/>
    <s v="2nd Owner"/>
    <n v="2017"/>
    <x v="4"/>
    <s v="5 Seats"/>
  </r>
  <r>
    <s v="Volvo XC60 B5 Inscripition"/>
    <n v="68.5"/>
    <n v="7000"/>
    <x v="1"/>
    <s v="Automatic"/>
    <s v="1st Owner"/>
    <n v="2022"/>
    <x v="71"/>
    <s v="7 Seats"/>
  </r>
  <r>
    <s v="Maruti Swift Dzire VXI 1.2"/>
    <n v="6.4"/>
    <n v="30000"/>
    <x v="1"/>
    <s v="Manual"/>
    <s v="1st Owner"/>
    <n v="2019"/>
    <x v="22"/>
    <s v="5 Seats"/>
  </r>
  <r>
    <s v="Ford Endeavour Titanium Plus 4X4"/>
    <n v="31.49"/>
    <n v="44000"/>
    <x v="0"/>
    <s v="Automatic"/>
    <s v="1st Owner"/>
    <n v="2018"/>
    <x v="19"/>
    <s v="5 Seats"/>
  </r>
  <r>
    <s v="Mercedes-Benz GLC 300 4MATIC Sport"/>
    <n v="48"/>
    <n v="28500"/>
    <x v="1"/>
    <s v="Automatic"/>
    <s v="1st Owner"/>
    <n v="2019"/>
    <x v="31"/>
    <s v="5 Seats"/>
  </r>
  <r>
    <s v="Hyundai Creta SX Opt Turbo"/>
    <n v="19.75"/>
    <n v="8000"/>
    <x v="1"/>
    <s v="Automatic"/>
    <s v="1st Owner"/>
    <n v="2021"/>
    <x v="6"/>
    <s v="5 Seats"/>
  </r>
  <r>
    <s v="Maruti Swift VDI"/>
    <n v="5.9"/>
    <n v="60000"/>
    <x v="0"/>
    <s v="Manual"/>
    <s v="1st Owner"/>
    <n v="2019"/>
    <x v="4"/>
    <s v="5 Seats"/>
  </r>
  <r>
    <s v="Honda City V AT"/>
    <n v="3.94"/>
    <n v="70000"/>
    <x v="1"/>
    <s v="Automatic"/>
    <s v="2nd Owner"/>
    <n v="2012"/>
    <x v="21"/>
    <s v="5 Seats"/>
  </r>
  <r>
    <s v="Maruti Ignis 1.2 Alpha BSIV"/>
    <n v="4.3499999999999996"/>
    <n v="80000"/>
    <x v="1"/>
    <s v="Manual"/>
    <s v="1st Owner"/>
    <n v="2018"/>
    <x v="6"/>
    <s v="5 Seats"/>
  </r>
  <r>
    <s v="BMW X1 sDrive 20d xLine"/>
    <n v="30"/>
    <n v="25000"/>
    <x v="0"/>
    <s v="Automatic"/>
    <s v="1st Owner"/>
    <n v="2019"/>
    <x v="18"/>
    <s v="5 Seats"/>
  </r>
  <r>
    <s v="Honda City V MT"/>
    <n v="10.5"/>
    <n v="2000"/>
    <x v="1"/>
    <s v="Manual"/>
    <s v="1st Owner"/>
    <n v="2022"/>
    <x v="62"/>
    <s v="7 Seats"/>
  </r>
  <r>
    <s v="Maruti Alto 800 LXI"/>
    <n v="3.2"/>
    <n v="35000"/>
    <x v="1"/>
    <s v="Manual"/>
    <s v="1st Owner"/>
    <n v="2018"/>
    <x v="49"/>
    <s v="5 Seats"/>
  </r>
  <r>
    <s v="Toyota Innova Crysta 2.7 ZX AT"/>
    <n v="20"/>
    <n v="26000"/>
    <x v="1"/>
    <s v="Automatic"/>
    <s v="1st Owner"/>
    <n v="2018"/>
    <x v="47"/>
    <s v="4 Seats"/>
  </r>
  <r>
    <s v="Maserati Ghibli Diesel BSIV"/>
    <n v="66"/>
    <n v="12000"/>
    <x v="0"/>
    <s v="Automatic"/>
    <s v="1st Owner"/>
    <n v="2016"/>
    <x v="4"/>
    <s v="5 Seats"/>
  </r>
  <r>
    <s v="Mahindra Thar LX 4-Str Convert Top Diesel AT"/>
    <n v="17.75"/>
    <n v="13001"/>
    <x v="0"/>
    <s v="Automatic"/>
    <s v="1st Owner"/>
    <n v="2022"/>
    <x v="32"/>
    <s v="5 Seats"/>
  </r>
  <r>
    <s v="Hyundai Xcent 1.2 VTVT S"/>
    <n v="4.75"/>
    <n v="60000"/>
    <x v="1"/>
    <s v="Manual"/>
    <s v="2nd Owner"/>
    <n v="2019"/>
    <x v="3"/>
    <s v="5 Seats"/>
  </r>
  <r>
    <s v="Mercedes-Benz C-Class C 220 CDI Avantgarde"/>
    <n v="21.5"/>
    <n v="37000"/>
    <x v="0"/>
    <s v="Automatic"/>
    <s v="2nd Owner"/>
    <n v="2015"/>
    <x v="76"/>
    <s v="6 Seats"/>
  </r>
  <r>
    <s v="Honda Jazz 1.2 V AT i VTEC"/>
    <n v="6.9"/>
    <n v="27200"/>
    <x v="1"/>
    <s v="Automatic"/>
    <s v="1st Owner"/>
    <n v="2017"/>
    <x v="11"/>
    <s v="5 Seats"/>
  </r>
  <r>
    <s v="Mahindra Thar CRDe"/>
    <n v="7.72"/>
    <n v="46365"/>
    <x v="0"/>
    <s v="Manual"/>
    <s v="1st Owner"/>
    <n v="2017"/>
    <x v="48"/>
    <s v="5 Seats"/>
  </r>
  <r>
    <s v="Maruti Ciaz Alpha BSIV"/>
    <n v="8.7200000000000006"/>
    <n v="82496"/>
    <x v="1"/>
    <s v="Manual"/>
    <s v="1st Owner"/>
    <n v="2019"/>
    <x v="31"/>
    <s v="5 Seats"/>
  </r>
  <r>
    <s v="Renault Duster 110PS Diesel RxL AMT"/>
    <n v="6.51"/>
    <n v="73656"/>
    <x v="0"/>
    <s v="Automatic"/>
    <s v="1st Owner"/>
    <n v="2016"/>
    <x v="43"/>
    <s v="7 Seats"/>
  </r>
  <r>
    <s v="Maruti Ciaz ZDi SHVS"/>
    <n v="5.43"/>
    <n v="92530"/>
    <x v="0"/>
    <s v="Manual"/>
    <s v="1st Owner"/>
    <n v="2016"/>
    <x v="7"/>
    <s v="5 Seats"/>
  </r>
  <r>
    <s v="Mahindra TUV 300 mHAWK100 T8"/>
    <n v="6.58"/>
    <n v="68364"/>
    <x v="0"/>
    <s v="Manual"/>
    <s v="2nd Owner"/>
    <n v="2017"/>
    <x v="4"/>
    <s v="5 Seats"/>
  </r>
  <r>
    <s v="Jeep Compass 1.4 Sport"/>
    <n v="12.61"/>
    <n v="30224"/>
    <x v="1"/>
    <s v="Manual"/>
    <s v="1st Owner"/>
    <n v="2018"/>
    <x v="11"/>
    <s v="5 Seats"/>
  </r>
  <r>
    <s v="Maruti Baleno 1.2 Alpha"/>
    <n v="5.85"/>
    <n v="88658"/>
    <x v="1"/>
    <s v="Manual"/>
    <s v="1st Owner"/>
    <n v="2017"/>
    <x v="76"/>
    <s v="6 Seats"/>
  </r>
  <r>
    <s v="Maruti Vitara Brezza ZXI"/>
    <n v="10.53"/>
    <n v="26396"/>
    <x v="1"/>
    <s v="Manual"/>
    <s v="1st Owner"/>
    <n v="2020"/>
    <x v="13"/>
    <s v="5 Seats"/>
  </r>
  <r>
    <s v="Mahindra Thar CRDe"/>
    <n v="7.46"/>
    <n v="60020"/>
    <x v="0"/>
    <s v="Manual"/>
    <s v="1st Owner"/>
    <n v="2017"/>
    <x v="11"/>
    <s v="5 Seats"/>
  </r>
  <r>
    <s v="Maruti Alto K10 2010-2014 VXI"/>
    <n v="2.68"/>
    <n v="55107"/>
    <x v="1"/>
    <s v="Manual"/>
    <s v="1st Owner"/>
    <n v="2014"/>
    <x v="18"/>
    <s v="5 Seats"/>
  </r>
  <r>
    <s v="Maruti Ciaz Alpha AT"/>
    <n v="12.43"/>
    <n v="3925"/>
    <x v="1"/>
    <s v="Automatic"/>
    <s v="1st Owner"/>
    <n v="2022"/>
    <x v="4"/>
    <s v="5 Seats"/>
  </r>
  <r>
    <s v="Maruti Alto 800 LXI"/>
    <n v="3.23"/>
    <n v="21949"/>
    <x v="1"/>
    <s v="Manual"/>
    <s v="1st Owner"/>
    <n v="2017"/>
    <x v="29"/>
    <s v="5 Seats"/>
  </r>
  <r>
    <s v="Maruti Swift Dzire VXI"/>
    <n v="5"/>
    <n v="41899"/>
    <x v="1"/>
    <s v="Manual"/>
    <s v="1st Owner"/>
    <n v="2016"/>
    <x v="6"/>
    <s v="5 Seats"/>
  </r>
  <r>
    <s v="Nissan Terrano XL P"/>
    <n v="7.25"/>
    <n v="30000"/>
    <x v="1"/>
    <s v="Manual"/>
    <s v="1st Owner"/>
    <n v="2018"/>
    <x v="85"/>
    <s v="5 Seats"/>
  </r>
  <r>
    <s v="Honda City i-VTEC V"/>
    <n v="8.65"/>
    <n v="28000"/>
    <x v="1"/>
    <s v="Manual"/>
    <s v="1st Owner"/>
    <n v="2018"/>
    <x v="50"/>
    <s v="5 Seats"/>
  </r>
  <r>
    <s v="Volvo XC60 D5 Inscription"/>
    <n v="61"/>
    <n v="20000"/>
    <x v="0"/>
    <s v="Automatic"/>
    <s v="1st Owner"/>
    <n v="2021"/>
    <x v="50"/>
    <s v="5 Seats"/>
  </r>
  <r>
    <s v="Mercedes-Benz GLC 220d 4MATIC"/>
    <n v="56.5"/>
    <n v="24000"/>
    <x v="0"/>
    <s v="Automatic"/>
    <s v="1st Owner"/>
    <n v="2020"/>
    <x v="24"/>
    <s v="5 Seats"/>
  </r>
  <r>
    <s v="Mercedes-Benz GLE 300d"/>
    <n v="89"/>
    <n v="13000"/>
    <x v="0"/>
    <s v="Automatic"/>
    <s v="1st Owner"/>
    <n v="2021"/>
    <x v="13"/>
    <s v="5 Seats"/>
  </r>
  <r>
    <s v="Skoda Superb Style 1.8 TSI AT"/>
    <n v="21.75"/>
    <n v="54000"/>
    <x v="1"/>
    <s v="Automatic"/>
    <s v="1st Owner"/>
    <n v="2017"/>
    <x v="31"/>
    <s v="5 Seats"/>
  </r>
  <r>
    <s v="Maruti Alto K10 VXI"/>
    <n v="3.15"/>
    <n v="30555"/>
    <x v="1"/>
    <s v="Manual"/>
    <s v="1st Owner"/>
    <n v="2016"/>
    <x v="4"/>
    <s v="5 Seats"/>
  </r>
  <r>
    <s v="Maruti Ciaz VDi Plus SHVS"/>
    <n v="4.78"/>
    <n v="119878"/>
    <x v="0"/>
    <s v="Manual"/>
    <s v="1st Owner"/>
    <n v="2015"/>
    <x v="31"/>
    <s v="5 Seats"/>
  </r>
  <r>
    <s v="Hyundai i20 1.2 Magna Opt"/>
    <n v="2.4300000000000002"/>
    <n v="84557"/>
    <x v="1"/>
    <s v="Manual"/>
    <s v="1st Owner"/>
    <n v="2011"/>
    <x v="41"/>
    <s v="7 Seats"/>
  </r>
  <r>
    <s v="Maruti Ciaz VDi Option SHVS"/>
    <n v="5.36"/>
    <n v="96528"/>
    <x v="0"/>
    <s v="Manual"/>
    <s v="1st Owner"/>
    <n v="2017"/>
    <x v="16"/>
    <s v="5 Seats"/>
  </r>
  <r>
    <s v="Mahindra XUV500 W10 1.99 mHawk"/>
    <n v="11.24"/>
    <n v="44081"/>
    <x v="0"/>
    <s v="Manual"/>
    <s v="1st Owner"/>
    <n v="2017"/>
    <x v="31"/>
    <s v="5 Seats"/>
  </r>
  <r>
    <s v="Renault Kiger RXT AMT"/>
    <n v="7.75"/>
    <n v="6494"/>
    <x v="1"/>
    <s v="Automatic"/>
    <s v="1st Owner"/>
    <n v="2021"/>
    <x v="13"/>
    <s v="5 Seats"/>
  </r>
  <r>
    <s v="Maruti Swift VDI BSIV"/>
    <n v="3.4"/>
    <n v="118631"/>
    <x v="0"/>
    <s v="Manual"/>
    <s v="1st Owner"/>
    <n v="2014"/>
    <x v="10"/>
    <s v="5 Seats"/>
  </r>
  <r>
    <s v="Maruti Alto K10 VXI"/>
    <n v="3.51"/>
    <n v="47133"/>
    <x v="1"/>
    <s v="Manual"/>
    <s v="1st Owner"/>
    <n v="2018"/>
    <x v="4"/>
    <s v="5 Seats"/>
  </r>
  <r>
    <s v="Honda Amaze S i-VTEC"/>
    <n v="4.5599999999999996"/>
    <n v="94025"/>
    <x v="1"/>
    <s v="Manual"/>
    <s v="1st Owner"/>
    <n v="2017"/>
    <x v="13"/>
    <s v="5 Seats"/>
  </r>
  <r>
    <s v="Hyundai i20 Magna 1.2"/>
    <n v="5.0199999999999996"/>
    <n v="68841"/>
    <x v="1"/>
    <s v="Manual"/>
    <s v="1st Owner"/>
    <n v="2016"/>
    <x v="39"/>
    <s v="5 Seats"/>
  </r>
  <r>
    <s v="Hyundai Venue SX Plus Turbo DCT BSIV"/>
    <n v="10.46"/>
    <n v="31952"/>
    <x v="1"/>
    <s v="Automatic"/>
    <s v="1st Owner"/>
    <n v="2019"/>
    <x v="13"/>
    <s v="5 Seats"/>
  </r>
  <r>
    <s v="Hyundai Creta 1.6 CRDi SX"/>
    <n v="11.3"/>
    <n v="66518"/>
    <x v="0"/>
    <s v="Manual"/>
    <s v="2nd Owner"/>
    <n v="2019"/>
    <x v="39"/>
    <s v="5 Seats"/>
  </r>
  <r>
    <s v="Hyundai Venue SX Plus Turbo DCT BSIV"/>
    <n v="10.53"/>
    <n v="26684"/>
    <x v="1"/>
    <s v="Automatic"/>
    <s v="2nd Owner"/>
    <n v="2019"/>
    <x v="3"/>
    <s v="5 Seats"/>
  </r>
  <r>
    <s v="Hyundai Creta 1.6 CRDi SX"/>
    <n v="7.9"/>
    <n v="38280"/>
    <x v="0"/>
    <s v="Manual"/>
    <s v="1st Owner"/>
    <n v="2015"/>
    <x v="4"/>
    <s v="5 Seats"/>
  </r>
  <r>
    <s v="Tata Tiago 1.2 Revotron XZ"/>
    <n v="3.77"/>
    <n v="96392"/>
    <x v="1"/>
    <s v="Manual"/>
    <s v="1st Owner"/>
    <n v="2017"/>
    <x v="23"/>
    <s v="7 Seats"/>
  </r>
  <r>
    <s v="Maruti Swift Dzire 1.2 ZXi BSIV"/>
    <n v="2.86"/>
    <n v="92613"/>
    <x v="1"/>
    <s v="Manual"/>
    <s v="1st Owner"/>
    <n v="2011"/>
    <x v="5"/>
    <s v="5 Seats"/>
  </r>
  <r>
    <s v="Mahindra Scorpio S7 120"/>
    <n v="11.78"/>
    <n v="40011"/>
    <x v="0"/>
    <s v="Manual"/>
    <s v="1st Owner"/>
    <n v="2018"/>
    <x v="8"/>
    <s v="5 Seats"/>
  </r>
  <r>
    <s v="Honda City i DTEC VX"/>
    <n v="5.33"/>
    <n v="98772"/>
    <x v="0"/>
    <s v="Manual"/>
    <s v="2nd Owner"/>
    <n v="2015"/>
    <x v="31"/>
    <s v="5 Seats"/>
  </r>
  <r>
    <s v="Hyundai i20 Asta 1.4 CRDi"/>
    <n v="3.5"/>
    <n v="38931"/>
    <x v="0"/>
    <s v="Manual"/>
    <s v="1st Owner"/>
    <n v="2013"/>
    <x v="8"/>
    <s v="5 Seats"/>
  </r>
  <r>
    <s v="Maruti Swift LDI BSIV"/>
    <n v="4.2699999999999996"/>
    <n v="82392"/>
    <x v="0"/>
    <s v="Manual"/>
    <s v="1st Owner"/>
    <n v="2017"/>
    <x v="23"/>
    <s v="7 Seats"/>
  </r>
  <r>
    <s v="Hyundai i20 1.4 Asta"/>
    <n v="5.72"/>
    <n v="96805"/>
    <x v="0"/>
    <s v="Manual"/>
    <s v="1st Owner"/>
    <n v="2017"/>
    <x v="13"/>
    <s v="5 Seats"/>
  </r>
  <r>
    <s v="Mahindra Scorpio S5 BSIV"/>
    <n v="9.98"/>
    <n v="68307"/>
    <x v="0"/>
    <s v="Manual"/>
    <s v="1st Owner"/>
    <n v="2018"/>
    <x v="4"/>
    <s v="5 Seats"/>
  </r>
  <r>
    <s v="Maruti Wagon R LXI BS IV"/>
    <n v="3.75"/>
    <n v="30404"/>
    <x v="1"/>
    <s v="Manual"/>
    <s v="1st Owner"/>
    <n v="2016"/>
    <x v="31"/>
    <s v="5 Seats"/>
  </r>
  <r>
    <s v="Maruti Baleno 1.2 Alpha"/>
    <n v="6.3"/>
    <n v="36438"/>
    <x v="1"/>
    <s v="Manual"/>
    <s v="2nd Owner"/>
    <n v="2018"/>
    <x v="23"/>
    <s v="7 Seats"/>
  </r>
  <r>
    <s v="Maruti Swift VDI BSIV"/>
    <n v="3.76"/>
    <n v="115206"/>
    <x v="0"/>
    <s v="Manual"/>
    <s v="1st Owner"/>
    <n v="2015"/>
    <x v="20"/>
    <s v="5 Seats"/>
  </r>
  <r>
    <s v="Mahindra XUV500 W6 2WD"/>
    <n v="6.23"/>
    <n v="104537"/>
    <x v="0"/>
    <s v="Manual"/>
    <s v="1st Owner"/>
    <n v="2015"/>
    <x v="21"/>
    <s v="5 Seats"/>
  </r>
  <r>
    <s v="MG Hector Sharp DCT"/>
    <n v="16.13"/>
    <n v="29827"/>
    <x v="1"/>
    <s v="Automatic"/>
    <s v="2nd Owner"/>
    <n v="2019"/>
    <x v="26"/>
    <s v="5 Seats"/>
  </r>
  <r>
    <s v="BMW 3 Series Luxury Edition"/>
    <n v="44.5"/>
    <n v="9200"/>
    <x v="0"/>
    <s v="Automatic"/>
    <s v="1st Owner"/>
    <n v="2020"/>
    <x v="44"/>
    <s v="7 Seats"/>
  </r>
  <r>
    <s v="Audi Q3 35 TDI Quattro Premium Plus"/>
    <n v="17.5"/>
    <n v="39356"/>
    <x v="0"/>
    <s v="Automatic"/>
    <s v="1st Owner"/>
    <n v="2015"/>
    <x v="71"/>
    <s v="7 Seats"/>
  </r>
  <r>
    <s v="Toyota Innova Crysta 2.8 GX AT BSIV"/>
    <n v="15.75"/>
    <n v="55000"/>
    <x v="0"/>
    <s v="Automatic"/>
    <s v="1st Owner"/>
    <n v="2017"/>
    <x v="44"/>
    <s v="7 Seats"/>
  </r>
  <r>
    <s v="Ford Endeavour 3.2 Titanium AT 4X4"/>
    <n v="28.75"/>
    <n v="80000"/>
    <x v="0"/>
    <s v="Automatic"/>
    <s v="1st Owner"/>
    <n v="2018"/>
    <x v="49"/>
    <s v="5 Seats"/>
  </r>
  <r>
    <s v="Toyota Innova Crysta 2.8 GX AT BSIV"/>
    <n v="19.45"/>
    <n v="55000"/>
    <x v="0"/>
    <s v="Automatic"/>
    <s v="1st Owner"/>
    <n v="2019"/>
    <x v="31"/>
    <s v="5 Seats"/>
  </r>
  <r>
    <s v="Mercedes-Benz S-Class S 350 CDI"/>
    <n v="71.5"/>
    <n v="18000"/>
    <x v="0"/>
    <s v="Automatic"/>
    <s v="1st Owner"/>
    <n v="2017"/>
    <x v="6"/>
    <s v="5 Seats"/>
  </r>
  <r>
    <s v="Maruti Vitara Brezza VDi AMT"/>
    <n v="7.5"/>
    <n v="43000"/>
    <x v="0"/>
    <s v="Automatic"/>
    <s v="1st Owner"/>
    <n v="2018"/>
    <x v="17"/>
    <s v="5 Seats"/>
  </r>
  <r>
    <s v="Hyundai Creta EX"/>
    <n v="12.73"/>
    <n v="1000"/>
    <x v="1"/>
    <s v="Manual"/>
    <s v="1st Owner"/>
    <n v="2021"/>
    <x v="32"/>
    <s v="5 Seats"/>
  </r>
  <r>
    <s v="Hyundai EON Era Plus"/>
    <n v="2.2999999999999998"/>
    <n v="67885"/>
    <x v="1"/>
    <s v="Manual"/>
    <s v="1st Owner"/>
    <n v="2013"/>
    <x v="13"/>
    <s v="5 Seats"/>
  </r>
  <r>
    <s v="Mercedes-Benz C-Class 220 CDI AT"/>
    <n v="13.75"/>
    <n v="40000"/>
    <x v="0"/>
    <s v="Automatic"/>
    <s v="1st Owner"/>
    <n v="2013"/>
    <x v="8"/>
    <s v="5 Seats"/>
  </r>
  <r>
    <s v="Hyundai EON 1.0 Era Plus"/>
    <n v="2.2999999999999998"/>
    <n v="48421"/>
    <x v="1"/>
    <s v="Manual"/>
    <s v="1st Owner"/>
    <n v="2013"/>
    <x v="4"/>
    <s v="5 Seats"/>
  </r>
  <r>
    <s v="Hyundai i20 Active 1.4 S"/>
    <n v="6.5"/>
    <n v="110000"/>
    <x v="0"/>
    <s v="Manual"/>
    <s v="1st Owner"/>
    <n v="2018"/>
    <x v="39"/>
    <s v="5 Seats"/>
  </r>
  <r>
    <s v="Maruti Swift Dzire VXI"/>
    <n v="4.25"/>
    <n v="49000"/>
    <x v="1"/>
    <s v="Manual"/>
    <s v="1st Owner"/>
    <n v="2014"/>
    <x v="5"/>
    <s v="5 Seats"/>
  </r>
  <r>
    <s v="Hyundai Verna 1.6 SX"/>
    <n v="4.5"/>
    <n v="75000"/>
    <x v="0"/>
    <s v="Manual"/>
    <s v="1st Owner"/>
    <n v="2013"/>
    <x v="107"/>
    <s v="5 Seats"/>
  </r>
  <r>
    <s v="Ford Ecosport 1.5 DV5 MT Titanium"/>
    <n v="4.0999999999999996"/>
    <n v="71000"/>
    <x v="0"/>
    <s v="Manual"/>
    <s v="1st Owner"/>
    <n v="2014"/>
    <x v="26"/>
    <s v="5 Seats"/>
  </r>
  <r>
    <s v="Chevrolet Aveo U-VA 1.2"/>
    <n v="0.9"/>
    <n v="78000"/>
    <x v="1"/>
    <s v="Manual"/>
    <s v="2nd Owner"/>
    <n v="2009"/>
    <x v="31"/>
    <s v="7 Seats"/>
  </r>
  <r>
    <s v="Audi A6 35 TDI"/>
    <n v="24.5"/>
    <n v="68000"/>
    <x v="0"/>
    <s v="Automatic"/>
    <s v="1st Owner"/>
    <n v="2016"/>
    <x v="10"/>
    <s v="5 Seats"/>
  </r>
  <r>
    <s v="Maruti Ertiga ZDI"/>
    <n v="5.18"/>
    <n v="94944"/>
    <x v="0"/>
    <s v="Manual"/>
    <s v="1st Owner"/>
    <n v="2015"/>
    <x v="43"/>
    <s v="5 Seats"/>
  </r>
  <r>
    <s v="Honda Amaze S Option i-VTEC"/>
    <n v="4.71"/>
    <n v="6357"/>
    <x v="1"/>
    <s v="Manual"/>
    <s v="1st Owner"/>
    <n v="2017"/>
    <x v="6"/>
    <s v="5 Seats"/>
  </r>
  <r>
    <s v="Hyundai Venue SX Opt Executive Diesel"/>
    <n v="10.24"/>
    <n v="24237"/>
    <x v="0"/>
    <s v="Manual"/>
    <s v="1st Owner"/>
    <n v="2022"/>
    <x v="3"/>
    <s v="5 Seats"/>
  </r>
  <r>
    <s v="Kia Seltos HTX IVT G"/>
    <n v="16.5"/>
    <n v="28000"/>
    <x v="1"/>
    <s v="Automatic"/>
    <s v="1st Owner"/>
    <n v="2021"/>
    <x v="44"/>
    <s v="7 Seats"/>
  </r>
  <r>
    <s v="Honda Amaze E Petrol"/>
    <n v="5.89"/>
    <n v="10282"/>
    <x v="1"/>
    <s v="Manual"/>
    <s v="1st Owner"/>
    <n v="2020"/>
    <x v="68"/>
    <s v="7 Seats"/>
  </r>
  <r>
    <s v="Toyota Innova Crysta 2.8 ZX AT BSIV"/>
    <n v="17.100000000000001"/>
    <n v="111337"/>
    <x v="0"/>
    <s v="Automatic"/>
    <s v="1st Owner"/>
    <n v="2018"/>
    <x v="21"/>
    <s v="5 Seats"/>
  </r>
  <r>
    <s v="Toyota Fortuner 4x2 Manual"/>
    <n v="12.62"/>
    <n v="127429"/>
    <x v="0"/>
    <s v="Manual"/>
    <s v="1st Owner"/>
    <n v="2014"/>
    <x v="48"/>
    <s v="5 Seats"/>
  </r>
  <r>
    <s v="BMW 5 Series 520d Sport Line"/>
    <n v="40.5"/>
    <n v="55000"/>
    <x v="0"/>
    <s v="Automatic"/>
    <s v="2nd Owner"/>
    <n v="2018"/>
    <x v="4"/>
    <s v="5 Seats"/>
  </r>
  <r>
    <s v="Nissan Sunny Diesel XL"/>
    <n v="3.39"/>
    <n v="61034"/>
    <x v="0"/>
    <s v="Manual"/>
    <s v="2nd Owner"/>
    <n v="2015"/>
    <x v="97"/>
    <s v="5 Seats"/>
  </r>
  <r>
    <s v="Maruti Swift AMT ZXI"/>
    <n v="5.64"/>
    <n v="76036"/>
    <x v="1"/>
    <s v="Automatic"/>
    <s v="2nd Owner"/>
    <n v="2018"/>
    <x v="26"/>
    <s v="5 Seats"/>
  </r>
  <r>
    <s v="Hyundai Grand i10 CRDi Sportz"/>
    <n v="2.75"/>
    <n v="65000"/>
    <x v="0"/>
    <s v="Manual"/>
    <s v="2nd Owner"/>
    <n v="2014"/>
    <x v="8"/>
    <s v="5 Seats"/>
  </r>
  <r>
    <s v="Audi Q5 30 TDI quattro Premium"/>
    <n v="14.75"/>
    <n v="80000"/>
    <x v="0"/>
    <s v="Automatic"/>
    <s v="3rd Owner"/>
    <n v="2015"/>
    <x v="44"/>
    <s v="7 Seats"/>
  </r>
  <r>
    <s v="Hyundai Venue SX Opt Diesel BSIV"/>
    <n v="9.82"/>
    <n v="64104"/>
    <x v="0"/>
    <s v="Manual"/>
    <s v="1st Owner"/>
    <n v="2019"/>
    <x v="39"/>
    <s v="5 Seats"/>
  </r>
  <r>
    <s v="Toyota Innova Crysta 2.8 GX AT BSIV"/>
    <n v="15.76"/>
    <n v="116378"/>
    <x v="0"/>
    <s v="Automatic"/>
    <s v="1st Owner"/>
    <n v="2018"/>
    <x v="13"/>
    <s v="5 Seats"/>
  </r>
  <r>
    <s v="Hyundai Verna 1.6 CRDi SX"/>
    <n v="5.6"/>
    <n v="42234"/>
    <x v="0"/>
    <s v="Manual"/>
    <s v="2nd Owner"/>
    <n v="2016"/>
    <x v="23"/>
    <s v="7 Seats"/>
  </r>
  <r>
    <s v="Hyundai Venue SX Opt iMT"/>
    <n v="11.5"/>
    <n v="10000"/>
    <x v="1"/>
    <s v="Manual"/>
    <s v="1st Owner"/>
    <n v="2021"/>
    <x v="4"/>
    <s v="5 Seats"/>
  </r>
  <r>
    <s v="Mahindra XUV500 W6 2WD"/>
    <n v="4.4400000000000004"/>
    <n v="49812"/>
    <x v="0"/>
    <s v="Manual"/>
    <s v="2nd Owner"/>
    <n v="2013"/>
    <x v="10"/>
    <s v="5 Seats"/>
  </r>
  <r>
    <s v="Maruti Ignis Sigma"/>
    <n v="5.0199999999999996"/>
    <n v="2294"/>
    <x v="1"/>
    <s v="Manual"/>
    <s v="1st Owner"/>
    <n v="2022"/>
    <x v="60"/>
    <s v="5 Seats"/>
  </r>
  <r>
    <s v="Skoda Fabia 1.2 MPI Ambiente"/>
    <n v="1.17"/>
    <n v="94679"/>
    <x v="1"/>
    <s v="Manual"/>
    <s v="5th Owner"/>
    <n v="2010"/>
    <x v="31"/>
    <s v="5 Seats"/>
  </r>
  <r>
    <s v="Audi Q5 3.0 TDI Quattro Technology"/>
    <n v="21"/>
    <n v="35000"/>
    <x v="0"/>
    <s v="Automatic"/>
    <s v="1st Owner"/>
    <n v="2015"/>
    <x v="13"/>
    <s v="5 Seats"/>
  </r>
  <r>
    <s v="Maruti Ciaz ZDi"/>
    <n v="4.76"/>
    <n v="57122"/>
    <x v="0"/>
    <s v="Manual"/>
    <s v="1st Owner"/>
    <n v="2014"/>
    <x v="38"/>
    <s v="5 Seats"/>
  </r>
  <r>
    <s v="Maruti Wagon R VXI BS IV"/>
    <n v="3.32"/>
    <n v="25122"/>
    <x v="1"/>
    <s v="Manual"/>
    <s v="1st Owner"/>
    <n v="2017"/>
    <x v="39"/>
    <s v="5 Seats"/>
  </r>
  <r>
    <s v="Hyundai Grand i10 1.2 CRDi Magna"/>
    <n v="3.5"/>
    <n v="60000"/>
    <x v="0"/>
    <s v="Manual"/>
    <s v="2nd Owner"/>
    <n v="2017"/>
    <x v="4"/>
    <s v="5 Seats"/>
  </r>
  <r>
    <s v="Hyundai Creta 1.6 SX Automatic Diesel"/>
    <n v="14.25"/>
    <n v="36000"/>
    <x v="0"/>
    <s v="Automatic"/>
    <s v="2nd Owner"/>
    <n v="2020"/>
    <x v="8"/>
    <s v="5 Seats"/>
  </r>
  <r>
    <s v="Maruti Baleno Delta"/>
    <n v="6.31"/>
    <n v="38736"/>
    <x v="1"/>
    <s v="Manual"/>
    <s v="1st Owner"/>
    <n v="2020"/>
    <x v="62"/>
    <s v="7 Seats"/>
  </r>
  <r>
    <s v="Hyundai i20 Asta 1.4 CRDi"/>
    <n v="3.81"/>
    <n v="130432"/>
    <x v="0"/>
    <s v="Manual"/>
    <s v="1st Owner"/>
    <n v="2014"/>
    <x v="24"/>
    <s v="5 Seats"/>
  </r>
  <r>
    <s v="Toyota Fortuner 2.7 2WD AT"/>
    <n v="31"/>
    <n v="44000"/>
    <x v="1"/>
    <s v="Automatic"/>
    <s v="2nd Owner"/>
    <n v="2019"/>
    <x v="60"/>
    <s v="5 Seats"/>
  </r>
  <r>
    <s v="Audi A6 35 TFSI Matrix"/>
    <n v="36.75"/>
    <n v="30000"/>
    <x v="1"/>
    <s v="Automatic"/>
    <s v="1st Owner"/>
    <n v="2018"/>
    <x v="33"/>
    <s v="5 Seats"/>
  </r>
  <r>
    <s v="Audi Q5 3.0 TDI Quattro"/>
    <n v="9.9499999999999993"/>
    <n v="68000"/>
    <x v="0"/>
    <s v="Automatic"/>
    <s v="3rd Owner"/>
    <n v="2011"/>
    <x v="23"/>
    <s v="7 Seats"/>
  </r>
  <r>
    <s v="Hyundai i10 Magna 1.1L"/>
    <n v="2.25"/>
    <n v="38000"/>
    <x v="1"/>
    <s v="Manual"/>
    <s v="1st Owner"/>
    <n v="2011"/>
    <x v="4"/>
    <s v="5 Seats"/>
  </r>
  <r>
    <s v="Mahindra XUV500 R W10 FWD"/>
    <n v="8.9"/>
    <n v="65000"/>
    <x v="0"/>
    <s v="Manual"/>
    <s v="1st Owner"/>
    <n v="2015"/>
    <x v="23"/>
    <s v="7 Seats"/>
  </r>
  <r>
    <s v="Maruti Swift Dzire VXI 1.2 BS IV"/>
    <n v="6.5"/>
    <n v="65000"/>
    <x v="1"/>
    <s v="Manual"/>
    <s v="1st Owner"/>
    <n v="2019"/>
    <x v="7"/>
    <s v="5 Seats"/>
  </r>
  <r>
    <s v="Mahindra Scorpio S5"/>
    <n v="15.85"/>
    <n v="12001"/>
    <x v="0"/>
    <s v="Manual"/>
    <s v="1st Owner"/>
    <n v="2022"/>
    <x v="22"/>
    <s v="5 Seats"/>
  </r>
  <r>
    <s v="Jeep Compass 1.4 Sport Plus BSIV"/>
    <n v="13.75"/>
    <n v="23000"/>
    <x v="1"/>
    <s v="Manual"/>
    <s v="1st Owner"/>
    <n v="2019"/>
    <x v="60"/>
    <s v="7 Seats"/>
  </r>
  <r>
    <s v="Mercedes-Benz E-Class Expression E 200 BSIV"/>
    <n v="44"/>
    <n v="65000"/>
    <x v="1"/>
    <s v="Automatic"/>
    <s v="1st Owner"/>
    <n v="2018"/>
    <x v="10"/>
    <s v="5 Seats"/>
  </r>
  <r>
    <s v="Audi Q7 45 TDI Quattro Premium Plus"/>
    <n v="18.75"/>
    <n v="43000"/>
    <x v="0"/>
    <s v="Automatic"/>
    <s v="2nd Owner"/>
    <n v="2014"/>
    <x v="42"/>
    <s v="5 Seats"/>
  </r>
  <r>
    <s v="Honda Brio S MT"/>
    <n v="2.65"/>
    <n v="25000"/>
    <x v="1"/>
    <s v="Manual"/>
    <s v="1st Owner"/>
    <n v="2012"/>
    <x v="21"/>
    <s v="4 Seats"/>
  </r>
  <r>
    <s v="Volvo XC60 Inscription D5"/>
    <n v="60"/>
    <n v="7500"/>
    <x v="0"/>
    <s v="Automatic"/>
    <s v="1st Owner"/>
    <n v="2020"/>
    <x v="10"/>
    <s v="6 Seats"/>
  </r>
  <r>
    <s v="BMW 6 Series GT 620d Luxury Line 2019-2021"/>
    <n v="60.5"/>
    <n v="50000"/>
    <x v="0"/>
    <s v="Automatic"/>
    <s v="1st Owner"/>
    <n v="2020"/>
    <x v="108"/>
    <s v="5 Seats"/>
  </r>
  <r>
    <s v="Mahindra KUV 100 NXT G80 K8 Dual Tone"/>
    <n v="4.3499999999999996"/>
    <n v="36000"/>
    <x v="1"/>
    <s v="Manual"/>
    <s v="1st Owner"/>
    <n v="2017"/>
    <x v="26"/>
    <s v="5 Seats"/>
  </r>
  <r>
    <s v="Hyundai Sonata 2.4 GDi MT"/>
    <n v="4.75"/>
    <n v="86000"/>
    <x v="1"/>
    <s v="Manual"/>
    <s v="1st Owner"/>
    <n v="2012"/>
    <x v="49"/>
    <s v="7 Seats"/>
  </r>
  <r>
    <s v="Audi Q3 2.0 TDI Quattro Premium Plus"/>
    <n v="13"/>
    <n v="56500"/>
    <x v="0"/>
    <s v="Automatic"/>
    <s v="1st Owner"/>
    <n v="2014"/>
    <x v="45"/>
    <s v="5 Seats"/>
  </r>
  <r>
    <s v="Mercedes-Benz GLS 350d 4MATIC"/>
    <n v="52"/>
    <n v="70000"/>
    <x v="0"/>
    <s v="Automatic"/>
    <s v="2nd Owner"/>
    <n v="2016"/>
    <x v="39"/>
    <s v="5 Seats"/>
  </r>
  <r>
    <s v="Ford Figo Petrol ZXI"/>
    <n v="2.65"/>
    <n v="68000"/>
    <x v="1"/>
    <s v="Manual"/>
    <s v="1st Owner"/>
    <n v="2013"/>
    <x v="50"/>
    <s v="5 Seats"/>
  </r>
  <r>
    <s v="Hyundai Verna CRDi 1.6 AT SX Plus"/>
    <n v="10"/>
    <n v="63500"/>
    <x v="0"/>
    <s v="Automatic"/>
    <s v="1st Owner"/>
    <n v="2017"/>
    <x v="22"/>
    <s v="5 Seats"/>
  </r>
  <r>
    <s v="Mercedes-Benz C-Class Progressive C 220d"/>
    <n v="41"/>
    <n v="26500"/>
    <x v="0"/>
    <s v="Automatic"/>
    <s v="1st Owner"/>
    <n v="2019"/>
    <x v="21"/>
    <s v="5 Seats"/>
  </r>
  <r>
    <s v="Mercedes-Benz GLC 200"/>
    <n v="61"/>
    <n v="15000"/>
    <x v="1"/>
    <s v="Automatic"/>
    <s v="1st Owner"/>
    <n v="2021"/>
    <x v="5"/>
    <s v="5 Seats"/>
  </r>
  <r>
    <s v="BMW X1 xDrive 20d xLine"/>
    <n v="28.5"/>
    <n v="38500"/>
    <x v="0"/>
    <s v="Automatic"/>
    <s v="1st Owner"/>
    <n v="2018"/>
    <x v="43"/>
    <s v="5 Seats"/>
  </r>
  <r>
    <s v="Honda Amaze VX CVT Diesel"/>
    <n v="9.25"/>
    <n v="44500"/>
    <x v="0"/>
    <s v="Automatic"/>
    <s v="1st Owner"/>
    <n v="2019"/>
    <x v="2"/>
    <s v="5 Seats"/>
  </r>
  <r>
    <s v="Hyundai i20 Sportz Diesel"/>
    <n v="9.75"/>
    <n v="15500"/>
    <x v="0"/>
    <s v="Manual"/>
    <s v="1st Owner"/>
    <n v="2022"/>
    <x v="44"/>
    <s v="7 Seats"/>
  </r>
  <r>
    <s v="Toyota Camry 2.5 Hybrid"/>
    <n v="23.5"/>
    <n v="47000"/>
    <x v="1"/>
    <s v="Automatic"/>
    <s v="1st Owner"/>
    <n v="2017"/>
    <x v="27"/>
    <s v="5 Seats"/>
  </r>
  <r>
    <s v="Toyota Fortuner 2.8 2WD AT BSIV"/>
    <n v="33.5"/>
    <n v="12000"/>
    <x v="0"/>
    <s v="Automatic"/>
    <s v="1st Owner"/>
    <n v="2018"/>
    <x v="21"/>
    <s v="5 Seats"/>
  </r>
  <r>
    <s v="BMW X5 xDrive 30d xLine"/>
    <n v="100"/>
    <n v="20500"/>
    <x v="0"/>
    <s v="Automatic"/>
    <s v="1st Owner"/>
    <n v="2022"/>
    <x v="32"/>
    <s v="5 Seats"/>
  </r>
  <r>
    <s v="BMW 3 Series 320d GT Luxury Line"/>
    <n v="18.5"/>
    <n v="64593"/>
    <x v="0"/>
    <s v="Automatic"/>
    <s v="3rd Owner"/>
    <n v="2014"/>
    <x v="4"/>
    <s v="5 Seats"/>
  </r>
  <r>
    <s v="Mercedes-Benz GLE 250d"/>
    <n v="36.5"/>
    <n v="64000"/>
    <x v="0"/>
    <s v="Automatic"/>
    <s v="1st Owner"/>
    <n v="2016"/>
    <x v="32"/>
    <s v="5 Seats"/>
  </r>
  <r>
    <s v="Toyota Glanza G"/>
    <n v="7"/>
    <n v="70000"/>
    <x v="1"/>
    <s v="Manual"/>
    <s v="1st Owner"/>
    <n v="2021"/>
    <x v="44"/>
    <s v="7 Seats"/>
  </r>
  <r>
    <s v="Mercedes-Benz E-Class E250 CDI Avantgarde"/>
    <n v="22"/>
    <n v="63203"/>
    <x v="0"/>
    <s v="Automatic"/>
    <s v="2nd Owner"/>
    <n v="2015"/>
    <x v="41"/>
    <s v="5 Seats"/>
  </r>
  <r>
    <s v="Toyota Fortuner 2.8 2WD AT"/>
    <n v="29"/>
    <n v="60500"/>
    <x v="0"/>
    <s v="Automatic"/>
    <s v="1st Owner"/>
    <n v="2017"/>
    <x v="12"/>
    <s v="5 Seats"/>
  </r>
  <r>
    <s v="Jaguar F-Pace 2.0 R-Dynamic S Diesel"/>
    <n v="74"/>
    <n v="9900"/>
    <x v="0"/>
    <s v="Automatic"/>
    <s v="1st Owner"/>
    <n v="2021"/>
    <x v="13"/>
    <s v="5 Seats"/>
  </r>
  <r>
    <s v="Renault KWID RXL"/>
    <n v="2.85"/>
    <n v="25000"/>
    <x v="1"/>
    <s v="Manual"/>
    <s v="1st Owner"/>
    <n v="2016"/>
    <x v="102"/>
    <s v="5 Seats"/>
  </r>
  <r>
    <s v="Maruti Wagon R CNG LXI BSIV"/>
    <n v="1.91"/>
    <n v="65000"/>
    <x v="2"/>
    <s v="Manual"/>
    <s v="2nd Owner"/>
    <n v="2011"/>
    <x v="31"/>
    <s v="7 Seats"/>
  </r>
  <r>
    <s v="Land Rover Range Rover 4.4 Diesel LWB Autobiography"/>
    <n v="190"/>
    <n v="68500"/>
    <x v="0"/>
    <s v="Automatic"/>
    <s v="1st Owner"/>
    <n v="2019"/>
    <x v="6"/>
    <s v="5 Seats"/>
  </r>
  <r>
    <s v="Maruti Ertiga ZDI"/>
    <n v="6"/>
    <n v="43000"/>
    <x v="0"/>
    <s v="Manual"/>
    <s v="2nd Owner"/>
    <n v="2014"/>
    <x v="8"/>
    <s v="5 Seats"/>
  </r>
  <r>
    <s v="Honda City i VTEC VX"/>
    <n v="5.9"/>
    <n v="70000"/>
    <x v="1"/>
    <s v="Manual"/>
    <s v="1st Owner"/>
    <n v="2015"/>
    <x v="34"/>
    <s v="5 Seats"/>
  </r>
  <r>
    <s v="Hyundai i20 Sportz 1.4 CRDi"/>
    <n v="2.75"/>
    <n v="150000"/>
    <x v="0"/>
    <s v="Manual"/>
    <s v="3rd Owner"/>
    <n v="2013"/>
    <x v="18"/>
    <s v="5 Seats"/>
  </r>
  <r>
    <s v="BMW X4 xDrive30i M Sport Silver Shadow Edition"/>
    <n v="74.5"/>
    <n v="7600"/>
    <x v="1"/>
    <s v="Automatic"/>
    <s v="1st Owner"/>
    <n v="2022"/>
    <x v="39"/>
    <s v="5 Seats"/>
  </r>
  <r>
    <s v="Maruti Alto 800 LXI"/>
    <n v="3.07"/>
    <n v="31458"/>
    <x v="1"/>
    <s v="Manual"/>
    <s v="1st Owner"/>
    <n v="2021"/>
    <x v="13"/>
    <s v="5 Seats"/>
  </r>
  <r>
    <s v="Hyundai Elantra CRDi S"/>
    <n v="5.25"/>
    <n v="70372"/>
    <x v="0"/>
    <s v="Manual"/>
    <s v="1st Owner"/>
    <n v="2013"/>
    <x v="65"/>
    <s v="7 Seats"/>
  </r>
  <r>
    <s v="Maruti Wagon R LXI CNG"/>
    <n v="1.9"/>
    <n v="129325"/>
    <x v="2"/>
    <s v="Manual"/>
    <s v="1st Owner"/>
    <n v="2012"/>
    <x v="6"/>
    <s v="5 Seats"/>
  </r>
  <r>
    <s v="BMW X7 xDrive 40i"/>
    <n v="115"/>
    <n v="39000"/>
    <x v="1"/>
    <s v="Automatic"/>
    <s v="1st Owner"/>
    <n v="2019"/>
    <x v="62"/>
    <s v="7 Seats"/>
  </r>
  <r>
    <s v="Honda City V MT"/>
    <n v="10.15"/>
    <n v="17000"/>
    <x v="1"/>
    <s v="Manual"/>
    <s v="1st Owner"/>
    <n v="2021"/>
    <x v="32"/>
    <s v="5 Seats"/>
  </r>
  <r>
    <s v="Toyota Fortuner 2.7 2WD AT"/>
    <n v="35"/>
    <n v="20000"/>
    <x v="1"/>
    <s v="Automatic"/>
    <s v="1st Owner"/>
    <n v="2020"/>
    <x v="49"/>
    <s v="5 Seats"/>
  </r>
  <r>
    <s v="Mercedes-Benz B Class B180 CDI"/>
    <n v="7.65"/>
    <n v="57000"/>
    <x v="0"/>
    <s v="Automatic"/>
    <s v="3rd Owner"/>
    <n v="2013"/>
    <x v="5"/>
    <s v="5 Seats"/>
  </r>
  <r>
    <s v="Mercedes-Benz S-Class S 350 CDI"/>
    <n v="51"/>
    <n v="40000"/>
    <x v="0"/>
    <s v="Automatic"/>
    <s v="1st Owner"/>
    <n v="2015"/>
    <x v="45"/>
    <s v="5 Seats"/>
  </r>
  <r>
    <s v="Ford Ecosport 1.5 Diesel Titanium"/>
    <n v="9.5"/>
    <n v="46000"/>
    <x v="0"/>
    <s v="Manual"/>
    <s v="1st Owner"/>
    <n v="2020"/>
    <x v="92"/>
    <s v="4 Seats"/>
  </r>
  <r>
    <s v="Maruti Eeco CNG 5 Seater AC BSIV"/>
    <n v="5"/>
    <n v="18000"/>
    <x v="2"/>
    <s v="Manual"/>
    <s v="1st Owner"/>
    <n v="2019"/>
    <x v="91"/>
    <s v="5 Seats"/>
  </r>
  <r>
    <s v="Tata Nano Twist XT"/>
    <n v="0.85670999999999997"/>
    <n v="59290"/>
    <x v="1"/>
    <s v="Manual"/>
    <s v="4th Owner"/>
    <n v="2015"/>
    <x v="45"/>
    <s v="5 Seats"/>
  </r>
  <r>
    <s v="Toyota Camry Hybrid 2.5"/>
    <n v="40.9"/>
    <n v="20000"/>
    <x v="1"/>
    <s v="Automatic"/>
    <s v="1st Owner"/>
    <n v="2019"/>
    <x v="10"/>
    <s v="5 Seats"/>
  </r>
  <r>
    <s v="Maruti Eeco 5 Seater AC BSIV"/>
    <n v="2.1"/>
    <n v="18000"/>
    <x v="1"/>
    <s v="Manual"/>
    <s v="1st Owner"/>
    <n v="2012"/>
    <x v="10"/>
    <s v="5 Seats"/>
  </r>
  <r>
    <s v="Nissan Micra Active XV"/>
    <n v="3.55"/>
    <n v="56000"/>
    <x v="1"/>
    <s v="Manual"/>
    <s v="1st Owner"/>
    <n v="2018"/>
    <x v="21"/>
    <s v="5 Seats"/>
  </r>
  <r>
    <s v="Volkswagen Ameo 1.2 MPI Highline"/>
    <n v="4.55"/>
    <n v="66000"/>
    <x v="1"/>
    <s v="Manual"/>
    <s v="2nd Owner"/>
    <n v="2016"/>
    <x v="48"/>
    <s v="5 Seats"/>
  </r>
  <r>
    <s v="BMW 5 Series 520d Luxury Line"/>
    <n v="46"/>
    <n v="43000"/>
    <x v="0"/>
    <s v="Automatic"/>
    <s v="1st Owner"/>
    <n v="2019"/>
    <x v="27"/>
    <s v="5 Seats"/>
  </r>
  <r>
    <s v="Nissan Terrano XL 85 PS"/>
    <n v="4.25"/>
    <n v="67000"/>
    <x v="0"/>
    <s v="Manual"/>
    <s v="1st Owner"/>
    <n v="2014"/>
    <x v="43"/>
    <s v="7 Seats"/>
  </r>
  <r>
    <s v="BMW X6 xDrive 40d M Sport"/>
    <n v="37.9"/>
    <n v="75000"/>
    <x v="0"/>
    <s v="Automatic"/>
    <s v="2nd Owner"/>
    <n v="2015"/>
    <x v="13"/>
    <s v="5 Seats"/>
  </r>
  <r>
    <s v="Mahindra TUV 300 mHAWK100 T8"/>
    <n v="6.45"/>
    <n v="47000"/>
    <x v="0"/>
    <s v="Manual"/>
    <s v="1st Owner"/>
    <n v="2017"/>
    <x v="26"/>
    <s v="5 Seats"/>
  </r>
  <r>
    <s v="Hyundai Venue SX Sport iMT"/>
    <n v="10.75"/>
    <n v="8800"/>
    <x v="1"/>
    <s v="Manual"/>
    <s v="1st Owner"/>
    <n v="2021"/>
    <x v="4"/>
    <s v="5 Seats"/>
  </r>
  <r>
    <s v="Audi Q5 2.0 TDI Premium Plus"/>
    <n v="16"/>
    <n v="94002"/>
    <x v="0"/>
    <s v="Automatic"/>
    <s v="2nd Owner"/>
    <n v="2014"/>
    <x v="81"/>
    <s v="5 Seats"/>
  </r>
  <r>
    <s v="Maruti Ignis Sigma"/>
    <n v="5.25"/>
    <n v="12000"/>
    <x v="1"/>
    <s v="Manual"/>
    <s v="1st Owner"/>
    <n v="2021"/>
    <x v="0"/>
    <s v="5 Seats"/>
  </r>
  <r>
    <s v="Hyundai Elantra SX AT"/>
    <n v="7.65"/>
    <n v="75000"/>
    <x v="1"/>
    <s v="Automatic"/>
    <s v="1st Owner"/>
    <n v="2015"/>
    <x v="32"/>
    <s v="5 Seats"/>
  </r>
  <r>
    <s v="Jeep Compass 2.0 Sport Plus BSIV"/>
    <n v="15.75"/>
    <n v="62000"/>
    <x v="0"/>
    <s v="Manual"/>
    <s v="1st Owner"/>
    <n v="2019"/>
    <x v="27"/>
    <s v="5 Seats"/>
  </r>
  <r>
    <s v="Mercedes-Benz C-Class C 220 CDI Avantgarde"/>
    <n v="11.9"/>
    <n v="90004"/>
    <x v="0"/>
    <s v="Automatic"/>
    <s v="3rd Owner"/>
    <n v="2014"/>
    <x v="41"/>
    <s v="7 Seats"/>
  </r>
  <r>
    <s v="BMW X5 xDrive 30d M Sport"/>
    <n v="29"/>
    <n v="83005"/>
    <x v="0"/>
    <s v="Automatic"/>
    <s v="2nd Owner"/>
    <n v="2014"/>
    <x v="32"/>
    <s v="5 Seats"/>
  </r>
  <r>
    <s v="Mahindra XUV500 W10 1.99 mHawk"/>
    <n v="10.95"/>
    <n v="47000"/>
    <x v="0"/>
    <s v="Manual"/>
    <s v="1st Owner"/>
    <n v="2018"/>
    <x v="2"/>
    <s v="7 Seats"/>
  </r>
  <r>
    <s v="Mercedes-Benz GLE 250d"/>
    <n v="44"/>
    <n v="49000"/>
    <x v="0"/>
    <s v="Automatic"/>
    <s v="1st Owner"/>
    <n v="2017"/>
    <x v="5"/>
    <s v="5 Seats"/>
  </r>
  <r>
    <s v="Toyota Innova 2.5 ZX Diesel 7 Seater BSIII"/>
    <n v="12"/>
    <n v="70000"/>
    <x v="0"/>
    <s v="Manual"/>
    <s v="1st Owner"/>
    <n v="2015"/>
    <x v="5"/>
    <s v="5 Seats"/>
  </r>
  <r>
    <s v="Ford Ecosport 1.5 Diesel Titanium"/>
    <n v="4.75"/>
    <n v="62500"/>
    <x v="0"/>
    <s v="Manual"/>
    <s v="1st Owner"/>
    <n v="2015"/>
    <x v="50"/>
    <s v="5 Seats"/>
  </r>
  <r>
    <s v="Ford Ecosport 1.5 Diesel Titanium"/>
    <n v="7.25"/>
    <n v="49036"/>
    <x v="0"/>
    <s v="Manual"/>
    <s v="1st Owner"/>
    <n v="2017"/>
    <x v="101"/>
    <s v="5 Seats"/>
  </r>
  <r>
    <s v="Mercedes-Benz E-Class Expression E 220 d BSIV"/>
    <n v="58"/>
    <n v="17000"/>
    <x v="0"/>
    <s v="Automatic"/>
    <s v="1st Owner"/>
    <n v="2020"/>
    <x v="4"/>
    <s v="5 Seats"/>
  </r>
  <r>
    <s v="Mercedes-Benz B Class B180 Sports"/>
    <n v="12.9"/>
    <n v="67000"/>
    <x v="1"/>
    <s v="Automatic"/>
    <s v="2nd Owner"/>
    <n v="2013"/>
    <x v="50"/>
    <s v="5 Seats"/>
  </r>
  <r>
    <s v="Maruti Swift ZXI BSIV"/>
    <n v="4.41"/>
    <n v="39889"/>
    <x v="1"/>
    <s v="Manual"/>
    <s v="2nd Owner"/>
    <n v="2017"/>
    <x v="60"/>
    <s v="4 Seats"/>
  </r>
  <r>
    <s v="Mercedes-Benz E-Class Exclusive E 220d"/>
    <n v="76.25"/>
    <n v="2000"/>
    <x v="0"/>
    <s v="Automatic"/>
    <s v="1st Owner"/>
    <n v="2022"/>
    <x v="5"/>
    <s v="5 Seats"/>
  </r>
  <r>
    <s v="Audi A8 L 50 TDI Quattro Premium Plus"/>
    <n v="42"/>
    <n v="81250"/>
    <x v="0"/>
    <s v="Automatic"/>
    <s v="1st Owner"/>
    <n v="2015"/>
    <x v="21"/>
    <s v="5 Seats"/>
  </r>
  <r>
    <s v="Ford Ecosport 1.5 Diesel Titanium Plus"/>
    <n v="5.25"/>
    <n v="43000"/>
    <x v="0"/>
    <s v="Manual"/>
    <s v="1st Owner"/>
    <n v="2016"/>
    <x v="45"/>
    <s v="5 Seats"/>
  </r>
  <r>
    <s v="BMW X3 xDrive 20d Luxury Line"/>
    <n v="60"/>
    <n v="19000"/>
    <x v="0"/>
    <s v="Automatic"/>
    <s v="1st Owner"/>
    <n v="2021"/>
    <x v="5"/>
    <s v="5 Seats"/>
  </r>
  <r>
    <s v="Ford Figo 1.2P Titanium Plus MT"/>
    <n v="3.95"/>
    <n v="29000"/>
    <x v="1"/>
    <s v="Manual"/>
    <s v="2nd Owner"/>
    <n v="2016"/>
    <x v="27"/>
    <s v="4 Seats"/>
  </r>
  <r>
    <s v="MG Astor Sharp CVT"/>
    <n v="17.25"/>
    <n v="2400"/>
    <x v="1"/>
    <s v="Automatic"/>
    <s v="1st Owner"/>
    <n v="2022"/>
    <x v="87"/>
    <s v="5 Seats"/>
  </r>
  <r>
    <s v="Jaguar XJ 3.0L LWB Ultimate"/>
    <n v="22.9"/>
    <n v="79004"/>
    <x v="0"/>
    <s v="Automatic"/>
    <s v="2nd Owner"/>
    <n v="2012"/>
    <x v="24"/>
    <s v="5 Seats"/>
  </r>
  <r>
    <s v="Mercedes-Benz C-Class C 200 CGI Grand Edition"/>
    <n v="36.5"/>
    <n v="28000"/>
    <x v="1"/>
    <s v="Automatic"/>
    <s v="1st Owner"/>
    <n v="2018"/>
    <x v="32"/>
    <s v="5 Seats"/>
  </r>
  <r>
    <s v="Toyota Corolla Altis VL AT"/>
    <n v="8.75"/>
    <n v="99300"/>
    <x v="1"/>
    <s v="Automatic"/>
    <s v="2nd Owner"/>
    <n v="2015"/>
    <x v="102"/>
    <s v="5 Seats"/>
  </r>
  <r>
    <s v="Mercedes-Benz M-Class ML 250 CDI"/>
    <n v="21.9"/>
    <n v="80000"/>
    <x v="0"/>
    <s v="Automatic"/>
    <s v="2nd Owner"/>
    <n v="2014"/>
    <x v="27"/>
    <s v="4 Seats"/>
  </r>
  <r>
    <s v="Land Rover Range Rover Vogue SE 4.4 SDV8"/>
    <n v="35.25"/>
    <n v="87002"/>
    <x v="0"/>
    <s v="Automatic"/>
    <s v="2nd Owner"/>
    <n v="2013"/>
    <x v="26"/>
    <s v="5 Seats"/>
  </r>
  <r>
    <s v="BMW 7 Series 730Ld DPE Signature"/>
    <n v="130"/>
    <n v="19000"/>
    <x v="0"/>
    <s v="Automatic"/>
    <s v="1st Owner"/>
    <n v="2021"/>
    <x v="26"/>
    <s v="5 Seats"/>
  </r>
  <r>
    <s v="Audi Q5 2.0 TDI Premium Plus"/>
    <n v="14.25"/>
    <n v="94002"/>
    <x v="0"/>
    <s v="Automatic"/>
    <s v="2nd Owner"/>
    <n v="2013"/>
    <x v="102"/>
    <s v="5 Seats"/>
  </r>
  <r>
    <s v="Audi A6 2.0 TDI Premium Plus"/>
    <n v="14.25"/>
    <n v="82005"/>
    <x v="0"/>
    <s v="Automatic"/>
    <s v="2nd Owner"/>
    <n v="2013"/>
    <x v="87"/>
    <s v="5 Seats"/>
  </r>
  <r>
    <s v="Land Rover Range Rover Vogue SE 4.4 SDV8"/>
    <n v="39.75"/>
    <n v="95004"/>
    <x v="0"/>
    <s v="Automatic"/>
    <s v="1st Owner"/>
    <n v="2013"/>
    <x v="34"/>
    <s v="5 Seats"/>
  </r>
  <r>
    <s v="Mercedes-Benz C-Class C 200 CGI Grand Edition"/>
    <n v="36.5"/>
    <n v="25000"/>
    <x v="1"/>
    <s v="Automatic"/>
    <s v="1st Owner"/>
    <n v="2018"/>
    <x v="5"/>
    <s v="5 Seats"/>
  </r>
  <r>
    <s v="BMW X1 sDrive20i xLine"/>
    <n v="28.1"/>
    <n v="68753"/>
    <x v="1"/>
    <s v="Automatic"/>
    <s v="2nd Owner"/>
    <n v="2019"/>
    <x v="39"/>
    <s v="5 Seats"/>
  </r>
  <r>
    <s v="Ford Ecosport 1.5 DV5 MT Titanium"/>
    <n v="4.75"/>
    <n v="62500"/>
    <x v="0"/>
    <s v="Manual"/>
    <s v="1st Owner"/>
    <n v="2015"/>
    <x v="50"/>
    <s v="5 Seats"/>
  </r>
  <r>
    <s v="Hyundai Creta 1.6 CRDi AT S Plus"/>
    <n v="8.9499999999999993"/>
    <n v="85000"/>
    <x v="0"/>
    <s v="Automatic"/>
    <s v="1st Owner"/>
    <n v="2017"/>
    <x v="5"/>
    <s v="5 Seats"/>
  </r>
  <r>
    <s v="Mercedes-Benz C-Class Progressive C 200"/>
    <n v="49.9"/>
    <n v="12000"/>
    <x v="1"/>
    <s v="Automatic"/>
    <s v="1st Owner"/>
    <n v="2021"/>
    <x v="31"/>
    <s v="5 Seats"/>
  </r>
  <r>
    <s v="Honda WR-V i-DTEC VX"/>
    <n v="6.99"/>
    <n v="58000"/>
    <x v="0"/>
    <s v="Manual"/>
    <s v="1st Owner"/>
    <n v="2017"/>
    <x v="31"/>
    <s v="5 Seats"/>
  </r>
  <r>
    <s v="Maruti Baleno 1.3 Zeta"/>
    <n v="6.2"/>
    <n v="55500"/>
    <x v="0"/>
    <s v="Manual"/>
    <s v="1st Owner"/>
    <n v="2018"/>
    <x v="50"/>
    <s v="5 Seats"/>
  </r>
  <r>
    <s v="Maruti Baleno 1.3 Zeta"/>
    <n v="6.25"/>
    <n v="54000"/>
    <x v="0"/>
    <s v="Manual"/>
    <s v="1st Owner"/>
    <n v="2018"/>
    <x v="0"/>
    <s v="5 Seats"/>
  </r>
  <r>
    <s v="Mercedes-Benz C-Class Progressive C 200"/>
    <n v="47.9"/>
    <n v="12000"/>
    <x v="1"/>
    <s v="Automatic"/>
    <s v="1st Owner"/>
    <n v="2021"/>
    <x v="0"/>
    <s v="5 Seats"/>
  </r>
  <r>
    <s v="Tata Harrier XM"/>
    <n v="12.5"/>
    <n v="32500"/>
    <x v="0"/>
    <s v="Manual"/>
    <s v="1st Owner"/>
    <n v="2019"/>
    <x v="33"/>
    <s v="5 Seats"/>
  </r>
  <r>
    <s v="Tata Harrier XM"/>
    <n v="12.6"/>
    <n v="33500"/>
    <x v="0"/>
    <s v="Manual"/>
    <s v="1st Owner"/>
    <n v="2019"/>
    <x v="41"/>
    <s v="5 Seats"/>
  </r>
  <r>
    <s v="Hyundai i10 Era 1.1 iTech SE"/>
    <n v="2.21"/>
    <n v="60000"/>
    <x v="1"/>
    <s v="Manual"/>
    <s v="1st Owner"/>
    <n v="2012"/>
    <x v="52"/>
    <s v="7 Seats"/>
  </r>
  <r>
    <s v="Land Rover Range Rover Velar R-Dynamic S Petrol MY21"/>
    <n v="85"/>
    <n v="38000"/>
    <x v="1"/>
    <s v="Automatic"/>
    <s v="1st Owner"/>
    <n v="2020"/>
    <x v="31"/>
    <s v="5 Seats"/>
  </r>
  <r>
    <s v="Mahindra Bolero SLX 2WD BSIII"/>
    <n v="4.5"/>
    <n v="120000"/>
    <x v="0"/>
    <s v="Manual"/>
    <s v="1st Owner"/>
    <n v="2015"/>
    <x v="13"/>
    <s v="5 Seats"/>
  </r>
  <r>
    <s v="Maruti Vitara Brezza LDi Option"/>
    <n v="6.35"/>
    <n v="64000"/>
    <x v="0"/>
    <s v="Manual"/>
    <s v="1st Owner"/>
    <n v="2017"/>
    <x v="103"/>
    <s v="7 Seats"/>
  </r>
  <r>
    <s v="Maruti Wagon R CNG LXI BSIV"/>
    <n v="4"/>
    <n v="59000"/>
    <x v="2"/>
    <s v="Manual"/>
    <s v="1st Owner"/>
    <n v="2017"/>
    <x v="20"/>
    <s v="5 Seats"/>
  </r>
  <r>
    <s v="MG Gloster Savvy 7-Str"/>
    <n v="39.65"/>
    <n v="11000"/>
    <x v="0"/>
    <s v="Automatic"/>
    <s v="2nd Owner"/>
    <n v="2021"/>
    <x v="16"/>
    <s v="5 Seats"/>
  </r>
  <r>
    <s v="MG Hector Sharp DCT"/>
    <n v="18"/>
    <n v="12023"/>
    <x v="1"/>
    <s v="Automatic"/>
    <s v="1st Owner"/>
    <n v="2021"/>
    <x v="42"/>
    <s v="5 Seats"/>
  </r>
  <r>
    <s v="Renault KWID Climber 1.0 AMT BSIV"/>
    <n v="4.7"/>
    <n v="30000"/>
    <x v="1"/>
    <s v="Automatic"/>
    <s v="1st Owner"/>
    <n v="2019"/>
    <x v="61"/>
    <s v="5 Seats"/>
  </r>
  <r>
    <s v="Volvo S90 D4 Inscription BSIV"/>
    <n v="44.75"/>
    <n v="20000"/>
    <x v="0"/>
    <s v="Automatic"/>
    <s v="1st Owner"/>
    <n v="2018"/>
    <x v="50"/>
    <s v="5 Seats"/>
  </r>
  <r>
    <s v="MG ZS EV Exclusive"/>
    <n v="21.1"/>
    <n v="38000"/>
    <x v="3"/>
    <s v="Automatic"/>
    <s v="1st Owner"/>
    <n v="2020"/>
    <x v="34"/>
    <s v="5 Seats"/>
  </r>
  <r>
    <s v="Mercedes-Benz C-Class Progressive C 200"/>
    <n v="36.5"/>
    <n v="16500"/>
    <x v="1"/>
    <s v="Automatic"/>
    <s v="1st Owner"/>
    <n v="2018"/>
    <x v="50"/>
    <s v="5 Seats"/>
  </r>
  <r>
    <s v="Mini Cooper D"/>
    <n v="18.899999999999999"/>
    <n v="29000"/>
    <x v="0"/>
    <s v="Automatic"/>
    <s v="2nd Owner"/>
    <n v="2014"/>
    <x v="4"/>
    <s v="5 Seats"/>
  </r>
  <r>
    <s v="Mercedes-Benz C-Class Progressive C 220d"/>
    <n v="39"/>
    <n v="24000"/>
    <x v="0"/>
    <s v="Automatic"/>
    <s v="2nd Owner"/>
    <n v="2020"/>
    <x v="5"/>
    <s v="5 Seats"/>
  </r>
  <r>
    <s v="Maruti Swift LXI"/>
    <n v="4.83"/>
    <n v="37229"/>
    <x v="1"/>
    <s v="Manual"/>
    <s v="1st Owner"/>
    <n v="2020"/>
    <x v="27"/>
    <s v="5 Seats"/>
  </r>
  <r>
    <s v="Honda City i DTEC VX"/>
    <n v="4.9000000000000004"/>
    <n v="100000"/>
    <x v="0"/>
    <s v="Manual"/>
    <s v="3rd Owner"/>
    <n v="2015"/>
    <x v="23"/>
    <s v="7 Seats"/>
  </r>
  <r>
    <s v="BMW X5 xDrive 30d"/>
    <n v="29.75"/>
    <n v="85000"/>
    <x v="0"/>
    <s v="Automatic"/>
    <s v="2nd Owner"/>
    <n v="2015"/>
    <x v="26"/>
    <s v="5 Seats"/>
  </r>
  <r>
    <s v="Mahindra XUV500 W6 2WD"/>
    <n v="4.3099999999999996"/>
    <n v="90928"/>
    <x v="0"/>
    <s v="Manual"/>
    <s v="1st Owner"/>
    <n v="2013"/>
    <x v="5"/>
    <s v="5 Seats"/>
  </r>
  <r>
    <s v="Audi A3 35 TDI Premium Plus"/>
    <n v="25.8"/>
    <n v="39000"/>
    <x v="0"/>
    <s v="Automatic"/>
    <s v="1st Owner"/>
    <n v="2020"/>
    <x v="50"/>
    <s v="5 Seats"/>
  </r>
  <r>
    <s v="Volkswagen Vento 1.5 TDI Highline AT"/>
    <n v="5"/>
    <n v="78000"/>
    <x v="0"/>
    <s v="Automatic"/>
    <s v="1st Owner"/>
    <n v="2015"/>
    <x v="9"/>
    <s v="7 Seats"/>
  </r>
  <r>
    <s v="Mercedes-Benz GLC Coupe 300d 4MATIC"/>
    <n v="71.5"/>
    <n v="24900"/>
    <x v="0"/>
    <s v="Automatic"/>
    <s v="1st Owner"/>
    <n v="2021"/>
    <x v="83"/>
    <s v="5 Seats"/>
  </r>
  <r>
    <s v="Maruti Ertiga VXI CNG"/>
    <n v="7.25"/>
    <n v="44000"/>
    <x v="2"/>
    <s v="Manual"/>
    <s v="1st Owner"/>
    <n v="2016"/>
    <x v="6"/>
    <s v="5 Seats"/>
  </r>
  <r>
    <s v="Ford Figo Diesel Titanium"/>
    <n v="1.93"/>
    <n v="86483"/>
    <x v="0"/>
    <s v="Manual"/>
    <s v="3rd Owner"/>
    <n v="2014"/>
    <x v="41"/>
    <s v="5 Seats"/>
  </r>
  <r>
    <s v="Honda City Edge Edition SV"/>
    <n v="9"/>
    <n v="20000"/>
    <x v="1"/>
    <s v="Manual"/>
    <s v="1st Owner"/>
    <n v="2019"/>
    <x v="29"/>
    <s v="5 Seats"/>
  </r>
  <r>
    <s v="Jaguar XF 2.0 Petrol Prestige"/>
    <n v="47"/>
    <n v="7500"/>
    <x v="1"/>
    <s v="Automatic"/>
    <s v="1st Owner"/>
    <n v="2020"/>
    <x v="44"/>
    <s v="7 Seats"/>
  </r>
  <r>
    <s v="Renault Duster Petrol RxL"/>
    <n v="5.75"/>
    <n v="49000"/>
    <x v="1"/>
    <s v="Manual"/>
    <s v="2nd Owner"/>
    <n v="2017"/>
    <x v="11"/>
    <s v="7 Seats"/>
  </r>
  <r>
    <s v="Toyota Innova Crysta 2.8 GX AT BSIV"/>
    <n v="18.75"/>
    <n v="26000"/>
    <x v="0"/>
    <s v="Automatic"/>
    <s v="1st Owner"/>
    <n v="2018"/>
    <x v="84"/>
    <s v="7 Seats"/>
  </r>
  <r>
    <s v="Maruti Ertiga CNG VXI"/>
    <n v="6.75"/>
    <n v="65000"/>
    <x v="2"/>
    <s v="Manual"/>
    <s v="1st Owner"/>
    <n v="2015"/>
    <x v="4"/>
    <s v="5 Seats"/>
  </r>
  <r>
    <s v="Toyota Land Cruiser VX"/>
    <n v="158"/>
    <n v="56000"/>
    <x v="0"/>
    <s v="Automatic"/>
    <s v="1st Owner"/>
    <n v="2018"/>
    <x v="31"/>
    <s v="5 Seats"/>
  </r>
  <r>
    <s v="Toyota Glanza G"/>
    <n v="6.06"/>
    <n v="40252"/>
    <x v="1"/>
    <s v="Manual"/>
    <s v="1st Owner"/>
    <n v="2020"/>
    <x v="39"/>
    <s v="5 Seats"/>
  </r>
  <r>
    <s v="Maruti Swift VDI BSIV"/>
    <n v="3.23"/>
    <n v="97947"/>
    <x v="0"/>
    <s v="Manual"/>
    <s v="2nd Owner"/>
    <n v="2014"/>
    <x v="4"/>
    <s v="5 Seats"/>
  </r>
  <r>
    <s v="Hyundai Creta 1.6 CRDi AT SX Plus"/>
    <n v="7.16"/>
    <n v="150715"/>
    <x v="0"/>
    <s v="Automatic"/>
    <s v="1st Owner"/>
    <n v="2015"/>
    <x v="26"/>
    <s v="5 Seats"/>
  </r>
  <r>
    <s v="Hyundai i10 Sportz"/>
    <n v="1.58"/>
    <n v="102820"/>
    <x v="1"/>
    <s v="Manual"/>
    <s v="1st Owner"/>
    <n v="2010"/>
    <x v="11"/>
    <s v="7 Seats"/>
  </r>
  <r>
    <s v="Skoda New Laura Ambiente 2.0 TDI CR AT"/>
    <n v="2.5299999999999998"/>
    <n v="109403"/>
    <x v="0"/>
    <s v="Automatic"/>
    <s v="3rd Owner"/>
    <n v="2012"/>
    <x v="93"/>
    <s v="5 Seats"/>
  </r>
  <r>
    <s v="Maruti Ertiga VXI AT"/>
    <n v="8.58"/>
    <n v="37377"/>
    <x v="1"/>
    <s v="Automatic"/>
    <s v="1st Owner"/>
    <n v="2019"/>
    <x v="4"/>
    <s v="5 Seats"/>
  </r>
  <r>
    <s v="Mercedes-Benz C-Class C 220d"/>
    <n v="62"/>
    <n v="4000"/>
    <x v="0"/>
    <s v="Automatic"/>
    <s v="1st Owner"/>
    <n v="2022"/>
    <x v="48"/>
    <s v="5 Seats"/>
  </r>
  <r>
    <s v="Maruti Swift Dzire VXI"/>
    <n v="3.67"/>
    <n v="84728"/>
    <x v="1"/>
    <s v="Manual"/>
    <s v="2nd Owner"/>
    <n v="2015"/>
    <x v="26"/>
    <s v="5 Seats"/>
  </r>
  <r>
    <s v="Renault Duster 85PS Diesel RxE"/>
    <n v="3.24"/>
    <n v="53548"/>
    <x v="0"/>
    <s v="Manual"/>
    <s v="2nd Owner"/>
    <n v="2013"/>
    <x v="6"/>
    <s v="5 Seats"/>
  </r>
  <r>
    <s v="Audi A6 2.0 TDI"/>
    <n v="16.190000000000001"/>
    <n v="29397"/>
    <x v="0"/>
    <s v="Automatic"/>
    <s v="1st Owner"/>
    <n v="2014"/>
    <x v="4"/>
    <s v="5 Seats"/>
  </r>
  <r>
    <s v="Honda City i VTEC CVT VX"/>
    <n v="7.75"/>
    <n v="64000"/>
    <x v="1"/>
    <s v="Automatic"/>
    <s v="1st Owner"/>
    <n v="2016"/>
    <x v="41"/>
    <s v="7 Seats"/>
  </r>
  <r>
    <s v="Hyundai Grand i10 Asta"/>
    <n v="4.0599999999999996"/>
    <n v="30346"/>
    <x v="1"/>
    <s v="Manual"/>
    <s v="1st Owner"/>
    <n v="2016"/>
    <x v="31"/>
    <s v="5 Seats"/>
  </r>
  <r>
    <s v="Mahindra XUV500 W10 1.99 mHawk"/>
    <n v="10.63"/>
    <n v="42119"/>
    <x v="0"/>
    <s v="Manual"/>
    <s v="1st Owner"/>
    <n v="2017"/>
    <x v="8"/>
    <s v="5 Seats"/>
  </r>
  <r>
    <s v="Maruti Swift Dzire VDI"/>
    <n v="3.27"/>
    <n v="120450"/>
    <x v="0"/>
    <s v="Manual"/>
    <s v="2nd Owner"/>
    <n v="2014"/>
    <x v="10"/>
    <s v="5 Seats"/>
  </r>
  <r>
    <s v="Hyundai Creta 1.4 CRDi S"/>
    <n v="8.35"/>
    <n v="70000"/>
    <x v="0"/>
    <s v="Manual"/>
    <s v="1st Owner"/>
    <n v="2017"/>
    <x v="22"/>
    <s v="4 Seats"/>
  </r>
  <r>
    <s v="Honda Amaze S i-Vtech"/>
    <n v="4.4000000000000004"/>
    <n v="59534"/>
    <x v="1"/>
    <s v="Manual"/>
    <s v="2nd Owner"/>
    <n v="2015"/>
    <x v="9"/>
    <s v="5 Seats"/>
  </r>
  <r>
    <s v="Chevrolet Cruze LTZ AT"/>
    <n v="6.5"/>
    <n v="90000"/>
    <x v="0"/>
    <s v="Automatic"/>
    <s v="2nd Owner"/>
    <n v="2016"/>
    <x v="2"/>
    <s v="8 Seats"/>
  </r>
  <r>
    <s v="Maruti Ciaz 1.4 Zeta"/>
    <n v="7.5"/>
    <n v="63001"/>
    <x v="1"/>
    <s v="Manual"/>
    <s v="1st Owner"/>
    <n v="2017"/>
    <x v="50"/>
    <s v="5 Seats"/>
  </r>
  <r>
    <s v="Toyota Innova 2.5 VX (Diesel) 8 Seater"/>
    <n v="13.5"/>
    <n v="153000"/>
    <x v="0"/>
    <s v="Manual"/>
    <s v="1st Owner"/>
    <n v="2014"/>
    <x v="4"/>
    <s v="5 Seats"/>
  </r>
  <r>
    <s v="Mercedes-Benz C-Class Progressive C 220d"/>
    <n v="16"/>
    <n v="65000"/>
    <x v="0"/>
    <s v="Automatic"/>
    <s v="1st Owner"/>
    <n v="2014"/>
    <x v="11"/>
    <s v="6 Seats"/>
  </r>
  <r>
    <s v="Hyundai Grand i10 Asta Option"/>
    <n v="4.5999999999999996"/>
    <n v="60000"/>
    <x v="1"/>
    <s v="Manual"/>
    <s v="2nd Owner"/>
    <n v="2015"/>
    <x v="26"/>
    <s v="5 Seats"/>
  </r>
  <r>
    <s v="Maruti XL6 Zeta"/>
    <n v="11"/>
    <n v="17000"/>
    <x v="1"/>
    <s v="Manual"/>
    <s v="1st Owner"/>
    <n v="2021"/>
    <x v="4"/>
    <s v="5 Seats"/>
  </r>
  <r>
    <s v="Audi A4 2.0 TDI"/>
    <n v="13"/>
    <n v="55000"/>
    <x v="0"/>
    <s v="Automatic"/>
    <s v="3rd Owner"/>
    <n v="2013"/>
    <x v="41"/>
    <s v="7 Seats"/>
  </r>
  <r>
    <s v="Hyundai i20 Petrol Asta Option"/>
    <n v="7.9"/>
    <n v="24000"/>
    <x v="1"/>
    <s v="Manual"/>
    <s v="1st Owner"/>
    <n v="2019"/>
    <x v="55"/>
    <s v="5 Seats"/>
  </r>
  <r>
    <s v="Mahindra XUV500 W10 1.99 mHawk"/>
    <n v="12"/>
    <n v="102000"/>
    <x v="0"/>
    <s v="Manual"/>
    <s v="1st Owner"/>
    <n v="2016"/>
    <x v="3"/>
    <s v="5 Seats"/>
  </r>
  <r>
    <s v="Maruti Swift 1.3 VXi"/>
    <n v="3.2"/>
    <n v="40000"/>
    <x v="1"/>
    <s v="Manual"/>
    <s v="1st Owner"/>
    <n v="2010"/>
    <x v="16"/>
    <s v="7 Seats"/>
  </r>
  <r>
    <s v="Tata Tiago 1.2 Revotron XM"/>
    <n v="3.05"/>
    <n v="92195"/>
    <x v="1"/>
    <s v="Manual"/>
    <s v="1st Owner"/>
    <n v="2016"/>
    <x v="29"/>
    <s v="5 Seats"/>
  </r>
  <r>
    <s v="Renault Triber RXL EASY-R AMT"/>
    <n v="6.65"/>
    <n v="13780"/>
    <x v="1"/>
    <s v="Automatic"/>
    <s v="1st Owner"/>
    <n v="2020"/>
    <x v="24"/>
    <s v="5 Seats"/>
  </r>
  <r>
    <s v="Skoda Rapid 1.6 MPI AT Ambition BSIV"/>
    <n v="9.75"/>
    <n v="24700"/>
    <x v="1"/>
    <s v="Automatic"/>
    <s v="1st Owner"/>
    <n v="2019"/>
    <x v="3"/>
    <s v="5 Seats"/>
  </r>
  <r>
    <s v="Skoda Octavia 1.8 TSI AT Style"/>
    <n v="19.5"/>
    <n v="41000"/>
    <x v="1"/>
    <s v="Automatic"/>
    <s v="1st Owner"/>
    <n v="2019"/>
    <x v="39"/>
    <s v="5 Seats"/>
  </r>
  <r>
    <s v="Honda Jazz V CVT"/>
    <n v="6.8"/>
    <n v="18000"/>
    <x v="1"/>
    <s v="Automatic"/>
    <s v="2nd Owner"/>
    <n v="2017"/>
    <x v="9"/>
    <s v="5 Seats"/>
  </r>
  <r>
    <s v="Hyundai Creta 1.6 CRDi AT SX Plus"/>
    <n v="12.25"/>
    <n v="7000"/>
    <x v="0"/>
    <s v="Automatic"/>
    <s v="1st Owner"/>
    <n v="2016"/>
    <x v="31"/>
    <s v="5 Seats"/>
  </r>
  <r>
    <s v="Maruti Ciaz 1.4 AT Alpha"/>
    <n v="9.5"/>
    <n v="39600"/>
    <x v="1"/>
    <s v="Automatic"/>
    <s v="1st Owner"/>
    <n v="2018"/>
    <x v="4"/>
    <s v="5 Seats"/>
  </r>
  <r>
    <s v="Maruti Swift VDI BSIV"/>
    <n v="6.9"/>
    <n v="39500"/>
    <x v="0"/>
    <s v="Manual"/>
    <s v="1st Owner"/>
    <n v="2018"/>
    <x v="44"/>
    <s v="7 Seats"/>
  </r>
  <r>
    <s v="Maruti Swift Dzire AMT ZXI Plus"/>
    <n v="8.75"/>
    <n v="11800"/>
    <x v="1"/>
    <s v="Automatic"/>
    <s v="1st Owner"/>
    <n v="2020"/>
    <x v="42"/>
    <s v="5 Seats"/>
  </r>
  <r>
    <s v="Toyota Fortuner 2.8 2WD MT BSIV"/>
    <n v="28.05"/>
    <n v="77000"/>
    <x v="0"/>
    <s v="Manual"/>
    <s v="2nd Owner"/>
    <n v="2017"/>
    <x v="68"/>
    <s v="7 Seats"/>
  </r>
  <r>
    <s v="Volvo S60 D4 KINETIC"/>
    <n v="16.8"/>
    <n v="99000"/>
    <x v="0"/>
    <s v="Automatic"/>
    <s v="1st Owner"/>
    <n v="2017"/>
    <x v="6"/>
    <s v="5 Seats"/>
  </r>
  <r>
    <s v="Toyota Fortuner 4x2 Manual"/>
    <n v="16.100000000000001"/>
    <n v="177000"/>
    <x v="0"/>
    <s v="Manual"/>
    <s v="1st Owner"/>
    <n v="2014"/>
    <x v="6"/>
    <s v="5 Seats"/>
  </r>
  <r>
    <s v="Kia Seltos HTX G"/>
    <n v="13.9"/>
    <n v="43000"/>
    <x v="1"/>
    <s v="Manual"/>
    <s v="1st Owner"/>
    <n v="2019"/>
    <x v="21"/>
    <s v="5 Seats"/>
  </r>
  <r>
    <s v="Mahindra XUV300 W8 Diesel BSIV"/>
    <n v="12.6"/>
    <n v="40000"/>
    <x v="0"/>
    <s v="Manual"/>
    <s v="1st Owner"/>
    <n v="2019"/>
    <x v="26"/>
    <s v="5 Seats"/>
  </r>
  <r>
    <s v="BMW X1 sDrive 20d xLine"/>
    <n v="32.5"/>
    <n v="65000"/>
    <x v="0"/>
    <s v="Automatic"/>
    <s v="1st Owner"/>
    <n v="2019"/>
    <x v="31"/>
    <s v="5 Seats"/>
  </r>
  <r>
    <s v="Audi A3 35 TDI Premium Plus"/>
    <n v="25.8"/>
    <n v="39000"/>
    <x v="0"/>
    <s v="Automatic"/>
    <s v="1st Owner"/>
    <n v="2020"/>
    <x v="6"/>
    <s v="7 Seats"/>
  </r>
  <r>
    <s v="Maruti Vitara Brezza ZDi"/>
    <n v="9.8000000000000007"/>
    <n v="48000"/>
    <x v="0"/>
    <s v="Manual"/>
    <s v="1st Owner"/>
    <n v="2018"/>
    <x v="39"/>
    <s v="5 Seats"/>
  </r>
  <r>
    <s v="Mahindra Marazzo M2 BSIV"/>
    <n v="10.25"/>
    <n v="77000"/>
    <x v="0"/>
    <s v="Manual"/>
    <s v="1st Owner"/>
    <n v="2019"/>
    <x v="43"/>
    <s v="7 Seats"/>
  </r>
  <r>
    <s v="Hyundai Creta 1.6 CRDi SX Plus"/>
    <n v="10.25"/>
    <n v="52000"/>
    <x v="0"/>
    <s v="Manual"/>
    <s v="1st Owner"/>
    <n v="2018"/>
    <x v="5"/>
    <s v="7 Seats"/>
  </r>
  <r>
    <s v="Mahindra TUV 300 T10"/>
    <n v="9.6999999999999993"/>
    <n v="27000"/>
    <x v="0"/>
    <s v="Manual"/>
    <s v="1st Owner"/>
    <n v="2018"/>
    <x v="6"/>
    <s v="5 Seats"/>
  </r>
  <r>
    <s v="Honda BR-V i-DTEC V MT"/>
    <n v="9.65"/>
    <n v="47000"/>
    <x v="0"/>
    <s v="Manual"/>
    <s v="1st Owner"/>
    <n v="2018"/>
    <x v="5"/>
    <s v="5 Seats"/>
  </r>
  <r>
    <s v="Tata Nexon 1.5 Revotorq XZ Plus"/>
    <n v="9.5500000000000007"/>
    <n v="42000"/>
    <x v="0"/>
    <s v="Manual"/>
    <s v="2nd Owner"/>
    <n v="2019"/>
    <x v="14"/>
    <s v="5 Seats"/>
  </r>
  <r>
    <s v="Honda WR-V i-DTEC VX"/>
    <n v="9.3000000000000007"/>
    <n v="42000"/>
    <x v="0"/>
    <s v="Manual"/>
    <s v="1st Owner"/>
    <n v="2018"/>
    <x v="29"/>
    <s v="5 Seats"/>
  </r>
  <r>
    <s v="Hyundai Creta 1.6 VTVT SX Plus"/>
    <n v="8.9499999999999993"/>
    <n v="48000"/>
    <x v="1"/>
    <s v="Manual"/>
    <s v="1st Owner"/>
    <n v="2016"/>
    <x v="10"/>
    <s v="5 Seats"/>
  </r>
  <r>
    <s v="Maruti SX4 S Cross DDiS 320 Zeta"/>
    <n v="8.5500000000000007"/>
    <n v="59000"/>
    <x v="0"/>
    <s v="Manual"/>
    <s v="1st Owner"/>
    <n v="2017"/>
    <x v="43"/>
    <s v="7 Seats"/>
  </r>
  <r>
    <s v="Tata Nexon 1.2 Revotron XM"/>
    <n v="8.35"/>
    <n v="27000"/>
    <x v="1"/>
    <s v="Manual"/>
    <s v="1st Owner"/>
    <n v="2019"/>
    <x v="16"/>
    <s v="7 Seats"/>
  </r>
  <r>
    <s v="Mahindra TUV 300 T8"/>
    <n v="8"/>
    <n v="44000"/>
    <x v="0"/>
    <s v="Manual"/>
    <s v="1st Owner"/>
    <n v="2016"/>
    <x v="31"/>
    <s v="7 Seats"/>
  </r>
  <r>
    <s v="Renault Triber RXZ EASY-R AMT"/>
    <n v="8"/>
    <n v="5000"/>
    <x v="1"/>
    <s v="Automatic"/>
    <s v="1st Owner"/>
    <n v="2021"/>
    <x v="5"/>
    <s v="5 Seats"/>
  </r>
  <r>
    <s v="Maruti Ertiga ZDI"/>
    <n v="7.4"/>
    <n v="78000"/>
    <x v="0"/>
    <s v="Manual"/>
    <s v="1st Owner"/>
    <n v="2013"/>
    <x v="6"/>
    <s v="7 Seats"/>
  </r>
  <r>
    <s v="Ford Ecosport 1.5 TDCi Titanium Plus BE BSIV"/>
    <n v="7"/>
    <n v="57000"/>
    <x v="0"/>
    <s v="Manual"/>
    <s v="1st Owner"/>
    <n v="2016"/>
    <x v="16"/>
    <s v="5 Seats"/>
  </r>
  <r>
    <s v="Honda Mobilio V Option i-VTEC"/>
    <n v="6.05"/>
    <n v="48000"/>
    <x v="1"/>
    <s v="Manual"/>
    <s v="2nd Owner"/>
    <n v="2014"/>
    <x v="5"/>
    <s v="5 Seats"/>
  </r>
  <r>
    <s v="Ford Ecosport 1.0 Ecoboost Titanium Optional"/>
    <n v="5.9"/>
    <n v="56000"/>
    <x v="1"/>
    <s v="Manual"/>
    <s v="1st Owner"/>
    <n v="2014"/>
    <x v="48"/>
    <s v="5 Seats"/>
  </r>
  <r>
    <s v="Volkswagen Vento 1.5 TDI Highline"/>
    <n v="5.5"/>
    <n v="15000"/>
    <x v="0"/>
    <s v="Manual"/>
    <s v="1st Owner"/>
    <n v="2013"/>
    <x v="6"/>
    <s v="5 Seats"/>
  </r>
  <r>
    <s v="Renault Duster 110PS Diesel RXZ Optional with Nav"/>
    <n v="5.65"/>
    <n v="77000"/>
    <x v="0"/>
    <s v="Manual"/>
    <s v="2nd Owner"/>
    <n v="2012"/>
    <x v="23"/>
    <s v="5 Seats"/>
  </r>
  <r>
    <s v="Honda City i-VTEC V"/>
    <n v="8.5"/>
    <n v="60000"/>
    <x v="1"/>
    <s v="Manual"/>
    <s v="1st Owner"/>
    <n v="2018"/>
    <x v="10"/>
    <s v="5 Seats"/>
  </r>
  <r>
    <s v="Land Rover Range Rover Evoque 2.2L Pure"/>
    <n v="20"/>
    <n v="65000"/>
    <x v="0"/>
    <s v="Automatic"/>
    <s v="2nd Owner"/>
    <n v="2013"/>
    <x v="3"/>
    <s v="5 Seats"/>
  </r>
  <r>
    <s v="Honda Jazz X"/>
    <n v="3.9"/>
    <n v="61985"/>
    <x v="1"/>
    <s v="Manual"/>
    <s v="1st Owner"/>
    <n v="2012"/>
    <x v="4"/>
    <s v="5 Seats"/>
  </r>
  <r>
    <s v="Honda Amaze V Petrol BSIV"/>
    <n v="8.1999999999999993"/>
    <n v="19000"/>
    <x v="1"/>
    <s v="Manual"/>
    <s v="1st Owner"/>
    <n v="2019"/>
    <x v="3"/>
    <s v="5 Seats"/>
  </r>
  <r>
    <s v="Maruti Swift Dzire VXI 1.2"/>
    <n v="7.5"/>
    <n v="30000"/>
    <x v="1"/>
    <s v="Manual"/>
    <s v="1st Owner"/>
    <n v="2019"/>
    <x v="4"/>
    <s v="5 Seats"/>
  </r>
  <r>
    <s v="Honda Jazz 1.2 S i VTEC"/>
    <n v="7"/>
    <n v="41000"/>
    <x v="1"/>
    <s v="Manual"/>
    <s v="1st Owner"/>
    <n v="2018"/>
    <x v="4"/>
    <s v="5 Seats"/>
  </r>
  <r>
    <s v="Hyundai Grand i10 Nios Sportz"/>
    <n v="6.75"/>
    <n v="6834"/>
    <x v="1"/>
    <s v="Manual"/>
    <s v="1st Owner"/>
    <n v="2020"/>
    <x v="14"/>
    <s v="5 Seats"/>
  </r>
  <r>
    <s v="Maruti Swift Dzire VXI"/>
    <n v="3.7"/>
    <n v="112160"/>
    <x v="1"/>
    <s v="Manual"/>
    <s v="1st Owner"/>
    <n v="2013"/>
    <x v="11"/>
    <s v="5 Seats"/>
  </r>
  <r>
    <s v="Hyundai Creta 1.6 SX Automatic"/>
    <n v="11"/>
    <n v="16118"/>
    <x v="1"/>
    <s v="Automatic"/>
    <s v="1st Owner"/>
    <n v="2018"/>
    <x v="48"/>
    <s v="5 Seats"/>
  </r>
  <r>
    <s v="Maruti Ciaz Alpha"/>
    <n v="9.9"/>
    <n v="47000"/>
    <x v="1"/>
    <s v="Manual"/>
    <s v="1st Owner"/>
    <n v="2020"/>
    <x v="29"/>
    <s v="5 Seats"/>
  </r>
  <r>
    <s v="Renault Duster 110PS Diesel RxZ"/>
    <n v="4.2"/>
    <n v="80000"/>
    <x v="0"/>
    <s v="Manual"/>
    <s v="2nd Owner"/>
    <n v="2012"/>
    <x v="11"/>
    <s v="5 Seats"/>
  </r>
  <r>
    <s v="Skoda Rapid 1.6 MPI Active BSIV"/>
    <n v="8.93"/>
    <n v="24000"/>
    <x v="1"/>
    <s v="Manual"/>
    <s v="1st Owner"/>
    <n v="2020"/>
    <x v="13"/>
    <s v="5 Seats"/>
  </r>
  <r>
    <s v="Maruti Ciaz Alpha Automatic BSIV"/>
    <n v="8.65"/>
    <n v="46000"/>
    <x v="1"/>
    <s v="Automatic"/>
    <s v="1st Owner"/>
    <n v="2018"/>
    <x v="4"/>
    <s v="5 Seats"/>
  </r>
  <r>
    <s v="Maruti Baleno RS 1.0 Petrol"/>
    <n v="7.85"/>
    <n v="30000"/>
    <x v="1"/>
    <s v="Manual"/>
    <s v="1st Owner"/>
    <n v="2017"/>
    <x v="4"/>
    <s v="5 Seats"/>
  </r>
  <r>
    <s v="Hyundai i20 Active 1.2 SX"/>
    <n v="7.65"/>
    <n v="30000"/>
    <x v="1"/>
    <s v="Manual"/>
    <s v="1st Owner"/>
    <n v="2017"/>
    <x v="8"/>
    <s v="5 Seats"/>
  </r>
  <r>
    <s v="Maruti Swift Dzire ZXI 1.2"/>
    <n v="7.55"/>
    <n v="31000"/>
    <x v="1"/>
    <s v="Manual"/>
    <s v="1st Owner"/>
    <n v="2017"/>
    <x v="31"/>
    <s v="5 Seats"/>
  </r>
  <r>
    <s v="Hyundai Elite i20 2018 Diesel Asta Option"/>
    <n v="7.5"/>
    <n v="46000"/>
    <x v="0"/>
    <s v="Manual"/>
    <s v="1st Owner"/>
    <n v="2018"/>
    <x v="3"/>
    <s v="5 Seats"/>
  </r>
  <r>
    <s v="Maruti Baleno 1.3 Zeta"/>
    <n v="7.43"/>
    <n v="44000"/>
    <x v="0"/>
    <s v="Manual"/>
    <s v="1st Owner"/>
    <n v="2016"/>
    <x v="5"/>
    <s v="5 Seats"/>
  </r>
  <r>
    <s v="Honda Jazz V"/>
    <n v="7.3"/>
    <n v="40000"/>
    <x v="1"/>
    <s v="Manual"/>
    <s v="1st Owner"/>
    <n v="2019"/>
    <x v="4"/>
    <s v="5 Seats"/>
  </r>
  <r>
    <s v="Honda City i DTec S"/>
    <n v="7.05"/>
    <n v="39000"/>
    <x v="0"/>
    <s v="Manual"/>
    <s v="1st Owner"/>
    <n v="2016"/>
    <x v="4"/>
    <s v="5 Seats"/>
  </r>
  <r>
    <s v="Hyundai i20 Asta 1.2"/>
    <n v="4.5"/>
    <n v="63759"/>
    <x v="1"/>
    <s v="Manual"/>
    <s v="1st Owner"/>
    <n v="2013"/>
    <x v="3"/>
    <s v="5 Seats"/>
  </r>
  <r>
    <s v="Hyundai i20 Active S Petrol"/>
    <n v="6.99"/>
    <n v="29000"/>
    <x v="1"/>
    <s v="Manual"/>
    <s v="2nd Owner"/>
    <n v="2018"/>
    <x v="4"/>
    <s v="5 Seats"/>
  </r>
  <r>
    <s v="Honda Jazz 1.2 SV i VTEC"/>
    <n v="6.95"/>
    <n v="42000"/>
    <x v="1"/>
    <s v="Manual"/>
    <s v="1st Owner"/>
    <n v="2017"/>
    <x v="4"/>
    <s v="5 Seats"/>
  </r>
  <r>
    <s v="Hyundai i20 Sportz 1.2"/>
    <n v="6.75"/>
    <n v="37000"/>
    <x v="1"/>
    <s v="Manual"/>
    <s v="1st Owner"/>
    <n v="2017"/>
    <x v="6"/>
    <s v="5 Seats"/>
  </r>
  <r>
    <s v="Maruti Swift VXI"/>
    <n v="6.75"/>
    <n v="40000"/>
    <x v="1"/>
    <s v="Manual"/>
    <s v="1st Owner"/>
    <n v="2019"/>
    <x v="3"/>
    <s v="5 Seats"/>
  </r>
  <r>
    <s v="Honda City i VTEC SV"/>
    <n v="6.45"/>
    <n v="33000"/>
    <x v="1"/>
    <s v="Manual"/>
    <s v="1st Owner"/>
    <n v="2014"/>
    <x v="13"/>
    <s v="5 Seats"/>
  </r>
  <r>
    <s v="Honda Jazz 1.2 S i VTEC"/>
    <n v="6.4"/>
    <n v="26000"/>
    <x v="1"/>
    <s v="Manual"/>
    <s v="1st Owner"/>
    <n v="2018"/>
    <x v="9"/>
    <s v="5 Seats"/>
  </r>
  <r>
    <s v="Hyundai Venue SX Plus Turbo DCT DT"/>
    <n v="11.95"/>
    <n v="24000"/>
    <x v="1"/>
    <s v="Automatic"/>
    <s v="1st Owner"/>
    <n v="2021"/>
    <x v="6"/>
    <s v="7 Seats"/>
  </r>
  <r>
    <s v="Maruti Ciaz VXi"/>
    <n v="4.5"/>
    <n v="156596"/>
    <x v="1"/>
    <s v="Manual"/>
    <s v="1st Owner"/>
    <n v="2015"/>
    <x v="24"/>
    <s v="5 Seats"/>
  </r>
  <r>
    <s v="Honda BR-V i-VTEC VX MT"/>
    <n v="5.8"/>
    <n v="98778"/>
    <x v="1"/>
    <s v="Manual"/>
    <s v="1st Owner"/>
    <n v="2017"/>
    <x v="4"/>
    <s v="5 Seats"/>
  </r>
  <r>
    <s v="Skoda Superb Elegance 1.8 TSI AT"/>
    <n v="8"/>
    <n v="145000"/>
    <x v="1"/>
    <s v="Automatic"/>
    <s v="2nd Owner"/>
    <n v="2010"/>
    <x v="26"/>
    <s v="5 Seats"/>
  </r>
  <r>
    <s v="Hyundai i20 1.2 Asta Option"/>
    <n v="7.9"/>
    <n v="26000"/>
    <x v="1"/>
    <s v="Manual"/>
    <s v="1st Owner"/>
    <n v="2018"/>
    <x v="4"/>
    <s v="5 Seats"/>
  </r>
  <r>
    <s v="Skoda Octavia 2.0 TDI AT Style Plus"/>
    <n v="17.5"/>
    <n v="60000"/>
    <x v="0"/>
    <s v="Automatic"/>
    <s v="2nd Owner"/>
    <n v="2017"/>
    <x v="3"/>
    <s v="5 Seats"/>
  </r>
  <r>
    <s v="Maruti Baleno 1.2 Zeta"/>
    <n v="5.6"/>
    <n v="560000"/>
    <x v="1"/>
    <s v="Manual"/>
    <s v="1st Owner"/>
    <n v="2017"/>
    <x v="3"/>
    <s v="5 Seats"/>
  </r>
  <r>
    <s v="Honda Jazz 1.2 VX i VTEC"/>
    <n v="6.35"/>
    <n v="45000"/>
    <x v="1"/>
    <s v="Manual"/>
    <s v="1st Owner"/>
    <n v="2017"/>
    <x v="29"/>
    <s v="5 Seats"/>
  </r>
  <r>
    <s v="Tata Tiago XZA"/>
    <n v="6.25"/>
    <n v="27000"/>
    <x v="1"/>
    <s v="Automatic"/>
    <s v="1st Owner"/>
    <n v="2019"/>
    <x v="24"/>
    <s v="5 Seats"/>
  </r>
  <r>
    <s v="Skoda Rapid 1.6 MPI AT Ambition BSIV"/>
    <n v="8.6"/>
    <n v="43000"/>
    <x v="1"/>
    <s v="Automatic"/>
    <s v="1st Owner"/>
    <n v="2018"/>
    <x v="26"/>
    <s v="5 Seats"/>
  </r>
  <r>
    <s v="Toyota Corolla Altis GL MT"/>
    <n v="9.9"/>
    <n v="37000"/>
    <x v="1"/>
    <s v="Manual"/>
    <s v="1st Owner"/>
    <n v="2015"/>
    <x v="4"/>
    <s v="5 Seats"/>
  </r>
  <r>
    <s v="Audi Q3 2.0 TDI Quattro Premium Plus"/>
    <n v="19.899999999999999"/>
    <n v="46000"/>
    <x v="0"/>
    <s v="Automatic"/>
    <s v="1st Owner"/>
    <n v="2014"/>
    <x v="3"/>
    <s v="5 Seats"/>
  </r>
  <r>
    <s v="Hyundai i10 Sportz AT"/>
    <n v="2.8"/>
    <n v="51366"/>
    <x v="1"/>
    <s v="Automatic"/>
    <s v="1st Owner"/>
    <n v="2011"/>
    <x v="6"/>
    <s v="5 Seats"/>
  </r>
  <r>
    <s v="Honda Jazz 1.2 V AT i VTEC"/>
    <n v="6.3"/>
    <n v="77331"/>
    <x v="1"/>
    <s v="Automatic"/>
    <s v="1st Owner"/>
    <n v="2017"/>
    <x v="40"/>
    <s v="5 Seats"/>
  </r>
  <r>
    <s v="Honda City i VTEC V"/>
    <n v="6.3"/>
    <n v="77783"/>
    <x v="1"/>
    <s v="Manual"/>
    <s v="1st Owner"/>
    <n v="2016"/>
    <x v="43"/>
    <s v="7 Seats"/>
  </r>
  <r>
    <s v="Skoda Superb LK 2.0 TDI AT"/>
    <n v="22.5"/>
    <n v="44000"/>
    <x v="0"/>
    <s v="Automatic"/>
    <s v="1st Owner"/>
    <n v="2016"/>
    <x v="10"/>
    <s v="5 Seats"/>
  </r>
  <r>
    <s v="Mahindra TUV 300 T10 AMT"/>
    <n v="6.25"/>
    <n v="56276"/>
    <x v="0"/>
    <s v="Automatic"/>
    <s v="2nd Owner"/>
    <n v="2018"/>
    <x v="31"/>
    <s v="5 Seats"/>
  </r>
  <r>
    <s v="Honda Brio V MT"/>
    <n v="2.9"/>
    <n v="44408"/>
    <x v="1"/>
    <s v="Manual"/>
    <s v="2nd Owner"/>
    <n v="2012"/>
    <x v="16"/>
    <s v="5 Seats"/>
  </r>
  <r>
    <s v="Tata Manza Aqua Quadrajet"/>
    <n v="1.5"/>
    <n v="80000"/>
    <x v="0"/>
    <s v="Manual"/>
    <s v="1st Owner"/>
    <n v="2010"/>
    <x v="7"/>
    <s v="5 Seats"/>
  </r>
  <r>
    <s v="Volkswagen Ameo 1.0 MPI Highline Plus"/>
    <n v="6.1"/>
    <n v="20000"/>
    <x v="1"/>
    <s v="Manual"/>
    <s v="1st Owner"/>
    <n v="2019"/>
    <x v="35"/>
    <s v="7 Seats"/>
  </r>
  <r>
    <s v="Jeep Compass 1.4 Limited Opt DCT"/>
    <n v="23.9"/>
    <n v="19000"/>
    <x v="1"/>
    <s v="Automatic"/>
    <s v="1st Owner"/>
    <n v="2021"/>
    <x v="11"/>
    <s v="5 Seats"/>
  </r>
  <r>
    <s v="Ford Endeavour 2.2 Titanium AT 4X2"/>
    <n v="27"/>
    <n v="73500"/>
    <x v="0"/>
    <s v="Automatic"/>
    <s v="1st Owner"/>
    <n v="2019"/>
    <x v="31"/>
    <s v="5 Seats"/>
  </r>
  <r>
    <s v="Maruti Ciaz Delta Automatic BSIV"/>
    <n v="8.1"/>
    <n v="28783"/>
    <x v="1"/>
    <s v="Automatic"/>
    <s v="1st Owner"/>
    <n v="2019"/>
    <x v="109"/>
    <s v="5 Seats"/>
  </r>
  <r>
    <s v="Maruti Vitara Brezza ZDi"/>
    <n v="9.75"/>
    <n v="43000"/>
    <x v="0"/>
    <s v="Manual"/>
    <s v="1st Owner"/>
    <n v="2018"/>
    <x v="4"/>
    <s v="5 Seats"/>
  </r>
  <r>
    <s v="Skoda Fabia 1.4 TDI Classic"/>
    <n v="1.5"/>
    <n v="117500"/>
    <x v="0"/>
    <s v="Manual"/>
    <s v="2nd Owner"/>
    <n v="2010"/>
    <x v="10"/>
    <s v="5 Seats"/>
  </r>
  <r>
    <s v="Maruti Swift Dzire VXi AT"/>
    <n v="4.5"/>
    <n v="46352"/>
    <x v="1"/>
    <s v="Automatic"/>
    <s v="1st Owner"/>
    <n v="2012"/>
    <x v="4"/>
    <s v="5 Seats"/>
  </r>
  <r>
    <s v="Volkswagen Ameo 1.2 MPI Comfortline Plus"/>
    <n v="4.4000000000000004"/>
    <n v="84123"/>
    <x v="1"/>
    <s v="Manual"/>
    <s v="1st Owner"/>
    <n v="2017"/>
    <x v="18"/>
    <s v="5 Seats"/>
  </r>
  <r>
    <s v="Hyundai i20 Asta Option BSIV"/>
    <n v="7.8"/>
    <n v="22773"/>
    <x v="1"/>
    <s v="Manual"/>
    <s v="1st Owner"/>
    <n v="2019"/>
    <x v="3"/>
    <s v="5 Seats"/>
  </r>
  <r>
    <s v="Maruti Alto 800 LXI"/>
    <n v="3"/>
    <n v="20000"/>
    <x v="1"/>
    <s v="Manual"/>
    <s v="2nd Owner"/>
    <n v="2017"/>
    <x v="32"/>
    <s v="5 Seats"/>
  </r>
  <r>
    <s v="Chevrolet Beat LT"/>
    <n v="1.75"/>
    <n v="77075"/>
    <x v="1"/>
    <s v="Manual"/>
    <s v="3rd Owner"/>
    <n v="2011"/>
    <x v="16"/>
    <s v="5 Seats"/>
  </r>
  <r>
    <s v="Mercedes-Benz GLC Progressive 220d"/>
    <n v="43"/>
    <n v="38000"/>
    <x v="0"/>
    <s v="Automatic"/>
    <s v="1st Owner"/>
    <n v="2018"/>
    <x v="32"/>
    <s v="5 Seats"/>
  </r>
  <r>
    <s v="Renault KWID 1.0 RXT"/>
    <n v="2.1"/>
    <n v="70000"/>
    <x v="1"/>
    <s v="Manual"/>
    <s v="1st Owner"/>
    <n v="2016"/>
    <x v="110"/>
    <s v="5 Seats"/>
  </r>
  <r>
    <s v="Mercedes-Benz GLA Class 200 d Sport"/>
    <n v="20.5"/>
    <n v="40000"/>
    <x v="0"/>
    <s v="Automatic"/>
    <s v="1st Owner"/>
    <n v="2016"/>
    <x v="4"/>
    <s v="5 Seats"/>
  </r>
  <r>
    <s v="Fiat Palio 1.2 ELX"/>
    <n v="0.6"/>
    <n v="20000"/>
    <x v="1"/>
    <s v="Manual"/>
    <s v="1st Owner"/>
    <n v="2002"/>
    <x v="18"/>
    <s v="5 Seats"/>
  </r>
  <r>
    <s v="Hyundai Grand i10 Magna"/>
    <n v="3.85"/>
    <n v="60000"/>
    <x v="1"/>
    <s v="Manual"/>
    <s v="1st Owner"/>
    <n v="2016"/>
    <x v="13"/>
    <s v="5 Seats"/>
  </r>
  <r>
    <s v="Maruti Alto LXi"/>
    <n v="1.85"/>
    <n v="19521"/>
    <x v="1"/>
    <s v="Manual"/>
    <s v="1st Owner"/>
    <n v="2008"/>
    <x v="67"/>
    <s v="7 Seats"/>
  </r>
  <r>
    <s v="Maruti Alto K10 VXI AMT"/>
    <n v="3.8"/>
    <n v="19800"/>
    <x v="1"/>
    <s v="Automatic"/>
    <s v="2nd Owner"/>
    <n v="2017"/>
    <x v="77"/>
    <s v="5 Seats"/>
  </r>
  <r>
    <s v="Toyota Innova Crysta 2.4 G MT"/>
    <n v="19.75"/>
    <n v="50000"/>
    <x v="0"/>
    <s v="Manual"/>
    <s v="1st Owner"/>
    <n v="2019"/>
    <x v="6"/>
    <s v="5 Seats"/>
  </r>
  <r>
    <s v="Toyota Etios VXD"/>
    <n v="5.85"/>
    <n v="50000"/>
    <x v="0"/>
    <s v="Manual"/>
    <s v="1st Owner"/>
    <n v="2012"/>
    <x v="43"/>
    <s v="7 Seats"/>
  </r>
  <r>
    <s v="Honda City i-VTEC VX"/>
    <n v="10.5"/>
    <n v="37000"/>
    <x v="1"/>
    <s v="Manual"/>
    <s v="1st Owner"/>
    <n v="2019"/>
    <x v="5"/>
    <s v="5 Seats"/>
  </r>
  <r>
    <s v="Mahindra TUV 300 T10"/>
    <n v="8"/>
    <n v="40000"/>
    <x v="0"/>
    <s v="Manual"/>
    <s v="1st Owner"/>
    <n v="2019"/>
    <x v="6"/>
    <s v="5 Seats"/>
  </r>
  <r>
    <s v="Honda WR-V i-DTEC S"/>
    <n v="8.25"/>
    <n v="10700"/>
    <x v="0"/>
    <s v="Manual"/>
    <s v="1st Owner"/>
    <n v="2017"/>
    <x v="4"/>
    <s v="5 Seats"/>
  </r>
  <r>
    <s v="Honda City i VTEC V"/>
    <n v="6.1"/>
    <n v="31800"/>
    <x v="1"/>
    <s v="Manual"/>
    <s v="1st Owner"/>
    <n v="2014"/>
    <x v="3"/>
    <s v="5 Seats"/>
  </r>
  <r>
    <s v="Maruti Baleno 1.2 Zeta"/>
    <n v="5.79"/>
    <n v="32400"/>
    <x v="1"/>
    <s v="Manual"/>
    <s v="1st Owner"/>
    <n v="2016"/>
    <x v="4"/>
    <s v="5 Seats"/>
  </r>
  <r>
    <s v="Honda Amaze VX Petrol"/>
    <n v="7.85"/>
    <n v="4700"/>
    <x v="1"/>
    <s v="Manual"/>
    <s v="1st Owner"/>
    <n v="2020"/>
    <x v="31"/>
    <s v="5 Seats"/>
  </r>
  <r>
    <s v="Hyundai Grand i10 1.2 Kappa Sportz BSIV"/>
    <n v="5.25"/>
    <n v="33500"/>
    <x v="1"/>
    <s v="Manual"/>
    <s v="1st Owner"/>
    <n v="2018"/>
    <x v="39"/>
    <s v="5 Seats"/>
  </r>
  <r>
    <s v="Maruti Swift Dzire VDI"/>
    <n v="6.99"/>
    <n v="54800"/>
    <x v="0"/>
    <s v="Manual"/>
    <s v="1st Owner"/>
    <n v="2018"/>
    <x v="13"/>
    <s v="5 Seats"/>
  </r>
  <r>
    <s v="Hyundai Verna CRDi 1.6 EX"/>
    <n v="7.99"/>
    <n v="44000"/>
    <x v="0"/>
    <s v="Manual"/>
    <s v="1st Owner"/>
    <n v="2017"/>
    <x v="3"/>
    <s v="5 Seats"/>
  </r>
  <r>
    <s v="Maruti Wagon R VXI BS IV"/>
    <n v="4.1500000000000004"/>
    <n v="19000"/>
    <x v="1"/>
    <s v="Manual"/>
    <s v="1st Owner"/>
    <n v="2014"/>
    <x v="4"/>
    <s v="5 Seats"/>
  </r>
  <r>
    <s v="Honda Jazz VX CVT"/>
    <n v="7.89"/>
    <n v="22000"/>
    <x v="1"/>
    <s v="Automatic"/>
    <s v="1st Owner"/>
    <n v="2019"/>
    <x v="3"/>
    <s v="5 Seats"/>
  </r>
  <r>
    <s v="Hyundai i20 Sportz"/>
    <n v="7.85"/>
    <n v="12900"/>
    <x v="1"/>
    <s v="Manual"/>
    <s v="1st Owner"/>
    <n v="2020"/>
    <x v="13"/>
    <s v="5 Seats"/>
  </r>
  <r>
    <s v="Honda Amaze V CVT Petrol BSIV"/>
    <n v="7.8"/>
    <n v="22700"/>
    <x v="1"/>
    <s v="Automatic"/>
    <s v="1st Owner"/>
    <n v="2019"/>
    <x v="33"/>
    <s v="5 Seats"/>
  </r>
  <r>
    <s v="Maruti Zen Estilo VXI BSIV"/>
    <n v="1.89"/>
    <n v="69000"/>
    <x v="1"/>
    <s v="Manual"/>
    <s v="2nd Owner"/>
    <n v="2010"/>
    <x v="4"/>
    <s v="5 Seats"/>
  </r>
  <r>
    <s v="Hyundai Santro Xing GL Plus"/>
    <n v="2.69"/>
    <n v="60000"/>
    <x v="1"/>
    <s v="Manual"/>
    <s v="1st Owner"/>
    <n v="2012"/>
    <x v="6"/>
    <s v="5 Seats"/>
  </r>
  <r>
    <s v="Hyundai i20 Sportz"/>
    <n v="9"/>
    <n v="9500"/>
    <x v="1"/>
    <s v="Manual"/>
    <s v="1st Owner"/>
    <n v="2020"/>
    <x v="6"/>
    <s v="5 Seats"/>
  </r>
  <r>
    <s v="Honda City i-VTEC SV"/>
    <n v="9.8000000000000007"/>
    <n v="15000"/>
    <x v="1"/>
    <s v="Manual"/>
    <s v="1st Owner"/>
    <n v="2021"/>
    <x v="67"/>
    <s v="7 Seats"/>
  </r>
  <r>
    <s v="Kia Seltos HTK Plus G"/>
    <n v="12.6"/>
    <n v="19000"/>
    <x v="1"/>
    <s v="Manual"/>
    <s v="1st Owner"/>
    <n v="2020"/>
    <x v="45"/>
    <s v="5 Seats"/>
  </r>
  <r>
    <s v="Toyota Innova Crysta 2.4 ZX 7 STR AT"/>
    <n v="30.5"/>
    <n v="3500"/>
    <x v="0"/>
    <s v="Automatic"/>
    <s v="1st Owner"/>
    <n v="2022"/>
    <x v="13"/>
    <s v="5 Seats"/>
  </r>
  <r>
    <s v="Ford Figo Petrol ZXI"/>
    <n v="1.9"/>
    <n v="81721"/>
    <x v="1"/>
    <s v="Manual"/>
    <s v="1st Owner"/>
    <n v="2010"/>
    <x v="45"/>
    <s v="5 Seats"/>
  </r>
  <r>
    <s v="Maruti Zen Estilo LXI BS IV"/>
    <n v="2.1"/>
    <n v="109656"/>
    <x v="1"/>
    <s v="Manual"/>
    <s v="1st Owner"/>
    <n v="2012"/>
    <x v="13"/>
    <s v="5 Seats"/>
  </r>
  <r>
    <s v="Ford Figo Petrol ZXI"/>
    <n v="1.95"/>
    <n v="87955"/>
    <x v="1"/>
    <s v="Manual"/>
    <s v="1st Owner"/>
    <n v="2012"/>
    <x v="4"/>
    <s v="5 Seats"/>
  </r>
  <r>
    <s v="Maruti Alto K10 VXI AMT"/>
    <n v="3.3"/>
    <n v="50000"/>
    <x v="1"/>
    <s v="Automatic"/>
    <s v="1st Owner"/>
    <n v="2015"/>
    <x v="27"/>
    <s v="5 Seats"/>
  </r>
  <r>
    <s v="Maruti Swift Dzire AMT ZXI Plus"/>
    <n v="8"/>
    <n v="12990"/>
    <x v="1"/>
    <s v="Automatic"/>
    <s v="1st Owner"/>
    <n v="2019"/>
    <x v="49"/>
    <s v="7 Seats"/>
  </r>
  <r>
    <s v="BMW 5 Series 530d M Sport"/>
    <n v="29.99"/>
    <n v="75099"/>
    <x v="0"/>
    <s v="Automatic"/>
    <s v="1st Owner"/>
    <n v="2014"/>
    <x v="5"/>
    <s v="5 Seats"/>
  </r>
  <r>
    <s v="Mercedes-Benz GL-Class 350 CDI Luxury"/>
    <n v="14.5"/>
    <n v="120000"/>
    <x v="0"/>
    <s v="Automatic"/>
    <s v="1st Owner"/>
    <n v="2010"/>
    <x v="4"/>
    <s v="5 Seats"/>
  </r>
  <r>
    <s v="Skoda Rapid 1.5 TDI AT Elegance Black Package"/>
    <n v="5.95"/>
    <n v="70000"/>
    <x v="0"/>
    <s v="Automatic"/>
    <s v="2nd Owner"/>
    <n v="2015"/>
    <x v="1"/>
    <s v="5 Seats"/>
  </r>
  <r>
    <s v="Hyundai i20 Asta"/>
    <n v="2.5"/>
    <n v="90000"/>
    <x v="1"/>
    <s v="Manual"/>
    <s v="2nd Owner"/>
    <n v="2009"/>
    <x v="14"/>
    <s v="5 Seats"/>
  </r>
  <r>
    <s v="Renault Duster RXS Turbo CVT"/>
    <n v="12.5"/>
    <n v="10000"/>
    <x v="1"/>
    <s v="Automatic"/>
    <s v="2nd Owner"/>
    <n v="2021"/>
    <x v="29"/>
    <s v="5 Seats"/>
  </r>
  <r>
    <s v="Hyundai Creta 1.6 SX Automatic"/>
    <n v="12.75"/>
    <n v="44000"/>
    <x v="1"/>
    <s v="Automatic"/>
    <s v="1st Owner"/>
    <n v="2018"/>
    <x v="10"/>
    <s v="5 Seats"/>
  </r>
  <r>
    <s v="Skoda Rapid Ultima 1.6 MPI AT Elegance"/>
    <n v="6.89"/>
    <n v="29500"/>
    <x v="1"/>
    <s v="Automatic"/>
    <s v="1st Owner"/>
    <n v="2013"/>
    <x v="43"/>
    <s v="7 Seats"/>
  </r>
  <r>
    <s v="Honda Brio V MT"/>
    <n v="3.15"/>
    <n v="81200"/>
    <x v="1"/>
    <s v="Manual"/>
    <s v="1st Owner"/>
    <n v="2013"/>
    <x v="5"/>
    <s v="5 Seats"/>
  </r>
  <r>
    <s v="Mahindra TUV 300 mHAWK100 T8 AMT"/>
    <n v="7"/>
    <n v="50000"/>
    <x v="0"/>
    <s v="Automatic"/>
    <s v="1st Owner"/>
    <n v="2016"/>
    <x v="3"/>
    <s v="5 Seats"/>
  </r>
  <r>
    <s v="Volkswagen Vento 1.5 TDI Highline AT"/>
    <n v="6.1"/>
    <n v="141383"/>
    <x v="0"/>
    <s v="Automatic"/>
    <s v="1st Owner"/>
    <n v="2016"/>
    <x v="39"/>
    <s v="5 Seats"/>
  </r>
  <r>
    <s v="Honda Amaze VX CVT Petrol BSIV"/>
    <n v="8"/>
    <n v="34392"/>
    <x v="1"/>
    <s v="Automatic"/>
    <s v="1st Owner"/>
    <n v="2019"/>
    <x v="4"/>
    <s v="5 Seats"/>
  </r>
  <r>
    <s v="Hyundai Verna SX CRDi AT"/>
    <n v="6"/>
    <n v="90000"/>
    <x v="0"/>
    <s v="Automatic"/>
    <s v="1st Owner"/>
    <n v="2013"/>
    <x v="34"/>
    <s v="5 Seats"/>
  </r>
  <r>
    <s v="Hyundai Grand i10 Magna"/>
    <n v="3.9"/>
    <n v="47681"/>
    <x v="1"/>
    <s v="Manual"/>
    <s v="1st Owner"/>
    <n v="2014"/>
    <x v="33"/>
    <s v="5 Seats"/>
  </r>
  <r>
    <s v="Mini Cooper Countryman Cooper S"/>
    <n v="40.99"/>
    <n v="25900"/>
    <x v="1"/>
    <s v="Automatic"/>
    <s v="1st Owner"/>
    <n v="2019"/>
    <x v="57"/>
    <s v="5 Seats"/>
  </r>
  <r>
    <s v="Hyundai Santro Xing GL"/>
    <n v="1.55"/>
    <n v="120000"/>
    <x v="1"/>
    <s v="Manual"/>
    <s v="3rd Owner"/>
    <n v="2009"/>
    <x v="4"/>
    <s v="5 Seats"/>
  </r>
  <r>
    <s v="Maruti Zen LXI"/>
    <n v="0.99"/>
    <n v="68952"/>
    <x v="1"/>
    <s v="Manual"/>
    <s v="2nd Owner"/>
    <n v="2003"/>
    <x v="6"/>
    <s v="5 Seats"/>
  </r>
  <r>
    <s v="Hyundai i10 Asta"/>
    <n v="3.35"/>
    <n v="41525"/>
    <x v="1"/>
    <s v="Manual"/>
    <s v="2nd Owner"/>
    <n v="2011"/>
    <x v="19"/>
    <s v="5 Seats"/>
  </r>
  <r>
    <s v="Tata Altroz XZ Diesel"/>
    <n v="8.9"/>
    <n v="15000"/>
    <x v="0"/>
    <s v="Manual"/>
    <s v="1st Owner"/>
    <n v="2021"/>
    <x v="0"/>
    <s v="5 Seats"/>
  </r>
  <r>
    <s v="Kia Seltos GTX DCT"/>
    <n v="18.25"/>
    <n v="11000"/>
    <x v="1"/>
    <s v="Automatic"/>
    <s v="1st Owner"/>
    <n v="2021"/>
    <x v="5"/>
    <s v="5 Seats"/>
  </r>
  <r>
    <s v="Jeep Compass 2.0 Limited"/>
    <n v="19.5"/>
    <n v="29990"/>
    <x v="0"/>
    <s v="Manual"/>
    <s v="1st Owner"/>
    <n v="2019"/>
    <x v="43"/>
    <s v="5 Seats"/>
  </r>
  <r>
    <s v="Honda City ZX CVT"/>
    <n v="14.5"/>
    <n v="25000"/>
    <x v="1"/>
    <s v="Automatic"/>
    <s v="1st Owner"/>
    <n v="2020"/>
    <x v="5"/>
    <s v="5 Seats"/>
  </r>
  <r>
    <s v="Hyundai Verna SX AT Diesel"/>
    <n v="15"/>
    <n v="20000"/>
    <x v="0"/>
    <s v="Automatic"/>
    <s v="1st Owner"/>
    <n v="2022"/>
    <x v="5"/>
    <s v="5 Seats"/>
  </r>
  <r>
    <s v="Ford Figo 1.5D Base MT"/>
    <n v="4"/>
    <n v="90000"/>
    <x v="0"/>
    <s v="Manual"/>
    <s v="2nd Owner"/>
    <n v="2016"/>
    <x v="6"/>
    <s v="5 Seats"/>
  </r>
  <r>
    <s v="Honda WR-V i-DTEC VX"/>
    <n v="8.75"/>
    <n v="80000"/>
    <x v="0"/>
    <s v="Manual"/>
    <s v="1st Owner"/>
    <n v="2018"/>
    <x v="23"/>
    <s v="8 Seats"/>
  </r>
  <r>
    <s v="Honda City i VTEC CVT VX"/>
    <n v="8.5"/>
    <n v="50000"/>
    <x v="1"/>
    <s v="Automatic"/>
    <s v="2nd Owner"/>
    <n v="2016"/>
    <x v="24"/>
    <s v="5 Seats"/>
  </r>
  <r>
    <s v="Mahindra Scorpio SLE BSIV"/>
    <n v="4.8"/>
    <n v="90000"/>
    <x v="0"/>
    <s v="Manual"/>
    <s v="2nd Owner"/>
    <n v="2010"/>
    <x v="4"/>
    <s v="5 Seats"/>
  </r>
  <r>
    <s v="Toyota Corolla Altis G AT"/>
    <n v="9.26"/>
    <n v="70000"/>
    <x v="1"/>
    <s v="Automatic"/>
    <s v="2nd Owner"/>
    <n v="2015"/>
    <x v="16"/>
    <s v="5 Seats"/>
  </r>
  <r>
    <s v="Maruti Ignis Delta AMT"/>
    <n v="6"/>
    <n v="20000"/>
    <x v="1"/>
    <s v="Automatic"/>
    <s v="1st Owner"/>
    <n v="2020"/>
    <x v="18"/>
    <s v="5 Seats"/>
  </r>
  <r>
    <s v="Skoda Rapid 1.0 TSI Style AT"/>
    <n v="9.9"/>
    <n v="25000"/>
    <x v="1"/>
    <s v="Automatic"/>
    <s v="1st Owner"/>
    <n v="2018"/>
    <x v="26"/>
    <s v="5 Seats"/>
  </r>
  <r>
    <s v="Maruti Alto LXi"/>
    <n v="0.45"/>
    <n v="60000"/>
    <x v="1"/>
    <s v="Manual"/>
    <s v="2nd Owner"/>
    <n v="2006"/>
    <x v="6"/>
    <s v="5 Seats"/>
  </r>
  <r>
    <s v="Audi Q3 35 TDI Quattro Premium"/>
    <n v="22.05"/>
    <n v="56000"/>
    <x v="0"/>
    <s v="Automatic"/>
    <s v="1st Owner"/>
    <n v="2015"/>
    <x v="37"/>
    <s v="5 Seats"/>
  </r>
  <r>
    <s v="Honda City i VTEC CVT VX"/>
    <n v="8.5"/>
    <n v="53000"/>
    <x v="1"/>
    <s v="Automatic"/>
    <s v="1st Owner"/>
    <n v="2016"/>
    <x v="26"/>
    <s v="5 Seats"/>
  </r>
  <r>
    <s v="Ford Ecosport Sports Petrol"/>
    <n v="9.6999999999999993"/>
    <n v="10000"/>
    <x v="1"/>
    <s v="Manual"/>
    <s v="1st Owner"/>
    <n v="2020"/>
    <x v="67"/>
    <s v="7 Seats"/>
  </r>
  <r>
    <s v="Audi A4 2.0 TDI Multitronic"/>
    <n v="10.5"/>
    <n v="110000"/>
    <x v="0"/>
    <s v="Automatic"/>
    <s v="1st Owner"/>
    <n v="2012"/>
    <x v="29"/>
    <s v="5 Seats"/>
  </r>
  <r>
    <s v="Toyota Innova Crysta 2.4 ZX MT BSIV"/>
    <n v="22"/>
    <n v="99990"/>
    <x v="0"/>
    <s v="Manual"/>
    <s v="1st Owner"/>
    <n v="2018"/>
    <x v="21"/>
    <s v="5 Seats"/>
  </r>
  <r>
    <s v="Skoda Rapid 1.6 MPI Elegance Plus Black Package"/>
    <n v="4.2"/>
    <n v="68000"/>
    <x v="1"/>
    <s v="Manual"/>
    <s v="2nd Owner"/>
    <n v="2014"/>
    <x v="4"/>
    <s v="5 Seats"/>
  </r>
  <r>
    <s v="BMW 5 Series 520d Modern Line"/>
    <n v="21"/>
    <n v="68500"/>
    <x v="0"/>
    <s v="Automatic"/>
    <s v="4th Owner"/>
    <n v="2014"/>
    <x v="16"/>
    <s v="5 Seats"/>
  </r>
  <r>
    <s v="Maruti Swift ZXi BSIV"/>
    <n v="5.75"/>
    <n v="50599"/>
    <x v="1"/>
    <s v="Manual"/>
    <s v="2nd Owner"/>
    <n v="2015"/>
    <x v="6"/>
    <s v="5 Seats"/>
  </r>
  <r>
    <s v="Volkswagen Polo 1.0 MPI Comfortline"/>
    <n v="4.8499999999999996"/>
    <n v="54431"/>
    <x v="1"/>
    <s v="Manual"/>
    <s v="2nd Owner"/>
    <n v="2015"/>
    <x v="5"/>
    <s v="5 Seats"/>
  </r>
  <r>
    <s v="Honda City i-VTEC CVT VX"/>
    <n v="9.5"/>
    <n v="65855"/>
    <x v="1"/>
    <s v="Automatic"/>
    <s v="1st Owner"/>
    <n v="2019"/>
    <x v="61"/>
    <s v="5 Seats"/>
  </r>
  <r>
    <s v="Ford Ecosport 1.5 DV5 MT Titanium"/>
    <n v="4.8499999999999996"/>
    <n v="113706"/>
    <x v="0"/>
    <s v="Manual"/>
    <s v="2nd Owner"/>
    <n v="2014"/>
    <x v="52"/>
    <s v="8 Seats"/>
  </r>
  <r>
    <s v="Tata Nexon EV Prime XZ Plus LUX"/>
    <n v="14.5"/>
    <n v="40000"/>
    <x v="3"/>
    <s v="Automatic"/>
    <s v="1st Owner"/>
    <n v="2020"/>
    <x v="6"/>
    <s v="8 Seats"/>
  </r>
  <r>
    <s v="Mahindra Scorpio EX"/>
    <n v="5.5"/>
    <n v="100000"/>
    <x v="0"/>
    <s v="Manual"/>
    <s v="2nd Owner"/>
    <n v="2012"/>
    <x v="95"/>
    <s v="5 Seats"/>
  </r>
  <r>
    <s v="Mahindra Marazzo M6 Plus 8Str"/>
    <n v="14.85"/>
    <n v="36700"/>
    <x v="0"/>
    <s v="Manual"/>
    <s v="1st Owner"/>
    <n v="2021"/>
    <x v="67"/>
    <s v="7 Seats"/>
  </r>
  <r>
    <s v="Hyundai Verna 1.6 i ABS"/>
    <n v="2.5"/>
    <n v="40000"/>
    <x v="1"/>
    <s v="Manual"/>
    <s v="2nd Owner"/>
    <n v="2009"/>
    <x v="44"/>
    <s v="7 Seats"/>
  </r>
  <r>
    <s v="Toyota Innova Crysta 2.4 VX MT"/>
    <n v="24.5"/>
    <n v="50000"/>
    <x v="0"/>
    <s v="Manual"/>
    <s v="1st Owner"/>
    <n v="2020"/>
    <x v="4"/>
    <s v="5 Seats"/>
  </r>
  <r>
    <s v="Toyota Innova Crysta 2.8 ZX AT BSIV"/>
    <n v="26.5"/>
    <n v="50000"/>
    <x v="0"/>
    <s v="Automatic"/>
    <s v="1st Owner"/>
    <n v="2019"/>
    <x v="49"/>
    <s v="7 Seats"/>
  </r>
  <r>
    <s v="Hyundai Grand i10 Nios Sportz"/>
    <n v="6"/>
    <n v="40000"/>
    <x v="1"/>
    <s v="Manual"/>
    <s v="1st Owner"/>
    <n v="2019"/>
    <x v="3"/>
    <s v="5 Seats"/>
  </r>
  <r>
    <s v="Mercedes-Benz GLS 350d 4MATIC"/>
    <n v="65"/>
    <n v="135000"/>
    <x v="0"/>
    <s v="Automatic"/>
    <s v="1st Owner"/>
    <n v="2018"/>
    <x v="26"/>
    <s v="5 Seats"/>
  </r>
  <r>
    <s v="Honda Jazz 1.2 SV i VTEC"/>
    <n v="6.1"/>
    <n v="40000"/>
    <x v="1"/>
    <s v="Manual"/>
    <s v="1st Owner"/>
    <n v="2016"/>
    <x v="14"/>
    <s v="5 Seats"/>
  </r>
  <r>
    <s v="Audi A6 35 TDI"/>
    <n v="33"/>
    <n v="15000"/>
    <x v="0"/>
    <s v="Automatic"/>
    <s v="1st Owner"/>
    <n v="2016"/>
    <x v="49"/>
    <s v="5 Seats"/>
  </r>
  <r>
    <s v="Hyundai Creta 1.6 SX Automatic"/>
    <n v="10.35"/>
    <n v="39000"/>
    <x v="1"/>
    <s v="Automatic"/>
    <s v="1st Owner"/>
    <n v="2016"/>
    <x v="77"/>
    <s v="5 Seats"/>
  </r>
  <r>
    <s v="Mercedes-Benz GLE 350d"/>
    <n v="47.5"/>
    <n v="60000"/>
    <x v="0"/>
    <s v="Automatic"/>
    <s v="2nd Owner"/>
    <n v="2016"/>
    <x v="44"/>
    <s v="7 Seats"/>
  </r>
  <r>
    <s v="Toyota Etios GD"/>
    <n v="3.2"/>
    <n v="120000"/>
    <x v="0"/>
    <s v="Manual"/>
    <s v="4th Owner"/>
    <n v="2013"/>
    <x v="32"/>
    <s v="5 Seats"/>
  </r>
  <r>
    <s v="Toyota Innova Crysta 2.8 ZX AT BSIV"/>
    <n v="25.75"/>
    <n v="60000"/>
    <x v="0"/>
    <s v="Automatic"/>
    <s v="1st Owner"/>
    <n v="2019"/>
    <x v="21"/>
    <s v="5 Seats"/>
  </r>
  <r>
    <s v="Mercedes-Benz GLE 250d"/>
    <n v="49.5"/>
    <n v="45000"/>
    <x v="0"/>
    <s v="Automatic"/>
    <s v="1st Owner"/>
    <n v="2017"/>
    <x v="23"/>
    <s v="7 Seats"/>
  </r>
  <r>
    <s v="BMW X1 sDrive 20d xLine"/>
    <n v="36.75"/>
    <n v="23000"/>
    <x v="0"/>
    <s v="Automatic"/>
    <s v="1st Owner"/>
    <n v="2019"/>
    <x v="10"/>
    <s v="6 Seats"/>
  </r>
  <r>
    <s v="Mahindra XUV500 W11 AT BSIV"/>
    <n v="17"/>
    <n v="46952"/>
    <x v="0"/>
    <s v="Automatic"/>
    <s v="1st Owner"/>
    <n v="2019"/>
    <x v="29"/>
    <s v="5 Seats"/>
  </r>
  <r>
    <s v="Mahindra KUV 100 NXT D75 K8 Dual Tone"/>
    <n v="4.5"/>
    <n v="35000"/>
    <x v="0"/>
    <s v="Manual"/>
    <s v="2nd Owner"/>
    <n v="2017"/>
    <x v="39"/>
    <s v="5 Seats"/>
  </r>
  <r>
    <s v="Skoda Rapid 1.6 MPI Elegance"/>
    <n v="4.3"/>
    <n v="70000"/>
    <x v="1"/>
    <s v="Manual"/>
    <s v="2nd Owner"/>
    <n v="2014"/>
    <x v="13"/>
    <s v="5 Seats"/>
  </r>
  <r>
    <s v="Hyundai Verna CRDi 1.6 SX"/>
    <n v="8.8000000000000007"/>
    <n v="90000"/>
    <x v="0"/>
    <s v="Manual"/>
    <s v="2nd Owner"/>
    <n v="2018"/>
    <x v="4"/>
    <s v="5 Seats"/>
  </r>
  <r>
    <s v="Maruti Celerio X ZXI BSIV"/>
    <n v="4.25"/>
    <n v="35000"/>
    <x v="1"/>
    <s v="Manual"/>
    <s v="1st Owner"/>
    <n v="2018"/>
    <x v="4"/>
    <s v="5 Seats"/>
  </r>
  <r>
    <s v="Hyundai Grand i10 1.2 Kappa Sportz BSIV"/>
    <n v="5.25"/>
    <n v="19400"/>
    <x v="1"/>
    <s v="Manual"/>
    <s v="1st Owner"/>
    <n v="2018"/>
    <x v="4"/>
    <s v="5 Seats"/>
  </r>
  <r>
    <s v="Hyundai i20 1.2 Sportz"/>
    <n v="3.05"/>
    <n v="80000"/>
    <x v="1"/>
    <s v="Manual"/>
    <s v="2nd Owner"/>
    <n v="2012"/>
    <x v="19"/>
    <s v="5 Seats"/>
  </r>
  <r>
    <s v="Hyundai Grand i10 Magna"/>
    <n v="4.5"/>
    <n v="30900"/>
    <x v="1"/>
    <s v="Manual"/>
    <s v="1st Owner"/>
    <n v="2015"/>
    <x v="69"/>
    <s v="7 Seats"/>
  </r>
  <r>
    <s v="Kia Seltos GTX Plus DCT"/>
    <n v="17.5"/>
    <n v="30000"/>
    <x v="1"/>
    <s v="Automatic"/>
    <s v="1st Owner"/>
    <n v="2021"/>
    <x v="14"/>
    <s v="5 Seats"/>
  </r>
  <r>
    <s v="Hyundai Santa Fe 4x4 AT"/>
    <n v="13"/>
    <n v="77000"/>
    <x v="0"/>
    <s v="Automatic"/>
    <s v="1st Owner"/>
    <n v="2013"/>
    <x v="14"/>
    <s v="5 Seats"/>
  </r>
  <r>
    <s v="Hyundai Creta 1.6 SX"/>
    <n v="13.5"/>
    <n v="36000"/>
    <x v="1"/>
    <s v="Manual"/>
    <s v="1st Owner"/>
    <n v="2018"/>
    <x v="5"/>
    <s v="5 Seats"/>
  </r>
  <r>
    <s v="Hyundai Creta 1.6 SX Automatic"/>
    <n v="14.5"/>
    <n v="19000"/>
    <x v="1"/>
    <s v="Automatic"/>
    <s v="1st Owner"/>
    <n v="2019"/>
    <x v="51"/>
    <s v="5 Seats"/>
  </r>
  <r>
    <s v="Ford Ecosport 1.5 Diesel Titanium Plus BSIV"/>
    <n v="8.25"/>
    <n v="70000"/>
    <x v="0"/>
    <s v="Manual"/>
    <s v="1st Owner"/>
    <n v="2017"/>
    <x v="40"/>
    <s v="5 Seats"/>
  </r>
  <r>
    <s v="Skoda Octavia Ambition 1.4 TSI MT"/>
    <n v="12"/>
    <n v="85000"/>
    <x v="1"/>
    <s v="Manual"/>
    <s v="1st Owner"/>
    <n v="2014"/>
    <x v="26"/>
    <s v="5 Seats"/>
  </r>
  <r>
    <s v="Audi A4 2.0 TFSI"/>
    <n v="15"/>
    <n v="23000"/>
    <x v="1"/>
    <s v="Automatic"/>
    <s v="1st Owner"/>
    <n v="2010"/>
    <x v="68"/>
    <s v="7 Seats"/>
  </r>
  <r>
    <s v="Skoda Octavia Elegance 2.0 TDI AT"/>
    <n v="16"/>
    <n v="75000"/>
    <x v="0"/>
    <s v="Automatic"/>
    <s v="1st Owner"/>
    <n v="2015"/>
    <x v="24"/>
    <s v="5 Seats"/>
  </r>
  <r>
    <s v="Toyota Fortuner 4x4 AT"/>
    <n v="19.5"/>
    <n v="85000"/>
    <x v="0"/>
    <s v="Automatic"/>
    <s v="1st Owner"/>
    <n v="2013"/>
    <x v="2"/>
    <s v="5 Seats"/>
  </r>
  <r>
    <s v="Toyota Corolla Altis 1.8 J"/>
    <n v="7.75"/>
    <n v="50000"/>
    <x v="1"/>
    <s v="Manual"/>
    <s v="1st Owner"/>
    <n v="2012"/>
    <x v="68"/>
    <s v="7 Seats"/>
  </r>
  <r>
    <s v="Toyota Camry Hybrid"/>
    <n v="23"/>
    <n v="50000"/>
    <x v="3"/>
    <s v="Automatic"/>
    <s v="1st Owner"/>
    <n v="2015"/>
    <x v="42"/>
    <s v="7 Seats"/>
  </r>
  <r>
    <s v="Toyota Fortuner 4x4 AT"/>
    <n v="25.5"/>
    <n v="60000"/>
    <x v="0"/>
    <s v="Automatic"/>
    <s v="1st Owner"/>
    <n v="2016"/>
    <x v="40"/>
    <s v="5 Seats"/>
  </r>
  <r>
    <s v="Volvo XC 90 D5 Inscription"/>
    <n v="65"/>
    <n v="60000"/>
    <x v="0"/>
    <s v="Automatic"/>
    <s v="1st Owner"/>
    <n v="2018"/>
    <x v="85"/>
    <s v="5 Seats"/>
  </r>
  <r>
    <s v="Volvo S60 D4 SUMMUM"/>
    <n v="22"/>
    <n v="36000"/>
    <x v="0"/>
    <s v="Automatic"/>
    <s v="1st Owner"/>
    <n v="2015"/>
    <x v="111"/>
    <s v="5 Seats"/>
  </r>
  <r>
    <s v="Volvo XC60 D5 Inscription"/>
    <n v="24"/>
    <n v="120000"/>
    <x v="0"/>
    <s v="Automatic"/>
    <s v="1st Owner"/>
    <n v="2015"/>
    <x v="26"/>
    <s v="5 Seats"/>
  </r>
  <r>
    <s v="Audi A6 2.7 TDI"/>
    <n v="13"/>
    <n v="70000"/>
    <x v="0"/>
    <s v="Automatic"/>
    <s v="1st Owner"/>
    <n v="2010"/>
    <x v="34"/>
    <s v="4 Seats"/>
  </r>
  <r>
    <s v="Audi Q3 2.0 TDI WCI"/>
    <n v="16"/>
    <n v="94000"/>
    <x v="0"/>
    <s v="Automatic"/>
    <s v="2nd Owner"/>
    <n v="2013"/>
    <x v="60"/>
    <s v="7 Seats"/>
  </r>
  <r>
    <s v="Mini 3 DOOR Cooper S"/>
    <n v="37.5"/>
    <n v="9000"/>
    <x v="1"/>
    <s v="Automatic"/>
    <s v="1st Owner"/>
    <n v="2018"/>
    <x v="60"/>
    <s v="7 Seats"/>
  </r>
  <r>
    <s v="Audi Q7 3.0 TDI quattro"/>
    <n v="23"/>
    <n v="135000"/>
    <x v="0"/>
    <s v="Automatic"/>
    <s v="1st Owner"/>
    <n v="2013"/>
    <x v="21"/>
    <s v="5 Seats"/>
  </r>
  <r>
    <s v="Audi Q7 45 TDI Quattro Premium Plus"/>
    <n v="58"/>
    <n v="70000"/>
    <x v="0"/>
    <s v="Automatic"/>
    <s v="1st Owner"/>
    <n v="2018"/>
    <x v="21"/>
    <s v="5 Seats"/>
  </r>
  <r>
    <s v="BMW 3 Series 320d"/>
    <n v="15"/>
    <n v="39000"/>
    <x v="0"/>
    <s v="Automatic"/>
    <s v="1st Owner"/>
    <n v="2011"/>
    <x v="21"/>
    <s v="5 Seats"/>
  </r>
  <r>
    <s v="BMW 3 Series 320d"/>
    <n v="16"/>
    <n v="50000"/>
    <x v="0"/>
    <s v="Automatic"/>
    <s v="1st Owner"/>
    <n v="2012"/>
    <x v="27"/>
    <s v="5 Seats"/>
  </r>
  <r>
    <s v="BMW 3 Series 320d Sport"/>
    <n v="45"/>
    <n v="8000"/>
    <x v="0"/>
    <s v="Automatic"/>
    <s v="1st Owner"/>
    <n v="2020"/>
    <x v="94"/>
    <s v="5 Seats"/>
  </r>
  <r>
    <s v="BMW X3 xDrive30d M Sport"/>
    <n v="40"/>
    <n v="50000"/>
    <x v="0"/>
    <s v="Automatic"/>
    <s v="1st Owner"/>
    <n v="2016"/>
    <x v="21"/>
    <s v="5 Seats"/>
  </r>
  <r>
    <s v="Mercedes-Benz S-Class S 350 d"/>
    <n v="130"/>
    <n v="14000"/>
    <x v="0"/>
    <s v="Automatic"/>
    <s v="1st Owner"/>
    <n v="2020"/>
    <x v="3"/>
    <s v="5 Seats"/>
  </r>
  <r>
    <s v="BMW 5 Series 520d Luxury Line"/>
    <n v="46"/>
    <n v="40000"/>
    <x v="0"/>
    <s v="Automatic"/>
    <s v="1st Owner"/>
    <n v="2018"/>
    <x v="5"/>
    <s v="5 Seats"/>
  </r>
  <r>
    <s v="Volkswagen Polo Diesel Comfortline 1.2L"/>
    <n v="3.75"/>
    <n v="196000"/>
    <x v="0"/>
    <s v="Manual"/>
    <s v="2nd Owner"/>
    <n v="2013"/>
    <x v="6"/>
    <s v="5 Seats"/>
  </r>
  <r>
    <s v="Volkswagen Vento 1.5 TDI Highline Plus AT"/>
    <n v="8.5"/>
    <n v="95000"/>
    <x v="0"/>
    <s v="Automatic"/>
    <s v="1st Owner"/>
    <n v="2018"/>
    <x v="87"/>
    <s v="5 Seats"/>
  </r>
  <r>
    <s v="Tata Nexon 1.5 Revotorq XM"/>
    <n v="7.5"/>
    <n v="48632"/>
    <x v="0"/>
    <s v="Manual"/>
    <s v="1st Owner"/>
    <n v="2018"/>
    <x v="5"/>
    <s v="5 Seats"/>
  </r>
  <r>
    <s v="Mercedes-Benz C-Class 200 K AT"/>
    <n v="8"/>
    <n v="90000"/>
    <x v="1"/>
    <s v="Automatic"/>
    <s v="2nd Owner"/>
    <n v="2008"/>
    <x v="32"/>
    <s v="5 Seats"/>
  </r>
  <r>
    <s v="Volkswagen Vento 1.5 TDI Highline Plus AT"/>
    <n v="8.5"/>
    <n v="95000"/>
    <x v="0"/>
    <s v="Automatic"/>
    <s v="1st Owner"/>
    <n v="2018"/>
    <x v="50"/>
    <s v="5 Seats"/>
  </r>
  <r>
    <s v="Mercedes-Benz C-Class C 220 CDI Avantgarde"/>
    <n v="39"/>
    <n v="55000"/>
    <x v="0"/>
    <s v="Automatic"/>
    <s v="1st Owner"/>
    <n v="2018"/>
    <x v="32"/>
    <s v="5 Seats"/>
  </r>
  <r>
    <s v="Mercedes-Benz E-Class Exclusive E 220d"/>
    <n v="47"/>
    <n v="18000"/>
    <x v="0"/>
    <s v="Automatic"/>
    <s v="1st Owner"/>
    <n v="2017"/>
    <x v="37"/>
    <s v="5 Seats"/>
  </r>
  <r>
    <s v="Mercedes-Benz GLC 220d 4MATIC Sport"/>
    <n v="50"/>
    <n v="29000"/>
    <x v="0"/>
    <s v="Automatic"/>
    <s v="1st Owner"/>
    <n v="2018"/>
    <x v="27"/>
    <s v="5 Seats"/>
  </r>
  <r>
    <s v="Toyota Yaris J CVT"/>
    <n v="11"/>
    <n v="5000"/>
    <x v="1"/>
    <s v="Automatic"/>
    <s v="1st Owner"/>
    <n v="2020"/>
    <x v="4"/>
    <s v="5 Seats"/>
  </r>
  <r>
    <s v="BMW 7 Series 730Ld DPE Signature"/>
    <n v="70"/>
    <n v="25000"/>
    <x v="0"/>
    <s v="Automatic"/>
    <s v="1st Owner"/>
    <n v="2017"/>
    <x v="17"/>
    <s v="5 Seats"/>
  </r>
  <r>
    <s v="Hyundai i10 Asta"/>
    <n v="3.25"/>
    <n v="41000"/>
    <x v="1"/>
    <s v="Manual"/>
    <s v="2nd Owner"/>
    <n v="2011"/>
    <x v="16"/>
    <s v="5 Seats"/>
  </r>
  <r>
    <s v="Hyundai EON Era"/>
    <n v="2.5"/>
    <n v="63463"/>
    <x v="1"/>
    <s v="Manual"/>
    <s v="1st Owner"/>
    <n v="2013"/>
    <x v="18"/>
    <s v="5 Seats"/>
  </r>
  <r>
    <s v="Renault Kiger RXT Turbo CVT"/>
    <n v="8.99"/>
    <n v="20000"/>
    <x v="1"/>
    <s v="Automatic"/>
    <s v="1st Owner"/>
    <n v="2021"/>
    <x v="4"/>
    <s v="5 Seats"/>
  </r>
  <r>
    <s v="Maruti Alto 800 LXI Anniversary Edition"/>
    <n v="2.67"/>
    <n v="69852"/>
    <x v="1"/>
    <s v="Manual"/>
    <s v="1st Owner"/>
    <n v="2014"/>
    <x v="13"/>
    <s v="5 Seats"/>
  </r>
  <r>
    <s v="Hyundai Grand i10 Magna AT"/>
    <n v="5.25"/>
    <n v="29584"/>
    <x v="1"/>
    <s v="Automatic"/>
    <s v="1st Owner"/>
    <n v="2016"/>
    <x v="16"/>
    <s v="7 Seats"/>
  </r>
  <r>
    <s v="Maruti Wagon R VXI BS IV"/>
    <n v="3.95"/>
    <n v="27514"/>
    <x v="1"/>
    <s v="Manual"/>
    <s v="1st Owner"/>
    <n v="2014"/>
    <x v="4"/>
    <s v="5 Seats"/>
  </r>
  <r>
    <s v="Renault Triber RXZ BSIV"/>
    <n v="6.9"/>
    <n v="30339"/>
    <x v="1"/>
    <s v="Manual"/>
    <s v="1st Owner"/>
    <n v="2019"/>
    <x v="13"/>
    <s v="5 Seats"/>
  </r>
  <r>
    <s v="Maruti Baleno Alpha CVT"/>
    <n v="8.5"/>
    <n v="39386"/>
    <x v="1"/>
    <s v="Automatic"/>
    <s v="1st Owner"/>
    <n v="2019"/>
    <x v="33"/>
    <s v="5 Seats"/>
  </r>
  <r>
    <s v="Maruti Wagon R VXI BS IV"/>
    <n v="3"/>
    <n v="64671"/>
    <x v="1"/>
    <s v="Manual"/>
    <s v="1st Owner"/>
    <n v="2012"/>
    <x v="31"/>
    <s v="5 Seats"/>
  </r>
  <r>
    <s v="Hyundai Santro Sportz BSIV"/>
    <n v="4.9000000000000004"/>
    <n v="30670"/>
    <x v="1"/>
    <s v="Manual"/>
    <s v="1st Owner"/>
    <n v="2019"/>
    <x v="4"/>
    <s v="5 Seats"/>
  </r>
  <r>
    <s v="Maruti Swift VDI"/>
    <n v="6.7"/>
    <n v="46086"/>
    <x v="0"/>
    <s v="Manual"/>
    <s v="1st Owner"/>
    <n v="2018"/>
    <x v="13"/>
    <s v="5 Seats"/>
  </r>
  <r>
    <s v="Maruti Baleno 1.2 Delta"/>
    <n v="5.5"/>
    <n v="70346"/>
    <x v="1"/>
    <s v="Manual"/>
    <s v="1st Owner"/>
    <n v="2015"/>
    <x v="10"/>
    <s v="5 Seats"/>
  </r>
  <r>
    <s v="Maruti Wagon R VXI"/>
    <n v="1.5"/>
    <n v="50000"/>
    <x v="1"/>
    <s v="Manual"/>
    <s v="1st Owner"/>
    <n v="2005"/>
    <x v="13"/>
    <s v="5 Seats"/>
  </r>
  <r>
    <s v="Honda Amaze S i-Vtech"/>
    <n v="4"/>
    <n v="80000"/>
    <x v="1"/>
    <s v="Manual"/>
    <s v="1st Owner"/>
    <n v="2015"/>
    <x v="13"/>
    <s v="5 Seats"/>
  </r>
  <r>
    <s v="Maruti Wagon R AMT VXI Option"/>
    <n v="4.49"/>
    <n v="58365"/>
    <x v="1"/>
    <s v="Automatic"/>
    <s v="1st Owner"/>
    <n v="2016"/>
    <x v="4"/>
    <s v="5 Seats"/>
  </r>
  <r>
    <s v="Maruti Wagon R VXI Plus"/>
    <n v="4.99"/>
    <n v="12000"/>
    <x v="1"/>
    <s v="Manual"/>
    <s v="1st Owner"/>
    <n v="2017"/>
    <x v="4"/>
    <s v="5 Seats"/>
  </r>
  <r>
    <s v="Hyundai i20 Magna"/>
    <n v="2.9"/>
    <n v="58182"/>
    <x v="1"/>
    <s v="Manual"/>
    <s v="1st Owner"/>
    <n v="2009"/>
    <x v="31"/>
    <s v="5 Seats"/>
  </r>
  <r>
    <s v="Hyundai Grand i10 Magna"/>
    <n v="3.25"/>
    <n v="325000"/>
    <x v="1"/>
    <s v="Manual"/>
    <s v="1st Owner"/>
    <n v="2013"/>
    <x v="0"/>
    <s v="5 Seats"/>
  </r>
  <r>
    <s v="Fiat Punto 1.3 Active"/>
    <n v="2.7"/>
    <n v="127152"/>
    <x v="0"/>
    <s v="Manual"/>
    <s v="1st Owner"/>
    <n v="2014"/>
    <x v="31"/>
    <s v="5 Seats"/>
  </r>
  <r>
    <s v="Jeep Compass 2.0 Limited"/>
    <n v="12.2"/>
    <n v="98492"/>
    <x v="0"/>
    <s v="Manual"/>
    <s v="1st Owner"/>
    <n v="2018"/>
    <x v="26"/>
    <s v="5 Seats"/>
  </r>
  <r>
    <s v="Maruti Swift Dzire AGS ZDI Plus"/>
    <n v="7.75"/>
    <n v="23000"/>
    <x v="0"/>
    <s v="Automatic"/>
    <s v="1st Owner"/>
    <n v="2018"/>
    <x v="44"/>
    <s v="7 Seats"/>
  </r>
  <r>
    <s v="Audi A3 35 TDI Premium Plus"/>
    <n v="20.75"/>
    <n v="45000"/>
    <x v="0"/>
    <s v="Automatic"/>
    <s v="1st Owner"/>
    <n v="2017"/>
    <x v="71"/>
    <s v="7 Seats"/>
  </r>
  <r>
    <s v="Toyota Innova Crysta 2.8 ZX AT BSIV"/>
    <n v="24.9"/>
    <n v="63001"/>
    <x v="0"/>
    <s v="Automatic"/>
    <s v="1st Owner"/>
    <n v="2019"/>
    <x v="11"/>
    <s v="6 Seats"/>
  </r>
  <r>
    <s v="Ford Endeavour 3.2 Trend AT 4X4"/>
    <n v="20.5"/>
    <n v="72000"/>
    <x v="0"/>
    <s v="Automatic"/>
    <s v="1st Owner"/>
    <n v="2016"/>
    <x v="44"/>
    <s v="7 Seats"/>
  </r>
  <r>
    <s v="Maruti XL6 Zeta"/>
    <n v="11.45"/>
    <n v="26000"/>
    <x v="1"/>
    <s v="Manual"/>
    <s v="1st Owner"/>
    <n v="2020"/>
    <x v="67"/>
    <s v="7 Seats"/>
  </r>
  <r>
    <s v="Toyota Innova Crysta 2.8 GX AT BSIV"/>
    <n v="20.75"/>
    <n v="46000"/>
    <x v="0"/>
    <s v="Automatic"/>
    <s v="2nd Owner"/>
    <n v="2019"/>
    <x v="13"/>
    <s v="5 Seats"/>
  </r>
  <r>
    <s v="Toyota Innova Crysta 2.4 VX MT"/>
    <n v="19.5"/>
    <n v="140000"/>
    <x v="0"/>
    <s v="Manual"/>
    <s v="1st Owner"/>
    <n v="2018"/>
    <x v="31"/>
    <s v="5 Seats"/>
  </r>
  <r>
    <s v="Hyundai Venue SX Plus Turbo DCT"/>
    <n v="10.6"/>
    <n v="3500"/>
    <x v="1"/>
    <s v="Automatic"/>
    <s v="1st Owner"/>
    <n v="2021"/>
    <x v="42"/>
    <s v="7 Seats"/>
  </r>
  <r>
    <s v="Maruti Ciaz ZDi SHVS"/>
    <n v="5.4"/>
    <n v="120000"/>
    <x v="0"/>
    <s v="Manual"/>
    <s v="1st Owner"/>
    <n v="2015"/>
    <x v="5"/>
    <s v="5 Seats"/>
  </r>
  <r>
    <s v="Volvo XC 90 D5 Inscription"/>
    <n v="65"/>
    <n v="39000"/>
    <x v="0"/>
    <s v="Automatic"/>
    <s v="1st Owner"/>
    <n v="2018"/>
    <x v="13"/>
    <s v="5 Seats"/>
  </r>
  <r>
    <s v="Volkswagen Vento 1.5 TDI Highline AT"/>
    <n v="9.5"/>
    <n v="79100"/>
    <x v="0"/>
    <s v="Automatic"/>
    <s v="1st Owner"/>
    <n v="2017"/>
    <x v="11"/>
    <s v="6 Seats"/>
  </r>
  <r>
    <s v="Maruti Zen Estilo LXI BS IV"/>
    <n v="1.75"/>
    <n v="60000"/>
    <x v="1"/>
    <s v="Manual"/>
    <s v="2nd Owner"/>
    <n v="2009"/>
    <x v="6"/>
    <s v="5 Seats"/>
  </r>
  <r>
    <s v="Maruti XL6 Alpha"/>
    <n v="10"/>
    <n v="30000"/>
    <x v="1"/>
    <s v="Manual"/>
    <s v="1st Owner"/>
    <n v="2022"/>
    <x v="29"/>
    <s v="5 Seats"/>
  </r>
  <r>
    <s v="Tata Altroz XZ Diesel"/>
    <n v="8.25"/>
    <n v="46000"/>
    <x v="0"/>
    <s v="Manual"/>
    <s v="1st Owner"/>
    <n v="2020"/>
    <x v="3"/>
    <s v="5 Seats"/>
  </r>
  <r>
    <s v="Volkswagen Vento 1.6 Comfortline"/>
    <n v="8.6"/>
    <n v="65232"/>
    <x v="1"/>
    <s v="Manual"/>
    <s v="1st Owner"/>
    <n v="2018"/>
    <x v="43"/>
    <s v="7 Seats"/>
  </r>
  <r>
    <s v="Volkswagen Polo Diesel Comfortline 1.2L"/>
    <n v="2.7"/>
    <n v="106865"/>
    <x v="0"/>
    <s v="Manual"/>
    <s v="1st Owner"/>
    <n v="2010"/>
    <x v="64"/>
    <s v="7 Seats"/>
  </r>
  <r>
    <s v="Mahindra TUV 300 T8 AMT"/>
    <n v="8"/>
    <n v="49900"/>
    <x v="0"/>
    <s v="Automatic"/>
    <s v="1st Owner"/>
    <n v="2016"/>
    <x v="5"/>
    <s v="5 Seats"/>
  </r>
  <r>
    <s v="Mahindra Scorpio SLX 2.6 Turbo 7 Str"/>
    <n v="2.65"/>
    <n v="100000"/>
    <x v="0"/>
    <s v="Manual"/>
    <s v="3rd Owner"/>
    <n v="2007"/>
    <x v="33"/>
    <s v="5 Seats"/>
  </r>
  <r>
    <s v="Ford Aspire 1.5 TDCi Titanium Plus"/>
    <n v="5.25"/>
    <n v="110000"/>
    <x v="0"/>
    <s v="Manual"/>
    <s v="1st Owner"/>
    <n v="2015"/>
    <x v="11"/>
    <s v="5 Seats"/>
  </r>
  <r>
    <s v="Hyundai Santro Magna Corp Edition AMT"/>
    <n v="5.76"/>
    <n v="9000"/>
    <x v="1"/>
    <s v="Automatic"/>
    <s v="1st Owner"/>
    <n v="2020"/>
    <x v="71"/>
    <s v="7 Seats"/>
  </r>
  <r>
    <s v="Maruti SX4 S Cross Alpha"/>
    <n v="9.4499999999999993"/>
    <n v="15000"/>
    <x v="1"/>
    <s v="Manual"/>
    <s v="1st Owner"/>
    <n v="2020"/>
    <x v="31"/>
    <s v="5 Seats"/>
  </r>
  <r>
    <s v="Ford Endeavour Titanium Plus 4X4"/>
    <n v="32.5"/>
    <n v="45000"/>
    <x v="0"/>
    <s v="Automatic"/>
    <s v="1st Owner"/>
    <n v="2019"/>
    <x v="6"/>
    <s v="7 Seats"/>
  </r>
  <r>
    <s v="Maruti Swift VDI"/>
    <n v="4.5"/>
    <n v="100000"/>
    <x v="0"/>
    <s v="Manual"/>
    <s v="2nd Owner"/>
    <n v="2013"/>
    <x v="8"/>
    <s v="5 Seats"/>
  </r>
  <r>
    <s v="Honda BR-V i-VTEC V CVT"/>
    <n v="8.15"/>
    <n v="80000"/>
    <x v="1"/>
    <s v="Automatic"/>
    <s v="2nd Owner"/>
    <n v="2017"/>
    <x v="13"/>
    <s v="5 Seats"/>
  </r>
  <r>
    <s v="Hyundai i20 Sportz 1.4 CRDi"/>
    <n v="5.32"/>
    <n v="80000"/>
    <x v="0"/>
    <s v="Manual"/>
    <s v="1st Owner"/>
    <n v="2015"/>
    <x v="6"/>
    <s v="5 Seats"/>
  </r>
  <r>
    <s v="Hyundai i20 Asta Turbo DCT DT"/>
    <n v="11.25"/>
    <n v="11000"/>
    <x v="1"/>
    <s v="Automatic"/>
    <s v="1st Owner"/>
    <n v="2021"/>
    <x v="8"/>
    <s v="5 Seats"/>
  </r>
  <r>
    <s v="Honda City i VTEC CVT VX"/>
    <n v="7.25"/>
    <n v="50000"/>
    <x v="1"/>
    <s v="Automatic"/>
    <s v="2nd Owner"/>
    <n v="2015"/>
    <x v="4"/>
    <s v="5 Seats"/>
  </r>
  <r>
    <s v="Hyundai i20 Asta 1.4 CRDi"/>
    <n v="5.75"/>
    <n v="90000"/>
    <x v="0"/>
    <s v="Manual"/>
    <s v="1st Owner"/>
    <n v="2015"/>
    <x v="5"/>
    <s v="5 Seats"/>
  </r>
  <r>
    <s v="Hyundai Grand i10 1.2 Kappa Asta"/>
    <n v="5"/>
    <n v="90000"/>
    <x v="1"/>
    <s v="Manual"/>
    <s v="1st Owner"/>
    <n v="2018"/>
    <x v="14"/>
    <s v="5 Seats"/>
  </r>
  <r>
    <s v="Skoda Rapid 1.5 TDI AT Style BSIV"/>
    <n v="9.75"/>
    <n v="93500"/>
    <x v="0"/>
    <s v="Automatic"/>
    <s v="1st Owner"/>
    <n v="2019"/>
    <x v="13"/>
    <s v="5 Seats"/>
  </r>
  <r>
    <s v="Hyundai Creta 1.6 VTVT AT SX Plus"/>
    <n v="9.99"/>
    <n v="32000"/>
    <x v="1"/>
    <s v="Automatic"/>
    <s v="2nd Owner"/>
    <n v="2017"/>
    <x v="30"/>
    <s v="5 Seats"/>
  </r>
  <r>
    <s v="Maruti Wagon R VXI BS IV"/>
    <n v="3.4"/>
    <n v="60000"/>
    <x v="1"/>
    <s v="Manual"/>
    <s v="1st Owner"/>
    <n v="2014"/>
    <x v="5"/>
    <s v="5 Seats"/>
  </r>
  <r>
    <s v="Chevrolet Beat Diesel LS"/>
    <n v="2.15"/>
    <n v="70000"/>
    <x v="0"/>
    <s v="Manual"/>
    <s v="2nd Owner"/>
    <n v="2015"/>
    <x v="40"/>
    <s v="4 Seats"/>
  </r>
  <r>
    <s v="Honda City ZX CVT"/>
    <n v="8.6"/>
    <n v="70000"/>
    <x v="1"/>
    <s v="Automatic"/>
    <s v="2nd Owner"/>
    <n v="2017"/>
    <x v="70"/>
    <s v="5 Seats"/>
  </r>
  <r>
    <s v="Volkswagen Beetle 2.0"/>
    <n v="15.25"/>
    <n v="18999"/>
    <x v="1"/>
    <s v="Automatic"/>
    <s v="2nd Owner"/>
    <n v="2010"/>
    <x v="31"/>
    <s v="5 Seats"/>
  </r>
  <r>
    <s v="Honda Civic 1.8 V AT"/>
    <n v="3.5"/>
    <n v="110000"/>
    <x v="1"/>
    <s v="Automatic"/>
    <s v="2nd Owner"/>
    <n v="2007"/>
    <x v="4"/>
    <s v="5 Seats"/>
  </r>
  <r>
    <s v="Maruti Swift Dzire VDi"/>
    <n v="3.15"/>
    <n v="145000"/>
    <x v="0"/>
    <s v="Manual"/>
    <s v="2nd Owner"/>
    <n v="2011"/>
    <x v="48"/>
    <s v="5 Seats"/>
  </r>
  <r>
    <s v="Hyundai i10 Magna 1.2 iTech SE"/>
    <n v="1.9"/>
    <n v="60000"/>
    <x v="1"/>
    <s v="Manual"/>
    <s v="1st Owner"/>
    <n v="2008"/>
    <x v="13"/>
    <s v="5 Seats"/>
  </r>
  <r>
    <s v="Renault Pulse RxL Optional"/>
    <n v="2.5"/>
    <n v="50000"/>
    <x v="0"/>
    <s v="Manual"/>
    <s v="1st Owner"/>
    <n v="2012"/>
    <x v="4"/>
    <s v="5 Seats"/>
  </r>
  <r>
    <s v="Maruti Wagon R VXI BS IV"/>
    <n v="3.3"/>
    <n v="70000"/>
    <x v="1"/>
    <s v="Manual"/>
    <s v="2nd Owner"/>
    <n v="2015"/>
    <x v="112"/>
    <s v="7 Seats"/>
  </r>
  <r>
    <s v="Hyundai i20 Active 1.2 S"/>
    <n v="5.9"/>
    <n v="48000"/>
    <x v="1"/>
    <s v="Manual"/>
    <s v="1st Owner"/>
    <n v="2015"/>
    <x v="38"/>
    <s v="5 Seats"/>
  </r>
  <r>
    <s v="Isuzu MU 7 4x2 BS III"/>
    <n v="8"/>
    <n v="80000"/>
    <x v="0"/>
    <s v="Manual"/>
    <s v="3rd Owner"/>
    <n v="2014"/>
    <x v="39"/>
    <s v="5 Seats"/>
  </r>
  <r>
    <s v="Hyundai Aura S Diesel"/>
    <n v="7.75"/>
    <n v="40000"/>
    <x v="0"/>
    <s v="Manual"/>
    <s v="1st Owner"/>
    <n v="2020"/>
    <x v="31"/>
    <s v="5 Seats"/>
  </r>
  <r>
    <s v="Hyundai Verna 1.6 CRDi SX"/>
    <n v="7"/>
    <n v="50000"/>
    <x v="0"/>
    <s v="Manual"/>
    <s v="1st Owner"/>
    <n v="2015"/>
    <x v="21"/>
    <s v="5 Seats"/>
  </r>
  <r>
    <s v="Fiat Punto Pure 1.3L Advanced Multi-Jet"/>
    <n v="2"/>
    <n v="158763"/>
    <x v="0"/>
    <s v="Manual"/>
    <s v="1st Owner"/>
    <n v="2012"/>
    <x v="23"/>
    <s v="7 Seats"/>
  </r>
  <r>
    <s v="BMW 3 Series 320d Luxury Line"/>
    <n v="31.5"/>
    <n v="35000"/>
    <x v="0"/>
    <s v="Automatic"/>
    <s v="1st Owner"/>
    <n v="2017"/>
    <x v="23"/>
    <s v="7 Seats"/>
  </r>
  <r>
    <s v="Tata Safari Storme LX"/>
    <n v="3.1"/>
    <n v="90000"/>
    <x v="0"/>
    <s v="Manual"/>
    <s v="2nd Owner"/>
    <n v="2012"/>
    <x v="6"/>
    <s v="5 Seats"/>
  </r>
  <r>
    <s v="Mahindra XUV500 W8 AWD"/>
    <n v="7.5"/>
    <n v="120000"/>
    <x v="0"/>
    <s v="Manual"/>
    <s v="3rd Owner"/>
    <n v="2013"/>
    <x v="23"/>
    <s v="7 Seats"/>
  </r>
  <r>
    <s v="Honda City i VTEC V"/>
    <n v="5.5"/>
    <n v="60000"/>
    <x v="1"/>
    <s v="Manual"/>
    <s v="2nd Owner"/>
    <n v="2015"/>
    <x v="6"/>
    <s v="5 Seats"/>
  </r>
  <r>
    <s v="Mahindra XUV500 W8 2WD"/>
    <n v="9"/>
    <n v="70000"/>
    <x v="0"/>
    <s v="Manual"/>
    <s v="1st Owner"/>
    <n v="2015"/>
    <x v="29"/>
    <s v="5 Seats"/>
  </r>
  <r>
    <s v="Honda City E"/>
    <n v="4.25"/>
    <n v="97320"/>
    <x v="1"/>
    <s v="Manual"/>
    <s v="1st Owner"/>
    <n v="2012"/>
    <x v="3"/>
    <s v="5 Seats"/>
  </r>
  <r>
    <s v="Volkswagen Vento Diesel Highline"/>
    <n v="4.9000000000000004"/>
    <n v="118393"/>
    <x v="0"/>
    <s v="Manual"/>
    <s v="1st Owner"/>
    <n v="2014"/>
    <x v="7"/>
    <s v="5 Seats"/>
  </r>
  <r>
    <s v="Honda Jazz ZX"/>
    <n v="8.9"/>
    <n v="24774"/>
    <x v="1"/>
    <s v="Manual"/>
    <s v="1st Owner"/>
    <n v="2021"/>
    <x v="16"/>
    <s v="5 Seats"/>
  </r>
  <r>
    <s v="Fiat Linea Emotion"/>
    <n v="1.7"/>
    <n v="50000"/>
    <x v="1"/>
    <s v="Manual"/>
    <s v="1st Owner"/>
    <n v="2010"/>
    <x v="26"/>
    <s v="5 Seats"/>
  </r>
  <r>
    <s v="Renault KWID Climber 1.0 AMT"/>
    <n v="4.9000000000000004"/>
    <n v="13800"/>
    <x v="1"/>
    <s v="Automatic"/>
    <s v="1st Owner"/>
    <n v="2020"/>
    <x v="10"/>
    <s v="5 Seats"/>
  </r>
  <r>
    <s v="Skoda Yeti Ambition 4X2"/>
    <n v="4"/>
    <n v="147000"/>
    <x v="0"/>
    <s v="Manual"/>
    <s v="2nd Owner"/>
    <n v="2011"/>
    <x v="13"/>
    <s v="5 Seats"/>
  </r>
  <r>
    <s v="Honda Amaze SX i-VTEC"/>
    <n v="4.8"/>
    <n v="50000"/>
    <x v="1"/>
    <s v="Manual"/>
    <s v="3rd Owner"/>
    <n v="2016"/>
    <x v="5"/>
    <s v="7 Seats"/>
  </r>
  <r>
    <s v="Hyundai EON 1.0 Era Plus"/>
    <n v="3.2"/>
    <n v="50000"/>
    <x v="1"/>
    <s v="Manual"/>
    <s v="2nd Owner"/>
    <n v="2017"/>
    <x v="2"/>
    <s v="8 Seats"/>
  </r>
  <r>
    <s v="Honda BR-V i-DTEC S MT"/>
    <n v="8.5"/>
    <n v="30000"/>
    <x v="0"/>
    <s v="Manual"/>
    <s v="1st Owner"/>
    <n v="2018"/>
    <x v="5"/>
    <s v="5 Seats"/>
  </r>
  <r>
    <s v="Toyota Innova 2.5 VX (Diesel) 8 Seater BS IV"/>
    <n v="14.9"/>
    <n v="56001"/>
    <x v="0"/>
    <s v="Manual"/>
    <s v="1st Owner"/>
    <n v="2014"/>
    <x v="24"/>
    <s v="5 Seats"/>
  </r>
  <r>
    <s v="Honda City i DTec V"/>
    <n v="7.25"/>
    <n v="60000"/>
    <x v="0"/>
    <s v="Manual"/>
    <s v="1st Owner"/>
    <n v="2016"/>
    <x v="13"/>
    <s v="5 Seats"/>
  </r>
  <r>
    <s v="Toyota Corolla Altis VL AT"/>
    <n v="10.39"/>
    <n v="32976"/>
    <x v="1"/>
    <s v="Automatic"/>
    <s v="2nd Owner"/>
    <n v="2016"/>
    <x v="10"/>
    <s v="5 Seats"/>
  </r>
  <r>
    <s v="Maruti Wagon R VXI BS IV"/>
    <n v="3.54"/>
    <n v="6830"/>
    <x v="1"/>
    <s v="Manual"/>
    <s v="1st Owner"/>
    <n v="2014"/>
    <x v="17"/>
    <s v="5 Seats"/>
  </r>
  <r>
    <s v="Nissan Micra Active XV S"/>
    <n v="3.28"/>
    <n v="76018"/>
    <x v="1"/>
    <s v="Manual"/>
    <s v="1st Owner"/>
    <n v="2016"/>
    <x v="14"/>
    <s v="5 Seats"/>
  </r>
  <r>
    <s v="Hyundai EON Magna Plus"/>
    <n v="2.7"/>
    <n v="65841"/>
    <x v="1"/>
    <s v="Manual"/>
    <s v="1st Owner"/>
    <n v="2016"/>
    <x v="23"/>
    <s v="7 Seats"/>
  </r>
  <r>
    <s v="Hyundai Creta 1.6 VTVT E Plus"/>
    <n v="7.99"/>
    <n v="29943"/>
    <x v="1"/>
    <s v="Manual"/>
    <s v="2nd Owner"/>
    <n v="2017"/>
    <x v="57"/>
    <s v="5 Seats"/>
  </r>
  <r>
    <s v="Tata New Safari DICOR 2.2 EX 4x2"/>
    <n v="5.01"/>
    <n v="35383"/>
    <x v="0"/>
    <s v="Manual"/>
    <s v="1st Owner"/>
    <n v="2014"/>
    <x v="24"/>
    <s v="5 Seats"/>
  </r>
  <r>
    <s v="Maruti Zen VXI BSII"/>
    <n v="0.95"/>
    <n v="90000"/>
    <x v="1"/>
    <s v="Manual"/>
    <s v="3rd Owner"/>
    <n v="2004"/>
    <x v="3"/>
    <s v="5 Seats"/>
  </r>
  <r>
    <s v="Skoda Superb Elegance 1.8 TSI AT"/>
    <n v="4.75"/>
    <n v="50000"/>
    <x v="1"/>
    <s v="Automatic"/>
    <s v="2nd Owner"/>
    <n v="2012"/>
    <x v="13"/>
    <s v="5 Seats"/>
  </r>
  <r>
    <s v="Chevrolet Beat LS"/>
    <n v="1.34"/>
    <n v="63723"/>
    <x v="1"/>
    <s v="Manual"/>
    <s v="1st Owner"/>
    <n v="2010"/>
    <x v="4"/>
    <s v="5 Seats"/>
  </r>
  <r>
    <s v="Maruti Wagon R LXI CNG"/>
    <n v="3.4"/>
    <n v="75270"/>
    <x v="2"/>
    <s v="Manual"/>
    <s v="1st Owner"/>
    <n v="2016"/>
    <x v="7"/>
    <s v="5 Seats"/>
  </r>
  <r>
    <s v="Hyundai i20 1.2 Asta"/>
    <n v="2.64"/>
    <n v="80502"/>
    <x v="1"/>
    <s v="Manual"/>
    <s v="3rd Owner"/>
    <n v="2011"/>
    <x v="10"/>
    <s v="5 Seats"/>
  </r>
  <r>
    <s v="Fiat Linea 1.4 Emotion"/>
    <n v="2.2400000000000002"/>
    <n v="39520"/>
    <x v="1"/>
    <s v="Manual"/>
    <s v="1st Owner"/>
    <n v="2013"/>
    <x v="10"/>
    <s v="5 Seats"/>
  </r>
  <r>
    <s v="Volkswagen Polo Petrol Highline 1.2L"/>
    <n v="2.95"/>
    <n v="60000"/>
    <x v="1"/>
    <s v="Manual"/>
    <s v="1st Owner"/>
    <n v="2011"/>
    <x v="5"/>
    <s v="5 Seats"/>
  </r>
  <r>
    <s v="Volkswagen Polo Petrol Highline 1.2L"/>
    <n v="2.65"/>
    <n v="79000"/>
    <x v="1"/>
    <s v="Manual"/>
    <s v="1st Owner"/>
    <n v="2010"/>
    <x v="23"/>
    <s v="7 Seats"/>
  </r>
  <r>
    <s v="Volkswagen CrossPolo 1.5 TDI"/>
    <n v="4.8499999999999996"/>
    <n v="66000"/>
    <x v="0"/>
    <s v="Manual"/>
    <s v="1st Owner"/>
    <n v="2015"/>
    <x v="60"/>
    <s v="5 Seats"/>
  </r>
  <r>
    <s v="Mahindra XUV500 W8 2WD"/>
    <n v="4.63"/>
    <n v="116509"/>
    <x v="0"/>
    <s v="Manual"/>
    <s v="2nd Owner"/>
    <n v="2012"/>
    <x v="113"/>
    <s v="4 Seats"/>
  </r>
  <r>
    <s v="Audi A6 3.0 TDI Quattro Technology"/>
    <n v="10.85"/>
    <n v="76398"/>
    <x v="0"/>
    <s v="Automatic"/>
    <s v="2nd Owner"/>
    <n v="2012"/>
    <x v="4"/>
    <s v="5 Seats"/>
  </r>
  <r>
    <s v="Audi RS5 Coupe"/>
    <n v="35"/>
    <n v="55000"/>
    <x v="1"/>
    <s v="Automatic"/>
    <s v="2nd Owner"/>
    <n v="2011"/>
    <x v="23"/>
    <s v="5 Seats"/>
  </r>
  <r>
    <s v="Hyundai i20 Sportz 1.2"/>
    <n v="4.47"/>
    <n v="61000"/>
    <x v="1"/>
    <s v="Manual"/>
    <s v="1st Owner"/>
    <n v="2014"/>
    <x v="31"/>
    <s v="5 Seats"/>
  </r>
  <r>
    <s v="Land Rover Freelander 2 SE"/>
    <n v="18.5"/>
    <n v="80000"/>
    <x v="0"/>
    <s v="Automatic"/>
    <s v="2nd Owner"/>
    <n v="2014"/>
    <x v="4"/>
    <s v="5 Seats"/>
  </r>
  <r>
    <s v="Maruti Ciaz VDi Plus SHVS"/>
    <n v="6.04"/>
    <n v="64803"/>
    <x v="0"/>
    <s v="Manual"/>
    <s v="1st Owner"/>
    <n v="2016"/>
    <x v="4"/>
    <s v="5 Seats"/>
  </r>
  <r>
    <s v="Hyundai i20 1.2 Sportz"/>
    <n v="2.52"/>
    <n v="34453"/>
    <x v="1"/>
    <s v="Manual"/>
    <s v="1st Owner"/>
    <n v="2010"/>
    <x v="6"/>
    <s v="5 Seats"/>
  </r>
  <r>
    <s v="Maruti Swift Dzire AMT VXI"/>
    <n v="5.75"/>
    <n v="17348"/>
    <x v="1"/>
    <s v="Automatic"/>
    <s v="2nd Owner"/>
    <n v="2017"/>
    <x v="5"/>
    <s v="5 Seats"/>
  </r>
  <r>
    <s v="Tata Nexon 1.5 Revotorq XM"/>
    <n v="6"/>
    <n v="102732"/>
    <x v="0"/>
    <s v="Manual"/>
    <s v="1st Owner"/>
    <n v="2018"/>
    <x v="31"/>
    <s v="5 Seats"/>
  </r>
  <r>
    <s v="Nissan Sunny XL CVT"/>
    <n v="4"/>
    <n v="90592"/>
    <x v="1"/>
    <s v="Automatic"/>
    <s v="1st Owner"/>
    <n v="2013"/>
    <x v="10"/>
    <s v="5 Seats"/>
  </r>
  <r>
    <s v="Maruti Baleno Alpha Diesel"/>
    <n v="7.5"/>
    <n v="80000"/>
    <x v="0"/>
    <s v="Manual"/>
    <s v="1st Owner"/>
    <n v="2018"/>
    <x v="58"/>
    <s v="5 Seats"/>
  </r>
  <r>
    <s v="Honda Amaze VX i-Vtech"/>
    <n v="4.7"/>
    <n v="19062"/>
    <x v="1"/>
    <s v="Manual"/>
    <s v="1st Owner"/>
    <n v="2015"/>
    <x v="114"/>
    <s v="5 Seats"/>
  </r>
  <r>
    <s v="Honda CR-V 2.4L 4WD AT"/>
    <n v="10.75"/>
    <n v="65000"/>
    <x v="1"/>
    <s v="Automatic"/>
    <s v="1st Owner"/>
    <n v="2015"/>
    <x v="3"/>
    <s v="5 Seats"/>
  </r>
  <r>
    <s v="Mitsubishi Outlander 2.4"/>
    <n v="5.25"/>
    <n v="45000"/>
    <x v="1"/>
    <s v="Automatic"/>
    <s v="1st Owner"/>
    <n v="2011"/>
    <x v="49"/>
    <s v="5 Seats"/>
  </r>
  <r>
    <s v="Volkswagen Polo Diesel Highline 1.2L"/>
    <n v="3.98"/>
    <n v="83634"/>
    <x v="0"/>
    <s v="Manual"/>
    <s v="1st Owner"/>
    <n v="2013"/>
    <x v="43"/>
    <s v="7 Seats"/>
  </r>
  <r>
    <s v="Mercedes-Benz M-Class ML 350 4Matic"/>
    <n v="20.5"/>
    <n v="103000"/>
    <x v="0"/>
    <s v="Automatic"/>
    <s v="2nd Owner"/>
    <n v="2013"/>
    <x v="5"/>
    <s v="7 Seats"/>
  </r>
  <r>
    <s v="Mahindra TUV 300 T8 AMT"/>
    <n v="5.99"/>
    <n v="42032"/>
    <x v="0"/>
    <s v="Automatic"/>
    <s v="2nd Owner"/>
    <n v="2016"/>
    <x v="32"/>
    <s v="5 Seats"/>
  </r>
  <r>
    <s v="Honda Mobilio S i-DTEC"/>
    <n v="4.3600000000000003"/>
    <n v="89653"/>
    <x v="0"/>
    <s v="Manual"/>
    <s v="3rd Owner"/>
    <n v="2014"/>
    <x v="49"/>
    <s v="7 Seats"/>
  </r>
  <r>
    <s v="Mercedes-Benz GLC 220d 4MATIC Sport"/>
    <n v="45"/>
    <n v="57000"/>
    <x v="0"/>
    <s v="Automatic"/>
    <s v="1st Owner"/>
    <n v="2018"/>
    <x v="21"/>
    <s v="5 Seats"/>
  </r>
  <r>
    <s v="Mercedes-Benz GL-Class 350 CDI Blue Efficiency"/>
    <n v="32.75"/>
    <n v="80000"/>
    <x v="0"/>
    <s v="Automatic"/>
    <s v="1st Owner"/>
    <n v="2014"/>
    <x v="26"/>
    <s v="5 Seats"/>
  </r>
  <r>
    <s v="BMW X1 sDrive 20D xLine"/>
    <n v="9.5"/>
    <n v="82000"/>
    <x v="0"/>
    <s v="Automatic"/>
    <s v="3rd Owner"/>
    <n v="2013"/>
    <x v="91"/>
    <s v="5 Seats"/>
  </r>
  <r>
    <s v="Audi A4 2.0 TDI"/>
    <n v="12.25"/>
    <n v="50000"/>
    <x v="0"/>
    <s v="Automatic"/>
    <s v="1st Owner"/>
    <n v="2013"/>
    <x v="5"/>
    <s v="5 Seats"/>
  </r>
  <r>
    <s v="Toyota Camry Hybrid 2.5"/>
    <n v="18.75"/>
    <n v="98000"/>
    <x v="1"/>
    <s v="Automatic"/>
    <s v="1st Owner"/>
    <n v="2018"/>
    <x v="75"/>
    <s v="5 Seats"/>
  </r>
  <r>
    <s v="Volkswagen Polo 1.5 TDI Comfortline"/>
    <n v="3.93"/>
    <n v="71033"/>
    <x v="0"/>
    <s v="Manual"/>
    <s v="2nd Owner"/>
    <n v="2014"/>
    <x v="23"/>
    <s v="7 Seats"/>
  </r>
  <r>
    <s v="Toyota Corolla Altis 1.8 VL AT"/>
    <n v="3.25"/>
    <n v="95000"/>
    <x v="1"/>
    <s v="Automatic"/>
    <s v="3rd Owner"/>
    <n v="2009"/>
    <x v="26"/>
    <s v="5 Seats"/>
  </r>
  <r>
    <s v="Mahindra XUV500 W10 AWD"/>
    <n v="12"/>
    <n v="68000"/>
    <x v="0"/>
    <s v="Manual"/>
    <s v="2nd Owner"/>
    <n v="2018"/>
    <x v="31"/>
    <s v="5 Seats"/>
  </r>
  <r>
    <s v="Audi A6 2.0 TDI Premium Plus"/>
    <n v="12.75"/>
    <n v="98000"/>
    <x v="0"/>
    <s v="Automatic"/>
    <s v="2nd Owner"/>
    <n v="2013"/>
    <x v="6"/>
    <s v="5 Seats"/>
  </r>
  <r>
    <s v="Maruti Swift Vdi BSIII"/>
    <n v="1.99"/>
    <n v="92860"/>
    <x v="0"/>
    <s v="Manual"/>
    <s v="1st Owner"/>
    <n v="2008"/>
    <x v="86"/>
    <s v="5 Seats"/>
  </r>
  <r>
    <s v="Honda City E"/>
    <n v="3"/>
    <n v="77132"/>
    <x v="1"/>
    <s v="Manual"/>
    <s v="1st Owner"/>
    <n v="2012"/>
    <x v="61"/>
    <s v="5 Seats"/>
  </r>
  <r>
    <s v="Skoda New Laura L and K AT"/>
    <n v="1.35"/>
    <n v="118971"/>
    <x v="0"/>
    <s v="Automatic"/>
    <s v="2nd Owner"/>
    <n v="2008"/>
    <x v="29"/>
    <s v="5 Seats"/>
  </r>
  <r>
    <s v="MG ZS EV Exclusive"/>
    <n v="21.85"/>
    <n v="28000"/>
    <x v="3"/>
    <s v="Automatic"/>
    <s v="1st Owner"/>
    <n v="2021"/>
    <x v="26"/>
    <s v="5 Seats"/>
  </r>
  <r>
    <s v="Volkswagen Vento Petrol Highline AT"/>
    <n v="2.73"/>
    <n v="71760"/>
    <x v="1"/>
    <s v="Automatic"/>
    <s v="1st Owner"/>
    <n v="2010"/>
    <x v="31"/>
    <s v="5 Seats"/>
  </r>
  <r>
    <s v="Skoda Octavia Elegance 2.0 TDI AT"/>
    <n v="9.1300000000000008"/>
    <n v="84612"/>
    <x v="0"/>
    <s v="Automatic"/>
    <s v="1st Owner"/>
    <n v="2014"/>
    <x v="13"/>
    <s v="5 Seats"/>
  </r>
  <r>
    <s v="Maruti Ciaz VDI SHVS"/>
    <n v="5.93"/>
    <n v="124183"/>
    <x v="0"/>
    <s v="Manual"/>
    <s v="1st Owner"/>
    <n v="2017"/>
    <x v="27"/>
    <s v="5 Seats"/>
  </r>
  <r>
    <s v="Maruti Wagon R LXI CNG"/>
    <n v="3.41"/>
    <n v="47756"/>
    <x v="2"/>
    <s v="Manual"/>
    <s v="1st Owner"/>
    <n v="2016"/>
    <x v="14"/>
    <s v="5 Seats"/>
  </r>
  <r>
    <s v="BMW X5 xDrive 30d M Sport"/>
    <n v="52"/>
    <n v="65000"/>
    <x v="0"/>
    <s v="Automatic"/>
    <s v="1st Owner"/>
    <n v="2017"/>
    <x v="14"/>
    <s v="5 Seats"/>
  </r>
  <r>
    <s v="Hyundai Verna 1.6 SX VTVT"/>
    <n v="3.75"/>
    <n v="37125"/>
    <x v="1"/>
    <s v="Manual"/>
    <s v="1st Owner"/>
    <n v="2011"/>
    <x v="6"/>
    <s v="5 Seats"/>
  </r>
  <r>
    <s v="Hyundai Verna 1.6 SX VTVT"/>
    <n v="3.52"/>
    <n v="87013"/>
    <x v="1"/>
    <s v="Manual"/>
    <s v="3rd Owner"/>
    <n v="2013"/>
    <x v="29"/>
    <s v="5 Seats"/>
  </r>
  <r>
    <s v="Honda City 1.5 S MT"/>
    <n v="2.71"/>
    <n v="149232"/>
    <x v="1"/>
    <s v="Manual"/>
    <s v="1st Owner"/>
    <n v="2010"/>
    <x v="77"/>
    <s v="5 Seats"/>
  </r>
  <r>
    <s v="Volkswagen Vento Petrol Highline"/>
    <n v="2.54"/>
    <n v="82145"/>
    <x v="1"/>
    <s v="Manual"/>
    <s v="3rd Owner"/>
    <n v="2012"/>
    <x v="48"/>
    <s v="5 Seats"/>
  </r>
  <r>
    <s v="Toyota Etios Liva GD"/>
    <n v="2.82"/>
    <n v="75805"/>
    <x v="0"/>
    <s v="Manual"/>
    <s v="1st Owner"/>
    <n v="2011"/>
    <x v="55"/>
    <s v="5 Seats"/>
  </r>
  <r>
    <s v="Renault Duster 110PS Diesel RxL"/>
    <n v="5.75"/>
    <n v="73000"/>
    <x v="0"/>
    <s v="Manual"/>
    <s v="1st Owner"/>
    <n v="2015"/>
    <x v="4"/>
    <s v="5 Seats"/>
  </r>
  <r>
    <s v="Maruti Swift Dzire VXi"/>
    <n v="1.9"/>
    <n v="91717"/>
    <x v="1"/>
    <s v="Manual"/>
    <s v="2nd Owner"/>
    <n v="2009"/>
    <x v="13"/>
    <s v="5 Seats"/>
  </r>
  <r>
    <s v="Maruti Swift VXI"/>
    <n v="3.17"/>
    <n v="61828"/>
    <x v="1"/>
    <s v="Manual"/>
    <s v="1st Owner"/>
    <n v="2013"/>
    <x v="9"/>
    <s v="7 Seats"/>
  </r>
  <r>
    <s v="Maruti Wagon R LXI BS IV"/>
    <n v="2.38"/>
    <n v="98554"/>
    <x v="1"/>
    <s v="Manual"/>
    <s v="1st Owner"/>
    <n v="2012"/>
    <x v="27"/>
    <s v="5 Seats"/>
  </r>
  <r>
    <s v="Maruti Ertiga ZXI"/>
    <n v="4.62"/>
    <n v="112696"/>
    <x v="1"/>
    <s v="Manual"/>
    <s v="2nd Owner"/>
    <n v="2013"/>
    <x v="5"/>
    <s v="5 Seats"/>
  </r>
  <r>
    <s v="BMW 7 Series 730Ld"/>
    <n v="24.18"/>
    <n v="9329"/>
    <x v="0"/>
    <s v="Automatic"/>
    <s v="1st Owner"/>
    <n v="2013"/>
    <x v="31"/>
    <s v="5 Seats"/>
  </r>
  <r>
    <s v="Skoda Rapid 1.5 TDI Style BSIV"/>
    <n v="6.66"/>
    <n v="64419"/>
    <x v="0"/>
    <s v="Manual"/>
    <s v="1st Owner"/>
    <n v="2017"/>
    <x v="4"/>
    <s v="5 Seats"/>
  </r>
  <r>
    <s v="Maruti Swift Dzire VDI"/>
    <n v="5.63"/>
    <n v="91892"/>
    <x v="0"/>
    <s v="Manual"/>
    <s v="1st Owner"/>
    <n v="2016"/>
    <x v="4"/>
    <s v="5 Seats"/>
  </r>
  <r>
    <s v="Hyundai i20 Asta 1.2"/>
    <n v="4.79"/>
    <n v="50827"/>
    <x v="1"/>
    <s v="Manual"/>
    <s v="2nd Owner"/>
    <n v="2015"/>
    <x v="89"/>
    <s v="5 Seats"/>
  </r>
  <r>
    <s v="Maruti Baleno 1.2 Alpha"/>
    <n v="5.53"/>
    <n v="69167"/>
    <x v="1"/>
    <s v="Manual"/>
    <s v="1st Owner"/>
    <n v="2015"/>
    <x v="43"/>
    <s v="5 Seats"/>
  </r>
  <r>
    <s v="Chevrolet Spark 1.0 LT"/>
    <n v="0.99204999999999999"/>
    <n v="84489"/>
    <x v="1"/>
    <s v="Manual"/>
    <s v="3rd Owner"/>
    <n v="2011"/>
    <x v="13"/>
    <s v="5 Seats"/>
  </r>
  <r>
    <s v="Kia Seltos HTE D"/>
    <n v="11.82"/>
    <n v="35343"/>
    <x v="0"/>
    <s v="Manual"/>
    <s v="1st Owner"/>
    <n v="2021"/>
    <x v="61"/>
    <s v="5 Seats"/>
  </r>
  <r>
    <s v="Maruti Wagon R VXI BS IV"/>
    <n v="2.36"/>
    <n v="100527"/>
    <x v="1"/>
    <s v="Manual"/>
    <s v="1st Owner"/>
    <n v="2012"/>
    <x v="12"/>
    <s v="5 Seats"/>
  </r>
  <r>
    <s v="Tata Nexon EV Prime XZ Plus"/>
    <n v="3.67"/>
    <n v="54239"/>
    <x v="3"/>
    <s v="Automatic"/>
    <s v="1st Owner"/>
    <n v="2020"/>
    <x v="9"/>
    <s v="7 Seats"/>
  </r>
  <r>
    <s v="Renault KWID RXT Optional"/>
    <n v="3.13"/>
    <n v="26457"/>
    <x v="1"/>
    <s v="Manual"/>
    <s v="3rd Owner"/>
    <n v="2018"/>
    <x v="54"/>
    <s v="5 Seats"/>
  </r>
  <r>
    <s v="Maruti Ertiga VXI CNG"/>
    <n v="4.8600000000000003"/>
    <n v="67231"/>
    <x v="2"/>
    <s v="Manual"/>
    <s v="1st Owner"/>
    <n v="2014"/>
    <x v="13"/>
    <s v="5 Seats"/>
  </r>
  <r>
    <s v="Maruti Wagon R LXI Minor Duo LPG"/>
    <n v="1.21"/>
    <n v="74228"/>
    <x v="4"/>
    <s v="Manual"/>
    <s v="1st Owner"/>
    <n v="2008"/>
    <x v="4"/>
    <s v="5 Seats"/>
  </r>
  <r>
    <s v="Maruti Celerio VXI CNG Optional BSIV"/>
    <n v="4.51"/>
    <n v="55362"/>
    <x v="2"/>
    <s v="Manual"/>
    <s v="1st Owner"/>
    <n v="2017"/>
    <x v="16"/>
    <s v="5 Seats"/>
  </r>
  <r>
    <s v="Hyundai i10 Magna AT"/>
    <n v="1.79"/>
    <n v="80896"/>
    <x v="1"/>
    <s v="Automatic"/>
    <s v="3rd Owner"/>
    <n v="2010"/>
    <x v="43"/>
    <s v="5 Seats"/>
  </r>
  <r>
    <s v="Skoda Slavia 1.0 TSI Ambition"/>
    <n v="12.7"/>
    <n v="2263"/>
    <x v="1"/>
    <s v="Manual"/>
    <s v="1st Owner"/>
    <n v="2022"/>
    <x v="11"/>
    <s v="5 Seats"/>
  </r>
  <r>
    <s v="Hyundai Creta SX Diesel"/>
    <n v="17.5"/>
    <n v="25000"/>
    <x v="0"/>
    <s v="Manual"/>
    <s v="1st Owner"/>
    <n v="2021"/>
    <x v="2"/>
    <s v="8 Seats"/>
  </r>
  <r>
    <s v="Maruti Vitara Brezza ZXI Plus"/>
    <n v="10.08"/>
    <n v="14572"/>
    <x v="1"/>
    <s v="Manual"/>
    <s v="1st Owner"/>
    <n v="2021"/>
    <x v="5"/>
    <s v="7 Seats"/>
  </r>
  <r>
    <s v="Toyota Innova 2.5 G4 Diesel 8-seater"/>
    <n v="5.66"/>
    <n v="91865"/>
    <x v="0"/>
    <s v="Manual"/>
    <s v="1st Owner"/>
    <n v="2011"/>
    <x v="4"/>
    <s v="5 Seats"/>
  </r>
  <r>
    <s v="Honda Mobilio S i-DTEC"/>
    <n v="5.95"/>
    <n v="77000"/>
    <x v="0"/>
    <s v="Manual"/>
    <s v="1st Owner"/>
    <n v="2015"/>
    <x v="115"/>
    <s v="4 Seats"/>
  </r>
  <r>
    <s v="Hyundai Grand i10 Magna"/>
    <n v="3.95"/>
    <n v="36109"/>
    <x v="1"/>
    <s v="Manual"/>
    <s v="1st Owner"/>
    <n v="2014"/>
    <x v="44"/>
    <s v="7 Seats"/>
  </r>
  <r>
    <s v="Jaguar XJ 5.0 L V8 Supercharged"/>
    <n v="29.75"/>
    <n v="72000"/>
    <x v="1"/>
    <s v="Automatic"/>
    <s v="2nd Owner"/>
    <n v="2012"/>
    <x v="36"/>
    <s v="7 Seats"/>
  </r>
  <r>
    <s v="Toyota Fortuner 2.8 2WD AT"/>
    <n v="30"/>
    <n v="73500"/>
    <x v="0"/>
    <s v="Automatic"/>
    <s v="1st Owner"/>
    <n v="2018"/>
    <x v="6"/>
    <s v="5 Seats"/>
  </r>
  <r>
    <s v="Chevrolet Tavera Neo 3 LS 7 C BSIII"/>
    <n v="5.96"/>
    <n v="212171"/>
    <x v="0"/>
    <s v="Manual"/>
    <s v="1st Owner"/>
    <n v="2015"/>
    <x v="44"/>
    <s v="7 Seats"/>
  </r>
  <r>
    <s v="Honda City i VTEC VX Option"/>
    <n v="7.12"/>
    <n v="73079"/>
    <x v="1"/>
    <s v="Manual"/>
    <s v="1st Owner"/>
    <n v="2016"/>
    <x v="9"/>
    <s v="5 Seats"/>
  </r>
  <r>
    <s v="Toyota Innova Crysta 2.8 GX AT BSIV"/>
    <n v="15.46"/>
    <n v="47791"/>
    <x v="0"/>
    <s v="Automatic"/>
    <s v="1st Owner"/>
    <n v="2017"/>
    <x v="33"/>
    <s v="5 Seats"/>
  </r>
  <r>
    <s v="Maruti Ciaz ZXi"/>
    <n v="4.9000000000000004"/>
    <n v="89982"/>
    <x v="1"/>
    <s v="Manual"/>
    <s v="2nd Owner"/>
    <n v="2015"/>
    <x v="10"/>
    <s v="5 Seats"/>
  </r>
  <r>
    <s v="Hyundai Santro Xing GLS"/>
    <n v="1.1299999999999999"/>
    <n v="100694"/>
    <x v="1"/>
    <s v="Manual"/>
    <s v="3rd Owner"/>
    <n v="2008"/>
    <x v="4"/>
    <s v="5 Seats"/>
  </r>
  <r>
    <s v="Volkswagen Polo Petrol Comfortline 1.2L"/>
    <n v="3.03"/>
    <n v="42788"/>
    <x v="1"/>
    <s v="Manual"/>
    <s v="2nd Owner"/>
    <n v="2013"/>
    <x v="31"/>
    <s v="5 Seats"/>
  </r>
  <r>
    <s v="Maruti Swift VXI"/>
    <n v="2.76"/>
    <n v="53127"/>
    <x v="1"/>
    <s v="Manual"/>
    <s v="2nd Owner"/>
    <n v="2012"/>
    <x v="68"/>
    <s v="7 Seats"/>
  </r>
  <r>
    <s v="Maruti Swift Dzire Ldi BSIV"/>
    <n v="2.57"/>
    <n v="47832"/>
    <x v="0"/>
    <s v="Manual"/>
    <s v="2nd Owner"/>
    <n v="2010"/>
    <x v="53"/>
    <s v="5 Seats"/>
  </r>
  <r>
    <s v="Toyota Fortuner 3.0 Diesel"/>
    <n v="8.7899999999999991"/>
    <n v="119570"/>
    <x v="0"/>
    <s v="Manual"/>
    <s v="2nd Owner"/>
    <n v="2010"/>
    <x v="13"/>
    <s v="5 Seats"/>
  </r>
  <r>
    <s v="Tata Zest Revotron 1.2 XT"/>
    <n v="3.23"/>
    <n v="13251"/>
    <x v="1"/>
    <s v="Manual"/>
    <s v="1st Owner"/>
    <n v="2015"/>
    <x v="82"/>
    <s v="5 Seats"/>
  </r>
  <r>
    <s v="Hyundai Verna SX Opt Turbo"/>
    <n v="14.32"/>
    <n v="10514"/>
    <x v="1"/>
    <s v="Automatic"/>
    <s v="1st Owner"/>
    <n v="2021"/>
    <x v="92"/>
    <s v="4 Seats"/>
  </r>
  <r>
    <s v="Ford Ecosport 1.5 Ti VCT MT Trend"/>
    <n v="4.4400000000000004"/>
    <n v="58613"/>
    <x v="1"/>
    <s v="Manual"/>
    <s v="1st Owner"/>
    <n v="2013"/>
    <x v="29"/>
    <s v="5 Seats"/>
  </r>
  <r>
    <s v="Tata Nano Lx"/>
    <n v="0.54613"/>
    <n v="46883"/>
    <x v="1"/>
    <s v="Manual"/>
    <s v="2nd Owner"/>
    <n v="2010"/>
    <x v="83"/>
    <s v="8 Seats"/>
  </r>
  <r>
    <s v="Volkswagen Polo Petrol Highline 1.6L"/>
    <n v="3.25"/>
    <n v="56000"/>
    <x v="1"/>
    <s v="Manual"/>
    <s v="2nd Owner"/>
    <n v="2011"/>
    <x v="4"/>
    <s v="5 Seats"/>
  </r>
  <r>
    <s v="Chevrolet Enjoy Petrol LS 8 Seater"/>
    <n v="3"/>
    <n v="210000"/>
    <x v="1"/>
    <s v="Manual"/>
    <s v="1st Owner"/>
    <n v="2014"/>
    <x v="4"/>
    <s v="5 Seats"/>
  </r>
  <r>
    <s v="Hyundai i10 Sportz 1.2 AT"/>
    <n v="2.4900000000000002"/>
    <n v="103000"/>
    <x v="1"/>
    <s v="Automatic"/>
    <s v="2nd Owner"/>
    <n v="2010"/>
    <x v="29"/>
    <s v="5 Seats"/>
  </r>
  <r>
    <s v="Hyundai i20 1.2 Sportz"/>
    <n v="3.45"/>
    <n v="86000"/>
    <x v="1"/>
    <s v="Manual"/>
    <s v="1st Owner"/>
    <n v="2012"/>
    <x v="29"/>
    <s v="5 Seats"/>
  </r>
  <r>
    <s v="Volkswagen Vento Petrol Highline"/>
    <n v="2.99"/>
    <n v="76000"/>
    <x v="1"/>
    <s v="Manual"/>
    <s v="1st Owner"/>
    <n v="2011"/>
    <x v="13"/>
    <s v="5 Seats"/>
  </r>
  <r>
    <s v="Volkswagen Vento Petrol Highline AT"/>
    <n v="3.25"/>
    <n v="76000"/>
    <x v="1"/>
    <s v="Automatic"/>
    <s v="2nd Owner"/>
    <n v="2011"/>
    <x v="21"/>
    <s v="5 Seats"/>
  </r>
  <r>
    <s v="Maruti Wagon R LXI CNG Optional"/>
    <n v="4"/>
    <n v="40000"/>
    <x v="2"/>
    <s v="Manual"/>
    <s v="3rd Owner"/>
    <n v="2017"/>
    <x v="14"/>
    <s v="5 Seats"/>
  </r>
  <r>
    <s v="Hyundai Tucson 2.0 e-VGT 2WD AT GL"/>
    <n v="17.5"/>
    <n v="50000"/>
    <x v="0"/>
    <s v="Automatic"/>
    <s v="1st Owner"/>
    <n v="2018"/>
    <x v="23"/>
    <s v="7 Seats"/>
  </r>
  <r>
    <s v="Hyundai Verna VTVT 1.6 AT SX Option"/>
    <n v="10.3"/>
    <n v="20000"/>
    <x v="1"/>
    <s v="Automatic"/>
    <s v="1st Owner"/>
    <n v="2018"/>
    <x v="4"/>
    <s v="5 Seats"/>
  </r>
  <r>
    <s v="Mahindra XUV500 W8 FWD"/>
    <n v="6.69"/>
    <n v="74000"/>
    <x v="0"/>
    <s v="Manual"/>
    <s v="1st Owner"/>
    <n v="2012"/>
    <x v="54"/>
    <s v="5 Seats"/>
  </r>
  <r>
    <s v="Hyundai i10 Magna"/>
    <n v="1.2"/>
    <n v="120000"/>
    <x v="1"/>
    <s v="Manual"/>
    <s v="3rd Owner"/>
    <n v="2008"/>
    <x v="5"/>
    <s v="5 Seats"/>
  </r>
  <r>
    <s v="Maruti Estilo LXI"/>
    <n v="1.05"/>
    <n v="70000"/>
    <x v="1"/>
    <s v="Manual"/>
    <s v="2nd Owner"/>
    <n v="2009"/>
    <x v="70"/>
    <s v="5 Seats"/>
  </r>
  <r>
    <s v="Honda City i DTEC V"/>
    <n v="6.5"/>
    <n v="87000"/>
    <x v="0"/>
    <s v="Manual"/>
    <s v="2nd Owner"/>
    <n v="2015"/>
    <x v="24"/>
    <s v="5 Seats"/>
  </r>
  <r>
    <s v="Honda Civic 1.8 S MT"/>
    <n v="1.4"/>
    <n v="110000"/>
    <x v="1"/>
    <s v="Manual"/>
    <s v="3rd Owner"/>
    <n v="2007"/>
    <x v="3"/>
    <s v="7 Seats"/>
  </r>
  <r>
    <s v="Skoda Superb Style 1.8 TSI AT"/>
    <n v="16.5"/>
    <n v="61000"/>
    <x v="1"/>
    <s v="Automatic"/>
    <s v="1st Owner"/>
    <n v="2017"/>
    <x v="52"/>
    <s v="5 Seats"/>
  </r>
  <r>
    <s v="Volkswagen Polo 1.2 MPI Highline"/>
    <n v="5.8"/>
    <n v="21300"/>
    <x v="1"/>
    <s v="Manual"/>
    <s v="1st Owner"/>
    <n v="2016"/>
    <x v="11"/>
    <s v="5 Seats"/>
  </r>
  <r>
    <s v="Mahindra Bolero ZLX BSIII"/>
    <n v="5.2"/>
    <n v="110000"/>
    <x v="0"/>
    <s v="Manual"/>
    <s v="3rd Owner"/>
    <n v="2015"/>
    <x v="3"/>
    <s v="5 Seats"/>
  </r>
  <r>
    <s v="Toyota Urban cruiser High AT"/>
    <n v="12.15"/>
    <n v="11400"/>
    <x v="1"/>
    <s v="Automatic"/>
    <s v="1st Owner"/>
    <n v="2022"/>
    <x v="39"/>
    <s v="5 Seats"/>
  </r>
  <r>
    <s v="Honda WR-V Exclusive Petrol"/>
    <n v="7"/>
    <n v="30000"/>
    <x v="1"/>
    <s v="Manual"/>
    <s v="1st Owner"/>
    <n v="2018"/>
    <x v="6"/>
    <s v="5 Seats"/>
  </r>
  <r>
    <s v="Hyundai Elantra CRDi SX"/>
    <n v="5.5"/>
    <n v="120000"/>
    <x v="0"/>
    <s v="Manual"/>
    <s v="3rd Owner"/>
    <n v="2014"/>
    <x v="24"/>
    <s v="5 Seats"/>
  </r>
  <r>
    <s v="Honda City i VTEC VX"/>
    <n v="5"/>
    <n v="98000"/>
    <x v="1"/>
    <s v="Manual"/>
    <s v="1st Owner"/>
    <n v="2014"/>
    <x v="56"/>
    <s v="5 Seats"/>
  </r>
  <r>
    <s v="Skoda Superb 1.8 TSI MT"/>
    <n v="3.55"/>
    <n v="50000"/>
    <x v="1"/>
    <s v="Manual"/>
    <s v="1st Owner"/>
    <n v="2010"/>
    <x v="4"/>
    <s v="6 Seats"/>
  </r>
  <r>
    <s v="Maruti SX4 Zxi BSIII"/>
    <n v="1.5"/>
    <n v="100000"/>
    <x v="1"/>
    <s v="Manual"/>
    <s v="2nd Owner"/>
    <n v="2007"/>
    <x v="116"/>
    <s v="5 Seats"/>
  </r>
  <r>
    <s v="Maruti Swift Dzire VXI"/>
    <n v="4.5"/>
    <n v="73000"/>
    <x v="1"/>
    <s v="Manual"/>
    <s v="1st Owner"/>
    <n v="2013"/>
    <x v="43"/>
    <s v="5 Seats"/>
  </r>
  <r>
    <s v="Mitsubishi Pajero 2.8 L"/>
    <n v="5.5"/>
    <n v="90786"/>
    <x v="0"/>
    <s v="Manual"/>
    <s v="2nd Owner"/>
    <n v="2007"/>
    <x v="18"/>
    <s v="5 Seats"/>
  </r>
  <r>
    <s v="Hyundai Venue SX Diesel"/>
    <n v="10.48"/>
    <n v="14801"/>
    <x v="0"/>
    <s v="Manual"/>
    <s v="1st Owner"/>
    <n v="2020"/>
    <x v="13"/>
    <s v="5 Seats"/>
  </r>
  <r>
    <s v="Maruti Alto LXi"/>
    <n v="1.1000000000000001"/>
    <n v="70000"/>
    <x v="1"/>
    <s v="Manual"/>
    <s v="3rd Owner"/>
    <n v="2008"/>
    <x v="48"/>
    <s v="5 Seats"/>
  </r>
  <r>
    <s v="Maruti Wagon R VXI BS IV"/>
    <n v="3.5"/>
    <n v="40000"/>
    <x v="1"/>
    <s v="Manual"/>
    <s v="4th Owner"/>
    <n v="2017"/>
    <x v="31"/>
    <s v="5 Seats"/>
  </r>
  <r>
    <s v="Nissan Sunny Diesel XV"/>
    <n v="3.5"/>
    <n v="120000"/>
    <x v="0"/>
    <s v="Manual"/>
    <s v="1st Owner"/>
    <n v="2014"/>
    <x v="31"/>
    <s v="5 Seats"/>
  </r>
  <r>
    <s v="Tata Zest Quadrajet 1.3 XT"/>
    <n v="4.5"/>
    <n v="77000"/>
    <x v="0"/>
    <s v="Manual"/>
    <s v="1st Owner"/>
    <n v="2016"/>
    <x v="18"/>
    <s v="5 Seats"/>
  </r>
  <r>
    <s v="Maruti Vitara Brezza VDi Option"/>
    <n v="7.5"/>
    <n v="90000"/>
    <x v="0"/>
    <s v="Manual"/>
    <s v="1st Owner"/>
    <n v="2017"/>
    <x v="43"/>
    <s v="7 Seats"/>
  </r>
  <r>
    <s v="Maruti Alto LXi BSIII"/>
    <n v="1.7"/>
    <n v="100000"/>
    <x v="1"/>
    <s v="Manual"/>
    <s v="2nd Owner"/>
    <n v="2008"/>
    <x v="23"/>
    <s v="5 Seats"/>
  </r>
  <r>
    <s v="Hyundai Verna CRDi"/>
    <n v="2"/>
    <n v="175000"/>
    <x v="0"/>
    <s v="Manual"/>
    <s v="3rd Owner"/>
    <n v="2010"/>
    <x v="43"/>
    <s v="5 Seats"/>
  </r>
  <r>
    <s v="Mahindra XUV500 W10 AWD"/>
    <n v="9.2100000000000009"/>
    <n v="155000"/>
    <x v="0"/>
    <s v="Manual"/>
    <s v="2nd Owner"/>
    <n v="2015"/>
    <x v="4"/>
    <s v="5 Seats"/>
  </r>
  <r>
    <s v="Hyundai Verna CRDi SX ABS"/>
    <n v="1.5"/>
    <n v="170000"/>
    <x v="0"/>
    <s v="Manual"/>
    <s v="2nd Owner"/>
    <n v="2007"/>
    <x v="33"/>
    <s v="5 Seats"/>
  </r>
  <r>
    <s v="Hyundai i20 1.2 Asta"/>
    <n v="3"/>
    <n v="70000"/>
    <x v="1"/>
    <s v="Manual"/>
    <s v="3rd Owner"/>
    <n v="2010"/>
    <x v="53"/>
    <s v="5 Seats"/>
  </r>
  <r>
    <s v="Hyundai i10 Era LPG"/>
    <n v="2.35"/>
    <n v="25000"/>
    <x v="4"/>
    <s v="Manual"/>
    <s v="1st Owner"/>
    <n v="2012"/>
    <x v="16"/>
    <s v="5 Seats"/>
  </r>
  <r>
    <s v="Tata Indica GLS"/>
    <n v="1.25"/>
    <n v="72000"/>
    <x v="1"/>
    <s v="Manual"/>
    <s v="2nd Owner"/>
    <n v="2008"/>
    <x v="31"/>
    <s v="5 Seats"/>
  </r>
  <r>
    <s v="Renault Kiger RXZ AMT DT"/>
    <n v="9"/>
    <n v="8500"/>
    <x v="1"/>
    <s v="Automatic"/>
    <s v="1st Owner"/>
    <n v="2021"/>
    <x v="31"/>
    <s v="5 Seats"/>
  </r>
  <r>
    <s v="Chevrolet Sail Hatchback 1.3 TCDi"/>
    <n v="2.6"/>
    <n v="120000"/>
    <x v="0"/>
    <s v="Manual"/>
    <s v="1st Owner"/>
    <n v="2014"/>
    <x v="5"/>
    <s v="5 Seats"/>
  </r>
  <r>
    <s v="Fiat Punto 1.3 Emotion"/>
    <n v="3"/>
    <n v="100000"/>
    <x v="0"/>
    <s v="Manual"/>
    <s v="2nd Owner"/>
    <n v="2014"/>
    <x v="8"/>
    <s v="5 Seats"/>
  </r>
  <r>
    <s v="Honda City ZX CVT"/>
    <n v="15"/>
    <n v="10000"/>
    <x v="1"/>
    <s v="Automatic"/>
    <s v="1st Owner"/>
    <n v="2021"/>
    <x v="24"/>
    <s v="5 Seats"/>
  </r>
  <r>
    <s v="Hyundai i20 Asta 1.4 CRDi"/>
    <n v="4.1500000000000004"/>
    <n v="70000"/>
    <x v="0"/>
    <s v="Manual"/>
    <s v="2nd Owner"/>
    <n v="2013"/>
    <x v="4"/>
    <s v="5 Seats"/>
  </r>
  <r>
    <s v="Toyota Corolla Altis 1.8 Limited Edition"/>
    <n v="8.75"/>
    <n v="32000"/>
    <x v="1"/>
    <s v="Manual"/>
    <s v="1st Owner"/>
    <n v="2015"/>
    <x v="5"/>
    <s v="5 Seats"/>
  </r>
  <r>
    <s v="Hyundai Xcent 1.2 Kappa AT S Option"/>
    <n v="4.5"/>
    <n v="70000"/>
    <x v="1"/>
    <s v="Automatic"/>
    <s v="3rd Owner"/>
    <n v="2015"/>
    <x v="117"/>
    <s v="5 Seats"/>
  </r>
  <r>
    <s v="Honda City i-DTEC VX"/>
    <n v="8"/>
    <n v="110000"/>
    <x v="0"/>
    <s v="Manual"/>
    <s v="2nd Owner"/>
    <n v="2017"/>
    <x v="53"/>
    <s v="5 Seats"/>
  </r>
  <r>
    <s v="Ford Fusion 1.6 Duratec Petrol"/>
    <n v="0.61"/>
    <n v="110000"/>
    <x v="1"/>
    <s v="Manual"/>
    <s v="2nd Owner"/>
    <n v="2007"/>
    <x v="5"/>
    <s v="5 Seats"/>
  </r>
  <r>
    <s v="Tata Indica Xeta GLS BS IV"/>
    <n v="1.3"/>
    <n v="80000"/>
    <x v="1"/>
    <s v="Manual"/>
    <s v="2nd Owner"/>
    <n v="2006"/>
    <x v="5"/>
    <s v="5 Seats"/>
  </r>
  <r>
    <s v="Volkswagen Polo 1.5 TDI Highline"/>
    <n v="4.5"/>
    <n v="90000"/>
    <x v="0"/>
    <s v="Manual"/>
    <s v="2nd Owner"/>
    <n v="2015"/>
    <x v="89"/>
    <s v="5 Seats"/>
  </r>
  <r>
    <s v="Honda Amaze VX CVT Diesel"/>
    <n v="11"/>
    <n v="50000"/>
    <x v="0"/>
    <s v="Automatic"/>
    <s v="1st Owner"/>
    <n v="2021"/>
    <x v="89"/>
    <s v="5 Seats"/>
  </r>
  <r>
    <s v="Chevrolet Spark 1.0 LS LPG"/>
    <n v="0.9"/>
    <n v="60000"/>
    <x v="4"/>
    <s v="Manual"/>
    <s v="2nd Owner"/>
    <n v="2009"/>
    <x v="45"/>
    <s v="8 Seats"/>
  </r>
  <r>
    <s v="Chevrolet Spark 1.0 LS LPG"/>
    <n v="0.85"/>
    <n v="60000"/>
    <x v="4"/>
    <s v="Manual"/>
    <s v="2nd Owner"/>
    <n v="2009"/>
    <x v="2"/>
    <s v="5 Seats"/>
  </r>
  <r>
    <s v="Ford Figo Petrol Titanium"/>
    <n v="1.3"/>
    <n v="50000"/>
    <x v="1"/>
    <s v="Manual"/>
    <s v="3rd Owner"/>
    <n v="2010"/>
    <x v="4"/>
    <s v="5 Seats"/>
  </r>
  <r>
    <s v="Toyota Innova 2.5 G1 Diesel 8-seater"/>
    <n v="2"/>
    <n v="120000"/>
    <x v="0"/>
    <s v="Manual"/>
    <s v="4th Owner"/>
    <n v="2005"/>
    <x v="17"/>
    <s v="5 Seats"/>
  </r>
  <r>
    <s v="Maruti Wagon R VXI 1.2 BSIV"/>
    <n v="2.59"/>
    <n v="108000"/>
    <x v="1"/>
    <s v="Manual"/>
    <s v="4th Owner"/>
    <n v="2013"/>
    <x v="4"/>
    <s v="5 Seats"/>
  </r>
  <r>
    <s v="Hyundai EON Era Plus"/>
    <n v="3"/>
    <n v="60000"/>
    <x v="1"/>
    <s v="Manual"/>
    <s v="2nd Owner"/>
    <n v="2015"/>
    <x v="70"/>
    <s v="5 Seats"/>
  </r>
  <r>
    <s v="Maruti Swift VVT VXI"/>
    <n v="4.5"/>
    <n v="50000"/>
    <x v="1"/>
    <s v="Manual"/>
    <s v="2nd Owner"/>
    <n v="2016"/>
    <x v="4"/>
    <s v="5 Seats"/>
  </r>
  <r>
    <s v="Honda Civic 1.8 S MT"/>
    <n v="1.4"/>
    <n v="110000"/>
    <x v="1"/>
    <s v="Manual"/>
    <s v="3rd Owner"/>
    <n v="2007"/>
    <x v="32"/>
    <s v="5 Seats"/>
  </r>
  <r>
    <s v="Hyundai Grand i10 1.2 Kappa Asta"/>
    <n v="5.25"/>
    <n v="60000"/>
    <x v="1"/>
    <s v="Manual"/>
    <s v="1st Owner"/>
    <n v="2017"/>
    <x v="23"/>
    <s v="5 Seats"/>
  </r>
  <r>
    <s v="Mercedes-Benz C-Class C 250 CDI Avantgarde"/>
    <n v="11.9"/>
    <n v="75000"/>
    <x v="0"/>
    <s v="Automatic"/>
    <s v="2nd Owner"/>
    <n v="2011"/>
    <x v="24"/>
    <s v="5 Seats"/>
  </r>
  <r>
    <s v="Jaguar XF 2.2 Litre Luxury"/>
    <n v="24.75"/>
    <n v="50000"/>
    <x v="0"/>
    <s v="Automatic"/>
    <s v="1st Owner"/>
    <n v="2015"/>
    <x v="21"/>
    <s v="5 Seats"/>
  </r>
  <r>
    <s v="Skoda Superb LK 1.8 TSI AT"/>
    <n v="17.11"/>
    <n v="69000"/>
    <x v="1"/>
    <s v="Automatic"/>
    <s v="1st Owner"/>
    <n v="2016"/>
    <x v="32"/>
    <s v="5 Seats"/>
  </r>
  <r>
    <s v="BMW X1 sDrive20d"/>
    <n v="11.7"/>
    <n v="135000"/>
    <x v="0"/>
    <s v="Automatic"/>
    <s v="1st Owner"/>
    <n v="2011"/>
    <x v="99"/>
    <s v="7 Seats"/>
  </r>
  <r>
    <s v="Mercedes-Benz CLA 200 CDI Sport"/>
    <n v="28"/>
    <n v="24000"/>
    <x v="0"/>
    <s v="Automatic"/>
    <s v="1st Owner"/>
    <n v="2018"/>
    <x v="69"/>
    <s v="5 Seats"/>
  </r>
  <r>
    <s v="Mercedes-Benz S-Class S 500 L"/>
    <n v="18.75"/>
    <n v="72000"/>
    <x v="1"/>
    <s v="Automatic"/>
    <s v="1st Owner"/>
    <n v="2011"/>
    <x v="21"/>
    <s v="5 Seats"/>
  </r>
  <r>
    <s v="Hyundai Santa Fe 4x4 AT"/>
    <n v="7.75"/>
    <n v="126000"/>
    <x v="0"/>
    <s v="Automatic"/>
    <s v="2nd Owner"/>
    <n v="2012"/>
    <x v="21"/>
    <s v="5 Seats"/>
  </r>
  <r>
    <s v="BMW 3 Series GT Luxury Line"/>
    <n v="44"/>
    <n v="14000"/>
    <x v="0"/>
    <s v="Automatic"/>
    <s v="1st Owner"/>
    <n v="2020"/>
    <x v="70"/>
    <s v="5 Seats"/>
  </r>
  <r>
    <s v="BMW 3 Series 320d Luxury Line"/>
    <n v="18.5"/>
    <n v="61000"/>
    <x v="0"/>
    <s v="Automatic"/>
    <s v="2nd Owner"/>
    <n v="2015"/>
    <x v="3"/>
    <s v="5 Seats"/>
  </r>
  <r>
    <s v="Honda Civic 1.8 V MT"/>
    <n v="2.5"/>
    <n v="60000"/>
    <x v="1"/>
    <s v="Manual"/>
    <s v="1st Owner"/>
    <n v="2008"/>
    <x v="16"/>
    <s v="5 Seats"/>
  </r>
  <r>
    <s v="Tata Tiago 1.2 Revotron XZ Plus"/>
    <n v="5"/>
    <n v="5000"/>
    <x v="1"/>
    <s v="Manual"/>
    <s v="1st Owner"/>
    <n v="2019"/>
    <x v="24"/>
    <s v="5 Seats"/>
  </r>
  <r>
    <s v="Renault KWID 1.0 RXT Opt"/>
    <n v="3.8"/>
    <n v="25000"/>
    <x v="1"/>
    <s v="Manual"/>
    <s v="2nd Owner"/>
    <n v="2020"/>
    <x v="8"/>
    <s v="5 Seats"/>
  </r>
  <r>
    <s v="Toyota Corolla Altis VL AT"/>
    <n v="9.5"/>
    <n v="50000"/>
    <x v="1"/>
    <s v="Automatic"/>
    <s v="1st Owner"/>
    <n v="2015"/>
    <x v="22"/>
    <s v="5 Seats"/>
  </r>
  <r>
    <s v="Hyundai i20 Sportz 1.4 CRDi"/>
    <n v="5"/>
    <n v="60000"/>
    <x v="0"/>
    <s v="Manual"/>
    <s v="1st Owner"/>
    <n v="2013"/>
    <x v="86"/>
    <s v="5 Seats"/>
  </r>
  <r>
    <s v="Mercedes-Benz GLA Class 200 Sport"/>
    <n v="33"/>
    <n v="15000"/>
    <x v="1"/>
    <s v="Automatic"/>
    <s v="1st Owner"/>
    <n v="2020"/>
    <x v="18"/>
    <s v="5 Seats"/>
  </r>
  <r>
    <s v="Skoda Octavia Ambiente 1.9 TDI"/>
    <n v="3.45"/>
    <n v="96000"/>
    <x v="0"/>
    <s v="Manual"/>
    <s v="2nd Owner"/>
    <n v="2009"/>
    <x v="6"/>
    <s v="5 Seats"/>
  </r>
  <r>
    <s v="Maruti Alto LXi BSIII"/>
    <n v="1.39"/>
    <n v="120000"/>
    <x v="1"/>
    <s v="Manual"/>
    <s v="4th Owner"/>
    <n v="2007"/>
    <x v="10"/>
    <s v="5 Seats"/>
  </r>
  <r>
    <s v="Honda City i VTEC CVT VX"/>
    <n v="7.11"/>
    <n v="70000"/>
    <x v="1"/>
    <s v="Automatic"/>
    <s v="1st Owner"/>
    <n v="2016"/>
    <x v="4"/>
    <s v="5 Seats"/>
  </r>
  <r>
    <s v="Tata Nexon 1.2 Revotron XM"/>
    <n v="7.99"/>
    <n v="22045"/>
    <x v="1"/>
    <s v="Manual"/>
    <s v="1st Owner"/>
    <n v="2019"/>
    <x v="48"/>
    <s v="7 Seats"/>
  </r>
  <r>
    <s v="Maruti Swift Dzire 1.2 Lxi BSIV"/>
    <n v="2.4"/>
    <n v="110000"/>
    <x v="1"/>
    <s v="Manual"/>
    <s v="3rd Owner"/>
    <n v="2011"/>
    <x v="2"/>
    <s v="5 Seats"/>
  </r>
  <r>
    <s v="Nissan Micra Diesel XV"/>
    <n v="2.85"/>
    <n v="70000"/>
    <x v="0"/>
    <s v="Manual"/>
    <s v="2nd Owner"/>
    <n v="2012"/>
    <x v="13"/>
    <s v="5 Seats"/>
  </r>
  <r>
    <s v="Toyota Innova 2.5 G (Diesel) 7 Seater"/>
    <n v="6.4"/>
    <n v="141292"/>
    <x v="0"/>
    <s v="Manual"/>
    <s v="1st Owner"/>
    <n v="2011"/>
    <x v="4"/>
    <s v="5 Seats"/>
  </r>
  <r>
    <s v="Maruti Zen Estilo VXI BSIV"/>
    <n v="1.9"/>
    <n v="93313"/>
    <x v="1"/>
    <s v="Manual"/>
    <s v="2nd Owner"/>
    <n v="2010"/>
    <x v="13"/>
    <s v="5 Seats"/>
  </r>
  <r>
    <s v="Maruti Swift Dzire ZXI 1.2 BS IV"/>
    <n v="7"/>
    <n v="20798"/>
    <x v="1"/>
    <s v="Manual"/>
    <s v="1st Owner"/>
    <n v="2018"/>
    <x v="4"/>
    <s v="5 Seats"/>
  </r>
  <r>
    <s v="Maruti Wagon R CNG LXI"/>
    <n v="3.9"/>
    <n v="91849"/>
    <x v="2"/>
    <s v="Manual"/>
    <s v="1st Owner"/>
    <n v="2015"/>
    <x v="4"/>
    <s v="5 Seats"/>
  </r>
  <r>
    <s v="Maruti Baleno 1.2 Sigma"/>
    <n v="6.25"/>
    <n v="15758"/>
    <x v="1"/>
    <s v="Manual"/>
    <s v="1st Owner"/>
    <n v="2019"/>
    <x v="5"/>
    <s v="5 Seats"/>
  </r>
  <r>
    <s v="Hyundai i20 1.2 Sportz"/>
    <n v="2.5"/>
    <n v="80000"/>
    <x v="1"/>
    <s v="Manual"/>
    <s v="2nd Owner"/>
    <n v="2010"/>
    <x v="6"/>
    <s v="5 Seats"/>
  </r>
  <r>
    <s v="Ford Ecosport 1.5 DV5 MT Titanium"/>
    <n v="5.45"/>
    <n v="121000"/>
    <x v="0"/>
    <s v="Manual"/>
    <s v="1st Owner"/>
    <n v="2013"/>
    <x v="6"/>
    <s v="5 Seats"/>
  </r>
  <r>
    <s v="Honda City i VTEC SV"/>
    <n v="6.1"/>
    <n v="83114"/>
    <x v="1"/>
    <s v="Manual"/>
    <s v="1st Owner"/>
    <n v="2015"/>
    <x v="11"/>
    <s v="5 Seats"/>
  </r>
  <r>
    <s v="Honda City i VTEC SV"/>
    <n v="5.95"/>
    <n v="76357"/>
    <x v="1"/>
    <s v="Manual"/>
    <s v="1st Owner"/>
    <n v="2015"/>
    <x v="54"/>
    <s v="5 Seats"/>
  </r>
  <r>
    <s v="Maruti Ciaz Alpha AT"/>
    <n v="9.6"/>
    <n v="10000"/>
    <x v="1"/>
    <s v="Automatic"/>
    <s v="1st Owner"/>
    <n v="2020"/>
    <x v="9"/>
    <s v="5 Seats"/>
  </r>
  <r>
    <s v="Maruti Wagon R LXI Minor"/>
    <n v="1.05"/>
    <n v="90000"/>
    <x v="1"/>
    <s v="Manual"/>
    <s v="2nd Owner"/>
    <n v="2007"/>
    <x v="45"/>
    <s v="5 Seats"/>
  </r>
  <r>
    <s v="Maruti Ciaz ZXi Plus"/>
    <n v="6.3"/>
    <n v="50000"/>
    <x v="1"/>
    <s v="Manual"/>
    <s v="1st Owner"/>
    <n v="2017"/>
    <x v="5"/>
    <s v="5 Seats"/>
  </r>
  <r>
    <s v="Maruti Eeco CNG 5 Seater AC BSIV"/>
    <n v="4.5"/>
    <n v="40000"/>
    <x v="2"/>
    <s v="Manual"/>
    <s v="2nd Owner"/>
    <n v="2017"/>
    <x v="4"/>
    <s v="5 Seats"/>
  </r>
  <r>
    <s v="Honda Jazz 1.5 VX i DTEC"/>
    <n v="5.5"/>
    <n v="110000"/>
    <x v="0"/>
    <s v="Manual"/>
    <s v="2nd Owner"/>
    <n v="2016"/>
    <x v="118"/>
    <s v="5 Seats"/>
  </r>
  <r>
    <s v="Maruti Baleno 1.2 CVT Zeta"/>
    <n v="6.4"/>
    <n v="25000"/>
    <x v="1"/>
    <s v="Automatic"/>
    <s v="1st Owner"/>
    <n v="2017"/>
    <x v="16"/>
    <s v="5 Seats"/>
  </r>
  <r>
    <s v="Tata Tigor 1.05 Revotorq XT"/>
    <n v="4.5"/>
    <n v="120000"/>
    <x v="0"/>
    <s v="Manual"/>
    <s v="1st Owner"/>
    <n v="2017"/>
    <x v="17"/>
    <s v="5 Seats"/>
  </r>
  <r>
    <s v="Hyundai Santro GS zipDrive - Euro II"/>
    <n v="0.75"/>
    <n v="120000"/>
    <x v="1"/>
    <s v="Manual"/>
    <s v="1st Owner"/>
    <n v="2003"/>
    <x v="39"/>
    <s v="5 Seats"/>
  </r>
  <r>
    <s v="Hyundai EON LPG Magna Plus"/>
    <n v="2.61"/>
    <n v="120000"/>
    <x v="4"/>
    <s v="Manual"/>
    <s v="2nd Owner"/>
    <n v="2014"/>
    <x v="8"/>
    <s v="5 Seats"/>
  </r>
  <r>
    <s v="Hyundai Verna 1.6 SX CRDi (O)"/>
    <n v="4.3499999999999996"/>
    <n v="100000"/>
    <x v="0"/>
    <s v="Manual"/>
    <s v="2nd Owner"/>
    <n v="2013"/>
    <x v="3"/>
    <s v="5 Seats"/>
  </r>
  <r>
    <s v="Hyundai i20 Asta Option Diesel"/>
    <n v="7.4"/>
    <n v="110000"/>
    <x v="0"/>
    <s v="Manual"/>
    <s v="1st Owner"/>
    <n v="2019"/>
    <x v="18"/>
    <s v="5 Seats"/>
  </r>
  <r>
    <s v="Tata Tigor XZ Plus"/>
    <n v="5.7"/>
    <n v="40000"/>
    <x v="1"/>
    <s v="Manual"/>
    <s v="1st Owner"/>
    <n v="2019"/>
    <x v="13"/>
    <s v="7 Seats"/>
  </r>
  <r>
    <s v="Maruti Alto 800 VXI"/>
    <n v="2.9"/>
    <n v="80000"/>
    <x v="1"/>
    <s v="Manual"/>
    <s v="1st Owner"/>
    <n v="2015"/>
    <x v="52"/>
    <s v="5 Seats"/>
  </r>
  <r>
    <s v="Maruti Wagon R LXI CNG"/>
    <n v="3.15"/>
    <n v="100000"/>
    <x v="2"/>
    <s v="Manual"/>
    <s v="1st Owner"/>
    <n v="2013"/>
    <x v="18"/>
    <s v="5 Seats"/>
  </r>
  <r>
    <s v="Mahindra Bolero ZLX"/>
    <n v="6.25"/>
    <n v="50000"/>
    <x v="0"/>
    <s v="Manual"/>
    <s v="1st Owner"/>
    <n v="2015"/>
    <x v="49"/>
    <s v="5 Seats"/>
  </r>
  <r>
    <s v="Maruti Alto LX"/>
    <n v="0.65"/>
    <n v="46000"/>
    <x v="1"/>
    <s v="Manual"/>
    <s v="2nd Owner"/>
    <n v="2003"/>
    <x v="18"/>
    <s v="5 Seats"/>
  </r>
  <r>
    <s v="Mercedes-Benz S-Class 320 CDI"/>
    <n v="9.5"/>
    <n v="87000"/>
    <x v="0"/>
    <s v="Automatic"/>
    <s v="2nd Owner"/>
    <n v="2007"/>
    <x v="31"/>
    <s v="5 Seats"/>
  </r>
  <r>
    <s v="Maruti Alto LXI"/>
    <n v="0.8"/>
    <n v="75000"/>
    <x v="1"/>
    <s v="Manual"/>
    <s v="1st Owner"/>
    <n v="2004"/>
    <x v="58"/>
    <s v="5 Seats"/>
  </r>
  <r>
    <s v="Tata Manza Aura (ABS) Quadrajet BS IV"/>
    <n v="1.9"/>
    <n v="110000"/>
    <x v="0"/>
    <s v="Manual"/>
    <s v="2nd Owner"/>
    <n v="2010"/>
    <x v="59"/>
    <s v="5 Seats"/>
  </r>
  <r>
    <s v="Honda Accord 2.4 Inspire M/T"/>
    <n v="4.25"/>
    <n v="64000"/>
    <x v="1"/>
    <s v="Manual"/>
    <s v="1st Owner"/>
    <n v="2010"/>
    <x v="6"/>
    <s v="5 Seats"/>
  </r>
  <r>
    <s v="Tata Indica Terra TDI BSIII"/>
    <n v="2"/>
    <n v="77000"/>
    <x v="0"/>
    <s v="Manual"/>
    <s v="1st Owner"/>
    <n v="2010"/>
    <x v="29"/>
    <s v="5 Seats"/>
  </r>
  <r>
    <s v="Honda City EXi"/>
    <n v="1.4"/>
    <n v="110000"/>
    <x v="1"/>
    <s v="Manual"/>
    <s v="3rd Owner"/>
    <n v="2007"/>
    <x v="8"/>
    <s v="5 Seats"/>
  </r>
  <r>
    <s v="Volkswagen Vento Diesel Highline"/>
    <n v="2.8"/>
    <n v="100000"/>
    <x v="0"/>
    <s v="Manual"/>
    <s v="2nd Owner"/>
    <n v="2011"/>
    <x v="33"/>
    <s v="5 Seats"/>
  </r>
  <r>
    <s v="Tata Indigo GLX"/>
    <n v="1"/>
    <n v="50000"/>
    <x v="1"/>
    <s v="Manual"/>
    <s v="1st Owner"/>
    <n v="2004"/>
    <x v="119"/>
    <s v="5 Seats"/>
  </r>
  <r>
    <s v="Hyundai i10 Era"/>
    <n v="2.95"/>
    <n v="62000"/>
    <x v="1"/>
    <s v="Manual"/>
    <s v="2nd Owner"/>
    <n v="2013"/>
    <x v="4"/>
    <s v="5 Seats"/>
  </r>
  <r>
    <s v="Toyota Qualis FS B1"/>
    <n v="1.7"/>
    <n v="120000"/>
    <x v="0"/>
    <s v="Manual"/>
    <s v="3rd Owner"/>
    <n v="2002"/>
    <x v="13"/>
    <s v="5 Seats"/>
  </r>
  <r>
    <s v="Hyundai Xcent Prime T Plus CNG"/>
    <n v="4.0999999999999996"/>
    <n v="120000"/>
    <x v="2"/>
    <s v="Manual"/>
    <s v="2nd Owner"/>
    <n v="2018"/>
    <x v="31"/>
    <s v="5 Seats"/>
  </r>
  <r>
    <s v="Maruti Wagon R LXI Optional"/>
    <n v="3.6"/>
    <n v="90000"/>
    <x v="1"/>
    <s v="Manual"/>
    <s v="2nd Owner"/>
    <n v="2016"/>
    <x v="56"/>
    <s v="5 Seats"/>
  </r>
  <r>
    <s v="Maruti Swift VDI"/>
    <n v="4"/>
    <n v="80000"/>
    <x v="0"/>
    <s v="Manual"/>
    <s v="2nd Owner"/>
    <n v="2013"/>
    <x v="16"/>
    <s v="5 Seats"/>
  </r>
  <r>
    <s v="Maruti SX4 Vxi BSIII"/>
    <n v="1.7"/>
    <n v="120000"/>
    <x v="1"/>
    <s v="Manual"/>
    <s v="2nd Owner"/>
    <n v="2007"/>
    <x v="24"/>
    <s v="2 Seats"/>
  </r>
  <r>
    <s v="Datsun RediGO AMT 1.0 T Option"/>
    <n v="3.1"/>
    <n v="15000"/>
    <x v="1"/>
    <s v="Automatic"/>
    <s v="1st Owner"/>
    <n v="2018"/>
    <x v="21"/>
    <s v="5 Seats"/>
  </r>
  <r>
    <s v="Skoda Superb LK 1.8 TSI AT"/>
    <n v="17"/>
    <n v="80000"/>
    <x v="1"/>
    <s v="Automatic"/>
    <s v="1st Owner"/>
    <n v="2017"/>
    <x v="10"/>
    <s v="5 Seats"/>
  </r>
  <r>
    <s v="BMW 3 Series 320d"/>
    <n v="5"/>
    <n v="90000"/>
    <x v="0"/>
    <s v="Automatic"/>
    <s v="1st Owner"/>
    <n v="2011"/>
    <x v="5"/>
    <s v="5 Seats"/>
  </r>
  <r>
    <s v="Maruti Super Carry STD CNG"/>
    <n v="5.8"/>
    <n v="10000"/>
    <x v="2"/>
    <s v="Manual"/>
    <s v="1st Owner"/>
    <n v="2021"/>
    <x v="10"/>
    <s v="7 Seats"/>
  </r>
  <r>
    <s v="Honda WR-V i-DTEC VX"/>
    <n v="6.5"/>
    <n v="70000"/>
    <x v="0"/>
    <s v="Manual"/>
    <s v="1st Owner"/>
    <n v="2017"/>
    <x v="54"/>
    <s v="5 Seats"/>
  </r>
  <r>
    <s v="Honda CR-V AT With Sun Roof"/>
    <n v="3.5"/>
    <n v="100000"/>
    <x v="1"/>
    <s v="Automatic"/>
    <s v="3rd Owner"/>
    <n v="2008"/>
    <x v="23"/>
    <s v="5 Seats"/>
  </r>
  <r>
    <s v="Maruti Wagon R LXI Minor"/>
    <n v="0.5"/>
    <n v="80000"/>
    <x v="1"/>
    <s v="Manual"/>
    <s v="4th Owner"/>
    <n v="2006"/>
    <x v="13"/>
    <s v="5 Seats"/>
  </r>
  <r>
    <s v="Mahindra XUV500 W8 4WD"/>
    <n v="5.5"/>
    <n v="160000"/>
    <x v="0"/>
    <s v="Manual"/>
    <s v="5th Owner"/>
    <n v="2012"/>
    <x v="22"/>
    <s v="5 Seats"/>
  </r>
  <r>
    <s v="Maruti Wagon R VXI BS IV"/>
    <n v="3.4"/>
    <n v="48000"/>
    <x v="1"/>
    <s v="Manual"/>
    <s v="1st Owner"/>
    <n v="2014"/>
    <x v="10"/>
    <s v="5 Seats"/>
  </r>
  <r>
    <s v="Chevrolet Cruze LTZ"/>
    <n v="3.1"/>
    <n v="90000"/>
    <x v="0"/>
    <s v="Manual"/>
    <s v="2nd Owner"/>
    <n v="2011"/>
    <x v="96"/>
    <s v="5 Seats"/>
  </r>
  <r>
    <s v="Datsun GO A"/>
    <n v="2.5"/>
    <n v="50000"/>
    <x v="1"/>
    <s v="Manual"/>
    <s v="3rd Owner"/>
    <n v="2016"/>
    <x v="120"/>
    <s v="5 Seats"/>
  </r>
  <r>
    <s v="Ford Ikon 1.3 Flair"/>
    <n v="0.8"/>
    <n v="107000"/>
    <x v="1"/>
    <s v="Manual"/>
    <s v="1st Owner"/>
    <n v="2005"/>
    <x v="13"/>
    <s v="5 Seats"/>
  </r>
  <r>
    <s v="Mahindra Supro VX 5 Str"/>
    <n v="3.5"/>
    <n v="30000"/>
    <x v="0"/>
    <s v="Manual"/>
    <s v="1st Owner"/>
    <n v="2017"/>
    <x v="32"/>
    <s v="5 Seats"/>
  </r>
  <r>
    <s v="Maruti Wagon R VXI Plus Optional"/>
    <n v="3.9"/>
    <n v="35000"/>
    <x v="1"/>
    <s v="Manual"/>
    <s v="2nd Owner"/>
    <n v="2018"/>
    <x v="49"/>
    <s v="5 Seats"/>
  </r>
  <r>
    <s v="Mercedes-Benz C-Class C 220 CDI Elegance AT"/>
    <n v="6.49"/>
    <n v="70000"/>
    <x v="0"/>
    <s v="Automatic"/>
    <s v="2nd Owner"/>
    <n v="2010"/>
    <x v="60"/>
    <s v="5 Seats"/>
  </r>
  <r>
    <s v="Mercedes-Benz E-Class E270 CDI"/>
    <n v="6.85"/>
    <n v="69146"/>
    <x v="0"/>
    <s v="Automatic"/>
    <s v="2nd Owner"/>
    <n v="2006"/>
    <x v="5"/>
    <s v="5 Seats"/>
  </r>
  <r>
    <s v="Audi Q5 3.0 TDI Quattro"/>
    <n v="29"/>
    <n v="67000"/>
    <x v="0"/>
    <s v="Automatic"/>
    <s v="2nd Owner"/>
    <n v="2016"/>
    <x v="72"/>
    <s v="5 Seats"/>
  </r>
  <r>
    <s v="Honda Jazz 1.5 VX i DTEC"/>
    <n v="5.45"/>
    <n v="99452"/>
    <x v="0"/>
    <s v="Manual"/>
    <s v="1st Owner"/>
    <n v="2016"/>
    <x v="13"/>
    <s v="5 Seats"/>
  </r>
  <r>
    <s v="Ford Figo Titanium"/>
    <n v="5.5"/>
    <n v="28330"/>
    <x v="1"/>
    <s v="Manual"/>
    <s v="1st Owner"/>
    <n v="2020"/>
    <x v="6"/>
    <s v="5 Seats"/>
  </r>
  <r>
    <s v="Maruti Baleno RS"/>
    <n v="6.15"/>
    <n v="50960"/>
    <x v="1"/>
    <s v="Manual"/>
    <s v="1st Owner"/>
    <n v="2017"/>
    <x v="55"/>
    <s v="5 Seats"/>
  </r>
  <r>
    <s v="Kia Seltos HTX IVT G"/>
    <n v="14.2"/>
    <n v="13575"/>
    <x v="1"/>
    <s v="Automatic"/>
    <s v="1st Owner"/>
    <n v="2021"/>
    <x v="13"/>
    <s v="5 Seats"/>
  </r>
  <r>
    <s v="Maruti Swift Dzire VXi"/>
    <n v="1.9"/>
    <n v="85000"/>
    <x v="1"/>
    <s v="Manual"/>
    <s v="2nd Owner"/>
    <n v="2008"/>
    <x v="16"/>
    <s v="5 Seats"/>
  </r>
  <r>
    <s v="Maruti Wagon R LXI BS IV"/>
    <n v="2.65"/>
    <n v="85000"/>
    <x v="1"/>
    <s v="Manual"/>
    <s v="2nd Owner"/>
    <n v="2012"/>
    <x v="16"/>
    <s v="5 Seats"/>
  </r>
  <r>
    <s v="Volkswagen Virtus Topline AT"/>
    <n v="17"/>
    <n v="7020"/>
    <x v="1"/>
    <s v="Automatic"/>
    <s v="0th Owner"/>
    <n v="2022"/>
    <x v="16"/>
    <s v="5 Seats"/>
  </r>
  <r>
    <s v="Volkswagen Virtus Highline AT"/>
    <n v="15"/>
    <n v="3638"/>
    <x v="1"/>
    <s v="Automatic"/>
    <s v="0th Owner"/>
    <n v="2022"/>
    <x v="5"/>
    <s v="5 Seats"/>
  </r>
  <r>
    <s v="Volkswagen Virtus Topline"/>
    <n v="15.25"/>
    <n v="4792"/>
    <x v="1"/>
    <s v="Manual"/>
    <s v="0th Owner"/>
    <n v="2022"/>
    <x v="0"/>
    <s v="5 Seats"/>
  </r>
  <r>
    <s v="Volkswagen Virtus GT Plus"/>
    <n v="19.25"/>
    <n v="11193"/>
    <x v="1"/>
    <s v="Automatic"/>
    <s v="0th Owner"/>
    <n v="2022"/>
    <x v="4"/>
    <s v="5 Seats"/>
  </r>
  <r>
    <s v="Jeep Compass 2.0 Longitude Option BSIV"/>
    <n v="11.13"/>
    <n v="67008"/>
    <x v="0"/>
    <s v="Manual"/>
    <s v="3rd Owner"/>
    <n v="2017"/>
    <x v="77"/>
    <s v="5 Seats"/>
  </r>
  <r>
    <s v="Hyundai i10 Sportz"/>
    <n v="2.4500000000000002"/>
    <n v="81000"/>
    <x v="1"/>
    <s v="Manual"/>
    <s v="1st Owner"/>
    <n v="2010"/>
    <x v="4"/>
    <s v="5 Seats"/>
  </r>
  <r>
    <s v="Toyota Etios VD"/>
    <n v="3.3"/>
    <n v="80000"/>
    <x v="0"/>
    <s v="Manual"/>
    <s v="2nd Owner"/>
    <n v="2011"/>
    <x v="3"/>
    <s v="4 Seats"/>
  </r>
  <r>
    <s v="Maruti Baleno 1.2 Sigma"/>
    <n v="5.35"/>
    <n v="17000"/>
    <x v="1"/>
    <s v="Manual"/>
    <s v="1st Owner"/>
    <n v="2016"/>
    <x v="4"/>
    <s v="5 Seats"/>
  </r>
  <r>
    <s v="Honda Amaze V CVT Petrol"/>
    <n v="7.95"/>
    <n v="22000"/>
    <x v="1"/>
    <s v="Automatic"/>
    <s v="1st Owner"/>
    <n v="2019"/>
    <x v="92"/>
    <s v="5 Seats"/>
  </r>
  <r>
    <s v="Hyundai Aura S CNG"/>
    <n v="7.5"/>
    <n v="31000"/>
    <x v="2"/>
    <s v="Manual"/>
    <s v="1st Owner"/>
    <n v="2021"/>
    <x v="4"/>
    <s v="5 Seats"/>
  </r>
  <r>
    <s v="Tata Nano CNG XM"/>
    <n v="1.7"/>
    <n v="72000"/>
    <x v="2"/>
    <s v="Manual"/>
    <s v="2nd Owner"/>
    <n v="2015"/>
    <x v="17"/>
    <s v="5 Seats"/>
  </r>
  <r>
    <s v="Hyundai Grand i10 1.2 Kappa Sportz Option AT"/>
    <n v="5.2"/>
    <n v="68000"/>
    <x v="1"/>
    <s v="Automatic"/>
    <s v="1st Owner"/>
    <n v="2017"/>
    <x v="4"/>
    <s v="5 Seats"/>
  </r>
  <r>
    <s v="Hyundai EON Sportz"/>
    <n v="3.2"/>
    <n v="32935"/>
    <x v="1"/>
    <s v="Manual"/>
    <s v="1st Owner"/>
    <n v="2017"/>
    <x v="10"/>
    <s v="5 Seats"/>
  </r>
  <r>
    <s v="Hyundai Grand i10 1.2 Kappa Sportz BSIV"/>
    <n v="5.7"/>
    <n v="16000"/>
    <x v="1"/>
    <s v="Manual"/>
    <s v="1st Owner"/>
    <n v="2018"/>
    <x v="13"/>
    <s v="5 Seats"/>
  </r>
  <r>
    <s v="Honda Brio S MT"/>
    <n v="3.3"/>
    <n v="72224"/>
    <x v="1"/>
    <s v="Manual"/>
    <s v="1st Owner"/>
    <n v="2013"/>
    <x v="53"/>
    <s v="5 Seats"/>
  </r>
  <r>
    <s v="Hyundai EON 1.0 Era Plus"/>
    <n v="2.95"/>
    <n v="35667"/>
    <x v="1"/>
    <s v="Manual"/>
    <s v="1st Owner"/>
    <n v="2017"/>
    <x v="4"/>
    <s v="5 Seats"/>
  </r>
  <r>
    <s v="Tata Zest Revotron 1.2T XMS"/>
    <n v="3.75"/>
    <n v="58602"/>
    <x v="1"/>
    <s v="Manual"/>
    <s v="1st Owner"/>
    <n v="2015"/>
    <x v="4"/>
    <s v="7 Seats"/>
  </r>
  <r>
    <s v="Hyundai i10 Magna"/>
    <n v="2.4500000000000002"/>
    <n v="40102"/>
    <x v="1"/>
    <s v="Manual"/>
    <s v="1st Owner"/>
    <n v="2012"/>
    <x v="4"/>
    <s v="5 Seats"/>
  </r>
  <r>
    <s v="Hyundai Grand i10 1.2 Kappa Sportz BSIV"/>
    <n v="4.95"/>
    <n v="70518"/>
    <x v="1"/>
    <s v="Manual"/>
    <s v="1st Owner"/>
    <n v="2017"/>
    <x v="16"/>
    <s v="5 Seats"/>
  </r>
  <r>
    <s v="Hyundai i20 Sportz 1.2"/>
    <n v="3.41"/>
    <n v="133876"/>
    <x v="1"/>
    <s v="Manual"/>
    <s v="1st Owner"/>
    <n v="2013"/>
    <x v="48"/>
    <s v="5 Seats"/>
  </r>
  <r>
    <s v="Renault Triber RXT EASY-R AMT"/>
    <n v="8.11"/>
    <n v="7309"/>
    <x v="1"/>
    <s v="Automatic"/>
    <s v="1st Owner"/>
    <n v="2020"/>
    <x v="6"/>
    <s v="5 Seats"/>
  </r>
  <r>
    <s v="Renault Duster 110PS Diesel RxL"/>
    <n v="5.36"/>
    <n v="209362"/>
    <x v="0"/>
    <s v="Manual"/>
    <s v="1st Owner"/>
    <n v="2015"/>
    <x v="33"/>
    <s v="5 Seats"/>
  </r>
  <r>
    <s v="Honda City 1.5 V AT"/>
    <n v="2.98"/>
    <n v="105685"/>
    <x v="1"/>
    <s v="Automatic"/>
    <s v="2nd Owner"/>
    <n v="2010"/>
    <x v="6"/>
    <s v="5 Seats"/>
  </r>
  <r>
    <s v="Hyundai Santro Xing GL"/>
    <n v="1.1399999999999999"/>
    <n v="58415"/>
    <x v="1"/>
    <s v="Manual"/>
    <s v="2nd Owner"/>
    <n v="2008"/>
    <x v="3"/>
    <s v="5 Seats"/>
  </r>
  <r>
    <s v="Honda City 1.5 V MT"/>
    <n v="2.85"/>
    <n v="69411"/>
    <x v="1"/>
    <s v="Manual"/>
    <s v="2nd Owner"/>
    <n v="2010"/>
    <x v="13"/>
    <s v="5 Seats"/>
  </r>
  <r>
    <s v="Honda WR-V i-VTEC VX"/>
    <n v="7.15"/>
    <n v="31356"/>
    <x v="1"/>
    <s v="Manual"/>
    <s v="1st Owner"/>
    <n v="2017"/>
    <x v="43"/>
    <s v="5 Seats"/>
  </r>
  <r>
    <s v="Maruti A-Star Zxi"/>
    <n v="1.58"/>
    <n v="112640"/>
    <x v="1"/>
    <s v="Manual"/>
    <s v="3rd Owner"/>
    <n v="2009"/>
    <x v="95"/>
    <s v="5 Seats"/>
  </r>
  <r>
    <s v="Kia Seltos GTX Plus AT D"/>
    <n v="18.28"/>
    <n v="49289"/>
    <x v="0"/>
    <s v="Automatic"/>
    <s v="1st Owner"/>
    <n v="2020"/>
    <x v="6"/>
    <s v="4 Seats"/>
  </r>
  <r>
    <s v="Hyundai Verna Transform VTVT"/>
    <n v="1.66"/>
    <n v="86208"/>
    <x v="1"/>
    <s v="Manual"/>
    <s v="4th Owner"/>
    <n v="2010"/>
    <x v="9"/>
    <s v="5 Seats"/>
  </r>
  <r>
    <s v="Honda City i VTEC V"/>
    <n v="6.94"/>
    <n v="40530"/>
    <x v="1"/>
    <s v="Manual"/>
    <s v="1st Owner"/>
    <n v="2016"/>
    <x v="13"/>
    <s v="5 Seats"/>
  </r>
  <r>
    <s v="Maruti Ciaz ZXi Plus"/>
    <n v="6.49"/>
    <n v="44877"/>
    <x v="1"/>
    <s v="Manual"/>
    <s v="1st Owner"/>
    <n v="2016"/>
    <x v="55"/>
    <s v="7 Seats"/>
  </r>
  <r>
    <s v="Maruti Alto K10 LXI CNG Optional"/>
    <n v="3.16"/>
    <n v="92170"/>
    <x v="2"/>
    <s v="Manual"/>
    <s v="1st Owner"/>
    <n v="2018"/>
    <x v="4"/>
    <s v="5 Seats"/>
  </r>
  <r>
    <s v="Maruti Swift ZXI BSIII"/>
    <n v="1.83"/>
    <n v="94301"/>
    <x v="1"/>
    <s v="Manual"/>
    <s v="1st Owner"/>
    <n v="2008"/>
    <x v="63"/>
    <s v="5 Seats"/>
  </r>
  <r>
    <s v="Hyundai Xcent 1.2 VTVT E Plus"/>
    <n v="5.28"/>
    <n v="5140"/>
    <x v="1"/>
    <s v="Manual"/>
    <s v="2nd Owner"/>
    <n v="2018"/>
    <x v="5"/>
    <s v="5 Seats"/>
  </r>
  <r>
    <s v="Mahindra Ssangyong Rexton RX7"/>
    <n v="5.3"/>
    <n v="86261"/>
    <x v="0"/>
    <s v="Automatic"/>
    <s v="3rd Owner"/>
    <n v="2013"/>
    <x v="41"/>
    <s v="5 Seats"/>
  </r>
  <r>
    <s v="Honda Jazz 1.5 VX i DTEC"/>
    <n v="3.8"/>
    <n v="240521"/>
    <x v="0"/>
    <s v="Manual"/>
    <s v="1st Owner"/>
    <n v="2015"/>
    <x v="21"/>
    <s v="5 Seats"/>
  </r>
  <r>
    <s v="Honda CR-V 2.0L 2WD AT"/>
    <n v="15.5"/>
    <n v="74000"/>
    <x v="1"/>
    <s v="Automatic"/>
    <s v="1st Owner"/>
    <n v="2016"/>
    <x v="61"/>
    <s v="7 Seats"/>
  </r>
  <r>
    <s v="BMW 5 Series 520d M Sport"/>
    <n v="36.56"/>
    <n v="33000"/>
    <x v="0"/>
    <s v="Automatic"/>
    <s v="2nd Owner"/>
    <n v="2017"/>
    <x v="29"/>
    <s v="5 Seats"/>
  </r>
  <r>
    <s v="Tata Nexon EV Prime XZ Plus"/>
    <n v="15.95"/>
    <n v="19900"/>
    <x v="3"/>
    <s v="Automatic"/>
    <s v="1st Owner"/>
    <n v="2021"/>
    <x v="16"/>
    <s v="7 Seats"/>
  </r>
  <r>
    <s v="Volkswagen Vento Diesel Trendline"/>
    <n v="2.75"/>
    <n v="105014"/>
    <x v="0"/>
    <s v="Manual"/>
    <s v="3rd Owner"/>
    <n v="2011"/>
    <x v="13"/>
    <s v="5 Seats"/>
  </r>
  <r>
    <s v="Renault Triber RXZ EASY-R AMT"/>
    <n v="8"/>
    <n v="27174"/>
    <x v="1"/>
    <s v="Automatic"/>
    <s v="1st Owner"/>
    <n v="2021"/>
    <x v="44"/>
    <s v="5 Seats"/>
  </r>
  <r>
    <s v="Maruti Wagon R VXI BS IV"/>
    <n v="3.64"/>
    <n v="68671"/>
    <x v="1"/>
    <s v="Manual"/>
    <s v="1st Owner"/>
    <n v="2016"/>
    <x v="5"/>
    <s v="5 Seats"/>
  </r>
  <r>
    <s v="Toyota Fortuner 2.8 2WD MT"/>
    <n v="37.5"/>
    <n v="100000"/>
    <x v="0"/>
    <s v="Manual"/>
    <s v="1st Owner"/>
    <n v="2019"/>
    <x v="4"/>
    <s v="5 Seats"/>
  </r>
  <r>
    <s v="Ford Ecosport 1.5 DV5 MT Titanium Optional"/>
    <n v="6.75"/>
    <n v="78452"/>
    <x v="0"/>
    <s v="Manual"/>
    <s v="1st Owner"/>
    <n v="2015"/>
    <x v="39"/>
    <s v="7 Seats"/>
  </r>
  <r>
    <s v="Maruti Swift Dzire VXI"/>
    <n v="4.49"/>
    <n v="51200"/>
    <x v="1"/>
    <s v="Manual"/>
    <s v="2nd Owner"/>
    <n v="2014"/>
    <x v="15"/>
    <s v="5 Seats"/>
  </r>
  <r>
    <s v="Hyundai Creta 1.6 CRDi AT SX Plus"/>
    <n v="8.9"/>
    <n v="138314"/>
    <x v="0"/>
    <s v="Automatic"/>
    <s v="1st Owner"/>
    <n v="2015"/>
    <x v="44"/>
    <s v="5 Seats"/>
  </r>
  <r>
    <s v="Jaguar F-Pace Prestige 2.0 AWD"/>
    <n v="42"/>
    <n v="66614"/>
    <x v="0"/>
    <s v="Automatic"/>
    <s v="1st Owner"/>
    <n v="2016"/>
    <x v="50"/>
    <s v="4 Seats"/>
  </r>
  <r>
    <s v="Toyota Innova Crysta 2.8 ZX AT BSIV"/>
    <n v="22.5"/>
    <n v="117000"/>
    <x v="0"/>
    <s v="Automatic"/>
    <s v="1st Owner"/>
    <n v="2017"/>
    <x v="31"/>
    <s v="5 Seats"/>
  </r>
  <r>
    <s v="Mercedes-Benz C-Class Progressive C 220d"/>
    <n v="39"/>
    <n v="24000"/>
    <x v="0"/>
    <s v="Automatic"/>
    <s v="2nd Owner"/>
    <n v="2020"/>
    <x v="47"/>
    <s v="5 Seats"/>
  </r>
  <r>
    <s v="Maruti Swift DDiS VDI"/>
    <n v="6.3"/>
    <n v="135000"/>
    <x v="0"/>
    <s v="Manual"/>
    <s v="1st Owner"/>
    <n v="2016"/>
    <x v="18"/>
    <s v="5 Seats"/>
  </r>
  <r>
    <s v="Mahindra Thar LX 4-Str Hard Top Diesel"/>
    <n v="18.8"/>
    <n v="4595"/>
    <x v="0"/>
    <s v="Manual"/>
    <s v="1st Owner"/>
    <n v="2022"/>
    <x v="26"/>
    <s v="7 Seats"/>
  </r>
  <r>
    <s v="Maruti Alto 800 VXI"/>
    <n v="3.5"/>
    <n v="58503"/>
    <x v="1"/>
    <s v="Manual"/>
    <s v="1st Owner"/>
    <n v="2017"/>
    <x v="5"/>
    <s v="7 Seats"/>
  </r>
  <r>
    <s v="Audi A3 35 TDI Premium Plus"/>
    <n v="25.8"/>
    <n v="39000"/>
    <x v="0"/>
    <s v="Automatic"/>
    <s v="1st Owner"/>
    <n v="2020"/>
    <x v="31"/>
    <s v="5 Seats"/>
  </r>
  <r>
    <s v="Ford Ecosport 1.5 Diesel Trend Plus BSIV"/>
    <n v="6.9"/>
    <n v="71000"/>
    <x v="0"/>
    <s v="Manual"/>
    <s v="1st Owner"/>
    <n v="2017"/>
    <x v="9"/>
    <s v="5 Seats"/>
  </r>
  <r>
    <s v="Maruti Ertiga VDI"/>
    <n v="6.5"/>
    <n v="79369"/>
    <x v="0"/>
    <s v="Manual"/>
    <s v="1st Owner"/>
    <n v="2012"/>
    <x v="16"/>
    <s v="5 Seats"/>
  </r>
  <r>
    <s v="Maruti Ertiga ZXI"/>
    <n v="5.5"/>
    <n v="100000"/>
    <x v="1"/>
    <s v="Manual"/>
    <s v="1st Owner"/>
    <n v="2015"/>
    <x v="13"/>
    <s v="5 Seats"/>
  </r>
  <r>
    <s v="Renault KWID Climber 1.0 AMT Opt"/>
    <n v="5"/>
    <n v="10000"/>
    <x v="1"/>
    <s v="Automatic"/>
    <s v="1st Owner"/>
    <n v="2021"/>
    <x v="18"/>
    <s v="5 Seats"/>
  </r>
  <r>
    <s v="Maruti Wagon R VXI AMT"/>
    <n v="5.25"/>
    <n v="22000"/>
    <x v="1"/>
    <s v="Automatic"/>
    <s v="1st Owner"/>
    <n v="2018"/>
    <x v="5"/>
    <s v="5 Seats"/>
  </r>
  <r>
    <s v="Maruti Alto 800 VXI"/>
    <n v="3.8"/>
    <n v="21321"/>
    <x v="1"/>
    <s v="Manual"/>
    <s v="1st Owner"/>
    <n v="2018"/>
    <x v="41"/>
    <s v="5 Seats"/>
  </r>
  <r>
    <s v="MG Astor Sharp CVT"/>
    <n v="17.5"/>
    <n v="8826"/>
    <x v="1"/>
    <s v="Automatic"/>
    <s v="1st Owner"/>
    <n v="2022"/>
    <x v="33"/>
    <s v="5 Seats"/>
  </r>
  <r>
    <s v="Honda CR-V 2.0L 2WD AT"/>
    <n v="23.5"/>
    <n v="14000"/>
    <x v="1"/>
    <s v="Automatic"/>
    <s v="1st Owner"/>
    <n v="2018"/>
    <x v="4"/>
    <s v="5 Seats"/>
  </r>
  <r>
    <s v="Hyundai i10 Sportz 1.1L"/>
    <n v="4"/>
    <n v="20000"/>
    <x v="1"/>
    <s v="Manual"/>
    <s v="1st Owner"/>
    <n v="2014"/>
    <x v="4"/>
    <s v="4 Seats"/>
  </r>
  <r>
    <s v="Maruti Ignis 1.2 Alpha BSIV"/>
    <n v="5.47"/>
    <n v="40000"/>
    <x v="1"/>
    <s v="Manual"/>
    <s v="1st Owner"/>
    <n v="2017"/>
    <x v="10"/>
    <s v="7 Seats"/>
  </r>
  <r>
    <s v="Hyundai i20 Sportz 1.2"/>
    <n v="6.5"/>
    <n v="25000"/>
    <x v="1"/>
    <s v="Manual"/>
    <s v="1st Owner"/>
    <n v="2017"/>
    <x v="18"/>
    <s v="5 Seats"/>
  </r>
  <r>
    <s v="Datsun GO T Option Petrol"/>
    <n v="4.2"/>
    <n v="30000"/>
    <x v="1"/>
    <s v="Manual"/>
    <s v="2nd Owner"/>
    <n v="2019"/>
    <x v="23"/>
    <s v="5 Seats"/>
  </r>
  <r>
    <s v="Maruti 800 DX 5 Speed"/>
    <n v="0.4"/>
    <n v="80000"/>
    <x v="1"/>
    <s v="Manual"/>
    <s v="1st Owner"/>
    <n v="2000"/>
    <x v="13"/>
    <s v="5 Seats"/>
  </r>
  <r>
    <s v="Mahindra XUV500 W8 FWD"/>
    <n v="7.5"/>
    <n v="98725"/>
    <x v="0"/>
    <s v="Manual"/>
    <s v="1st Owner"/>
    <n v="2013"/>
    <x v="39"/>
    <s v="5 Seats"/>
  </r>
  <r>
    <s v="Maruti Alto K10 2010-2014 VXI"/>
    <n v="2.65"/>
    <n v="59632"/>
    <x v="1"/>
    <s v="Manual"/>
    <s v="1st Owner"/>
    <n v="2012"/>
    <x v="31"/>
    <s v="5 Seats"/>
  </r>
  <r>
    <s v="Hyundai Creta 1.6 SX Automatic Diesel"/>
    <n v="15"/>
    <n v="71230"/>
    <x v="0"/>
    <s v="Automatic"/>
    <s v="1st Owner"/>
    <n v="2018"/>
    <x v="39"/>
    <s v="5 Seats"/>
  </r>
  <r>
    <s v="Maruti Swift VDI BSIV"/>
    <n v="5"/>
    <n v="50000"/>
    <x v="0"/>
    <s v="Manual"/>
    <s v="1st Owner"/>
    <n v="2014"/>
    <x v="4"/>
    <s v="5 Seats"/>
  </r>
  <r>
    <s v="Hyundai Creta 1.6 CRDi SX Option"/>
    <n v="9.8000000000000007"/>
    <n v="117302"/>
    <x v="0"/>
    <s v="Manual"/>
    <s v="1st Owner"/>
    <n v="2015"/>
    <x v="31"/>
    <s v="5 Seats"/>
  </r>
  <r>
    <s v="Maruti Swift VXI"/>
    <n v="4.3499999999999996"/>
    <n v="78318"/>
    <x v="1"/>
    <s v="Manual"/>
    <s v="1st Owner"/>
    <n v="2013"/>
    <x v="31"/>
    <s v="5 Seats"/>
  </r>
  <r>
    <s v="Maruti Swift Dzire VDi"/>
    <n v="4.7"/>
    <n v="98836"/>
    <x v="0"/>
    <s v="Manual"/>
    <s v="1st Owner"/>
    <n v="2013"/>
    <x v="29"/>
    <s v="5 Seats"/>
  </r>
  <r>
    <s v="Maruti Vitara Brezza ZDi"/>
    <n v="10.5"/>
    <n v="88235"/>
    <x v="0"/>
    <s v="Manual"/>
    <s v="1st Owner"/>
    <n v="2019"/>
    <x v="31"/>
    <s v="5 Seats"/>
  </r>
  <r>
    <s v="Volkswagen Vento Diesel Highline"/>
    <n v="3.8"/>
    <n v="120000"/>
    <x v="0"/>
    <s v="Manual"/>
    <s v="2nd Owner"/>
    <n v="2013"/>
    <x v="39"/>
    <s v="5 Seats"/>
  </r>
  <r>
    <s v="Maruti Swift VDI"/>
    <n v="4"/>
    <n v="110000"/>
    <x v="0"/>
    <s v="Manual"/>
    <s v="2nd Owner"/>
    <n v="2012"/>
    <x v="18"/>
    <s v="5 Seats"/>
  </r>
  <r>
    <s v="Hyundai Creta 1.6 CRDi SX Plus"/>
    <n v="12.5"/>
    <n v="84738"/>
    <x v="0"/>
    <s v="Manual"/>
    <s v="1st Owner"/>
    <n v="2018"/>
    <x v="4"/>
    <s v="7 Seats"/>
  </r>
  <r>
    <s v="Maruti Alto LX BSIII"/>
    <n v="1.5"/>
    <n v="60000"/>
    <x v="1"/>
    <s v="Manual"/>
    <s v="3rd Owner"/>
    <n v="2007"/>
    <x v="5"/>
    <s v="5 Seats"/>
  </r>
  <r>
    <s v="Maruti Baleno 1.2 Delta"/>
    <n v="6.5"/>
    <n v="38238"/>
    <x v="1"/>
    <s v="Manual"/>
    <s v="1st Owner"/>
    <n v="2017"/>
    <x v="41"/>
    <s v="5 Seats"/>
  </r>
  <r>
    <s v="Volkswagen Vento 1.5 TDI Highline AT"/>
    <n v="7.25"/>
    <n v="114996"/>
    <x v="0"/>
    <s v="Automatic"/>
    <s v="1st Owner"/>
    <n v="2016"/>
    <x v="3"/>
    <s v="5 Seats"/>
  </r>
  <r>
    <s v="Mahindra XUV500 W8 1.99 mHawk"/>
    <n v="10.9"/>
    <n v="68269"/>
    <x v="0"/>
    <s v="Manual"/>
    <s v="1st Owner"/>
    <n v="2016"/>
    <x v="5"/>
    <s v="5 Seats"/>
  </r>
  <r>
    <s v="Tata Altroz XZ"/>
    <n v="8.5"/>
    <n v="15000"/>
    <x v="1"/>
    <s v="Manual"/>
    <s v="1st Owner"/>
    <n v="2020"/>
    <x v="31"/>
    <s v="5 Seats"/>
  </r>
  <r>
    <s v="Volkswagen Polo 1.5 TDI Highline"/>
    <n v="5.25"/>
    <n v="101000"/>
    <x v="0"/>
    <s v="Manual"/>
    <s v="1st Owner"/>
    <n v="2015"/>
    <x v="29"/>
    <s v="5 Seats"/>
  </r>
  <r>
    <s v="Maruti Swift Dzire VDI"/>
    <n v="5.0999999999999996"/>
    <n v="90000"/>
    <x v="0"/>
    <s v="Manual"/>
    <s v="1st Owner"/>
    <n v="2013"/>
    <x v="96"/>
    <s v="5 Seats"/>
  </r>
  <r>
    <s v="Skoda Rapid 1.6 TDI Ambition"/>
    <n v="3.6"/>
    <n v="103000"/>
    <x v="0"/>
    <s v="Manual"/>
    <s v="1st Owner"/>
    <n v="2012"/>
    <x v="9"/>
    <s v="7 Seats"/>
  </r>
  <r>
    <s v="Ford Ikon 1.3 Flair"/>
    <n v="1.25"/>
    <n v="66000"/>
    <x v="1"/>
    <s v="Manual"/>
    <s v="1st Owner"/>
    <n v="2005"/>
    <x v="43"/>
    <s v="5 Seats"/>
  </r>
  <r>
    <s v="Maruti Ciaz VXi"/>
    <n v="6.75"/>
    <n v="90623"/>
    <x v="1"/>
    <s v="Manual"/>
    <s v="1st Owner"/>
    <n v="2014"/>
    <x v="44"/>
    <s v="7 Seats"/>
  </r>
  <r>
    <s v="Hyundai Verna CRDi ABS"/>
    <n v="2.2999999999999998"/>
    <n v="100000"/>
    <x v="0"/>
    <s v="Manual"/>
    <s v="2nd Owner"/>
    <n v="2008"/>
    <x v="31"/>
    <s v="5 Seats"/>
  </r>
  <r>
    <s v="Toyota Innova Crysta 2.8 ZX AT BSIV"/>
    <n v="27.3"/>
    <n v="71000"/>
    <x v="0"/>
    <s v="Automatic"/>
    <s v="1st Owner"/>
    <n v="2019"/>
    <x v="121"/>
    <s v="5 Seats"/>
  </r>
  <r>
    <s v="Maruti Swift Dzire AMT VDI"/>
    <n v="6.7"/>
    <n v="70000"/>
    <x v="0"/>
    <s v="Automatic"/>
    <s v="2nd Owner"/>
    <n v="2017"/>
    <x v="5"/>
    <s v="7 Seats"/>
  </r>
  <r>
    <s v="Tata Aria Pure 4x2"/>
    <n v="6.2"/>
    <n v="38431"/>
    <x v="0"/>
    <s v="Manual"/>
    <s v="1st Owner"/>
    <n v="2012"/>
    <x v="31"/>
    <s v="5 Seats"/>
  </r>
  <r>
    <s v="Honda Amaze VX Diesel BSIV"/>
    <n v="6.65"/>
    <n v="110000"/>
    <x v="0"/>
    <s v="Manual"/>
    <s v="1st Owner"/>
    <n v="2018"/>
    <x v="68"/>
    <s v="5 Seats"/>
  </r>
  <r>
    <s v="Maruti Swift VDI"/>
    <n v="4.5"/>
    <n v="110000"/>
    <x v="0"/>
    <s v="Manual"/>
    <s v="2nd Owner"/>
    <n v="2013"/>
    <x v="3"/>
    <s v="7 Seats"/>
  </r>
  <r>
    <s v="Toyota Fortuner 3.0 Diesel"/>
    <n v="12.5"/>
    <n v="249535"/>
    <x v="0"/>
    <s v="Manual"/>
    <s v="1st Owner"/>
    <n v="2011"/>
    <x v="5"/>
    <s v="5 Seats"/>
  </r>
  <r>
    <s v="Honda Amaze S Petrol BSIV"/>
    <n v="6.8"/>
    <n v="59858"/>
    <x v="1"/>
    <s v="Manual"/>
    <s v="1st Owner"/>
    <n v="2018"/>
    <x v="23"/>
    <s v="5 Seats"/>
  </r>
  <r>
    <s v="Volkswagen Polo 1.5 TDI Highline"/>
    <n v="4.5"/>
    <n v="89506"/>
    <x v="0"/>
    <s v="Manual"/>
    <s v="1st Owner"/>
    <n v="2013"/>
    <x v="4"/>
    <s v="5 Seats"/>
  </r>
  <r>
    <s v="Mahindra XUV500 W8 4WD"/>
    <n v="11.5"/>
    <n v="76365"/>
    <x v="0"/>
    <s v="Manual"/>
    <s v="1st Owner"/>
    <n v="2016"/>
    <x v="3"/>
    <s v="5 Seats"/>
  </r>
  <r>
    <s v="Hyundai Xcent 1.2 Kappa SX"/>
    <n v="4.5"/>
    <n v="120000"/>
    <x v="1"/>
    <s v="Manual"/>
    <s v="2nd Owner"/>
    <n v="2014"/>
    <x v="6"/>
    <s v="5 Seats"/>
  </r>
  <r>
    <s v="Chevrolet Beat LS"/>
    <n v="1.1000000000000001"/>
    <n v="35000"/>
    <x v="1"/>
    <s v="Manual"/>
    <s v="2nd Owner"/>
    <n v="2011"/>
    <x v="8"/>
    <s v="5 Seats"/>
  </r>
  <r>
    <s v="Honda City i-VTEC CVT ZX"/>
    <n v="11.5"/>
    <n v="25000"/>
    <x v="1"/>
    <s v="Automatic"/>
    <s v="1st Owner"/>
    <n v="2018"/>
    <x v="3"/>
    <s v="5 Seats"/>
  </r>
  <r>
    <s v="Tata Indigo LX BSIV"/>
    <n v="2.39"/>
    <n v="81000"/>
    <x v="0"/>
    <s v="Manual"/>
    <s v="2nd Owner"/>
    <n v="2015"/>
    <x v="39"/>
    <s v="5 Seats"/>
  </r>
  <r>
    <s v="Honda Amaze VX CVT i-VTEC"/>
    <n v="7.5"/>
    <n v="98328"/>
    <x v="1"/>
    <s v="Automatic"/>
    <s v="1st Owner"/>
    <n v="2019"/>
    <x v="4"/>
    <s v="5 Seats"/>
  </r>
  <r>
    <s v="Hyundai Elantra 1.6 SX Option AT"/>
    <n v="12"/>
    <n v="50000"/>
    <x v="0"/>
    <s v="Automatic"/>
    <s v="2nd Owner"/>
    <n v="2016"/>
    <x v="86"/>
    <s v="5 Seats"/>
  </r>
  <r>
    <s v="Hyundai i20 Active 1.2 SX"/>
    <n v="7.85"/>
    <n v="52548"/>
    <x v="1"/>
    <s v="Manual"/>
    <s v="1st Owner"/>
    <n v="2017"/>
    <x v="6"/>
    <s v="5 Seats"/>
  </r>
  <r>
    <s v="Volkswagen Jetta 2.0 TDI Trendline"/>
    <n v="2.1800000000000002"/>
    <n v="80000"/>
    <x v="0"/>
    <s v="Manual"/>
    <s v="2nd Owner"/>
    <n v="2010"/>
    <x v="5"/>
    <s v="5 Seats"/>
  </r>
  <r>
    <s v="Honda City GXi"/>
    <n v="2.5"/>
    <n v="50000"/>
    <x v="1"/>
    <s v="Manual"/>
    <s v="1st Owner"/>
    <n v="2007"/>
    <x v="3"/>
    <s v="5 Seats"/>
  </r>
  <r>
    <s v="MG Astor Sharp"/>
    <n v="16"/>
    <n v="10000"/>
    <x v="1"/>
    <s v="Manual"/>
    <s v="1st Owner"/>
    <n v="2022"/>
    <x v="4"/>
    <s v="5 Seats"/>
  </r>
  <r>
    <s v="Tata Altroz XZ"/>
    <n v="8"/>
    <n v="60000"/>
    <x v="1"/>
    <s v="Manual"/>
    <s v="1st Owner"/>
    <n v="2020"/>
    <x v="97"/>
    <s v="5 Seats"/>
  </r>
  <r>
    <s v="Hyundai i20 Sportz"/>
    <n v="7.52"/>
    <n v="15000"/>
    <x v="1"/>
    <s v="Manual"/>
    <s v="1st Owner"/>
    <n v="2020"/>
    <x v="14"/>
    <s v="5 Seats"/>
  </r>
  <r>
    <s v="Hyundai Xcent 1.1 CRDi S"/>
    <n v="4.5"/>
    <n v="100000"/>
    <x v="0"/>
    <s v="Manual"/>
    <s v="1st Owner"/>
    <n v="2016"/>
    <x v="83"/>
    <s v="7 Seats"/>
  </r>
  <r>
    <s v="Hyundai Creta 1.6 VTVT SX Plus"/>
    <n v="12.8"/>
    <n v="27726"/>
    <x v="1"/>
    <s v="Manual"/>
    <s v="1st Owner"/>
    <n v="2018"/>
    <x v="56"/>
    <s v="5 Seats"/>
  </r>
  <r>
    <s v="Ford Figo Diesel Titanium"/>
    <n v="2.1"/>
    <n v="180000"/>
    <x v="0"/>
    <s v="Manual"/>
    <s v="2nd Owner"/>
    <n v="2012"/>
    <x v="41"/>
    <s v="5 Seats"/>
  </r>
  <r>
    <s v="Maruti SX4 ZXI MT BSIV"/>
    <n v="2.5"/>
    <n v="40000"/>
    <x v="1"/>
    <s v="Manual"/>
    <s v="1st Owner"/>
    <n v="2009"/>
    <x v="4"/>
    <s v="8 Seats"/>
  </r>
  <r>
    <s v="Mahindra XUV500 W10 1.99 mHawk"/>
    <n v="13.5"/>
    <n v="80252"/>
    <x v="0"/>
    <s v="Manual"/>
    <s v="1st Owner"/>
    <n v="2016"/>
    <x v="13"/>
    <s v="5 Seats"/>
  </r>
  <r>
    <s v="Maruti Swift Dzire VXI"/>
    <n v="4.2"/>
    <n v="90000"/>
    <x v="1"/>
    <s v="Manual"/>
    <s v="1st Owner"/>
    <n v="2014"/>
    <x v="23"/>
    <s v="5 Seats"/>
  </r>
  <r>
    <s v="Maruti Wagon R LXI"/>
    <n v="1.3"/>
    <n v="75000"/>
    <x v="1"/>
    <s v="Manual"/>
    <s v="2nd Owner"/>
    <n v="2006"/>
    <x v="13"/>
    <s v="5 Seats"/>
  </r>
  <r>
    <s v="Mahindra Scorpio VLX 2WD AIRBAG AT BSIV"/>
    <n v="5.5"/>
    <n v="120000"/>
    <x v="0"/>
    <s v="Manual"/>
    <s v="1st Owner"/>
    <n v="2010"/>
    <x v="5"/>
    <s v="5 Seats"/>
  </r>
  <r>
    <s v="Maruti Alto K10 VXI AMT"/>
    <n v="4.25"/>
    <n v="57988"/>
    <x v="1"/>
    <s v="Automatic"/>
    <s v="1st Owner"/>
    <n v="2019"/>
    <x v="4"/>
    <s v="5 Seats"/>
  </r>
  <r>
    <s v="Honda City i DTEC V"/>
    <n v="6.1"/>
    <n v="85000"/>
    <x v="0"/>
    <s v="Manual"/>
    <s v="1st Owner"/>
    <n v="2014"/>
    <x v="45"/>
    <s v="7 Seats"/>
  </r>
  <r>
    <s v="Maruti Wagon R VXI 1.2 BSIV"/>
    <n v="4.3"/>
    <n v="62000"/>
    <x v="1"/>
    <s v="Manual"/>
    <s v="1st Owner"/>
    <n v="2017"/>
    <x v="4"/>
    <s v="5 Seats"/>
  </r>
  <r>
    <s v="Maruti Eeco 5 Seater AC BSIV"/>
    <n v="5"/>
    <n v="63000"/>
    <x v="1"/>
    <s v="Manual"/>
    <s v="1st Owner"/>
    <n v="2019"/>
    <x v="5"/>
    <s v="7 Seats"/>
  </r>
  <r>
    <s v="Hyundai i10 Sportz"/>
    <n v="3.9"/>
    <n v="65000"/>
    <x v="1"/>
    <s v="Manual"/>
    <s v="1st Owner"/>
    <n v="2011"/>
    <x v="39"/>
    <s v="5 Seats"/>
  </r>
  <r>
    <s v="Mahindra Bolero B6 Opt"/>
    <n v="8.5"/>
    <n v="65000"/>
    <x v="0"/>
    <s v="Manual"/>
    <s v="1st Owner"/>
    <n v="2020"/>
    <x v="43"/>
    <s v="5 Seats"/>
  </r>
  <r>
    <s v="Hyundai Creta 1.6 CRDi SX"/>
    <n v="11.2"/>
    <n v="99000"/>
    <x v="0"/>
    <s v="Manual"/>
    <s v="1st Owner"/>
    <n v="2017"/>
    <x v="4"/>
    <s v="5 Seats"/>
  </r>
  <r>
    <s v="Mahindra TUV 300 T8"/>
    <n v="7"/>
    <n v="80000"/>
    <x v="0"/>
    <s v="Manual"/>
    <s v="1st Owner"/>
    <n v="2017"/>
    <x v="59"/>
    <s v="7 Seats"/>
  </r>
  <r>
    <s v="Hyundai Aura SX"/>
    <n v="7.86"/>
    <n v="5000"/>
    <x v="1"/>
    <s v="Manual"/>
    <s v="1st Owner"/>
    <n v="2021"/>
    <x v="48"/>
    <s v="5 Seats"/>
  </r>
  <r>
    <s v="Tata Indica Aqua 1.4 TDI"/>
    <n v="1"/>
    <n v="110000"/>
    <x v="0"/>
    <s v="Manual"/>
    <s v="2nd Owner"/>
    <n v="2010"/>
    <x v="98"/>
    <s v="5 Seats"/>
  </r>
  <r>
    <s v="Renault Duster 110PS Diesel RxZ"/>
    <n v="4"/>
    <n v="142366"/>
    <x v="0"/>
    <s v="Manual"/>
    <s v="1st Owner"/>
    <n v="2012"/>
    <x v="10"/>
    <s v="5 Seats"/>
  </r>
  <r>
    <s v="Mahindra Xylo D2 BS IV"/>
    <n v="2.5"/>
    <n v="170000"/>
    <x v="0"/>
    <s v="Manual"/>
    <s v="3rd Owner"/>
    <n v="2015"/>
    <x v="18"/>
    <s v="5 Seats"/>
  </r>
  <r>
    <s v="Nissan Micra Active XV Petrol"/>
    <n v="4.0999999999999996"/>
    <n v="54000"/>
    <x v="1"/>
    <s v="Manual"/>
    <s v="1st Owner"/>
    <n v="2017"/>
    <x v="5"/>
    <s v="5 Seats"/>
  </r>
  <r>
    <s v="Maruti Alto 800 LXI"/>
    <n v="3.5"/>
    <n v="15000"/>
    <x v="1"/>
    <s v="Manual"/>
    <s v="1st Owner"/>
    <n v="2020"/>
    <x v="53"/>
    <s v="5 Seats"/>
  </r>
  <r>
    <s v="Honda City VX MT"/>
    <n v="11"/>
    <n v="42550"/>
    <x v="1"/>
    <s v="Manual"/>
    <s v="1st Owner"/>
    <n v="2021"/>
    <x v="33"/>
    <s v="5 Seats"/>
  </r>
  <r>
    <s v="Tata Bolt Revotron XT"/>
    <n v="3.8"/>
    <n v="110000"/>
    <x v="1"/>
    <s v="Manual"/>
    <s v="2nd Owner"/>
    <n v="2018"/>
    <x v="33"/>
    <s v="5 Seats"/>
  </r>
  <r>
    <s v="Hyundai Santro Xing XO"/>
    <n v="1.49"/>
    <n v="70000"/>
    <x v="1"/>
    <s v="Manual"/>
    <s v="2nd Owner"/>
    <n v="2007"/>
    <x v="39"/>
    <s v="5 Seats"/>
  </r>
  <r>
    <s v="Hyundai Santro Xing XG"/>
    <n v="1.65"/>
    <n v="90000"/>
    <x v="1"/>
    <s v="Manual"/>
    <s v="3rd Owner"/>
    <n v="2004"/>
    <x v="4"/>
    <s v="5 Seats"/>
  </r>
  <r>
    <s v="Hyundai Creta 1.6 SX Automatic Diesel"/>
    <n v="16"/>
    <n v="50540"/>
    <x v="0"/>
    <s v="Automatic"/>
    <s v="1st Owner"/>
    <n v="2019"/>
    <x v="12"/>
    <s v="5 Seats"/>
  </r>
  <r>
    <s v="Maruti Baleno Zeta"/>
    <n v="7.5"/>
    <n v="35000"/>
    <x v="1"/>
    <s v="Manual"/>
    <s v="1st Owner"/>
    <n v="2020"/>
    <x v="8"/>
    <s v="5 Seats"/>
  </r>
  <r>
    <s v="Datsun RediGO S"/>
    <n v="2.5"/>
    <n v="30000"/>
    <x v="1"/>
    <s v="Manual"/>
    <s v="2nd Owner"/>
    <n v="2017"/>
    <x v="4"/>
    <s v="5 Seats"/>
  </r>
  <r>
    <s v="Hyundai i20 Asta 1.4 CRDi (Diesel)"/>
    <n v="3"/>
    <n v="90000"/>
    <x v="0"/>
    <s v="Manual"/>
    <s v="2nd Owner"/>
    <n v="2010"/>
    <x v="3"/>
    <s v="5 Seats"/>
  </r>
  <r>
    <s v="Hyundai Grand i10 Nios Sportz"/>
    <n v="6.3"/>
    <n v="25000"/>
    <x v="1"/>
    <s v="Manual"/>
    <s v="1st Owner"/>
    <n v="2020"/>
    <x v="56"/>
    <s v="5 Seats"/>
  </r>
  <r>
    <s v="Honda Jazz 1.2 E i VTEC"/>
    <n v="3.8"/>
    <n v="100000"/>
    <x v="1"/>
    <s v="Manual"/>
    <s v="2nd Owner"/>
    <n v="2015"/>
    <x v="14"/>
    <s v="5 Seats"/>
  </r>
  <r>
    <s v="Maruti SX4 Vxi BSIII"/>
    <n v="2.5499999999999998"/>
    <n v="90000"/>
    <x v="1"/>
    <s v="Manual"/>
    <s v="2nd Owner"/>
    <n v="2008"/>
    <x v="13"/>
    <s v="5 Seats"/>
  </r>
  <r>
    <s v="Hyundai Verna VTVT 1.6 SX Option"/>
    <n v="11.8"/>
    <n v="33783"/>
    <x v="1"/>
    <s v="Manual"/>
    <s v="1st Owner"/>
    <n v="2019"/>
    <x v="3"/>
    <s v="5 Seats"/>
  </r>
  <r>
    <s v="Maruti Celerio ZXI AT"/>
    <n v="4"/>
    <n v="50000"/>
    <x v="1"/>
    <s v="Automatic"/>
    <s v="2nd Owner"/>
    <n v="2016"/>
    <x v="13"/>
    <s v="5 Seats"/>
  </r>
  <r>
    <s v="Honda Amaze VX Petrol BSIV"/>
    <n v="7.2"/>
    <n v="30000"/>
    <x v="1"/>
    <s v="Manual"/>
    <s v="1st Owner"/>
    <n v="2019"/>
    <x v="10"/>
    <s v="5 Seats"/>
  </r>
  <r>
    <s v="Maruti Celerio ZXI MT BSIV"/>
    <n v="4.9000000000000004"/>
    <n v="50000"/>
    <x v="1"/>
    <s v="Manual"/>
    <s v="2nd Owner"/>
    <n v="2019"/>
    <x v="4"/>
    <s v="5 Seats"/>
  </r>
  <r>
    <s v="Datsun GO T BSIV"/>
    <n v="3.25"/>
    <n v="25000"/>
    <x v="1"/>
    <s v="Manual"/>
    <s v="2nd Owner"/>
    <n v="2017"/>
    <x v="5"/>
    <s v="5 Seats"/>
  </r>
  <r>
    <s v="Hyundai i20 Magna Plus BSIV"/>
    <n v="5.95"/>
    <n v="40000"/>
    <x v="1"/>
    <s v="Manual"/>
    <s v="2nd Owner"/>
    <n v="2019"/>
    <x v="5"/>
    <s v="5 Seats"/>
  </r>
  <r>
    <s v="Ford Ecosport 1.5 Diesel Titanium"/>
    <n v="8.35"/>
    <n v="68414"/>
    <x v="0"/>
    <s v="Manual"/>
    <s v="1st Owner"/>
    <n v="2018"/>
    <x v="29"/>
    <s v="5 Seats"/>
  </r>
  <r>
    <s v="Volkswagen Vento 1.5 TDI Highline AT"/>
    <n v="7.35"/>
    <n v="91777"/>
    <x v="0"/>
    <s v="Automatic"/>
    <s v="1st Owner"/>
    <n v="2016"/>
    <x v="31"/>
    <s v="5 Seats"/>
  </r>
  <r>
    <s v="Skoda Rapid 1.6 TDI Active"/>
    <n v="3.95"/>
    <n v="79399"/>
    <x v="0"/>
    <s v="Manual"/>
    <s v="1st Owner"/>
    <n v="2011"/>
    <x v="17"/>
    <s v="5 Seats"/>
  </r>
  <r>
    <s v="Maruti Vitara Brezza ZDi Plus AMT"/>
    <n v="10.8"/>
    <n v="70683"/>
    <x v="0"/>
    <s v="Automatic"/>
    <s v="1st Owner"/>
    <n v="2018"/>
    <x v="10"/>
    <s v="5 Seats"/>
  </r>
  <r>
    <s v="Hyundai EON Sportz"/>
    <n v="3.25"/>
    <n v="37820"/>
    <x v="1"/>
    <s v="Manual"/>
    <s v="1st Owner"/>
    <n v="2015"/>
    <x v="5"/>
    <s v="5 Seats"/>
  </r>
  <r>
    <s v="Nissan Micra Active XV Petrol"/>
    <n v="4.75"/>
    <n v="25943"/>
    <x v="1"/>
    <s v="Manual"/>
    <s v="1st Owner"/>
    <n v="2017"/>
    <x v="31"/>
    <s v="5 Seats"/>
  </r>
  <r>
    <s v="Skoda Rapid 1.5 TDI Ambition"/>
    <n v="5.2"/>
    <n v="63470"/>
    <x v="0"/>
    <s v="Manual"/>
    <s v="1st Owner"/>
    <n v="2014"/>
    <x v="13"/>
    <s v="5 Seats"/>
  </r>
  <r>
    <s v="Maruti Swift Dzire VDI Optional"/>
    <n v="7.5"/>
    <n v="56500"/>
    <x v="0"/>
    <s v="Manual"/>
    <s v="1st Owner"/>
    <n v="2017"/>
    <x v="31"/>
    <s v="5 Seats"/>
  </r>
  <r>
    <s v="Maruti Celerio ZXI AMT BSIV"/>
    <n v="5.8"/>
    <n v="46364"/>
    <x v="1"/>
    <s v="Automatic"/>
    <s v="1st Owner"/>
    <n v="2018"/>
    <x v="10"/>
    <s v="5 Seats"/>
  </r>
  <r>
    <s v="Maruti Swift VDI"/>
    <n v="6.3"/>
    <n v="138571"/>
    <x v="0"/>
    <s v="Manual"/>
    <s v="1st Owner"/>
    <n v="2016"/>
    <x v="122"/>
    <s v="5 Seats"/>
  </r>
  <r>
    <s v="Tata Nexon 1.2 Revotron XZA Plus DualTone"/>
    <n v="10.3"/>
    <n v="15000"/>
    <x v="1"/>
    <s v="Automatic"/>
    <s v="1st Owner"/>
    <n v="2020"/>
    <x v="33"/>
    <s v="5 Seats"/>
  </r>
  <r>
    <s v="Maruti Zen D"/>
    <n v="0.75"/>
    <n v="150000"/>
    <x v="0"/>
    <s v="Manual"/>
    <s v="1st Owner"/>
    <n v="2003"/>
    <x v="4"/>
    <s v="5 Seats"/>
  </r>
  <r>
    <s v="Hyundai Santro Xing GLS"/>
    <n v="2.59"/>
    <n v="44357"/>
    <x v="1"/>
    <s v="Manual"/>
    <s v="2nd Owner"/>
    <n v="2009"/>
    <x v="5"/>
    <s v="7 Seats"/>
  </r>
  <r>
    <s v="Maruti Wagon R ZXI 1.2"/>
    <n v="5.5"/>
    <n v="20000"/>
    <x v="1"/>
    <s v="Manual"/>
    <s v="1st Owner"/>
    <n v="2020"/>
    <x v="72"/>
    <s v="5 Seats"/>
  </r>
  <r>
    <s v="Volkswagen Polo 1.5 TDI Highline"/>
    <n v="5.3"/>
    <n v="60152"/>
    <x v="0"/>
    <s v="Manual"/>
    <s v="1st Owner"/>
    <n v="2014"/>
    <x v="23"/>
    <s v="5 Seats"/>
  </r>
  <r>
    <s v="Ford Freestyle Titanium"/>
    <n v="7"/>
    <n v="10000"/>
    <x v="1"/>
    <s v="Manual"/>
    <s v="1st Owner"/>
    <n v="2020"/>
    <x v="13"/>
    <s v="7 Seats"/>
  </r>
  <r>
    <s v="Mahindra XUV500 R W10 FWD"/>
    <n v="13.5"/>
    <n v="25000"/>
    <x v="0"/>
    <s v="Manual"/>
    <s v="1st Owner"/>
    <n v="2017"/>
    <x v="31"/>
    <s v="5 Seats"/>
  </r>
  <r>
    <s v="Maruti Celerio ZXI Optional AMT BSIV"/>
    <n v="4.5"/>
    <n v="50000"/>
    <x v="1"/>
    <s v="Automatic"/>
    <s v="2nd Owner"/>
    <n v="2018"/>
    <x v="2"/>
    <s v="5 Seats"/>
  </r>
  <r>
    <s v="Maruti Vitara Brezza ZDi Plus"/>
    <n v="9.75"/>
    <n v="44599"/>
    <x v="0"/>
    <s v="Manual"/>
    <s v="1st Owner"/>
    <n v="2018"/>
    <x v="6"/>
    <s v="5 Seats"/>
  </r>
  <r>
    <s v="Toyota Innova 2.5 VX (Diesel) 7 Seater BS IV"/>
    <n v="7.6"/>
    <n v="289000"/>
    <x v="0"/>
    <s v="Manual"/>
    <s v="2nd Owner"/>
    <n v="2013"/>
    <x v="33"/>
    <s v="5 Seats"/>
  </r>
  <r>
    <s v="Honda City GXi"/>
    <n v="2.5"/>
    <n v="80000"/>
    <x v="1"/>
    <s v="Manual"/>
    <s v="1st Owner"/>
    <n v="2007"/>
    <x v="19"/>
    <s v="5 Seats"/>
  </r>
  <r>
    <s v="Hyundai Santro Xing XO"/>
    <n v="1.65"/>
    <n v="120000"/>
    <x v="1"/>
    <s v="Manual"/>
    <s v="2nd Owner"/>
    <n v="2007"/>
    <x v="10"/>
    <s v="5 Seats"/>
  </r>
  <r>
    <s v="Kia Seltos GTX Plus"/>
    <n v="15.5"/>
    <n v="60000"/>
    <x v="1"/>
    <s v="Manual"/>
    <s v="1st Owner"/>
    <n v="2020"/>
    <x v="4"/>
    <s v="8 Seats"/>
  </r>
  <r>
    <s v="Honda Amaze S i-Vtech"/>
    <n v="3.25"/>
    <n v="60000"/>
    <x v="1"/>
    <s v="Manual"/>
    <s v="1st Owner"/>
    <n v="2014"/>
    <x v="31"/>
    <s v="5 Seats"/>
  </r>
  <r>
    <s v="Hyundai i20 Active 1.2 SX"/>
    <n v="5.5"/>
    <n v="70000"/>
    <x v="1"/>
    <s v="Manual"/>
    <s v="2nd Owner"/>
    <n v="2015"/>
    <x v="64"/>
    <s v="5 Seats"/>
  </r>
  <r>
    <s v="Maruti Vitara Brezza ZDi"/>
    <n v="6.8"/>
    <n v="90000"/>
    <x v="0"/>
    <s v="Manual"/>
    <s v="2nd Owner"/>
    <n v="2017"/>
    <x v="13"/>
    <s v="5 Seats"/>
  </r>
  <r>
    <s v="Mahindra Scorpio 2.6 Turbo 7 Str"/>
    <n v="2.4"/>
    <n v="156000"/>
    <x v="0"/>
    <s v="Manual"/>
    <s v="2nd Owner"/>
    <n v="2006"/>
    <x v="6"/>
    <s v="5 Seats"/>
  </r>
  <r>
    <s v="Maruti Wagon R LXI BS IV"/>
    <n v="3.5"/>
    <n v="35000"/>
    <x v="1"/>
    <s v="Manual"/>
    <s v="1st Owner"/>
    <n v="2014"/>
    <x v="29"/>
    <s v="5 Seats"/>
  </r>
  <r>
    <s v="Mahindra XUV300 W8 Option Diesel"/>
    <n v="13.5"/>
    <n v="78000"/>
    <x v="0"/>
    <s v="Manual"/>
    <s v="1st Owner"/>
    <n v="2020"/>
    <x v="33"/>
    <s v="5 Seats"/>
  </r>
  <r>
    <s v="Skoda Rapid 1.6 MPI AT Style BSIV"/>
    <n v="7.6"/>
    <n v="40000"/>
    <x v="1"/>
    <s v="Automatic"/>
    <s v="1st Owner"/>
    <n v="2017"/>
    <x v="43"/>
    <s v="5 Seats"/>
  </r>
  <r>
    <s v="Hyundai Santro Xing XL"/>
    <n v="1.4"/>
    <n v="40000"/>
    <x v="1"/>
    <s v="Manual"/>
    <s v="2nd Owner"/>
    <n v="2005"/>
    <x v="4"/>
    <s v="5 Seats"/>
  </r>
  <r>
    <s v="Kia Sonet 1.5 HTX Diesel"/>
    <n v="11"/>
    <n v="25000"/>
    <x v="0"/>
    <s v="Manual"/>
    <s v="1st Owner"/>
    <n v="2021"/>
    <x v="18"/>
    <s v="5 Seats"/>
  </r>
  <r>
    <s v="Maruti Baleno Zeta"/>
    <n v="7"/>
    <n v="80000"/>
    <x v="1"/>
    <s v="Manual"/>
    <s v="1st Owner"/>
    <n v="2019"/>
    <x v="5"/>
    <s v="5 Seats"/>
  </r>
  <r>
    <s v="Maruti Alto LXi BSIII"/>
    <n v="1.2"/>
    <n v="77450"/>
    <x v="1"/>
    <s v="Manual"/>
    <s v="2nd Owner"/>
    <n v="2008"/>
    <x v="4"/>
    <s v="4 Seats"/>
  </r>
  <r>
    <s v="Volkswagen Vento 1.5 TDI Highline"/>
    <n v="5.0999999999999996"/>
    <n v="170000"/>
    <x v="0"/>
    <s v="Manual"/>
    <s v="1st Owner"/>
    <n v="2015"/>
    <x v="86"/>
    <s v="5 Seats"/>
  </r>
  <r>
    <s v="Hyundai Grand i10 Nios AMT Asta"/>
    <n v="7.1"/>
    <n v="15000"/>
    <x v="1"/>
    <s v="Automatic"/>
    <s v="2nd Owner"/>
    <n v="2020"/>
    <x v="18"/>
    <s v="5 Seats"/>
  </r>
  <r>
    <s v="Skoda Octavia L and K 1.9 TDI MT"/>
    <n v="1.5"/>
    <n v="132000"/>
    <x v="0"/>
    <s v="Manual"/>
    <s v="1st Owner"/>
    <n v="2005"/>
    <x v="56"/>
    <s v="5 Seats"/>
  </r>
  <r>
    <s v="Maruti 800 Std MPFi"/>
    <n v="1.25"/>
    <n v="58000"/>
    <x v="1"/>
    <s v="Manual"/>
    <s v="1st Owner"/>
    <n v="2006"/>
    <x v="6"/>
    <s v="5 Seats"/>
  </r>
  <r>
    <s v="Maruti SX4 Vxi BSIV"/>
    <n v="2.5"/>
    <n v="60000"/>
    <x v="1"/>
    <s v="Manual"/>
    <s v="1st Owner"/>
    <n v="2011"/>
    <x v="5"/>
    <s v="5 Seats"/>
  </r>
  <r>
    <s v="Honda City i VTEC V"/>
    <n v="6.5"/>
    <n v="40000"/>
    <x v="1"/>
    <s v="Manual"/>
    <s v="1st Owner"/>
    <n v="2016"/>
    <x v="31"/>
    <s v="5 Seats"/>
  </r>
  <r>
    <s v="Mercedes-Benz C-Class 180 elegance"/>
    <n v="3.5"/>
    <n v="80000"/>
    <x v="1"/>
    <s v="Manual"/>
    <s v="2nd Owner"/>
    <n v="2004"/>
    <x v="31"/>
    <s v="7 Seats"/>
  </r>
  <r>
    <s v="Ford Freestyle Trend Diesel BSIV"/>
    <n v="5.45"/>
    <n v="70000"/>
    <x v="0"/>
    <s v="Manual"/>
    <s v="1st Owner"/>
    <n v="2018"/>
    <x v="2"/>
    <s v="5 Seats"/>
  </r>
  <r>
    <s v="Maruti Swift VDI"/>
    <n v="3.85"/>
    <n v="55726"/>
    <x v="0"/>
    <s v="Manual"/>
    <s v="1st Owner"/>
    <n v="2011"/>
    <x v="31"/>
    <s v="5 Seats"/>
  </r>
  <r>
    <s v="Maruti Vitara Brezza ZDi Plus"/>
    <n v="11.5"/>
    <n v="92916"/>
    <x v="0"/>
    <s v="Manual"/>
    <s v="1st Owner"/>
    <n v="2019"/>
    <x v="48"/>
    <s v="5 Seats"/>
  </r>
  <r>
    <s v="Toyota Innova 2.5 V Diesel 7-seater"/>
    <n v="3.5"/>
    <n v="120000"/>
    <x v="0"/>
    <s v="Manual"/>
    <s v="4th Owner"/>
    <n v="2005"/>
    <x v="4"/>
    <s v="5 Seats"/>
  </r>
  <r>
    <s v="Maruti Swift Dzire VDi"/>
    <n v="2.8"/>
    <n v="120000"/>
    <x v="0"/>
    <s v="Manual"/>
    <s v="2nd Owner"/>
    <n v="2011"/>
    <x v="89"/>
    <s v="4 Seats"/>
  </r>
  <r>
    <s v="Nissan Micra Diesel XV Premium"/>
    <n v="3.95"/>
    <n v="110000"/>
    <x v="0"/>
    <s v="Manual"/>
    <s v="1st Owner"/>
    <n v="2015"/>
    <x v="18"/>
    <s v="6 Seats"/>
  </r>
  <r>
    <s v="Maruti Swift VXI"/>
    <n v="3.5"/>
    <n v="90000"/>
    <x v="1"/>
    <s v="Manual"/>
    <s v="2nd Owner"/>
    <n v="2013"/>
    <x v="0"/>
    <s v="5 Seats"/>
  </r>
  <r>
    <s v="Chevrolet Spark 1.0 LS LPG"/>
    <n v="1.2"/>
    <n v="120000"/>
    <x v="4"/>
    <s v="Manual"/>
    <s v="2nd Owner"/>
    <n v="2009"/>
    <x v="48"/>
    <s v="7 Seats"/>
  </r>
  <r>
    <s v="Maruti 800 DX 5 Speed"/>
    <n v="0.8"/>
    <n v="50000"/>
    <x v="1"/>
    <s v="Manual"/>
    <s v="3rd Owner"/>
    <n v="2001"/>
    <x v="26"/>
    <s v="7 Seats"/>
  </r>
  <r>
    <s v="MG Hector Plus Sharp Diesel MT"/>
    <n v="21.5"/>
    <n v="8000"/>
    <x v="0"/>
    <s v="Manual"/>
    <s v="1st Owner"/>
    <n v="2022"/>
    <x v="43"/>
    <s v="5 Seats"/>
  </r>
  <r>
    <s v="Renault Duster 85PS Diesel RxL"/>
    <n v="5.95"/>
    <n v="70000"/>
    <x v="0"/>
    <s v="Manual"/>
    <s v="2nd Owner"/>
    <n v="2015"/>
    <x v="3"/>
    <s v="5 Seats"/>
  </r>
  <r>
    <s v="Skoda Kodiaq 2.0 TDI Laurin Klement"/>
    <n v="32.6"/>
    <n v="60400"/>
    <x v="0"/>
    <s v="Automatic"/>
    <s v="1st Owner"/>
    <n v="2019"/>
    <x v="21"/>
    <s v="5 Seats"/>
  </r>
  <r>
    <s v="Mahindra TUV 300 T10 BSIV"/>
    <n v="11.3"/>
    <n v="69824"/>
    <x v="0"/>
    <s v="Manual"/>
    <s v="1st Owner"/>
    <n v="2020"/>
    <x v="53"/>
    <s v="5 Seats"/>
  </r>
  <r>
    <s v="Tata Tiago 1.2 Revotron XZ"/>
    <n v="4.5999999999999996"/>
    <n v="40000"/>
    <x v="1"/>
    <s v="Manual"/>
    <s v="1st Owner"/>
    <n v="2016"/>
    <x v="26"/>
    <s v="5 Seats"/>
  </r>
  <r>
    <s v="Renault Koleos 2.0 Diesel"/>
    <n v="5"/>
    <n v="121000"/>
    <x v="0"/>
    <s v="Automatic"/>
    <s v="2nd Owner"/>
    <n v="2012"/>
    <x v="6"/>
    <s v="7 Seats"/>
  </r>
  <r>
    <s v="Tata Indigo GLX BS III"/>
    <n v="1.4"/>
    <n v="40000"/>
    <x v="1"/>
    <s v="Manual"/>
    <s v="2nd Owner"/>
    <n v="2010"/>
    <x v="31"/>
    <s v="5 Seats"/>
  </r>
  <r>
    <s v="Volkswagen Jetta 2.0L TDI Highline AT"/>
    <n v="8.5"/>
    <n v="50000"/>
    <x v="0"/>
    <s v="Automatic"/>
    <s v="1st Owner"/>
    <n v="2016"/>
    <x v="4"/>
    <s v="5 Seats"/>
  </r>
  <r>
    <s v="Honda City GXi"/>
    <n v="1.6"/>
    <n v="100000"/>
    <x v="1"/>
    <s v="Manual"/>
    <s v="2nd Owner"/>
    <n v="2006"/>
    <x v="4"/>
    <s v="7 Seats"/>
  </r>
  <r>
    <s v="Maruti Ertiga VDI"/>
    <n v="6.5"/>
    <n v="70000"/>
    <x v="0"/>
    <s v="Manual"/>
    <s v="2nd Owner"/>
    <n v="2015"/>
    <x v="68"/>
    <s v="5 Seats"/>
  </r>
  <r>
    <s v="Hyundai i20 1.2 Magna"/>
    <n v="3"/>
    <n v="120000"/>
    <x v="1"/>
    <s v="Manual"/>
    <s v="1st Owner"/>
    <n v="2012"/>
    <x v="39"/>
    <s v="5 Seats"/>
  </r>
  <r>
    <s v="Hyundai i10 Sportz Option"/>
    <n v="2.95"/>
    <n v="90000"/>
    <x v="1"/>
    <s v="Manual"/>
    <s v="2nd Owner"/>
    <n v="2011"/>
    <x v="123"/>
    <s v="7 Seats"/>
  </r>
  <r>
    <s v="Toyota Fortuner 4x2 AT"/>
    <n v="19.5"/>
    <n v="120000"/>
    <x v="0"/>
    <s v="Automatic"/>
    <s v="2nd Owner"/>
    <n v="2015"/>
    <x v="11"/>
    <s v="5 Seats"/>
  </r>
  <r>
    <s v="Hyundai Verna 1.6 CRDi EX MT"/>
    <n v="4.5"/>
    <n v="80000"/>
    <x v="0"/>
    <s v="Manual"/>
    <s v="1st Owner"/>
    <n v="2011"/>
    <x v="57"/>
    <s v="5 Seats"/>
  </r>
  <r>
    <s v="Hyundai i20 Asta 1.4 AT"/>
    <n v="4.5"/>
    <n v="110000"/>
    <x v="1"/>
    <s v="Manual"/>
    <s v="2nd Owner"/>
    <n v="2013"/>
    <x v="26"/>
    <s v="5 Seats"/>
  </r>
  <r>
    <s v="Maruti Ertiga ZXI Plus Petrol"/>
    <n v="9.1300000000000008"/>
    <n v="40000"/>
    <x v="1"/>
    <s v="Manual"/>
    <s v="1st Owner"/>
    <n v="2019"/>
    <x v="4"/>
    <s v="5 Seats"/>
  </r>
  <r>
    <s v="Maruti Zen LX"/>
    <n v="0.6"/>
    <n v="100000"/>
    <x v="1"/>
    <s v="Manual"/>
    <s v="2nd Owner"/>
    <n v="1998"/>
    <x v="14"/>
    <s v="5 Seats"/>
  </r>
  <r>
    <s v="Skoda Octavia 2.0 TDI AT L K"/>
    <n v="20.95"/>
    <n v="35700"/>
    <x v="0"/>
    <s v="Automatic"/>
    <s v="1st Owner"/>
    <n v="2017"/>
    <x v="4"/>
    <s v="5 Seats"/>
  </r>
  <r>
    <s v="Maruti Baleno Delta"/>
    <n v="6.8"/>
    <n v="35000"/>
    <x v="1"/>
    <s v="Manual"/>
    <s v="1st Owner"/>
    <n v="2021"/>
    <x v="8"/>
    <s v="5 Seats"/>
  </r>
  <r>
    <s v="Hyundai Creta 1.6 VTVT E Plus"/>
    <n v="7.51"/>
    <n v="43000"/>
    <x v="1"/>
    <s v="Manual"/>
    <s v="1st Owner"/>
    <n v="2016"/>
    <x v="74"/>
    <s v="7 Seats"/>
  </r>
  <r>
    <s v="Hyundai Grand i10 1.2 Kappa Sportz Option"/>
    <n v="5.2"/>
    <n v="30000"/>
    <x v="1"/>
    <s v="Manual"/>
    <s v="1st Owner"/>
    <n v="2018"/>
    <x v="31"/>
    <s v="5 Seats"/>
  </r>
  <r>
    <s v="Hyundai i20 Diesel Sportz"/>
    <n v="7.65"/>
    <n v="68000"/>
    <x v="0"/>
    <s v="Manual"/>
    <s v="1st Owner"/>
    <n v="2018"/>
    <x v="96"/>
    <s v="5 Seats"/>
  </r>
  <r>
    <s v="Hyundai Accent Executive"/>
    <n v="1.2"/>
    <n v="90000"/>
    <x v="1"/>
    <s v="Manual"/>
    <s v="2nd Owner"/>
    <n v="2009"/>
    <x v="13"/>
    <s v="5 Seats"/>
  </r>
  <r>
    <s v="Maruti Ertiga ZDI"/>
    <n v="5.0999999999999996"/>
    <n v="120000"/>
    <x v="0"/>
    <s v="Manual"/>
    <s v="2nd Owner"/>
    <n v="2012"/>
    <x v="54"/>
    <s v="5 Seats"/>
  </r>
  <r>
    <s v="Ford Ikon 1.3 Flair"/>
    <n v="1"/>
    <n v="50000"/>
    <x v="1"/>
    <s v="Manual"/>
    <s v="1st Owner"/>
    <n v="2007"/>
    <x v="43"/>
    <s v="5 Seats"/>
  </r>
  <r>
    <s v="Maruti Wagon R VXI Plus"/>
    <n v="4.6500000000000004"/>
    <n v="38800"/>
    <x v="1"/>
    <s v="Manual"/>
    <s v="2nd Owner"/>
    <n v="2017"/>
    <x v="18"/>
    <s v="5 Seats"/>
  </r>
  <r>
    <s v="Maruti Wagon R LXI Minor"/>
    <n v="1.3"/>
    <n v="110000"/>
    <x v="1"/>
    <s v="Manual"/>
    <s v="2nd Owner"/>
    <n v="2007"/>
    <x v="96"/>
    <s v="5 Seats"/>
  </r>
  <r>
    <s v="Hyundai Accent CRDi"/>
    <n v="0.99"/>
    <n v="120000"/>
    <x v="0"/>
    <s v="Manual"/>
    <s v="2nd Owner"/>
    <n v="2005"/>
    <x v="83"/>
    <s v="5 Seats"/>
  </r>
  <r>
    <s v="Maruti Alto 800 VXI"/>
    <n v="4.3499999999999996"/>
    <n v="20439"/>
    <x v="1"/>
    <s v="Manual"/>
    <s v="1st Owner"/>
    <n v="2019"/>
    <x v="70"/>
    <s v="5 Seats"/>
  </r>
  <r>
    <s v="Ford Ikon 1.3 Flair"/>
    <n v="1.3"/>
    <n v="110000"/>
    <x v="1"/>
    <s v="Manual"/>
    <s v="3rd Owner"/>
    <n v="2006"/>
    <x v="31"/>
    <s v="5 Seats"/>
  </r>
  <r>
    <s v="Chevrolet Aveo 1.4 E"/>
    <n v="1.6"/>
    <n v="120000"/>
    <x v="1"/>
    <s v="Manual"/>
    <s v="2nd Owner"/>
    <n v="2007"/>
    <x v="3"/>
    <s v="5 Seats"/>
  </r>
  <r>
    <s v="Honda Civic 1.8 S MT"/>
    <n v="3"/>
    <n v="110000"/>
    <x v="1"/>
    <s v="Manual"/>
    <s v="2nd Owner"/>
    <n v="2006"/>
    <x v="16"/>
    <s v="5 Seats"/>
  </r>
  <r>
    <s v="Maruti Swift Dzire VDI"/>
    <n v="6.5"/>
    <n v="80000"/>
    <x v="0"/>
    <s v="Manual"/>
    <s v="1st Owner"/>
    <n v="2018"/>
    <x v="26"/>
    <s v="5 Seats"/>
  </r>
  <r>
    <s v="Hyundai Santro LP zipPlus"/>
    <n v="0.7"/>
    <n v="100000"/>
    <x v="1"/>
    <s v="Manual"/>
    <s v="1st Owner"/>
    <n v="2002"/>
    <x v="13"/>
    <s v="5 Seats"/>
  </r>
  <r>
    <s v="Tata Tiago 1.2 Revotron XZ"/>
    <n v="4.5"/>
    <n v="60000"/>
    <x v="1"/>
    <s v="Manual"/>
    <s v="1st Owner"/>
    <n v="2017"/>
    <x v="8"/>
    <s v="5 Seats"/>
  </r>
  <r>
    <s v="Nissan Magnite Turbo XV Premium"/>
    <n v="9"/>
    <n v="20000"/>
    <x v="1"/>
    <s v="Manual"/>
    <s v="1st Owner"/>
    <n v="2021"/>
    <x v="54"/>
    <s v="5 Seats"/>
  </r>
  <r>
    <s v="Audi A4 New  2.0 TDI Multitronic"/>
    <n v="7.5"/>
    <n v="70000"/>
    <x v="0"/>
    <s v="Automatic"/>
    <s v="2nd Owner"/>
    <n v="2011"/>
    <x v="75"/>
    <s v="5 Seats"/>
  </r>
  <r>
    <s v="Maruti Wagon R VXI Optional"/>
    <n v="4.3"/>
    <n v="50000"/>
    <x v="1"/>
    <s v="Manual"/>
    <s v="1st Owner"/>
    <n v="2018"/>
    <x v="54"/>
    <s v="5 Seats"/>
  </r>
  <r>
    <s v="Tata Indigo LS (TDI) BS III"/>
    <n v="1.3"/>
    <n v="200000"/>
    <x v="0"/>
    <s v="Manual"/>
    <s v="2nd Owner"/>
    <n v="2008"/>
    <x v="89"/>
    <s v="5 Seats"/>
  </r>
  <r>
    <s v="Maruti Zen Estilo 1.1 LXI BSIII"/>
    <n v="0.99"/>
    <n v="60000"/>
    <x v="1"/>
    <s v="Manual"/>
    <s v="2nd Owner"/>
    <n v="2007"/>
    <x v="4"/>
    <s v="5 Seats"/>
  </r>
  <r>
    <s v="Toyota Corolla AE"/>
    <n v="1.7"/>
    <n v="120000"/>
    <x v="1"/>
    <s v="Manual"/>
    <s v="3rd Owner"/>
    <n v="2003"/>
    <x v="13"/>
    <s v="5 Seats"/>
  </r>
  <r>
    <s v="Maruti Zen Estilo 1.1 LXI BSIII"/>
    <n v="1.2"/>
    <n v="80000"/>
    <x v="1"/>
    <s v="Manual"/>
    <s v="2nd Owner"/>
    <n v="2007"/>
    <x v="97"/>
    <s v="5 Seats"/>
  </r>
  <r>
    <s v="Chevrolet Spark 1.0 LT Option Pack"/>
    <n v="1.3"/>
    <n v="50000"/>
    <x v="1"/>
    <s v="Manual"/>
    <s v="2nd Owner"/>
    <n v="2012"/>
    <x v="23"/>
    <s v="7 Seats"/>
  </r>
  <r>
    <s v="Hyundai Grand i10 1.2 Kappa Sportz Option"/>
    <n v="6"/>
    <n v="15000"/>
    <x v="1"/>
    <s v="Manual"/>
    <s v="1st Owner"/>
    <n v="2019"/>
    <x v="57"/>
    <s v="5 Seats"/>
  </r>
  <r>
    <s v="Hyundai EON 1.0 Era Plus"/>
    <n v="2.95"/>
    <n v="52552"/>
    <x v="1"/>
    <s v="Manual"/>
    <s v="1st Owner"/>
    <n v="2014"/>
    <x v="6"/>
    <s v="5 Seats"/>
  </r>
  <r>
    <s v="Hyundai Grand i10 CRDi Asta"/>
    <n v="5.6"/>
    <n v="63565"/>
    <x v="0"/>
    <s v="Manual"/>
    <s v="1st Owner"/>
    <n v="2015"/>
    <x v="29"/>
    <s v="5 Seats"/>
  </r>
  <r>
    <s v="Mahindra Scorpio S10 7 Seater"/>
    <n v="11.2"/>
    <n v="154659"/>
    <x v="0"/>
    <s v="Manual"/>
    <s v="1st Owner"/>
    <n v="2015"/>
    <x v="0"/>
    <s v="5 Seats"/>
  </r>
  <r>
    <s v="Maruti Zen LXI"/>
    <n v="0.75"/>
    <n v="110000"/>
    <x v="1"/>
    <s v="Manual"/>
    <s v="2nd Owner"/>
    <n v="2002"/>
    <x v="14"/>
    <s v="5 Seats"/>
  </r>
  <r>
    <s v="Mahindra XUV300 W6 Diesel"/>
    <n v="10.5"/>
    <n v="27850"/>
    <x v="0"/>
    <s v="Manual"/>
    <s v="1st Owner"/>
    <n v="2020"/>
    <x v="4"/>
    <s v="5 Seats"/>
  </r>
  <r>
    <s v="Skoda Rapid 1.6 MPI Style BSIV"/>
    <n v="8.8000000000000007"/>
    <n v="50000"/>
    <x v="1"/>
    <s v="Manual"/>
    <s v="1st Owner"/>
    <n v="2018"/>
    <x v="52"/>
    <s v="7 Seats"/>
  </r>
  <r>
    <s v="Jeep Compass 2.0 Limited Option 4X4"/>
    <n v="16.899999999999999"/>
    <n v="37000"/>
    <x v="0"/>
    <s v="Manual"/>
    <s v="1st Owner"/>
    <n v="2017"/>
    <x v="14"/>
    <s v="5 Seats"/>
  </r>
  <r>
    <s v="Hyundai Verna 1.6 SX VTVT"/>
    <n v="4.3"/>
    <n v="96384"/>
    <x v="1"/>
    <s v="Manual"/>
    <s v="1st Owner"/>
    <n v="2011"/>
    <x v="6"/>
    <s v="7 Seats"/>
  </r>
  <r>
    <s v="Hyundai i20 1.2 Sportz"/>
    <n v="3.9"/>
    <n v="66070"/>
    <x v="1"/>
    <s v="Manual"/>
    <s v="1st Owner"/>
    <n v="2011"/>
    <x v="6"/>
    <s v="5 Seats"/>
  </r>
  <r>
    <s v="Mahindra Bolero ZLX"/>
    <n v="5"/>
    <n v="77500"/>
    <x v="0"/>
    <s v="Manual"/>
    <s v="1st Owner"/>
    <n v="2013"/>
    <x v="13"/>
    <s v="5 Seats"/>
  </r>
  <r>
    <s v="Hyundai Verna VTVT 1.6 SX"/>
    <n v="8.3000000000000007"/>
    <n v="76504"/>
    <x v="1"/>
    <s v="Manual"/>
    <s v="1st Owner"/>
    <n v="2017"/>
    <x v="17"/>
    <s v="5 Seats"/>
  </r>
  <r>
    <s v="Honda Mobilio V i-VTEC"/>
    <n v="6.15"/>
    <n v="75763"/>
    <x v="1"/>
    <s v="Manual"/>
    <s v="1st Owner"/>
    <n v="2014"/>
    <x v="4"/>
    <s v="5 Seats"/>
  </r>
  <r>
    <s v="Honda City E"/>
    <n v="5.15"/>
    <n v="58028"/>
    <x v="1"/>
    <s v="Manual"/>
    <s v="1st Owner"/>
    <n v="2012"/>
    <x v="5"/>
    <s v="5 Seats"/>
  </r>
  <r>
    <s v="Maruti Wagon R VXI"/>
    <n v="4.3"/>
    <n v="96909"/>
    <x v="1"/>
    <s v="Manual"/>
    <s v="1st Owner"/>
    <n v="2015"/>
    <x v="13"/>
    <s v="5 Seats"/>
  </r>
  <r>
    <s v="Hyundai EON Magna Plus Option"/>
    <n v="3.8"/>
    <n v="49229"/>
    <x v="1"/>
    <s v="Manual"/>
    <s v="1st Owner"/>
    <n v="2017"/>
    <x v="4"/>
    <s v="5 Seats"/>
  </r>
  <r>
    <s v="Maruti Swift VVT VXI"/>
    <n v="4.9000000000000004"/>
    <n v="82113"/>
    <x v="1"/>
    <s v="Manual"/>
    <s v="1st Owner"/>
    <n v="2014"/>
    <x v="38"/>
    <s v="5 Seats"/>
  </r>
  <r>
    <s v="Maruti Ciaz Delta 1.5"/>
    <n v="8.0399999999999991"/>
    <n v="50140"/>
    <x v="0"/>
    <s v="Manual"/>
    <s v="1st Owner"/>
    <n v="2019"/>
    <x v="5"/>
    <s v="5 Seats"/>
  </r>
  <r>
    <s v="Maruti Wagon R VXI BS IV"/>
    <n v="3.1"/>
    <n v="89034"/>
    <x v="1"/>
    <s v="Manual"/>
    <s v="1st Owner"/>
    <n v="2014"/>
    <x v="13"/>
    <s v="5 Seats"/>
  </r>
  <r>
    <s v="Hyundai Grand i10 Asta"/>
    <n v="3.62"/>
    <n v="141692"/>
    <x v="1"/>
    <s v="Manual"/>
    <s v="1st Owner"/>
    <n v="2014"/>
    <x v="16"/>
    <s v="5 Seats"/>
  </r>
  <r>
    <s v="Hyundai Grand i10 1.2 CRDi Era"/>
    <n v="4.75"/>
    <n v="90000"/>
    <x v="0"/>
    <s v="Manual"/>
    <s v="1st Owner"/>
    <n v="2017"/>
    <x v="2"/>
    <s v="7 Seats"/>
  </r>
  <r>
    <s v="Honda WR-V i-DTEC VX"/>
    <n v="8.32"/>
    <n v="76407"/>
    <x v="0"/>
    <s v="Manual"/>
    <s v="2nd Owner"/>
    <n v="2018"/>
    <x v="16"/>
    <s v="5 Seats"/>
  </r>
  <r>
    <s v="Maruti Wagon R LXI CNG"/>
    <n v="2.4500000000000002"/>
    <n v="103535"/>
    <x v="2"/>
    <s v="Manual"/>
    <s v="1st Owner"/>
    <n v="2012"/>
    <x v="31"/>
    <s v="5 Seats"/>
  </r>
  <r>
    <s v="Nissan Magnite XV"/>
    <n v="8.31"/>
    <n v="10048"/>
    <x v="1"/>
    <s v="Manual"/>
    <s v="1st Owner"/>
    <n v="2021"/>
    <x v="31"/>
    <s v="5 Seats"/>
  </r>
  <r>
    <s v="Toyota Innova 2.5 VX (Diesel) 7 Seater BS IV"/>
    <n v="7.84"/>
    <n v="193707"/>
    <x v="0"/>
    <s v="Manual"/>
    <s v="1st Owner"/>
    <n v="2013"/>
    <x v="44"/>
    <s v="7 Seats"/>
  </r>
  <r>
    <s v="Renault KWID 1.0 RXT Optional AT 2016-2019"/>
    <n v="3.18"/>
    <n v="20987"/>
    <x v="1"/>
    <s v="Automatic"/>
    <s v="1st Owner"/>
    <n v="2018"/>
    <x v="13"/>
    <s v="5 Seats"/>
  </r>
  <r>
    <s v="Maruti Baleno Delta Diesel"/>
    <n v="6.9"/>
    <n v="77000"/>
    <x v="0"/>
    <s v="Manual"/>
    <s v="1st Owner"/>
    <n v="2018"/>
    <x v="6"/>
    <s v="5 Seats"/>
  </r>
  <r>
    <s v="Maruti Swift Dzire ZDI"/>
    <n v="7.8"/>
    <n v="88000"/>
    <x v="0"/>
    <s v="Manual"/>
    <s v="1st Owner"/>
    <n v="2017"/>
    <x v="18"/>
    <s v="5 Seats"/>
  </r>
  <r>
    <s v="Toyota Innova Crysta 2.8 ZX AT BSIV"/>
    <n v="17.7"/>
    <n v="119000"/>
    <x v="0"/>
    <s v="Automatic"/>
    <s v="1st Owner"/>
    <n v="2016"/>
    <x v="33"/>
    <s v="5 Seats"/>
  </r>
  <r>
    <s v="Maruti Alto K10 2010-2014 VXI"/>
    <n v="2.8"/>
    <n v="56000"/>
    <x v="1"/>
    <s v="Manual"/>
    <s v="1st Owner"/>
    <n v="2013"/>
    <x v="29"/>
    <s v="5 Seats"/>
  </r>
  <r>
    <s v="Honda City GXi"/>
    <n v="2.2000000000000002"/>
    <n v="86000"/>
    <x v="1"/>
    <s v="Manual"/>
    <s v="1st Owner"/>
    <n v="2006"/>
    <x v="13"/>
    <s v="5 Seats"/>
  </r>
  <r>
    <s v="Maruti Alto 800 LXI"/>
    <n v="2.6"/>
    <n v="68000"/>
    <x v="1"/>
    <s v="Manual"/>
    <s v="1st Owner"/>
    <n v="2014"/>
    <x v="31"/>
    <s v="5 Seats"/>
  </r>
  <r>
    <s v="Hyundai Santro Xing GLS LPG"/>
    <n v="2.8"/>
    <n v="76000"/>
    <x v="4"/>
    <s v="Manual"/>
    <s v="1st Owner"/>
    <n v="2014"/>
    <x v="4"/>
    <s v="5 Seats"/>
  </r>
  <r>
    <s v="Skoda Rapid 1.6 MPI AT Style"/>
    <n v="5.05"/>
    <n v="70354"/>
    <x v="1"/>
    <s v="Automatic"/>
    <s v="2nd Owner"/>
    <n v="2016"/>
    <x v="31"/>
    <s v="5 Seats"/>
  </r>
  <r>
    <s v="Maruti Wagon R VXI"/>
    <n v="2.1"/>
    <n v="117000"/>
    <x v="1"/>
    <s v="Manual"/>
    <s v="1st Owner"/>
    <n v="2009"/>
    <x v="43"/>
    <s v="5 Seats"/>
  </r>
  <r>
    <s v="Maruti Vitara Brezza ZDi"/>
    <n v="9.8000000000000007"/>
    <n v="65000"/>
    <x v="0"/>
    <s v="Manual"/>
    <s v="1st Owner"/>
    <n v="2019"/>
    <x v="43"/>
    <s v="5 Seats"/>
  </r>
  <r>
    <s v="Hyundai Xcent 1.2 Kappa SX Option"/>
    <n v="5.49"/>
    <n v="46865"/>
    <x v="1"/>
    <s v="Manual"/>
    <s v="1st Owner"/>
    <n v="2017"/>
    <x v="45"/>
    <s v="5 Seats"/>
  </r>
  <r>
    <s v="Maruti Swift Dzire ZDI"/>
    <n v="5.42"/>
    <n v="77932"/>
    <x v="0"/>
    <s v="Manual"/>
    <s v="2nd Owner"/>
    <n v="2015"/>
    <x v="74"/>
    <s v="5 Seats"/>
  </r>
  <r>
    <s v="Hyundai Verna Transform SX VGT CRDi"/>
    <n v="2.56"/>
    <n v="118215"/>
    <x v="0"/>
    <s v="Manual"/>
    <s v="1st Owner"/>
    <n v="2010"/>
    <x v="13"/>
    <s v="5 Seats"/>
  </r>
  <r>
    <s v="Kia Seltos HTX Plus D"/>
    <n v="16.309999999999999"/>
    <n v="45873"/>
    <x v="0"/>
    <s v="Manual"/>
    <s v="1st Owner"/>
    <n v="2020"/>
    <x v="5"/>
    <s v="5 Seats"/>
  </r>
  <r>
    <s v="Maruti Eeco 5 Seater AC BSIV"/>
    <n v="2.56"/>
    <n v="115596"/>
    <x v="1"/>
    <s v="Manual"/>
    <s v="1st Owner"/>
    <n v="2014"/>
    <x v="10"/>
    <s v="5 Seats"/>
  </r>
  <r>
    <s v="Hyundai Accent GLE"/>
    <n v="1.31"/>
    <n v="69218"/>
    <x v="1"/>
    <s v="Manual"/>
    <s v="1st Owner"/>
    <n v="2007"/>
    <x v="4"/>
    <s v="5 Seats"/>
  </r>
  <r>
    <s v="Hyundai Venue SX Plus Turbo DCT"/>
    <n v="11.91"/>
    <n v="26192"/>
    <x v="1"/>
    <s v="Automatic"/>
    <s v="1st Owner"/>
    <n v="2020"/>
    <x v="33"/>
    <s v="5 Seats"/>
  </r>
  <r>
    <s v="Ford Ecosport 1.5 DV5 MT Ambiente"/>
    <n v="4.84"/>
    <n v="90992"/>
    <x v="0"/>
    <s v="Manual"/>
    <s v="2nd Owner"/>
    <n v="2014"/>
    <x v="5"/>
    <s v="5 Seats"/>
  </r>
  <r>
    <s v="Volkswagen Polo 1.2 MPI Highline"/>
    <n v="4.25"/>
    <n v="42322"/>
    <x v="1"/>
    <s v="Manual"/>
    <s v="2nd Owner"/>
    <n v="2014"/>
    <x v="54"/>
    <s v="5 Seats"/>
  </r>
  <r>
    <s v="Hyundai Grand i10 1.2 Kappa Sportz BSIV"/>
    <n v="5.81"/>
    <n v="20064"/>
    <x v="1"/>
    <s v="Manual"/>
    <s v="1st Owner"/>
    <n v="2019"/>
    <x v="33"/>
    <s v="5 Seats"/>
  </r>
  <r>
    <s v="Hyundai i10 Magna LPG"/>
    <n v="2.81"/>
    <n v="37418"/>
    <x v="4"/>
    <s v="Manual"/>
    <s v="1st Owner"/>
    <n v="2013"/>
    <x v="6"/>
    <s v="5 Seats"/>
  </r>
  <r>
    <s v="Ford Ecosport 1.5 Diesel Titanium BSIV"/>
    <n v="7.16"/>
    <n v="86102"/>
    <x v="0"/>
    <s v="Manual"/>
    <s v="1st Owner"/>
    <n v="2017"/>
    <x v="18"/>
    <s v="5 Seats"/>
  </r>
  <r>
    <s v="Maruti Wagon R LXI Minor Duo LPG"/>
    <n v="1.1000000000000001"/>
    <n v="105192"/>
    <x v="4"/>
    <s v="Manual"/>
    <s v="3rd Owner"/>
    <n v="2008"/>
    <x v="15"/>
    <s v="5 Seats"/>
  </r>
  <r>
    <s v="Hyundai i10 Sportz 1.1L"/>
    <n v="3.34"/>
    <n v="46895"/>
    <x v="1"/>
    <s v="Manual"/>
    <s v="2nd Owner"/>
    <n v="2014"/>
    <x v="3"/>
    <s v="5 Seats"/>
  </r>
  <r>
    <s v="Honda City 1.5 S MT"/>
    <n v="2.9"/>
    <n v="94135"/>
    <x v="1"/>
    <s v="Manual"/>
    <s v="2nd Owner"/>
    <n v="2009"/>
    <x v="11"/>
    <s v="5 Seats"/>
  </r>
  <r>
    <s v="Maruti Alto LXi BSIII"/>
    <n v="0.94057999999999997"/>
    <n v="84278"/>
    <x v="1"/>
    <s v="Manual"/>
    <s v="2nd Owner"/>
    <n v="2008"/>
    <x v="5"/>
    <s v="5 Seats"/>
  </r>
  <r>
    <s v="Land Rover Range Rover Evoque 2.0 S diesel 2020-2021"/>
    <n v="50.52"/>
    <n v="19150"/>
    <x v="0"/>
    <s v="Automatic"/>
    <s v="1st Owner"/>
    <n v="2020"/>
    <x v="8"/>
    <s v="5 Seats"/>
  </r>
  <r>
    <s v="Honda Amaze VX Petrol"/>
    <n v="7.88"/>
    <n v="22803"/>
    <x v="1"/>
    <s v="Manual"/>
    <s v="1st Owner"/>
    <n v="2021"/>
    <x v="4"/>
    <s v="5 Seats"/>
  </r>
  <r>
    <s v="Maruti Vitara Brezza ZXI Plus"/>
    <n v="9.41"/>
    <n v="35864"/>
    <x v="1"/>
    <s v="Manual"/>
    <s v="2nd Owner"/>
    <n v="2020"/>
    <x v="6"/>
    <s v="5 Seats"/>
  </r>
  <r>
    <s v="Skoda Rapid 1.5 TDI Ambition"/>
    <n v="5.85"/>
    <n v="48007"/>
    <x v="0"/>
    <s v="Manual"/>
    <s v="2nd Owner"/>
    <n v="2015"/>
    <x v="31"/>
    <s v="7 Seats"/>
  </r>
  <r>
    <s v="Hyundai i20 Asta 1.4 CRDi"/>
    <n v="5.96"/>
    <n v="98057"/>
    <x v="0"/>
    <s v="Manual"/>
    <s v="2nd Owner"/>
    <n v="2016"/>
    <x v="4"/>
    <s v="5 Seats"/>
  </r>
  <r>
    <s v="Maruti Swift VXI"/>
    <n v="5.3"/>
    <n v="17222"/>
    <x v="1"/>
    <s v="Manual"/>
    <s v="1st Owner"/>
    <n v="2018"/>
    <x v="31"/>
    <s v="5 Seats"/>
  </r>
  <r>
    <s v="Honda City S"/>
    <n v="4.01"/>
    <n v="77960"/>
    <x v="1"/>
    <s v="Manual"/>
    <s v="2nd Owner"/>
    <n v="2012"/>
    <x v="33"/>
    <s v="5 Seats"/>
  </r>
  <r>
    <s v="Maruti Ertiga VDI"/>
    <n v="5.66"/>
    <n v="105812"/>
    <x v="0"/>
    <s v="Manual"/>
    <s v="3rd Owner"/>
    <n v="2015"/>
    <x v="13"/>
    <s v="5 Seats"/>
  </r>
  <r>
    <s v="Hyundai Grand i10 1.2 Kappa Sportz Option"/>
    <n v="5.0199999999999996"/>
    <n v="47180"/>
    <x v="1"/>
    <s v="Manual"/>
    <s v="1st Owner"/>
    <n v="2017"/>
    <x v="17"/>
    <s v="5 Seats"/>
  </r>
  <r>
    <s v="Maruti Swift VDI BSIV"/>
    <n v="2.5"/>
    <n v="91865"/>
    <x v="0"/>
    <s v="Manual"/>
    <s v="2nd Owner"/>
    <n v="2010"/>
    <x v="21"/>
    <s v="5 Seats"/>
  </r>
  <r>
    <s v="Hyundai Santro Xing GLS"/>
    <n v="1.21"/>
    <n v="121761"/>
    <x v="1"/>
    <s v="Manual"/>
    <s v="1st Owner"/>
    <n v="2008"/>
    <x v="31"/>
    <s v="5 Seats"/>
  </r>
  <r>
    <s v="Maruti Celerio ZXI AT"/>
    <n v="3.93"/>
    <n v="44540"/>
    <x v="1"/>
    <s v="Automatic"/>
    <s v="1st Owner"/>
    <n v="2015"/>
    <x v="48"/>
    <s v="8 Seats"/>
  </r>
  <r>
    <s v="Hyundai EON Era Plus"/>
    <n v="3.38"/>
    <n v="27713"/>
    <x v="1"/>
    <s v="Manual"/>
    <s v="1st Owner"/>
    <n v="2018"/>
    <x v="53"/>
    <s v="5 Seats"/>
  </r>
  <r>
    <s v="BMW X1 sDrive20d"/>
    <n v="13.45"/>
    <n v="83354"/>
    <x v="0"/>
    <s v="Automatic"/>
    <s v="2nd Owner"/>
    <n v="2013"/>
    <x v="24"/>
    <s v="5 Seats"/>
  </r>
  <r>
    <s v="Maruti Vitara Brezza LDi Option"/>
    <n v="6.3"/>
    <n v="118587"/>
    <x v="0"/>
    <s v="Manual"/>
    <s v="1st Owner"/>
    <n v="2017"/>
    <x v="4"/>
    <s v="5 Seats"/>
  </r>
  <r>
    <s v="Renault Lodgy 110PS RxZ 8 Seater"/>
    <n v="6.12"/>
    <n v="72318"/>
    <x v="0"/>
    <s v="Manual"/>
    <s v="1st Owner"/>
    <n v="2016"/>
    <x v="31"/>
    <s v="5 Seats"/>
  </r>
  <r>
    <s v="Tata Indigo eGLX BS IV"/>
    <n v="1.5"/>
    <n v="88579"/>
    <x v="1"/>
    <s v="Manual"/>
    <s v="1st Owner"/>
    <n v="2010"/>
    <x v="31"/>
    <s v="5 Seats"/>
  </r>
  <r>
    <s v="Toyota Corolla Altis VL AT"/>
    <n v="11.43"/>
    <n v="69509"/>
    <x v="1"/>
    <s v="Automatic"/>
    <s v="2nd Owner"/>
    <n v="2016"/>
    <x v="68"/>
    <s v="7 Seats"/>
  </r>
  <r>
    <s v="Volkswagen Vento 1.2 TSI Highline AT"/>
    <n v="7.37"/>
    <n v="68012"/>
    <x v="1"/>
    <s v="Automatic"/>
    <s v="2nd Owner"/>
    <n v="2017"/>
    <x v="16"/>
    <s v="5 Seats"/>
  </r>
  <r>
    <s v="Maruti Swift Dzire ZDI Plus"/>
    <n v="7.75"/>
    <n v="71250"/>
    <x v="0"/>
    <s v="Manual"/>
    <s v="1st Owner"/>
    <n v="2017"/>
    <x v="4"/>
    <s v="5 Seats"/>
  </r>
  <r>
    <s v="Maruti Swift Dzire AMT VDI"/>
    <n v="6.46"/>
    <n v="76268"/>
    <x v="0"/>
    <s v="Automatic"/>
    <s v="2nd Owner"/>
    <n v="2017"/>
    <x v="4"/>
    <s v="5 Seats"/>
  </r>
  <r>
    <s v="Toyota Fortuner 3.0 Diesel"/>
    <n v="10.52"/>
    <n v="118649"/>
    <x v="0"/>
    <s v="Manual"/>
    <s v="1st Owner"/>
    <n v="2011"/>
    <x v="33"/>
    <s v="5 Seats"/>
  </r>
  <r>
    <s v="Volkswagen Polo GT 1.0 TSI"/>
    <n v="8.84"/>
    <n v="19319"/>
    <x v="1"/>
    <s v="Automatic"/>
    <s v="1st Owner"/>
    <n v="2021"/>
    <x v="34"/>
    <s v="5 Seats"/>
  </r>
  <r>
    <s v="Hyundai i20 1.2 Asta"/>
    <n v="7.55"/>
    <n v="69826"/>
    <x v="1"/>
    <s v="Manual"/>
    <s v="1st Owner"/>
    <n v="2018"/>
    <x v="33"/>
    <s v="5 Seats"/>
  </r>
  <r>
    <s v="Hyundai i10 Magna"/>
    <n v="2.35"/>
    <n v="43274"/>
    <x v="1"/>
    <s v="Manual"/>
    <s v="1st Owner"/>
    <n v="2008"/>
    <x v="0"/>
    <s v="6 Seats"/>
  </r>
  <r>
    <s v="Hyundai i10 Magna 1.1L"/>
    <n v="2.89"/>
    <n v="45950"/>
    <x v="1"/>
    <s v="Manual"/>
    <s v="1st Owner"/>
    <n v="2013"/>
    <x v="0"/>
    <s v="5 Seats"/>
  </r>
  <r>
    <s v="Chevrolet Cruze LTZ"/>
    <n v="8.9700000000000006"/>
    <n v="91649"/>
    <x v="0"/>
    <s v="Manual"/>
    <s v="1st Owner"/>
    <n v="2016"/>
    <x v="31"/>
    <s v="5 Seats"/>
  </r>
  <r>
    <s v="Hyundai i10 Magna 1.1L"/>
    <n v="2.95"/>
    <n v="56936"/>
    <x v="1"/>
    <s v="Manual"/>
    <s v="1st Owner"/>
    <n v="2011"/>
    <x v="83"/>
    <s v="5 Seats"/>
  </r>
  <r>
    <s v="MG Hector Plus Smart Diesel MT"/>
    <n v="17.95"/>
    <n v="9000"/>
    <x v="0"/>
    <s v="Manual"/>
    <s v="1st Owner"/>
    <n v="2021"/>
    <x v="97"/>
    <s v="5 Seats"/>
  </r>
  <r>
    <s v="Jeep Compass 2.0 Limited 4X4"/>
    <n v="13.52"/>
    <n v="120422"/>
    <x v="0"/>
    <s v="Manual"/>
    <s v="1st Owner"/>
    <n v="2017"/>
    <x v="13"/>
    <s v="5 Seats"/>
  </r>
  <r>
    <s v="Tata Bolt Quadrajet XM"/>
    <n v="3.15"/>
    <n v="133659"/>
    <x v="0"/>
    <s v="Manual"/>
    <s v="2nd Owner"/>
    <n v="2016"/>
    <x v="6"/>
    <s v="5 Seats"/>
  </r>
  <r>
    <s v="Ford Fiesta 1.4 SXi TDCi ABS"/>
    <n v="2.25"/>
    <n v="80295"/>
    <x v="0"/>
    <s v="Manual"/>
    <s v="1st Owner"/>
    <n v="2010"/>
    <x v="30"/>
    <s v="5 Seats"/>
  </r>
  <r>
    <s v="Hyundai Grand i10 CRDi Sportz"/>
    <n v="4.83"/>
    <n v="55259"/>
    <x v="0"/>
    <s v="Manual"/>
    <s v="1st Owner"/>
    <n v="2016"/>
    <x v="6"/>
    <s v="5 Seats"/>
  </r>
  <r>
    <s v="Maruti Celerio X VXI BSIV"/>
    <n v="3.77"/>
    <n v="54996"/>
    <x v="1"/>
    <s v="Manual"/>
    <s v="2nd Owner"/>
    <n v="2019"/>
    <x v="13"/>
    <s v="5 Seats"/>
  </r>
  <r>
    <s v="Tata Nexon XZ Plus Diesel S"/>
    <n v="10.43"/>
    <n v="30903"/>
    <x v="0"/>
    <s v="Manual"/>
    <s v="1st Owner"/>
    <n v="2021"/>
    <x v="8"/>
    <s v="5 Seats"/>
  </r>
  <r>
    <s v="Chevrolet Beat Diesel LT"/>
    <n v="1.66"/>
    <n v="77385"/>
    <x v="0"/>
    <s v="Manual"/>
    <s v="2nd Owner"/>
    <n v="2011"/>
    <x v="31"/>
    <s v="5 Seats"/>
  </r>
  <r>
    <s v="Honda City ZX MT"/>
    <n v="3.9"/>
    <n v="38733"/>
    <x v="1"/>
    <s v="Manual"/>
    <s v="1st Owner"/>
    <n v="2019"/>
    <x v="24"/>
    <s v="5 Seats"/>
  </r>
  <r>
    <s v="Maruti Wagon R VXI BS IV"/>
    <n v="2.72"/>
    <n v="51242"/>
    <x v="1"/>
    <s v="Manual"/>
    <s v="1st Owner"/>
    <n v="2013"/>
    <x v="16"/>
    <s v="7 Seats"/>
  </r>
  <r>
    <s v="Hyundai i20 1.4 Sportz"/>
    <n v="6.83"/>
    <n v="79385"/>
    <x v="0"/>
    <s v="Manual"/>
    <s v="2nd Owner"/>
    <n v="2018"/>
    <x v="0"/>
    <s v="5 Seats"/>
  </r>
  <r>
    <s v="Maruti Baleno 1.3 Delta"/>
    <n v="6.68"/>
    <n v="57304"/>
    <x v="0"/>
    <s v="Manual"/>
    <s v="2nd Owner"/>
    <n v="2018"/>
    <x v="4"/>
    <s v="5 Seats"/>
  </r>
  <r>
    <s v="Toyota Corolla Altis G"/>
    <n v="4.2"/>
    <n v="106188"/>
    <x v="1"/>
    <s v="Manual"/>
    <s v="1st Owner"/>
    <n v="2013"/>
    <x v="4"/>
    <s v="5 Seats"/>
  </r>
  <r>
    <s v="Renault Triber RXT"/>
    <n v="5.86"/>
    <n v="57778"/>
    <x v="1"/>
    <s v="Manual"/>
    <s v="1st Owner"/>
    <n v="2020"/>
    <x v="18"/>
    <s v="5 Seats"/>
  </r>
  <r>
    <s v="Jeep Compass 2.0 Limited Option"/>
    <n v="12.5"/>
    <n v="64011"/>
    <x v="0"/>
    <s v="Manual"/>
    <s v="1st Owner"/>
    <n v="2017"/>
    <x v="48"/>
    <s v="5 Seats"/>
  </r>
  <r>
    <s v="Hyundai Grand i10 Asta"/>
    <n v="3.6"/>
    <n v="35315"/>
    <x v="1"/>
    <s v="Manual"/>
    <s v="1st Owner"/>
    <n v="2013"/>
    <x v="8"/>
    <s v="5 Seats"/>
  </r>
  <r>
    <s v="Hyundai i20 Active 1.2 S"/>
    <n v="4.96"/>
    <n v="15000"/>
    <x v="1"/>
    <s v="Manual"/>
    <s v="1st Owner"/>
    <n v="2016"/>
    <x v="3"/>
    <s v="5 Seats"/>
  </r>
  <r>
    <s v="Maruti Alto 800 LXI"/>
    <n v="2.4700000000000002"/>
    <n v="21461"/>
    <x v="1"/>
    <s v="Manual"/>
    <s v="2nd Owner"/>
    <n v="2018"/>
    <x v="46"/>
    <s v="7 Seats"/>
  </r>
  <r>
    <s v="Renault Pulse RxZ Optional"/>
    <n v="2.8"/>
    <n v="90000"/>
    <x v="0"/>
    <s v="Manual"/>
    <s v="2nd Owner"/>
    <n v="2015"/>
    <x v="4"/>
    <s v="5 Seats"/>
  </r>
  <r>
    <s v="Hyundai Verna 1.4 VTVT"/>
    <n v="5"/>
    <n v="42512"/>
    <x v="1"/>
    <s v="Manual"/>
    <s v="1st Owner"/>
    <n v="2016"/>
    <x v="18"/>
    <s v="5 Seats"/>
  </r>
  <r>
    <s v="Honda WR-V i-VTEC VX"/>
    <n v="5.75"/>
    <n v="53580"/>
    <x v="1"/>
    <s v="Manual"/>
    <s v="1st Owner"/>
    <n v="2017"/>
    <x v="33"/>
    <s v="5 Seats"/>
  </r>
  <r>
    <s v="Ford Endeavour 3.0L 4X4 AT"/>
    <n v="7.75"/>
    <n v="25000"/>
    <x v="0"/>
    <s v="Automatic"/>
    <s v="1st Owner"/>
    <n v="2011"/>
    <x v="23"/>
    <s v="7 Seats"/>
  </r>
  <r>
    <s v="Hyundai i20 Sportz"/>
    <n v="7.85"/>
    <n v="1619"/>
    <x v="1"/>
    <s v="Manual"/>
    <s v="1st Owner"/>
    <n v="2022"/>
    <x v="0"/>
    <s v="5 Seats"/>
  </r>
  <r>
    <s v="Maruti Alto 800 LXI"/>
    <n v="2.1"/>
    <n v="45000"/>
    <x v="1"/>
    <s v="Manual"/>
    <s v="1st Owner"/>
    <n v="2014"/>
    <x v="10"/>
    <s v="5 Seats"/>
  </r>
  <r>
    <s v="Hyundai i10 Era"/>
    <n v="1.75"/>
    <n v="175000"/>
    <x v="1"/>
    <s v="Manual"/>
    <s v="1st Owner"/>
    <n v="2010"/>
    <x v="76"/>
    <s v="6 Seats"/>
  </r>
  <r>
    <s v="Mahindra XUV500 W11 BSIV"/>
    <n v="11.5"/>
    <n v="64000"/>
    <x v="0"/>
    <s v="Manual"/>
    <s v="1st Owner"/>
    <n v="2018"/>
    <x v="4"/>
    <s v="5 Seats"/>
  </r>
  <r>
    <s v="Jeep Compass 2.0 Longitude BSIV"/>
    <n v="12.5"/>
    <n v="17000"/>
    <x v="0"/>
    <s v="Manual"/>
    <s v="1st Owner"/>
    <n v="2018"/>
    <x v="6"/>
    <s v="5 Seats"/>
  </r>
  <r>
    <s v="Honda Amaze EX i-Vtech"/>
    <n v="2.75"/>
    <n v="48000"/>
    <x v="1"/>
    <s v="Manual"/>
    <s v="1st Owner"/>
    <n v="2013"/>
    <x v="4"/>
    <s v="5 Seats"/>
  </r>
  <r>
    <s v="Mahindra Thar CRDe"/>
    <n v="7.5"/>
    <n v="86000"/>
    <x v="0"/>
    <s v="Manual"/>
    <s v="1st Owner"/>
    <n v="2018"/>
    <x v="92"/>
    <s v="4 Seats"/>
  </r>
  <r>
    <s v="Hyundai i10 Sportz"/>
    <n v="2.35"/>
    <n v="64000"/>
    <x v="1"/>
    <s v="Manual"/>
    <s v="3rd Owner"/>
    <n v="2014"/>
    <x v="45"/>
    <s v="5 Seats"/>
  </r>
  <r>
    <s v="Honda City EXi"/>
    <n v="1"/>
    <n v="84000"/>
    <x v="1"/>
    <s v="Manual"/>
    <s v="1st Owner"/>
    <n v="2008"/>
    <x v="4"/>
    <s v="5 Seats"/>
  </r>
  <r>
    <s v="Toyota Etios Liva G SP"/>
    <n v="2.99"/>
    <n v="45000"/>
    <x v="1"/>
    <s v="Manual"/>
    <s v="1st Owner"/>
    <n v="2014"/>
    <x v="13"/>
    <s v="5 Seats"/>
  </r>
  <r>
    <s v="Tata Nano Lx"/>
    <n v="0.6"/>
    <n v="39000"/>
    <x v="1"/>
    <s v="Manual"/>
    <s v="1st Owner"/>
    <n v="2010"/>
    <x v="52"/>
    <s v="7 Seats"/>
  </r>
  <r>
    <s v="Maruti Eeco 5 Seater AC BSIV"/>
    <n v="4.1500000000000004"/>
    <n v="25000"/>
    <x v="1"/>
    <s v="Manual"/>
    <s v="1st Owner"/>
    <n v="2019"/>
    <x v="7"/>
    <s v="5 Seats"/>
  </r>
  <r>
    <s v="Maruti Swift Dzire 1.2 Lxi BSIV"/>
    <n v="3.1"/>
    <n v="55000"/>
    <x v="1"/>
    <s v="Manual"/>
    <s v="1st Owner"/>
    <n v="2012"/>
    <x v="14"/>
    <s v="5 Seats"/>
  </r>
  <r>
    <s v="Maruti Wagon R VXI BS IV"/>
    <n v="3.5"/>
    <n v="48000"/>
    <x v="1"/>
    <s v="Manual"/>
    <s v="1st Owner"/>
    <n v="2017"/>
    <x v="43"/>
    <s v="7 Seats"/>
  </r>
  <r>
    <s v="Mahindra Scorpio S3 7 Seater"/>
    <n v="9.0500000000000007"/>
    <n v="17001"/>
    <x v="0"/>
    <s v="Manual"/>
    <s v="1st Owner"/>
    <n v="2019"/>
    <x v="31"/>
    <s v="7 Seats"/>
  </r>
  <r>
    <s v="Jeep Compass 1.4 Limited Plus"/>
    <n v="16.54"/>
    <n v="18000"/>
    <x v="1"/>
    <s v="Automatic"/>
    <s v="2nd Owner"/>
    <n v="2019"/>
    <x v="4"/>
    <s v="5 Seats"/>
  </r>
  <r>
    <s v="Hyundai Verna 1.6 VTVT S Option"/>
    <n v="4.95"/>
    <n v="42000"/>
    <x v="1"/>
    <s v="Manual"/>
    <s v="1st Owner"/>
    <n v="2015"/>
    <x v="41"/>
    <s v="7 Seats"/>
  </r>
  <r>
    <s v="Mahindra Bolero Power Plus SLE"/>
    <n v="4.5"/>
    <n v="176000"/>
    <x v="0"/>
    <s v="Manual"/>
    <s v="1st Owner"/>
    <n v="2017"/>
    <x v="29"/>
    <s v="5 Seats"/>
  </r>
  <r>
    <s v="Maruti Ertiga ZDI"/>
    <n v="5.25"/>
    <n v="55352"/>
    <x v="0"/>
    <s v="Manual"/>
    <s v="1st Owner"/>
    <n v="2013"/>
    <x v="41"/>
    <s v="7 Seats"/>
  </r>
  <r>
    <s v="Maruti Swift Dzire VXI"/>
    <n v="6.24"/>
    <n v="5000"/>
    <x v="1"/>
    <s v="Manual"/>
    <s v="1st Owner"/>
    <n v="2020"/>
    <x v="31"/>
    <s v="5 Seats"/>
  </r>
  <r>
    <s v="Mahindra Scorpio 1.99 S10"/>
    <n v="10.99"/>
    <n v="56231"/>
    <x v="0"/>
    <s v="Manual"/>
    <s v="1st Owner"/>
    <n v="2017"/>
    <x v="0"/>
    <s v="5 Seats"/>
  </r>
  <r>
    <s v="Skoda Rapid 1.6 MPI Ambition BSIV"/>
    <n v="7.5"/>
    <n v="7000"/>
    <x v="1"/>
    <s v="Manual"/>
    <s v="1st Owner"/>
    <n v="2019"/>
    <x v="43"/>
    <s v="5 Seats"/>
  </r>
  <r>
    <s v="Mahindra XUV500 1.99 FWD W8"/>
    <n v="5"/>
    <n v="80000"/>
    <x v="0"/>
    <s v="Manual"/>
    <s v="2nd Owner"/>
    <n v="2014"/>
    <x v="4"/>
    <s v="5 Seats"/>
  </r>
  <r>
    <s v="Maruti Swift Dzire Tour 1.3 S Diesel"/>
    <n v="4"/>
    <n v="120000"/>
    <x v="0"/>
    <s v="Manual"/>
    <s v="1st Owner"/>
    <n v="2018"/>
    <x v="18"/>
    <s v="5 Seats"/>
  </r>
  <r>
    <s v="Jeep Compass 2.0 Limited Plus BSIV"/>
    <n v="14.95"/>
    <n v="22000"/>
    <x v="0"/>
    <s v="Manual"/>
    <s v="1st Owner"/>
    <n v="2019"/>
    <x v="18"/>
    <s v="5 Seats"/>
  </r>
  <r>
    <s v="Hyundai Accent VIVA CRDi"/>
    <n v="0.95"/>
    <n v="83000"/>
    <x v="0"/>
    <s v="Manual"/>
    <s v="2nd Owner"/>
    <n v="2005"/>
    <x v="48"/>
    <s v="5 Seats"/>
  </r>
  <r>
    <s v="Hyundai i20 Asta 1.2"/>
    <n v="3"/>
    <n v="80000"/>
    <x v="1"/>
    <s v="Manual"/>
    <s v="1st Owner"/>
    <n v="2013"/>
    <x v="6"/>
    <s v="5 Seats"/>
  </r>
  <r>
    <s v="Maruti Alto 800 LXI"/>
    <n v="1.9"/>
    <n v="20000"/>
    <x v="1"/>
    <s v="Manual"/>
    <s v="3rd Owner"/>
    <n v="2014"/>
    <x v="6"/>
    <s v="5 Seats"/>
  </r>
  <r>
    <s v="Maruti Omni MPI STD BSIV"/>
    <n v="1.2"/>
    <n v="35000"/>
    <x v="1"/>
    <s v="Manual"/>
    <s v="1st Owner"/>
    <n v="2013"/>
    <x v="3"/>
    <s v="5 Seats"/>
  </r>
  <r>
    <s v="Renault Duster 110PS Diesel RxL"/>
    <n v="4.6500000000000004"/>
    <n v="60000"/>
    <x v="0"/>
    <s v="Manual"/>
    <s v="1st Owner"/>
    <n v="2015"/>
    <x v="4"/>
    <s v="5 Seats"/>
  </r>
  <r>
    <s v="Honda City i VTEC VX"/>
    <n v="5.75"/>
    <n v="67000"/>
    <x v="1"/>
    <s v="Manual"/>
    <s v="1st Owner"/>
    <n v="2015"/>
    <x v="5"/>
    <s v="5 Seats"/>
  </r>
  <r>
    <s v="Honda City V MT"/>
    <n v="3.5"/>
    <n v="65000"/>
    <x v="1"/>
    <s v="Manual"/>
    <s v="1st Owner"/>
    <n v="2013"/>
    <x v="83"/>
    <s v="5 Seats"/>
  </r>
  <r>
    <s v="Honda Jazz V"/>
    <n v="5.25"/>
    <n v="26000"/>
    <x v="1"/>
    <s v="Manual"/>
    <s v="1st Owner"/>
    <n v="2018"/>
    <x v="4"/>
    <s v="5 Seats"/>
  </r>
  <r>
    <s v="Hyundai Xcent 1.2 Kappa S"/>
    <n v="3.5"/>
    <n v="65000"/>
    <x v="1"/>
    <s v="Manual"/>
    <s v="1st Owner"/>
    <n v="2015"/>
    <x v="31"/>
    <s v="5 Seats"/>
  </r>
  <r>
    <s v="Maruti Ciaz Delta 1.5"/>
    <n v="7"/>
    <n v="35000"/>
    <x v="0"/>
    <s v="Manual"/>
    <s v="1st Owner"/>
    <n v="2019"/>
    <x v="17"/>
    <s v="5 Seats"/>
  </r>
  <r>
    <s v="Ford Figo Diesel EXI"/>
    <n v="1.6"/>
    <n v="85000"/>
    <x v="0"/>
    <s v="Manual"/>
    <s v="4th Owner"/>
    <n v="2011"/>
    <x v="9"/>
    <s v="5 Seats"/>
  </r>
  <r>
    <s v="Hyundai Grand i10 Sportz"/>
    <n v="2.85"/>
    <n v="60000"/>
    <x v="1"/>
    <s v="Manual"/>
    <s v="2nd Owner"/>
    <n v="2013"/>
    <x v="24"/>
    <s v="5 Seats"/>
  </r>
  <r>
    <s v="Tata Manza Aqua Quadrajet BS IV"/>
    <n v="1.75"/>
    <n v="80000"/>
    <x v="0"/>
    <s v="Manual"/>
    <s v="2nd Owner"/>
    <n v="2011"/>
    <x v="52"/>
    <s v="7 Seats"/>
  </r>
  <r>
    <s v="Hyundai EON Sportz"/>
    <n v="1.95"/>
    <n v="60000"/>
    <x v="1"/>
    <s v="Manual"/>
    <s v="1st Owner"/>
    <n v="2015"/>
    <x v="0"/>
    <s v="7 Seats"/>
  </r>
  <r>
    <s v="Maruti Ciaz AT ZXi"/>
    <n v="5.5"/>
    <n v="430000"/>
    <x v="1"/>
    <s v="Automatic"/>
    <s v="1st Owner"/>
    <n v="2015"/>
    <x v="5"/>
    <s v="5 Seats"/>
  </r>
  <r>
    <s v="Toyota Corolla Altis GL"/>
    <n v="2.95"/>
    <n v="50000"/>
    <x v="1"/>
    <s v="Manual"/>
    <s v="1st Owner"/>
    <n v="2011"/>
    <x v="23"/>
    <s v="7 Seats"/>
  </r>
  <r>
    <s v="Mahindra Bolero SLX"/>
    <n v="4.25"/>
    <n v="120000"/>
    <x v="0"/>
    <s v="Manual"/>
    <s v="1st Owner"/>
    <n v="2014"/>
    <x v="58"/>
    <s v="5 Seats"/>
  </r>
  <r>
    <s v="Tata New Safari XT"/>
    <n v="16.989999999999998"/>
    <n v="18000"/>
    <x v="0"/>
    <s v="Manual"/>
    <s v="1st Owner"/>
    <n v="2021"/>
    <x v="4"/>
    <s v="5 Seats"/>
  </r>
  <r>
    <s v="Ford Ecosport 1.5 DV5 MT Titanium Optional"/>
    <n v="4.49"/>
    <n v="42130"/>
    <x v="0"/>
    <s v="Manual"/>
    <s v="1st Owner"/>
    <n v="2014"/>
    <x v="77"/>
    <s v="5 Seats"/>
  </r>
  <r>
    <s v="Mahindra XUV500 W10 2WD"/>
    <n v="11"/>
    <n v="64000"/>
    <x v="0"/>
    <s v="Manual"/>
    <s v="1st Owner"/>
    <n v="2017"/>
    <x v="33"/>
    <s v="5 Seats"/>
  </r>
  <r>
    <s v="Honda Accord 2.4 MT"/>
    <n v="3.25"/>
    <n v="63000"/>
    <x v="1"/>
    <s v="Manual"/>
    <s v="1st Owner"/>
    <n v="2009"/>
    <x v="6"/>
    <s v="8 Seats"/>
  </r>
  <r>
    <s v="Hyundai i20 Active 1.2 S"/>
    <n v="4.3499999999999996"/>
    <n v="47000"/>
    <x v="1"/>
    <s v="Manual"/>
    <s v="1st Owner"/>
    <n v="2015"/>
    <x v="4"/>
    <s v="5 Seats"/>
  </r>
  <r>
    <s v="Toyota Etios 2014-2016 GD"/>
    <n v="5.25"/>
    <n v="67000"/>
    <x v="0"/>
    <s v="Manual"/>
    <s v="1st Owner"/>
    <n v="2016"/>
    <x v="39"/>
    <s v="5 Seats"/>
  </r>
  <r>
    <s v="Hyundai Santro Xing GL"/>
    <n v="1.5"/>
    <n v="40000"/>
    <x v="1"/>
    <s v="Manual"/>
    <s v="1st Owner"/>
    <n v="2008"/>
    <x v="14"/>
    <s v="5 Seats"/>
  </r>
  <r>
    <s v="Mahindra Marazzo M8 8Str"/>
    <n v="8"/>
    <n v="99000"/>
    <x v="0"/>
    <s v="Manual"/>
    <s v="1st Owner"/>
    <n v="2019"/>
    <x v="54"/>
    <s v="5 Seats"/>
  </r>
  <r>
    <s v="Hyundai i20 Magna"/>
    <n v="6.85"/>
    <n v="7500"/>
    <x v="1"/>
    <s v="Manual"/>
    <s v="1st Owner"/>
    <n v="2021"/>
    <x v="33"/>
    <s v="5 Seats"/>
  </r>
  <r>
    <s v="Hyundai Verna 1.6 SX"/>
    <n v="2.95"/>
    <n v="50000"/>
    <x v="0"/>
    <s v="Manual"/>
    <s v="1st Owner"/>
    <n v="2012"/>
    <x v="33"/>
    <s v="5 Seats"/>
  </r>
  <r>
    <s v="Hyundai Verna 1.6 VTVT S"/>
    <n v="6.25"/>
    <n v="41000"/>
    <x v="1"/>
    <s v="Manual"/>
    <s v="1st Owner"/>
    <n v="2017"/>
    <x v="0"/>
    <s v="5 Seats"/>
  </r>
  <r>
    <s v="Maruti Estilo LXI"/>
    <n v="1.25"/>
    <n v="50000"/>
    <x v="1"/>
    <s v="Manual"/>
    <s v="1st Owner"/>
    <n v="2009"/>
    <x v="14"/>
    <s v="5 Seats"/>
  </r>
  <r>
    <s v="Hyundai Santro Xing GL Plus"/>
    <n v="1.75"/>
    <n v="15000"/>
    <x v="1"/>
    <s v="Manual"/>
    <s v="1st Owner"/>
    <n v="2012"/>
    <x v="10"/>
    <s v="5 Seats"/>
  </r>
  <r>
    <s v="Hyundai Santro Xing GL"/>
    <n v="0.85"/>
    <n v="40000"/>
    <x v="1"/>
    <s v="Manual"/>
    <s v="3rd Owner"/>
    <n v="2008"/>
    <x v="3"/>
    <s v="5 Seats"/>
  </r>
  <r>
    <s v="Tata Harrier XZ BSIV"/>
    <n v="13"/>
    <n v="20000"/>
    <x v="0"/>
    <s v="Manual"/>
    <s v="2nd Owner"/>
    <n v="2019"/>
    <x v="29"/>
    <s v="5 Seats"/>
  </r>
  <r>
    <s v="Hyundai Verna 1.6 VTVT S"/>
    <n v="5"/>
    <n v="29000"/>
    <x v="1"/>
    <s v="Manual"/>
    <s v="1st Owner"/>
    <n v="2016"/>
    <x v="9"/>
    <s v="5 Seats"/>
  </r>
  <r>
    <s v="Honda Brio S MT"/>
    <n v="2.85"/>
    <n v="13000"/>
    <x v="1"/>
    <s v="Manual"/>
    <s v="1st Owner"/>
    <n v="2013"/>
    <x v="6"/>
    <s v="5 Seats"/>
  </r>
  <r>
    <s v="Honda Amaze S Petrol BSIV"/>
    <n v="5.35"/>
    <n v="27000"/>
    <x v="1"/>
    <s v="Manual"/>
    <s v="1st Owner"/>
    <n v="2019"/>
    <x v="6"/>
    <s v="7 Seats"/>
  </r>
  <r>
    <s v="Volkswagen Vento Petrol Comfortline"/>
    <n v="3.25"/>
    <n v="50000"/>
    <x v="1"/>
    <s v="Manual"/>
    <s v="1st Owner"/>
    <n v="2013"/>
    <x v="31"/>
    <s v="5 Seats"/>
  </r>
  <r>
    <s v="Maruti Ciaz 1.4 Sigma"/>
    <n v="5"/>
    <n v="48000"/>
    <x v="1"/>
    <s v="Manual"/>
    <s v="1st Owner"/>
    <n v="2017"/>
    <x v="39"/>
    <s v="5 Seats"/>
  </r>
  <r>
    <s v="Honda City i VTEC VX"/>
    <n v="7.75"/>
    <n v="39000"/>
    <x v="1"/>
    <s v="Manual"/>
    <s v="1st Owner"/>
    <n v="2017"/>
    <x v="24"/>
    <s v="7 Seats"/>
  </r>
  <r>
    <s v="Honda City i VTEC CVT VX"/>
    <n v="8"/>
    <n v="41000"/>
    <x v="1"/>
    <s v="Automatic"/>
    <s v="1st Owner"/>
    <n v="2017"/>
    <x v="31"/>
    <s v="5 Seats"/>
  </r>
  <r>
    <s v="Maruti Ertiga VDI Limited Edition"/>
    <n v="4.6500000000000004"/>
    <n v="74988"/>
    <x v="0"/>
    <s v="Manual"/>
    <s v="1st Owner"/>
    <n v="2012"/>
    <x v="17"/>
    <s v="5 Seats"/>
  </r>
  <r>
    <s v="Hyundai Verna CRDi 1.6 EX"/>
    <n v="7.23"/>
    <n v="24494"/>
    <x v="0"/>
    <s v="Manual"/>
    <s v="1st Owner"/>
    <n v="2018"/>
    <x v="4"/>
    <s v="7 Seats"/>
  </r>
  <r>
    <s v="Toyota Corolla Altis JS MT"/>
    <n v="8"/>
    <n v="26000"/>
    <x v="1"/>
    <s v="Manual"/>
    <s v="1st Owner"/>
    <n v="2017"/>
    <x v="5"/>
    <s v="5 Seats"/>
  </r>
  <r>
    <s v="Maruti Ertiga VDI"/>
    <n v="4.6500000000000004"/>
    <n v="80000"/>
    <x v="0"/>
    <s v="Manual"/>
    <s v="1st Owner"/>
    <n v="2014"/>
    <x v="10"/>
    <s v="5 Seats"/>
  </r>
  <r>
    <s v="Hyundai EON D Lite Plus"/>
    <n v="1.3"/>
    <n v="60000"/>
    <x v="1"/>
    <s v="Manual"/>
    <s v="2nd Owner"/>
    <n v="2012"/>
    <x v="13"/>
    <s v="7 Seats"/>
  </r>
  <r>
    <s v="Maruti Swift VXI"/>
    <n v="3"/>
    <n v="60000"/>
    <x v="1"/>
    <s v="Manual"/>
    <s v="2nd Owner"/>
    <n v="2013"/>
    <x v="16"/>
    <s v="5 Seats"/>
  </r>
  <r>
    <s v="Maruti Ertiga 1.5 ZDI"/>
    <n v="6.45"/>
    <n v="44304"/>
    <x v="0"/>
    <s v="Manual"/>
    <s v="1st Owner"/>
    <n v="2015"/>
    <x v="6"/>
    <s v="5 Seats"/>
  </r>
  <r>
    <s v="Honda Amaze SX i-VTEC"/>
    <n v="3.65"/>
    <n v="32000"/>
    <x v="1"/>
    <s v="Manual"/>
    <s v="1st Owner"/>
    <n v="2014"/>
    <x v="17"/>
    <s v="5 Seats"/>
  </r>
  <r>
    <s v="Maruti S-Presso VXI 2019-2022"/>
    <n v="4.3"/>
    <n v="24531"/>
    <x v="1"/>
    <s v="Manual"/>
    <s v="1st Owner"/>
    <n v="2020"/>
    <x v="4"/>
    <s v="5 Seats"/>
  </r>
  <r>
    <s v="Renault Triber RXT"/>
    <n v="5.8"/>
    <n v="35000"/>
    <x v="1"/>
    <s v="Manual"/>
    <s v="1st Owner"/>
    <n v="2020"/>
    <x v="17"/>
    <s v="5 Seats"/>
  </r>
  <r>
    <s v="Honda City i VTEC CVT VX"/>
    <n v="5.25"/>
    <n v="73000"/>
    <x v="1"/>
    <s v="Automatic"/>
    <s v="1st Owner"/>
    <n v="2015"/>
    <x v="53"/>
    <s v="5 Seats"/>
  </r>
  <r>
    <s v="Hyundai EON Sportz"/>
    <n v="2.5499999999999998"/>
    <n v="31000"/>
    <x v="1"/>
    <s v="Manual"/>
    <s v="1st Owner"/>
    <n v="2015"/>
    <x v="4"/>
    <s v="5 Seats"/>
  </r>
  <r>
    <s v="Maruti Swift VXi BSIV"/>
    <n v="2.4700000000000002"/>
    <n v="43000"/>
    <x v="1"/>
    <s v="Manual"/>
    <s v="1st Owner"/>
    <n v="2011"/>
    <x v="31"/>
    <s v="6 Seats"/>
  </r>
  <r>
    <s v="Hyundai EON Magna Plus"/>
    <n v="3.57"/>
    <n v="5000"/>
    <x v="1"/>
    <s v="Manual"/>
    <s v="1st Owner"/>
    <n v="2018"/>
    <x v="10"/>
    <s v="5 Seats"/>
  </r>
  <r>
    <s v="Tata Indigo eGLS BS IV"/>
    <n v="1.25"/>
    <n v="25000"/>
    <x v="1"/>
    <s v="Manual"/>
    <s v="1st Owner"/>
    <n v="2010"/>
    <x v="6"/>
    <s v="5 Seats"/>
  </r>
  <r>
    <s v="Hyundai Grand i10 Magna"/>
    <n v="4"/>
    <n v="90000"/>
    <x v="1"/>
    <s v="Manual"/>
    <s v="1st Owner"/>
    <n v="2017"/>
    <x v="4"/>
    <s v="5 Seats"/>
  </r>
  <r>
    <s v="Maruti Ciaz ZDi Plus SHVS"/>
    <n v="5.65"/>
    <n v="56150"/>
    <x v="0"/>
    <s v="Manual"/>
    <s v="1st Owner"/>
    <n v="2016"/>
    <x v="4"/>
    <s v="5 Seats"/>
  </r>
  <r>
    <s v="Mahindra KUV 100 NXT D75 K8 Dual Tone"/>
    <n v="3.6"/>
    <n v="20000"/>
    <x v="0"/>
    <s v="Manual"/>
    <s v="2nd Owner"/>
    <n v="2017"/>
    <x v="10"/>
    <s v="8 Seats"/>
  </r>
  <r>
    <s v="Honda City i VTEC VX"/>
    <n v="4.9000000000000004"/>
    <n v="60000"/>
    <x v="1"/>
    <s v="Manual"/>
    <s v="2nd Owner"/>
    <n v="2015"/>
    <x v="2"/>
    <s v="5 Seats"/>
  </r>
  <r>
    <s v="Hyundai Xcent Prime T Plus CNG BSIV"/>
    <n v="4"/>
    <n v="70000"/>
    <x v="2"/>
    <s v="Manual"/>
    <s v="1st Owner"/>
    <n v="2017"/>
    <x v="3"/>
    <s v="5 Seats"/>
  </r>
  <r>
    <s v="Maruti Baleno 1.2 Delta"/>
    <n v="4.5"/>
    <n v="25000"/>
    <x v="1"/>
    <s v="Manual"/>
    <s v="1st Owner"/>
    <n v="2019"/>
    <x v="18"/>
    <s v="5 Seats"/>
  </r>
  <r>
    <s v="Datsun GO T BSIV"/>
    <n v="1.6"/>
    <n v="25000"/>
    <x v="1"/>
    <s v="Manual"/>
    <s v="1st Owner"/>
    <n v="2014"/>
    <x v="6"/>
    <s v="5 Seats"/>
  </r>
  <r>
    <s v="Toyota Innova 2.5 V Diesel 8-seater"/>
    <n v="8.5"/>
    <n v="18000"/>
    <x v="0"/>
    <s v="Manual"/>
    <s v="1st Owner"/>
    <n v="2009"/>
    <x v="31"/>
    <s v="7 Seats"/>
  </r>
  <r>
    <s v="Tata Punch Adventure"/>
    <n v="6.5"/>
    <n v="12000"/>
    <x v="1"/>
    <s v="Manual"/>
    <s v="1st Owner"/>
    <n v="2021"/>
    <x v="23"/>
    <s v="5 Seats"/>
  </r>
  <r>
    <s v="Maruti Alto 800 VXI"/>
    <n v="2.31"/>
    <n v="15000"/>
    <x v="1"/>
    <s v="Manual"/>
    <s v="2nd Owner"/>
    <n v="2017"/>
    <x v="5"/>
    <s v="5 Seats"/>
  </r>
  <r>
    <s v="Honda City S"/>
    <n v="3.5"/>
    <n v="55000"/>
    <x v="1"/>
    <s v="Manual"/>
    <s v="1st Owner"/>
    <n v="2013"/>
    <x v="41"/>
    <s v="5 Seats"/>
  </r>
  <r>
    <s v="Maruti Swift Dzire LDI"/>
    <n v="2.2999999999999998"/>
    <n v="70000"/>
    <x v="0"/>
    <s v="Manual"/>
    <s v="2nd Owner"/>
    <n v="2013"/>
    <x v="10"/>
    <s v="5 Seats"/>
  </r>
  <r>
    <s v="Mahindra Scorpio VLX 2WD 7S BSIV"/>
    <n v="3.5"/>
    <n v="300000"/>
    <x v="0"/>
    <s v="Manual"/>
    <s v="2nd Owner"/>
    <n v="2011"/>
    <x v="4"/>
    <s v="5 Seats"/>
  </r>
  <r>
    <s v="Honda City i DTEC V"/>
    <n v="4"/>
    <n v="52314"/>
    <x v="0"/>
    <s v="Manual"/>
    <s v="1st Owner"/>
    <n v="2014"/>
    <x v="5"/>
    <s v="5 Seats"/>
  </r>
  <r>
    <s v="Land Rover Range Rover Velar R-Dynamic S Petrol"/>
    <n v="71.5"/>
    <n v="19000"/>
    <x v="1"/>
    <s v="Automatic"/>
    <s v="1st Owner"/>
    <n v="2020"/>
    <x v="13"/>
    <s v="5 Seats"/>
  </r>
  <r>
    <s v="Nissan Micra XV CVT"/>
    <n v="3.25"/>
    <n v="16937"/>
    <x v="1"/>
    <s v="Automatic"/>
    <s v="1st Owner"/>
    <n v="2017"/>
    <x v="4"/>
    <s v="5 Seats"/>
  </r>
  <r>
    <s v="Maruti Baleno 1.2 CVT Delta"/>
    <n v="4.5"/>
    <n v="25000"/>
    <x v="1"/>
    <s v="Automatic"/>
    <s v="1st Owner"/>
    <n v="2019"/>
    <x v="83"/>
    <s v="5 Seats"/>
  </r>
  <r>
    <s v="Volkswagen Ameo 1.5 TDI Highline AT 16 Alloy"/>
    <n v="4.7"/>
    <n v="40000"/>
    <x v="0"/>
    <s v="Automatic"/>
    <s v="2nd Owner"/>
    <n v="2017"/>
    <x v="33"/>
    <s v="5 Seats"/>
  </r>
  <r>
    <s v="Maruti Wagon R Stingray VXI Optional"/>
    <n v="2.8"/>
    <n v="70000"/>
    <x v="1"/>
    <s v="Manual"/>
    <s v="1st Owner"/>
    <n v="2015"/>
    <x v="4"/>
    <s v="7 Seats"/>
  </r>
  <r>
    <s v="Hyundai Xcent 1.2 Kappa S Option"/>
    <n v="3.2"/>
    <n v="46000"/>
    <x v="1"/>
    <s v="Manual"/>
    <s v="1st Owner"/>
    <n v="2015"/>
    <x v="43"/>
    <s v="5 Seats"/>
  </r>
  <r>
    <s v="Ford Figo Diesel Titanium"/>
    <n v="1.25"/>
    <n v="70000"/>
    <x v="0"/>
    <s v="Manual"/>
    <s v="1st Owner"/>
    <n v="2011"/>
    <x v="48"/>
    <s v="5 Seats"/>
  </r>
  <r>
    <s v="Hyundai i10 Era"/>
    <n v="1.3"/>
    <n v="40000"/>
    <x v="1"/>
    <s v="Manual"/>
    <s v="3rd Owner"/>
    <n v="2009"/>
    <x v="13"/>
    <s v="7 Seats"/>
  </r>
  <r>
    <s v="Hyundai i20 Sportz Plus BSIV"/>
    <n v="5.8"/>
    <n v="17500"/>
    <x v="1"/>
    <s v="Manual"/>
    <s v="2nd Owner"/>
    <n v="2019"/>
    <x v="68"/>
    <s v="7 Seats"/>
  </r>
  <r>
    <s v="Mahindra Bolero Power Plus SLX"/>
    <n v="4.8"/>
    <n v="70000"/>
    <x v="0"/>
    <s v="Manual"/>
    <s v="2nd Owner"/>
    <n v="2017"/>
    <x v="68"/>
    <s v="5 Seats"/>
  </r>
  <r>
    <s v="Renault Scala Diesel RxZ"/>
    <n v="3"/>
    <n v="67000"/>
    <x v="0"/>
    <s v="Manual"/>
    <s v="4th Owner"/>
    <n v="2013"/>
    <x v="31"/>
    <s v="5 Seats"/>
  </r>
  <r>
    <s v="Maruti Wagon R VXI BS IV"/>
    <n v="3.5"/>
    <n v="20000"/>
    <x v="1"/>
    <s v="Manual"/>
    <s v="2nd Owner"/>
    <n v="2016"/>
    <x v="89"/>
    <s v="5 Seats"/>
  </r>
  <r>
    <s v="Toyota Fortuner 4x2 AT"/>
    <n v="14"/>
    <n v="120000"/>
    <x v="0"/>
    <s v="Automatic"/>
    <s v="3rd Owner"/>
    <n v="2015"/>
    <x v="13"/>
    <s v="5 Seats"/>
  </r>
  <r>
    <s v="Toyota Fortuner 4x2 AT"/>
    <n v="13"/>
    <n v="120000"/>
    <x v="0"/>
    <s v="Automatic"/>
    <s v="4th Owner"/>
    <n v="2015"/>
    <x v="13"/>
    <s v="5 Seats"/>
  </r>
  <r>
    <s v="Tata Zest Quadrajet 1.3 75PS XE"/>
    <n v="2.5"/>
    <n v="100000"/>
    <x v="0"/>
    <s v="Manual"/>
    <s v="1st Owner"/>
    <n v="2018"/>
    <x v="31"/>
    <s v="7 Seats"/>
  </r>
  <r>
    <s v="Chevrolet Spark 1.0 LS"/>
    <n v="0.8"/>
    <n v="30000"/>
    <x v="1"/>
    <s v="Manual"/>
    <s v="2nd Owner"/>
    <n v="2010"/>
    <x v="5"/>
    <s v="5 Seats"/>
  </r>
  <r>
    <s v="Hyundai EON 1.0 Magna Plus Option O"/>
    <n v="3"/>
    <n v="15000"/>
    <x v="1"/>
    <s v="Manual"/>
    <s v="1st Owner"/>
    <n v="2017"/>
    <x v="18"/>
    <s v="6 Seats"/>
  </r>
  <r>
    <s v="Maruti Wagon R VXI BS IV"/>
    <n v="1.9"/>
    <n v="30000"/>
    <x v="1"/>
    <s v="Manual"/>
    <s v="2nd Owner"/>
    <n v="2012"/>
    <x v="0"/>
    <s v="5 Seats"/>
  </r>
  <r>
    <s v="Maruti Vitara Brezza VDi"/>
    <n v="7"/>
    <n v="40000"/>
    <x v="0"/>
    <s v="Manual"/>
    <s v="1st Owner"/>
    <n v="2019"/>
    <x v="53"/>
    <s v="5 Seats"/>
  </r>
  <r>
    <s v="Mahindra Bolero B6 Opt"/>
    <n v="8.5"/>
    <n v="50000"/>
    <x v="0"/>
    <s v="Manual"/>
    <s v="1st Owner"/>
    <n v="2020"/>
    <x v="3"/>
    <s v="5 Seats"/>
  </r>
  <r>
    <s v="Maruti Alto LX"/>
    <n v="0.8"/>
    <n v="70000"/>
    <x v="1"/>
    <s v="Manual"/>
    <s v="2nd Owner"/>
    <n v="2002"/>
    <x v="53"/>
    <s v="5 Seats"/>
  </r>
  <r>
    <s v="Tata New Safari XZ Plus Gold 6 Str"/>
    <n v="22"/>
    <n v="5000"/>
    <x v="0"/>
    <s v="Manual"/>
    <s v="1st Owner"/>
    <n v="2022"/>
    <x v="14"/>
    <s v="5 Seats"/>
  </r>
  <r>
    <s v="Tata Zest Revotron 1.2 XT"/>
    <n v="4.5"/>
    <n v="15000"/>
    <x v="1"/>
    <s v="Manual"/>
    <s v="1st Owner"/>
    <n v="2015"/>
    <x v="39"/>
    <s v="5 Seats"/>
  </r>
  <r>
    <s v="Honda WR-V i-VTEC VX"/>
    <n v="8.5"/>
    <n v="60000"/>
    <x v="1"/>
    <s v="Manual"/>
    <s v="1st Owner"/>
    <n v="2019"/>
    <x v="4"/>
    <s v="5 Seats"/>
  </r>
  <r>
    <s v="Tata Bolt Revotron XT"/>
    <n v="3"/>
    <n v="50000"/>
    <x v="1"/>
    <s v="Manual"/>
    <s v="1st Owner"/>
    <n v="2015"/>
    <x v="48"/>
    <s v="5 Seats"/>
  </r>
  <r>
    <s v="Hyundai Verna 1.6 SX VTVT"/>
    <n v="4.6100000000000003"/>
    <n v="46000"/>
    <x v="1"/>
    <s v="Manual"/>
    <s v="1st Owner"/>
    <n v="2014"/>
    <x v="17"/>
    <s v="5 Seats"/>
  </r>
  <r>
    <s v="Hyundai Verna 1.6 CRDi EX MT"/>
    <n v="4.3099999999999996"/>
    <n v="55000"/>
    <x v="0"/>
    <s v="Manual"/>
    <s v="1st Owner"/>
    <n v="2014"/>
    <x v="8"/>
    <s v="5 Seats"/>
  </r>
  <r>
    <s v="Hyundai Xcent 1.2 Kappa SX"/>
    <n v="3.5"/>
    <n v="50000"/>
    <x v="1"/>
    <s v="Manual"/>
    <s v="2nd Owner"/>
    <n v="2014"/>
    <x v="10"/>
    <s v="5 Seats"/>
  </r>
  <r>
    <s v="Renault Scala Diesel RxZ"/>
    <n v="2.5"/>
    <n v="6400"/>
    <x v="0"/>
    <s v="Manual"/>
    <s v="2nd Owner"/>
    <n v="2013"/>
    <x v="4"/>
    <s v="7 Seats"/>
  </r>
  <r>
    <s v="Hyundai EON D Lite Plus"/>
    <n v="1.6"/>
    <n v="40000"/>
    <x v="1"/>
    <s v="Manual"/>
    <s v="2nd Owner"/>
    <n v="2015"/>
    <x v="41"/>
    <s v="5 Seats"/>
  </r>
  <r>
    <s v="Tata Indigo CR4"/>
    <n v="1.65"/>
    <n v="20000"/>
    <x v="0"/>
    <s v="Manual"/>
    <s v="2nd Owner"/>
    <n v="2011"/>
    <x v="13"/>
    <s v="5 Seats"/>
  </r>
  <r>
    <s v="Honda Amaze VX i-VTEC"/>
    <n v="3.8"/>
    <n v="60000"/>
    <x v="1"/>
    <s v="Manual"/>
    <s v="1st Owner"/>
    <n v="2017"/>
    <x v="4"/>
    <s v="5 Seats"/>
  </r>
  <r>
    <s v="Maruti Wagon R ZXI AMT 1.2"/>
    <n v="5.25"/>
    <n v="40000"/>
    <x v="1"/>
    <s v="Automatic"/>
    <s v="1st Owner"/>
    <n v="2020"/>
    <x v="39"/>
    <s v="5 Seats"/>
  </r>
  <r>
    <s v="Mahindra Scorpio 1.99 S10"/>
    <n v="7.5"/>
    <n v="130000"/>
    <x v="0"/>
    <s v="Manual"/>
    <s v="1st Owner"/>
    <n v="2015"/>
    <x v="48"/>
    <s v="5 Seats"/>
  </r>
  <r>
    <s v="Maruti Wagon R VXI Plus"/>
    <n v="3.15"/>
    <n v="30000"/>
    <x v="1"/>
    <s v="Manual"/>
    <s v="2nd Owner"/>
    <n v="2017"/>
    <x v="5"/>
    <s v="5 Seats"/>
  </r>
  <r>
    <s v="Hyundai Venue S"/>
    <n v="7.41"/>
    <n v="15000"/>
    <x v="1"/>
    <s v="Manual"/>
    <s v="1st Owner"/>
    <n v="2021"/>
    <x v="6"/>
    <s v="5 Seats"/>
  </r>
  <r>
    <s v="Hyundai Verna CRDi 1.6 SX"/>
    <n v="8.6"/>
    <n v="40000"/>
    <x v="0"/>
    <s v="Manual"/>
    <s v="1st Owner"/>
    <n v="2019"/>
    <x v="4"/>
    <s v="5 Seats"/>
  </r>
  <r>
    <s v="Renault Duster 85PS Diesel RxS"/>
    <n v="6.75"/>
    <n v="50000"/>
    <x v="0"/>
    <s v="Manual"/>
    <s v="1st Owner"/>
    <n v="2017"/>
    <x v="4"/>
    <s v="5 Seats"/>
  </r>
  <r>
    <s v="Honda Amaze EX i-Dtech"/>
    <n v="2.65"/>
    <n v="120000"/>
    <x v="0"/>
    <s v="Manual"/>
    <s v="2nd Owner"/>
    <n v="2013"/>
    <x v="8"/>
    <s v="5 Seats"/>
  </r>
  <r>
    <s v="Kia Seltos HTX G"/>
    <n v="12"/>
    <n v="10000"/>
    <x v="1"/>
    <s v="Manual"/>
    <s v="1st Owner"/>
    <n v="2020"/>
    <x v="3"/>
    <s v="7 Seats"/>
  </r>
  <r>
    <s v="Hyundai i10 Magna"/>
    <n v="1.35"/>
    <n v="75000"/>
    <x v="1"/>
    <s v="Manual"/>
    <s v="3rd Owner"/>
    <n v="2009"/>
    <x v="16"/>
    <s v="5 Seats"/>
  </r>
  <r>
    <s v="Hyundai i10 Magna 1.2 iTech SE"/>
    <n v="0.95"/>
    <n v="50000"/>
    <x v="1"/>
    <s v="Manual"/>
    <s v="4th Owner"/>
    <n v="2008"/>
    <x v="3"/>
    <s v="5 Seats"/>
  </r>
  <r>
    <s v="Tata Indigo LS TDI BSIII"/>
    <n v="1.1000000000000001"/>
    <n v="120000"/>
    <x v="0"/>
    <s v="Manual"/>
    <s v="3rd Owner"/>
    <n v="2010"/>
    <x v="48"/>
    <s v="5 Seats"/>
  </r>
  <r>
    <s v="Tata Tiago 1.2 Revotron XB"/>
    <n v="3.1"/>
    <n v="50000"/>
    <x v="1"/>
    <s v="Manual"/>
    <s v="1st Owner"/>
    <n v="2018"/>
    <x v="4"/>
    <s v="7 Seats"/>
  </r>
  <r>
    <s v="Renault Triber RXE"/>
    <n v="5.5"/>
    <n v="5000"/>
    <x v="1"/>
    <s v="Manual"/>
    <s v="1st Owner"/>
    <n v="2020"/>
    <x v="2"/>
    <s v="5 Seats"/>
  </r>
  <r>
    <s v="Volkswagen Polo Diesel Comfortline 1.2L"/>
    <n v="1.8"/>
    <n v="80000"/>
    <x v="0"/>
    <s v="Manual"/>
    <s v="4th Owner"/>
    <n v="2010"/>
    <x v="8"/>
    <s v="5 Seats"/>
  </r>
  <r>
    <s v="Renault Duster 85PS Diesel RxL"/>
    <n v="4.05"/>
    <n v="40000"/>
    <x v="0"/>
    <s v="Manual"/>
    <s v="2nd Owner"/>
    <n v="2015"/>
    <x v="4"/>
    <s v="7 Seats"/>
  </r>
  <r>
    <s v="Maruti Swift Dzire VXI"/>
    <n v="6.1"/>
    <n v="30000"/>
    <x v="1"/>
    <s v="Manual"/>
    <s v="1st Owner"/>
    <n v="2020"/>
    <x v="23"/>
    <s v="5 Seats"/>
  </r>
  <r>
    <s v="Toyota Innova 2.5 EV Diesel MS 7 Str BSIII"/>
    <n v="1.8"/>
    <n v="120000"/>
    <x v="0"/>
    <s v="Manual"/>
    <s v="3rd Owner"/>
    <n v="2005"/>
    <x v="18"/>
    <s v="5 Seats"/>
  </r>
  <r>
    <s v="Tata Indigo LS (TDI) BS III"/>
    <n v="0.89"/>
    <n v="40000"/>
    <x v="0"/>
    <s v="Manual"/>
    <s v="1st Owner"/>
    <n v="2008"/>
    <x v="4"/>
    <s v="5 Seats"/>
  </r>
  <r>
    <s v="Hyundai i10 Magna 1.2 iTech SE"/>
    <n v="1.2"/>
    <n v="70000"/>
    <x v="1"/>
    <s v="Manual"/>
    <s v="2nd Owner"/>
    <n v="2008"/>
    <x v="31"/>
    <s v="5 Seats"/>
  </r>
  <r>
    <s v="Mahindra XUV500 W6 2WD"/>
    <n v="7.38"/>
    <n v="120000"/>
    <x v="0"/>
    <s v="Manual"/>
    <s v="1st Owner"/>
    <n v="2014"/>
    <x v="4"/>
    <s v="5 Seats"/>
  </r>
  <r>
    <s v="Maruti Alto 800 VXI"/>
    <n v="4.28"/>
    <n v="5000"/>
    <x v="1"/>
    <s v="Manual"/>
    <s v="1st Owner"/>
    <n v="2022"/>
    <x v="4"/>
    <s v="5 Seats"/>
  </r>
  <r>
    <s v="Maruti Baleno Delta"/>
    <n v="5.25"/>
    <n v="35000"/>
    <x v="1"/>
    <s v="Manual"/>
    <s v="1st Owner"/>
    <n v="2019"/>
    <x v="13"/>
    <s v="5 Seats"/>
  </r>
  <r>
    <s v="Maruti Vitara Brezza VDi Option"/>
    <n v="6"/>
    <n v="40000"/>
    <x v="0"/>
    <s v="Manual"/>
    <s v="1st Owner"/>
    <n v="2017"/>
    <x v="31"/>
    <s v="5 Seats"/>
  </r>
  <r>
    <s v="Hyundai i20 Asta Option 1.2"/>
    <n v="5.2"/>
    <n v="20000"/>
    <x v="1"/>
    <s v="Manual"/>
    <s v="1st Owner"/>
    <n v="2017"/>
    <x v="5"/>
    <s v="5 Seats"/>
  </r>
  <r>
    <s v="Maruti Baleno 1.2 Sigma"/>
    <n v="4.2"/>
    <n v="80000"/>
    <x v="1"/>
    <s v="Manual"/>
    <s v="1st Owner"/>
    <n v="2017"/>
    <x v="17"/>
    <s v="5 Seats"/>
  </r>
  <r>
    <s v="Maruti Wagon R LXI BS IV"/>
    <n v="3.7"/>
    <n v="15000"/>
    <x v="1"/>
    <s v="Manual"/>
    <s v="1st Owner"/>
    <n v="2013"/>
    <x v="18"/>
    <s v="5 Seats"/>
  </r>
  <r>
    <s v="Maruti Vitara Brezza VDi"/>
    <n v="5.45"/>
    <n v="70000"/>
    <x v="0"/>
    <s v="Manual"/>
    <s v="2nd Owner"/>
    <n v="2017"/>
    <x v="4"/>
    <s v="5 Seats"/>
  </r>
  <r>
    <s v="Honda Amaze S i-DTEC"/>
    <n v="4"/>
    <n v="120000"/>
    <x v="0"/>
    <s v="Manual"/>
    <s v="1st Owner"/>
    <n v="2016"/>
    <x v="83"/>
    <s v="5 Seats"/>
  </r>
  <r>
    <s v="Hyundai EON D Lite Plus"/>
    <n v="2.2999999999999998"/>
    <n v="25000"/>
    <x v="1"/>
    <s v="Manual"/>
    <s v="2nd Owner"/>
    <n v="2018"/>
    <x v="5"/>
    <s v="5 Seats"/>
  </r>
  <r>
    <s v="Maruti Alto 800 LXI"/>
    <n v="2.5"/>
    <n v="25000"/>
    <x v="1"/>
    <s v="Manual"/>
    <s v="1st Owner"/>
    <n v="2015"/>
    <x v="31"/>
    <s v="5 Seats"/>
  </r>
  <r>
    <s v="Hyundai i20 1.2 Sportz Option"/>
    <n v="2.2999999999999998"/>
    <n v="60000"/>
    <x v="1"/>
    <s v="Manual"/>
    <s v="2nd Owner"/>
    <n v="2011"/>
    <x v="4"/>
    <s v="5 Seats"/>
  </r>
  <r>
    <s v="Chevrolet Aveo 1.4 LS BSIV"/>
    <n v="1.65"/>
    <n v="80000"/>
    <x v="1"/>
    <s v="Manual"/>
    <s v="1st Owner"/>
    <n v="2007"/>
    <x v="13"/>
    <s v="5 Seats"/>
  </r>
  <r>
    <s v="Ford Ecosport 1.5 DV5 MT Titanium"/>
    <n v="3"/>
    <n v="80000"/>
    <x v="0"/>
    <s v="Manual"/>
    <s v="3rd Owner"/>
    <n v="2013"/>
    <x v="57"/>
    <s v="5 Seats"/>
  </r>
  <r>
    <s v="Maruti Swift Dzire VDi"/>
    <n v="2.7"/>
    <n v="90000"/>
    <x v="0"/>
    <s v="Manual"/>
    <s v="2nd Owner"/>
    <n v="2012"/>
    <x v="4"/>
    <s v="5 Seats"/>
  </r>
  <r>
    <s v="Hyundai Xcent 1.2 Kappa S"/>
    <n v="3.3"/>
    <n v="37000"/>
    <x v="1"/>
    <s v="Manual"/>
    <s v="1st Owner"/>
    <n v="2016"/>
    <x v="18"/>
    <s v="5 Seats"/>
  </r>
  <r>
    <s v="Maruti Alto K10 LXI"/>
    <n v="3"/>
    <n v="50000"/>
    <x v="1"/>
    <s v="Manual"/>
    <s v="1st Owner"/>
    <n v="2015"/>
    <x v="5"/>
    <s v="5 Seats"/>
  </r>
  <r>
    <s v="Maruti Zen LXi - BS III"/>
    <n v="0.75"/>
    <n v="50000"/>
    <x v="1"/>
    <s v="Manual"/>
    <s v="1st Owner"/>
    <n v="2004"/>
    <x v="38"/>
    <s v="5 Seats"/>
  </r>
  <r>
    <s v="Maruti Baleno 1.2 Delta"/>
    <n v="5.49"/>
    <n v="19493"/>
    <x v="1"/>
    <s v="Manual"/>
    <s v="1st Owner"/>
    <n v="2017"/>
    <x v="18"/>
    <s v="5 Seats"/>
  </r>
  <r>
    <s v="Maruti Alto LXi BSIII"/>
    <n v="1.05"/>
    <n v="35000"/>
    <x v="1"/>
    <s v="Manual"/>
    <s v="2nd Owner"/>
    <n v="2007"/>
    <x v="57"/>
    <s v="5 Seats"/>
  </r>
  <r>
    <s v="Honda Amaze S i-Dtech"/>
    <n v="2.8"/>
    <n v="60000"/>
    <x v="0"/>
    <s v="Manual"/>
    <s v="2nd Owner"/>
    <n v="2014"/>
    <x v="8"/>
    <s v="5 Seats"/>
  </r>
  <r>
    <s v="Hyundai Xcent 1.2 CRDi SX"/>
    <n v="4.5"/>
    <n v="50000"/>
    <x v="0"/>
    <s v="Manual"/>
    <s v="1st Owner"/>
    <n v="2018"/>
    <x v="5"/>
    <s v="5 Seats"/>
  </r>
  <r>
    <s v="Maruti Alto LXi BSIII"/>
    <n v="0.75"/>
    <n v="80000"/>
    <x v="1"/>
    <s v="Manual"/>
    <s v="2nd Owner"/>
    <n v="2005"/>
    <x v="4"/>
    <s v="5 Seats"/>
  </r>
  <r>
    <s v="Maruti Zen LX BSII"/>
    <n v="0.9"/>
    <n v="78527"/>
    <x v="1"/>
    <s v="Manual"/>
    <s v="1st Owner"/>
    <n v="2004"/>
    <x v="4"/>
    <s v="5 Seats"/>
  </r>
  <r>
    <s v="Hyundai Creta 1.4 CRDi S"/>
    <n v="7"/>
    <n v="94000"/>
    <x v="0"/>
    <s v="Manual"/>
    <s v="1st Owner"/>
    <n v="2016"/>
    <x v="24"/>
    <s v="5 Seats"/>
  </r>
  <r>
    <s v="Honda City VX MT Diesel"/>
    <n v="9"/>
    <n v="5000"/>
    <x v="0"/>
    <s v="Manual"/>
    <s v="1st Owner"/>
    <n v="2022"/>
    <x v="16"/>
    <s v="5 Seats"/>
  </r>
  <r>
    <s v="Hyundai Grand i10 Sportz"/>
    <n v="3"/>
    <n v="40000"/>
    <x v="1"/>
    <s v="Manual"/>
    <s v="1st Owner"/>
    <n v="2016"/>
    <x v="4"/>
    <s v="5 Seats"/>
  </r>
  <r>
    <s v="Hyundai i20 1.2 Magna"/>
    <n v="2.25"/>
    <n v="53128"/>
    <x v="1"/>
    <s v="Manual"/>
    <s v="1st Owner"/>
    <n v="2011"/>
    <x v="13"/>
    <s v="5 Seats"/>
  </r>
  <r>
    <s v="Skoda Superb Elegance 1.8 TSI"/>
    <n v="3.77"/>
    <n v="39959"/>
    <x v="1"/>
    <s v="Manual"/>
    <s v="2nd Owner"/>
    <n v="2011"/>
    <x v="18"/>
    <s v="5 Seats"/>
  </r>
  <r>
    <s v="Renault KWID Climber 1.0 AMT"/>
    <n v="3.55"/>
    <n v="4768"/>
    <x v="1"/>
    <s v="Automatic"/>
    <s v="2nd Owner"/>
    <n v="2018"/>
    <x v="56"/>
    <s v="5 Seats"/>
  </r>
  <r>
    <s v="Hyundai i20 1.2 Sportz"/>
    <n v="2.16"/>
    <n v="54004"/>
    <x v="1"/>
    <s v="Manual"/>
    <s v="3rd Owner"/>
    <n v="2011"/>
    <x v="18"/>
    <s v="5 Seats"/>
  </r>
  <r>
    <s v="Maruti Wagon R VXI BS IV"/>
    <n v="3.54"/>
    <n v="16570"/>
    <x v="1"/>
    <s v="Manual"/>
    <s v="1st Owner"/>
    <n v="2017"/>
    <x v="37"/>
    <s v="5 Seats"/>
  </r>
  <r>
    <s v="Maruti Alto 800 VXI Optional"/>
    <n v="3.22"/>
    <n v="7869"/>
    <x v="1"/>
    <s v="Manual"/>
    <s v="3rd Owner"/>
    <n v="2019"/>
    <x v="6"/>
    <s v="5 Seats"/>
  </r>
  <r>
    <s v="Maruti SX4 Vxi BSIV"/>
    <n v="2.1"/>
    <n v="67640"/>
    <x v="1"/>
    <s v="Manual"/>
    <s v="1st Owner"/>
    <n v="2012"/>
    <x v="18"/>
    <s v="5 Seats"/>
  </r>
  <r>
    <s v="Maruti Alto LXi"/>
    <n v="1.29"/>
    <n v="8934"/>
    <x v="1"/>
    <s v="Manual"/>
    <s v="1st Owner"/>
    <n v="2010"/>
    <x v="4"/>
    <s v="5 Seats"/>
  </r>
  <r>
    <s v="Toyota Etios 2014-2016 V"/>
    <n v="4.17"/>
    <n v="20241"/>
    <x v="1"/>
    <s v="Manual"/>
    <s v="1st Owner"/>
    <n v="2015"/>
    <x v="6"/>
    <s v="5 Seats"/>
  </r>
  <r>
    <s v="Honda City 1.5 S MT"/>
    <n v="2.3199999999999998"/>
    <n v="67343"/>
    <x v="1"/>
    <s v="Manual"/>
    <s v="1st Owner"/>
    <n v="2009"/>
    <x v="33"/>
    <s v="5 Seats"/>
  </r>
  <r>
    <s v="Maruti Alto 800 LXI"/>
    <n v="1.63"/>
    <n v="10065"/>
    <x v="1"/>
    <s v="Manual"/>
    <s v="1st Owner"/>
    <n v="2012"/>
    <x v="18"/>
    <s v="5 Seats"/>
  </r>
  <r>
    <s v="Maruti Baleno Zeta"/>
    <n v="6.12"/>
    <n v="57628"/>
    <x v="1"/>
    <s v="Manual"/>
    <s v="1st Owner"/>
    <n v="2020"/>
    <x v="4"/>
    <s v="5 Seats"/>
  </r>
  <r>
    <s v="Honda City i VTEC VX"/>
    <n v="5.55"/>
    <n v="72375"/>
    <x v="1"/>
    <s v="Manual"/>
    <s v="1st Owner"/>
    <n v="2015"/>
    <x v="18"/>
    <s v="5 Seats"/>
  </r>
  <r>
    <s v="Hyundai i10 Era"/>
    <n v="1.4"/>
    <n v="19328"/>
    <x v="1"/>
    <s v="Manual"/>
    <s v="1st Owner"/>
    <n v="2008"/>
    <x v="18"/>
    <s v="5 Seats"/>
  </r>
  <r>
    <s v="Maruti Alto LXi BSIII"/>
    <n v="1.08"/>
    <n v="24941"/>
    <x v="1"/>
    <s v="Manual"/>
    <s v="1st Owner"/>
    <n v="2009"/>
    <x v="4"/>
    <s v="5 Seats"/>
  </r>
  <r>
    <s v="Hyundai i10 Sportz"/>
    <n v="2.0699999999999998"/>
    <n v="56441"/>
    <x v="1"/>
    <s v="Manual"/>
    <s v="1st Owner"/>
    <n v="2011"/>
    <x v="4"/>
    <s v="5 Seats"/>
  </r>
  <r>
    <s v="Maruti Alto 800 LXI"/>
    <n v="1.56"/>
    <n v="89865"/>
    <x v="1"/>
    <s v="Manual"/>
    <s v="1st Owner"/>
    <n v="2013"/>
    <x v="4"/>
    <s v="7 Seats"/>
  </r>
  <r>
    <s v="Maruti Alto 800 LXI"/>
    <n v="2.5099999999999998"/>
    <n v="25919"/>
    <x v="1"/>
    <s v="Manual"/>
    <s v="1st Owner"/>
    <n v="2017"/>
    <x v="43"/>
    <s v="5 Seats"/>
  </r>
  <r>
    <s v="Maruti Swift Dzire 1.2 Vxi BSIV"/>
    <n v="2.2999999999999998"/>
    <n v="17363"/>
    <x v="1"/>
    <s v="Manual"/>
    <s v="1st Owner"/>
    <n v="2010"/>
    <x v="33"/>
    <s v="5 Seats"/>
  </r>
  <r>
    <s v="Maruti Swift Dzire 1.2 Vxi BSIV"/>
    <n v="2.75"/>
    <n v="60726"/>
    <x v="1"/>
    <s v="Manual"/>
    <s v="2nd Owner"/>
    <n v="2012"/>
    <x v="33"/>
    <s v="5 Seats"/>
  </r>
  <r>
    <s v="Maruti Swift RS VXI"/>
    <n v="2.99"/>
    <n v="54842"/>
    <x v="1"/>
    <s v="Manual"/>
    <s v="2nd Owner"/>
    <n v="2013"/>
    <x v="6"/>
    <s v="5 Seats"/>
  </r>
  <r>
    <s v="Mahindra TUV 300 mHAWK100 T8"/>
    <n v="6.43"/>
    <n v="31916"/>
    <x v="0"/>
    <s v="Manual"/>
    <s v="1st Owner"/>
    <n v="2018"/>
    <x v="18"/>
    <s v="5 Seats"/>
  </r>
  <r>
    <s v="Hyundai i10 Magna 1.1L"/>
    <n v="2.5"/>
    <n v="35457"/>
    <x v="1"/>
    <s v="Manual"/>
    <s v="1st Owner"/>
    <n v="2013"/>
    <x v="31"/>
    <s v="5 Seats"/>
  </r>
  <r>
    <s v="Hyundai i10 Sportz 1.1L"/>
    <n v="2.52"/>
    <n v="34640"/>
    <x v="1"/>
    <s v="Manual"/>
    <s v="1st Owner"/>
    <n v="2013"/>
    <x v="6"/>
    <s v="5 Seats"/>
  </r>
  <r>
    <s v="Honda City 1.5 V MT"/>
    <n v="2.54"/>
    <n v="39398"/>
    <x v="1"/>
    <s v="Manual"/>
    <s v="3rd Owner"/>
    <n v="2010"/>
    <x v="33"/>
    <s v="5 Seats"/>
  </r>
  <r>
    <s v="Maruti Alto LXi BSIII"/>
    <n v="1.1399999999999999"/>
    <n v="42919"/>
    <x v="1"/>
    <s v="Manual"/>
    <s v="1st Owner"/>
    <n v="2010"/>
    <x v="14"/>
    <s v="5 Seats"/>
  </r>
  <r>
    <s v="Maruti Swift Dzire VDI"/>
    <n v="3.28"/>
    <n v="38359"/>
    <x v="0"/>
    <s v="Manual"/>
    <s v="1st Owner"/>
    <n v="2012"/>
    <x v="5"/>
    <s v="5 Seats"/>
  </r>
  <r>
    <s v="Honda City S"/>
    <n v="2.9"/>
    <n v="101875"/>
    <x v="1"/>
    <s v="Manual"/>
    <s v="1st Owner"/>
    <n v="2011"/>
    <x v="31"/>
    <s v="5 Seats"/>
  </r>
  <r>
    <s v="Hyundai i10 Magna Optional 1.1L"/>
    <n v="1.61"/>
    <n v="21976"/>
    <x v="1"/>
    <s v="Manual"/>
    <s v="1st Owner"/>
    <n v="2008"/>
    <x v="31"/>
    <s v="5 Seats"/>
  </r>
  <r>
    <s v="Hyundai Creta 1.6 VTVT E Plus"/>
    <n v="7.13"/>
    <n v="65531"/>
    <x v="1"/>
    <s v="Manual"/>
    <s v="1st Owner"/>
    <n v="2018"/>
    <x v="13"/>
    <s v="7 Seats"/>
  </r>
  <r>
    <s v="Renault Duster Petrol RXS"/>
    <n v="7.06"/>
    <n v="5044"/>
    <x v="1"/>
    <s v="Manual"/>
    <s v="1st Owner"/>
    <n v="2019"/>
    <x v="9"/>
    <s v="5 Seats"/>
  </r>
  <r>
    <s v="Maruti Swift Dzire LDI"/>
    <n v="5.7"/>
    <n v="66906"/>
    <x v="0"/>
    <s v="Manual"/>
    <s v="1st Owner"/>
    <n v="2020"/>
    <x v="91"/>
    <s v="8 Seats"/>
  </r>
  <r>
    <s v="Fiat Avventura MULTIJET Emotion"/>
    <n v="3.35"/>
    <n v="47547"/>
    <x v="0"/>
    <s v="Manual"/>
    <s v="2nd Owner"/>
    <n v="2014"/>
    <x v="6"/>
    <s v="5 Seats"/>
  </r>
  <r>
    <s v="Maruti Zen Estilo LXI BS IV"/>
    <n v="1.54"/>
    <n v="25347"/>
    <x v="1"/>
    <s v="Manual"/>
    <s v="1st Owner"/>
    <n v="2010"/>
    <x v="45"/>
    <s v="7 Seats"/>
  </r>
  <r>
    <s v="Maruti Ertiga BSIV VXI"/>
    <n v="6.21"/>
    <n v="49712"/>
    <x v="1"/>
    <s v="Manual"/>
    <s v="1st Owner"/>
    <n v="2017"/>
    <x v="76"/>
    <s v="5 Seats"/>
  </r>
  <r>
    <s v="Toyota Camry Hybrid 2.5"/>
    <n v="33.9"/>
    <n v="4781"/>
    <x v="1"/>
    <s v="Automatic"/>
    <s v="1st Owner"/>
    <n v="2019"/>
    <x v="45"/>
    <s v="5 Seats"/>
  </r>
  <r>
    <s v="Mahindra Marazzo M2 8Str BSIV"/>
    <n v="8.58"/>
    <n v="21716"/>
    <x v="0"/>
    <s v="Manual"/>
    <s v="1st Owner"/>
    <n v="2019"/>
    <x v="4"/>
    <s v="5 Seats"/>
  </r>
  <r>
    <s v="Maruti Eeco 5 Seater AC BSIV"/>
    <n v="1.98"/>
    <n v="55160"/>
    <x v="1"/>
    <s v="Manual"/>
    <s v="1st Owner"/>
    <n v="2012"/>
    <x v="48"/>
    <s v="5 Seats"/>
  </r>
  <r>
    <s v="Mahindra Xylo E4"/>
    <n v="2.31"/>
    <n v="50788"/>
    <x v="0"/>
    <s v="Manual"/>
    <s v="3rd Owner"/>
    <n v="2010"/>
    <x v="13"/>
    <s v="5 Seats"/>
  </r>
  <r>
    <s v="Maruti Eeco 5 Seater AC BSIV"/>
    <n v="1.55"/>
    <n v="58475"/>
    <x v="1"/>
    <s v="Manual"/>
    <s v="1st Owner"/>
    <n v="2010"/>
    <x v="4"/>
    <s v="5 Seats"/>
  </r>
  <r>
    <s v="Hyundai Xcent 1.2 Kappa S"/>
    <n v="2.98"/>
    <n v="94321"/>
    <x v="1"/>
    <s v="Manual"/>
    <s v="1st Owner"/>
    <n v="2014"/>
    <x v="3"/>
    <s v="6 Seats"/>
  </r>
  <r>
    <s v="Renault Pulse RxL"/>
    <n v="2.1"/>
    <n v="23907"/>
    <x v="0"/>
    <s v="Manual"/>
    <s v="2nd Owner"/>
    <n v="2013"/>
    <x v="10"/>
    <s v="5 Seats"/>
  </r>
  <r>
    <s v="Hyundai Venue SX Opt Turbo BSIV"/>
    <n v="8.4600000000000009"/>
    <n v="42060"/>
    <x v="1"/>
    <s v="Manual"/>
    <s v="1st Owner"/>
    <n v="2019"/>
    <x v="33"/>
    <s v="7 Seats"/>
  </r>
  <r>
    <s v="Hyundai i20 1.2 Asta"/>
    <n v="5.53"/>
    <n v="25258"/>
    <x v="1"/>
    <s v="Manual"/>
    <s v="1st Owner"/>
    <n v="2017"/>
    <x v="6"/>
    <s v="5 Seats"/>
  </r>
  <r>
    <s v="Tata Tiago 1.2 Revotron XT"/>
    <n v="3.51"/>
    <n v="31043"/>
    <x v="1"/>
    <s v="Manual"/>
    <s v="1st Owner"/>
    <n v="2017"/>
    <x v="6"/>
    <s v="5 Seats"/>
  </r>
  <r>
    <s v="Mahindra KUV 100 NXT G80 K2"/>
    <n v="3.41"/>
    <n v="39057"/>
    <x v="1"/>
    <s v="Manual"/>
    <s v="1st Owner"/>
    <n v="2018"/>
    <x v="4"/>
    <s v="5 Seats"/>
  </r>
  <r>
    <s v="Hyundai Santro Xing (Non-AC)"/>
    <n v="1.1299999999999999"/>
    <n v="20484"/>
    <x v="1"/>
    <s v="Manual"/>
    <s v="1st Owner"/>
    <n v="2011"/>
    <x v="55"/>
    <s v="7 Seats"/>
  </r>
  <r>
    <s v="Honda Mobilio V i-VTEC"/>
    <n v="4.26"/>
    <n v="55517"/>
    <x v="1"/>
    <s v="Manual"/>
    <s v="1st Owner"/>
    <n v="2014"/>
    <x v="23"/>
    <s v="5 Seats"/>
  </r>
  <r>
    <s v="Honda City S"/>
    <n v="3.56"/>
    <n v="53234"/>
    <x v="1"/>
    <s v="Manual"/>
    <s v="2nd Owner"/>
    <n v="2013"/>
    <x v="54"/>
    <s v="7 Seats"/>
  </r>
  <r>
    <s v="Maruti Ritz LXI"/>
    <n v="1.56"/>
    <n v="51007"/>
    <x v="1"/>
    <s v="Manual"/>
    <s v="1st Owner"/>
    <n v="2009"/>
    <x v="68"/>
    <s v="5 Seats"/>
  </r>
  <r>
    <s v="Maruti Swift 1.3 ZXI"/>
    <n v="1.46"/>
    <n v="53755"/>
    <x v="1"/>
    <s v="Manual"/>
    <s v="1st Owner"/>
    <n v="2008"/>
    <x v="14"/>
    <s v="5 Seats"/>
  </r>
  <r>
    <s v="Tata Hexa XMA"/>
    <n v="10.37"/>
    <n v="62144"/>
    <x v="0"/>
    <s v="Automatic"/>
    <s v="1st Owner"/>
    <n v="2018"/>
    <x v="4"/>
    <s v="5 Seats"/>
  </r>
  <r>
    <s v="Maruti Wagon R LXI Minor"/>
    <n v="1.23"/>
    <n v="45130"/>
    <x v="1"/>
    <s v="Manual"/>
    <s v="1st Owner"/>
    <n v="2009"/>
    <x v="39"/>
    <s v="5 Seats"/>
  </r>
  <r>
    <s v="Toyota Fortuner 4x4 MT"/>
    <n v="13.47"/>
    <n v="155124"/>
    <x v="0"/>
    <s v="Manual"/>
    <s v="2nd Owner"/>
    <n v="2015"/>
    <x v="4"/>
    <s v="5 Seats"/>
  </r>
  <r>
    <s v="Hyundai Creta 1.6 SX Automatic"/>
    <n v="9.9600000000000009"/>
    <n v="30730"/>
    <x v="1"/>
    <s v="Automatic"/>
    <s v="2nd Owner"/>
    <n v="2018"/>
    <x v="32"/>
    <s v="5 Seats"/>
  </r>
  <r>
    <s v="Maruti Swift Dzire VXI"/>
    <n v="3.18"/>
    <n v="107488"/>
    <x v="1"/>
    <s v="Manual"/>
    <s v="1st Owner"/>
    <n v="2014"/>
    <x v="13"/>
    <s v="7 Seats"/>
  </r>
  <r>
    <s v="Hyundai Verna 1.6 SX"/>
    <n v="4.18"/>
    <n v="86336"/>
    <x v="0"/>
    <s v="Manual"/>
    <s v="2nd Owner"/>
    <n v="2014"/>
    <x v="31"/>
    <s v="5 Seats"/>
  </r>
  <r>
    <s v="Hyundai i20 Active 1.2 SX"/>
    <n v="5.51"/>
    <n v="31253"/>
    <x v="1"/>
    <s v="Manual"/>
    <s v="1st Owner"/>
    <n v="2017"/>
    <x v="7"/>
    <s v="5 Seats"/>
  </r>
  <r>
    <s v="Mercedes-Benz C-Class C 220 CDI Avantgarde"/>
    <n v="15.89"/>
    <n v="33235"/>
    <x v="0"/>
    <s v="Automatic"/>
    <s v="2nd Owner"/>
    <n v="2015"/>
    <x v="20"/>
    <s v="7 Seats"/>
  </r>
  <r>
    <s v="Maruti S-Presso VXI AT 2019-2022"/>
    <n v="4.88"/>
    <n v="2258"/>
    <x v="1"/>
    <s v="Automatic"/>
    <s v="1st Owner"/>
    <n v="2021"/>
    <x v="16"/>
    <s v="5 Seats"/>
  </r>
  <r>
    <s v="Maruti Ertiga VDI"/>
    <n v="4.96"/>
    <n v="100169"/>
    <x v="0"/>
    <s v="Manual"/>
    <s v="2nd Owner"/>
    <n v="2015"/>
    <x v="7"/>
    <s v="5 Seats"/>
  </r>
  <r>
    <s v="Jeep Compass 1.4 Limited Plus BSIV"/>
    <n v="12.8"/>
    <n v="34000"/>
    <x v="1"/>
    <s v="Automatic"/>
    <s v="1st Owner"/>
    <n v="2018"/>
    <x v="12"/>
    <s v="5 Seats"/>
  </r>
  <r>
    <s v="MG Hector Sharp CVT"/>
    <n v="17.559999999999999"/>
    <n v="7000"/>
    <x v="1"/>
    <s v="Automatic"/>
    <s v="1st Owner"/>
    <n v="2021"/>
    <x v="48"/>
    <s v="5 Seats"/>
  </r>
  <r>
    <s v="Renault Triber RXZ"/>
    <n v="6.55"/>
    <n v="5900"/>
    <x v="1"/>
    <s v="Manual"/>
    <s v="1st Owner"/>
    <n v="2021"/>
    <x v="4"/>
    <s v="5 Seats"/>
  </r>
  <r>
    <s v="Jeep Compass 1.4 Limited"/>
    <n v="11.85"/>
    <n v="27398"/>
    <x v="1"/>
    <s v="Automatic"/>
    <s v="1st Owner"/>
    <n v="2017"/>
    <x v="13"/>
    <s v="5 Seats"/>
  </r>
  <r>
    <s v="Renault KWID RXT"/>
    <n v="2.48"/>
    <n v="43259"/>
    <x v="1"/>
    <s v="Manual"/>
    <s v="1st Owner"/>
    <n v="2015"/>
    <x v="26"/>
    <s v="5 Seats"/>
  </r>
  <r>
    <s v="Renault Duster 85PS Diesel RxS"/>
    <n v="6.75"/>
    <n v="15016"/>
    <x v="0"/>
    <s v="Manual"/>
    <s v="1st Owner"/>
    <n v="2018"/>
    <x v="4"/>
    <s v="5 Seats"/>
  </r>
  <r>
    <s v="Maruti Swift VXi BSIV"/>
    <n v="2.5499999999999998"/>
    <n v="30686"/>
    <x v="1"/>
    <s v="Manual"/>
    <s v="1st Owner"/>
    <n v="2010"/>
    <x v="39"/>
    <s v="5 Seats"/>
  </r>
  <r>
    <s v="Maruti Zen Estilo LXI BS IV"/>
    <n v="1.85"/>
    <n v="39543"/>
    <x v="1"/>
    <s v="Manual"/>
    <s v="1st Owner"/>
    <n v="2010"/>
    <x v="54"/>
    <s v="5 Seats"/>
  </r>
  <r>
    <s v="Skoda New Laura Ambiente 2.0 TDI CR MT"/>
    <n v="3.23"/>
    <n v="93913"/>
    <x v="0"/>
    <s v="Manual"/>
    <s v="1st Owner"/>
    <n v="2010"/>
    <x v="10"/>
    <s v="5 Seats"/>
  </r>
  <r>
    <s v="Maruti Swift Dzire VXI 1.2 BS IV"/>
    <n v="5.7"/>
    <n v="27729"/>
    <x v="1"/>
    <s v="Manual"/>
    <s v="1st Owner"/>
    <n v="2018"/>
    <x v="54"/>
    <s v="5 Seats"/>
  </r>
  <r>
    <s v="Hyundai Creta 1.6 CRDi SX"/>
    <n v="8.4499999999999993"/>
    <n v="51501"/>
    <x v="0"/>
    <s v="Manual"/>
    <s v="1st Owner"/>
    <n v="2017"/>
    <x v="4"/>
    <s v="5 Seats"/>
  </r>
  <r>
    <s v="Maruti Wagon R LX Minor"/>
    <n v="0.90173999999999999"/>
    <n v="90147"/>
    <x v="1"/>
    <s v="Manual"/>
    <s v="1st Owner"/>
    <n v="2008"/>
    <x v="4"/>
    <s v="5 Seats"/>
  </r>
  <r>
    <s v="Honda Amaze S i-VTEC"/>
    <n v="5.25"/>
    <n v="16419"/>
    <x v="1"/>
    <s v="Manual"/>
    <s v="1st Owner"/>
    <n v="2018"/>
    <x v="3"/>
    <s v="5 Seats"/>
  </r>
  <r>
    <s v="Maruti Wagon R LXI Minor"/>
    <n v="0.98753999999999997"/>
    <n v="48368"/>
    <x v="1"/>
    <s v="Manual"/>
    <s v="3rd Owner"/>
    <n v="2008"/>
    <x v="13"/>
    <s v="5 Seats"/>
  </r>
  <r>
    <s v="Hyundai i20 Active 1.2 S"/>
    <n v="4.7"/>
    <n v="33193"/>
    <x v="1"/>
    <s v="Manual"/>
    <s v="1st Owner"/>
    <n v="2015"/>
    <x v="37"/>
    <s v="5 Seats"/>
  </r>
  <r>
    <s v="Maruti Swift VXI"/>
    <n v="4.1500000000000004"/>
    <n v="39260"/>
    <x v="1"/>
    <s v="Manual"/>
    <s v="1st Owner"/>
    <n v="2016"/>
    <x v="10"/>
    <s v="5 Seats"/>
  </r>
  <r>
    <s v="Honda Jazz 1.2 SV i VTEC"/>
    <n v="3.95"/>
    <n v="55212"/>
    <x v="1"/>
    <s v="Manual"/>
    <s v="1st Owner"/>
    <n v="2015"/>
    <x v="4"/>
    <s v="5 Seats"/>
  </r>
  <r>
    <s v="Maruti Alto K10 2010-2014 VXI"/>
    <n v="1.81"/>
    <n v="81674"/>
    <x v="1"/>
    <s v="Manual"/>
    <s v="1st Owner"/>
    <n v="2014"/>
    <x v="97"/>
    <s v="8 Seats"/>
  </r>
  <r>
    <s v="Toyota Etios VX"/>
    <n v="2.39"/>
    <n v="27321"/>
    <x v="1"/>
    <s v="Manual"/>
    <s v="3rd Owner"/>
    <n v="2011"/>
    <x v="18"/>
    <s v="5 Seats"/>
  </r>
  <r>
    <s v="Honda Amaze E i-Vtech"/>
    <n v="3.19"/>
    <n v="42815"/>
    <x v="1"/>
    <s v="Manual"/>
    <s v="1st Owner"/>
    <n v="2015"/>
    <x v="13"/>
    <s v="5 Seats"/>
  </r>
  <r>
    <s v="Hyundai Xcent 1.2 Kappa SX"/>
    <n v="3.81"/>
    <n v="39977"/>
    <x v="1"/>
    <s v="Manual"/>
    <s v="1st Owner"/>
    <n v="2016"/>
    <x v="18"/>
    <s v="5 Seats"/>
  </r>
  <r>
    <s v="Hyundai Grand i10 CRDi Magna"/>
    <n v="2.56"/>
    <n v="64669"/>
    <x v="0"/>
    <s v="Manual"/>
    <s v="1st Owner"/>
    <n v="2013"/>
    <x v="17"/>
    <s v="5 Seats"/>
  </r>
  <r>
    <s v="Maruti Omni E MPI STD BSIV"/>
    <n v="2.58"/>
    <n v="12603"/>
    <x v="1"/>
    <s v="Manual"/>
    <s v="1st Owner"/>
    <n v="2019"/>
    <x v="45"/>
    <s v="5 Seats"/>
  </r>
  <r>
    <s v="Maruti Wagon R VXI"/>
    <n v="1.9"/>
    <n v="32500"/>
    <x v="1"/>
    <s v="Manual"/>
    <s v="1st Owner"/>
    <n v="2013"/>
    <x v="8"/>
    <s v="5 Seats"/>
  </r>
  <r>
    <s v="Maruti Alto 800 LXI"/>
    <n v="2.67"/>
    <n v="7169"/>
    <x v="1"/>
    <s v="Manual"/>
    <s v="1st Owner"/>
    <n v="2017"/>
    <x v="11"/>
    <s v="7 Seats"/>
  </r>
  <r>
    <s v="Hyundai EON Era Plus"/>
    <n v="1.86"/>
    <n v="10482"/>
    <x v="1"/>
    <s v="Manual"/>
    <s v="2nd Owner"/>
    <n v="2012"/>
    <x v="10"/>
    <s v="5 Seats"/>
  </r>
  <r>
    <s v="Ford Figo Petrol Titanium"/>
    <n v="2.0299999999999998"/>
    <n v="48111"/>
    <x v="1"/>
    <s v="Manual"/>
    <s v="1st Owner"/>
    <n v="2013"/>
    <x v="14"/>
    <s v="5 Seats"/>
  </r>
  <r>
    <s v="Hyundai i20 Active 1.4 SX"/>
    <n v="3.92"/>
    <n v="63210"/>
    <x v="0"/>
    <s v="Manual"/>
    <s v="4th Owner"/>
    <n v="2015"/>
    <x v="45"/>
    <s v="5 Seats"/>
  </r>
  <r>
    <s v="Maruti Ciaz Alpha BSIV"/>
    <n v="6.77"/>
    <n v="35289"/>
    <x v="1"/>
    <s v="Manual"/>
    <s v="1st Owner"/>
    <n v="2018"/>
    <x v="3"/>
    <s v="5 Seats"/>
  </r>
  <r>
    <s v="Datsun GO Plus T Option BSIV"/>
    <n v="1.6"/>
    <n v="27352"/>
    <x v="1"/>
    <s v="Manual"/>
    <s v="3rd Owner"/>
    <n v="2014"/>
    <x v="31"/>
    <s v="5 Seats"/>
  </r>
  <r>
    <s v="Hyundai Creta 1.6 SX Option"/>
    <n v="11.46"/>
    <n v="25572"/>
    <x v="1"/>
    <s v="Manual"/>
    <s v="1st Owner"/>
    <n v="2019"/>
    <x v="18"/>
    <s v="5 Seats"/>
  </r>
  <r>
    <s v="Maruti Eeco 5 Seater AC BSIV"/>
    <n v="2.08"/>
    <n v="67967"/>
    <x v="1"/>
    <s v="Manual"/>
    <s v="3rd Owner"/>
    <n v="2013"/>
    <x v="4"/>
    <s v="5 Seats"/>
  </r>
  <r>
    <s v="Honda Jazz ZX"/>
    <n v="6.71"/>
    <n v="10834"/>
    <x v="1"/>
    <s v="Manual"/>
    <s v="1st Owner"/>
    <n v="2021"/>
    <x v="4"/>
    <s v="5 Seats"/>
  </r>
  <r>
    <s v="Maruti Swift Dzire ZDI"/>
    <n v="5.86"/>
    <n v="56000"/>
    <x v="0"/>
    <s v="Manual"/>
    <s v="1st Owner"/>
    <n v="2017"/>
    <x v="31"/>
    <s v="5 Seats"/>
  </r>
  <r>
    <s v="Maruti Alto 800 LXI"/>
    <n v="2.4900000000000002"/>
    <n v="24000"/>
    <x v="1"/>
    <s v="Manual"/>
    <s v="1st Owner"/>
    <n v="2017"/>
    <x v="4"/>
    <s v="5 Seats"/>
  </r>
  <r>
    <s v="Maruti Swift AMT VXI BSIV"/>
    <n v="5.55"/>
    <n v="34000"/>
    <x v="1"/>
    <s v="Automatic"/>
    <s v="1st Owner"/>
    <n v="2019"/>
    <x v="10"/>
    <s v="5 Seats"/>
  </r>
  <r>
    <s v="Maruti Swift Dzire AMT ZXI Plus"/>
    <n v="5.99"/>
    <n v="13000"/>
    <x v="1"/>
    <s v="Automatic"/>
    <s v="1st Owner"/>
    <n v="2017"/>
    <x v="13"/>
    <s v="5 Seats"/>
  </r>
  <r>
    <s v="Maruti SX4 S Cross DDiS 200 Zeta"/>
    <n v="4.4000000000000004"/>
    <n v="158066"/>
    <x v="0"/>
    <s v="Manual"/>
    <s v="1st Owner"/>
    <n v="2015"/>
    <x v="29"/>
    <s v="6 Seats"/>
  </r>
  <r>
    <s v="Maruti Swift VXI"/>
    <n v="2.25"/>
    <n v="22543"/>
    <x v="1"/>
    <s v="Manual"/>
    <s v="3rd Owner"/>
    <n v="2011"/>
    <x v="20"/>
    <s v="5 Seats"/>
  </r>
  <r>
    <s v="Honda Brio VX"/>
    <n v="3.17"/>
    <n v="46767"/>
    <x v="1"/>
    <s v="Manual"/>
    <s v="1st Owner"/>
    <n v="2014"/>
    <x v="4"/>
    <s v="7 Seats"/>
  </r>
  <r>
    <s v="Maruti Wagon R AMT VXI Plus"/>
    <n v="3.78"/>
    <n v="7848"/>
    <x v="1"/>
    <s v="Automatic"/>
    <s v="1st Owner"/>
    <n v="2017"/>
    <x v="6"/>
    <s v="6 Seats"/>
  </r>
  <r>
    <s v="Skoda Rapid 1.6 MPI Ambition"/>
    <n v="3.85"/>
    <n v="71245"/>
    <x v="1"/>
    <s v="Manual"/>
    <s v="1st Owner"/>
    <n v="2016"/>
    <x v="10"/>
    <s v="4 Seats"/>
  </r>
  <r>
    <s v="MG Hector Plus Sharp CVT"/>
    <n v="19.89"/>
    <n v="1923"/>
    <x v="1"/>
    <s v="Automatic"/>
    <s v="1st Owner"/>
    <n v="2022"/>
    <x v="106"/>
    <s v="5 Seats"/>
  </r>
  <r>
    <s v="Hyundai i20 Sportz 1.2"/>
    <n v="5.12"/>
    <n v="38463"/>
    <x v="1"/>
    <s v="Manual"/>
    <s v="2nd Owner"/>
    <n v="2017"/>
    <x v="124"/>
    <s v="5 Seats"/>
  </r>
  <r>
    <s v="Honda BR-V Style Edition V CVT"/>
    <n v="6.99"/>
    <n v="28000"/>
    <x v="1"/>
    <s v="Automatic"/>
    <s v="1st Owner"/>
    <n v="2016"/>
    <x v="50"/>
    <s v="5 Seats"/>
  </r>
  <r>
    <s v="Mahindra KUV 100 NXT G80 K4 Plus 6Str"/>
    <n v="3.49"/>
    <n v="19000"/>
    <x v="1"/>
    <s v="Manual"/>
    <s v="1st Owner"/>
    <n v="2017"/>
    <x v="22"/>
    <s v="5 Seats"/>
  </r>
  <r>
    <s v="Mercedes-Benz S-Class Maybach S500"/>
    <n v="119"/>
    <n v="24500"/>
    <x v="1"/>
    <s v="Automatic"/>
    <s v="1st Owner"/>
    <n v="2017"/>
    <x v="4"/>
    <s v="5 Seats"/>
  </r>
  <r>
    <s v="Audi S5 3.0L TFSI Quattro"/>
    <n v="69"/>
    <n v="11400"/>
    <x v="1"/>
    <s v="Automatic"/>
    <s v="1st Owner"/>
    <n v="2021"/>
    <x v="4"/>
    <s v="5 Seats"/>
  </r>
  <r>
    <s v="Mercedes-Benz GLC 220d 4MATIC"/>
    <n v="47.99"/>
    <n v="10400"/>
    <x v="0"/>
    <s v="Automatic"/>
    <s v="1st Owner"/>
    <n v="2020"/>
    <x v="43"/>
    <s v="5 Seats"/>
  </r>
  <r>
    <s v="Mercedes-Benz GLA Class 200"/>
    <n v="18"/>
    <n v="26000"/>
    <x v="1"/>
    <s v="Automatic"/>
    <s v="2nd Owner"/>
    <n v="2015"/>
    <x v="18"/>
    <s v="6 Seats"/>
  </r>
  <r>
    <s v="Hyundai i20 Sportz Plus BSIV"/>
    <n v="5.69"/>
    <n v="30000"/>
    <x v="1"/>
    <s v="Manual"/>
    <s v="1st Owner"/>
    <n v="2019"/>
    <x v="10"/>
    <s v="6 Seats"/>
  </r>
  <r>
    <s v="Maruti Baleno Alpha"/>
    <n v="5.99"/>
    <n v="24000"/>
    <x v="1"/>
    <s v="Manual"/>
    <s v="1st Owner"/>
    <n v="2018"/>
    <x v="10"/>
    <s v="5 Seats"/>
  </r>
  <r>
    <s v="Hyundai Verna CRDi"/>
    <n v="1.25"/>
    <n v="100004"/>
    <x v="0"/>
    <s v="Manual"/>
    <s v="2nd Owner"/>
    <n v="2009"/>
    <x v="31"/>
    <s v="5 Seats"/>
  </r>
  <r>
    <s v="Maruti Alto STD"/>
    <n v="0.63046000000000002"/>
    <n v="25373"/>
    <x v="1"/>
    <s v="Manual"/>
    <s v="2nd Owner"/>
    <n v="2008"/>
    <x v="13"/>
    <s v="5 Seats"/>
  </r>
  <r>
    <s v="Mahindra KUV 100 NXT G80 K2"/>
    <n v="3.26"/>
    <n v="25635"/>
    <x v="1"/>
    <s v="Manual"/>
    <s v="1st Owner"/>
    <n v="2017"/>
    <x v="6"/>
    <s v="5 Seats"/>
  </r>
  <r>
    <s v="Mahindra KUV 100 mFALCON G80 K4"/>
    <n v="2.81"/>
    <n v="46982"/>
    <x v="1"/>
    <s v="Manual"/>
    <s v="1st Owner"/>
    <n v="2016"/>
    <x v="6"/>
    <s v="5 Seats"/>
  </r>
  <r>
    <s v="Maruti Ritz VDi"/>
    <n v="1.92"/>
    <n v="94989"/>
    <x v="0"/>
    <s v="Manual"/>
    <s v="1st Owner"/>
    <n v="2011"/>
    <x v="13"/>
    <s v="5 Seats"/>
  </r>
  <r>
    <s v="Maruti Zen Estilo VXI BSIII"/>
    <n v="1.1200000000000001"/>
    <n v="18322"/>
    <x v="1"/>
    <s v="Manual"/>
    <s v="1st Owner"/>
    <n v="2008"/>
    <x v="8"/>
    <s v="5 Seats"/>
  </r>
  <r>
    <s v="Ford Ecosport 1.5 Petrol Titanium BSIV"/>
    <n v="6.87"/>
    <n v="34364"/>
    <x v="1"/>
    <s v="Manual"/>
    <s v="1st Owner"/>
    <n v="2019"/>
    <x v="4"/>
    <s v="7 Seats"/>
  </r>
  <r>
    <s v="Hyundai Creta SX"/>
    <n v="13.62"/>
    <n v="17893"/>
    <x v="1"/>
    <s v="Manual"/>
    <s v="1st Owner"/>
    <n v="2021"/>
    <x v="5"/>
    <s v="5 Seats"/>
  </r>
  <r>
    <s v="Hyundai Venue SX Plus Turbo DCT BSIV"/>
    <n v="9.84"/>
    <n v="15224"/>
    <x v="1"/>
    <s v="Automatic"/>
    <s v="1st Owner"/>
    <n v="2019"/>
    <x v="10"/>
    <s v="7 Seats"/>
  </r>
  <r>
    <s v="Hyundai Verna 1.4 VTVT"/>
    <n v="3.99"/>
    <n v="90228"/>
    <x v="1"/>
    <s v="Manual"/>
    <s v="1st Owner"/>
    <n v="2014"/>
    <x v="68"/>
    <s v="5 Seats"/>
  </r>
  <r>
    <s v="Maruti Swift VVT VXI"/>
    <n v="3.07"/>
    <n v="76279"/>
    <x v="1"/>
    <s v="Manual"/>
    <s v="2nd Owner"/>
    <n v="2014"/>
    <x v="89"/>
    <s v="5 Seats"/>
  </r>
  <r>
    <s v="Honda BR-V i-DTEC V MT"/>
    <n v="5.88"/>
    <n v="68861"/>
    <x v="0"/>
    <s v="Manual"/>
    <s v="1st Owner"/>
    <n v="2016"/>
    <x v="4"/>
    <s v="5 Seats"/>
  </r>
  <r>
    <s v="Skoda Fabia 1.2 MPI Ambiente Petrol"/>
    <n v="1.44"/>
    <n v="52816"/>
    <x v="1"/>
    <s v="Manual"/>
    <s v="1st Owner"/>
    <n v="2011"/>
    <x v="83"/>
    <s v="5 Seats"/>
  </r>
  <r>
    <s v="Toyota Fortuner 3.0 Diesel"/>
    <n v="6.34"/>
    <n v="314273"/>
    <x v="0"/>
    <s v="Manual"/>
    <s v="2nd Owner"/>
    <n v="2009"/>
    <x v="20"/>
    <s v="5 Seats"/>
  </r>
  <r>
    <s v="Chevrolet Spark 1.0 PS"/>
    <n v="0.87629000000000001"/>
    <n v="5439"/>
    <x v="1"/>
    <s v="Manual"/>
    <s v="1st Owner"/>
    <n v="2009"/>
    <x v="18"/>
    <s v="5 Seats"/>
  </r>
  <r>
    <s v="Hyundai i20 1.2 Magna Executive"/>
    <n v="4.6500000000000004"/>
    <n v="64164"/>
    <x v="1"/>
    <s v="Manual"/>
    <s v="1st Owner"/>
    <n v="2017"/>
    <x v="3"/>
    <s v="5 Seats"/>
  </r>
  <r>
    <s v="Ford Figo Diesel ZXI"/>
    <n v="2.02"/>
    <n v="60834"/>
    <x v="0"/>
    <s v="Manual"/>
    <s v="1st Owner"/>
    <n v="2012"/>
    <x v="26"/>
    <s v="5 Seats"/>
  </r>
  <r>
    <s v="MG Hector Sharp DCT"/>
    <n v="15.5"/>
    <n v="14700"/>
    <x v="1"/>
    <s v="Automatic"/>
    <s v="1st Owner"/>
    <n v="2019"/>
    <x v="52"/>
    <s v="5 Seats"/>
  </r>
  <r>
    <s v="Maruti Alto 800 LXI"/>
    <n v="2.39"/>
    <n v="25000"/>
    <x v="1"/>
    <s v="Manual"/>
    <s v="1st Owner"/>
    <n v="2022"/>
    <x v="41"/>
    <s v="5 Seats"/>
  </r>
  <r>
    <s v="Tata Nexon XM"/>
    <n v="8"/>
    <n v="10000"/>
    <x v="1"/>
    <s v="Manual"/>
    <s v="1st Owner"/>
    <n v="2022"/>
    <x v="5"/>
    <s v="5 Seats"/>
  </r>
  <r>
    <s v="Audi A3 35 TDI Premium Plus"/>
    <n v="25.8"/>
    <n v="39000"/>
    <x v="0"/>
    <s v="Automatic"/>
    <s v="1st Owner"/>
    <n v="2020"/>
    <x v="31"/>
    <s v="7 Seats"/>
  </r>
  <r>
    <s v="Mahindra Bolero Plus AC"/>
    <n v="4.2"/>
    <n v="80000"/>
    <x v="0"/>
    <s v="Manual"/>
    <s v="1st Owner"/>
    <n v="2014"/>
    <x v="6"/>
    <s v="5 Seats"/>
  </r>
  <r>
    <s v="Honda CR-V Special Edition"/>
    <n v="22.5"/>
    <n v="25000"/>
    <x v="1"/>
    <s v="Automatic"/>
    <s v="1st Owner"/>
    <n v="2020"/>
    <x v="76"/>
    <s v="5 Seats"/>
  </r>
  <r>
    <s v="Honda Amaze SX i-DTEC"/>
    <n v="3.5"/>
    <n v="75656"/>
    <x v="0"/>
    <s v="Manual"/>
    <s v="2nd Owner"/>
    <n v="2015"/>
    <x v="83"/>
    <s v="5 Seats"/>
  </r>
  <r>
    <s v="Maruti Vitara Brezza ZDi"/>
    <n v="8.5"/>
    <n v="30000"/>
    <x v="0"/>
    <s v="Manual"/>
    <s v="1st Owner"/>
    <n v="2019"/>
    <x v="31"/>
    <s v="5 Seats"/>
  </r>
  <r>
    <s v="Ford Ecosport 1.5 Petrol Ambiente BSIV"/>
    <n v="5.2"/>
    <n v="60000"/>
    <x v="1"/>
    <s v="Manual"/>
    <s v="1st Owner"/>
    <n v="2017"/>
    <x v="31"/>
    <s v="5 Seats"/>
  </r>
  <r>
    <s v="Mahindra Xylo E4 BS IV"/>
    <n v="1.8"/>
    <n v="120000"/>
    <x v="0"/>
    <s v="Manual"/>
    <s v="3rd Owner"/>
    <n v="2011"/>
    <x v="18"/>
    <s v="5 Seats"/>
  </r>
  <r>
    <s v="Ford Figo Diesel Titanium"/>
    <n v="1.85"/>
    <n v="100000"/>
    <x v="0"/>
    <s v="Manual"/>
    <s v="2nd Owner"/>
    <n v="2013"/>
    <x v="30"/>
    <s v="5 Seats"/>
  </r>
  <r>
    <s v="Maruti Swift Dzire LDI"/>
    <n v="3.5"/>
    <n v="70000"/>
    <x v="0"/>
    <s v="Manual"/>
    <s v="2nd Owner"/>
    <n v="2015"/>
    <x v="4"/>
    <s v="5 Seats"/>
  </r>
  <r>
    <s v="Maruti Swift Dzire VDI"/>
    <n v="4.2"/>
    <n v="120000"/>
    <x v="0"/>
    <s v="Manual"/>
    <s v="2nd Owner"/>
    <n v="2015"/>
    <x v="13"/>
    <s v="5 Seats"/>
  </r>
  <r>
    <s v="Maruti Alto 800 LXI"/>
    <n v="1.75"/>
    <n v="50000"/>
    <x v="1"/>
    <s v="Manual"/>
    <s v="3rd Owner"/>
    <n v="2014"/>
    <x v="18"/>
    <s v="5 Seats"/>
  </r>
  <r>
    <s v="Chevrolet Beat Diesel LS"/>
    <n v="1.2"/>
    <n v="90000"/>
    <x v="0"/>
    <s v="Manual"/>
    <s v="2nd Owner"/>
    <n v="2012"/>
    <x v="52"/>
    <s v="5 Seats"/>
  </r>
  <r>
    <s v="Hyundai i10 Magna"/>
    <n v="1.1499999999999999"/>
    <n v="70000"/>
    <x v="1"/>
    <s v="Manual"/>
    <s v="1st Owner"/>
    <n v="2008"/>
    <x v="31"/>
    <s v="5 Seats"/>
  </r>
  <r>
    <s v="Maruti Wagon R CNG LXI BSIV"/>
    <n v="5"/>
    <n v="20000"/>
    <x v="2"/>
    <s v="Manual"/>
    <s v="1st Owner"/>
    <n v="2020"/>
    <x v="0"/>
    <s v="5 Seats"/>
  </r>
  <r>
    <s v="Maruti Alto LXi"/>
    <n v="0.8"/>
    <n v="50000"/>
    <x v="1"/>
    <s v="Manual"/>
    <s v="2nd Owner"/>
    <n v="2007"/>
    <x v="31"/>
    <s v="5 Seats"/>
  </r>
  <r>
    <s v="Mahindra Bolero DI - AC BS III"/>
    <n v="4.5"/>
    <n v="25000"/>
    <x v="0"/>
    <s v="Manual"/>
    <s v="2nd Owner"/>
    <n v="2014"/>
    <x v="3"/>
    <s v="5 Seats"/>
  </r>
  <r>
    <s v="Maruti SX4 S Cross DDiS 200 Alpha"/>
    <n v="6.6"/>
    <n v="65000"/>
    <x v="0"/>
    <s v="Manual"/>
    <s v="2nd Owner"/>
    <n v="2017"/>
    <x v="4"/>
    <s v="7 Seats"/>
  </r>
  <r>
    <s v="Jeep Compass 2.0 Limited 4X4"/>
    <n v="15"/>
    <n v="90000"/>
    <x v="0"/>
    <s v="Manual"/>
    <s v="1st Owner"/>
    <n v="2018"/>
    <x v="0"/>
    <s v="7 Seats"/>
  </r>
  <r>
    <s v="Maruti Vitara Brezza VDi"/>
    <n v="8.1"/>
    <n v="30000"/>
    <x v="0"/>
    <s v="Manual"/>
    <s v="1st Owner"/>
    <n v="2019"/>
    <x v="0"/>
    <s v="8 Seats"/>
  </r>
  <r>
    <s v="Chevrolet Beat LT"/>
    <n v="1.75"/>
    <n v="60000"/>
    <x v="1"/>
    <s v="Manual"/>
    <s v="1st Owner"/>
    <n v="2011"/>
    <x v="76"/>
    <s v="5 Seats"/>
  </r>
  <r>
    <s v="Maruti Ignis Sigma"/>
    <n v="5"/>
    <n v="10000"/>
    <x v="1"/>
    <s v="Manual"/>
    <s v="1st Owner"/>
    <n v="2021"/>
    <x v="45"/>
    <s v="5 Seats"/>
  </r>
  <r>
    <s v="MG Hector Sharp Diesel MT BSIV"/>
    <n v="15.7"/>
    <n v="30000"/>
    <x v="0"/>
    <s v="Manual"/>
    <s v="1st Owner"/>
    <n v="2020"/>
    <x v="18"/>
    <s v="5 Seats"/>
  </r>
  <r>
    <s v="MG Hector Sharp Diesel MT BSIV"/>
    <n v="15"/>
    <n v="32000"/>
    <x v="0"/>
    <s v="Manual"/>
    <s v="1st Owner"/>
    <n v="2020"/>
    <x v="5"/>
    <s v="5 Seats"/>
  </r>
  <r>
    <s v="Mahindra Thar 4X4"/>
    <n v="6.9"/>
    <n v="10000"/>
    <x v="0"/>
    <s v="Manual"/>
    <s v="2nd Owner"/>
    <n v="2014"/>
    <x v="5"/>
    <s v="5 Seats"/>
  </r>
  <r>
    <s v="Maruti Eeco 7 Seater STD 2020-2022"/>
    <n v="4.2"/>
    <n v="110000"/>
    <x v="1"/>
    <s v="Manual"/>
    <s v="1st Owner"/>
    <n v="2020"/>
    <x v="30"/>
    <s v="5 Seats"/>
  </r>
  <r>
    <s v="Maruti Omni E MPI STD BSIV"/>
    <n v="1.2"/>
    <n v="120000"/>
    <x v="1"/>
    <s v="Manual"/>
    <s v="1st Owner"/>
    <n v="2013"/>
    <x v="8"/>
    <s v="5 Seats"/>
  </r>
  <r>
    <s v="Maruti Omni E 8 Str STD"/>
    <n v="0.85"/>
    <n v="80000"/>
    <x v="1"/>
    <s v="Manual"/>
    <s v="2nd Owner"/>
    <n v="2007"/>
    <x v="97"/>
    <s v="4 Seats"/>
  </r>
  <r>
    <s v="Ford Ecosport 1.5 Diesel Titanium BSIV"/>
    <n v="6.5"/>
    <n v="53000"/>
    <x v="0"/>
    <s v="Manual"/>
    <s v="1st Owner"/>
    <n v="2018"/>
    <x v="4"/>
    <s v="6 Seats"/>
  </r>
  <r>
    <s v="Volkswagen Polo 1.5 TDI Trendline"/>
    <n v="2.5"/>
    <n v="80000"/>
    <x v="0"/>
    <s v="Manual"/>
    <s v="3rd Owner"/>
    <n v="2014"/>
    <x v="3"/>
    <s v="5 Seats"/>
  </r>
  <r>
    <s v="Chevrolet Beat Diesel LT"/>
    <n v="1.17"/>
    <n v="50000"/>
    <x v="0"/>
    <s v="Manual"/>
    <s v="1st Owner"/>
    <n v="2012"/>
    <x v="18"/>
    <s v="5 Seats"/>
  </r>
  <r>
    <s v="Hyundai Elite i20 2018 Diesel Asta Option"/>
    <n v="6.4"/>
    <n v="40000"/>
    <x v="0"/>
    <s v="Manual"/>
    <s v="1st Owner"/>
    <n v="2018"/>
    <x v="11"/>
    <s v="7 Seats"/>
  </r>
  <r>
    <s v="Hyundai Xcent 1.1 CRDi Base"/>
    <n v="4.5"/>
    <n v="60000"/>
    <x v="0"/>
    <s v="Manual"/>
    <s v="1st Owner"/>
    <n v="2015"/>
    <x v="33"/>
    <s v="5 Seats"/>
  </r>
  <r>
    <s v="Hyundai i20 Sportz Option 1.2"/>
    <n v="3.9"/>
    <n v="60000"/>
    <x v="1"/>
    <s v="Manual"/>
    <s v="3rd Owner"/>
    <n v="2015"/>
    <x v="4"/>
    <s v="5 Seats"/>
  </r>
  <r>
    <s v="Tata Tigor 1.2 Revotron XE"/>
    <n v="3.5"/>
    <n v="40000"/>
    <x v="1"/>
    <s v="Manual"/>
    <s v="1st Owner"/>
    <n v="2018"/>
    <x v="125"/>
    <s v="5 Seats"/>
  </r>
  <r>
    <s v="Maruti 800 Std"/>
    <n v="0.85"/>
    <n v="50000"/>
    <x v="1"/>
    <s v="Manual"/>
    <s v="2nd Owner"/>
    <n v="2012"/>
    <x v="6"/>
    <s v="5 Seats"/>
  </r>
  <r>
    <s v="Maruti XL6 Zeta"/>
    <n v="10"/>
    <n v="10000"/>
    <x v="1"/>
    <s v="Manual"/>
    <s v="1st Owner"/>
    <n v="2021"/>
    <x v="29"/>
    <s v="5 Seats"/>
  </r>
  <r>
    <s v="Hyundai i10 Sportz 1.1L"/>
    <n v="0.98"/>
    <n v="80000"/>
    <x v="1"/>
    <s v="Manual"/>
    <s v="3rd Owner"/>
    <n v="2009"/>
    <x v="5"/>
    <s v="5 Seats"/>
  </r>
  <r>
    <s v="Hyundai i10 Magna"/>
    <n v="2"/>
    <n v="60000"/>
    <x v="1"/>
    <s v="Manual"/>
    <s v="1st Owner"/>
    <n v="2011"/>
    <x v="4"/>
    <s v="5 Seats"/>
  </r>
  <r>
    <s v="Tata Sumo CX"/>
    <n v="2"/>
    <n v="400000"/>
    <x v="0"/>
    <s v="Manual"/>
    <s v="1st Owner"/>
    <n v="2012"/>
    <x v="12"/>
    <s v="5 Seats"/>
  </r>
  <r>
    <s v="Honda City i VTEC V"/>
    <n v="6.5"/>
    <n v="120000"/>
    <x v="1"/>
    <s v="Manual"/>
    <s v="1st Owner"/>
    <n v="2017"/>
    <x v="5"/>
    <s v="5 Seats"/>
  </r>
  <r>
    <s v="Volkswagen Vento Petrol Highline"/>
    <n v="1.75"/>
    <n v="90000"/>
    <x v="1"/>
    <s v="Manual"/>
    <s v="1st Owner"/>
    <n v="2010"/>
    <x v="16"/>
    <s v="7 Seats"/>
  </r>
  <r>
    <s v="Honda Amaze VX i-DTEC"/>
    <n v="4.95"/>
    <n v="100000"/>
    <x v="0"/>
    <s v="Manual"/>
    <s v="1st Owner"/>
    <n v="2014"/>
    <x v="5"/>
    <s v="5 Seats"/>
  </r>
  <r>
    <s v="Hyundai i10 Magna 1.2 iTech SE"/>
    <n v="1.5"/>
    <n v="40000"/>
    <x v="1"/>
    <s v="Manual"/>
    <s v="1st Owner"/>
    <n v="2010"/>
    <x v="31"/>
    <s v="5 Seats"/>
  </r>
  <r>
    <s v="Renault KWID RXT"/>
    <n v="2.5"/>
    <n v="50000"/>
    <x v="1"/>
    <s v="Manual"/>
    <s v="1st Owner"/>
    <n v="2018"/>
    <x v="52"/>
    <s v="5 Seats"/>
  </r>
  <r>
    <s v="Nissan Sunny XL"/>
    <n v="2.1"/>
    <n v="100000"/>
    <x v="1"/>
    <s v="Manual"/>
    <s v="3rd Owner"/>
    <n v="2012"/>
    <x v="18"/>
    <s v="7 Seats"/>
  </r>
  <r>
    <s v="Datsun RediGO 1.0 T Option"/>
    <n v="2.15"/>
    <n v="5000"/>
    <x v="1"/>
    <s v="Manual"/>
    <s v="1st Owner"/>
    <n v="2018"/>
    <x v="39"/>
    <s v="7 Seats"/>
  </r>
  <r>
    <s v="Nissan Sunny XL"/>
    <n v="2.1"/>
    <n v="100000"/>
    <x v="1"/>
    <s v="Manual"/>
    <s v="3rd Owner"/>
    <n v="2012"/>
    <x v="3"/>
    <s v="5 Seats"/>
  </r>
  <r>
    <s v="Maruti SX4 S Cross Alpha DDiS 200 SH"/>
    <n v="6.7"/>
    <n v="60000"/>
    <x v="0"/>
    <s v="Manual"/>
    <s v="2nd Owner"/>
    <n v="2017"/>
    <x v="9"/>
    <s v="5 Seats"/>
  </r>
  <r>
    <s v="Mahindra Bolero ZLX"/>
    <n v="4"/>
    <n v="50000"/>
    <x v="0"/>
    <s v="Manual"/>
    <s v="3rd Owner"/>
    <n v="2013"/>
    <x v="15"/>
    <s v="5 Seats"/>
  </r>
  <r>
    <s v="Maruti Alto 800 CNG LXI"/>
    <n v="2"/>
    <n v="50000"/>
    <x v="2"/>
    <s v="Manual"/>
    <s v="5th Owner"/>
    <n v="2014"/>
    <x v="3"/>
    <s v="5 Seats"/>
  </r>
  <r>
    <s v="Hyundai Creta 1.6 CRDi SX"/>
    <n v="7.9"/>
    <n v="120000"/>
    <x v="0"/>
    <s v="Manual"/>
    <s v="1st Owner"/>
    <n v="2016"/>
    <x v="5"/>
    <s v="7 Seats"/>
  </r>
  <r>
    <s v="Tata Tiago 1.2 Revotron XT"/>
    <n v="3.7"/>
    <n v="50000"/>
    <x v="1"/>
    <s v="Manual"/>
    <s v="1st Owner"/>
    <n v="2018"/>
    <x v="4"/>
    <s v="5 Seats"/>
  </r>
  <r>
    <s v="Maruti Ertiga VXI Limited Edition"/>
    <n v="9"/>
    <n v="20000"/>
    <x v="1"/>
    <s v="Manual"/>
    <s v="1st Owner"/>
    <n v="2020"/>
    <x v="82"/>
    <s v="5 Seats"/>
  </r>
  <r>
    <s v="Mahindra XUV700 AX7 AT"/>
    <n v="9.59"/>
    <n v="120000"/>
    <x v="1"/>
    <s v="Automatic"/>
    <s v="1st Owner"/>
    <n v="2022"/>
    <x v="23"/>
    <s v="5 Seats"/>
  </r>
  <r>
    <s v="Tata Tiago 1.2 Revotron XZ"/>
    <n v="3.3"/>
    <n v="100000"/>
    <x v="1"/>
    <s v="Manual"/>
    <s v="1st Owner"/>
    <n v="2018"/>
    <x v="27"/>
    <s v="5 Seats"/>
  </r>
  <r>
    <s v="Honda Amaze VX i-DTEC"/>
    <n v="3.5"/>
    <n v="70000"/>
    <x v="0"/>
    <s v="Manual"/>
    <s v="2nd Owner"/>
    <n v="2013"/>
    <x v="31"/>
    <s v="5 Seats"/>
  </r>
  <r>
    <s v="Maruti Baleno Alpha"/>
    <n v="5.25"/>
    <n v="50000"/>
    <x v="1"/>
    <s v="Manual"/>
    <s v="2nd Owner"/>
    <n v="2022"/>
    <x v="8"/>
    <s v="5 Seats"/>
  </r>
  <r>
    <s v="Ford Fiesta Petrol Titanium Plus"/>
    <n v="3"/>
    <n v="60000"/>
    <x v="1"/>
    <s v="Manual"/>
    <s v="1st Owner"/>
    <n v="2012"/>
    <x v="83"/>
    <s v="5 Seats"/>
  </r>
  <r>
    <s v="Mahindra XUV500 AT W6 2WD"/>
    <n v="7"/>
    <n v="70000"/>
    <x v="0"/>
    <s v="Automatic"/>
    <s v="2nd Owner"/>
    <n v="2016"/>
    <x v="24"/>
    <s v="7 Seats"/>
  </r>
  <r>
    <s v="BMW X5 xDrive 30d"/>
    <n v="13"/>
    <n v="150000"/>
    <x v="0"/>
    <s v="Automatic"/>
    <s v="3rd Owner"/>
    <n v="2013"/>
    <x v="5"/>
    <s v="5 Seats"/>
  </r>
  <r>
    <s v="Maruti Swift Dzire VDI"/>
    <n v="4.2"/>
    <n v="60000"/>
    <x v="0"/>
    <s v="Manual"/>
    <s v="2nd Owner"/>
    <n v="2017"/>
    <x v="17"/>
    <s v="5 Seats"/>
  </r>
  <r>
    <s v="Tata Indigo LX TDI BSIII"/>
    <n v="1"/>
    <n v="40000"/>
    <x v="0"/>
    <s v="Manual"/>
    <s v="1st Owner"/>
    <n v="2011"/>
    <x v="41"/>
    <s v="5 Seats"/>
  </r>
  <r>
    <s v="Ford Figo Diesel Titanium"/>
    <n v="1.3"/>
    <n v="70000"/>
    <x v="0"/>
    <s v="Manual"/>
    <s v="2nd Owner"/>
    <n v="2012"/>
    <x v="83"/>
    <s v="5 Seats"/>
  </r>
  <r>
    <s v="Skoda Superb Elegance 1.8 TSI"/>
    <n v="3.6"/>
    <n v="80000"/>
    <x v="1"/>
    <s v="Manual"/>
    <s v="2nd Owner"/>
    <n v="2010"/>
    <x v="48"/>
    <s v="5 Seats"/>
  </r>
  <r>
    <s v="Ford Ecosport 1.5 DV5 MT Titanium"/>
    <n v="4.25"/>
    <n v="120000"/>
    <x v="0"/>
    <s v="Manual"/>
    <s v="2nd Owner"/>
    <n v="2014"/>
    <x v="18"/>
    <s v="5 Seats"/>
  </r>
  <r>
    <s v="Hyundai EON Era"/>
    <n v="1.8"/>
    <n v="110000"/>
    <x v="1"/>
    <s v="Manual"/>
    <s v="1st Owner"/>
    <n v="2013"/>
    <x v="39"/>
    <s v="5 Seats"/>
  </r>
  <r>
    <s v="Mahindra Scorpio 1.99 S10"/>
    <n v="9"/>
    <n v="80000"/>
    <x v="0"/>
    <s v="Manual"/>
    <s v="1st Owner"/>
    <n v="2016"/>
    <x v="31"/>
    <s v="7 Seats"/>
  </r>
  <r>
    <s v="Ford Ikon 1.4 TDCi DuraTorq"/>
    <n v="1.1000000000000001"/>
    <n v="60000"/>
    <x v="0"/>
    <s v="Manual"/>
    <s v="2nd Owner"/>
    <n v="2009"/>
    <x v="13"/>
    <s v="5 Seats"/>
  </r>
  <r>
    <s v="Renault Duster 110PS Diesel RxZ"/>
    <n v="3.9"/>
    <n v="72310"/>
    <x v="0"/>
    <s v="Manual"/>
    <s v="2nd Owner"/>
    <n v="2014"/>
    <x v="31"/>
    <s v="5 Seats"/>
  </r>
  <r>
    <s v="Maruti Alto 800 VXI"/>
    <n v="4.2"/>
    <n v="5000"/>
    <x v="1"/>
    <s v="Manual"/>
    <s v="1st Owner"/>
    <n v="2022"/>
    <x v="23"/>
    <s v="5 Seats"/>
  </r>
  <r>
    <s v="Hyundai Verna 1.6 SX"/>
    <n v="4"/>
    <n v="70000"/>
    <x v="0"/>
    <s v="Manual"/>
    <s v="3rd Owner"/>
    <n v="2013"/>
    <x v="55"/>
    <s v="5 Seats"/>
  </r>
  <r>
    <s v="Maruti Swift Dzire VDI"/>
    <n v="3.9"/>
    <n v="90000"/>
    <x v="0"/>
    <s v="Manual"/>
    <s v="1st Owner"/>
    <n v="2015"/>
    <x v="13"/>
    <s v="7 Seats"/>
  </r>
  <r>
    <s v="Maruti Wagon R VXI Optional"/>
    <n v="3.5"/>
    <n v="90000"/>
    <x v="1"/>
    <s v="Manual"/>
    <s v="1st Owner"/>
    <n v="2016"/>
    <x v="55"/>
    <s v="5 Seats"/>
  </r>
  <r>
    <s v="Tata Zest Quadrajet 1.3 75PS XE"/>
    <n v="6.1"/>
    <n v="60000"/>
    <x v="0"/>
    <s v="Manual"/>
    <s v="1st Owner"/>
    <n v="2019"/>
    <x v="21"/>
    <s v="5 Seats"/>
  </r>
  <r>
    <s v="Tata Safari Storme VX 4WD Varicor 400"/>
    <n v="12"/>
    <n v="18000"/>
    <x v="0"/>
    <s v="Manual"/>
    <s v="1st Owner"/>
    <n v="2018"/>
    <x v="52"/>
    <s v="5 Seats"/>
  </r>
  <r>
    <s v="Maruti Swift VXI BSIII"/>
    <n v="1.25"/>
    <n v="105000"/>
    <x v="1"/>
    <s v="Manual"/>
    <s v="3rd Owner"/>
    <n v="2010"/>
    <x v="4"/>
    <s v="5 Seats"/>
  </r>
  <r>
    <s v="Maruti Wagon R LXI CNG Optional"/>
    <n v="2.9"/>
    <n v="60000"/>
    <x v="2"/>
    <s v="Manual"/>
    <s v="3rd Owner"/>
    <n v="2015"/>
    <x v="13"/>
    <s v="5 Seats"/>
  </r>
  <r>
    <s v="Maruti Swift 1.3 ZXI"/>
    <n v="2"/>
    <n v="100000"/>
    <x v="1"/>
    <s v="Manual"/>
    <s v="1st Owner"/>
    <n v="2010"/>
    <x v="13"/>
    <s v="5 Seats"/>
  </r>
  <r>
    <s v="BMW 3 Series 320d"/>
    <n v="4"/>
    <n v="120000"/>
    <x v="0"/>
    <s v="Automatic"/>
    <s v="1st Owner"/>
    <n v="2009"/>
    <x v="18"/>
    <s v="5 Seats"/>
  </r>
  <r>
    <s v="Mahindra Bolero SLE"/>
    <n v="3"/>
    <n v="100000"/>
    <x v="0"/>
    <s v="Manual"/>
    <s v="1st Owner"/>
    <n v="2010"/>
    <x v="8"/>
    <s v="5 Seats"/>
  </r>
  <r>
    <s v="Maruti Swift Dzire VXI"/>
    <n v="3"/>
    <n v="60000"/>
    <x v="1"/>
    <s v="Manual"/>
    <s v="2nd Owner"/>
    <n v="2012"/>
    <x v="54"/>
    <s v="5 Seats"/>
  </r>
  <r>
    <s v="Maruti Wagon R LXI"/>
    <n v="2.2999999999999998"/>
    <n v="70600"/>
    <x v="1"/>
    <s v="Manual"/>
    <s v="1st Owner"/>
    <n v="2013"/>
    <x v="82"/>
    <s v="5 Seats"/>
  </r>
  <r>
    <s v="Maruti Wagon R VXI"/>
    <n v="4.78"/>
    <n v="25000"/>
    <x v="1"/>
    <s v="Manual"/>
    <s v="1st Owner"/>
    <n v="2020"/>
    <x v="33"/>
    <s v="5 Seats"/>
  </r>
  <r>
    <s v="Maruti Alto 800 LXI"/>
    <n v="2.5"/>
    <n v="30000"/>
    <x v="1"/>
    <s v="Manual"/>
    <s v="1st Owner"/>
    <n v="2016"/>
    <x v="31"/>
    <s v="5 Seats"/>
  </r>
  <r>
    <s v="Hyundai i20 Sportz Option 1.4 CRDi"/>
    <n v="4.2"/>
    <n v="90000"/>
    <x v="0"/>
    <s v="Manual"/>
    <s v="1st Owner"/>
    <n v="2015"/>
    <x v="39"/>
    <s v="5 Seats"/>
  </r>
  <r>
    <s v="Maruti Zen Estilo 1.1 VXI BSIII"/>
    <n v="1.02"/>
    <n v="37200"/>
    <x v="1"/>
    <s v="Manual"/>
    <s v="1st Owner"/>
    <n v="2007"/>
    <x v="39"/>
    <s v="5 Seats"/>
  </r>
  <r>
    <s v="Ford Ecosport 1.5 Ti VCT MT Ambiente"/>
    <n v="5.95"/>
    <n v="90000"/>
    <x v="1"/>
    <s v="Manual"/>
    <s v="1st Owner"/>
    <n v="2015"/>
    <x v="4"/>
    <s v="5 Seats"/>
  </r>
  <r>
    <s v="Hyundai Santro Xing GL Plus"/>
    <n v="1.3"/>
    <n v="60000"/>
    <x v="1"/>
    <s v="Manual"/>
    <s v="2nd Owner"/>
    <n v="2011"/>
    <x v="6"/>
    <s v="5 Seats"/>
  </r>
  <r>
    <s v="Maruti SX4 VDI"/>
    <n v="2"/>
    <n v="146000"/>
    <x v="0"/>
    <s v="Manual"/>
    <s v="4th Owner"/>
    <n v="2012"/>
    <x v="5"/>
    <s v="5 Seats"/>
  </r>
  <r>
    <s v="Hyundai Verna 1.6 CRDi EX MT"/>
    <n v="3.95"/>
    <n v="80000"/>
    <x v="0"/>
    <s v="Manual"/>
    <s v="2nd Owner"/>
    <n v="2013"/>
    <x v="18"/>
    <s v="5 Seats"/>
  </r>
  <r>
    <s v="Hyundai Verna 1.6 SX"/>
    <n v="6"/>
    <n v="80000"/>
    <x v="0"/>
    <s v="Manual"/>
    <s v="2nd Owner"/>
    <n v="2014"/>
    <x v="4"/>
    <s v="5 Seats"/>
  </r>
  <r>
    <s v="Maruti Swift Dzire LXI"/>
    <n v="6"/>
    <n v="25000"/>
    <x v="1"/>
    <s v="Manual"/>
    <s v="1st Owner"/>
    <n v="2018"/>
    <x v="20"/>
    <s v="5 Seats"/>
  </r>
  <r>
    <s v="Honda City S"/>
    <n v="2.5"/>
    <n v="60000"/>
    <x v="1"/>
    <s v="Manual"/>
    <s v="2nd Owner"/>
    <n v="2009"/>
    <x v="5"/>
    <s v="5 Seats"/>
  </r>
  <r>
    <s v="Honda City i DTEC V"/>
    <n v="4.5999999999999996"/>
    <n v="110000"/>
    <x v="0"/>
    <s v="Manual"/>
    <s v="2nd Owner"/>
    <n v="2014"/>
    <x v="31"/>
    <s v="5 Seats"/>
  </r>
  <r>
    <s v="Maruti Alto 800 VXI"/>
    <n v="3"/>
    <n v="20000"/>
    <x v="1"/>
    <s v="Manual"/>
    <s v="1st Owner"/>
    <n v="2017"/>
    <x v="18"/>
    <s v="5 Seats"/>
  </r>
  <r>
    <s v="Maruti Baleno 1.2 Delta"/>
    <n v="5.38"/>
    <n v="30000"/>
    <x v="1"/>
    <s v="Manual"/>
    <s v="1st Owner"/>
    <n v="2018"/>
    <x v="32"/>
    <s v="5 Seats"/>
  </r>
  <r>
    <s v="MG Hector Sharp DCT"/>
    <n v="16"/>
    <n v="50000"/>
    <x v="1"/>
    <s v="Automatic"/>
    <s v="1st Owner"/>
    <n v="2019"/>
    <x v="31"/>
    <s v="5 Seats"/>
  </r>
  <r>
    <s v="Nissan Sunny XL"/>
    <n v="2.75"/>
    <n v="60000"/>
    <x v="1"/>
    <s v="Manual"/>
    <s v="1st Owner"/>
    <n v="2012"/>
    <x v="8"/>
    <s v="5 Seats"/>
  </r>
  <r>
    <s v="Maruti Ritz VDi"/>
    <n v="3"/>
    <n v="64000"/>
    <x v="0"/>
    <s v="Manual"/>
    <s v="2nd Owner"/>
    <n v="2011"/>
    <x v="8"/>
    <s v="7 Seats"/>
  </r>
  <r>
    <s v="Maruti Alto 800 LXI"/>
    <n v="3.8"/>
    <n v="20000"/>
    <x v="1"/>
    <s v="Manual"/>
    <s v="1st Owner"/>
    <n v="2021"/>
    <x v="5"/>
    <s v="5 Seats"/>
  </r>
  <r>
    <s v="Mercedes-Benz C-Class 250 CDI Classic"/>
    <n v="7.1"/>
    <n v="70000"/>
    <x v="0"/>
    <s v="Automatic"/>
    <s v="2nd Owner"/>
    <n v="2011"/>
    <x v="8"/>
    <s v="7 Seats"/>
  </r>
  <r>
    <s v="Maruti Swift Dzire VDI"/>
    <n v="5.0999999999999996"/>
    <n v="34000"/>
    <x v="0"/>
    <s v="Manual"/>
    <s v="1st Owner"/>
    <n v="2015"/>
    <x v="23"/>
    <s v="7 Seats"/>
  </r>
  <r>
    <s v="Hyundai Verna 1.4 VTVT"/>
    <n v="3.5"/>
    <n v="60000"/>
    <x v="1"/>
    <s v="Manual"/>
    <s v="3rd Owner"/>
    <n v="2012"/>
    <x v="3"/>
    <s v="5 Seats"/>
  </r>
  <r>
    <s v="Hyundai Verna 1.4 VTVT"/>
    <n v="3.5"/>
    <n v="60000"/>
    <x v="1"/>
    <s v="Manual"/>
    <s v="3rd Owner"/>
    <n v="2012"/>
    <x v="16"/>
    <s v="5 Seats"/>
  </r>
  <r>
    <s v="Ford Aspire 1.5 TDCi Trend"/>
    <n v="4"/>
    <n v="90000"/>
    <x v="0"/>
    <s v="Manual"/>
    <s v="1st Owner"/>
    <n v="2017"/>
    <x v="31"/>
    <s v="5 Seats"/>
  </r>
  <r>
    <s v="Hyundai i20 Sportz Option 1.4 CRDi"/>
    <n v="5.5"/>
    <n v="70000"/>
    <x v="0"/>
    <s v="Manual"/>
    <s v="2nd Owner"/>
    <n v="2017"/>
    <x v="55"/>
    <s v="5 Seats"/>
  </r>
  <r>
    <s v="Mahindra XUV500 W6 2WD"/>
    <n v="4"/>
    <n v="90000"/>
    <x v="0"/>
    <s v="Manual"/>
    <s v="3rd Owner"/>
    <n v="2013"/>
    <x v="13"/>
    <s v="5 Seats"/>
  </r>
  <r>
    <s v="Tata Tiago 1.2 Revotron XZ"/>
    <n v="3.95"/>
    <n v="95105"/>
    <x v="1"/>
    <s v="Manual"/>
    <s v="1st Owner"/>
    <n v="2019"/>
    <x v="10"/>
    <s v="5 Seats"/>
  </r>
  <r>
    <s v="Renault Triber RXZ EASY-R AMT"/>
    <n v="6.5"/>
    <n v="20000"/>
    <x v="1"/>
    <s v="Automatic"/>
    <s v="1st Owner"/>
    <n v="2020"/>
    <x v="20"/>
    <s v="7 Seats"/>
  </r>
  <r>
    <s v="Maruti Ertiga SHVS VDI"/>
    <n v="5.5"/>
    <n v="100000"/>
    <x v="0"/>
    <s v="Manual"/>
    <s v="2nd Owner"/>
    <n v="2016"/>
    <x v="18"/>
    <s v="5 Seats"/>
  </r>
  <r>
    <s v="Maruti Swift Dzire VXi"/>
    <n v="1.99"/>
    <n v="90000"/>
    <x v="1"/>
    <s v="Manual"/>
    <s v="4th Owner"/>
    <n v="2009"/>
    <x v="0"/>
    <s v="5 Seats"/>
  </r>
  <r>
    <s v="Maruti Alto K10 2010-2014 VXI"/>
    <n v="1.65"/>
    <n v="60000"/>
    <x v="1"/>
    <s v="Manual"/>
    <s v="1st Owner"/>
    <n v="2012"/>
    <x v="66"/>
    <s v="7 Seats"/>
  </r>
  <r>
    <s v="Honda Brio V MT"/>
    <n v="2.6"/>
    <n v="25000"/>
    <x v="1"/>
    <s v="Manual"/>
    <s v="1st Owner"/>
    <n v="2012"/>
    <x v="0"/>
    <s v="5 Seats"/>
  </r>
  <r>
    <s v="MG Hector Sharp DCT"/>
    <n v="14.5"/>
    <n v="35000"/>
    <x v="1"/>
    <s v="Automatic"/>
    <s v="3rd Owner"/>
    <n v="2019"/>
    <x v="17"/>
    <s v="5 Seats"/>
  </r>
  <r>
    <s v="Maruti Alto LXi"/>
    <n v="0.9"/>
    <n v="100000"/>
    <x v="1"/>
    <s v="Manual"/>
    <s v="1st Owner"/>
    <n v="2007"/>
    <x v="31"/>
    <s v="5 Seats"/>
  </r>
  <r>
    <s v="Jeep Compass 2.0 Longitude BSIV"/>
    <n v="13"/>
    <n v="80000"/>
    <x v="0"/>
    <s v="Manual"/>
    <s v="1st Owner"/>
    <n v="2018"/>
    <x v="13"/>
    <s v="5 Seats"/>
  </r>
  <r>
    <s v="Mitsubishi Pajero Sport 4X4"/>
    <n v="6.5"/>
    <n v="120000"/>
    <x v="0"/>
    <s v="Manual"/>
    <s v="2nd Owner"/>
    <n v="2013"/>
    <x v="13"/>
    <s v="4 Seats"/>
  </r>
  <r>
    <s v="Tata Harrier XZ BSIV"/>
    <n v="14"/>
    <n v="90000"/>
    <x v="0"/>
    <s v="Manual"/>
    <s v="1st Owner"/>
    <n v="2019"/>
    <x v="6"/>
    <s v="4 Seats"/>
  </r>
  <r>
    <s v="Hyundai EON LPG Era Plus"/>
    <n v="2.6"/>
    <n v="162000"/>
    <x v="4"/>
    <s v="Manual"/>
    <s v="1st Owner"/>
    <n v="2016"/>
    <x v="31"/>
    <s v="5 Seats"/>
  </r>
  <r>
    <s v="Maruti Ertiga ZDI"/>
    <n v="4.5"/>
    <n v="120000"/>
    <x v="0"/>
    <s v="Manual"/>
    <s v="4th Owner"/>
    <n v="2014"/>
    <x v="100"/>
    <s v="4 Seats"/>
  </r>
  <r>
    <s v="Maruti Wagon R CNG LXI"/>
    <n v="5.0999999999999996"/>
    <n v="60000"/>
    <x v="2"/>
    <s v="Manual"/>
    <s v="2nd Owner"/>
    <n v="2021"/>
    <x v="100"/>
    <s v="5 Seats"/>
  </r>
  <r>
    <s v="Maruti Wagon R LXI CNG"/>
    <n v="4.9000000000000004"/>
    <n v="80000"/>
    <x v="2"/>
    <s v="Manual"/>
    <s v="1st Owner"/>
    <n v="2019"/>
    <x v="34"/>
    <s v="5 Seats"/>
  </r>
  <r>
    <s v="Honda City S"/>
    <n v="2.5"/>
    <n v="120000"/>
    <x v="1"/>
    <s v="Manual"/>
    <s v="2nd Owner"/>
    <n v="2010"/>
    <x v="41"/>
    <s v="5 Seats"/>
  </r>
  <r>
    <s v="Tata Zest Quadrajet 1.3 XMA"/>
    <n v="2.9"/>
    <n v="70000"/>
    <x v="0"/>
    <s v="Automatic"/>
    <s v="4th Owner"/>
    <n v="2016"/>
    <x v="26"/>
    <s v="5 Seats"/>
  </r>
  <r>
    <s v="Audi RS7 4.0 TFSI"/>
    <n v="175"/>
    <n v="7100"/>
    <x v="1"/>
    <s v="Automatic"/>
    <s v="1st Owner"/>
    <n v="2021"/>
    <x v="26"/>
    <s v="5 Seats"/>
  </r>
  <r>
    <s v="Audi RS7 4.0 TFSI"/>
    <n v="175"/>
    <n v="11500"/>
    <x v="1"/>
    <s v="Automatic"/>
    <s v="1st Owner"/>
    <n v="2020"/>
    <x v="40"/>
    <s v="5 Seats"/>
  </r>
  <r>
    <s v="Audi A4 Technology"/>
    <n v="41.8"/>
    <n v="16000"/>
    <x v="1"/>
    <s v="Automatic"/>
    <s v="1st Owner"/>
    <n v="2021"/>
    <x v="34"/>
    <s v="5 Seats"/>
  </r>
  <r>
    <s v="Mahindra Thar LX 4-Str Hard Top"/>
    <n v="16.8"/>
    <n v="5500"/>
    <x v="1"/>
    <s v="Manual"/>
    <s v="1st Owner"/>
    <n v="2022"/>
    <x v="15"/>
    <s v="5 Seats"/>
  </r>
  <r>
    <s v="Audi Q5 30 TDI quattro Premium Plus"/>
    <n v="23.9"/>
    <n v="56500"/>
    <x v="0"/>
    <s v="Automatic"/>
    <s v="1st Owner"/>
    <n v="2016"/>
    <x v="51"/>
    <s v="5 Seats"/>
  </r>
  <r>
    <s v="Audi A4 35 TDI Technology Edition"/>
    <n v="14.8"/>
    <n v="45500"/>
    <x v="0"/>
    <s v="Automatic"/>
    <s v="1st Owner"/>
    <n v="2014"/>
    <x v="26"/>
    <s v="5 Seats"/>
  </r>
  <r>
    <s v="Audi A6 45 TFSI Technology"/>
    <n v="57.8"/>
    <n v="16000"/>
    <x v="1"/>
    <s v="Automatic"/>
    <s v="0th Owner"/>
    <n v="2021"/>
    <x v="26"/>
    <s v="5 Seats"/>
  </r>
  <r>
    <s v="Audi A4 Technology"/>
    <n v="45.9"/>
    <n v="12000"/>
    <x v="1"/>
    <s v="Automatic"/>
    <s v="1st Owner"/>
    <n v="2021"/>
    <x v="126"/>
    <s v="5 Seats"/>
  </r>
  <r>
    <s v="Jaguar XF 2.0 Diesel Prestige"/>
    <n v="29.8"/>
    <n v="59000"/>
    <x v="0"/>
    <s v="Automatic"/>
    <s v="1st Owner"/>
    <n v="2018"/>
    <x v="24"/>
    <s v="5 Seats"/>
  </r>
  <r>
    <s v="Audi A4 30 TFSI Technology"/>
    <n v="33.799999999999997"/>
    <n v="41000"/>
    <x v="1"/>
    <s v="Automatic"/>
    <s v="1st Owner"/>
    <n v="2018"/>
    <x v="31"/>
    <s v="7 Seats"/>
  </r>
  <r>
    <s v="Audi Q3 35 TDI Quattro Premium"/>
    <n v="23.9"/>
    <n v="44600"/>
    <x v="0"/>
    <s v="Automatic"/>
    <s v="1st Owner"/>
    <n v="2017"/>
    <x v="7"/>
    <s v="5 Seats"/>
  </r>
  <r>
    <s v="Audi Q3 35 TDI Quattro Premium Plus"/>
    <n v="12.8"/>
    <n v="38500"/>
    <x v="0"/>
    <s v="Automatic"/>
    <s v="2nd Owner"/>
    <n v="2013"/>
    <x v="18"/>
    <s v="5 Seats"/>
  </r>
  <r>
    <s v="Audi A4 1.8 TFSI"/>
    <n v="14.8"/>
    <n v="57500"/>
    <x v="1"/>
    <s v="Automatic"/>
    <s v="3rd Owner"/>
    <n v="2013"/>
    <x v="43"/>
    <s v="5 Seats"/>
  </r>
  <r>
    <s v="Audi A6 35 TFSI Matrix"/>
    <n v="33.799999999999997"/>
    <n v="12000"/>
    <x v="1"/>
    <s v="Automatic"/>
    <s v="1st Owner"/>
    <n v="2016"/>
    <x v="26"/>
    <s v="5 Seats"/>
  </r>
  <r>
    <s v="Maruti Swift VDI BSIV"/>
    <n v="3.29"/>
    <n v="84703"/>
    <x v="0"/>
    <s v="Manual"/>
    <s v="3rd Owner"/>
    <n v="2014"/>
    <x v="31"/>
    <s v="4 Seats"/>
  </r>
  <r>
    <s v="Jeep Compass 1.4 Longitude Plus AT"/>
    <n v="16.899999999999999"/>
    <n v="78000"/>
    <x v="1"/>
    <s v="Automatic"/>
    <s v="1st Owner"/>
    <n v="2018"/>
    <x v="31"/>
    <s v="5 Seats"/>
  </r>
  <r>
    <s v="Maruti Alto 800 LXI"/>
    <n v="2.67"/>
    <n v="26562"/>
    <x v="1"/>
    <s v="Manual"/>
    <s v="1st Owner"/>
    <n v="2017"/>
    <x v="3"/>
    <s v="5 Seats"/>
  </r>
  <r>
    <s v="Mahindra Quanto C2"/>
    <n v="1.97"/>
    <n v="93021"/>
    <x v="0"/>
    <s v="Manual"/>
    <s v="3rd Owner"/>
    <n v="2013"/>
    <x v="34"/>
    <s v="5 Seats"/>
  </r>
  <r>
    <s v="Audi A4 35 TDI Technology"/>
    <n v="32.799999999999997"/>
    <n v="43900"/>
    <x v="0"/>
    <s v="Automatic"/>
    <s v="1st Owner"/>
    <n v="2019"/>
    <x v="24"/>
    <s v="5 Seats"/>
  </r>
  <r>
    <s v="Maruti Swift VDI BSIV"/>
    <n v="3.92"/>
    <n v="107813"/>
    <x v="0"/>
    <s v="Manual"/>
    <s v="1st Owner"/>
    <n v="2015"/>
    <x v="51"/>
    <s v="5 Seats"/>
  </r>
  <r>
    <s v="Maruti Swift Dzire VDI"/>
    <n v="5.37"/>
    <n v="64299"/>
    <x v="0"/>
    <s v="Manual"/>
    <s v="1st Owner"/>
    <n v="2017"/>
    <x v="58"/>
    <s v="5 Seats"/>
  </r>
  <r>
    <s v="Tata Tiago 1.2 Revotron XT"/>
    <n v="4.0199999999999996"/>
    <n v="25424"/>
    <x v="1"/>
    <s v="Manual"/>
    <s v="1st Owner"/>
    <n v="2019"/>
    <x v="31"/>
    <s v="5 Seats"/>
  </r>
  <r>
    <s v="BMW 6 Series GT 630i Luxury Line 2018-2021"/>
    <n v="55.8"/>
    <n v="20800"/>
    <x v="1"/>
    <s v="Automatic"/>
    <s v="1st Owner"/>
    <n v="2019"/>
    <x v="33"/>
    <s v="5 Seats"/>
  </r>
  <r>
    <s v="Audi A4 35 TFSi Premium"/>
    <n v="20.8"/>
    <n v="32000"/>
    <x v="1"/>
    <s v="Automatic"/>
    <s v="1st Owner"/>
    <n v="2016"/>
    <x v="26"/>
    <s v="5 Seats"/>
  </r>
  <r>
    <s v="Audi A4 30 TFSI Technology"/>
    <n v="32.799999999999997"/>
    <n v="27000"/>
    <x v="1"/>
    <s v="Automatic"/>
    <s v="2nd Owner"/>
    <n v="2018"/>
    <x v="5"/>
    <s v="5 Seats"/>
  </r>
  <r>
    <s v="Honda Accord 2.4 MT"/>
    <n v="2.94"/>
    <n v="80046"/>
    <x v="1"/>
    <s v="Manual"/>
    <s v="3rd Owner"/>
    <n v="2010"/>
    <x v="5"/>
    <s v="5 Seats"/>
  </r>
  <r>
    <s v="Maruti Swift Dzire VDI"/>
    <n v="3.72"/>
    <n v="104724"/>
    <x v="0"/>
    <s v="Manual"/>
    <s v="2nd Owner"/>
    <n v="2014"/>
    <x v="39"/>
    <s v="5 Seats"/>
  </r>
  <r>
    <s v="Hyundai Santro Xing GL"/>
    <n v="0.79483999999999999"/>
    <n v="91693"/>
    <x v="1"/>
    <s v="Manual"/>
    <s v="3rd Owner"/>
    <n v="2008"/>
    <x v="13"/>
    <s v="5 Seats"/>
  </r>
  <r>
    <s v="Audi A6 35 TDI"/>
    <n v="19.8"/>
    <n v="85000"/>
    <x v="0"/>
    <s v="Automatic"/>
    <s v="1st Owner"/>
    <n v="2015"/>
    <x v="33"/>
    <s v="5 Seats"/>
  </r>
  <r>
    <s v="Ford Freestyle Titanium Diesel BSIV"/>
    <n v="5.43"/>
    <n v="84280"/>
    <x v="0"/>
    <s v="Manual"/>
    <s v="1st Owner"/>
    <n v="2018"/>
    <x v="4"/>
    <s v="5 Seats"/>
  </r>
  <r>
    <s v="Honda Amaze S i-Dtech"/>
    <n v="2.57"/>
    <n v="72947"/>
    <x v="0"/>
    <s v="Manual"/>
    <s v="2nd Owner"/>
    <n v="2013"/>
    <x v="31"/>
    <s v="5 Seats"/>
  </r>
  <r>
    <s v="Hyundai Creta 1.6 SX Automatic Diesel"/>
    <n v="14.27"/>
    <n v="38507"/>
    <x v="0"/>
    <s v="Automatic"/>
    <s v="1st Owner"/>
    <n v="2019"/>
    <x v="10"/>
    <s v="5 Seats"/>
  </r>
  <r>
    <s v="Maruti Wagon R LXI CNG"/>
    <n v="3.51"/>
    <n v="60033"/>
    <x v="2"/>
    <s v="Manual"/>
    <s v="1st Owner"/>
    <n v="2017"/>
    <x v="13"/>
    <s v="7 Seats"/>
  </r>
  <r>
    <s v="Hyundai i10 Magna 1.1L"/>
    <n v="2.57"/>
    <n v="35355"/>
    <x v="1"/>
    <s v="Manual"/>
    <s v="2nd Owner"/>
    <n v="2014"/>
    <x v="45"/>
    <s v="5 Seats"/>
  </r>
  <r>
    <s v="Hyundai Grand i10 Magna"/>
    <n v="3.73"/>
    <n v="24027"/>
    <x v="1"/>
    <s v="Manual"/>
    <s v="2nd Owner"/>
    <n v="2017"/>
    <x v="14"/>
    <s v="7 Seats"/>
  </r>
  <r>
    <s v="Maruti Baleno 1.3 Alpha"/>
    <n v="5.58"/>
    <n v="57256"/>
    <x v="0"/>
    <s v="Manual"/>
    <s v="1st Owner"/>
    <n v="2017"/>
    <x v="23"/>
    <s v="5 Seats"/>
  </r>
  <r>
    <s v="Honda Amaze EX i-Vtech"/>
    <n v="2.82"/>
    <n v="62029"/>
    <x v="1"/>
    <s v="Manual"/>
    <s v="1st Owner"/>
    <n v="2013"/>
    <x v="4"/>
    <s v="5 Seats"/>
  </r>
  <r>
    <s v="Maruti Wagon R LXI CNG"/>
    <n v="2.7"/>
    <n v="97811"/>
    <x v="2"/>
    <s v="Manual"/>
    <s v="1st Owner"/>
    <n v="2014"/>
    <x v="5"/>
    <s v="5 Seats"/>
  </r>
  <r>
    <s v="Ford Figo Petrol ZXI"/>
    <n v="1.64"/>
    <n v="54910"/>
    <x v="1"/>
    <s v="Manual"/>
    <s v="1st Owner"/>
    <n v="2011"/>
    <x v="4"/>
    <s v="5 Seats"/>
  </r>
  <r>
    <s v="Hyundai Verna 1.6 VTVT S"/>
    <n v="5.37"/>
    <n v="69271"/>
    <x v="1"/>
    <s v="Manual"/>
    <s v="1st Owner"/>
    <n v="2016"/>
    <x v="24"/>
    <s v="5 Seats"/>
  </r>
  <r>
    <s v="Mahindra XUV500 W8 FWD"/>
    <n v="6.43"/>
    <n v="122619"/>
    <x v="0"/>
    <s v="Manual"/>
    <s v="2nd Owner"/>
    <n v="2015"/>
    <x v="3"/>
    <s v="5 Seats"/>
  </r>
  <r>
    <s v="Maruti Swift VXI"/>
    <n v="5.92"/>
    <n v="23976"/>
    <x v="1"/>
    <s v="Manual"/>
    <s v="1st Owner"/>
    <n v="2020"/>
    <x v="26"/>
    <s v="5 Seats"/>
  </r>
  <r>
    <s v="Honda Mobilio V i-DTEC"/>
    <n v="3.61"/>
    <n v="159147"/>
    <x v="0"/>
    <s v="Manual"/>
    <s v="1st Owner"/>
    <n v="2014"/>
    <x v="5"/>
    <s v="5 Seats"/>
  </r>
  <r>
    <s v="Maruti Swift Dzire VXI"/>
    <n v="3.3"/>
    <n v="75384"/>
    <x v="1"/>
    <s v="Manual"/>
    <s v="2nd Owner"/>
    <n v="2014"/>
    <x v="4"/>
    <s v="7 Seats"/>
  </r>
  <r>
    <s v="Audi A6 35 TFSI Matrix"/>
    <n v="29.9"/>
    <n v="61500"/>
    <x v="1"/>
    <s v="Automatic"/>
    <s v="1st Owner"/>
    <n v="2017"/>
    <x v="60"/>
    <s v="5 Seats"/>
  </r>
  <r>
    <s v="Tata Tigor 1.2 Revotron XE"/>
    <n v="3.51"/>
    <n v="39477"/>
    <x v="1"/>
    <s v="Manual"/>
    <s v="1st Owner"/>
    <n v="2018"/>
    <x v="4"/>
    <s v="8 Seats"/>
  </r>
  <r>
    <s v="Audi A6 35 TDI"/>
    <n v="25.8"/>
    <n v="41000"/>
    <x v="0"/>
    <s v="Automatic"/>
    <s v="2nd Owner"/>
    <n v="2016"/>
    <x v="52"/>
    <s v="5 Seats"/>
  </r>
  <r>
    <s v="Honda City i DTEC SV"/>
    <n v="5.18"/>
    <n v="53234"/>
    <x v="0"/>
    <s v="Manual"/>
    <s v="2nd Owner"/>
    <n v="2015"/>
    <x v="39"/>
    <s v="5 Seats"/>
  </r>
  <r>
    <s v="Maruti Swift Dzire AMT ZXI Plus"/>
    <n v="6.04"/>
    <n v="67261"/>
    <x v="1"/>
    <s v="Automatic"/>
    <s v="2nd Owner"/>
    <n v="2018"/>
    <x v="2"/>
    <s v="5 Seats"/>
  </r>
  <r>
    <s v="Audi A6 3.0 TDI Quattro Premium Plus"/>
    <n v="13.8"/>
    <n v="71000"/>
    <x v="0"/>
    <s v="Automatic"/>
    <s v="3rd Owner"/>
    <n v="2014"/>
    <x v="13"/>
    <s v="5 Seats"/>
  </r>
  <r>
    <s v="Maruti Baleno Delta"/>
    <n v="6.53"/>
    <n v="8201"/>
    <x v="1"/>
    <s v="Manual"/>
    <s v="1st Owner"/>
    <n v="2020"/>
    <x v="14"/>
    <s v="5 Seats"/>
  </r>
  <r>
    <s v="Mahindra Bolero SLE BSIII"/>
    <n v="4.7300000000000004"/>
    <n v="98105"/>
    <x v="0"/>
    <s v="Manual"/>
    <s v="1st Owner"/>
    <n v="2015"/>
    <x v="4"/>
    <s v="5 Seats"/>
  </r>
  <r>
    <s v="Hyundai Verna 1.6 SX CRDI (O) AT"/>
    <n v="4.63"/>
    <n v="93147"/>
    <x v="0"/>
    <s v="Automatic"/>
    <s v="1st Owner"/>
    <n v="2014"/>
    <x v="31"/>
    <s v="7 Seats"/>
  </r>
  <r>
    <s v="Toyota Innova 2.5 GX (Diesel) 8 Seater"/>
    <n v="5.57"/>
    <n v="139257"/>
    <x v="0"/>
    <s v="Manual"/>
    <s v="1st Owner"/>
    <n v="2012"/>
    <x v="39"/>
    <s v="7 Seats"/>
  </r>
  <r>
    <s v="Maruti Alto K10 2010-2014 VXI"/>
    <n v="1.34"/>
    <n v="140511"/>
    <x v="1"/>
    <s v="Manual"/>
    <s v="1st Owner"/>
    <n v="2011"/>
    <x v="33"/>
    <s v="7 Seats"/>
  </r>
  <r>
    <s v="Hyundai Verna 1.6 EX VTVT"/>
    <n v="4.49"/>
    <n v="68266"/>
    <x v="1"/>
    <s v="Manual"/>
    <s v="1st Owner"/>
    <n v="2014"/>
    <x v="68"/>
    <s v="5 Seats"/>
  </r>
  <r>
    <s v="Hyundai i20 1.2 Magna"/>
    <n v="2.09"/>
    <n v="80283"/>
    <x v="1"/>
    <s v="Manual"/>
    <s v="2nd Owner"/>
    <n v="2011"/>
    <x v="43"/>
    <s v="7 Seats"/>
  </r>
  <r>
    <s v="Maruti Swift VDI BSIV"/>
    <n v="4.59"/>
    <n v="55133"/>
    <x v="0"/>
    <s v="Manual"/>
    <s v="1st Owner"/>
    <n v="2016"/>
    <x v="45"/>
    <s v="7 Seats"/>
  </r>
  <r>
    <s v="Hyundai Elantra CRDi SX"/>
    <n v="5.83"/>
    <n v="58437"/>
    <x v="0"/>
    <s v="Manual"/>
    <s v="2nd Owner"/>
    <n v="2014"/>
    <x v="13"/>
    <s v="5 Seats"/>
  </r>
  <r>
    <s v="Hyundai Santro Xing GL"/>
    <n v="1.69"/>
    <n v="117816"/>
    <x v="1"/>
    <s v="Manual"/>
    <s v="1st Owner"/>
    <n v="2013"/>
    <x v="2"/>
    <s v="7 Seats"/>
  </r>
  <r>
    <s v="Toyota Fortuner 4x2 Manual"/>
    <n v="11.8"/>
    <n v="212661"/>
    <x v="0"/>
    <s v="Manual"/>
    <s v="2nd Owner"/>
    <n v="2013"/>
    <x v="9"/>
    <s v="5 Seats"/>
  </r>
  <r>
    <s v="Mahindra Bolero Power Plus SLE"/>
    <n v="5.22"/>
    <n v="67918"/>
    <x v="0"/>
    <s v="Manual"/>
    <s v="1st Owner"/>
    <n v="2016"/>
    <x v="83"/>
    <s v="5 Seats"/>
  </r>
  <r>
    <s v="Maruti Eeco 7 Seater STD 2020-2022"/>
    <n v="4.68"/>
    <n v="18636"/>
    <x v="1"/>
    <s v="Manual"/>
    <s v="1st Owner"/>
    <n v="2022"/>
    <x v="44"/>
    <s v="5 Seats"/>
  </r>
  <r>
    <s v="Maruti Alto K10 LXI"/>
    <n v="2.0099999999999998"/>
    <n v="111556"/>
    <x v="1"/>
    <s v="Manual"/>
    <s v="2nd Owner"/>
    <n v="2015"/>
    <x v="4"/>
    <s v="5 Seats"/>
  </r>
  <r>
    <s v="Toyota Innova 2.5 G (Diesel) 7 Seater BS IV"/>
    <n v="7.93"/>
    <n v="141834"/>
    <x v="0"/>
    <s v="Manual"/>
    <s v="1st Owner"/>
    <n v="2015"/>
    <x v="4"/>
    <s v="5 Seats"/>
  </r>
  <r>
    <s v="Maruti Ertiga VXI"/>
    <n v="4.1100000000000003"/>
    <n v="24920"/>
    <x v="1"/>
    <s v="Manual"/>
    <s v="2nd Owner"/>
    <n v="2014"/>
    <x v="4"/>
    <s v="5 Seats"/>
  </r>
  <r>
    <s v="Ford Figo Diesel EXI"/>
    <n v="1.25"/>
    <n v="115042"/>
    <x v="0"/>
    <s v="Manual"/>
    <s v="2nd Owner"/>
    <n v="2011"/>
    <x v="11"/>
    <s v="5 Seats"/>
  </r>
  <r>
    <s v="Toyota Innova Crysta 2.8 ZX AT BSIV"/>
    <n v="17.61"/>
    <n v="57189"/>
    <x v="0"/>
    <s v="Automatic"/>
    <s v="2nd Owner"/>
    <n v="2018"/>
    <x v="4"/>
    <s v="5 Seats"/>
  </r>
  <r>
    <s v="Hyundai i20 Asta 1.2"/>
    <n v="5.65"/>
    <n v="10188"/>
    <x v="1"/>
    <s v="Manual"/>
    <s v="1st Owner"/>
    <n v="2016"/>
    <x v="32"/>
    <s v="5 Seats"/>
  </r>
  <r>
    <s v="Hyundai i10 Sportz 1.2"/>
    <n v="1.3"/>
    <n v="55892"/>
    <x v="1"/>
    <s v="Manual"/>
    <s v="4th Owner"/>
    <n v="2008"/>
    <x v="13"/>
    <s v="5 Seats"/>
  </r>
  <r>
    <s v="Hyundai i20 Sportz Plus BSIV"/>
    <n v="6.64"/>
    <n v="38285"/>
    <x v="1"/>
    <s v="Manual"/>
    <s v="1st Owner"/>
    <n v="2019"/>
    <x v="33"/>
    <s v="5 Seats"/>
  </r>
  <r>
    <s v="Toyota Urban cruiser Premium"/>
    <n v="9.2799999999999994"/>
    <n v="26523"/>
    <x v="1"/>
    <s v="Manual"/>
    <s v="1st Owner"/>
    <n v="2021"/>
    <x v="13"/>
    <s v="5 Seats"/>
  </r>
  <r>
    <s v="Hyundai i20 Sportz Plus BSIV"/>
    <n v="6.64"/>
    <n v="35986"/>
    <x v="1"/>
    <s v="Manual"/>
    <s v="1st Owner"/>
    <n v="2019"/>
    <x v="48"/>
    <s v="5 Seats"/>
  </r>
  <r>
    <s v="Mercedes-Benz CLA 200 D Sport Edition"/>
    <n v="19.29"/>
    <n v="51609"/>
    <x v="0"/>
    <s v="Automatic"/>
    <s v="1st Owner"/>
    <n v="2016"/>
    <x v="31"/>
    <s v="4 Seats"/>
  </r>
  <r>
    <s v="Maruti Wagon R VXI Opt"/>
    <n v="4.13"/>
    <n v="42561"/>
    <x v="1"/>
    <s v="Manual"/>
    <s v="1st Owner"/>
    <n v="2019"/>
    <x v="31"/>
    <s v="5 Seats"/>
  </r>
  <r>
    <s v="Hyundai Santro Xing GLS"/>
    <n v="1.05"/>
    <n v="30778"/>
    <x v="1"/>
    <s v="Manual"/>
    <s v="1st Owner"/>
    <n v="2008"/>
    <x v="33"/>
    <s v="5 Seats"/>
  </r>
  <r>
    <s v="Maruti Wagon R LXI CNG"/>
    <n v="3.35"/>
    <n v="30819"/>
    <x v="2"/>
    <s v="Manual"/>
    <s v="2nd Owner"/>
    <n v="2017"/>
    <x v="18"/>
    <s v="5 Seats"/>
  </r>
  <r>
    <s v="Nissan Micra Diesel XV"/>
    <n v="1.39"/>
    <n v="77464"/>
    <x v="0"/>
    <s v="Manual"/>
    <s v="3rd Owner"/>
    <n v="2012"/>
    <x v="5"/>
    <s v="5 Seats"/>
  </r>
  <r>
    <s v="Maruti Vitara Brezza VDi"/>
    <n v="5.42"/>
    <n v="55142"/>
    <x v="0"/>
    <s v="Manual"/>
    <s v="1st Owner"/>
    <n v="2016"/>
    <x v="43"/>
    <s v="5 Seats"/>
  </r>
  <r>
    <s v="Maruti Swift Dzire ZDI"/>
    <n v="4.79"/>
    <n v="64705"/>
    <x v="0"/>
    <s v="Manual"/>
    <s v="2nd Owner"/>
    <n v="2015"/>
    <x v="83"/>
    <s v="5 Seats"/>
  </r>
  <r>
    <s v="Hyundai i10 Era 1.1"/>
    <n v="1.3"/>
    <n v="83013"/>
    <x v="1"/>
    <s v="Manual"/>
    <s v="4th Owner"/>
    <n v="2009"/>
    <x v="31"/>
    <s v="5 Seats"/>
  </r>
  <r>
    <s v="Maruti 800 AC BSIII"/>
    <n v="0.54430000000000001"/>
    <n v="91817"/>
    <x v="1"/>
    <s v="Manual"/>
    <s v="4th Owner"/>
    <n v="2009"/>
    <x v="26"/>
    <s v="5 Seats"/>
  </r>
  <r>
    <s v="Honda Amaze VX i DTEC"/>
    <n v="5.61"/>
    <n v="76012"/>
    <x v="0"/>
    <s v="Manual"/>
    <s v="1st Owner"/>
    <n v="2018"/>
    <x v="17"/>
    <s v="7 Seats"/>
  </r>
  <r>
    <s v="Hyundai Creta SX Opt Diesel AT"/>
    <n v="17.73"/>
    <n v="20507"/>
    <x v="0"/>
    <s v="Automatic"/>
    <s v="1st Owner"/>
    <n v="2020"/>
    <x v="3"/>
    <s v="7 Seats"/>
  </r>
  <r>
    <s v="Ford Fiesta 1.4 ZXi TDCi ABS"/>
    <n v="1.74"/>
    <n v="118039"/>
    <x v="0"/>
    <s v="Manual"/>
    <s v="1st Owner"/>
    <n v="2009"/>
    <x v="6"/>
    <s v="5 Seats"/>
  </r>
  <r>
    <s v="Tata Zest Quadrajet 1.3 XMS"/>
    <n v="2.8"/>
    <n v="169306"/>
    <x v="0"/>
    <s v="Manual"/>
    <s v="1st Owner"/>
    <n v="2014"/>
    <x v="45"/>
    <s v="5 Seats"/>
  </r>
  <r>
    <s v="Audi A6 2.0 TDI Premium Plus"/>
    <n v="16.899999999999999"/>
    <n v="71000"/>
    <x v="0"/>
    <s v="Automatic"/>
    <s v="1st Owner"/>
    <n v="2014"/>
    <x v="43"/>
    <s v="5 Seats"/>
  </r>
  <r>
    <s v="Hyundai EON D Lite Plus"/>
    <n v="2.16"/>
    <n v="51841"/>
    <x v="1"/>
    <s v="Manual"/>
    <s v="2nd Owner"/>
    <n v="2016"/>
    <x v="13"/>
    <s v="5 Seats"/>
  </r>
  <r>
    <s v="Tata Tigor 1.2 Revotron XZ Option"/>
    <n v="4.1399999999999997"/>
    <n v="10098"/>
    <x v="1"/>
    <s v="Manual"/>
    <s v="1st Owner"/>
    <n v="2017"/>
    <x v="83"/>
    <s v="5 Seats"/>
  </r>
  <r>
    <s v="Honda City i VTEC V"/>
    <n v="4.97"/>
    <n v="58328"/>
    <x v="1"/>
    <s v="Manual"/>
    <s v="3rd Owner"/>
    <n v="2015"/>
    <x v="48"/>
    <s v="5 Seats"/>
  </r>
  <r>
    <s v="Maruti Eeco 7 Seater Standard BSIV"/>
    <n v="3.09"/>
    <n v="94128"/>
    <x v="1"/>
    <s v="Manual"/>
    <s v="1st Owner"/>
    <n v="2018"/>
    <x v="13"/>
    <s v="5 Seats"/>
  </r>
  <r>
    <s v="Mahindra TUV 300 T6"/>
    <n v="5.16"/>
    <n v="38979"/>
    <x v="0"/>
    <s v="Manual"/>
    <s v="1st Owner"/>
    <n v="2017"/>
    <x v="18"/>
    <s v="5 Seats"/>
  </r>
  <r>
    <s v="Maruti Wagon R LXI CNG"/>
    <n v="3.24"/>
    <n v="54087"/>
    <x v="2"/>
    <s v="Manual"/>
    <s v="1st Owner"/>
    <n v="2016"/>
    <x v="4"/>
    <s v="5 Seats"/>
  </r>
  <r>
    <s v="Ford Figo Diesel ZXI"/>
    <n v="1.26"/>
    <n v="71969"/>
    <x v="0"/>
    <s v="Manual"/>
    <s v="1st Owner"/>
    <n v="2010"/>
    <x v="14"/>
    <s v="5 Seats"/>
  </r>
  <r>
    <s v="Renault Duster 85PS Diesel RxE"/>
    <n v="6.02"/>
    <n v="59609"/>
    <x v="0"/>
    <s v="Manual"/>
    <s v="1st Owner"/>
    <n v="2018"/>
    <x v="4"/>
    <s v="7 Seats"/>
  </r>
  <r>
    <s v="Maruti Wagon R LXI CNG"/>
    <n v="2.87"/>
    <n v="94509"/>
    <x v="2"/>
    <s v="Manual"/>
    <s v="1st Owner"/>
    <n v="2015"/>
    <x v="4"/>
    <s v="5 Seats"/>
  </r>
  <r>
    <s v="Maruti Alto 800 LXI"/>
    <n v="2.64"/>
    <n v="52254"/>
    <x v="1"/>
    <s v="Manual"/>
    <s v="1st Owner"/>
    <n v="2018"/>
    <x v="10"/>
    <s v="5 Seats"/>
  </r>
  <r>
    <s v="Maruti Swift Dzire Tour 1.2 S STD"/>
    <n v="6"/>
    <n v="25000"/>
    <x v="1"/>
    <s v="Manual"/>
    <s v="1st Owner"/>
    <n v="2018"/>
    <x v="62"/>
    <s v="5 Seats"/>
  </r>
  <r>
    <s v="Hyundai Verna VTVT 1.6 SX Option"/>
    <n v="9.07"/>
    <n v="36006"/>
    <x v="1"/>
    <s v="Manual"/>
    <s v="1st Owner"/>
    <n v="2018"/>
    <x v="60"/>
    <s v="7 Seats"/>
  </r>
  <r>
    <s v="Hyundai i20 Asta"/>
    <n v="1.91"/>
    <n v="94264"/>
    <x v="1"/>
    <s v="Manual"/>
    <s v="2nd Owner"/>
    <n v="2010"/>
    <x v="33"/>
    <s v="5 Seats"/>
  </r>
  <r>
    <s v="Maruti Baleno Sigma"/>
    <n v="6.08"/>
    <n v="14976"/>
    <x v="1"/>
    <s v="Manual"/>
    <s v="1st Owner"/>
    <n v="2022"/>
    <x v="4"/>
    <s v="5 Seats"/>
  </r>
  <r>
    <s v="Datsun GO T BSIV"/>
    <n v="2.21"/>
    <n v="163605"/>
    <x v="1"/>
    <s v="Manual"/>
    <s v="1st Owner"/>
    <n v="2017"/>
    <x v="60"/>
    <s v="5 Seats"/>
  </r>
  <r>
    <s v="Toyota Fortuner 2.7 2WD AT"/>
    <n v="31"/>
    <n v="44000"/>
    <x v="1"/>
    <s v="Automatic"/>
    <s v="2nd Owner"/>
    <n v="2019"/>
    <x v="10"/>
    <s v="7 Seats"/>
  </r>
  <r>
    <s v="Audi Q5 3.0 TDI Quattro"/>
    <n v="9.9499999999999993"/>
    <n v="68000"/>
    <x v="0"/>
    <s v="Automatic"/>
    <s v="3rd Owner"/>
    <n v="2011"/>
    <x v="50"/>
    <s v="5 Seats"/>
  </r>
  <r>
    <s v="Hyundai i10 Magna 1.1L"/>
    <n v="2.25"/>
    <n v="38000"/>
    <x v="1"/>
    <s v="Manual"/>
    <s v="1st Owner"/>
    <n v="2011"/>
    <x v="31"/>
    <s v="5 Seats"/>
  </r>
  <r>
    <s v="Maruti Swift Dzire VXI 1.2 BS IV"/>
    <n v="6.5"/>
    <n v="65000"/>
    <x v="1"/>
    <s v="Manual"/>
    <s v="1st Owner"/>
    <n v="2019"/>
    <x v="23"/>
    <s v="5 Seats"/>
  </r>
  <r>
    <s v="Audi Q7 45 TDI Quattro Premium Plus"/>
    <n v="18.75"/>
    <n v="43000"/>
    <x v="0"/>
    <s v="Automatic"/>
    <s v="2nd Owner"/>
    <n v="2014"/>
    <x v="50"/>
    <s v="5 Seats"/>
  </r>
  <r>
    <s v="Honda Amaze E i-Vtech"/>
    <n v="3.6"/>
    <n v="80000"/>
    <x v="1"/>
    <s v="Manual"/>
    <s v="3rd Owner"/>
    <n v="2015"/>
    <x v="50"/>
    <s v="5 Seats"/>
  </r>
  <r>
    <s v="Mercedes-Benz C-Class Progressive C 220d"/>
    <n v="39"/>
    <n v="24000"/>
    <x v="0"/>
    <s v="Automatic"/>
    <s v="2nd Owner"/>
    <n v="2020"/>
    <x v="22"/>
    <s v="5 Seats"/>
  </r>
  <r>
    <s v="Maruti Baleno 1.3 Delta"/>
    <n v="6"/>
    <n v="90000"/>
    <x v="0"/>
    <s v="Manual"/>
    <s v="1st Owner"/>
    <n v="2018"/>
    <x v="41"/>
    <s v="5 Seats"/>
  </r>
  <r>
    <s v="Mahindra Scorpio S8 7 Seater"/>
    <n v="10"/>
    <n v="25000"/>
    <x v="0"/>
    <s v="Manual"/>
    <s v="1st Owner"/>
    <n v="2016"/>
    <x v="102"/>
    <s v="7 Seats"/>
  </r>
  <r>
    <s v="Mercedes-Benz GLC 220d 4MATIC"/>
    <n v="56.5"/>
    <n v="24000"/>
    <x v="0"/>
    <s v="Automatic"/>
    <s v="1st Owner"/>
    <n v="2020"/>
    <x v="34"/>
    <s v="5 Seats"/>
  </r>
  <r>
    <s v="Mercedes-Benz GLE 300d"/>
    <n v="89"/>
    <n v="13000"/>
    <x v="0"/>
    <s v="Automatic"/>
    <s v="1st Owner"/>
    <n v="2021"/>
    <x v="26"/>
    <s v="7 Seats"/>
  </r>
  <r>
    <s v="Mercedes-Benz GLC 200"/>
    <n v="61"/>
    <n v="15000"/>
    <x v="1"/>
    <s v="Automatic"/>
    <s v="1st Owner"/>
    <n v="2021"/>
    <x v="41"/>
    <s v="7 Seats"/>
  </r>
  <r>
    <s v="Jaguar F-Pace 2.0 R-Dynamic S Diesel"/>
    <n v="74"/>
    <n v="9900"/>
    <x v="0"/>
    <s v="Automatic"/>
    <s v="1st Owner"/>
    <n v="2021"/>
    <x v="39"/>
    <s v="5 Seats"/>
  </r>
  <r>
    <s v="Land Rover Range Rover 4.4 Diesel LWB Autobiography"/>
    <n v="190"/>
    <n v="68500"/>
    <x v="0"/>
    <s v="Automatic"/>
    <s v="1st Owner"/>
    <n v="2019"/>
    <x v="65"/>
    <s v="7 Seats"/>
  </r>
  <r>
    <s v="BMW X4 xDrive30i M Sport Silver Shadow Edition"/>
    <n v="74.5"/>
    <n v="7600"/>
    <x v="1"/>
    <s v="Automatic"/>
    <s v="1st Owner"/>
    <n v="2022"/>
    <x v="23"/>
    <s v="5 Seats"/>
  </r>
  <r>
    <s v="Audi Q3 35 TDI Quattro Premium Plus"/>
    <n v="14.75"/>
    <n v="76000"/>
    <x v="0"/>
    <s v="Automatic"/>
    <s v="2nd Owner"/>
    <n v="2016"/>
    <x v="11"/>
    <s v="5 Seats"/>
  </r>
  <r>
    <s v="Mahindra XUV500 1.99 FWD W8"/>
    <n v="4.5"/>
    <n v="120000"/>
    <x v="0"/>
    <s v="Manual"/>
    <s v="2nd Owner"/>
    <n v="2013"/>
    <x v="52"/>
    <s v="7 Seats"/>
  </r>
  <r>
    <s v="Hyundai Verna 1.6 CRDi SX"/>
    <n v="5.2"/>
    <n v="120000"/>
    <x v="0"/>
    <s v="Manual"/>
    <s v="2nd Owner"/>
    <n v="2016"/>
    <x v="91"/>
    <s v="5 Seats"/>
  </r>
  <r>
    <s v="BMW X7 xDrive 40i"/>
    <n v="115"/>
    <n v="39000"/>
    <x v="1"/>
    <s v="Automatic"/>
    <s v="1st Owner"/>
    <n v="2019"/>
    <x v="127"/>
    <s v="5 Seats"/>
  </r>
  <r>
    <s v="Mahindra Scorpio S10 7 Seater"/>
    <n v="11.25"/>
    <n v="88000"/>
    <x v="0"/>
    <s v="Manual"/>
    <s v="1st Owner"/>
    <n v="2017"/>
    <x v="68"/>
    <s v="7 Seats"/>
  </r>
  <r>
    <s v="Maruti Grand Vitara Delta AT"/>
    <n v="14.5"/>
    <n v="2000"/>
    <x v="1"/>
    <s v="Automatic"/>
    <s v="1st Owner"/>
    <n v="2022"/>
    <x v="13"/>
    <s v="7 Seats"/>
  </r>
  <r>
    <s v="Mahindra Bolero ZLX"/>
    <n v="7.5"/>
    <n v="40000"/>
    <x v="0"/>
    <s v="Manual"/>
    <s v="1st Owner"/>
    <n v="2019"/>
    <x v="32"/>
    <s v="5 Seats"/>
  </r>
  <r>
    <s v="Toyota Camry Hybrid 2.5"/>
    <n v="40.9"/>
    <n v="20000"/>
    <x v="1"/>
    <s v="Automatic"/>
    <s v="1st Owner"/>
    <n v="2019"/>
    <x v="23"/>
    <s v="5 Seats"/>
  </r>
  <r>
    <s v="Mercedes-Benz E-Class E240 V6 AT"/>
    <n v="5"/>
    <n v="110000"/>
    <x v="1"/>
    <s v="Automatic"/>
    <s v="2nd Owner"/>
    <n v="2006"/>
    <x v="31"/>
    <s v="5 Seats"/>
  </r>
  <r>
    <s v="Toyota Fortuner 3.0 Diesel"/>
    <n v="8.5"/>
    <n v="80000"/>
    <x v="0"/>
    <s v="Manual"/>
    <s v="3rd Owner"/>
    <n v="2011"/>
    <x v="29"/>
    <s v="5 Seats"/>
  </r>
  <r>
    <s v="Maruti Zen Estilo LXI BSIII"/>
    <n v="1"/>
    <n v="110000"/>
    <x v="1"/>
    <s v="Manual"/>
    <s v="3rd Owner"/>
    <n v="2008"/>
    <x v="50"/>
    <s v="8 Seats"/>
  </r>
  <r>
    <s v="Mercedes-Benz GLE 250d"/>
    <n v="44"/>
    <n v="49000"/>
    <x v="0"/>
    <s v="Automatic"/>
    <s v="1st Owner"/>
    <n v="2017"/>
    <x v="5"/>
    <s v="5 Seats"/>
  </r>
  <r>
    <s v="Tata Safari Storme VX"/>
    <n v="3.2"/>
    <n v="145000"/>
    <x v="0"/>
    <s v="Manual"/>
    <s v="3rd Owner"/>
    <n v="2013"/>
    <x v="13"/>
    <s v="5 Seats"/>
  </r>
  <r>
    <s v="Maruti Ertiga ZDI"/>
    <n v="5"/>
    <n v="40000"/>
    <x v="0"/>
    <s v="Manual"/>
    <s v="2nd Owner"/>
    <n v="2012"/>
    <x v="2"/>
    <s v="5 Seats"/>
  </r>
  <r>
    <s v="Volkswagen Vento IPL II Petrol Trendline"/>
    <n v="1.25"/>
    <n v="100000"/>
    <x v="1"/>
    <s v="Manual"/>
    <s v="3rd Owner"/>
    <n v="2010"/>
    <x v="21"/>
    <s v="5 Seats"/>
  </r>
  <r>
    <s v="Mercedes-Benz E-Class Expression E 220 d BSIV"/>
    <n v="58"/>
    <n v="17000"/>
    <x v="0"/>
    <s v="Automatic"/>
    <s v="1st Owner"/>
    <n v="2020"/>
    <x v="8"/>
    <s v="5 Seats"/>
  </r>
  <r>
    <s v="Volkswagen Polo Exquisite 1.5 TDI Highline"/>
    <n v="4.9000000000000004"/>
    <n v="100000"/>
    <x v="0"/>
    <s v="Manual"/>
    <s v="1st Owner"/>
    <n v="2015"/>
    <x v="10"/>
    <s v="7 Seats"/>
  </r>
  <r>
    <s v="Maruti Wagon R VXI BS IV"/>
    <n v="1.9"/>
    <n v="100000"/>
    <x v="1"/>
    <s v="Manual"/>
    <s v="1st Owner"/>
    <n v="2011"/>
    <x v="8"/>
    <s v="4 Seats"/>
  </r>
  <r>
    <s v="Toyota Innova 2.5 G (Diesel) 8 Seater"/>
    <n v="6"/>
    <n v="120000"/>
    <x v="0"/>
    <s v="Manual"/>
    <s v="2nd Owner"/>
    <n v="2013"/>
    <x v="50"/>
    <s v="8 Seats"/>
  </r>
  <r>
    <s v="BMW X3 xDrive 20d Luxury Line"/>
    <n v="60"/>
    <n v="19000"/>
    <x v="0"/>
    <s v="Automatic"/>
    <s v="1st Owner"/>
    <n v="2021"/>
    <x v="41"/>
    <s v="5 Seats"/>
  </r>
  <r>
    <s v="Hyundai i20 Sportz 1.4 CRDi"/>
    <n v="6.5"/>
    <n v="60000"/>
    <x v="0"/>
    <s v="Manual"/>
    <s v="2nd Owner"/>
    <n v="2017"/>
    <x v="18"/>
    <s v="7 Seats"/>
  </r>
  <r>
    <s v="Nissan Micra Active XV Petrol"/>
    <n v="4"/>
    <n v="25000"/>
    <x v="1"/>
    <s v="Manual"/>
    <s v="1st Owner"/>
    <n v="2018"/>
    <x v="23"/>
    <s v="5 Seats"/>
  </r>
  <r>
    <s v="Tata Indigo LX BSIV"/>
    <n v="1.85"/>
    <n v="100000"/>
    <x v="0"/>
    <s v="Manual"/>
    <s v="1st Owner"/>
    <n v="2012"/>
    <x v="41"/>
    <s v="5 Seats"/>
  </r>
  <r>
    <s v="Mercedes-Benz GLC Coupe 300d 4MATIC"/>
    <n v="71.5"/>
    <n v="24900"/>
    <x v="0"/>
    <s v="Automatic"/>
    <s v="1st Owner"/>
    <n v="2021"/>
    <x v="5"/>
    <s v="7 Seats"/>
  </r>
  <r>
    <s v="Mahindra Scorpio 1.99 S10 4WD"/>
    <n v="10"/>
    <n v="70000"/>
    <x v="0"/>
    <s v="Manual"/>
    <s v="1st Owner"/>
    <n v="2015"/>
    <x v="97"/>
    <s v="5 Seats"/>
  </r>
  <r>
    <s v="Maruti 800 AC"/>
    <n v="2"/>
    <n v="70000"/>
    <x v="1"/>
    <s v="Manual"/>
    <s v="1st Owner"/>
    <n v="2014"/>
    <x v="16"/>
    <s v="7 Seats"/>
  </r>
  <r>
    <s v="Mahindra Scorpio 2.6 CRDe"/>
    <n v="3.5"/>
    <n v="100000"/>
    <x v="0"/>
    <s v="Manual"/>
    <s v="2nd Owner"/>
    <n v="2006"/>
    <x v="84"/>
    <s v="8 Seats"/>
  </r>
  <r>
    <s v="Jaguar XF 2.0 Petrol Prestige"/>
    <n v="47"/>
    <n v="7500"/>
    <x v="1"/>
    <s v="Automatic"/>
    <s v="1st Owner"/>
    <n v="2020"/>
    <x v="31"/>
    <s v="5 Seats"/>
  </r>
  <r>
    <s v="Mahindra Bolero B4"/>
    <n v="5.8"/>
    <n v="110000"/>
    <x v="0"/>
    <s v="Manual"/>
    <s v="1st Owner"/>
    <n v="2020"/>
    <x v="68"/>
    <s v="5 Seats"/>
  </r>
  <r>
    <s v="Hyundai Xcent 1.1 CRDi Base"/>
    <n v="3.1"/>
    <n v="70000"/>
    <x v="0"/>
    <s v="Manual"/>
    <s v="2nd Owner"/>
    <n v="2015"/>
    <x v="2"/>
    <s v="5 Seats"/>
  </r>
  <r>
    <s v="Renault Kiger RXZ"/>
    <n v="7.5"/>
    <n v="35000"/>
    <x v="1"/>
    <s v="Manual"/>
    <s v="1st Owner"/>
    <n v="2021"/>
    <x v="93"/>
    <s v="5 Seats"/>
  </r>
  <r>
    <s v="Toyota Land Cruiser VX"/>
    <n v="158"/>
    <n v="56000"/>
    <x v="0"/>
    <s v="Automatic"/>
    <s v="1st Owner"/>
    <n v="2018"/>
    <x v="3"/>
    <s v="5 Seats"/>
  </r>
  <r>
    <s v="Maruti Swift Dzire ZDI"/>
    <n v="5.35"/>
    <n v="74200"/>
    <x v="0"/>
    <s v="Manual"/>
    <s v="2nd Owner"/>
    <n v="2017"/>
    <x v="118"/>
    <s v="5 Seats"/>
  </r>
  <r>
    <s v="Toyota Fortuner 4x2 Manual"/>
    <n v="15"/>
    <n v="120000"/>
    <x v="0"/>
    <s v="Manual"/>
    <s v="2nd Owner"/>
    <n v="2016"/>
    <x v="13"/>
    <s v="5 Seats"/>
  </r>
  <r>
    <s v="Toyota Innova 2.5 EV Diesel MS 8 Str BSIII"/>
    <n v="3"/>
    <n v="169000"/>
    <x v="0"/>
    <s v="Manual"/>
    <s v="3rd Owner"/>
    <n v="2007"/>
    <x v="94"/>
    <s v="7 Seats"/>
  </r>
  <r>
    <s v="Mercedes-Benz C-Class C 220d"/>
    <n v="62"/>
    <n v="4000"/>
    <x v="0"/>
    <s v="Automatic"/>
    <s v="1st Owner"/>
    <n v="2022"/>
    <x v="18"/>
    <s v="7 Seats"/>
  </r>
  <r>
    <s v="Volkswagen Polo Diesel Trendline 1.2L"/>
    <n v="1.3"/>
    <n v="90000"/>
    <x v="0"/>
    <s v="Manual"/>
    <s v="3rd Owner"/>
    <n v="2010"/>
    <x v="33"/>
    <s v="5 Seats"/>
  </r>
  <r>
    <s v="Tata Tiago 1.05 Revotorq XT"/>
    <n v="3"/>
    <n v="120000"/>
    <x v="0"/>
    <s v="Manual"/>
    <s v="1st Owner"/>
    <n v="2017"/>
    <x v="48"/>
    <s v="5 Seats"/>
  </r>
  <r>
    <s v="Maruti A-Star Lxi"/>
    <n v="1.1499999999999999"/>
    <n v="70000"/>
    <x v="1"/>
    <s v="Manual"/>
    <s v="2nd Owner"/>
    <n v="2009"/>
    <x v="94"/>
    <s v="5 Seats"/>
  </r>
  <r>
    <s v="Mercedes-Benz S-Class S 350 d"/>
    <n v="47.75"/>
    <n v="13000"/>
    <x v="0"/>
    <s v="Automatic"/>
    <s v="2nd Owner"/>
    <n v="2014"/>
    <x v="17"/>
    <s v="5 Seats"/>
  </r>
  <r>
    <s v="Maruti Alto LXI"/>
    <n v="0.7"/>
    <n v="70000"/>
    <x v="1"/>
    <s v="Manual"/>
    <s v="3rd Owner"/>
    <n v="2004"/>
    <x v="39"/>
    <s v="5 Seats"/>
  </r>
  <r>
    <s v="Hyundai Santro Xing XG AT eRLX Euro III"/>
    <n v="0.9"/>
    <n v="60000"/>
    <x v="1"/>
    <s v="Automatic"/>
    <s v="4th Owner"/>
    <n v="2004"/>
    <x v="4"/>
    <s v="4 Seats"/>
  </r>
  <r>
    <s v="Renault Lodgy 110PS RxZ 7 Seater"/>
    <n v="4.5"/>
    <n v="110000"/>
    <x v="0"/>
    <s v="Manual"/>
    <s v="3rd Owner"/>
    <n v="2015"/>
    <x v="27"/>
    <s v="5 Seats"/>
  </r>
  <r>
    <s v="Mercedes-Benz GLS 400d 4MATIC"/>
    <n v="117"/>
    <n v="15000"/>
    <x v="0"/>
    <s v="Automatic"/>
    <s v="2nd Owner"/>
    <n v="2020"/>
    <x v="4"/>
    <s v="7 Seats"/>
  </r>
  <r>
    <s v="Hyundai EON D Lite"/>
    <n v="1.75"/>
    <n v="30000"/>
    <x v="1"/>
    <s v="Manual"/>
    <s v="1st Owner"/>
    <n v="2013"/>
    <x v="18"/>
    <s v="5 Seats"/>
  </r>
  <r>
    <s v="Hyundai Verna 1.6 CRDi SX"/>
    <n v="7"/>
    <n v="115000"/>
    <x v="0"/>
    <s v="Manual"/>
    <s v="2nd Owner"/>
    <n v="2015"/>
    <x v="18"/>
    <s v="7 Seats"/>
  </r>
  <r>
    <s v="Maruti Baleno Delta"/>
    <n v="6.5"/>
    <n v="15000"/>
    <x v="1"/>
    <s v="Manual"/>
    <s v="1st Owner"/>
    <n v="2019"/>
    <x v="60"/>
    <s v="5 Seats"/>
  </r>
  <r>
    <s v="BMW X5 xDrive 30d xLine"/>
    <n v="83"/>
    <n v="25000"/>
    <x v="0"/>
    <s v="Automatic"/>
    <s v="1st Owner"/>
    <n v="2020"/>
    <x v="8"/>
    <s v="7 Seats"/>
  </r>
  <r>
    <s v="Maruti Ignis 1.2 AMT Zeta BSIV"/>
    <n v="5"/>
    <n v="80000"/>
    <x v="1"/>
    <s v="Automatic"/>
    <s v="1st Owner"/>
    <n v="2018"/>
    <x v="52"/>
    <s v="5 Seats"/>
  </r>
  <r>
    <s v="Maruti 800 Std BSII"/>
    <n v="0.84"/>
    <n v="29000"/>
    <x v="1"/>
    <s v="Manual"/>
    <s v="1st Owner"/>
    <n v="2002"/>
    <x v="4"/>
    <s v="7 Seats"/>
  </r>
  <r>
    <s v="Maruti Alto 800 VXI"/>
    <n v="3"/>
    <n v="70000"/>
    <x v="1"/>
    <s v="Manual"/>
    <s v="1st Owner"/>
    <n v="2019"/>
    <x v="49"/>
    <s v="5 Seats"/>
  </r>
  <r>
    <s v="Audi Q7 45 TDI Quattro Technology"/>
    <n v="46"/>
    <n v="65000"/>
    <x v="0"/>
    <s v="Automatic"/>
    <s v="1st Owner"/>
    <n v="2017"/>
    <x v="16"/>
    <s v="7 Seats"/>
  </r>
  <r>
    <s v="Hyundai i20 1.4 Asta CRDi with AVN"/>
    <n v="2"/>
    <n v="110000"/>
    <x v="0"/>
    <s v="Manual"/>
    <s v="4th Owner"/>
    <n v="2009"/>
    <x v="52"/>
    <s v="5 Seats"/>
  </r>
  <r>
    <s v="Mahindra Bolero SLX"/>
    <n v="3.4"/>
    <n v="100000"/>
    <x v="0"/>
    <s v="Manual"/>
    <s v="4th Owner"/>
    <n v="2012"/>
    <x v="21"/>
    <s v="5 Seats"/>
  </r>
  <r>
    <s v="Maruti Baleno 1.2 Alpha"/>
    <n v="5.5"/>
    <n v="60000"/>
    <x v="1"/>
    <s v="Manual"/>
    <s v="1st Owner"/>
    <n v="2018"/>
    <x v="2"/>
    <s v="5 Seats"/>
  </r>
  <r>
    <s v="Mercedes-Benz GLS 350d Grand Edition"/>
    <n v="59.5"/>
    <n v="45000"/>
    <x v="0"/>
    <s v="Automatic"/>
    <s v="2nd Owner"/>
    <n v="2016"/>
    <x v="31"/>
    <s v="5 Seats"/>
  </r>
  <r>
    <s v="Volkswagen Taigun 1.0 TSI Topline"/>
    <n v="13"/>
    <n v="5000"/>
    <x v="1"/>
    <s v="Manual"/>
    <s v="1st Owner"/>
    <n v="2022"/>
    <x v="8"/>
    <s v="5 Seats"/>
  </r>
  <r>
    <s v="Mahindra Bolero ZLX"/>
    <n v="4.7"/>
    <n v="60000"/>
    <x v="0"/>
    <s v="Manual"/>
    <s v="2nd Owner"/>
    <n v="2014"/>
    <x v="32"/>
    <s v="5 Seats"/>
  </r>
  <r>
    <s v="BMW 5 Series 520d Luxury Line"/>
    <n v="48"/>
    <n v="29000"/>
    <x v="0"/>
    <s v="Automatic"/>
    <s v="1st Owner"/>
    <n v="2019"/>
    <x v="8"/>
    <s v="5 Seats"/>
  </r>
  <r>
    <s v="Toyota Innova 2.5 E 7 STR"/>
    <n v="4.25"/>
    <n v="200000"/>
    <x v="0"/>
    <s v="Manual"/>
    <s v="2nd Owner"/>
    <n v="2012"/>
    <x v="59"/>
    <s v="5 Seats"/>
  </r>
  <r>
    <s v="Maruti Swift VDI BSIV"/>
    <n v="3.5"/>
    <n v="110000"/>
    <x v="0"/>
    <s v="Manual"/>
    <s v="1st Owner"/>
    <n v="2015"/>
    <x v="5"/>
    <s v="5 Seats"/>
  </r>
  <r>
    <s v="Tata Indigo LX BSIV"/>
    <n v="2.4"/>
    <n v="120000"/>
    <x v="0"/>
    <s v="Manual"/>
    <s v="1st Owner"/>
    <n v="2015"/>
    <x v="50"/>
    <s v="5 Seats"/>
  </r>
  <r>
    <s v="Mercedes-Benz GLE 250d"/>
    <n v="56"/>
    <n v="45000"/>
    <x v="0"/>
    <s v="Automatic"/>
    <s v="1st Owner"/>
    <n v="2019"/>
    <x v="94"/>
    <s v="5 Seats"/>
  </r>
  <r>
    <s v="Tata Indigo GLX"/>
    <n v="1.1499999999999999"/>
    <n v="25000"/>
    <x v="1"/>
    <s v="Manual"/>
    <s v="1st Owner"/>
    <n v="2009"/>
    <x v="26"/>
    <s v="7 Seats"/>
  </r>
  <r>
    <s v="Tata Indigo LX"/>
    <n v="0.7"/>
    <n v="80000"/>
    <x v="0"/>
    <s v="Manual"/>
    <s v="2nd Owner"/>
    <n v="2006"/>
    <x v="13"/>
    <s v="5 Seats"/>
  </r>
  <r>
    <s v="Ford Ecosport 1.5 Diesel Titanium BSIV"/>
    <n v="6.5"/>
    <n v="70000"/>
    <x v="0"/>
    <s v="Manual"/>
    <s v="1st Owner"/>
    <n v="2018"/>
    <x v="90"/>
    <s v="5 Seats"/>
  </r>
  <r>
    <s v="Mercedes-Benz C-Class Progressive C 200"/>
    <n v="47.9"/>
    <n v="11000"/>
    <x v="1"/>
    <s v="Automatic"/>
    <s v="1st Owner"/>
    <n v="2021"/>
    <x v="43"/>
    <s v="5 Seats"/>
  </r>
  <r>
    <s v="Mercedes-Benz GLE 400d"/>
    <n v="104"/>
    <n v="12000"/>
    <x v="0"/>
    <s v="Automatic"/>
    <s v="1st Owner"/>
    <n v="2021"/>
    <x v="29"/>
    <s v="5 Seats"/>
  </r>
  <r>
    <s v="Audi A6 35 TDI"/>
    <n v="24.9"/>
    <n v="40000"/>
    <x v="0"/>
    <s v="Automatic"/>
    <s v="2nd Owner"/>
    <n v="2016"/>
    <x v="13"/>
    <s v="5 Seats"/>
  </r>
  <r>
    <s v="Maruti Wagon R VXI"/>
    <n v="5.21"/>
    <n v="7500"/>
    <x v="1"/>
    <s v="Manual"/>
    <s v="1st Owner"/>
    <n v="2021"/>
    <x v="34"/>
    <s v="5 Seats"/>
  </r>
  <r>
    <s v="Land Rover Range Rover 3.0 Petrol LWB Vogue BSIV"/>
    <n v="192"/>
    <n v="40000"/>
    <x v="1"/>
    <s v="Automatic"/>
    <s v="1st Owner"/>
    <n v="2019"/>
    <x v="18"/>
    <s v="5 Seats"/>
  </r>
  <r>
    <s v="Mahindra Bolero Power Plus SLX"/>
    <n v="6"/>
    <n v="50000"/>
    <x v="0"/>
    <s v="Manual"/>
    <s v="1st Owner"/>
    <n v="2018"/>
    <x v="31"/>
    <s v="7 Seats"/>
  </r>
  <r>
    <s v="Volkswagen Vento Diesel Highline"/>
    <n v="2.5"/>
    <n v="80000"/>
    <x v="0"/>
    <s v="Manual"/>
    <s v="2nd Owner"/>
    <n v="2010"/>
    <x v="34"/>
    <s v="5 Seats"/>
  </r>
  <r>
    <s v="Maruti Celerio VXI"/>
    <n v="3.46"/>
    <n v="40000"/>
    <x v="1"/>
    <s v="Manual"/>
    <s v="1st Owner"/>
    <n v="2017"/>
    <x v="21"/>
    <s v="5 Seats"/>
  </r>
  <r>
    <s v="Volvo XC60 B5 Inscripition"/>
    <n v="68.5"/>
    <n v="7000"/>
    <x v="1"/>
    <s v="Automatic"/>
    <s v="1st Owner"/>
    <n v="2022"/>
    <x v="43"/>
    <s v="5 Seats"/>
  </r>
  <r>
    <s v="Maruti 800 DUO AC LPG"/>
    <n v="0.7"/>
    <n v="60000"/>
    <x v="4"/>
    <s v="Manual"/>
    <s v="3rd Owner"/>
    <n v="2010"/>
    <x v="70"/>
    <s v="7 Seats"/>
  </r>
  <r>
    <s v="Maruti Swift VDI Optional"/>
    <n v="6"/>
    <n v="40000"/>
    <x v="0"/>
    <s v="Manual"/>
    <s v="1st Owner"/>
    <n v="2018"/>
    <x v="4"/>
    <s v="5 Seats"/>
  </r>
  <r>
    <s v="Chevrolet Cruze LTZ"/>
    <n v="2"/>
    <n v="70000"/>
    <x v="0"/>
    <s v="Manual"/>
    <s v="4th Owner"/>
    <n v="2013"/>
    <x v="49"/>
    <s v="5 Seats"/>
  </r>
  <r>
    <s v="BMW X1 sDrive 20d xLine"/>
    <n v="30"/>
    <n v="25000"/>
    <x v="0"/>
    <s v="Automatic"/>
    <s v="1st Owner"/>
    <n v="2019"/>
    <x v="16"/>
    <s v="5 Seats"/>
  </r>
  <r>
    <s v="Mahindra TUV 300 T6 Plus"/>
    <n v="4.9000000000000004"/>
    <n v="120000"/>
    <x v="0"/>
    <s v="Manual"/>
    <s v="1st Owner"/>
    <n v="2016"/>
    <x v="55"/>
    <s v="5 Seats"/>
  </r>
  <r>
    <s v="Honda Civic 1.8 S MT"/>
    <n v="2"/>
    <n v="100000"/>
    <x v="1"/>
    <s v="Manual"/>
    <s v="3rd Owner"/>
    <n v="2011"/>
    <x v="10"/>
    <s v="5 Seats"/>
  </r>
  <r>
    <s v="Hyundai i10 Magna"/>
    <n v="1.5"/>
    <n v="50000"/>
    <x v="1"/>
    <s v="Manual"/>
    <s v="1st Owner"/>
    <n v="2009"/>
    <x v="32"/>
    <s v="5 Seats"/>
  </r>
  <r>
    <s v="Maserati Ghibli Diesel BSIV"/>
    <n v="66"/>
    <n v="12000"/>
    <x v="0"/>
    <s v="Automatic"/>
    <s v="1st Owner"/>
    <n v="2016"/>
    <x v="18"/>
    <s v="5 Seats"/>
  </r>
  <r>
    <s v="Renault Triber RXZ BSIV"/>
    <n v="5.5"/>
    <n v="25000"/>
    <x v="1"/>
    <s v="Manual"/>
    <s v="1st Owner"/>
    <n v="2019"/>
    <x v="31"/>
    <s v="5 Seats"/>
  </r>
  <r>
    <s v="Maruti Esteem Lxi"/>
    <n v="1.2"/>
    <n v="20000"/>
    <x v="1"/>
    <s v="Manual"/>
    <s v="1st Owner"/>
    <n v="2007"/>
    <x v="8"/>
    <s v="5 Seats"/>
  </r>
  <r>
    <s v="Honda Amaze E i-Vtech"/>
    <n v="2.6"/>
    <n v="80000"/>
    <x v="1"/>
    <s v="Manual"/>
    <s v="4th Owner"/>
    <n v="2016"/>
    <x v="60"/>
    <s v="5 Seats"/>
  </r>
  <r>
    <s v="Mercedes-Benz C-Class C 220 CDI Avantgarde"/>
    <n v="21.5"/>
    <n v="37000"/>
    <x v="0"/>
    <s v="Automatic"/>
    <s v="2nd Owner"/>
    <n v="2015"/>
    <x v="31"/>
    <s v="5 Seats"/>
  </r>
  <r>
    <s v="Maruti Alto LXi"/>
    <n v="1.61"/>
    <n v="80000"/>
    <x v="1"/>
    <s v="Manual"/>
    <s v="1st Owner"/>
    <n v="2012"/>
    <x v="4"/>
    <s v="5 Seats"/>
  </r>
  <r>
    <s v="Maruti Swift Ldi BSIII"/>
    <n v="2"/>
    <n v="120000"/>
    <x v="0"/>
    <s v="Manual"/>
    <s v="2nd Owner"/>
    <n v="2010"/>
    <x v="18"/>
    <s v="5 Seats"/>
  </r>
  <r>
    <s v="Tata Indica eV2 eL"/>
    <n v="0.75"/>
    <n v="90000"/>
    <x v="0"/>
    <s v="Manual"/>
    <s v="2nd Owner"/>
    <n v="2011"/>
    <x v="22"/>
    <s v="7 Seats"/>
  </r>
  <r>
    <s v="Porsche Cayenne Diesel Platinum Edition"/>
    <n v="58"/>
    <n v="50000"/>
    <x v="0"/>
    <s v="Automatic"/>
    <s v="1st Owner"/>
    <n v="2016"/>
    <x v="82"/>
    <s v="5 Seats"/>
  </r>
  <r>
    <s v="Maruti Swift VDI"/>
    <n v="3"/>
    <n v="80000"/>
    <x v="0"/>
    <s v="Manual"/>
    <s v="2nd Owner"/>
    <n v="2013"/>
    <x v="8"/>
    <s v="5 Seats"/>
  </r>
  <r>
    <s v="Hyundai i20 1.2 Magna"/>
    <n v="2"/>
    <n v="120000"/>
    <x v="1"/>
    <s v="Manual"/>
    <s v="2nd Owner"/>
    <n v="2011"/>
    <x v="23"/>
    <s v="5 Seats"/>
  </r>
  <r>
    <s v="Maruti Omni MPI STD BSIV"/>
    <n v="2.5"/>
    <n v="10000"/>
    <x v="1"/>
    <s v="Manual"/>
    <s v="1st Owner"/>
    <n v="2018"/>
    <x v="41"/>
    <s v="5 Seats"/>
  </r>
  <r>
    <s v="Mercedes-Benz E-Class Exclusive E 200"/>
    <n v="67"/>
    <n v="8900"/>
    <x v="1"/>
    <s v="Automatic"/>
    <s v="1st Owner"/>
    <n v="2021"/>
    <x v="55"/>
    <s v="5 Seats"/>
  </r>
  <r>
    <s v="Ford Aspire Titanium Plus Diesel"/>
    <n v="8.5"/>
    <n v="15000"/>
    <x v="0"/>
    <s v="Manual"/>
    <s v="1st Owner"/>
    <n v="2021"/>
    <x v="4"/>
    <s v="7 Seats"/>
  </r>
  <r>
    <s v="Hyundai i20 Active 1.4 SX"/>
    <n v="4.5"/>
    <n v="100000"/>
    <x v="0"/>
    <s v="Manual"/>
    <s v="2nd Owner"/>
    <n v="2015"/>
    <x v="18"/>
    <s v="5 Seats"/>
  </r>
  <r>
    <s v="Mahindra XUV500 W6 2WD"/>
    <n v="7"/>
    <n v="70000"/>
    <x v="0"/>
    <s v="Manual"/>
    <s v="2nd Owner"/>
    <n v="2014"/>
    <x v="50"/>
    <s v="5 Seats"/>
  </r>
  <r>
    <s v="Land Rover Range Rover Sport 2.0 Petrol HSE"/>
    <n v="114"/>
    <n v="19500"/>
    <x v="1"/>
    <s v="Automatic"/>
    <s v="1st Owner"/>
    <n v="2020"/>
    <x v="64"/>
    <s v="7 Seats"/>
  </r>
  <r>
    <s v="Maruti Swift Dzire VXi"/>
    <n v="3"/>
    <n v="85000"/>
    <x v="1"/>
    <s v="Manual"/>
    <s v="1st Owner"/>
    <n v="2009"/>
    <x v="31"/>
    <s v="5 Seats"/>
  </r>
  <r>
    <s v="Maruti Swift VXI 2018"/>
    <n v="5.45"/>
    <n v="43000"/>
    <x v="1"/>
    <s v="Manual"/>
    <s v="1st Owner"/>
    <n v="2019"/>
    <x v="31"/>
    <s v="5 Seats"/>
  </r>
  <r>
    <s v="Maruti Alto LX"/>
    <n v="1"/>
    <n v="70000"/>
    <x v="1"/>
    <s v="Manual"/>
    <s v="1st Owner"/>
    <n v="2010"/>
    <x v="84"/>
    <s v="8 Seats"/>
  </r>
  <r>
    <s v="Mercedes-Benz C-Class Progressive C 200"/>
    <n v="42.5"/>
    <n v="28000"/>
    <x v="1"/>
    <s v="Automatic"/>
    <s v="1st Owner"/>
    <n v="2019"/>
    <x v="18"/>
    <s v="5 Seats"/>
  </r>
  <r>
    <s v="Mahindra Scorpio 2.6 CRDe SLE"/>
    <n v="3.1"/>
    <n v="90000"/>
    <x v="0"/>
    <s v="Manual"/>
    <s v="2nd Owner"/>
    <n v="2009"/>
    <x v="3"/>
    <s v="5 Seats"/>
  </r>
  <r>
    <s v="Maruti Swift VDI BSIV"/>
    <n v="1.7"/>
    <n v="128000"/>
    <x v="0"/>
    <s v="Manual"/>
    <s v="4th Owner"/>
    <n v="2008"/>
    <x v="23"/>
    <s v="5 Seats"/>
  </r>
  <r>
    <s v="Maruti Vitara Brezza ZDi Plus"/>
    <n v="6.95"/>
    <n v="80000"/>
    <x v="0"/>
    <s v="Manual"/>
    <s v="2nd Owner"/>
    <n v="2017"/>
    <x v="34"/>
    <s v="5 Seats"/>
  </r>
  <r>
    <s v="Toyota Land Cruiser VX"/>
    <n v="169"/>
    <n v="27000"/>
    <x v="0"/>
    <s v="Automatic"/>
    <s v="1st Owner"/>
    <n v="2019"/>
    <x v="3"/>
    <s v="4 Seats"/>
  </r>
  <r>
    <s v="Maruti Alto 800 LXI"/>
    <n v="2.5"/>
    <n v="50000"/>
    <x v="1"/>
    <s v="Manual"/>
    <s v="2nd Owner"/>
    <n v="2017"/>
    <x v="10"/>
    <s v="5 Seats"/>
  </r>
  <r>
    <s v="Tata Tiago 1.2 Revotron XZ"/>
    <n v="4.54"/>
    <n v="40000"/>
    <x v="1"/>
    <s v="Manual"/>
    <s v="1st Owner"/>
    <n v="2019"/>
    <x v="97"/>
    <s v="5 Seats"/>
  </r>
  <r>
    <s v="Mahindra Scorpio 2.6 SLX CRDe"/>
    <n v="1.1000000000000001"/>
    <n v="80000"/>
    <x v="0"/>
    <s v="Manual"/>
    <s v="1st Owner"/>
    <n v="2006"/>
    <x v="34"/>
    <s v="5 Seats"/>
  </r>
  <r>
    <s v="BMW X1 sDrive20i xLine"/>
    <n v="40"/>
    <n v="10000"/>
    <x v="1"/>
    <s v="Automatic"/>
    <s v="1st Owner"/>
    <n v="2021"/>
    <x v="43"/>
    <s v="5 Seats"/>
  </r>
  <r>
    <s v="Tata Altroz XM plus"/>
    <n v="7"/>
    <n v="30000"/>
    <x v="1"/>
    <s v="Manual"/>
    <s v="1st Owner"/>
    <n v="2021"/>
    <x v="31"/>
    <s v="5 Seats"/>
  </r>
  <r>
    <s v="Datsun GO A"/>
    <n v="2.7"/>
    <n v="110000"/>
    <x v="1"/>
    <s v="Manual"/>
    <s v="2nd Owner"/>
    <n v="2017"/>
    <x v="18"/>
    <s v="5 Seats"/>
  </r>
  <r>
    <s v="Hyundai Xcent 1.1 CRDi S"/>
    <n v="2.9"/>
    <n v="90000"/>
    <x v="0"/>
    <s v="Manual"/>
    <s v="2nd Owner"/>
    <n v="2014"/>
    <x v="85"/>
    <s v="5 Seats"/>
  </r>
  <r>
    <s v="Mini 3 DOOR John Cooper Works 2019-2020"/>
    <n v="34.5"/>
    <n v="40000"/>
    <x v="1"/>
    <s v="Automatic"/>
    <s v="2nd Owner"/>
    <n v="2017"/>
    <x v="4"/>
    <s v="7 Seats"/>
  </r>
  <r>
    <s v="Hyundai Venue SX Opt Diesel"/>
    <n v="9.5"/>
    <n v="60000"/>
    <x v="0"/>
    <s v="Manual"/>
    <s v="1st Owner"/>
    <n v="2020"/>
    <x v="4"/>
    <s v="5 Seats"/>
  </r>
  <r>
    <s v="Maruti Vitara Brezza ZDi Plus"/>
    <n v="7"/>
    <n v="80000"/>
    <x v="0"/>
    <s v="Manual"/>
    <s v="3rd Owner"/>
    <n v="2017"/>
    <x v="4"/>
    <s v="5 Seats"/>
  </r>
  <r>
    <s v="Maruti Alto LXi"/>
    <n v="1.2"/>
    <n v="110000"/>
    <x v="1"/>
    <s v="Manual"/>
    <s v="2nd Owner"/>
    <n v="2009"/>
    <x v="15"/>
    <s v="5 Seats"/>
  </r>
  <r>
    <s v="Volvo XC60 D5 Inscription"/>
    <n v="54.5"/>
    <n v="34000"/>
    <x v="0"/>
    <s v="Automatic"/>
    <s v="1st Owner"/>
    <n v="2019"/>
    <x v="96"/>
    <s v="5 Seats"/>
  </r>
  <r>
    <s v="Maruti Swift Dzire VXI"/>
    <n v="6.5"/>
    <n v="35000"/>
    <x v="1"/>
    <s v="Manual"/>
    <s v="1st Owner"/>
    <n v="2021"/>
    <x v="13"/>
    <s v="5 Seats"/>
  </r>
  <r>
    <s v="Toyota Etios Cross 1.2L G"/>
    <n v="5.5"/>
    <n v="60000"/>
    <x v="1"/>
    <s v="Manual"/>
    <s v="1st Owner"/>
    <n v="2019"/>
    <x v="33"/>
    <s v="5 Seats"/>
  </r>
  <r>
    <s v="Hyundai Grand i10 Sportz"/>
    <n v="4"/>
    <n v="90000"/>
    <x v="1"/>
    <s v="Manual"/>
    <s v="1st Owner"/>
    <n v="2017"/>
    <x v="33"/>
    <s v="5 Seats"/>
  </r>
  <r>
    <s v="Land Rover Discovery Sport TD4 HSE 7S"/>
    <n v="48.75"/>
    <n v="38000"/>
    <x v="0"/>
    <s v="Automatic"/>
    <s v="1st Owner"/>
    <n v="2020"/>
    <x v="16"/>
    <s v="5 Seats"/>
  </r>
  <r>
    <s v="Ford Ikon 1.3 Flair"/>
    <n v="0.5"/>
    <n v="45000"/>
    <x v="1"/>
    <s v="Manual"/>
    <s v="2nd Owner"/>
    <n v="2007"/>
    <x v="13"/>
    <s v="5 Seats"/>
  </r>
  <r>
    <s v="Maruti Wagon R LXI"/>
    <n v="0.75"/>
    <n v="120000"/>
    <x v="1"/>
    <s v="Manual"/>
    <s v="1st Owner"/>
    <n v="2005"/>
    <x v="31"/>
    <s v="5 Seats"/>
  </r>
  <r>
    <s v="Hyundai Santro Xing GL"/>
    <n v="1.05"/>
    <n v="70000"/>
    <x v="1"/>
    <s v="Manual"/>
    <s v="2nd Owner"/>
    <n v="2010"/>
    <x v="94"/>
    <s v="5 Seats"/>
  </r>
  <r>
    <s v="Hyundai i10 Sportz 1.1L"/>
    <n v="1.8"/>
    <n v="111408"/>
    <x v="1"/>
    <s v="Manual"/>
    <s v="1st Owner"/>
    <n v="2011"/>
    <x v="17"/>
    <s v="5 Seats"/>
  </r>
  <r>
    <s v="Ford Ecosport 1.0 Ecoboost Titanium"/>
    <n v="3.13"/>
    <n v="70000"/>
    <x v="1"/>
    <s v="Manual"/>
    <s v="2nd Owner"/>
    <n v="2013"/>
    <x v="18"/>
    <s v="5 Seats"/>
  </r>
  <r>
    <s v="Maruti Celerio VXI"/>
    <n v="2.0499999999999998"/>
    <n v="80000"/>
    <x v="1"/>
    <s v="Manual"/>
    <s v="3rd Owner"/>
    <n v="2015"/>
    <x v="16"/>
    <s v="7 Seats"/>
  </r>
  <r>
    <s v="Maruti Vitara Brezza ZDi Plus Dual Tone"/>
    <n v="6.8"/>
    <n v="80000"/>
    <x v="0"/>
    <s v="Manual"/>
    <s v="1st Owner"/>
    <n v="2017"/>
    <x v="4"/>
    <s v="5 Seats"/>
  </r>
  <r>
    <s v="Mercedes-Benz S-Class S 350d"/>
    <n v="177"/>
    <n v="1400"/>
    <x v="0"/>
    <s v="Automatic"/>
    <s v="1st Owner"/>
    <n v="2022"/>
    <x v="43"/>
    <s v="5 Seats"/>
  </r>
  <r>
    <s v="Hyundai EON Magna Plus"/>
    <n v="1.95"/>
    <n v="60000"/>
    <x v="1"/>
    <s v="Manual"/>
    <s v="2nd Owner"/>
    <n v="2014"/>
    <x v="11"/>
    <s v="7 Seats"/>
  </r>
  <r>
    <s v="Maruti Alto LXi BSIII"/>
    <n v="0.8"/>
    <n v="80000"/>
    <x v="1"/>
    <s v="Manual"/>
    <s v="4th Owner"/>
    <n v="2008"/>
    <x v="45"/>
    <s v="5 Seats"/>
  </r>
  <r>
    <s v="Renault KWID Climber 1.0 AMT"/>
    <n v="3"/>
    <n v="15000"/>
    <x v="1"/>
    <s v="Automatic"/>
    <s v="1st Owner"/>
    <n v="2019"/>
    <x v="8"/>
    <s v="5 Seats"/>
  </r>
  <r>
    <s v="Hyundai Xcent 1.2 VTVT S"/>
    <n v="4.6500000000000004"/>
    <n v="90000"/>
    <x v="1"/>
    <s v="Manual"/>
    <s v="1st Owner"/>
    <n v="2019"/>
    <x v="23"/>
    <s v="5 Seats"/>
  </r>
  <r>
    <s v="Hyundai Creta E Diesel"/>
    <n v="10.85"/>
    <n v="56040"/>
    <x v="0"/>
    <s v="Manual"/>
    <s v="1st Owner"/>
    <n v="2020"/>
    <x v="33"/>
    <s v="5 Seats"/>
  </r>
  <r>
    <s v="Maruti Ertiga VXI"/>
    <n v="8.49"/>
    <n v="69305"/>
    <x v="1"/>
    <s v="Manual"/>
    <s v="1st Owner"/>
    <n v="2021"/>
    <x v="31"/>
    <s v="7 Seats"/>
  </r>
  <r>
    <s v="Ford Figo Petrol Titanium"/>
    <n v="2.35"/>
    <n v="66974"/>
    <x v="1"/>
    <s v="Manual"/>
    <s v="3rd Owner"/>
    <n v="2014"/>
    <x v="8"/>
    <s v="5 Seats"/>
  </r>
  <r>
    <s v="Tata Indigo LX BSIV"/>
    <n v="1.4"/>
    <n v="227904"/>
    <x v="0"/>
    <s v="Manual"/>
    <s v="1st Owner"/>
    <n v="2014"/>
    <x v="18"/>
    <s v="7 Seats"/>
  </r>
  <r>
    <s v="Mahindra Scorpio S11"/>
    <n v="17.11"/>
    <n v="40670"/>
    <x v="0"/>
    <s v="Manual"/>
    <s v="1st Owner"/>
    <n v="2021"/>
    <x v="23"/>
    <s v="5 Seats"/>
  </r>
  <r>
    <s v="Hyundai Santro Magna"/>
    <n v="4.3600000000000003"/>
    <n v="17535"/>
    <x v="1"/>
    <s v="Manual"/>
    <s v="1st Owner"/>
    <n v="2020"/>
    <x v="31"/>
    <s v="5 Seats"/>
  </r>
  <r>
    <s v="Maruti SX4 S Cross Zeta DDiS 200 SH"/>
    <n v="7.5"/>
    <n v="80243"/>
    <x v="0"/>
    <s v="Manual"/>
    <s v="2nd Owner"/>
    <n v="2018"/>
    <x v="68"/>
    <s v="5 Seats"/>
  </r>
  <r>
    <s v="Tata Indigo VX BSIV"/>
    <n v="2.02"/>
    <n v="61549"/>
    <x v="0"/>
    <s v="Manual"/>
    <s v="1st Owner"/>
    <n v="2014"/>
    <x v="10"/>
    <s v="5 Seats"/>
  </r>
  <r>
    <s v="Maruti Alto 800 LXI"/>
    <n v="1.7"/>
    <n v="89345"/>
    <x v="1"/>
    <s v="Manual"/>
    <s v="2nd Owner"/>
    <n v="2014"/>
    <x v="10"/>
    <s v="5 Seats"/>
  </r>
  <r>
    <s v="Mahindra Scorpio S9 BSIV"/>
    <n v="13.03"/>
    <n v="95790"/>
    <x v="0"/>
    <s v="Manual"/>
    <s v="1st Owner"/>
    <n v="2019"/>
    <x v="70"/>
    <s v="8 Seats"/>
  </r>
  <r>
    <s v="Maruti Swift VDI BSIV"/>
    <n v="4.25"/>
    <n v="77173"/>
    <x v="0"/>
    <s v="Manual"/>
    <s v="1st Owner"/>
    <n v="2015"/>
    <x v="10"/>
    <s v="5 Seats"/>
  </r>
  <r>
    <s v="Toyota Fortuner 4x4 MT"/>
    <n v="11.75"/>
    <n v="169917"/>
    <x v="0"/>
    <s v="Manual"/>
    <s v="2nd Owner"/>
    <n v="2013"/>
    <x v="33"/>
    <s v="5 Seats"/>
  </r>
  <r>
    <s v="Honda Brio VX"/>
    <n v="3.37"/>
    <n v="46224"/>
    <x v="1"/>
    <s v="Manual"/>
    <s v="1st Owner"/>
    <n v="2015"/>
    <x v="2"/>
    <s v="5 Seats"/>
  </r>
  <r>
    <s v="Nissan Micra Active XV"/>
    <n v="3.96"/>
    <n v="23947"/>
    <x v="1"/>
    <s v="Manual"/>
    <s v="1st Owner"/>
    <n v="2017"/>
    <x v="4"/>
    <s v="5 Seats"/>
  </r>
  <r>
    <s v="Honda Civic 1.8 V MT"/>
    <n v="1.8"/>
    <n v="50546"/>
    <x v="1"/>
    <s v="Manual"/>
    <s v="2nd Owner"/>
    <n v="2008"/>
    <x v="128"/>
    <s v="5 Seats"/>
  </r>
  <r>
    <s v="Honda Amaze S i-Vtech"/>
    <n v="3.2"/>
    <n v="61229"/>
    <x v="1"/>
    <s v="Manual"/>
    <s v="1st Owner"/>
    <n v="2015"/>
    <x v="16"/>
    <s v="5 Seats"/>
  </r>
  <r>
    <s v="Hyundai i10 Magna LPG"/>
    <n v="1.76"/>
    <n v="85122"/>
    <x v="4"/>
    <s v="Manual"/>
    <s v="3rd Owner"/>
    <n v="2011"/>
    <x v="97"/>
    <s v="5 Seats"/>
  </r>
  <r>
    <s v="Toyota Innova 2.5 GX (Diesel) 8 Seater BS IV"/>
    <n v="7.18"/>
    <n v="46286"/>
    <x v="0"/>
    <s v="Manual"/>
    <s v="1st Owner"/>
    <n v="2014"/>
    <x v="17"/>
    <s v="5 Seats"/>
  </r>
  <r>
    <s v="Maruti Baleno Sigma"/>
    <n v="5.87"/>
    <n v="8110"/>
    <x v="1"/>
    <s v="Manual"/>
    <s v="1st Owner"/>
    <n v="2020"/>
    <x v="33"/>
    <s v="5 Seats"/>
  </r>
  <r>
    <s v="Fiat Grande Punto EVO 1.2 Active"/>
    <n v="2.1800000000000002"/>
    <n v="64712"/>
    <x v="1"/>
    <s v="Manual"/>
    <s v="2nd Owner"/>
    <n v="2015"/>
    <x v="13"/>
    <s v="5 Seats"/>
  </r>
  <r>
    <s v="Renault KWID Climber 1.0 AMT"/>
    <n v="2.97"/>
    <n v="52698"/>
    <x v="1"/>
    <s v="Automatic"/>
    <s v="1st Owner"/>
    <n v="2017"/>
    <x v="12"/>
    <s v="5 Seats"/>
  </r>
  <r>
    <s v="Hyundai Grand i10 CRDi Sportz"/>
    <n v="2.9"/>
    <n v="120797"/>
    <x v="0"/>
    <s v="Manual"/>
    <s v="2nd Owner"/>
    <n v="2016"/>
    <x v="11"/>
    <s v="5 Seats"/>
  </r>
  <r>
    <s v="Hyundai EON Era Plus Option"/>
    <n v="2.68"/>
    <n v="39109"/>
    <x v="1"/>
    <s v="Manual"/>
    <s v="1st Owner"/>
    <n v="2017"/>
    <x v="18"/>
    <s v="7 Seats"/>
  </r>
  <r>
    <s v="Hyundai i10 Era 1.1"/>
    <n v="1.49"/>
    <n v="21046"/>
    <x v="1"/>
    <s v="Manual"/>
    <s v="1st Owner"/>
    <n v="2009"/>
    <x v="77"/>
    <s v="5 Seats"/>
  </r>
  <r>
    <s v="Maruti Wagon R VXI BS IV"/>
    <n v="2.63"/>
    <n v="34794"/>
    <x v="1"/>
    <s v="Manual"/>
    <s v="1st Owner"/>
    <n v="2014"/>
    <x v="5"/>
    <s v="5 Seats"/>
  </r>
  <r>
    <s v="Renault KWID RXT Optional"/>
    <n v="3.05"/>
    <n v="33614"/>
    <x v="1"/>
    <s v="Manual"/>
    <s v="1st Owner"/>
    <n v="2018"/>
    <x v="23"/>
    <s v="7 Seats"/>
  </r>
  <r>
    <s v="Maruti Ciaz Zeta"/>
    <n v="9.5"/>
    <n v="9630"/>
    <x v="1"/>
    <s v="Manual"/>
    <s v="1st Owner"/>
    <n v="2022"/>
    <x v="31"/>
    <s v="5 Seats"/>
  </r>
  <r>
    <s v="Maruti Alto LXi"/>
    <n v="1.1000000000000001"/>
    <n v="72153"/>
    <x v="1"/>
    <s v="Manual"/>
    <s v="3rd Owner"/>
    <n v="2011"/>
    <x v="0"/>
    <s v="5 Seats"/>
  </r>
  <r>
    <s v="Toyota Platinum Etios 1.4 GD"/>
    <n v="5.65"/>
    <n v="78172"/>
    <x v="0"/>
    <s v="Manual"/>
    <s v="1st Owner"/>
    <n v="2019"/>
    <x v="11"/>
    <s v="5 Seats"/>
  </r>
  <r>
    <s v="Honda City i-DTEC V"/>
    <n v="7.92"/>
    <n v="64313"/>
    <x v="0"/>
    <s v="Manual"/>
    <s v="1st Owner"/>
    <n v="2018"/>
    <x v="77"/>
    <s v="5 Seats"/>
  </r>
  <r>
    <s v="Mahindra XUV500 W11 BSIV"/>
    <n v="15.62"/>
    <n v="74787"/>
    <x v="0"/>
    <s v="Manual"/>
    <s v="1st Owner"/>
    <n v="2020"/>
    <x v="31"/>
    <s v="5 Seats"/>
  </r>
  <r>
    <s v="Maruti Swift Dzire ZDI Plus"/>
    <n v="6.71"/>
    <n v="92045"/>
    <x v="0"/>
    <s v="Manual"/>
    <s v="1st Owner"/>
    <n v="2019"/>
    <x v="13"/>
    <s v="5 Seats"/>
  </r>
  <r>
    <s v="Jeep Compass 2.0 Limited"/>
    <n v="12.03"/>
    <n v="48259"/>
    <x v="0"/>
    <s v="Manual"/>
    <s v="3rd Owner"/>
    <n v="2018"/>
    <x v="17"/>
    <s v="4 Seats"/>
  </r>
  <r>
    <s v="Maruti Ertiga VXI Petrol"/>
    <n v="7.41"/>
    <n v="21197"/>
    <x v="1"/>
    <s v="Manual"/>
    <s v="1st Owner"/>
    <n v="2019"/>
    <x v="6"/>
    <s v="7 Seats"/>
  </r>
  <r>
    <s v="Toyota Etios VD"/>
    <n v="3.4"/>
    <n v="13814"/>
    <x v="0"/>
    <s v="Manual"/>
    <s v="1st Owner"/>
    <n v="2012"/>
    <x v="20"/>
    <s v="5 Seats"/>
  </r>
  <r>
    <s v="Maruti Baleno 1.3 Delta"/>
    <n v="4.54"/>
    <n v="85890"/>
    <x v="0"/>
    <s v="Manual"/>
    <s v="1st Owner"/>
    <n v="2015"/>
    <x v="92"/>
    <s v="5 Seats"/>
  </r>
  <r>
    <s v="Maruti Wagon R LXI BS IV"/>
    <n v="1.33"/>
    <n v="101935"/>
    <x v="1"/>
    <s v="Manual"/>
    <s v="1st Owner"/>
    <n v="2010"/>
    <x v="16"/>
    <s v="5 Seats"/>
  </r>
  <r>
    <s v="Hyundai EON Era Plus"/>
    <n v="2.83"/>
    <n v="26012"/>
    <x v="1"/>
    <s v="Manual"/>
    <s v="1st Owner"/>
    <n v="2018"/>
    <x v="6"/>
    <s v="7 Seats"/>
  </r>
  <r>
    <s v="Honda City V MT"/>
    <n v="3.13"/>
    <n v="117699"/>
    <x v="1"/>
    <s v="Manual"/>
    <s v="2nd Owner"/>
    <n v="2012"/>
    <x v="4"/>
    <s v="7 Seats"/>
  </r>
  <r>
    <s v="MG Hector Hybrid Sharp MT"/>
    <n v="18.07"/>
    <n v="31437"/>
    <x v="1"/>
    <s v="Manual"/>
    <s v="2nd Owner"/>
    <n v="2021"/>
    <x v="16"/>
    <s v="7 Seats"/>
  </r>
  <r>
    <s v="Tata Nano Twist XTA"/>
    <n v="1.44"/>
    <n v="14458"/>
    <x v="1"/>
    <s v="Automatic"/>
    <s v="1st Owner"/>
    <n v="2015"/>
    <x v="2"/>
    <s v="5 Seats"/>
  </r>
  <r>
    <s v="Renault Triber RXL BSIV"/>
    <n v="5.0199999999999996"/>
    <n v="55744"/>
    <x v="1"/>
    <s v="Manual"/>
    <s v="1st Owner"/>
    <n v="2019"/>
    <x v="23"/>
    <s v="5 Seats"/>
  </r>
  <r>
    <s v="Honda City i VTEC SV"/>
    <n v="5.45"/>
    <n v="10411"/>
    <x v="1"/>
    <s v="Manual"/>
    <s v="1st Owner"/>
    <n v="2015"/>
    <x v="10"/>
    <s v="5 Seats"/>
  </r>
  <r>
    <s v="Maruti Swift Dzire VXI 1.2"/>
    <n v="6.11"/>
    <n v="43627"/>
    <x v="1"/>
    <s v="Manual"/>
    <s v="1st Owner"/>
    <n v="2019"/>
    <x v="4"/>
    <s v="7 Seats"/>
  </r>
  <r>
    <s v="Renault KWID 1.0 RXT Optional AT 2016-2019"/>
    <n v="2.35"/>
    <n v="31306"/>
    <x v="1"/>
    <s v="Automatic"/>
    <s v="1st Owner"/>
    <n v="2017"/>
    <x v="21"/>
    <s v="5 Seats"/>
  </r>
  <r>
    <s v="Toyota Innova 2.5 GX (Diesel) 7 Seater BS IV"/>
    <n v="6.53"/>
    <n v="308768"/>
    <x v="0"/>
    <s v="Manual"/>
    <s v="2nd Owner"/>
    <n v="2015"/>
    <x v="4"/>
    <s v="5 Seats"/>
  </r>
  <r>
    <s v="Mahindra XUV500 W7 AT BSIV"/>
    <n v="12.35"/>
    <n v="55209"/>
    <x v="0"/>
    <s v="Automatic"/>
    <s v="1st Owner"/>
    <n v="2018"/>
    <x v="11"/>
    <s v="5 Seats"/>
  </r>
  <r>
    <s v="Datsun GO Plus T BSIV"/>
    <n v="3.04"/>
    <n v="18732"/>
    <x v="1"/>
    <s v="Manual"/>
    <s v="1st Owner"/>
    <n v="2017"/>
    <x v="10"/>
    <s v="5 Seats"/>
  </r>
  <r>
    <s v="Hyundai Grand i10 Nios Sportz CNG"/>
    <n v="7.41"/>
    <n v="30273"/>
    <x v="2"/>
    <s v="Manual"/>
    <s v="1st Owner"/>
    <n v="2021"/>
    <x v="4"/>
    <s v="5 Seats"/>
  </r>
  <r>
    <s v="BMW X4 M Sport X xDrive20d"/>
    <n v="56.5"/>
    <n v="29000"/>
    <x v="0"/>
    <s v="Automatic"/>
    <s v="1st Owner"/>
    <n v="2019"/>
    <x v="14"/>
    <s v="5 Seats"/>
  </r>
  <r>
    <s v="Hyundai Grand i10 1.2 Kappa Sportz BSIV"/>
    <n v="4.62"/>
    <n v="47841"/>
    <x v="1"/>
    <s v="Manual"/>
    <s v="1st Owner"/>
    <n v="2018"/>
    <x v="31"/>
    <s v="5 Seats"/>
  </r>
  <r>
    <s v="Maruti Ertiga VXI"/>
    <n v="8.49"/>
    <n v="3707"/>
    <x v="1"/>
    <s v="Manual"/>
    <s v="1st Owner"/>
    <n v="2020"/>
    <x v="16"/>
    <s v="5 Seats"/>
  </r>
  <r>
    <s v="Honda Amaze S i-Vtech"/>
    <n v="3.79"/>
    <n v="104596"/>
    <x v="1"/>
    <s v="Manual"/>
    <s v="1st Owner"/>
    <n v="2016"/>
    <x v="31"/>
    <s v="7 Seats"/>
  </r>
  <r>
    <s v="Hyundai i10 Sportz"/>
    <n v="2.63"/>
    <n v="60162"/>
    <x v="1"/>
    <s v="Manual"/>
    <s v="1st Owner"/>
    <n v="2013"/>
    <x v="12"/>
    <s v="5 Seats"/>
  </r>
  <r>
    <s v="Hyundai Creta 1.6 Gamma SX Plus"/>
    <n v="7.8"/>
    <n v="72434"/>
    <x v="1"/>
    <s v="Manual"/>
    <s v="1st Owner"/>
    <n v="2015"/>
    <x v="13"/>
    <s v="5 Seats"/>
  </r>
  <r>
    <s v="Maruti Swift VDI"/>
    <n v="2.7"/>
    <n v="96906"/>
    <x v="0"/>
    <s v="Manual"/>
    <s v="3rd Owner"/>
    <n v="2012"/>
    <x v="44"/>
    <s v="5 Seats"/>
  </r>
  <r>
    <s v="Renault KWID 1.0 RXT AMT Opt"/>
    <n v="4.45"/>
    <n v="4603"/>
    <x v="1"/>
    <s v="Automatic"/>
    <s v="1st Owner"/>
    <n v="2020"/>
    <x v="6"/>
    <s v="5 Seats"/>
  </r>
  <r>
    <s v="Maruti Swift VDI BSIV"/>
    <n v="3.7"/>
    <n v="63740"/>
    <x v="0"/>
    <s v="Manual"/>
    <s v="2nd Owner"/>
    <n v="2014"/>
    <x v="8"/>
    <s v="5 Seats"/>
  </r>
  <r>
    <s v="Renault KWID RXT"/>
    <n v="2.4900000000000002"/>
    <n v="53827"/>
    <x v="1"/>
    <s v="Manual"/>
    <s v="1st Owner"/>
    <n v="2016"/>
    <x v="4"/>
    <s v="5 Seats"/>
  </r>
  <r>
    <s v="Kia Sonet HTX Turbo iMT"/>
    <n v="10.37"/>
    <n v="13997"/>
    <x v="1"/>
    <s v="Manual"/>
    <s v="1st Owner"/>
    <n v="2021"/>
    <x v="96"/>
    <s v="7 Seats"/>
  </r>
  <r>
    <s v="Toyota Fortuner 2.8 2WD MT BSIV"/>
    <n v="19.8"/>
    <n v="120949"/>
    <x v="0"/>
    <s v="Manual"/>
    <s v="2nd Owner"/>
    <n v="2017"/>
    <x v="31"/>
    <s v="5 Seats"/>
  </r>
  <r>
    <s v="Honda City i VTEC V"/>
    <n v="6.44"/>
    <n v="42189"/>
    <x v="1"/>
    <s v="Manual"/>
    <s v="1st Owner"/>
    <n v="2017"/>
    <x v="33"/>
    <s v="5 Seats"/>
  </r>
  <r>
    <s v="Hyundai i20 1.4 CRDi Sportz"/>
    <n v="2.83"/>
    <n v="34341"/>
    <x v="0"/>
    <s v="Manual"/>
    <s v="1st Owner"/>
    <n v="2012"/>
    <x v="43"/>
    <s v="6 Seats"/>
  </r>
  <r>
    <s v="Hyundai Grand i10 Nios Sportz"/>
    <n v="6.59"/>
    <n v="18881"/>
    <x v="1"/>
    <s v="Manual"/>
    <s v="1st Owner"/>
    <n v="2020"/>
    <x v="57"/>
    <s v="5 Seats"/>
  </r>
  <r>
    <s v="Ford Ikon 1.3 CLXi"/>
    <n v="0.72494000000000003"/>
    <n v="127335"/>
    <x v="1"/>
    <s v="Manual"/>
    <s v="2nd Owner"/>
    <n v="2009"/>
    <x v="31"/>
    <s v="5 Seats"/>
  </r>
  <r>
    <s v="Maruti Vitara Brezza VDi"/>
    <n v="7.5"/>
    <n v="26201"/>
    <x v="0"/>
    <s v="Manual"/>
    <s v="1st Owner"/>
    <n v="2019"/>
    <x v="11"/>
    <s v="7 Seats"/>
  </r>
  <r>
    <s v="Hyundai i10 Sportz 1.1L"/>
    <n v="2.48"/>
    <n v="107263"/>
    <x v="1"/>
    <s v="Manual"/>
    <s v="1st Owner"/>
    <n v="2014"/>
    <x v="13"/>
    <s v="5 Seats"/>
  </r>
  <r>
    <s v="Mahindra Bolero Power Plus SLX"/>
    <n v="6.13"/>
    <n v="58245"/>
    <x v="0"/>
    <s v="Manual"/>
    <s v="1st Owner"/>
    <n v="2017"/>
    <x v="82"/>
    <s v="7 Seats"/>
  </r>
  <r>
    <s v="Maruti Zen LXI"/>
    <n v="0.50717999999999996"/>
    <n v="142740"/>
    <x v="1"/>
    <s v="Manual"/>
    <s v="2nd Owner"/>
    <n v="2006"/>
    <x v="44"/>
    <s v="5 Seats"/>
  </r>
  <r>
    <s v="Maruti Swift VDI BSIV"/>
    <n v="4.25"/>
    <n v="51755"/>
    <x v="0"/>
    <s v="Manual"/>
    <s v="1st Owner"/>
    <n v="2015"/>
    <x v="53"/>
    <s v="7 Seats"/>
  </r>
  <r>
    <s v="Maruti XL6 Zeta"/>
    <n v="9.5399999999999991"/>
    <n v="84284"/>
    <x v="1"/>
    <s v="Manual"/>
    <s v="1st Owner"/>
    <n v="2020"/>
    <x v="23"/>
    <s v="5 Seats"/>
  </r>
  <r>
    <s v="Maruti Wagon R LXI BS IV"/>
    <n v="2.76"/>
    <n v="94087"/>
    <x v="1"/>
    <s v="Manual"/>
    <s v="1st Owner"/>
    <n v="2015"/>
    <x v="13"/>
    <s v="5 Seats"/>
  </r>
  <r>
    <s v="Ford Fiesta Petrol Titanium"/>
    <n v="2.78"/>
    <n v="56292"/>
    <x v="1"/>
    <s v="Manual"/>
    <s v="1st Owner"/>
    <n v="2011"/>
    <x v="67"/>
    <s v="5 Seats"/>
  </r>
  <r>
    <s v="Toyota Fortuner 2.8 2WD MT"/>
    <n v="29.32"/>
    <n v="91604"/>
    <x v="0"/>
    <s v="Manual"/>
    <s v="2nd Owner"/>
    <n v="2020"/>
    <x v="23"/>
    <s v="5 Seats"/>
  </r>
  <r>
    <s v="Tata Zest Revotron 1.2 XT"/>
    <n v="2.66"/>
    <n v="56290"/>
    <x v="1"/>
    <s v="Manual"/>
    <s v="1st Owner"/>
    <n v="2015"/>
    <x v="31"/>
    <s v="5 Seats"/>
  </r>
  <r>
    <s v="Mahindra XUV500 W8 2WD"/>
    <n v="6.01"/>
    <n v="41086"/>
    <x v="0"/>
    <s v="Manual"/>
    <s v="4th Owner"/>
    <n v="2015"/>
    <x v="77"/>
    <s v="7 Seats"/>
  </r>
  <r>
    <s v="Maruti Alto K10 VXI"/>
    <n v="2.6"/>
    <n v="38137"/>
    <x v="1"/>
    <s v="Manual"/>
    <s v="1st Owner"/>
    <n v="2016"/>
    <x v="4"/>
    <s v="5 Seats"/>
  </r>
  <r>
    <s v="Toyota Innova Crysta 2.4 GX 7 STR AT"/>
    <n v="22.16"/>
    <n v="11724"/>
    <x v="0"/>
    <s v="Automatic"/>
    <s v="1st Owner"/>
    <n v="2022"/>
    <x v="97"/>
    <s v="5 Seats"/>
  </r>
  <r>
    <s v="Tata Safari Storme LX"/>
    <n v="5.29"/>
    <n v="111023"/>
    <x v="0"/>
    <s v="Manual"/>
    <s v="4th Owner"/>
    <n v="2016"/>
    <x v="35"/>
    <s v="5 Seats"/>
  </r>
  <r>
    <s v="Chevrolet Sail Hatchback LS ABS"/>
    <n v="2.54"/>
    <n v="63936"/>
    <x v="0"/>
    <s v="Manual"/>
    <s v="1st Owner"/>
    <n v="2013"/>
    <x v="48"/>
    <s v="5 Seats"/>
  </r>
  <r>
    <s v="Toyota Etios GD"/>
    <n v="2.96"/>
    <n v="229289"/>
    <x v="0"/>
    <s v="Manual"/>
    <s v="1st Owner"/>
    <n v="2013"/>
    <x v="6"/>
    <s v="5 Seats"/>
  </r>
  <r>
    <s v="Hyundai i20 1.2 Asta"/>
    <n v="5.63"/>
    <n v="21292"/>
    <x v="1"/>
    <s v="Manual"/>
    <s v="1st Owner"/>
    <n v="2017"/>
    <x v="8"/>
    <s v="5 Seats"/>
  </r>
  <r>
    <s v="Hyundai Grand i10 CRDi Magna"/>
    <n v="3.48"/>
    <n v="99561"/>
    <x v="0"/>
    <s v="Manual"/>
    <s v="1st Owner"/>
    <n v="2016"/>
    <x v="53"/>
    <s v="5 Seats"/>
  </r>
  <r>
    <s v="Ford Endeavour 2.2 Trend AT 4X2"/>
    <n v="13.38"/>
    <n v="103066"/>
    <x v="0"/>
    <s v="Automatic"/>
    <s v="2nd Owner"/>
    <n v="2016"/>
    <x v="13"/>
    <s v="5 Seats"/>
  </r>
  <r>
    <s v="Renault Duster 110PS Diesel RxL"/>
    <n v="3.62"/>
    <n v="102141"/>
    <x v="0"/>
    <s v="Manual"/>
    <s v="2nd Owner"/>
    <n v="2014"/>
    <x v="5"/>
    <s v="5 Seats"/>
  </r>
  <r>
    <s v="Ford Ecosport 1.5 Petrol Titanium BSIV"/>
    <n v="6.35"/>
    <n v="49320"/>
    <x v="1"/>
    <s v="Manual"/>
    <s v="1st Owner"/>
    <n v="2017"/>
    <x v="18"/>
    <s v="5 Seats"/>
  </r>
  <r>
    <s v="Tata Indigo LX BSIV"/>
    <n v="1.72"/>
    <n v="43239"/>
    <x v="0"/>
    <s v="Manual"/>
    <s v="1st Owner"/>
    <n v="2015"/>
    <x v="6"/>
    <s v="5 Seats"/>
  </r>
  <r>
    <s v="Tata Indigo Emax CNG GLS"/>
    <n v="2.4700000000000002"/>
    <n v="112051"/>
    <x v="2"/>
    <s v="Manual"/>
    <s v="1st Owner"/>
    <n v="2017"/>
    <x v="3"/>
    <s v="5 Seats"/>
  </r>
  <r>
    <s v="Maruti Celerio ZXI AMT BSIV"/>
    <n v="3.46"/>
    <n v="7999"/>
    <x v="1"/>
    <s v="Automatic"/>
    <s v="2nd Owner"/>
    <n v="2017"/>
    <x v="99"/>
    <s v="4 Seats"/>
  </r>
  <r>
    <s v="Ford Ecosport 1.5 DV5 MT Trend"/>
    <n v="3.81"/>
    <n v="86269"/>
    <x v="0"/>
    <s v="Manual"/>
    <s v="1st Owner"/>
    <n v="2013"/>
    <x v="4"/>
    <s v="5 Seats"/>
  </r>
  <r>
    <s v="Maruti Alto LXi BSIII"/>
    <n v="1.2"/>
    <n v="15166"/>
    <x v="1"/>
    <s v="Manual"/>
    <s v="1st Owner"/>
    <n v="2010"/>
    <x v="100"/>
    <s v="5 Seats"/>
  </r>
  <r>
    <s v="Tata Tigor EV XM"/>
    <n v="6.31"/>
    <n v="25882"/>
    <x v="3"/>
    <s v="Automatic"/>
    <s v="1st Owner"/>
    <n v="2019"/>
    <x v="39"/>
    <s v="5 Seats"/>
  </r>
  <r>
    <s v="Honda City 1.5 S AT"/>
    <n v="2.69"/>
    <n v="57209"/>
    <x v="1"/>
    <s v="Automatic"/>
    <s v="1st Owner"/>
    <n v="2009"/>
    <x v="50"/>
    <s v="5 Seats"/>
  </r>
  <r>
    <s v="Volkswagen CrossPolo 1.2 TDI"/>
    <n v="3.38"/>
    <n v="94848"/>
    <x v="0"/>
    <s v="Manual"/>
    <s v="3rd Owner"/>
    <n v="2013"/>
    <x v="54"/>
    <s v="5 Seats"/>
  </r>
  <r>
    <s v="Mercedes-Benz G G63 AMG"/>
    <n v="152"/>
    <n v="47000"/>
    <x v="1"/>
    <s v="Automatic"/>
    <s v="2nd Owner"/>
    <n v="2017"/>
    <x v="50"/>
    <s v="5 Seats"/>
  </r>
  <r>
    <s v="Hyundai Xcent 1.2 VTVT S"/>
    <n v="4.79"/>
    <n v="9669"/>
    <x v="1"/>
    <s v="Manual"/>
    <s v="1st Owner"/>
    <n v="2018"/>
    <x v="0"/>
    <s v="5 Seats"/>
  </r>
  <r>
    <s v="Porsche Panamera GTS"/>
    <n v="175"/>
    <n v="10000"/>
    <x v="1"/>
    <s v="Automatic"/>
    <s v="1st Owner"/>
    <n v="2019"/>
    <x v="54"/>
    <s v="5 Seats"/>
  </r>
  <r>
    <s v="Hyundai Verna 1.6 SX"/>
    <n v="4.1100000000000003"/>
    <n v="111246"/>
    <x v="0"/>
    <s v="Manual"/>
    <s v="3rd Owner"/>
    <n v="2014"/>
    <x v="22"/>
    <s v="5 Seats"/>
  </r>
  <r>
    <s v="Mercedes-Benz E-Class Exclusive E 220 d BSIV"/>
    <n v="44"/>
    <n v="44000"/>
    <x v="0"/>
    <s v="Automatic"/>
    <s v="1st Owner"/>
    <n v="2017"/>
    <x v="8"/>
    <s v="7 Seats"/>
  </r>
  <r>
    <s v="Maruti Wagon R VXI Minor"/>
    <n v="1.43"/>
    <n v="55118"/>
    <x v="1"/>
    <s v="Manual"/>
    <s v="1st Owner"/>
    <n v="2010"/>
    <x v="4"/>
    <s v="5 Seats"/>
  </r>
  <r>
    <s v="Mercedes-Benz E-Class Exclusive E 220 d BSIV"/>
    <n v="43.5"/>
    <n v="39000"/>
    <x v="0"/>
    <s v="Automatic"/>
    <s v="1st Owner"/>
    <n v="2017"/>
    <x v="67"/>
    <s v="5 Seats"/>
  </r>
  <r>
    <s v="Tata Harrier XT plus Dark Edition"/>
    <n v="11.91"/>
    <n v="128924"/>
    <x v="0"/>
    <s v="Manual"/>
    <s v="1st Owner"/>
    <n v="2021"/>
    <x v="4"/>
    <s v="5 Seats"/>
  </r>
  <r>
    <s v="Maruti Wagon R LX Minor"/>
    <n v="1.06"/>
    <n v="55842"/>
    <x v="1"/>
    <s v="Manual"/>
    <s v="1st Owner"/>
    <n v="2010"/>
    <x v="13"/>
    <s v="5 Seats"/>
  </r>
  <r>
    <s v="Mercedes-Benz GLC 200"/>
    <n v="56.5"/>
    <n v="32000"/>
    <x v="1"/>
    <s v="Automatic"/>
    <s v="1st Owner"/>
    <n v="2020"/>
    <x v="39"/>
    <s v="5 Seats"/>
  </r>
  <r>
    <s v="Hyundai i20 1.4 CRDi Asta"/>
    <n v="2.85"/>
    <n v="96732"/>
    <x v="0"/>
    <s v="Manual"/>
    <s v="1st Owner"/>
    <n v="2012"/>
    <x v="43"/>
    <s v="5 Seats"/>
  </r>
  <r>
    <s v="Hyundai Grand i10 Asta"/>
    <n v="3.33"/>
    <n v="38370"/>
    <x v="1"/>
    <s v="Manual"/>
    <s v="1st Owner"/>
    <n v="2014"/>
    <x v="31"/>
    <s v="5 Seats"/>
  </r>
  <r>
    <s v="Toyota Innova Crysta 2.4 G MT BSIV"/>
    <n v="9.06"/>
    <n v="126401"/>
    <x v="0"/>
    <s v="Manual"/>
    <s v="2nd Owner"/>
    <n v="2017"/>
    <x v="13"/>
    <s v="5 Seats"/>
  </r>
  <r>
    <s v="Hyundai i20 Active 1.2 S"/>
    <n v="5.14"/>
    <n v="44357"/>
    <x v="1"/>
    <s v="Manual"/>
    <s v="2nd Owner"/>
    <n v="2017"/>
    <x v="4"/>
    <s v="7 Seats"/>
  </r>
  <r>
    <s v="Maruti Wagon R LXI BS IV"/>
    <n v="2.23"/>
    <n v="60545"/>
    <x v="1"/>
    <s v="Manual"/>
    <s v="1st Owner"/>
    <n v="2013"/>
    <x v="97"/>
    <s v="5 Seats"/>
  </r>
  <r>
    <s v="Hyundai Verna 1.6 SX"/>
    <n v="3.17"/>
    <n v="132004"/>
    <x v="0"/>
    <s v="Manual"/>
    <s v="3rd Owner"/>
    <n v="2012"/>
    <x v="23"/>
    <s v="5 Seats"/>
  </r>
  <r>
    <s v="Kia Seltos HTK Plus D"/>
    <n v="13.25"/>
    <n v="7000"/>
    <x v="0"/>
    <s v="Manual"/>
    <s v="1st Owner"/>
    <n v="2021"/>
    <x v="31"/>
    <s v="8 Seats"/>
  </r>
  <r>
    <s v="Maruti Vitara Brezza ZDi"/>
    <n v="8.0500000000000007"/>
    <n v="36096"/>
    <x v="0"/>
    <s v="Manual"/>
    <s v="1st Owner"/>
    <n v="2019"/>
    <x v="4"/>
    <s v="5 Seats"/>
  </r>
  <r>
    <s v="Maruti Wagon R VXI"/>
    <n v="5.23"/>
    <n v="9264"/>
    <x v="1"/>
    <s v="Manual"/>
    <s v="1st Owner"/>
    <n v="2021"/>
    <x v="2"/>
    <s v="5 Seats"/>
  </r>
  <r>
    <s v="Hyundai Grand i10 Asta Option"/>
    <n v="2.58"/>
    <n v="112870"/>
    <x v="1"/>
    <s v="Manual"/>
    <s v="1st Owner"/>
    <n v="2013"/>
    <x v="10"/>
    <s v="8 Seats"/>
  </r>
  <r>
    <s v="Hyundai Xcent 1.1 CRDi S"/>
    <n v="2.97"/>
    <n v="56522"/>
    <x v="0"/>
    <s v="Manual"/>
    <s v="2nd Owner"/>
    <n v="2014"/>
    <x v="13"/>
    <s v="5 Seats"/>
  </r>
  <r>
    <s v="Mahindra Scorpio S11 BSIV"/>
    <n v="12.51"/>
    <n v="74206"/>
    <x v="0"/>
    <s v="Manual"/>
    <s v="1st Owner"/>
    <n v="2018"/>
    <x v="67"/>
    <s v="5 Seats"/>
  </r>
  <r>
    <s v="Maruti Swift Dzire VDI"/>
    <n v="6.65"/>
    <n v="70000"/>
    <x v="0"/>
    <s v="Manual"/>
    <s v="1st Owner"/>
    <n v="2018"/>
    <x v="118"/>
    <s v="5 Seats"/>
  </r>
  <r>
    <s v="Hyundai i20 1.2 Asta Option"/>
    <n v="5.63"/>
    <n v="50924"/>
    <x v="1"/>
    <s v="Manual"/>
    <s v="2nd Owner"/>
    <n v="2018"/>
    <x v="4"/>
    <s v="5 Seats"/>
  </r>
  <r>
    <s v="Toyota Innova 2.5 GX (Diesel) 8 Seater BS IV"/>
    <n v="7.74"/>
    <n v="55681"/>
    <x v="0"/>
    <s v="Manual"/>
    <s v="1st Owner"/>
    <n v="2015"/>
    <x v="13"/>
    <s v="5 Seats"/>
  </r>
  <r>
    <s v="Tata Nexon 1.2 Revotron XM"/>
    <n v="6.46"/>
    <n v="13308"/>
    <x v="1"/>
    <s v="Manual"/>
    <s v="1st Owner"/>
    <n v="2019"/>
    <x v="13"/>
    <s v="7 Seats"/>
  </r>
  <r>
    <s v="Maruti Zen Estilo LXI BS IV"/>
    <n v="1.67"/>
    <n v="27420"/>
    <x v="1"/>
    <s v="Manual"/>
    <s v="1st Owner"/>
    <n v="2011"/>
    <x v="31"/>
    <s v="5 Seats"/>
  </r>
  <r>
    <s v="Toyota Innova Crysta 2.4 VX MT 8S BSIV"/>
    <n v="15.05"/>
    <n v="143696"/>
    <x v="0"/>
    <s v="Manual"/>
    <s v="1st Owner"/>
    <n v="2018"/>
    <x v="15"/>
    <s v="4 Seats"/>
  </r>
  <r>
    <s v="Tata Tiago 1.05 Revotorq XT"/>
    <n v="3.74"/>
    <n v="117792"/>
    <x v="0"/>
    <s v="Manual"/>
    <s v="1st Owner"/>
    <n v="2017"/>
    <x v="90"/>
    <s v="6 Seats"/>
  </r>
  <r>
    <s v="Maruti Swift Dzire AMT VXI"/>
    <n v="5.19"/>
    <n v="47131"/>
    <x v="1"/>
    <s v="Automatic"/>
    <s v="1st Owner"/>
    <n v="2017"/>
    <x v="22"/>
    <s v="5 Seats"/>
  </r>
  <r>
    <s v="Maruti Wagon R LXI CNG"/>
    <n v="1.95"/>
    <n v="104155"/>
    <x v="2"/>
    <s v="Manual"/>
    <s v="1st Owner"/>
    <n v="2012"/>
    <x v="50"/>
    <s v="8 Seats"/>
  </r>
  <r>
    <s v="Maruti A-Star Lxi"/>
    <n v="1.6"/>
    <n v="54573"/>
    <x v="1"/>
    <s v="Manual"/>
    <s v="1st Owner"/>
    <n v="2011"/>
    <x v="5"/>
    <s v="5 Seats"/>
  </r>
  <r>
    <s v="Maruti Baleno 1.3 Zeta"/>
    <n v="5.88"/>
    <n v="84143"/>
    <x v="0"/>
    <s v="Manual"/>
    <s v="3rd Owner"/>
    <n v="2019"/>
    <x v="2"/>
    <s v="7 Seats"/>
  </r>
  <r>
    <s v="Land Rover Discovery Sport TD4 HSE Luxury"/>
    <n v="48"/>
    <n v="46000"/>
    <x v="0"/>
    <s v="Automatic"/>
    <s v="1st Owner"/>
    <n v="2019"/>
    <x v="3"/>
    <s v="5 Seats"/>
  </r>
  <r>
    <s v="Audi Q8 55 TFSI Quattro"/>
    <n v="102"/>
    <n v="28000"/>
    <x v="1"/>
    <s v="Automatic"/>
    <s v="1st Owner"/>
    <n v="2021"/>
    <x v="28"/>
    <s v="5 Seats"/>
  </r>
  <r>
    <s v="Mercedes-Benz C-Class C300 Cabriolet"/>
    <n v="68"/>
    <n v="30000"/>
    <x v="1"/>
    <s v="Automatic"/>
    <s v="1st Owner"/>
    <n v="2019"/>
    <x v="13"/>
    <s v="5 Seats"/>
  </r>
  <r>
    <s v="Mercedes-Benz V-Class Exclusive"/>
    <n v="59"/>
    <n v="47000"/>
    <x v="0"/>
    <s v="Automatic"/>
    <s v="2nd Owner"/>
    <n v="2019"/>
    <x v="4"/>
    <s v="5 Seats"/>
  </r>
  <r>
    <s v="Ford Ecosport Titanium Diesel"/>
    <n v="7.35"/>
    <n v="46029"/>
    <x v="0"/>
    <s v="Manual"/>
    <s v="1st Owner"/>
    <n v="2021"/>
    <x v="8"/>
    <s v="7 Seats"/>
  </r>
  <r>
    <s v="Toyota Innova 2.5 GX (Diesel) 8 Seater BS IV"/>
    <n v="7.8"/>
    <n v="205479"/>
    <x v="0"/>
    <s v="Manual"/>
    <s v="2nd Owner"/>
    <n v="2016"/>
    <x v="31"/>
    <s v="5 Seats"/>
  </r>
  <r>
    <s v="Tata Nexon XMA AMT S"/>
    <n v="9.99"/>
    <n v="39353"/>
    <x v="1"/>
    <s v="Automatic"/>
    <s v="1st Owner"/>
    <n v="2020"/>
    <x v="44"/>
    <s v="7 Seats"/>
  </r>
  <r>
    <s v="Audi Q7 4.2 TDI quattro"/>
    <n v="17.260000000000002"/>
    <n v="80087"/>
    <x v="0"/>
    <s v="Automatic"/>
    <s v="3rd Owner"/>
    <n v="2011"/>
    <x v="50"/>
    <s v="5 Seats"/>
  </r>
  <r>
    <s v="Kia Sonet HTX Turbo iMT"/>
    <n v="10.62"/>
    <n v="14067"/>
    <x v="1"/>
    <s v="Manual"/>
    <s v="1st Owner"/>
    <n v="2021"/>
    <x v="11"/>
    <s v="5 Seats"/>
  </r>
  <r>
    <s v="Maruti Baleno Delta"/>
    <n v="6.69"/>
    <n v="13341"/>
    <x v="1"/>
    <s v="Manual"/>
    <s v="1st Owner"/>
    <n v="2021"/>
    <x v="4"/>
    <s v="5 Seats"/>
  </r>
  <r>
    <s v="Hyundai i20 Active 1.4 SX"/>
    <n v="5.74"/>
    <n v="59326"/>
    <x v="0"/>
    <s v="Manual"/>
    <s v="2nd Owner"/>
    <n v="2017"/>
    <x v="24"/>
    <s v="5 Seats"/>
  </r>
  <r>
    <s v="Maruti Swift VDI BSIV"/>
    <n v="3.51"/>
    <n v="71093"/>
    <x v="0"/>
    <s v="Manual"/>
    <s v="1st Owner"/>
    <n v="2014"/>
    <x v="4"/>
    <s v="5 Seats"/>
  </r>
  <r>
    <s v="Toyota Fortuner 2.8 4WD AT BSIV"/>
    <n v="32"/>
    <n v="94000"/>
    <x v="0"/>
    <s v="Automatic"/>
    <s v="1st Owner"/>
    <n v="2018"/>
    <x v="18"/>
    <s v="7 Seats"/>
  </r>
  <r>
    <s v="Mercedes-Benz E-Class Exclusive E 220d"/>
    <n v="74.75"/>
    <n v="13000"/>
    <x v="0"/>
    <s v="Automatic"/>
    <s v="1st Owner"/>
    <n v="2021"/>
    <x v="0"/>
    <s v="5 Seats"/>
  </r>
  <r>
    <s v="Maruti Ertiga ZXI Plus"/>
    <n v="9.4600000000000009"/>
    <n v="29267"/>
    <x v="1"/>
    <s v="Manual"/>
    <s v="1st Owner"/>
    <n v="2019"/>
    <x v="23"/>
    <s v="5 Seats"/>
  </r>
  <r>
    <s v="Maruti Swift Dzire AMT VXI"/>
    <n v="7.16"/>
    <n v="9695"/>
    <x v="1"/>
    <s v="Automatic"/>
    <s v="1st Owner"/>
    <n v="2019"/>
    <x v="3"/>
    <s v="5 Seats"/>
  </r>
  <r>
    <s v="Toyota Corolla Altis G MT"/>
    <n v="8.83"/>
    <n v="49470"/>
    <x v="1"/>
    <s v="Manual"/>
    <s v="1st Owner"/>
    <n v="2016"/>
    <x v="0"/>
    <s v="5 Seats"/>
  </r>
  <r>
    <s v="Volkswagen Vento 1.2 TSI Highline AT"/>
    <n v="7.31"/>
    <n v="27334"/>
    <x v="1"/>
    <s v="Automatic"/>
    <s v="1st Owner"/>
    <n v="2016"/>
    <x v="38"/>
    <s v="5 Seats"/>
  </r>
  <r>
    <s v="Maruti Alto 800 LXI"/>
    <n v="2.68"/>
    <n v="35275"/>
    <x v="1"/>
    <s v="Manual"/>
    <s v="1st Owner"/>
    <n v="2016"/>
    <x v="6"/>
    <s v="5 Seats"/>
  </r>
  <r>
    <s v="Jeep Compass 2.0 Limited Plus AT"/>
    <n v="22.13"/>
    <n v="32365"/>
    <x v="0"/>
    <s v="Automatic"/>
    <s v="1st Owner"/>
    <n v="2020"/>
    <x v="6"/>
    <s v="5 Seats"/>
  </r>
  <r>
    <s v="Tata Hexa XT"/>
    <n v="10.210000000000001"/>
    <n v="57366"/>
    <x v="0"/>
    <s v="Manual"/>
    <s v="1st Owner"/>
    <n v="2017"/>
    <x v="3"/>
    <s v="5 Seats"/>
  </r>
  <r>
    <s v="Tata Altroz XZ"/>
    <n v="7.3"/>
    <n v="30972"/>
    <x v="1"/>
    <s v="Manual"/>
    <s v="1st Owner"/>
    <n v="2020"/>
    <x v="0"/>
    <s v="7 Seats"/>
  </r>
  <r>
    <s v="Jeep Compass 2.0 Sport"/>
    <n v="11.78"/>
    <n v="63641"/>
    <x v="0"/>
    <s v="Manual"/>
    <s v="2nd Owner"/>
    <n v="2018"/>
    <x v="31"/>
    <s v="7 Seats"/>
  </r>
  <r>
    <s v="Hyundai Grand i10 1.2 CRDi Sportz"/>
    <n v="5.2"/>
    <n v="36171"/>
    <x v="0"/>
    <s v="Manual"/>
    <s v="1st Owner"/>
    <n v="2018"/>
    <x v="23"/>
    <s v="6 Seats"/>
  </r>
  <r>
    <s v="Honda City i-VTEC CVT ZX"/>
    <n v="9.5"/>
    <n v="33851"/>
    <x v="1"/>
    <s v="Automatic"/>
    <s v="1st Owner"/>
    <n v="2017"/>
    <x v="9"/>
    <s v="5 Seats"/>
  </r>
  <r>
    <s v="Honda City i VTEC V"/>
    <n v="6.08"/>
    <n v="73414"/>
    <x v="1"/>
    <s v="Manual"/>
    <s v="1st Owner"/>
    <n v="2015"/>
    <x v="10"/>
    <s v="5 Seats"/>
  </r>
  <r>
    <s v="Tata Tiago 1.2 Revotron XZ"/>
    <n v="4.3099999999999996"/>
    <n v="65938"/>
    <x v="1"/>
    <s v="Manual"/>
    <s v="1st Owner"/>
    <n v="2017"/>
    <x v="18"/>
    <s v="5 Seats"/>
  </r>
  <r>
    <s v="MG Hector Sharp Diesel MT"/>
    <n v="17.3"/>
    <n v="27122"/>
    <x v="0"/>
    <s v="Manual"/>
    <s v="1st Owner"/>
    <n v="2020"/>
    <x v="48"/>
    <s v="7 Seats"/>
  </r>
  <r>
    <s v="Maruti Baleno 1.3 Zeta"/>
    <n v="5.55"/>
    <n v="73994"/>
    <x v="0"/>
    <s v="Manual"/>
    <s v="2nd Owner"/>
    <n v="2017"/>
    <x v="6"/>
    <s v="5 Seats"/>
  </r>
  <r>
    <s v="Tata Safari Storme VX Varicor 400"/>
    <n v="7.69"/>
    <n v="65779"/>
    <x v="0"/>
    <s v="Manual"/>
    <s v="1st Owner"/>
    <n v="2016"/>
    <x v="43"/>
    <s v="5 Seats"/>
  </r>
  <r>
    <s v="Maruti Ertiga BSIV ZXI"/>
    <n v="7.86"/>
    <n v="51239"/>
    <x v="1"/>
    <s v="Manual"/>
    <s v="1st Owner"/>
    <n v="2018"/>
    <x v="8"/>
    <s v="5 Seats"/>
  </r>
  <r>
    <s v="Mahindra KUV 100 mFALCON G80 K4"/>
    <n v="3.66"/>
    <n v="70222"/>
    <x v="1"/>
    <s v="Manual"/>
    <s v="1st Owner"/>
    <n v="2017"/>
    <x v="33"/>
    <s v="5 Seats"/>
  </r>
  <r>
    <s v="Maruti Alto 800 VXI"/>
    <n v="4.12"/>
    <n v="3415"/>
    <x v="1"/>
    <s v="Manual"/>
    <s v="1st Owner"/>
    <n v="2021"/>
    <x v="33"/>
    <s v="7 Seats"/>
  </r>
  <r>
    <s v="Nissan Terrano XL Plus 85 PS"/>
    <n v="4.2"/>
    <n v="110000"/>
    <x v="0"/>
    <s v="Manual"/>
    <s v="1st Owner"/>
    <n v="2014"/>
    <x v="3"/>
    <s v="5 Seats"/>
  </r>
  <r>
    <s v="Honda City 1.5 S AT"/>
    <n v="2"/>
    <n v="80000"/>
    <x v="1"/>
    <s v="Automatic"/>
    <s v="3rd Owner"/>
    <n v="2008"/>
    <x v="23"/>
    <s v="5 Seats"/>
  </r>
  <r>
    <s v="Mahindra Bolero Power Plus ZLX"/>
    <n v="6"/>
    <n v="150000"/>
    <x v="0"/>
    <s v="Manual"/>
    <s v="1st Owner"/>
    <n v="2017"/>
    <x v="3"/>
    <s v="5 Seats"/>
  </r>
  <r>
    <s v="Hyundai i20 Asta 1.4 CRDi"/>
    <n v="5.4"/>
    <n v="97000"/>
    <x v="0"/>
    <s v="Manual"/>
    <s v="2nd Owner"/>
    <n v="2015"/>
    <x v="31"/>
    <s v="5 Seats"/>
  </r>
  <r>
    <s v="Hyundai i10 Era"/>
    <n v="2.25"/>
    <n v="80000"/>
    <x v="1"/>
    <s v="Manual"/>
    <s v="3rd Owner"/>
    <n v="2009"/>
    <x v="60"/>
    <s v="7 Seats"/>
  </r>
  <r>
    <s v="Hyundai i10 Era"/>
    <n v="1.8"/>
    <n v="25000"/>
    <x v="1"/>
    <s v="Manual"/>
    <s v="1st Owner"/>
    <n v="2011"/>
    <x v="4"/>
    <s v="5 Seats"/>
  </r>
  <r>
    <s v="Volkswagen Polo Diesel Highline 1.2L"/>
    <n v="2.7"/>
    <n v="60000"/>
    <x v="0"/>
    <s v="Manual"/>
    <s v="2nd Owner"/>
    <n v="2012"/>
    <x v="2"/>
    <s v="4 Seats"/>
  </r>
  <r>
    <s v="Tata New Safari Dicor EX 4X2 BS IV"/>
    <n v="3.25"/>
    <n v="80000"/>
    <x v="0"/>
    <s v="Manual"/>
    <s v="1st Owner"/>
    <n v="2013"/>
    <x v="8"/>
    <s v="5 Seats"/>
  </r>
  <r>
    <s v="Chevrolet Beat LS"/>
    <n v="1.95"/>
    <n v="100000"/>
    <x v="1"/>
    <s v="Manual"/>
    <s v="2nd Owner"/>
    <n v="2017"/>
    <x v="18"/>
    <s v="5 Seats"/>
  </r>
  <r>
    <s v="Maruti Swift Dzire VDI Optional"/>
    <n v="4.5999999999999996"/>
    <n v="30000"/>
    <x v="0"/>
    <s v="Manual"/>
    <s v="1st Owner"/>
    <n v="2015"/>
    <x v="27"/>
    <s v="5 Seats"/>
  </r>
  <r>
    <s v="Porsche Cayenne Diesel"/>
    <n v="22"/>
    <n v="120000"/>
    <x v="0"/>
    <s v="Automatic"/>
    <s v="2nd Owner"/>
    <n v="2011"/>
    <x v="31"/>
    <s v="5 Seats"/>
  </r>
  <r>
    <s v="Maruti Swift VXI"/>
    <n v="2.1"/>
    <n v="110000"/>
    <x v="1"/>
    <s v="Manual"/>
    <s v="4th Owner"/>
    <n v="2011"/>
    <x v="4"/>
    <s v="5 Seats"/>
  </r>
  <r>
    <s v="Toyota Innova 2.5 VX (Diesel) 7 Seater"/>
    <n v="5.5"/>
    <n v="120000"/>
    <x v="0"/>
    <s v="Manual"/>
    <s v="3rd Owner"/>
    <n v="2013"/>
    <x v="48"/>
    <s v="5 Seats"/>
  </r>
  <r>
    <s v="Tata Indica eV2 LS"/>
    <n v="1.1299999999999999"/>
    <n v="110000"/>
    <x v="0"/>
    <s v="Manual"/>
    <s v="1st Owner"/>
    <n v="2016"/>
    <x v="13"/>
    <s v="4 Seats"/>
  </r>
  <r>
    <s v="Maruti 800 Std"/>
    <n v="0.35"/>
    <n v="80000"/>
    <x v="1"/>
    <s v="Manual"/>
    <s v="2nd Owner"/>
    <n v="1999"/>
    <x v="41"/>
    <s v="5 Seats"/>
  </r>
  <r>
    <s v="BMW X5 xDrive 30d Design Pure Experience 5 Seater"/>
    <n v="20"/>
    <n v="150000"/>
    <x v="0"/>
    <s v="Automatic"/>
    <s v="1st Owner"/>
    <n v="2014"/>
    <x v="41"/>
    <s v="5 Seats"/>
  </r>
  <r>
    <s v="Maruti Swift Dzire VDI"/>
    <n v="5.6"/>
    <n v="80000"/>
    <x v="0"/>
    <s v="Manual"/>
    <s v="3rd Owner"/>
    <n v="2016"/>
    <x v="31"/>
    <s v="5 Seats"/>
  </r>
  <r>
    <s v="Hyundai Xcent 1.2 VTVT E"/>
    <n v="3.94"/>
    <n v="10000"/>
    <x v="1"/>
    <s v="Manual"/>
    <s v="1st Owner"/>
    <n v="2019"/>
    <x v="39"/>
    <s v="5 Seats"/>
  </r>
  <r>
    <s v="Renault Duster 110PS Diesel RxL"/>
    <n v="4"/>
    <n v="120000"/>
    <x v="0"/>
    <s v="Manual"/>
    <s v="1st Owner"/>
    <n v="2015"/>
    <x v="4"/>
    <s v="5 Seats"/>
  </r>
  <r>
    <s v="Maruti Wagon R VXI"/>
    <n v="5.6"/>
    <n v="5000"/>
    <x v="1"/>
    <s v="Manual"/>
    <s v="1st Owner"/>
    <n v="2022"/>
    <x v="31"/>
    <s v="5 Seats"/>
  </r>
  <r>
    <s v="BMW 5 Series 520i"/>
    <n v="9"/>
    <n v="90000"/>
    <x v="1"/>
    <s v="Automatic"/>
    <s v="2nd Owner"/>
    <n v="2012"/>
    <x v="33"/>
    <s v="5 Seats"/>
  </r>
  <r>
    <s v="Mahindra Thar LX 4-Str Hard Top AT"/>
    <n v="13.75"/>
    <n v="20000"/>
    <x v="1"/>
    <s v="Automatic"/>
    <s v="1st Owner"/>
    <n v="2020"/>
    <x v="11"/>
    <s v="5 Seats"/>
  </r>
  <r>
    <s v="Maruti Swift VDI BSIV W ABS"/>
    <n v="2.35"/>
    <n v="100000"/>
    <x v="0"/>
    <s v="Manual"/>
    <s v="3rd Owner"/>
    <n v="2010"/>
    <x v="33"/>
    <s v="7 Seats"/>
  </r>
  <r>
    <s v="Hyundai Verna 1.6 SX"/>
    <n v="3.65"/>
    <n v="120000"/>
    <x v="0"/>
    <s v="Manual"/>
    <s v="1st Owner"/>
    <n v="2013"/>
    <x v="23"/>
    <s v="5 Seats"/>
  </r>
  <r>
    <s v="Honda City 1.5 GXI"/>
    <n v="1.3"/>
    <n v="90000"/>
    <x v="1"/>
    <s v="Manual"/>
    <s v="4th Owner"/>
    <n v="2005"/>
    <x v="53"/>
    <s v="5 Seats"/>
  </r>
  <r>
    <s v="Maruti Swift VXI"/>
    <n v="5.5"/>
    <n v="50000"/>
    <x v="1"/>
    <s v="Manual"/>
    <s v="1st Owner"/>
    <n v="2017"/>
    <x v="6"/>
    <s v="5 Seats"/>
  </r>
  <r>
    <s v="Maruti Ritz VDi"/>
    <n v="3"/>
    <n v="90000"/>
    <x v="0"/>
    <s v="Manual"/>
    <s v="2nd Owner"/>
    <n v="2014"/>
    <x v="34"/>
    <s v="5 Seats"/>
  </r>
  <r>
    <s v="Hyundai Santro Magna"/>
    <n v="4"/>
    <n v="3700"/>
    <x v="1"/>
    <s v="Manual"/>
    <s v="1st Owner"/>
    <n v="2021"/>
    <x v="39"/>
    <s v="5 Seats"/>
  </r>
  <r>
    <s v="Maruti Ciaz Zeta"/>
    <n v="9"/>
    <n v="15000"/>
    <x v="1"/>
    <s v="Manual"/>
    <s v="1st Owner"/>
    <n v="2020"/>
    <x v="4"/>
    <s v="5 Seats"/>
  </r>
  <r>
    <s v="Hyundai Santro Era"/>
    <n v="4.25"/>
    <n v="20000"/>
    <x v="1"/>
    <s v="Manual"/>
    <s v="1st Owner"/>
    <n v="2019"/>
    <x v="24"/>
    <s v="5 Seats"/>
  </r>
  <r>
    <s v="Mahindra XUV500 W8 FWD"/>
    <n v="6.3"/>
    <n v="120000"/>
    <x v="0"/>
    <s v="Manual"/>
    <s v="1st Owner"/>
    <n v="2013"/>
    <x v="31"/>
    <s v="5 Seats"/>
  </r>
  <r>
    <s v="Tata Zest Revotron 1.2T XM"/>
    <n v="3.4"/>
    <n v="60000"/>
    <x v="1"/>
    <s v="Manual"/>
    <s v="1st Owner"/>
    <n v="2016"/>
    <x v="83"/>
    <s v="7 Seats"/>
  </r>
  <r>
    <s v="Honda City 1.5 S MT"/>
    <n v="2.5499999999999998"/>
    <n v="60000"/>
    <x v="1"/>
    <s v="Manual"/>
    <s v="3rd Owner"/>
    <n v="2011"/>
    <x v="68"/>
    <s v="7 Seats"/>
  </r>
  <r>
    <s v="Chevrolet Cruze LTZ"/>
    <n v="4.8"/>
    <n v="40000"/>
    <x v="0"/>
    <s v="Manual"/>
    <s v="2nd Owner"/>
    <n v="2016"/>
    <x v="23"/>
    <s v="5 Seats"/>
  </r>
  <r>
    <s v="Hyundai Verna 1.6 CRDI"/>
    <n v="2.9"/>
    <n v="110000"/>
    <x v="0"/>
    <s v="Manual"/>
    <s v="3rd Owner"/>
    <n v="2011"/>
    <x v="13"/>
    <s v="5 Seats"/>
  </r>
  <r>
    <s v="Hyundai i10 Sportz"/>
    <n v="2.1"/>
    <n v="70000"/>
    <x v="1"/>
    <s v="Manual"/>
    <s v="4th Owner"/>
    <n v="2011"/>
    <x v="55"/>
    <s v="5 Seats"/>
  </r>
  <r>
    <s v="Skoda Superb 1.8 TSI MT"/>
    <n v="3"/>
    <n v="110000"/>
    <x v="1"/>
    <s v="Manual"/>
    <s v="1st Owner"/>
    <n v="2011"/>
    <x v="18"/>
    <s v="5 Seats"/>
  </r>
  <r>
    <s v="Maruti Swift VDI BSIV"/>
    <n v="1.9"/>
    <n v="70000"/>
    <x v="0"/>
    <s v="Manual"/>
    <s v="2nd Owner"/>
    <n v="2010"/>
    <x v="6"/>
    <s v="5 Seats"/>
  </r>
  <r>
    <s v="Ford Figo Diesel EXI"/>
    <n v="1"/>
    <n v="80000"/>
    <x v="0"/>
    <s v="Manual"/>
    <s v="2nd Owner"/>
    <n v="2011"/>
    <x v="86"/>
    <s v="7 Seats"/>
  </r>
  <r>
    <s v="Toyota Fortuner 4x2 Manual"/>
    <n v="12.7"/>
    <n v="110000"/>
    <x v="0"/>
    <s v="Manual"/>
    <s v="3rd Owner"/>
    <n v="2015"/>
    <x v="23"/>
    <s v="5 Seats"/>
  </r>
  <r>
    <s v="Mahindra XUV500 W8 AWD"/>
    <n v="7"/>
    <n v="60000"/>
    <x v="0"/>
    <s v="Manual"/>
    <s v="1st Owner"/>
    <n v="2013"/>
    <x v="5"/>
    <s v="7 Seats"/>
  </r>
  <r>
    <s v="Maruti Alto K10 VXI"/>
    <n v="2.85"/>
    <n v="70000"/>
    <x v="1"/>
    <s v="Manual"/>
    <s v="1st Owner"/>
    <n v="2016"/>
    <x v="0"/>
    <s v="5 Seats"/>
  </r>
  <r>
    <s v="Maruti Esteem Vxi"/>
    <n v="0.8"/>
    <n v="120000"/>
    <x v="1"/>
    <s v="Manual"/>
    <s v="2nd Owner"/>
    <n v="2007"/>
    <x v="14"/>
    <s v="5 Seats"/>
  </r>
  <r>
    <s v="Maruti Alto LX"/>
    <n v="0.98899999999999999"/>
    <n v="15000"/>
    <x v="1"/>
    <s v="Manual"/>
    <s v="1st Owner"/>
    <n v="2005"/>
    <x v="48"/>
    <s v="5 Seats"/>
  </r>
  <r>
    <s v="Honda City 1.5 S Inspire"/>
    <n v="2.13"/>
    <n v="110000"/>
    <x v="1"/>
    <s v="Manual"/>
    <s v="2nd Owner"/>
    <n v="2009"/>
    <x v="18"/>
    <s v="7 Seats"/>
  </r>
  <r>
    <s v="Skoda New Laura Ambiente 1.9 PD"/>
    <n v="1.5"/>
    <n v="120000"/>
    <x v="0"/>
    <s v="Manual"/>
    <s v="2nd Owner"/>
    <n v="2007"/>
    <x v="23"/>
    <s v="5 Seats"/>
  </r>
  <r>
    <s v="Tata Hexa XTA"/>
    <n v="10.8"/>
    <n v="80000"/>
    <x v="0"/>
    <s v="Automatic"/>
    <s v="2nd Owner"/>
    <n v="2018"/>
    <x v="10"/>
    <s v="5 Seats"/>
  </r>
  <r>
    <s v="Volkswagen Ameo 1.5 TDI Highline Plus 16"/>
    <n v="5.35"/>
    <n v="50000"/>
    <x v="0"/>
    <s v="Manual"/>
    <s v="2nd Owner"/>
    <n v="2018"/>
    <x v="5"/>
    <s v="2 Seats"/>
  </r>
  <r>
    <s v="Tata New Safari XZ Plus"/>
    <n v="20.65"/>
    <n v="35000"/>
    <x v="0"/>
    <s v="Manual"/>
    <s v="1st Owner"/>
    <n v="2021"/>
    <x v="52"/>
    <s v="5 Seats"/>
  </r>
  <r>
    <s v="Hyundai Verna VTVT 1.6 SX Option"/>
    <n v="8.75"/>
    <n v="60000"/>
    <x v="1"/>
    <s v="Manual"/>
    <s v="1st Owner"/>
    <n v="2019"/>
    <x v="18"/>
    <s v="5 Seats"/>
  </r>
  <r>
    <s v="Nissan Micra Diesel XV"/>
    <n v="2.66"/>
    <n v="110000"/>
    <x v="0"/>
    <s v="Manual"/>
    <s v="2nd Owner"/>
    <n v="2013"/>
    <x v="36"/>
    <s v="5 Seats"/>
  </r>
  <r>
    <s v="Maruti Alto LX"/>
    <n v="1.25"/>
    <n v="135000"/>
    <x v="1"/>
    <s v="Manual"/>
    <s v="4th Owner"/>
    <n v="2009"/>
    <x v="31"/>
    <s v="7 Seats"/>
  </r>
  <r>
    <s v="Mahindra XUV500 W8 FWD"/>
    <n v="5.25"/>
    <n v="90000"/>
    <x v="0"/>
    <s v="Manual"/>
    <s v="2nd Owner"/>
    <n v="2013"/>
    <x v="52"/>
    <s v="5 Seats"/>
  </r>
  <r>
    <s v="Honda Brio S MT"/>
    <n v="2.7"/>
    <n v="67000"/>
    <x v="1"/>
    <s v="Manual"/>
    <s v="2nd Owner"/>
    <n v="2013"/>
    <x v="55"/>
    <s v="5 Seats"/>
  </r>
  <r>
    <s v="Honda Amaze EX i-Dtech"/>
    <n v="2.5"/>
    <n v="90000"/>
    <x v="0"/>
    <s v="Manual"/>
    <s v="3rd Owner"/>
    <n v="2014"/>
    <x v="8"/>
    <s v="5 Seats"/>
  </r>
  <r>
    <s v="Mahindra Bolero Pik Up Extra Long CBC 1.7T"/>
    <n v="6.9"/>
    <n v="300000"/>
    <x v="0"/>
    <s v="Manual"/>
    <s v="1st Owner"/>
    <n v="2019"/>
    <x v="4"/>
    <s v="5 Seats"/>
  </r>
  <r>
    <s v="Maruti Alto LXi BSIII"/>
    <n v="1.35"/>
    <n v="50000"/>
    <x v="1"/>
    <s v="Manual"/>
    <s v="2nd Owner"/>
    <n v="2008"/>
    <x v="21"/>
    <s v="5 Seats"/>
  </r>
  <r>
    <s v="Isuzu D-Max S CAB"/>
    <n v="7.76"/>
    <n v="5000"/>
    <x v="0"/>
    <s v="Manual"/>
    <s v="1st Owner"/>
    <n v="2022"/>
    <x v="48"/>
    <s v="5 Seats"/>
  </r>
  <r>
    <s v="Maruti Swift Dzire VDI"/>
    <n v="4.25"/>
    <n v="100000"/>
    <x v="0"/>
    <s v="Manual"/>
    <s v="2nd Owner"/>
    <n v="2014"/>
    <x v="10"/>
    <s v="5 Seats"/>
  </r>
  <r>
    <s v="Mahindra Bolero SLE"/>
    <n v="3"/>
    <n v="110000"/>
    <x v="0"/>
    <s v="Manual"/>
    <s v="3rd Owner"/>
    <n v="2011"/>
    <x v="13"/>
    <s v="5 Seats"/>
  </r>
  <r>
    <s v="Maruti Swift Dzire VXi"/>
    <n v="1.6"/>
    <n v="80000"/>
    <x v="1"/>
    <s v="Manual"/>
    <s v="2nd Owner"/>
    <n v="2009"/>
    <x v="5"/>
    <s v="5 Seats"/>
  </r>
  <r>
    <s v="Hyundai Creta 1.4 CRDi Base"/>
    <n v="8"/>
    <n v="78000"/>
    <x v="0"/>
    <s v="Manual"/>
    <s v="1st Owner"/>
    <n v="2017"/>
    <x v="8"/>
    <s v="5 Seats"/>
  </r>
  <r>
    <s v="Maruti Swift VXi BSIV"/>
    <n v="1.2"/>
    <n v="90000"/>
    <x v="1"/>
    <s v="Manual"/>
    <s v="3rd Owner"/>
    <n v="2008"/>
    <x v="56"/>
    <s v="5 Seats"/>
  </r>
  <r>
    <s v="BMW 3 Series 320d"/>
    <n v="3.75"/>
    <n v="100000"/>
    <x v="0"/>
    <s v="Automatic"/>
    <s v="3rd Owner"/>
    <n v="2007"/>
    <x v="13"/>
    <s v="5 Seats"/>
  </r>
  <r>
    <s v="Mahindra Verito Vibe 1.5 dCi D6"/>
    <n v="2"/>
    <n v="136000"/>
    <x v="0"/>
    <s v="Manual"/>
    <s v="2nd Owner"/>
    <n v="2013"/>
    <x v="26"/>
    <s v="5 Seats"/>
  </r>
  <r>
    <s v="Honda CR-V MT With Sun Roof"/>
    <n v="6.5"/>
    <n v="136000"/>
    <x v="1"/>
    <s v="Manual"/>
    <s v="3rd Owner"/>
    <n v="2012"/>
    <x v="16"/>
    <s v="5 Seats"/>
  </r>
  <r>
    <s v="Maruti Alto K10 VXI"/>
    <n v="3.25"/>
    <n v="40000"/>
    <x v="1"/>
    <s v="Manual"/>
    <s v="1st Owner"/>
    <n v="2018"/>
    <x v="43"/>
    <s v="5 Seats"/>
  </r>
  <r>
    <s v="Volkswagen Polo 1.5 TDI Highline"/>
    <n v="3.65"/>
    <n v="110000"/>
    <x v="0"/>
    <s v="Manual"/>
    <s v="1st Owner"/>
    <n v="2015"/>
    <x v="4"/>
    <s v="5 Seats"/>
  </r>
  <r>
    <s v="Hyundai i20 Sportz 1.4 CRDi"/>
    <n v="3.1"/>
    <n v="70000"/>
    <x v="0"/>
    <s v="Manual"/>
    <s v="3rd Owner"/>
    <n v="2014"/>
    <x v="16"/>
    <s v="5 Seats"/>
  </r>
  <r>
    <s v="Maruti SX4 Zxi with Leather BSIII"/>
    <n v="1.2"/>
    <n v="90000"/>
    <x v="1"/>
    <s v="Manual"/>
    <s v="2nd Owner"/>
    <n v="2007"/>
    <x v="54"/>
    <s v="5 Seats"/>
  </r>
  <r>
    <s v="Maruti Celerio VXI"/>
    <n v="3.35"/>
    <n v="60000"/>
    <x v="1"/>
    <s v="Manual"/>
    <s v="1st Owner"/>
    <n v="2016"/>
    <x v="21"/>
    <s v="5 Seats"/>
  </r>
  <r>
    <s v="Audi Q3 35 TDI Quattro Premium Plus"/>
    <n v="12.5"/>
    <n v="40000"/>
    <x v="0"/>
    <s v="Automatic"/>
    <s v="4th Owner"/>
    <n v="2014"/>
    <x v="13"/>
    <s v="5 Seats"/>
  </r>
  <r>
    <s v="Hyundai Santro GLS I - Euro II"/>
    <n v="0.65"/>
    <n v="147000"/>
    <x v="1"/>
    <s v="Manual"/>
    <s v="1st Owner"/>
    <n v="2000"/>
    <x v="31"/>
    <s v="5 Seats"/>
  </r>
  <r>
    <s v="Hyundai Creta SX Opt Knight Diesel AT DT"/>
    <n v="20"/>
    <n v="20000"/>
    <x v="0"/>
    <s v="Automatic"/>
    <s v="1st Owner"/>
    <n v="2021"/>
    <x v="16"/>
    <s v="5 Seats"/>
  </r>
  <r>
    <s v="Maruti Baleno Zeta"/>
    <n v="7.1"/>
    <n v="20000"/>
    <x v="1"/>
    <s v="Manual"/>
    <s v="1st Owner"/>
    <n v="2021"/>
    <x v="4"/>
    <s v="5 Seats"/>
  </r>
  <r>
    <s v="Renault KWID 1.0 RXT"/>
    <n v="2.7"/>
    <n v="35000"/>
    <x v="1"/>
    <s v="Manual"/>
    <s v="1st Owner"/>
    <n v="2017"/>
    <x v="0"/>
    <s v="5 Seats"/>
  </r>
  <r>
    <s v="Maruti Wagon R LXI BSIII"/>
    <n v="0.95"/>
    <n v="60000"/>
    <x v="1"/>
    <s v="Manual"/>
    <s v="1st Owner"/>
    <n v="2005"/>
    <x v="4"/>
    <s v="5 Seats"/>
  </r>
  <r>
    <s v="BMW X1 sDrive 18i"/>
    <n v="8"/>
    <n v="100000"/>
    <x v="1"/>
    <s v="Automatic"/>
    <s v="2nd Owner"/>
    <n v="2011"/>
    <x v="4"/>
    <s v="5 Seats"/>
  </r>
  <r>
    <s v="Maruti Alto K10 VXI AMT"/>
    <n v="3.5"/>
    <n v="25000"/>
    <x v="1"/>
    <s v="Automatic"/>
    <s v="2nd Owner"/>
    <n v="2017"/>
    <x v="31"/>
    <s v="5 Seats"/>
  </r>
  <r>
    <s v="Maruti Swift VDI BSIV"/>
    <n v="2.4"/>
    <n v="60000"/>
    <x v="0"/>
    <s v="Manual"/>
    <s v="1st Owner"/>
    <n v="2015"/>
    <x v="26"/>
    <s v="5 Seats"/>
  </r>
  <r>
    <s v="Renault KWID 1.0 RXT Optional AT 2016-2019"/>
    <n v="3.09"/>
    <n v="45095"/>
    <x v="1"/>
    <s v="Automatic"/>
    <s v="1st Owner"/>
    <n v="2017"/>
    <x v="31"/>
    <s v="5 Seats"/>
  </r>
  <r>
    <s v="Toyota Etios Liva G"/>
    <n v="2.04"/>
    <n v="30056"/>
    <x v="1"/>
    <s v="Manual"/>
    <s v="2nd Owner"/>
    <n v="2011"/>
    <x v="17"/>
    <s v="7 Seats"/>
  </r>
  <r>
    <s v="Tata Harrier XT"/>
    <n v="15.42"/>
    <n v="32638"/>
    <x v="0"/>
    <s v="Manual"/>
    <s v="1st Owner"/>
    <n v="2021"/>
    <x v="60"/>
    <s v="5 Seats"/>
  </r>
  <r>
    <s v="Maruti Ignis Sigma"/>
    <n v="4.8899999999999997"/>
    <n v="21513"/>
    <x v="1"/>
    <s v="Manual"/>
    <s v="1st Owner"/>
    <n v="2020"/>
    <x v="24"/>
    <s v="7 Seats"/>
  </r>
  <r>
    <s v="Maruti Swift Dzire VXI"/>
    <n v="3.87"/>
    <n v="55325"/>
    <x v="1"/>
    <s v="Manual"/>
    <s v="1st Owner"/>
    <n v="2015"/>
    <x v="23"/>
    <s v="5 Seats"/>
  </r>
  <r>
    <s v="Maruti Swift Dzire LDi"/>
    <n v="1.48"/>
    <n v="163043"/>
    <x v="0"/>
    <s v="Manual"/>
    <s v="3rd Owner"/>
    <n v="2009"/>
    <x v="31"/>
    <s v="5 Seats"/>
  </r>
  <r>
    <s v="Audi A4 2.0 TDI"/>
    <n v="7.6"/>
    <n v="117180"/>
    <x v="0"/>
    <s v="Automatic"/>
    <s v="3rd Owner"/>
    <n v="2011"/>
    <x v="0"/>
    <s v="7 Seats"/>
  </r>
  <r>
    <s v="Maruti Swift VDI BSIV"/>
    <n v="3.01"/>
    <n v="156932"/>
    <x v="0"/>
    <s v="Manual"/>
    <s v="3rd Owner"/>
    <n v="2014"/>
    <x v="2"/>
    <s v="5 Seats"/>
  </r>
  <r>
    <s v="Hyundai EON Magna Plus"/>
    <n v="1.84"/>
    <n v="28508"/>
    <x v="1"/>
    <s v="Manual"/>
    <s v="1st Owner"/>
    <n v="2013"/>
    <x v="9"/>
    <s v="5 Seats"/>
  </r>
  <r>
    <s v="Audi Q7 3.0 TDI Quattro Premium Plus"/>
    <n v="11.02"/>
    <n v="86594"/>
    <x v="0"/>
    <s v="Automatic"/>
    <s v="3rd Owner"/>
    <n v="2009"/>
    <x v="4"/>
    <s v="5 Seats"/>
  </r>
  <r>
    <s v="Skoda Superb Elegance 1.8 TSI"/>
    <n v="5.1100000000000003"/>
    <n v="61090"/>
    <x v="1"/>
    <s v="Manual"/>
    <s v="2nd Owner"/>
    <n v="2011"/>
    <x v="6"/>
    <s v="5 Seats"/>
  </r>
  <r>
    <s v="Mahindra Scorpio SLE 7S BSIII"/>
    <n v="3.7"/>
    <n v="295392"/>
    <x v="0"/>
    <s v="Manual"/>
    <s v="1st Owner"/>
    <n v="2011"/>
    <x v="4"/>
    <s v="5 Seats"/>
  </r>
  <r>
    <s v="Maruti Swift LDI"/>
    <n v="2.5"/>
    <n v="84132"/>
    <x v="0"/>
    <s v="Manual"/>
    <s v="1st Owner"/>
    <n v="2012"/>
    <x v="39"/>
    <s v="7 Seats"/>
  </r>
  <r>
    <s v="Jeep Compass 2.0 Limited Option 4X4"/>
    <n v="11.25"/>
    <n v="99695"/>
    <x v="0"/>
    <s v="Manual"/>
    <s v="1st Owner"/>
    <n v="2017"/>
    <x v="67"/>
    <s v="5 Seats"/>
  </r>
  <r>
    <s v="Toyota Innova 2.5 ZX Diesel 7 Seater"/>
    <n v="7.51"/>
    <n v="98234"/>
    <x v="0"/>
    <s v="Manual"/>
    <s v="1st Owner"/>
    <n v="2014"/>
    <x v="48"/>
    <s v="7 Seats"/>
  </r>
  <r>
    <s v="Maruti Ciaz VXi Plus"/>
    <n v="5.24"/>
    <n v="86523"/>
    <x v="1"/>
    <s v="Manual"/>
    <s v="1st Owner"/>
    <n v="2016"/>
    <x v="11"/>
    <s v="5 Seats"/>
  </r>
  <r>
    <s v="Hyundai i10 Sportz"/>
    <n v="2.27"/>
    <n v="76974"/>
    <x v="1"/>
    <s v="Manual"/>
    <s v="2nd Owner"/>
    <n v="2012"/>
    <x v="5"/>
    <s v="7 Seats"/>
  </r>
  <r>
    <s v="Honda City 1.5 S MT"/>
    <n v="2.13"/>
    <n v="112308"/>
    <x v="1"/>
    <s v="Manual"/>
    <s v="3rd Owner"/>
    <n v="2008"/>
    <x v="69"/>
    <s v="5 Seats"/>
  </r>
  <r>
    <s v="Maruti Swift Dzire VXI"/>
    <n v="2.92"/>
    <n v="42278"/>
    <x v="1"/>
    <s v="Manual"/>
    <s v="1st Owner"/>
    <n v="2012"/>
    <x v="20"/>
    <s v="5 Seats"/>
  </r>
  <r>
    <s v="Hyundai Creta 1.6 CRDi SX"/>
    <n v="8.2899999999999991"/>
    <n v="65308"/>
    <x v="0"/>
    <s v="Manual"/>
    <s v="1st Owner"/>
    <n v="2016"/>
    <x v="31"/>
    <s v="7 Seats"/>
  </r>
  <r>
    <s v="Toyota Innova Crysta 2.4 ZX MT BSIV"/>
    <n v="14.99"/>
    <n v="83519"/>
    <x v="0"/>
    <s v="Manual"/>
    <s v="1st Owner"/>
    <n v="2016"/>
    <x v="36"/>
    <s v="7 Seats"/>
  </r>
  <r>
    <s v="Renault Duster 110PS Diesel RxZ"/>
    <n v="3.52"/>
    <n v="133159"/>
    <x v="0"/>
    <s v="Manual"/>
    <s v="1st Owner"/>
    <n v="2013"/>
    <x v="41"/>
    <s v="5 Seats"/>
  </r>
  <r>
    <s v="Maruti Ertiga CNG VXI"/>
    <n v="9.06"/>
    <n v="55481"/>
    <x v="2"/>
    <s v="Manual"/>
    <s v="1st Owner"/>
    <n v="2020"/>
    <x v="13"/>
    <s v="7 Seats"/>
  </r>
  <r>
    <s v="MG Astor Super CVT"/>
    <n v="12.27"/>
    <n v="7046"/>
    <x v="1"/>
    <s v="Automatic"/>
    <s v="1st Owner"/>
    <n v="2021"/>
    <x v="43"/>
    <s v="5 Seats"/>
  </r>
  <r>
    <s v="Kia Carnival Prestige"/>
    <n v="28.21"/>
    <n v="9762"/>
    <x v="0"/>
    <s v="Automatic"/>
    <s v="1st Owner"/>
    <n v="2021"/>
    <x v="31"/>
    <s v="5 Seats"/>
  </r>
  <r>
    <s v="MG Hector Sharp DCT"/>
    <n v="18.350000000000001"/>
    <n v="12144"/>
    <x v="1"/>
    <s v="Automatic"/>
    <s v="1st Owner"/>
    <n v="2021"/>
    <x v="31"/>
    <s v="5 Seats"/>
  </r>
  <r>
    <s v="Maruti SX4 S Cross Zeta DDiS 200 SH"/>
    <n v="6.86"/>
    <n v="117585"/>
    <x v="0"/>
    <s v="Manual"/>
    <s v="1st Owner"/>
    <n v="2017"/>
    <x v="97"/>
    <s v="5 Seats"/>
  </r>
  <r>
    <s v="Ford Endeavour 2.5L 4X2 MT"/>
    <n v="6.46"/>
    <n v="205129"/>
    <x v="0"/>
    <s v="Manual"/>
    <s v="1st Owner"/>
    <n v="2014"/>
    <x v="53"/>
    <s v="5 Seats"/>
  </r>
  <r>
    <s v="Mahindra Scorpio 1.99 S10"/>
    <n v="8.4700000000000006"/>
    <n v="53076"/>
    <x v="0"/>
    <s v="Manual"/>
    <s v="2nd Owner"/>
    <n v="2016"/>
    <x v="5"/>
    <s v="5 Seats"/>
  </r>
  <r>
    <s v="Maruti Celerio VXI CNG BSIV"/>
    <n v="4.28"/>
    <n v="84346"/>
    <x v="2"/>
    <s v="Manual"/>
    <s v="1st Owner"/>
    <n v="2018"/>
    <x v="26"/>
    <s v="5 Seats"/>
  </r>
  <r>
    <s v="Mahindra TUV 300 T8"/>
    <n v="5.01"/>
    <n v="97865"/>
    <x v="0"/>
    <s v="Manual"/>
    <s v="1st Owner"/>
    <n v="2015"/>
    <x v="17"/>
    <s v="5 Seats"/>
  </r>
  <r>
    <s v="Maruti Swift VDI BSIV"/>
    <n v="2.0699999999999998"/>
    <n v="89807"/>
    <x v="0"/>
    <s v="Manual"/>
    <s v="1st Owner"/>
    <n v="2010"/>
    <x v="8"/>
    <s v="7 Seats"/>
  </r>
  <r>
    <s v="Maruti Swift Dzire VDI"/>
    <n v="3.27"/>
    <n v="99121"/>
    <x v="0"/>
    <s v="Manual"/>
    <s v="3rd Owner"/>
    <n v="2014"/>
    <x v="69"/>
    <s v="5 Seats"/>
  </r>
  <r>
    <s v="Hyundai Grand i10 CRDi Magna"/>
    <n v="3.6"/>
    <n v="97497"/>
    <x v="0"/>
    <s v="Manual"/>
    <s v="1st Owner"/>
    <n v="2016"/>
    <x v="5"/>
    <s v="5 Seats"/>
  </r>
  <r>
    <s v="Tata Indigo GLX BS III"/>
    <n v="0.90315999999999996"/>
    <n v="48863"/>
    <x v="1"/>
    <s v="Manual"/>
    <s v="1st Owner"/>
    <n v="2010"/>
    <x v="77"/>
    <s v="5 Seats"/>
  </r>
  <r>
    <s v="Honda City i DTEC E"/>
    <n v="4.28"/>
    <n v="133384"/>
    <x v="0"/>
    <s v="Manual"/>
    <s v="1st Owner"/>
    <n v="2014"/>
    <x v="39"/>
    <s v="5 Seats"/>
  </r>
  <r>
    <s v="Audi A6 35 TDI Technology"/>
    <n v="10.59"/>
    <n v="94235"/>
    <x v="0"/>
    <s v="Automatic"/>
    <s v="3rd Owner"/>
    <n v="2012"/>
    <x v="31"/>
    <s v="5 Seats"/>
  </r>
  <r>
    <s v="Hyundai EON Magna Plus"/>
    <n v="2.46"/>
    <n v="26995"/>
    <x v="1"/>
    <s v="Manual"/>
    <s v="1st Owner"/>
    <n v="2015"/>
    <x v="48"/>
    <s v="5 Seats"/>
  </r>
  <r>
    <s v="Hyundai i20 Asta 1.4 CRDi"/>
    <n v="4.93"/>
    <n v="93763"/>
    <x v="0"/>
    <s v="Manual"/>
    <s v="1st Owner"/>
    <n v="2015"/>
    <x v="13"/>
    <s v="5 Seats"/>
  </r>
  <r>
    <s v="Hyundai Santa Fe 4WD AT"/>
    <n v="9.3800000000000008"/>
    <n v="133491"/>
    <x v="0"/>
    <s v="Automatic"/>
    <s v="3rd Owner"/>
    <n v="2015"/>
    <x v="4"/>
    <s v="5 Seats"/>
  </r>
  <r>
    <s v="Volkswagen Polo 1.5 TDI Highline"/>
    <n v="3.74"/>
    <n v="73323"/>
    <x v="0"/>
    <s v="Manual"/>
    <s v="3rd Owner"/>
    <n v="2015"/>
    <x v="12"/>
    <s v="5 Seats"/>
  </r>
  <r>
    <s v="Toyota Etios Liva GD"/>
    <n v="3.87"/>
    <n v="141059"/>
    <x v="0"/>
    <s v="Manual"/>
    <s v="2nd Owner"/>
    <n v="2015"/>
    <x v="5"/>
    <s v="5 Seats"/>
  </r>
  <r>
    <s v="Hyundai Verna 1.6 CRDi EX MT"/>
    <n v="2.89"/>
    <n v="178989"/>
    <x v="0"/>
    <s v="Manual"/>
    <s v="1st Owner"/>
    <n v="2011"/>
    <x v="34"/>
    <s v="5 Seats"/>
  </r>
  <r>
    <s v="Maruti Swift Dzire VDI"/>
    <n v="3.68"/>
    <n v="129195"/>
    <x v="0"/>
    <s v="Manual"/>
    <s v="1st Owner"/>
    <n v="2013"/>
    <x v="26"/>
    <s v="5 Seats"/>
  </r>
  <r>
    <s v="Renault Duster 85PS Diesel RxL"/>
    <n v="3.16"/>
    <n v="73331"/>
    <x v="0"/>
    <s v="Manual"/>
    <s v="2nd Owner"/>
    <n v="2013"/>
    <x v="31"/>
    <s v="5 Seats"/>
  </r>
  <r>
    <s v="Maruti Celerio VXI"/>
    <n v="2.4900000000000002"/>
    <n v="75088"/>
    <x v="1"/>
    <s v="Manual"/>
    <s v="1st Owner"/>
    <n v="2014"/>
    <x v="13"/>
    <s v="5 Seats"/>
  </r>
  <r>
    <s v="Hyundai Grand i10 Magna"/>
    <n v="3.23"/>
    <n v="60609"/>
    <x v="1"/>
    <s v="Manual"/>
    <s v="1st Owner"/>
    <n v="2015"/>
    <x v="21"/>
    <s v="5 Seats"/>
  </r>
  <r>
    <s v="Renault KWID RXE"/>
    <n v="2.19"/>
    <n v="48448"/>
    <x v="1"/>
    <s v="Manual"/>
    <s v="1st Owner"/>
    <n v="2015"/>
    <x v="13"/>
    <s v="5 Seats"/>
  </r>
  <r>
    <s v="Ford Ecosport 1.5 DV5 MT Titanium Optional"/>
    <n v="5.33"/>
    <n v="112525"/>
    <x v="0"/>
    <s v="Manual"/>
    <s v="1st Owner"/>
    <n v="2015"/>
    <x v="0"/>
    <s v="7 Seats"/>
  </r>
  <r>
    <s v="Chevrolet Cruze LT"/>
    <n v="2.66"/>
    <n v="97095"/>
    <x v="0"/>
    <s v="Manual"/>
    <s v="3rd Owner"/>
    <n v="2012"/>
    <x v="23"/>
    <s v="5 Seats"/>
  </r>
  <r>
    <s v="Audi A4 2.0 TDI"/>
    <n v="8.0299999999999994"/>
    <n v="114450"/>
    <x v="0"/>
    <s v="Automatic"/>
    <s v="3rd Owner"/>
    <n v="2013"/>
    <x v="13"/>
    <s v="5 Seats"/>
  </r>
  <r>
    <s v="Maruti Swift VDI BSIV"/>
    <n v="1.62"/>
    <n v="177180"/>
    <x v="0"/>
    <s v="Manual"/>
    <s v="3rd Owner"/>
    <n v="2010"/>
    <x v="6"/>
    <s v="5 Seats"/>
  </r>
  <r>
    <s v="Maruti Wagon R LXI CNG"/>
    <n v="2.59"/>
    <n v="122702"/>
    <x v="2"/>
    <s v="Manual"/>
    <s v="1st Owner"/>
    <n v="2016"/>
    <x v="31"/>
    <s v="5 Seats"/>
  </r>
  <r>
    <s v="BMW 3 Series 320d"/>
    <n v="5.19"/>
    <n v="145228"/>
    <x v="0"/>
    <s v="Automatic"/>
    <s v="1st Owner"/>
    <n v="2010"/>
    <x v="27"/>
    <s v="5 Seats"/>
  </r>
  <r>
    <s v="Maruti Alto K10 2010-2014 VXI"/>
    <n v="1.44"/>
    <n v="11026"/>
    <x v="1"/>
    <s v="Manual"/>
    <s v="1st Owner"/>
    <n v="2011"/>
    <x v="18"/>
    <s v="5 Seats"/>
  </r>
  <r>
    <s v="MG Hector Sharp Diesel MT"/>
    <n v="18.89"/>
    <n v="5216"/>
    <x v="0"/>
    <s v="Manual"/>
    <s v="1st Owner"/>
    <n v="2022"/>
    <x v="56"/>
    <s v="5 Seats"/>
  </r>
  <r>
    <s v="Tata Sumo MKII GX BS IV"/>
    <n v="2.78"/>
    <n v="39732"/>
    <x v="0"/>
    <s v="Manual"/>
    <s v="1st Owner"/>
    <n v="2011"/>
    <x v="31"/>
    <s v="5 Seats"/>
  </r>
  <r>
    <s v="Maruti Alto K10 VXI"/>
    <n v="3.61"/>
    <n v="26360"/>
    <x v="1"/>
    <s v="Manual"/>
    <s v="1st Owner"/>
    <n v="2019"/>
    <x v="11"/>
    <s v="7 Seats"/>
  </r>
  <r>
    <s v="Honda City V MT AVN"/>
    <n v="7.25"/>
    <n v="55360"/>
    <x v="1"/>
    <s v="Manual"/>
    <s v="1st Owner"/>
    <n v="2017"/>
    <x v="23"/>
    <s v="5 Seats"/>
  </r>
  <r>
    <s v="Maruti Swift Dzire LDI"/>
    <n v="2.97"/>
    <n v="101417"/>
    <x v="0"/>
    <s v="Manual"/>
    <s v="2nd Owner"/>
    <n v="2015"/>
    <x v="26"/>
    <s v="5 Seats"/>
  </r>
  <r>
    <s v="BMW 7 Series 730Ld"/>
    <n v="12.97"/>
    <n v="104033"/>
    <x v="0"/>
    <s v="Automatic"/>
    <s v="3rd Owner"/>
    <n v="2010"/>
    <x v="5"/>
    <s v="5 Seats"/>
  </r>
  <r>
    <s v="Maruti Alto LX"/>
    <n v="1.1100000000000001"/>
    <n v="73411"/>
    <x v="1"/>
    <s v="Manual"/>
    <s v="3rd Owner"/>
    <n v="2011"/>
    <x v="3"/>
    <s v="5 Seats"/>
  </r>
  <r>
    <s v="Maruti SX4 Zxi BSIII"/>
    <n v="2.1"/>
    <n v="19844"/>
    <x v="1"/>
    <s v="Manual"/>
    <s v="1st Owner"/>
    <n v="2008"/>
    <x v="5"/>
    <s v="5 Seats"/>
  </r>
  <r>
    <s v="Maruti Swift VDI"/>
    <n v="3.3"/>
    <n v="107497"/>
    <x v="0"/>
    <s v="Manual"/>
    <s v="1st Owner"/>
    <n v="2012"/>
    <x v="21"/>
    <s v="5 Seats"/>
  </r>
  <r>
    <s v="Maruti Ciaz Delta BSIV"/>
    <n v="6.26"/>
    <n v="86272"/>
    <x v="1"/>
    <s v="Manual"/>
    <s v="1st Owner"/>
    <n v="2018"/>
    <x v="39"/>
    <s v="5 Seats"/>
  </r>
  <r>
    <s v="Tata Hexa XT"/>
    <n v="8.86"/>
    <n v="82455"/>
    <x v="0"/>
    <s v="Manual"/>
    <s v="2nd Owner"/>
    <n v="2017"/>
    <x v="32"/>
    <s v="5 Seats"/>
  </r>
  <r>
    <s v="Audi Q3 35 TDI Quattro Premium Plus"/>
    <n v="25.48"/>
    <n v="40996"/>
    <x v="0"/>
    <s v="Automatic"/>
    <s v="1st Owner"/>
    <n v="2019"/>
    <x v="11"/>
    <s v="5 Seats"/>
  </r>
  <r>
    <s v="Honda Amaze SX i-DTEC"/>
    <n v="3.56"/>
    <n v="182628"/>
    <x v="0"/>
    <s v="Manual"/>
    <s v="1st Owner"/>
    <n v="2016"/>
    <x v="4"/>
    <s v="5 Seats"/>
  </r>
  <r>
    <s v="Volkswagen Polo Diesel Comfortline 1.2L"/>
    <n v="1.92"/>
    <n v="80615"/>
    <x v="0"/>
    <s v="Manual"/>
    <s v="4th Owner"/>
    <n v="2011"/>
    <x v="4"/>
    <s v="5 Seats"/>
  </r>
  <r>
    <s v="Honda City i DTEC VX"/>
    <n v="5.29"/>
    <n v="119391"/>
    <x v="0"/>
    <s v="Manual"/>
    <s v="1st Owner"/>
    <n v="2015"/>
    <x v="6"/>
    <s v="7 Seats"/>
  </r>
  <r>
    <s v="BMW 3 Series 320d Sport Line"/>
    <n v="9.93"/>
    <n v="169917"/>
    <x v="0"/>
    <s v="Automatic"/>
    <s v="3rd Owner"/>
    <n v="2012"/>
    <x v="2"/>
    <s v="5 Seats"/>
  </r>
  <r>
    <s v="Hyundai Verna CRDi 1.6 AT SX Option"/>
    <n v="11.95"/>
    <n v="28235"/>
    <x v="0"/>
    <s v="Automatic"/>
    <s v="2nd Owner"/>
    <n v="2020"/>
    <x v="18"/>
    <s v="5 Seats"/>
  </r>
  <r>
    <s v="Mercedes-Benz C-Class 220 CDI AT"/>
    <n v="11.36"/>
    <n v="86063"/>
    <x v="0"/>
    <s v="Automatic"/>
    <s v="1st Owner"/>
    <n v="2014"/>
    <x v="5"/>
    <s v="7 Seats"/>
  </r>
  <r>
    <s v="Toyota Urban cruiser Premium AT"/>
    <n v="10.72"/>
    <n v="9711"/>
    <x v="1"/>
    <s v="Automatic"/>
    <s v="1st Owner"/>
    <n v="2021"/>
    <x v="67"/>
    <s v="5 Seats"/>
  </r>
  <r>
    <s v="Maruti Swift VXI"/>
    <n v="3.62"/>
    <n v="108590"/>
    <x v="1"/>
    <s v="Manual"/>
    <s v="1st Owner"/>
    <n v="2015"/>
    <x v="4"/>
    <s v="5 Seats"/>
  </r>
  <r>
    <s v="Hyundai Grand i10 1.2 Kappa Sportz BSIV"/>
    <n v="4.66"/>
    <n v="51777"/>
    <x v="1"/>
    <s v="Manual"/>
    <s v="1st Owner"/>
    <n v="2018"/>
    <x v="4"/>
    <s v="5 Seats"/>
  </r>
  <r>
    <s v="Tata Nexon XM Diesel S"/>
    <n v="9.81"/>
    <n v="19909"/>
    <x v="0"/>
    <s v="Manual"/>
    <s v="1st Owner"/>
    <n v="2021"/>
    <x v="10"/>
    <s v="5 Seats"/>
  </r>
  <r>
    <s v="Toyota Innova 2.5 GX (Diesel) 7 Seater BS IV"/>
    <n v="6.31"/>
    <n v="119363"/>
    <x v="0"/>
    <s v="Manual"/>
    <s v="2nd Owner"/>
    <n v="2014"/>
    <x v="4"/>
    <s v="5 Seats"/>
  </r>
  <r>
    <s v="Maruti Alto 800 LXI CNG"/>
    <n v="2.5499999999999998"/>
    <n v="46001"/>
    <x v="2"/>
    <s v="Manual"/>
    <s v="1st Owner"/>
    <n v="2020"/>
    <x v="16"/>
    <s v="5 Seats"/>
  </r>
  <r>
    <s v="Honda City ZX CVT"/>
    <n v="14.43"/>
    <n v="2710"/>
    <x v="1"/>
    <s v="Automatic"/>
    <s v="1st Owner"/>
    <n v="2022"/>
    <x v="48"/>
    <s v="5 Seats"/>
  </r>
  <r>
    <s v="Toyota Innova Crysta 2.4 VX MT BSIV"/>
    <n v="19.13"/>
    <n v="46471"/>
    <x v="0"/>
    <s v="Manual"/>
    <s v="2nd Owner"/>
    <n v="2020"/>
    <x v="33"/>
    <s v="5 Seats"/>
  </r>
  <r>
    <s v="Maruti Swift Dzire AMT ZXI Plus"/>
    <n v="6.41"/>
    <n v="45893"/>
    <x v="1"/>
    <s v="Automatic"/>
    <s v="1st Owner"/>
    <n v="2020"/>
    <x v="83"/>
    <s v="5 Seats"/>
  </r>
  <r>
    <s v="Maruti Baleno 1.2 Delta"/>
    <n v="4.76"/>
    <n v="78178"/>
    <x v="1"/>
    <s v="Manual"/>
    <s v="1st Owner"/>
    <n v="2017"/>
    <x v="17"/>
    <s v="7 Seats"/>
  </r>
  <r>
    <s v="Honda Amaze E i-Vtech"/>
    <n v="3.45"/>
    <n v="89419"/>
    <x v="1"/>
    <s v="Manual"/>
    <s v="2nd Owner"/>
    <n v="2015"/>
    <x v="23"/>
    <s v="7 Seats"/>
  </r>
  <r>
    <s v="Hyundai Grand i10 Sportz"/>
    <n v="3.93"/>
    <n v="31750"/>
    <x v="1"/>
    <s v="Manual"/>
    <s v="1st Owner"/>
    <n v="2016"/>
    <x v="23"/>
    <s v="5 Seats"/>
  </r>
  <r>
    <s v="Volkswagen Taigun 1.0 TSI Highline AT"/>
    <n v="13.51"/>
    <n v="5527"/>
    <x v="1"/>
    <s v="Automatic"/>
    <s v="1st Owner"/>
    <n v="2021"/>
    <x v="4"/>
    <s v="5 Seats"/>
  </r>
  <r>
    <s v="Renault Duster 85PS Diesel RxL"/>
    <n v="5.0999999999999996"/>
    <n v="101376"/>
    <x v="0"/>
    <s v="Manual"/>
    <s v="1st Owner"/>
    <n v="2016"/>
    <x v="31"/>
    <s v="5 Seats"/>
  </r>
  <r>
    <s v="Hyundai i10 Era 1.1"/>
    <n v="1.03"/>
    <n v="102437"/>
    <x v="1"/>
    <s v="Manual"/>
    <s v="2nd Owner"/>
    <n v="2008"/>
    <x v="3"/>
    <s v="5 Seats"/>
  </r>
  <r>
    <s v="Ford Fiesta 1.4 SXi TDCi"/>
    <n v="1.41"/>
    <n v="153367"/>
    <x v="0"/>
    <s v="Manual"/>
    <s v="2nd Owner"/>
    <n v="2008"/>
    <x v="5"/>
    <s v="5 Seats"/>
  </r>
  <r>
    <s v="Hyundai EON Magna Plus"/>
    <n v="2.2000000000000002"/>
    <n v="92419"/>
    <x v="1"/>
    <s v="Manual"/>
    <s v="2nd Owner"/>
    <n v="2015"/>
    <x v="13"/>
    <s v="5 Seats"/>
  </r>
  <r>
    <s v="Mahindra XUV500 W6 2WD"/>
    <n v="4.63"/>
    <n v="93764"/>
    <x v="0"/>
    <s v="Manual"/>
    <s v="2nd Owner"/>
    <n v="2013"/>
    <x v="5"/>
    <s v="5 Seats"/>
  </r>
  <r>
    <s v="Mahindra XUV500 W10 AWD"/>
    <n v="8.08"/>
    <n v="61137"/>
    <x v="0"/>
    <s v="Manual"/>
    <s v="2nd Owner"/>
    <n v="2015"/>
    <x v="8"/>
    <s v="5 Seats"/>
  </r>
  <r>
    <s v="Maruti Baleno 1.2 Delta"/>
    <n v="4.82"/>
    <n v="21109"/>
    <x v="1"/>
    <s v="Manual"/>
    <s v="1st Owner"/>
    <n v="2017"/>
    <x v="5"/>
    <s v="5 Seats"/>
  </r>
  <r>
    <s v="Maruti Swift Dzire VDI"/>
    <n v="3.14"/>
    <n v="194803"/>
    <x v="0"/>
    <s v="Manual"/>
    <s v="1st Owner"/>
    <n v="2012"/>
    <x v="6"/>
    <s v="4 Seats"/>
  </r>
  <r>
    <s v="Tata Tiago 1.2 Revotron XM"/>
    <n v="3.34"/>
    <n v="28392"/>
    <x v="1"/>
    <s v="Manual"/>
    <s v="1st Owner"/>
    <n v="2016"/>
    <x v="47"/>
    <s v="5 Seats"/>
  </r>
  <r>
    <s v="Ford Figo 1.5D Trend MT"/>
    <n v="4.3600000000000003"/>
    <n v="65892"/>
    <x v="0"/>
    <s v="Manual"/>
    <s v="1st Owner"/>
    <n v="2018"/>
    <x v="13"/>
    <s v="5 Seats"/>
  </r>
  <r>
    <s v="Maruti Alto K10 VXI"/>
    <n v="3.54"/>
    <n v="13365"/>
    <x v="1"/>
    <s v="Manual"/>
    <s v="1st Owner"/>
    <n v="2019"/>
    <x v="8"/>
    <s v="5 Seats"/>
  </r>
  <r>
    <s v="Honda City i-DTEC VX"/>
    <n v="7.6"/>
    <n v="210870"/>
    <x v="0"/>
    <s v="Manual"/>
    <s v="1st Owner"/>
    <n v="2017"/>
    <x v="53"/>
    <s v="5 Seats"/>
  </r>
  <r>
    <s v="Hyundai i20 1.4 Sportz"/>
    <n v="6.11"/>
    <n v="80294"/>
    <x v="0"/>
    <s v="Manual"/>
    <s v="1st Owner"/>
    <n v="2018"/>
    <x v="6"/>
    <s v="5 Seats"/>
  </r>
  <r>
    <s v="Ford Ecosport 1.5 TDCi Titanium Plus BSIV"/>
    <n v="4.76"/>
    <n v="182108"/>
    <x v="0"/>
    <s v="Manual"/>
    <s v="1st Owner"/>
    <n v="2015"/>
    <x v="20"/>
    <s v="5 Seats"/>
  </r>
  <r>
    <s v="Kia Seltos HTK G"/>
    <n v="11.04"/>
    <n v="12721"/>
    <x v="1"/>
    <s v="Manual"/>
    <s v="1st Owner"/>
    <n v="2020"/>
    <x v="8"/>
    <s v="5 Seats"/>
  </r>
  <r>
    <s v="Mahindra Thar LX 4-Str Hard Top Diesel"/>
    <n v="14.13"/>
    <n v="4486"/>
    <x v="0"/>
    <s v="Manual"/>
    <s v="1st Owner"/>
    <n v="2022"/>
    <x v="5"/>
    <s v="5 Seats"/>
  </r>
  <r>
    <s v="Hyundai Venue SX Plus Turbo DCT BSIV"/>
    <n v="10.73"/>
    <n v="29707"/>
    <x v="1"/>
    <s v="Automatic"/>
    <s v="1st Owner"/>
    <n v="2020"/>
    <x v="4"/>
    <s v="5 Seats"/>
  </r>
  <r>
    <s v="Hyundai i20 Active 1.4 S"/>
    <n v="5.27"/>
    <n v="47387"/>
    <x v="0"/>
    <s v="Manual"/>
    <s v="3rd Owner"/>
    <n v="2016"/>
    <x v="4"/>
    <s v="8 Seats"/>
  </r>
  <r>
    <s v="Tata Zest Revotron 1.2 XT"/>
    <n v="2.36"/>
    <n v="112613"/>
    <x v="1"/>
    <s v="Manual"/>
    <s v="1st Owner"/>
    <n v="2014"/>
    <x v="67"/>
    <s v="6 Seats"/>
  </r>
  <r>
    <s v="Honda City i VTEC V"/>
    <n v="6.44"/>
    <n v="55802"/>
    <x v="1"/>
    <s v="Manual"/>
    <s v="1st Owner"/>
    <n v="2017"/>
    <x v="0"/>
    <s v="5 Seats"/>
  </r>
  <r>
    <s v="MG Hector Sharp CVT"/>
    <n v="17.77"/>
    <n v="11081"/>
    <x v="1"/>
    <s v="Automatic"/>
    <s v="1st Owner"/>
    <n v="2021"/>
    <x v="21"/>
    <s v="5 Seats"/>
  </r>
  <r>
    <s v="Hyundai i20 1.4 Sportz"/>
    <n v="5.87"/>
    <n v="82177"/>
    <x v="0"/>
    <s v="Manual"/>
    <s v="1st Owner"/>
    <n v="2018"/>
    <x v="48"/>
    <s v="5 Seats"/>
  </r>
  <r>
    <s v="Honda City i DTEC SV"/>
    <n v="4.2300000000000004"/>
    <n v="66357"/>
    <x v="0"/>
    <s v="Manual"/>
    <s v="3rd Owner"/>
    <n v="2014"/>
    <x v="48"/>
    <s v="5 Seats"/>
  </r>
  <r>
    <s v="Hyundai i20 Magna"/>
    <n v="1.86"/>
    <n v="60228"/>
    <x v="1"/>
    <s v="Manual"/>
    <s v="1st Owner"/>
    <n v="2010"/>
    <x v="13"/>
    <s v="5 Seats"/>
  </r>
  <r>
    <s v="Hyundai Xcent 1.2 Kappa AT SX Option"/>
    <n v="3.58"/>
    <n v="89337"/>
    <x v="1"/>
    <s v="Automatic"/>
    <s v="1st Owner"/>
    <n v="2015"/>
    <x v="74"/>
    <s v="6 Seats"/>
  </r>
  <r>
    <s v="Toyota Innova Crysta 2.4 GX 8 STR"/>
    <n v="19.3"/>
    <n v="20713"/>
    <x v="0"/>
    <s v="Manual"/>
    <s v="1st Owner"/>
    <n v="2021"/>
    <x v="10"/>
    <s v="7 Seats"/>
  </r>
  <r>
    <s v="MG Hector Plus Sharp Diesel MT"/>
    <n v="12.27"/>
    <n v="49268"/>
    <x v="0"/>
    <s v="Manual"/>
    <s v="1st Owner"/>
    <n v="2020"/>
    <x v="68"/>
    <s v="7 Seats"/>
  </r>
  <r>
    <s v="BMW X1 sDrive20d"/>
    <n v="8.83"/>
    <n v="128428"/>
    <x v="0"/>
    <s v="Automatic"/>
    <s v="2nd Owner"/>
    <n v="2013"/>
    <x v="68"/>
    <s v="5 Seats"/>
  </r>
  <r>
    <s v="Nissan Terrano XV 110 PS"/>
    <n v="4.41"/>
    <n v="133451"/>
    <x v="0"/>
    <s v="Manual"/>
    <s v="1st Owner"/>
    <n v="2015"/>
    <x v="4"/>
    <s v="5 Seats"/>
  </r>
  <r>
    <s v="Renault Pulse RxL"/>
    <n v="1.65"/>
    <n v="104419"/>
    <x v="0"/>
    <s v="Manual"/>
    <s v="2nd Owner"/>
    <n v="2012"/>
    <x v="35"/>
    <s v="5 Seats"/>
  </r>
  <r>
    <s v="Maruti Zen Estilo VXI BSIV"/>
    <n v="1.67"/>
    <n v="67301"/>
    <x v="1"/>
    <s v="Manual"/>
    <s v="1st Owner"/>
    <n v="2011"/>
    <x v="18"/>
    <s v="5 Seats"/>
  </r>
  <r>
    <s v="Hyundai Accent GLE"/>
    <n v="1.1499999999999999"/>
    <n v="100636"/>
    <x v="1"/>
    <s v="Manual"/>
    <s v="2nd Owner"/>
    <n v="2008"/>
    <x v="13"/>
    <s v="7 Seats"/>
  </r>
  <r>
    <s v="Mahindra KUV 100 mFALCON G80 K6 Plus"/>
    <n v="3.38"/>
    <n v="38934"/>
    <x v="1"/>
    <s v="Manual"/>
    <s v="1st Owner"/>
    <n v="2016"/>
    <x v="11"/>
    <s v="5 Seats"/>
  </r>
  <r>
    <s v="Toyota Fortuner 4x2 4 Speed AT"/>
    <n v="11.57"/>
    <n v="91653"/>
    <x v="0"/>
    <s v="Automatic"/>
    <s v="2nd Owner"/>
    <n v="2013"/>
    <x v="6"/>
    <s v="5 Seats"/>
  </r>
  <r>
    <s v="Toyota Fortuner 4x4 MT"/>
    <n v="10.39"/>
    <n v="151441"/>
    <x v="0"/>
    <s v="Manual"/>
    <s v="3rd Owner"/>
    <n v="2013"/>
    <x v="4"/>
    <s v="5 Seats"/>
  </r>
  <r>
    <s v="Maruti Baleno 1.2 Zeta"/>
    <n v="5.99"/>
    <n v="52045"/>
    <x v="1"/>
    <s v="Manual"/>
    <s v="1st Owner"/>
    <n v="2019"/>
    <x v="77"/>
    <s v="5 Seats"/>
  </r>
  <r>
    <s v="Mahindra XUV700 MX Diesel"/>
    <n v="12.46"/>
    <n v="4248"/>
    <x v="0"/>
    <s v="Manual"/>
    <s v="1st Owner"/>
    <n v="2022"/>
    <x v="5"/>
    <s v="5 Seats"/>
  </r>
  <r>
    <s v="Maruti Alto LXi"/>
    <n v="1.06"/>
    <n v="147432"/>
    <x v="1"/>
    <s v="Manual"/>
    <s v="2nd Owner"/>
    <n v="2010"/>
    <x v="5"/>
    <s v="5 Seats"/>
  </r>
  <r>
    <s v="Maruti Alto K10 VXI AGS Optional"/>
    <n v="3.12"/>
    <n v="28244"/>
    <x v="1"/>
    <s v="Automatic"/>
    <s v="2nd Owner"/>
    <n v="2017"/>
    <x v="6"/>
    <s v="5 Seats"/>
  </r>
  <r>
    <s v="Maruti Ertiga VXI"/>
    <n v="7.86"/>
    <n v="44458"/>
    <x v="1"/>
    <s v="Manual"/>
    <s v="1st Owner"/>
    <n v="2019"/>
    <x v="4"/>
    <s v="5 Seats"/>
  </r>
  <r>
    <s v="Honda City 1.5 S MT"/>
    <n v="2.52"/>
    <n v="71456"/>
    <x v="1"/>
    <s v="Manual"/>
    <s v="1st Owner"/>
    <n v="2009"/>
    <x v="97"/>
    <s v="5 Seats"/>
  </r>
  <r>
    <s v="Hyundai Grand i10 Sportz"/>
    <n v="3.24"/>
    <n v="38765"/>
    <x v="1"/>
    <s v="Manual"/>
    <s v="1st Owner"/>
    <n v="2015"/>
    <x v="3"/>
    <s v="5 Seats"/>
  </r>
  <r>
    <s v="Toyota Etios GD"/>
    <n v="2.86"/>
    <n v="135571"/>
    <x v="0"/>
    <s v="Manual"/>
    <s v="2nd Owner"/>
    <n v="2012"/>
    <x v="43"/>
    <s v="5 Seats"/>
  </r>
  <r>
    <s v="Honda Amaze E i-Dtech"/>
    <n v="3.69"/>
    <n v="113005"/>
    <x v="0"/>
    <s v="Manual"/>
    <s v="2nd Owner"/>
    <n v="2015"/>
    <x v="3"/>
    <s v="5 Seats"/>
  </r>
  <r>
    <s v="Honda City i DTEC VX"/>
    <n v="5"/>
    <n v="155769"/>
    <x v="0"/>
    <s v="Manual"/>
    <s v="1st Owner"/>
    <n v="2014"/>
    <x v="16"/>
    <s v="5 Seats"/>
  </r>
  <r>
    <s v="Kia Seltos HTX G"/>
    <n v="12.95"/>
    <n v="8062"/>
    <x v="1"/>
    <s v="Manual"/>
    <s v="1st Owner"/>
    <n v="2020"/>
    <x v="0"/>
    <s v="7 Seats"/>
  </r>
  <r>
    <s v="Hyundai Aura SX"/>
    <n v="6.77"/>
    <n v="6071"/>
    <x v="1"/>
    <s v="Manual"/>
    <s v="1st Owner"/>
    <n v="2022"/>
    <x v="44"/>
    <s v="5 Seats"/>
  </r>
  <r>
    <s v="Hyundai Grand i10 CRDi Asta"/>
    <n v="3.89"/>
    <n v="65072"/>
    <x v="0"/>
    <s v="Manual"/>
    <s v="1st Owner"/>
    <n v="2014"/>
    <x v="48"/>
    <s v="5 Seats"/>
  </r>
  <r>
    <s v="Tata Altroz XT"/>
    <n v="6.96"/>
    <n v="29507"/>
    <x v="1"/>
    <s v="Manual"/>
    <s v="1st Owner"/>
    <n v="2020"/>
    <x v="16"/>
    <s v="5 Seats"/>
  </r>
  <r>
    <s v="Hyundai Verna CRDi SX"/>
    <n v="2.57"/>
    <n v="372588"/>
    <x v="0"/>
    <s v="Manual"/>
    <s v="2nd Owner"/>
    <n v="2010"/>
    <x v="20"/>
    <s v="5 Seats"/>
  </r>
  <r>
    <s v="Honda Jazz 1.2 VX i VTEC"/>
    <n v="4.95"/>
    <n v="24959"/>
    <x v="1"/>
    <s v="Manual"/>
    <s v="1st Owner"/>
    <n v="2016"/>
    <x v="14"/>
    <s v="6 Seats"/>
  </r>
  <r>
    <s v="Renault KWID 1.0 RXT Optional"/>
    <n v="3.24"/>
    <n v="39265"/>
    <x v="1"/>
    <s v="Manual"/>
    <s v="1st Owner"/>
    <n v="2018"/>
    <x v="20"/>
    <s v="7 Seats"/>
  </r>
  <r>
    <s v="Tata Harrier XT plus 2020-2022"/>
    <n v="16.7"/>
    <n v="21699"/>
    <x v="0"/>
    <s v="Manual"/>
    <s v="1st Owner"/>
    <n v="2021"/>
    <x v="2"/>
    <s v="5 Seats"/>
  </r>
  <r>
    <s v="Toyota Innova Crysta 2.8 GX AT BSIV"/>
    <n v="14.82"/>
    <n v="85911"/>
    <x v="0"/>
    <s v="Automatic"/>
    <s v="1st Owner"/>
    <n v="2018"/>
    <x v="27"/>
    <s v="5 Seats"/>
  </r>
  <r>
    <s v="Mahindra Verito 1.5 D4 BSIII"/>
    <n v="2.27"/>
    <n v="117132"/>
    <x v="0"/>
    <s v="Manual"/>
    <s v="1st Owner"/>
    <n v="2012"/>
    <x v="31"/>
    <s v="5 Seats"/>
  </r>
  <r>
    <s v="Renault KWID 1.0 RXT"/>
    <n v="2.56"/>
    <n v="50455"/>
    <x v="1"/>
    <s v="Manual"/>
    <s v="1st Owner"/>
    <n v="2017"/>
    <x v="54"/>
    <s v="5 Seats"/>
  </r>
  <r>
    <s v="MG Hector Sharp AT BSIV"/>
    <n v="15.99"/>
    <n v="13471"/>
    <x v="1"/>
    <s v="Automatic"/>
    <s v="1st Owner"/>
    <n v="2021"/>
    <x v="8"/>
    <s v="5 Seats"/>
  </r>
  <r>
    <s v="Hyundai Creta 1.6 SX"/>
    <n v="9.48"/>
    <n v="36104"/>
    <x v="1"/>
    <s v="Manual"/>
    <s v="1st Owner"/>
    <n v="2018"/>
    <x v="13"/>
    <s v="5 Seats"/>
  </r>
  <r>
    <s v="MG Hector Plus Sharp Hybrid MT"/>
    <n v="17.3"/>
    <n v="7943"/>
    <x v="1"/>
    <s v="Manual"/>
    <s v="1st Owner"/>
    <n v="2021"/>
    <x v="31"/>
    <s v="5 Seats"/>
  </r>
  <r>
    <s v="Toyota Innova 2.5 GX (Diesel) 7 Seater"/>
    <n v="7.57"/>
    <n v="83474"/>
    <x v="0"/>
    <s v="Manual"/>
    <s v="2nd Owner"/>
    <n v="2014"/>
    <x v="10"/>
    <s v="8 Seats"/>
  </r>
  <r>
    <s v="BMW 5 Series 525d Sedan"/>
    <n v="8.93"/>
    <n v="84218"/>
    <x v="0"/>
    <s v="Automatic"/>
    <s v="2nd Owner"/>
    <n v="2010"/>
    <x v="76"/>
    <s v="7 Seats"/>
  </r>
  <r>
    <s v="Maruti Swift Dzire LDI"/>
    <n v="3.41"/>
    <n v="91065"/>
    <x v="0"/>
    <s v="Manual"/>
    <s v="2nd Owner"/>
    <n v="2015"/>
    <x v="31"/>
    <s v="7 Seats"/>
  </r>
  <r>
    <s v="Maruti Wagon R LXI Minor"/>
    <n v="0.94725999999999999"/>
    <n v="105323"/>
    <x v="1"/>
    <s v="Manual"/>
    <s v="2nd Owner"/>
    <n v="2008"/>
    <x v="23"/>
    <s v="5 Seats"/>
  </r>
  <r>
    <s v="Hyundai Creta 1.4 CRDi S"/>
    <n v="7.65"/>
    <n v="164798"/>
    <x v="0"/>
    <s v="Manual"/>
    <s v="1st Owner"/>
    <n v="2016"/>
    <x v="30"/>
    <s v="5 Seats"/>
  </r>
  <r>
    <s v="Maruti Celerio VXI CNG"/>
    <n v="4.29"/>
    <n v="48660"/>
    <x v="2"/>
    <s v="Manual"/>
    <s v="1st Owner"/>
    <n v="2020"/>
    <x v="86"/>
    <s v="5 Seats"/>
  </r>
  <r>
    <s v="Maruti Ritz VDi"/>
    <n v="2.35"/>
    <n v="154958"/>
    <x v="0"/>
    <s v="Manual"/>
    <s v="1st Owner"/>
    <n v="2012"/>
    <x v="8"/>
    <s v="5 Seats"/>
  </r>
  <r>
    <s v="Honda Amaze E i-VTEC"/>
    <n v="2.75"/>
    <n v="95989"/>
    <x v="1"/>
    <s v="Manual"/>
    <s v="3rd Owner"/>
    <n v="2016"/>
    <x v="85"/>
    <s v="5 Seats"/>
  </r>
  <r>
    <s v="Mahindra Xylo E8"/>
    <n v="2.04"/>
    <n v="152308"/>
    <x v="0"/>
    <s v="Manual"/>
    <s v="1st Owner"/>
    <n v="2009"/>
    <x v="33"/>
    <s v="5 Seats"/>
  </r>
  <r>
    <s v="Maruti Ertiga VDI"/>
    <n v="4.1399999999999997"/>
    <n v="127831"/>
    <x v="0"/>
    <s v="Manual"/>
    <s v="1st Owner"/>
    <n v="2012"/>
    <x v="0"/>
    <s v="5 Seats"/>
  </r>
  <r>
    <s v="Mahindra XUV500 W8 FWD"/>
    <n v="5.25"/>
    <n v="164428"/>
    <x v="0"/>
    <s v="Manual"/>
    <s v="1st Owner"/>
    <n v="2013"/>
    <x v="18"/>
    <s v="7 Seats"/>
  </r>
  <r>
    <s v="Chevrolet Beat Diesel PS"/>
    <n v="2.79"/>
    <n v="60205"/>
    <x v="0"/>
    <s v="Manual"/>
    <s v="1st Owner"/>
    <n v="2016"/>
    <x v="68"/>
    <s v="5 Seats"/>
  </r>
  <r>
    <s v="Skoda New Laura L and K AT"/>
    <n v="2.4500000000000002"/>
    <n v="234805"/>
    <x v="0"/>
    <s v="Automatic"/>
    <s v="1st Owner"/>
    <n v="2008"/>
    <x v="50"/>
    <s v="5 Seats"/>
  </r>
  <r>
    <s v="Tata Indigo LX TDI BSIII"/>
    <n v="2.04"/>
    <n v="223926"/>
    <x v="0"/>
    <s v="Manual"/>
    <s v="2nd Owner"/>
    <n v="2015"/>
    <x v="102"/>
    <s v="7 Seats"/>
  </r>
  <r>
    <s v="Volvo S 80 D5"/>
    <n v="8.1999999999999993"/>
    <n v="83694"/>
    <x v="0"/>
    <s v="Automatic"/>
    <s v="3rd Owner"/>
    <n v="2012"/>
    <x v="65"/>
    <s v="5 Seats"/>
  </r>
  <r>
    <s v="Hyundai Santro Xing XP"/>
    <n v="0.68372999999999995"/>
    <n v="102825"/>
    <x v="1"/>
    <s v="Manual"/>
    <s v="1st Owner"/>
    <n v="2003"/>
    <x v="41"/>
    <s v="5 Seats"/>
  </r>
  <r>
    <s v="Jeep Compass 2.0 Sport"/>
    <n v="13.9"/>
    <n v="42035"/>
    <x v="0"/>
    <s v="Manual"/>
    <s v="1st Owner"/>
    <n v="2019"/>
    <x v="31"/>
    <s v="5 Seats"/>
  </r>
  <r>
    <s v="Maruti Alto 800 LXI CNG"/>
    <n v="3.83"/>
    <n v="28350"/>
    <x v="2"/>
    <s v="Manual"/>
    <s v="1st Owner"/>
    <n v="2020"/>
    <x v="4"/>
    <s v="5 Seats"/>
  </r>
  <r>
    <s v="Toyota Fortuner 4x2 AT"/>
    <n v="13.28"/>
    <n v="105427"/>
    <x v="0"/>
    <s v="Automatic"/>
    <s v="3rd Owner"/>
    <n v="2014"/>
    <x v="18"/>
    <s v="5 Seats"/>
  </r>
  <r>
    <s v="Mercedes-Benz GLE 300d"/>
    <n v="89"/>
    <n v="13000"/>
    <x v="0"/>
    <s v="Automatic"/>
    <s v="1st Owner"/>
    <n v="2021"/>
    <x v="26"/>
    <s v="5 Seats"/>
  </r>
  <r>
    <s v="Land Rover Range Rover 4.4 Diesel LWB Autobiography"/>
    <n v="190"/>
    <n v="68500"/>
    <x v="0"/>
    <s v="Automatic"/>
    <s v="1st Owner"/>
    <n v="2019"/>
    <x v="6"/>
    <s v="5 Seats"/>
  </r>
  <r>
    <s v="BMW X7 xDrive 40i"/>
    <n v="115"/>
    <n v="39000"/>
    <x v="1"/>
    <s v="Automatic"/>
    <s v="1st Owner"/>
    <n v="2019"/>
    <x v="54"/>
    <s v="5 Seats"/>
  </r>
  <r>
    <s v="Land Rover Range Rover Sport 2.0 Petrol HSE"/>
    <n v="114"/>
    <n v="19500"/>
    <x v="1"/>
    <s v="Automatic"/>
    <s v="1st Owner"/>
    <n v="2020"/>
    <x v="3"/>
    <s v="7 Seats"/>
  </r>
  <r>
    <s v="Maruti Swift VDI"/>
    <n v="4.25"/>
    <n v="66000"/>
    <x v="0"/>
    <s v="Manual"/>
    <s v="1st Owner"/>
    <n v="2014"/>
    <x v="47"/>
    <s v="5 Seats"/>
  </r>
  <r>
    <s v="Hyundai i10 Magna"/>
    <n v="3.1"/>
    <n v="23000"/>
    <x v="1"/>
    <s v="Manual"/>
    <s v="1st Owner"/>
    <n v="2015"/>
    <x v="23"/>
    <s v="5 Seats"/>
  </r>
  <r>
    <s v="Maruti Alto LXi"/>
    <n v="1.5"/>
    <n v="65000"/>
    <x v="1"/>
    <s v="Manual"/>
    <s v="2nd Owner"/>
    <n v="2009"/>
    <x v="10"/>
    <s v="5 Seats"/>
  </r>
  <r>
    <s v="Audi Q3 35 TDI Quattro Premium Plus"/>
    <n v="14.75"/>
    <n v="76000"/>
    <x v="0"/>
    <s v="Automatic"/>
    <s v="2nd Owner"/>
    <n v="2016"/>
    <x v="5"/>
    <s v="5 Seats"/>
  </r>
  <r>
    <s v="Hyundai Creta EX"/>
    <n v="11"/>
    <n v="20000"/>
    <x v="1"/>
    <s v="Manual"/>
    <s v="1st Owner"/>
    <n v="2020"/>
    <x v="8"/>
    <s v="5 Seats"/>
  </r>
  <r>
    <s v="Maruti Estilo LXI"/>
    <n v="1.25"/>
    <n v="90000"/>
    <x v="1"/>
    <s v="Manual"/>
    <s v="1st Owner"/>
    <n v="2009"/>
    <x v="13"/>
    <s v="5 Seats"/>
  </r>
  <r>
    <s v="Tata Tiago 1.2 Revotron XZ Plus"/>
    <n v="4.4000000000000004"/>
    <n v="25000"/>
    <x v="1"/>
    <s v="Manual"/>
    <s v="1st Owner"/>
    <n v="2019"/>
    <x v="83"/>
    <s v="5 Seats"/>
  </r>
  <r>
    <s v="Nissan X-Trail Comfort"/>
    <n v="1.7"/>
    <n v="110000"/>
    <x v="0"/>
    <s v="Manual"/>
    <s v="1st Owner"/>
    <n v="2006"/>
    <x v="13"/>
    <s v="5 Seats"/>
  </r>
  <r>
    <s v="Mahindra XUV500 W8 2WD"/>
    <n v="4.0999999999999996"/>
    <n v="110000"/>
    <x v="0"/>
    <s v="Manual"/>
    <s v="3rd Owner"/>
    <n v="2014"/>
    <x v="8"/>
    <s v="5 Seats"/>
  </r>
  <r>
    <s v="Tata Nexon 1.2 Revotron XE"/>
    <n v="6"/>
    <n v="60000"/>
    <x v="1"/>
    <s v="Manual"/>
    <s v="1st Owner"/>
    <n v="2020"/>
    <x v="5"/>
    <s v="5 Seats"/>
  </r>
  <r>
    <s v="Honda City i-DTEC V"/>
    <n v="6.5"/>
    <n v="110000"/>
    <x v="0"/>
    <s v="Manual"/>
    <s v="2nd Owner"/>
    <n v="2017"/>
    <x v="57"/>
    <s v="5 Seats"/>
  </r>
  <r>
    <s v="Hyundai i20 Sportz Option 1.4 CRDi"/>
    <n v="4"/>
    <n v="100000"/>
    <x v="0"/>
    <s v="Manual"/>
    <s v="1st Owner"/>
    <n v="2015"/>
    <x v="4"/>
    <s v="5 Seats"/>
  </r>
  <r>
    <s v="Maruti Wagon R LXI CNG"/>
    <n v="3"/>
    <n v="60000"/>
    <x v="2"/>
    <s v="Manual"/>
    <s v="1st Owner"/>
    <n v="2014"/>
    <x v="4"/>
    <s v="5 Seats"/>
  </r>
  <r>
    <s v="Ford Figo Diesel Titanium"/>
    <n v="1"/>
    <n v="70000"/>
    <x v="0"/>
    <s v="Manual"/>
    <s v="3rd Owner"/>
    <n v="2010"/>
    <x v="0"/>
    <s v="5 Seats"/>
  </r>
  <r>
    <s v="Maruti Wagon R LXI Avnace Edition"/>
    <n v="2.9"/>
    <n v="80000"/>
    <x v="1"/>
    <s v="Manual"/>
    <s v="1st Owner"/>
    <n v="2015"/>
    <x v="83"/>
    <s v="5 Seats"/>
  </r>
  <r>
    <s v="Hyundai i20 1.4 CRDi Era"/>
    <n v="1.4"/>
    <n v="100000"/>
    <x v="0"/>
    <s v="Manual"/>
    <s v="4th Owner"/>
    <n v="2011"/>
    <x v="54"/>
    <s v="5 Seats"/>
  </r>
  <r>
    <s v="Ford Aspire 1.5 TDCi Trend"/>
    <n v="3.5"/>
    <n v="127000"/>
    <x v="0"/>
    <s v="Manual"/>
    <s v="1st Owner"/>
    <n v="2015"/>
    <x v="18"/>
    <s v="5 Seats"/>
  </r>
  <r>
    <s v="Maruti Zen LXi - BS III"/>
    <n v="0.75"/>
    <n v="80000"/>
    <x v="1"/>
    <s v="Manual"/>
    <s v="1st Owner"/>
    <n v="2006"/>
    <x v="75"/>
    <s v="5 Seats"/>
  </r>
  <r>
    <s v="Maruti Ignis 1.2 Delta BSIV"/>
    <n v="4.3"/>
    <n v="50000"/>
    <x v="1"/>
    <s v="Manual"/>
    <s v="1st Owner"/>
    <n v="2018"/>
    <x v="5"/>
    <s v="7 Seats"/>
  </r>
  <r>
    <s v="Hyundai i20 1.2 Magna"/>
    <n v="1.6"/>
    <n v="87000"/>
    <x v="1"/>
    <s v="Manual"/>
    <s v="2nd Owner"/>
    <n v="2010"/>
    <x v="3"/>
    <s v="5 Seats"/>
  </r>
  <r>
    <s v="Tata Harrier XT BSIV"/>
    <n v="12"/>
    <n v="80000"/>
    <x v="0"/>
    <s v="Manual"/>
    <s v="1st Owner"/>
    <n v="2019"/>
    <x v="23"/>
    <s v="5 Seats"/>
  </r>
  <r>
    <s v="Ford Figo Diesel LXI"/>
    <n v="2.5"/>
    <n v="90000"/>
    <x v="0"/>
    <s v="Manual"/>
    <s v="1st Owner"/>
    <n v="2013"/>
    <x v="5"/>
    <s v="5 Seats"/>
  </r>
  <r>
    <s v="Maruti Wagon R LXI Minor"/>
    <n v="0.85"/>
    <n v="80000"/>
    <x v="1"/>
    <s v="Manual"/>
    <s v="1st Owner"/>
    <n v="2008"/>
    <x v="31"/>
    <s v="5 Seats"/>
  </r>
  <r>
    <s v="Maruti Alto 800 LXI"/>
    <n v="3"/>
    <n v="25000"/>
    <x v="1"/>
    <s v="Manual"/>
    <s v="2nd Owner"/>
    <n v="2019"/>
    <x v="129"/>
    <s v="5 Seats"/>
  </r>
  <r>
    <s v="Toyota Corolla Executive (HE)"/>
    <n v="1.9"/>
    <n v="120000"/>
    <x v="1"/>
    <s v="Manual"/>
    <s v="2nd Owner"/>
    <n v="2008"/>
    <x v="31"/>
    <s v="5 Seats"/>
  </r>
  <r>
    <s v="Honda City V MT Diesel"/>
    <n v="10.99"/>
    <n v="25000"/>
    <x v="0"/>
    <s v="Manual"/>
    <s v="1st Owner"/>
    <n v="2021"/>
    <x v="59"/>
    <s v="5 Seats"/>
  </r>
  <r>
    <s v="Tata Tiago 1.2 Revotron XZ"/>
    <n v="2.5"/>
    <n v="40000"/>
    <x v="1"/>
    <s v="Manual"/>
    <s v="1st Owner"/>
    <n v="2017"/>
    <x v="82"/>
    <s v="5 Seats"/>
  </r>
  <r>
    <s v="Mahindra XUV500 AT W10 FWD"/>
    <n v="6"/>
    <n v="120000"/>
    <x v="0"/>
    <s v="Automatic"/>
    <s v="3rd Owner"/>
    <n v="2016"/>
    <x v="8"/>
    <s v="5 Seats"/>
  </r>
  <r>
    <s v="Honda Amaze S i-DTEC"/>
    <n v="5.5"/>
    <n v="100000"/>
    <x v="0"/>
    <s v="Manual"/>
    <s v="1st Owner"/>
    <n v="2018"/>
    <x v="3"/>
    <s v="5 Seats"/>
  </r>
  <r>
    <s v="Maruti Swift ZDI Plus"/>
    <n v="6.3"/>
    <n v="90000"/>
    <x v="0"/>
    <s v="Manual"/>
    <s v="1st Owner"/>
    <n v="2019"/>
    <x v="29"/>
    <s v="5 Seats"/>
  </r>
  <r>
    <s v="Maruti Celerio VDi"/>
    <n v="2.25"/>
    <n v="50000"/>
    <x v="0"/>
    <s v="Manual"/>
    <s v="2nd Owner"/>
    <n v="2015"/>
    <x v="10"/>
    <s v="5 Seats"/>
  </r>
  <r>
    <s v="Maruti Swift ZDI Plus"/>
    <n v="5.8"/>
    <n v="90000"/>
    <x v="0"/>
    <s v="Manual"/>
    <s v="1st Owner"/>
    <n v="2019"/>
    <x v="70"/>
    <s v="5 Seats"/>
  </r>
  <r>
    <s v="Tata Indica DLG TC"/>
    <n v="0.55000000000000004"/>
    <n v="50000"/>
    <x v="0"/>
    <s v="Manual"/>
    <s v="3rd Owner"/>
    <n v="2007"/>
    <x v="53"/>
    <s v="5 Seats"/>
  </r>
  <r>
    <s v="Ford Aspire Titanium Diesel"/>
    <n v="6.5"/>
    <n v="90000"/>
    <x v="0"/>
    <s v="Manual"/>
    <s v="2nd Owner"/>
    <n v="2022"/>
    <x v="13"/>
    <s v="5 Seats"/>
  </r>
  <r>
    <s v="Hyundai Creta 1.4 E Plus"/>
    <n v="9.1"/>
    <n v="40000"/>
    <x v="0"/>
    <s v="Manual"/>
    <s v="2nd Owner"/>
    <n v="2018"/>
    <x v="10"/>
    <s v="7 Seats"/>
  </r>
  <r>
    <s v="Tata Tiago 1.2 Revotron XM"/>
    <n v="3.9"/>
    <n v="35000"/>
    <x v="1"/>
    <s v="Manual"/>
    <s v="1st Owner"/>
    <n v="2019"/>
    <x v="5"/>
    <s v="7 Seats"/>
  </r>
  <r>
    <s v="Chevrolet Optra 1.6 LS Petrol"/>
    <n v="1.1000000000000001"/>
    <n v="70000"/>
    <x v="1"/>
    <s v="Manual"/>
    <s v="4th Owner"/>
    <n v="2008"/>
    <x v="6"/>
    <s v="5 Seats"/>
  </r>
  <r>
    <s v="Volkswagen Polo 1.2 MPI Comfortline"/>
    <n v="2.7"/>
    <n v="90000"/>
    <x v="1"/>
    <s v="Manual"/>
    <s v="2nd Owner"/>
    <n v="2014"/>
    <x v="43"/>
    <s v="5 Seats"/>
  </r>
  <r>
    <s v="Honda Civic 1.8 V MT"/>
    <n v="2"/>
    <n v="90000"/>
    <x v="1"/>
    <s v="Manual"/>
    <s v="3rd Owner"/>
    <n v="2008"/>
    <x v="31"/>
    <s v="5 Seats"/>
  </r>
  <r>
    <s v="Tata Indica Xeta GLS BS IV"/>
    <n v="0.45"/>
    <n v="60000"/>
    <x v="1"/>
    <s v="Manual"/>
    <s v="1st Owner"/>
    <n v="2008"/>
    <x v="5"/>
    <s v="5 Seats"/>
  </r>
  <r>
    <s v="Maruti Wagon R LXI"/>
    <n v="4.2"/>
    <n v="50000"/>
    <x v="1"/>
    <s v="Manual"/>
    <s v="1st Owner"/>
    <n v="2019"/>
    <x v="17"/>
    <s v="5 Seats"/>
  </r>
  <r>
    <s v="Volkswagen Polo 1.2 MPI Comfortline"/>
    <n v="3"/>
    <n v="90000"/>
    <x v="1"/>
    <s v="Manual"/>
    <s v="3rd Owner"/>
    <n v="2015"/>
    <x v="3"/>
    <s v="5 Seats"/>
  </r>
  <r>
    <s v="Honda Amaze E i-Dtech"/>
    <n v="3.4"/>
    <n v="25000"/>
    <x v="0"/>
    <s v="Manual"/>
    <s v="1st Owner"/>
    <n v="2014"/>
    <x v="86"/>
    <s v="5 Seats"/>
  </r>
  <r>
    <s v="Mahindra Marazzo M2 BSIV"/>
    <n v="7.5"/>
    <n v="110000"/>
    <x v="0"/>
    <s v="Manual"/>
    <s v="1st Owner"/>
    <n v="2019"/>
    <x v="23"/>
    <s v="5 Seats"/>
  </r>
  <r>
    <s v="Mahindra TUV 300 T6"/>
    <n v="5.55"/>
    <n v="80000"/>
    <x v="0"/>
    <s v="Manual"/>
    <s v="1st Owner"/>
    <n v="2017"/>
    <x v="77"/>
    <s v="5 Seats"/>
  </r>
  <r>
    <s v="Maruti SX4 S Cross Zeta DDiS 200 SH"/>
    <n v="8.1"/>
    <n v="126000"/>
    <x v="0"/>
    <s v="Manual"/>
    <s v="1st Owner"/>
    <n v="2017"/>
    <x v="4"/>
    <s v="5 Seats"/>
  </r>
  <r>
    <s v="Honda Amaze E i-Dtech"/>
    <n v="3.2"/>
    <n v="82000"/>
    <x v="0"/>
    <s v="Manual"/>
    <s v="2nd Owner"/>
    <n v="2013"/>
    <x v="26"/>
    <s v="7 Seats"/>
  </r>
  <r>
    <s v="Hyundai EON LPG Era Plus Option"/>
    <n v="2.2000000000000002"/>
    <n v="50000"/>
    <x v="4"/>
    <s v="Manual"/>
    <s v="2nd Owner"/>
    <n v="2018"/>
    <x v="118"/>
    <s v="5 Seats"/>
  </r>
  <r>
    <s v="Honda Amaze S CVT Petrol BSIV"/>
    <n v="5.9"/>
    <n v="80000"/>
    <x v="1"/>
    <s v="Automatic"/>
    <s v="1st Owner"/>
    <n v="2019"/>
    <x v="118"/>
    <s v="5 Seats"/>
  </r>
  <r>
    <s v="Skoda New Laura Ambiente 1.9 PD"/>
    <n v="2"/>
    <n v="45500"/>
    <x v="0"/>
    <s v="Manual"/>
    <s v="2nd Owner"/>
    <n v="2010"/>
    <x v="31"/>
    <s v="7 Seats"/>
  </r>
  <r>
    <s v="Mahindra Scorpio LX BSIV"/>
    <n v="8.5"/>
    <n v="40000"/>
    <x v="0"/>
    <s v="Manual"/>
    <s v="1st Owner"/>
    <n v="2012"/>
    <x v="54"/>
    <s v="5 Seats"/>
  </r>
  <r>
    <s v="Toyota Etios VD"/>
    <n v="2.2999999999999998"/>
    <n v="142000"/>
    <x v="0"/>
    <s v="Manual"/>
    <s v="1st Owner"/>
    <n v="2011"/>
    <x v="5"/>
    <s v="5 Seats"/>
  </r>
  <r>
    <s v="Hyundai Grand i10 Magna"/>
    <n v="4.4000000000000004"/>
    <n v="34000"/>
    <x v="1"/>
    <s v="Manual"/>
    <s v="1st Owner"/>
    <n v="2016"/>
    <x v="23"/>
    <s v="5 Seats"/>
  </r>
  <r>
    <s v="Skoda Octavia Elegance 2.0 TDI AT"/>
    <n v="6.75"/>
    <n v="181000"/>
    <x v="0"/>
    <s v="Automatic"/>
    <s v="1st Owner"/>
    <n v="2014"/>
    <x v="45"/>
    <s v="5 Seats"/>
  </r>
  <r>
    <s v="Tata Tigor 1.05 Revotorq XZ Option"/>
    <n v="4.8"/>
    <n v="70000"/>
    <x v="0"/>
    <s v="Manual"/>
    <s v="1st Owner"/>
    <n v="2019"/>
    <x v="57"/>
    <s v="5 Seats"/>
  </r>
  <r>
    <s v="Tata Tigor 1.05 Revotorq XZ Option"/>
    <n v="4.8"/>
    <n v="70000"/>
    <x v="0"/>
    <s v="Manual"/>
    <s v="1st Owner"/>
    <n v="2019"/>
    <x v="20"/>
    <s v="5 Seats"/>
  </r>
  <r>
    <s v="Maruti Ertiga ZDI"/>
    <n v="4.5"/>
    <n v="120000"/>
    <x v="0"/>
    <s v="Manual"/>
    <s v="1st Owner"/>
    <n v="2012"/>
    <x v="31"/>
    <s v="5 Seats"/>
  </r>
  <r>
    <s v="Maruti Wagon R VXI Minor"/>
    <n v="1.1000000000000001"/>
    <n v="40000"/>
    <x v="1"/>
    <s v="Manual"/>
    <s v="4th Owner"/>
    <n v="2007"/>
    <x v="53"/>
    <s v="5 Seats"/>
  </r>
  <r>
    <s v="Skoda Rapid 1.5 TDI AT Ambition"/>
    <n v="7.5"/>
    <n v="80000"/>
    <x v="0"/>
    <s v="Automatic"/>
    <s v="1st Owner"/>
    <n v="2015"/>
    <x v="17"/>
    <s v="5 Seats"/>
  </r>
  <r>
    <s v="Mahindra XUV500 W7"/>
    <n v="13"/>
    <n v="30000"/>
    <x v="0"/>
    <s v="Manual"/>
    <s v="1st Owner"/>
    <n v="2020"/>
    <x v="4"/>
    <s v="5 Seats"/>
  </r>
  <r>
    <s v="Ford Figo Petrol EXI"/>
    <n v="1"/>
    <n v="100000"/>
    <x v="1"/>
    <s v="Manual"/>
    <s v="2nd Owner"/>
    <n v="2011"/>
    <x v="13"/>
    <s v="5 Seats"/>
  </r>
  <r>
    <s v="Maruti Zen LXI"/>
    <n v="0.65"/>
    <n v="100000"/>
    <x v="1"/>
    <s v="Manual"/>
    <s v="3rd Owner"/>
    <n v="2004"/>
    <x v="72"/>
    <s v="5 Seats"/>
  </r>
  <r>
    <s v="MG Hector Sharp DCT"/>
    <n v="17.5"/>
    <n v="40000"/>
    <x v="1"/>
    <s v="Automatic"/>
    <s v="1st Owner"/>
    <n v="2021"/>
    <x v="4"/>
    <s v="5 Seats"/>
  </r>
  <r>
    <s v="Maruti Baleno Delta Diesel"/>
    <n v="5.34"/>
    <n v="95700"/>
    <x v="0"/>
    <s v="Manual"/>
    <s v="2nd Owner"/>
    <n v="2018"/>
    <x v="4"/>
    <s v="5 Seats"/>
  </r>
  <r>
    <s v="Tata Indica GLS"/>
    <n v="1.2"/>
    <n v="38332"/>
    <x v="1"/>
    <s v="Manual"/>
    <s v="1st Owner"/>
    <n v="2007"/>
    <x v="5"/>
    <s v="5 Seats"/>
  </r>
  <r>
    <s v="Hyundai EON Magna Plus"/>
    <n v="2.5"/>
    <n v="35000"/>
    <x v="1"/>
    <s v="Manual"/>
    <s v="1st Owner"/>
    <n v="2015"/>
    <x v="5"/>
    <s v="5 Seats"/>
  </r>
  <r>
    <s v="Hyundai Grand i10 1.2 Kappa Sportz Option"/>
    <n v="3.6"/>
    <n v="50000"/>
    <x v="1"/>
    <s v="Manual"/>
    <s v="3rd Owner"/>
    <n v="2018"/>
    <x v="6"/>
    <s v="8 Seats"/>
  </r>
  <r>
    <s v="Maruti Alto K10 VXI"/>
    <n v="3.5"/>
    <n v="35000"/>
    <x v="1"/>
    <s v="Manual"/>
    <s v="1st Owner"/>
    <n v="2016"/>
    <x v="13"/>
    <s v="5 Seats"/>
  </r>
  <r>
    <s v="Ford Freestyle Ambiente Petrol BSIV"/>
    <n v="4.25"/>
    <n v="40000"/>
    <x v="1"/>
    <s v="Manual"/>
    <s v="1st Owner"/>
    <n v="2018"/>
    <x v="31"/>
    <s v="5 Seats"/>
  </r>
  <r>
    <s v="Maruti Swift VXI"/>
    <n v="3.05"/>
    <n v="50000"/>
    <x v="1"/>
    <s v="Manual"/>
    <s v="1st Owner"/>
    <n v="2013"/>
    <x v="2"/>
    <s v="5 Seats"/>
  </r>
  <r>
    <s v="Maruti Swift Dzire Tour 1.2 S STD CNG"/>
    <n v="6.1"/>
    <n v="40000"/>
    <x v="2"/>
    <s v="Manual"/>
    <s v="1st Owner"/>
    <n v="2019"/>
    <x v="5"/>
    <s v="5 Seats"/>
  </r>
  <r>
    <s v="Ford Ecosport Thunder Edition Diesel"/>
    <n v="9"/>
    <n v="50000"/>
    <x v="0"/>
    <s v="Manual"/>
    <s v="1st Owner"/>
    <n v="2021"/>
    <x v="13"/>
    <s v="5 Seats"/>
  </r>
  <r>
    <s v="Ford Ecosport 1.5 DV5 MT Ambiente"/>
    <n v="5"/>
    <n v="60000"/>
    <x v="0"/>
    <s v="Manual"/>
    <s v="2nd Owner"/>
    <n v="2014"/>
    <x v="70"/>
    <s v="5 Seats"/>
  </r>
  <r>
    <s v="Kia Seltos Anniversary Edition IVT"/>
    <n v="16.5"/>
    <n v="31000"/>
    <x v="1"/>
    <s v="Automatic"/>
    <s v="1st Owner"/>
    <n v="2020"/>
    <x v="31"/>
    <s v="5 Seats"/>
  </r>
  <r>
    <s v="Maruti Wagon R VXi BSII"/>
    <n v="1.7"/>
    <n v="80000"/>
    <x v="1"/>
    <s v="Manual"/>
    <s v="2nd Owner"/>
    <n v="2011"/>
    <x v="48"/>
    <s v="5 Seats"/>
  </r>
  <r>
    <s v="Maruti SX4 S Cross Zeta DDiS 200 SH"/>
    <n v="7.6"/>
    <n v="70000"/>
    <x v="0"/>
    <s v="Manual"/>
    <s v="1st Owner"/>
    <n v="2018"/>
    <x v="4"/>
    <s v="7 Seats"/>
  </r>
  <r>
    <s v="Toyota Innova 2.5 VX (Diesel) 8 Seater BS IV"/>
    <n v="4.0999999999999996"/>
    <n v="120000"/>
    <x v="0"/>
    <s v="Manual"/>
    <s v="3rd Owner"/>
    <n v="2011"/>
    <x v="31"/>
    <s v="5 Seats"/>
  </r>
  <r>
    <s v="Honda Jazz VX Diesel"/>
    <n v="7.1"/>
    <n v="50000"/>
    <x v="0"/>
    <s v="Manual"/>
    <s v="1st Owner"/>
    <n v="2019"/>
    <x v="39"/>
    <s v="5 Seats"/>
  </r>
  <r>
    <s v="Maruti Wagon R VXI BS IV"/>
    <n v="2.4"/>
    <n v="50000"/>
    <x v="1"/>
    <s v="Manual"/>
    <s v="1st Owner"/>
    <n v="2013"/>
    <x v="23"/>
    <s v="5 Seats"/>
  </r>
  <r>
    <s v="Honda Civic 1.8 S MT"/>
    <n v="1.4"/>
    <n v="85000"/>
    <x v="1"/>
    <s v="Manual"/>
    <s v="2nd Owner"/>
    <n v="2008"/>
    <x v="8"/>
    <s v="5 Seats"/>
  </r>
  <r>
    <s v="Maruti Swift VDI BSIV"/>
    <n v="4.25"/>
    <n v="80000"/>
    <x v="0"/>
    <s v="Manual"/>
    <s v="1st Owner"/>
    <n v="2016"/>
    <x v="31"/>
    <s v="7 Seats"/>
  </r>
  <r>
    <s v="Renault Duster 85PS Diesel RxL"/>
    <n v="4.75"/>
    <n v="73000"/>
    <x v="0"/>
    <s v="Manual"/>
    <s v="2nd Owner"/>
    <n v="2015"/>
    <x v="31"/>
    <s v="5 Seats"/>
  </r>
  <r>
    <s v="Hyundai i10 Magna 1.2 iTech SE"/>
    <n v="1.8"/>
    <n v="60000"/>
    <x v="1"/>
    <s v="Manual"/>
    <s v="2nd Owner"/>
    <n v="2013"/>
    <x v="31"/>
    <s v="5 Seats"/>
  </r>
  <r>
    <s v="Maruti Swift Dzire LDI"/>
    <n v="2.99"/>
    <n v="120000"/>
    <x v="0"/>
    <s v="Manual"/>
    <s v="1st Owner"/>
    <n v="2013"/>
    <x v="31"/>
    <s v="5 Seats"/>
  </r>
  <r>
    <s v="Hyundai Creta 1.6 CRDi SX"/>
    <n v="7.5"/>
    <n v="100000"/>
    <x v="0"/>
    <s v="Manual"/>
    <s v="1st Owner"/>
    <n v="2015"/>
    <x v="77"/>
    <s v="7 Seats"/>
  </r>
  <r>
    <s v="Mahindra XUV500 W8 FWD"/>
    <n v="6"/>
    <n v="100000"/>
    <x v="0"/>
    <s v="Manual"/>
    <s v="2nd Owner"/>
    <n v="2014"/>
    <x v="37"/>
    <s v="5 Seats"/>
  </r>
  <r>
    <s v="Hyundai i20 1.4 CRDi Sportz"/>
    <n v="2.78"/>
    <n v="120000"/>
    <x v="0"/>
    <s v="Manual"/>
    <s v="1st Owner"/>
    <n v="2012"/>
    <x v="13"/>
    <s v="5 Seats"/>
  </r>
  <r>
    <s v="Maruti Swift Dzire VDI"/>
    <n v="3"/>
    <n v="80000"/>
    <x v="0"/>
    <s v="Manual"/>
    <s v="3rd Owner"/>
    <n v="2012"/>
    <x v="67"/>
    <s v="5 Seats"/>
  </r>
  <r>
    <s v="Maruti Swift Dzire VDi"/>
    <n v="2.9"/>
    <n v="80000"/>
    <x v="0"/>
    <s v="Manual"/>
    <s v="3rd Owner"/>
    <n v="2012"/>
    <x v="59"/>
    <s v="5 Seats"/>
  </r>
  <r>
    <s v="Tata Indica Quadrajet VX"/>
    <n v="0.95"/>
    <n v="100000"/>
    <x v="0"/>
    <s v="Manual"/>
    <s v="2nd Owner"/>
    <n v="2012"/>
    <x v="4"/>
    <s v="5 Seats"/>
  </r>
  <r>
    <s v="Maruti Ertiga SHVS VDI"/>
    <n v="6.65"/>
    <n v="60000"/>
    <x v="0"/>
    <s v="Manual"/>
    <s v="1st Owner"/>
    <n v="2017"/>
    <x v="39"/>
    <s v="5 Seats"/>
  </r>
  <r>
    <s v="Toyota Etios Liva GD"/>
    <n v="2.65"/>
    <n v="80000"/>
    <x v="0"/>
    <s v="Manual"/>
    <s v="1st Owner"/>
    <n v="2013"/>
    <x v="39"/>
    <s v="5 Seats"/>
  </r>
  <r>
    <s v="Toyota Etios VX"/>
    <n v="1.9"/>
    <n v="80500"/>
    <x v="1"/>
    <s v="Manual"/>
    <s v="2nd Owner"/>
    <n v="2011"/>
    <x v="13"/>
    <s v="5 Seats"/>
  </r>
  <r>
    <s v="Maruti Wagon R VXI BS IV"/>
    <n v="3"/>
    <n v="25000"/>
    <x v="1"/>
    <s v="Manual"/>
    <s v="1st Owner"/>
    <n v="2012"/>
    <x v="6"/>
    <s v="5 Seats"/>
  </r>
  <r>
    <s v="Toyota Innova Crysta 2.4 G MT BSIV"/>
    <n v="13.5"/>
    <n v="90000"/>
    <x v="0"/>
    <s v="Manual"/>
    <s v="1st Owner"/>
    <n v="2017"/>
    <x v="17"/>
    <s v="5 Seats"/>
  </r>
  <r>
    <s v="Tata Indigo LX (TDI) BS-III"/>
    <n v="1.8"/>
    <n v="60000"/>
    <x v="0"/>
    <s v="Manual"/>
    <s v="4th Owner"/>
    <n v="2014"/>
    <x v="13"/>
    <s v="5 Seats"/>
  </r>
  <r>
    <s v="Hyundai Venue S BSIV"/>
    <n v="7"/>
    <n v="50000"/>
    <x v="1"/>
    <s v="Manual"/>
    <s v="1st Owner"/>
    <n v="2019"/>
    <x v="4"/>
    <s v="5 Seats"/>
  </r>
  <r>
    <s v="Hyundai Creta 1.6 CRDi SX"/>
    <n v="7.3"/>
    <n v="100000"/>
    <x v="0"/>
    <s v="Manual"/>
    <s v="2nd Owner"/>
    <n v="2015"/>
    <x v="31"/>
    <s v="5 Seats"/>
  </r>
  <r>
    <s v="Hyundai Creta 1.6 CRDi SX"/>
    <n v="7.3"/>
    <n v="100000"/>
    <x v="0"/>
    <s v="Manual"/>
    <s v="2nd Owner"/>
    <n v="2015"/>
    <x v="48"/>
    <s v="5 Seats"/>
  </r>
  <r>
    <s v="Maruti Wagon R LXI DUO BS IV"/>
    <n v="2.5"/>
    <n v="80000"/>
    <x v="4"/>
    <s v="Manual"/>
    <s v="1st Owner"/>
    <n v="2012"/>
    <x v="13"/>
    <s v="8 Seats"/>
  </r>
  <r>
    <s v="Honda City VTEC"/>
    <n v="1.2"/>
    <n v="10000"/>
    <x v="1"/>
    <s v="Manual"/>
    <s v="2nd Owner"/>
    <n v="2008"/>
    <x v="48"/>
    <s v="5 Seats"/>
  </r>
  <r>
    <s v="Hyundai EON LPG Magna Plus"/>
    <n v="1.85"/>
    <n v="60000"/>
    <x v="4"/>
    <s v="Manual"/>
    <s v="2nd Owner"/>
    <n v="2012"/>
    <x v="55"/>
    <s v="5 Seats"/>
  </r>
  <r>
    <s v="Maruti Alto K10 2010-2014 VXI"/>
    <n v="1.8"/>
    <n v="70000"/>
    <x v="1"/>
    <s v="Manual"/>
    <s v="2nd Owner"/>
    <n v="2013"/>
    <x v="18"/>
    <s v="5 Seats"/>
  </r>
  <r>
    <s v="Hyundai i10 Magna"/>
    <n v="1.5"/>
    <n v="110000"/>
    <x v="1"/>
    <s v="Manual"/>
    <s v="3rd Owner"/>
    <n v="2012"/>
    <x v="18"/>
    <s v="5 Seats"/>
  </r>
  <r>
    <s v="Maruti Ritz VDi"/>
    <n v="2.15"/>
    <n v="72000"/>
    <x v="0"/>
    <s v="Manual"/>
    <s v="1st Owner"/>
    <n v="2011"/>
    <x v="7"/>
    <s v="5 Seats"/>
  </r>
  <r>
    <s v="Renault Duster 85PS Diesel RxL"/>
    <n v="3.65"/>
    <n v="63000"/>
    <x v="0"/>
    <s v="Manual"/>
    <s v="2nd Owner"/>
    <n v="2014"/>
    <x v="130"/>
    <s v="5 Seats"/>
  </r>
  <r>
    <s v="Maruti Wagon R LXI"/>
    <n v="3.85"/>
    <n v="50000"/>
    <x v="1"/>
    <s v="Manual"/>
    <s v="2nd Owner"/>
    <n v="2019"/>
    <x v="4"/>
    <s v="5 Seats"/>
  </r>
  <r>
    <s v="Mahindra Verito Vibe 1.5 dCi D6"/>
    <n v="2.4"/>
    <n v="100000"/>
    <x v="0"/>
    <s v="Manual"/>
    <s v="2nd Owner"/>
    <n v="2015"/>
    <x v="4"/>
    <s v="5 Seats"/>
  </r>
  <r>
    <s v="Maruti Swift Dzire VXi"/>
    <n v="1.75"/>
    <n v="80000"/>
    <x v="1"/>
    <s v="Manual"/>
    <s v="4th Owner"/>
    <n v="2009"/>
    <x v="18"/>
    <s v="5 Seats"/>
  </r>
  <r>
    <s v="Maruti Omni E MPI STD BSIV"/>
    <n v="2.2999999999999998"/>
    <n v="70000"/>
    <x v="1"/>
    <s v="Manual"/>
    <s v="1st Owner"/>
    <n v="2018"/>
    <x v="5"/>
    <s v="5 Seats"/>
  </r>
  <r>
    <s v="Maruti Alto 800 LXI"/>
    <n v="3.1"/>
    <n v="35000"/>
    <x v="1"/>
    <s v="Manual"/>
    <s v="2nd Owner"/>
    <n v="2020"/>
    <x v="6"/>
    <s v="5 Seats"/>
  </r>
  <r>
    <s v="Jeep Compass 1.4 Longitude Option BSIV"/>
    <n v="14.37"/>
    <n v="50000"/>
    <x v="1"/>
    <s v="Automatic"/>
    <s v="1st Owner"/>
    <n v="2018"/>
    <x v="16"/>
    <s v="5 Seats"/>
  </r>
  <r>
    <s v="Hyundai Getz GLS"/>
    <n v="0.9"/>
    <n v="70000"/>
    <x v="1"/>
    <s v="Manual"/>
    <s v="3rd Owner"/>
    <n v="2006"/>
    <x v="3"/>
    <s v="7 Seats"/>
  </r>
  <r>
    <s v="Hyundai i20 1.2 Magna"/>
    <n v="1.95"/>
    <n v="100000"/>
    <x v="1"/>
    <s v="Manual"/>
    <s v="1st Owner"/>
    <n v="2010"/>
    <x v="12"/>
    <s v="4 Seats"/>
  </r>
  <r>
    <s v="Hyundai i20 1.2 Magna"/>
    <n v="1.95"/>
    <n v="90000"/>
    <x v="1"/>
    <s v="Manual"/>
    <s v="1st Owner"/>
    <n v="2010"/>
    <x v="4"/>
    <s v="5 Seats"/>
  </r>
  <r>
    <s v="Maruti Alto LXi"/>
    <n v="1.2"/>
    <n v="70000"/>
    <x v="1"/>
    <s v="Manual"/>
    <s v="1st Owner"/>
    <n v="2012"/>
    <x v="23"/>
    <s v="5 Seats"/>
  </r>
  <r>
    <s v="Honda City i-DTEC V"/>
    <n v="6.5"/>
    <n v="110000"/>
    <x v="0"/>
    <s v="Manual"/>
    <s v="2nd Owner"/>
    <n v="2017"/>
    <x v="13"/>
    <s v="5 Seats"/>
  </r>
  <r>
    <s v="Honda City GXi"/>
    <n v="1.3"/>
    <n v="90000"/>
    <x v="1"/>
    <s v="Manual"/>
    <s v="3rd Owner"/>
    <n v="2006"/>
    <x v="13"/>
    <s v="5 Seats"/>
  </r>
  <r>
    <s v="Ford Ecosport 1.0 Ecoboost Titanium"/>
    <n v="4.71"/>
    <n v="80769"/>
    <x v="1"/>
    <s v="Manual"/>
    <s v="2nd Owner"/>
    <n v="2015"/>
    <x v="4"/>
    <s v="5 Seats"/>
  </r>
  <r>
    <s v="Volkswagen Polo Diesel Comfortline 1.2L"/>
    <n v="2.9"/>
    <n v="47700"/>
    <x v="0"/>
    <s v="Manual"/>
    <s v="2nd Owner"/>
    <n v="2013"/>
    <x v="31"/>
    <s v="5 Seats"/>
  </r>
  <r>
    <s v="Renault KWID RXL"/>
    <n v="2.1"/>
    <n v="40000"/>
    <x v="1"/>
    <s v="Manual"/>
    <s v="2nd Owner"/>
    <n v="2016"/>
    <x v="4"/>
    <s v="5 Seats"/>
  </r>
  <r>
    <s v="Maruti Baleno Delta"/>
    <n v="6.5"/>
    <n v="20000"/>
    <x v="1"/>
    <s v="Manual"/>
    <s v="1st Owner"/>
    <n v="2021"/>
    <x v="31"/>
    <s v="5 Seats"/>
  </r>
  <r>
    <s v="Tata Safari Storme Explorer Edition"/>
    <n v="3.4"/>
    <n v="110000"/>
    <x v="0"/>
    <s v="Manual"/>
    <s v="3rd Owner"/>
    <n v="2013"/>
    <x v="16"/>
    <s v="5 Seats"/>
  </r>
  <r>
    <s v="Maruti Alto K10 LXI CNG"/>
    <n v="2.2000000000000002"/>
    <n v="50000"/>
    <x v="2"/>
    <s v="Manual"/>
    <s v="1st Owner"/>
    <n v="2014"/>
    <x v="31"/>
    <s v="5 Seats"/>
  </r>
  <r>
    <s v="Maruti Wagon R LXI"/>
    <n v="0.8"/>
    <n v="70000"/>
    <x v="1"/>
    <s v="Manual"/>
    <s v="2nd Owner"/>
    <n v="2005"/>
    <x v="26"/>
    <s v="5 Seats"/>
  </r>
  <r>
    <s v="Hyundai i20 Magna Plus BSIV"/>
    <n v="6"/>
    <n v="15000"/>
    <x v="1"/>
    <s v="Manual"/>
    <s v="1st Owner"/>
    <n v="2019"/>
    <x v="51"/>
    <s v="5 Seats"/>
  </r>
  <r>
    <s v="Tata Manza Aqua Quadrajet BS IV"/>
    <n v="1.8"/>
    <n v="120000"/>
    <x v="0"/>
    <s v="Manual"/>
    <s v="3rd Owner"/>
    <n v="2012"/>
    <x v="34"/>
    <s v="5 Seats"/>
  </r>
  <r>
    <s v="Maruti Ritz ZXi"/>
    <n v="1.5"/>
    <n v="110000"/>
    <x v="1"/>
    <s v="Manual"/>
    <s v="2nd Owner"/>
    <n v="2009"/>
    <x v="91"/>
    <s v="5 Seats"/>
  </r>
  <r>
    <s v="Maruti Swift Dzire VDI"/>
    <n v="6.25"/>
    <n v="40000"/>
    <x v="0"/>
    <s v="Manual"/>
    <s v="1st Owner"/>
    <n v="2018"/>
    <x v="21"/>
    <s v="5 Seats"/>
  </r>
  <r>
    <s v="Datsun RediGO 1.0 T Option"/>
    <n v="2"/>
    <n v="60000"/>
    <x v="1"/>
    <s v="Manual"/>
    <s v="3rd Owner"/>
    <n v="2019"/>
    <x v="22"/>
    <s v="4 Seats"/>
  </r>
  <r>
    <s v="Maruti Swift Dzire LDI"/>
    <n v="3.5"/>
    <n v="100000"/>
    <x v="0"/>
    <s v="Manual"/>
    <s v="3rd Owner"/>
    <n v="2015"/>
    <x v="50"/>
    <s v="5 Seats"/>
  </r>
  <r>
    <s v="Audi Q5 40 TDI Premium Plus"/>
    <n v="44.75"/>
    <n v="27000"/>
    <x v="0"/>
    <s v="Automatic"/>
    <s v="2nd Owner"/>
    <n v="2020"/>
    <x v="50"/>
    <s v="5 Seats"/>
  </r>
  <r>
    <s v="Audi A4 30 TFSI Premium Plus"/>
    <n v="21.75"/>
    <n v="99125"/>
    <x v="1"/>
    <s v="Automatic"/>
    <s v="1st Owner"/>
    <n v="2017"/>
    <x v="34"/>
    <s v="5 Seats"/>
  </r>
  <r>
    <s v="BMW 5 Series 530i M Sport"/>
    <n v="51.75"/>
    <n v="46000"/>
    <x v="1"/>
    <s v="Automatic"/>
    <s v="1st Owner"/>
    <n v="2019"/>
    <x v="82"/>
    <s v="5 Seats"/>
  </r>
  <r>
    <s v="Lexus ES 300h"/>
    <n v="39.75"/>
    <n v="68000"/>
    <x v="1"/>
    <s v="Automatic"/>
    <s v="1st Owner"/>
    <n v="2017"/>
    <x v="26"/>
    <s v="5 Seats"/>
  </r>
  <r>
    <s v="BMW 5 Series 520d Luxury Line"/>
    <n v="54.75"/>
    <n v="40500"/>
    <x v="0"/>
    <s v="Automatic"/>
    <s v="1st Owner"/>
    <n v="2021"/>
    <x v="29"/>
    <s v="5 Seats"/>
  </r>
  <r>
    <s v="Mercedes-Benz GLC 300 4MATIC"/>
    <n v="43.75"/>
    <n v="27000"/>
    <x v="1"/>
    <s v="Automatic"/>
    <s v="1st Owner"/>
    <n v="2018"/>
    <x v="32"/>
    <s v="5 Seats"/>
  </r>
  <r>
    <s v="Mercedes-Benz GLC 220d 4MATIC"/>
    <n v="58.75"/>
    <n v="18000"/>
    <x v="0"/>
    <s v="Automatic"/>
    <s v="1st Owner"/>
    <n v="2020"/>
    <x v="32"/>
    <s v="5 Seats"/>
  </r>
  <r>
    <s v="Mercedes-Benz C-Class Progressive C 220d"/>
    <n v="43.75"/>
    <n v="40200"/>
    <x v="0"/>
    <s v="Automatic"/>
    <s v="1st Owner"/>
    <n v="2020"/>
    <x v="34"/>
    <s v="5 Seats"/>
  </r>
  <r>
    <s v="Mini 3 DOOR Cooper S"/>
    <n v="43.75"/>
    <n v="4200"/>
    <x v="1"/>
    <s v="Automatic"/>
    <s v="2nd Owner"/>
    <n v="2018"/>
    <x v="32"/>
    <s v="5 Seats"/>
  </r>
  <r>
    <s v="Ford Ecosport 1.5 Ti VCT MT Titanium BSIV"/>
    <n v="8.75"/>
    <n v="51000"/>
    <x v="1"/>
    <s v="Manual"/>
    <s v="1st Owner"/>
    <n v="2018"/>
    <x v="38"/>
    <s v="5 Seats"/>
  </r>
  <r>
    <s v="Audi A6 35 TDI Technology"/>
    <n v="19.75"/>
    <n v="60100"/>
    <x v="0"/>
    <s v="Automatic"/>
    <s v="2nd Owner"/>
    <n v="2015"/>
    <x v="4"/>
    <s v="5 Seats"/>
  </r>
  <r>
    <s v="Renault Duster Petrol RxL"/>
    <n v="7.95"/>
    <n v="30000"/>
    <x v="1"/>
    <s v="Manual"/>
    <s v="1st Owner"/>
    <n v="2018"/>
    <x v="54"/>
    <s v="5 Seats"/>
  </r>
  <r>
    <s v="Mercedes-Benz C-Class C 220 CDI Avantgarde"/>
    <n v="29.75"/>
    <n v="71000"/>
    <x v="0"/>
    <s v="Automatic"/>
    <s v="2nd Owner"/>
    <n v="2018"/>
    <x v="16"/>
    <s v="5 Seats"/>
  </r>
  <r>
    <s v="Mercedes-Benz GLE 250d"/>
    <n v="45.75"/>
    <n v="46100"/>
    <x v="0"/>
    <s v="Automatic"/>
    <s v="1st Owner"/>
    <n v="2017"/>
    <x v="33"/>
    <s v="5 Seats"/>
  </r>
  <r>
    <s v="BMW X3 xDrive 30i Luxury Line"/>
    <n v="61.75"/>
    <n v="18000"/>
    <x v="1"/>
    <s v="Automatic"/>
    <s v="1st Owner"/>
    <n v="2021"/>
    <x v="8"/>
    <s v="5 Seats"/>
  </r>
  <r>
    <s v="Mercedes-Benz CLA 200 CDI Style"/>
    <n v="16"/>
    <n v="56000"/>
    <x v="0"/>
    <s v="Automatic"/>
    <s v="2nd Owner"/>
    <n v="2015"/>
    <x v="5"/>
    <s v="5 Seats"/>
  </r>
  <r>
    <s v="Hyundai Xcent 1.2 CRDi E Plus"/>
    <n v="4.28"/>
    <n v="60694"/>
    <x v="0"/>
    <s v="Manual"/>
    <s v="2nd Owner"/>
    <n v="2018"/>
    <x v="10"/>
    <s v="5 Seats"/>
  </r>
  <r>
    <s v="Maruti Swift Dzire VXI"/>
    <n v="3.75"/>
    <n v="38536"/>
    <x v="1"/>
    <s v="Manual"/>
    <s v="3rd Owner"/>
    <n v="2015"/>
    <x v="13"/>
    <s v="5 Seats"/>
  </r>
  <r>
    <s v="Maruti Wagon R LXI Minor"/>
    <n v="0.76085000000000003"/>
    <n v="97641"/>
    <x v="1"/>
    <s v="Manual"/>
    <s v="3rd Owner"/>
    <n v="2008"/>
    <x v="5"/>
    <s v="5 Seats"/>
  </r>
  <r>
    <s v="Renault KWID 1.0 RXT Optional AT 2016-2019"/>
    <n v="3.4"/>
    <n v="4956"/>
    <x v="1"/>
    <s v="Automatic"/>
    <s v="1st Owner"/>
    <n v="2018"/>
    <x v="3"/>
    <s v="5 Seats"/>
  </r>
  <r>
    <s v="Hyundai Santro Xing GLS"/>
    <n v="1.51"/>
    <n v="112753"/>
    <x v="1"/>
    <s v="Manual"/>
    <s v="2nd Owner"/>
    <n v="2012"/>
    <x v="13"/>
    <s v="5 Seats"/>
  </r>
  <r>
    <s v="Hyundai i20 1.4 CRDi Sportz"/>
    <n v="2.4500000000000002"/>
    <n v="135966"/>
    <x v="0"/>
    <s v="Manual"/>
    <s v="2nd Owner"/>
    <n v="2012"/>
    <x v="13"/>
    <s v="5 Seats"/>
  </r>
  <r>
    <s v="Ford Ecosport 1.5 Diesel Trend Plus BSIV"/>
    <n v="6.08"/>
    <n v="60730"/>
    <x v="0"/>
    <s v="Manual"/>
    <s v="1st Owner"/>
    <n v="2017"/>
    <x v="13"/>
    <s v="5 Seats"/>
  </r>
  <r>
    <s v="Honda Amaze SX i-VTEC"/>
    <n v="3.77"/>
    <n v="35128"/>
    <x v="1"/>
    <s v="Manual"/>
    <s v="1st Owner"/>
    <n v="2015"/>
    <x v="31"/>
    <s v="7 Seats"/>
  </r>
  <r>
    <s v="Maruti Wagon R LXI"/>
    <n v="2.75"/>
    <n v="93688"/>
    <x v="1"/>
    <s v="Manual"/>
    <s v="1st Owner"/>
    <n v="2014"/>
    <x v="32"/>
    <s v="5 Seats"/>
  </r>
  <r>
    <s v="Honda Amaze S Diesel"/>
    <n v="4"/>
    <n v="17804"/>
    <x v="0"/>
    <s v="Manual"/>
    <s v="1st Owner"/>
    <n v="2014"/>
    <x v="6"/>
    <s v="5 Seats"/>
  </r>
  <r>
    <s v="Honda Amaze S Petrol"/>
    <n v="3.5"/>
    <n v="118424"/>
    <x v="1"/>
    <s v="Manual"/>
    <s v="1st Owner"/>
    <n v="2014"/>
    <x v="68"/>
    <s v="7 Seats"/>
  </r>
  <r>
    <s v="Maruti Wagon R VXI"/>
    <n v="3.75"/>
    <n v="9256"/>
    <x v="1"/>
    <s v="Manual"/>
    <s v="1st Owner"/>
    <n v="2017"/>
    <x v="6"/>
    <s v="5 Seats"/>
  </r>
  <r>
    <s v="Maruti Wagon R LXI"/>
    <n v="2.5"/>
    <n v="90098"/>
    <x v="1"/>
    <s v="Manual"/>
    <s v="1st Owner"/>
    <n v="2013"/>
    <x v="4"/>
    <s v="5 Seats"/>
  </r>
  <r>
    <s v="Maruti Wagon R LXI BS IV"/>
    <n v="1.33"/>
    <n v="54363"/>
    <x v="1"/>
    <s v="Manual"/>
    <s v="3rd Owner"/>
    <n v="2010"/>
    <x v="5"/>
    <s v="5 Seats"/>
  </r>
  <r>
    <s v="Maruti Swift VDI"/>
    <n v="5.1100000000000003"/>
    <n v="53139"/>
    <x v="0"/>
    <s v="Manual"/>
    <s v="3rd Owner"/>
    <n v="2018"/>
    <x v="13"/>
    <s v="5 Seats"/>
  </r>
  <r>
    <s v="Mercedes-Benz C-Class C 220 CDI BE Avantgare"/>
    <n v="9.1199999999999992"/>
    <n v="73873"/>
    <x v="0"/>
    <s v="Automatic"/>
    <s v="1st Owner"/>
    <n v="2012"/>
    <x v="18"/>
    <s v="5 Seats"/>
  </r>
  <r>
    <s v="Tata Nexon 1.5 Revotorq XZ Plus"/>
    <n v="7.6"/>
    <n v="34346"/>
    <x v="0"/>
    <s v="Manual"/>
    <s v="1st Owner"/>
    <n v="2019"/>
    <x v="8"/>
    <s v="5 Seats"/>
  </r>
  <r>
    <s v="Toyota Fortuner 4x4 MT"/>
    <n v="10.55"/>
    <n v="99934"/>
    <x v="0"/>
    <s v="Manual"/>
    <s v="1st Owner"/>
    <n v="2012"/>
    <x v="4"/>
    <s v="5 Seats"/>
  </r>
  <r>
    <s v="Hyundai Creta S"/>
    <n v="12.38"/>
    <n v="12748"/>
    <x v="1"/>
    <s v="Manual"/>
    <s v="2nd Owner"/>
    <n v="2021"/>
    <x v="4"/>
    <s v="5 Seats"/>
  </r>
  <r>
    <s v="Maruti Wagon R VXI 1.2"/>
    <n v="4.66"/>
    <n v="9006"/>
    <x v="1"/>
    <s v="Manual"/>
    <s v="1st Owner"/>
    <n v="2019"/>
    <x v="13"/>
    <s v="5 Seats"/>
  </r>
  <r>
    <s v="Mahindra Bolero B6"/>
    <n v="9.17"/>
    <n v="28600"/>
    <x v="0"/>
    <s v="Manual"/>
    <s v="3rd Owner"/>
    <n v="2020"/>
    <x v="3"/>
    <s v="5 Seats"/>
  </r>
  <r>
    <s v="Maruti Wagon R CNG LXI Opt"/>
    <n v="5.88"/>
    <n v="8876"/>
    <x v="2"/>
    <s v="Manual"/>
    <s v="1st Owner"/>
    <n v="2021"/>
    <x v="18"/>
    <s v="5 Seats"/>
  </r>
  <r>
    <s v="Maruti Alto 800 CNG LXI"/>
    <n v="1.68"/>
    <n v="60613"/>
    <x v="2"/>
    <s v="Manual"/>
    <s v="1st Owner"/>
    <n v="2013"/>
    <x v="13"/>
    <s v="5 Seats"/>
  </r>
  <r>
    <s v="Hyundai i20 1.4 Magna Executive"/>
    <n v="5.22"/>
    <n v="56939"/>
    <x v="0"/>
    <s v="Manual"/>
    <s v="1st Owner"/>
    <n v="2017"/>
    <x v="13"/>
    <s v="5 Seats"/>
  </r>
  <r>
    <s v="Hyundai Grand i10 Magna"/>
    <n v="3.12"/>
    <n v="80628"/>
    <x v="1"/>
    <s v="Manual"/>
    <s v="2nd Owner"/>
    <n v="2015"/>
    <x v="16"/>
    <s v="5 Seats"/>
  </r>
  <r>
    <s v="Maruti Swift VXI"/>
    <n v="5.87"/>
    <n v="9535"/>
    <x v="1"/>
    <s v="Manual"/>
    <s v="1st Owner"/>
    <n v="2021"/>
    <x v="4"/>
    <s v="5 Seats"/>
  </r>
  <r>
    <s v="Maruti Wagon R LXI CNG"/>
    <n v="2.1"/>
    <n v="68616"/>
    <x v="2"/>
    <s v="Manual"/>
    <s v="2nd Owner"/>
    <n v="2012"/>
    <x v="8"/>
    <s v="5 Seats"/>
  </r>
  <r>
    <s v="Honda Amaze V Petrol BSIV"/>
    <n v="6.5"/>
    <n v="33000"/>
    <x v="1"/>
    <s v="Manual"/>
    <s v="1st Owner"/>
    <n v="2018"/>
    <x v="18"/>
    <s v="7 Seats"/>
  </r>
  <r>
    <s v="Maruti Alto 800 LXI"/>
    <n v="1.88"/>
    <n v="4972"/>
    <x v="1"/>
    <s v="Manual"/>
    <s v="1st Owner"/>
    <n v="2015"/>
    <x v="10"/>
    <s v="5 Seats"/>
  </r>
  <r>
    <s v="Maruti Wagon R LXI CNG"/>
    <n v="4.33"/>
    <n v="34088"/>
    <x v="2"/>
    <s v="Manual"/>
    <s v="2nd Owner"/>
    <n v="2019"/>
    <x v="14"/>
    <s v="5 Seats"/>
  </r>
  <r>
    <s v="Maruti Wagon R Stingray LXI"/>
    <n v="2.52"/>
    <n v="54890"/>
    <x v="1"/>
    <s v="Manual"/>
    <s v="2nd Owner"/>
    <n v="2013"/>
    <x v="2"/>
    <s v="5 Seats"/>
  </r>
  <r>
    <s v="Nissan Magnite XL"/>
    <n v="5.47"/>
    <n v="25166"/>
    <x v="1"/>
    <s v="Manual"/>
    <s v="1st Owner"/>
    <n v="2021"/>
    <x v="8"/>
    <s v="5 Seats"/>
  </r>
  <r>
    <s v="Maruti Swift VXI"/>
    <n v="5.92"/>
    <n v="32714"/>
    <x v="1"/>
    <s v="Manual"/>
    <s v="1st Owner"/>
    <n v="2020"/>
    <x v="13"/>
    <s v="5 Seats"/>
  </r>
  <r>
    <s v="Hyundai i20 Sportz 1.4 CRDi"/>
    <n v="4.5"/>
    <n v="75000"/>
    <x v="0"/>
    <s v="Manual"/>
    <s v="1st Owner"/>
    <n v="2014"/>
    <x v="33"/>
    <s v="5 Seats"/>
  </r>
  <r>
    <s v="Maruti Alto XCITE"/>
    <n v="0.86607999999999996"/>
    <n v="60375"/>
    <x v="1"/>
    <s v="Manual"/>
    <s v="1st Owner"/>
    <n v="2009"/>
    <x v="4"/>
    <s v="8 Seats"/>
  </r>
  <r>
    <s v="Honda Amaze VX i-Vtech"/>
    <n v="3.78"/>
    <n v="37083"/>
    <x v="1"/>
    <s v="Manual"/>
    <s v="1st Owner"/>
    <n v="2014"/>
    <x v="118"/>
    <s v="5 Seats"/>
  </r>
  <r>
    <s v="Hyundai Creta 1.6 SX Option Executive"/>
    <n v="13.31"/>
    <n v="7322"/>
    <x v="1"/>
    <s v="Manual"/>
    <s v="2nd Owner"/>
    <n v="2019"/>
    <x v="18"/>
    <s v="5 Seats"/>
  </r>
  <r>
    <s v="Toyota Innova 2.5 G (Diesel) 7 Seater BS IV"/>
    <n v="5.83"/>
    <n v="276459"/>
    <x v="0"/>
    <s v="Manual"/>
    <s v="3rd Owner"/>
    <n v="2014"/>
    <x v="23"/>
    <s v="7 Seats"/>
  </r>
  <r>
    <s v="Hyundai Creta 1.4 E Plus"/>
    <n v="8.14"/>
    <n v="64179"/>
    <x v="0"/>
    <s v="Manual"/>
    <s v="1st Owner"/>
    <n v="2018"/>
    <x v="31"/>
    <s v="7 Seats"/>
  </r>
  <r>
    <s v="Maruti Wagon R LXI BS IV"/>
    <n v="2.76"/>
    <n v="41347"/>
    <x v="1"/>
    <s v="Manual"/>
    <s v="1st Owner"/>
    <n v="2015"/>
    <x v="13"/>
    <s v="5 Seats"/>
  </r>
  <r>
    <s v="Hyundai Santro Sportz BSIV"/>
    <n v="4.5199999999999996"/>
    <n v="15845"/>
    <x v="1"/>
    <s v="Manual"/>
    <s v="1st Owner"/>
    <n v="2019"/>
    <x v="31"/>
    <s v="5 Seats"/>
  </r>
  <r>
    <s v="Maruti Swift Dzire VXI 1.2"/>
    <n v="5.35"/>
    <n v="20185"/>
    <x v="1"/>
    <s v="Manual"/>
    <s v="1st Owner"/>
    <n v="2017"/>
    <x v="31"/>
    <s v="5 Seats"/>
  </r>
  <r>
    <s v="Tata Tigor XZ Plus Diesel"/>
    <n v="5.97"/>
    <n v="38207"/>
    <x v="0"/>
    <s v="Manual"/>
    <s v="1st Owner"/>
    <n v="2019"/>
    <x v="13"/>
    <s v="5 Seats"/>
  </r>
  <r>
    <s v="Maruti Alto LXi BSIII"/>
    <n v="0.76393999999999995"/>
    <n v="78759"/>
    <x v="1"/>
    <s v="Manual"/>
    <s v="1st Owner"/>
    <n v="2007"/>
    <x v="33"/>
    <s v="5 Seats"/>
  </r>
  <r>
    <s v="Mahindra Scorpio VLX 2WD BSIV"/>
    <n v="5.5"/>
    <n v="70000"/>
    <x v="0"/>
    <s v="Manual"/>
    <s v="1st Owner"/>
    <n v="2014"/>
    <x v="4"/>
    <s v="5 Seats"/>
  </r>
  <r>
    <s v="Maruti Swift VDI"/>
    <n v="3.13"/>
    <n v="89414"/>
    <x v="0"/>
    <s v="Manual"/>
    <s v="2nd Owner"/>
    <n v="2013"/>
    <x v="4"/>
    <s v="5 Seats"/>
  </r>
  <r>
    <s v="Maruti Wagon R LXI BS IV"/>
    <n v="2.76"/>
    <n v="69420"/>
    <x v="1"/>
    <s v="Manual"/>
    <s v="2nd Owner"/>
    <n v="2015"/>
    <x v="56"/>
    <s v="5 Seats"/>
  </r>
  <r>
    <s v="Maruti Ertiga SHVS ZDI Plus"/>
    <n v="7.24"/>
    <n v="68143"/>
    <x v="0"/>
    <s v="Manual"/>
    <s v="1st Owner"/>
    <n v="2017"/>
    <x v="43"/>
    <s v="5 Seats"/>
  </r>
  <r>
    <s v="Maruti Ertiga ZDI"/>
    <n v="5"/>
    <n v="56184"/>
    <x v="0"/>
    <s v="Manual"/>
    <s v="2nd Owner"/>
    <n v="2014"/>
    <x v="31"/>
    <s v="5 Seats"/>
  </r>
  <r>
    <s v="Maruti Celerio LXI Optional"/>
    <n v="2.95"/>
    <n v="40479"/>
    <x v="1"/>
    <s v="Manual"/>
    <s v="1st Owner"/>
    <n v="2017"/>
    <x v="6"/>
    <s v="7 Seats"/>
  </r>
  <r>
    <s v="Hyundai Santro Xing GL LPG"/>
    <n v="1.1100000000000001"/>
    <n v="45912"/>
    <x v="4"/>
    <s v="Manual"/>
    <s v="1st Owner"/>
    <n v="2010"/>
    <x v="18"/>
    <s v="5 Seats"/>
  </r>
  <r>
    <s v="Maruti Ritz LXI"/>
    <n v="1.59"/>
    <n v="82441"/>
    <x v="1"/>
    <s v="Manual"/>
    <s v="3rd Owner"/>
    <n v="2010"/>
    <x v="12"/>
    <s v="5 Seats"/>
  </r>
  <r>
    <s v="Maruti Swift VXI"/>
    <n v="2.74"/>
    <n v="78801"/>
    <x v="1"/>
    <s v="Manual"/>
    <s v="2nd Owner"/>
    <n v="2013"/>
    <x v="71"/>
    <s v="5 Seats"/>
  </r>
  <r>
    <s v="Maruti SX4 Vxi BSIV"/>
    <n v="1.72"/>
    <n v="83083"/>
    <x v="1"/>
    <s v="Manual"/>
    <s v="3rd Owner"/>
    <n v="2010"/>
    <x v="49"/>
    <s v="5 Seats"/>
  </r>
  <r>
    <s v="Kia Seltos HTX Plus D"/>
    <n v="13.26"/>
    <n v="35157"/>
    <x v="0"/>
    <s v="Manual"/>
    <s v="1st Owner"/>
    <n v="2019"/>
    <x v="129"/>
    <s v="5 Seats"/>
  </r>
  <r>
    <s v="Maruti Vitara Brezza VDi"/>
    <n v="6.25"/>
    <n v="75000"/>
    <x v="0"/>
    <s v="Manual"/>
    <s v="1st Owner"/>
    <n v="2016"/>
    <x v="31"/>
    <s v="5 Seats"/>
  </r>
  <r>
    <s v="Honda City 1.5 S MT"/>
    <n v="3.4"/>
    <n v="75000"/>
    <x v="1"/>
    <s v="Manual"/>
    <s v="1st Owner"/>
    <n v="2011"/>
    <x v="33"/>
    <s v="6 Seats"/>
  </r>
  <r>
    <s v="Maruti Alto 800 LXI"/>
    <n v="2.6"/>
    <n v="72000"/>
    <x v="1"/>
    <s v="Manual"/>
    <s v="1st Owner"/>
    <n v="2015"/>
    <x v="4"/>
    <s v="7 Seats"/>
  </r>
  <r>
    <s v="Datsun RediGO S"/>
    <n v="2.35"/>
    <n v="73000"/>
    <x v="1"/>
    <s v="Manual"/>
    <s v="1st Owner"/>
    <n v="2016"/>
    <x v="77"/>
    <s v="5 Seats"/>
  </r>
  <r>
    <s v="Ford Endeavour 3.2 Titanium AT 4X4"/>
    <n v="20.8"/>
    <n v="103988"/>
    <x v="0"/>
    <s v="Automatic"/>
    <s v="1st Owner"/>
    <n v="2016"/>
    <x v="10"/>
    <s v="8 Seats"/>
  </r>
  <r>
    <s v="Mercedes-Benz S-Class S 300"/>
    <n v="11.94"/>
    <n v="151374"/>
    <x v="1"/>
    <s v="Automatic"/>
    <s v="1st Owner"/>
    <n v="2011"/>
    <x v="5"/>
    <s v="5 Seats"/>
  </r>
  <r>
    <s v="Maruti Celerio VDi"/>
    <n v="3.06"/>
    <n v="79977"/>
    <x v="0"/>
    <s v="Manual"/>
    <s v="2nd Owner"/>
    <n v="2016"/>
    <x v="18"/>
    <s v="7 Seats"/>
  </r>
  <r>
    <s v="Fiat Avventura MULTIJET Emotion"/>
    <n v="4.08"/>
    <n v="51490"/>
    <x v="0"/>
    <s v="Manual"/>
    <s v="1st Owner"/>
    <n v="2015"/>
    <x v="18"/>
    <s v="7 Seats"/>
  </r>
  <r>
    <s v="Hyundai i10 Magna 1.1L"/>
    <n v="2.78"/>
    <n v="19967"/>
    <x v="1"/>
    <s v="Manual"/>
    <s v="1st Owner"/>
    <n v="2014"/>
    <x v="8"/>
    <s v="5 Seats"/>
  </r>
  <r>
    <s v="Hyundai i20 Sportz 1.2"/>
    <n v="4.33"/>
    <n v="88581"/>
    <x v="1"/>
    <s v="Manual"/>
    <s v="1st Owner"/>
    <n v="2015"/>
    <x v="23"/>
    <s v="5 Seats"/>
  </r>
  <r>
    <s v="Toyota Etios Cross 1.4L GD"/>
    <n v="3.64"/>
    <n v="111810"/>
    <x v="0"/>
    <s v="Manual"/>
    <s v="1st Owner"/>
    <n v="2014"/>
    <x v="23"/>
    <s v="5 Seats"/>
  </r>
  <r>
    <s v="Mahindra KUV 100 NXT D75 K2"/>
    <n v="3.84"/>
    <n v="35893"/>
    <x v="0"/>
    <s v="Manual"/>
    <s v="1st Owner"/>
    <n v="2018"/>
    <x v="4"/>
    <s v="5 Seats"/>
  </r>
  <r>
    <s v="Honda BR-V i-DTEC VX MT"/>
    <n v="7.23"/>
    <n v="65370"/>
    <x v="0"/>
    <s v="Manual"/>
    <s v="1st Owner"/>
    <n v="2017"/>
    <x v="13"/>
    <s v="7 Seats"/>
  </r>
  <r>
    <s v="Maruti Alto 800 LXI"/>
    <n v="2.02"/>
    <n v="48816"/>
    <x v="1"/>
    <s v="Manual"/>
    <s v="1st Owner"/>
    <n v="2015"/>
    <x v="31"/>
    <s v="5 Seats"/>
  </r>
  <r>
    <s v="Maruti Omni E MPI STD BSIV"/>
    <n v="2.13"/>
    <n v="73200"/>
    <x v="1"/>
    <s v="Manual"/>
    <s v="1st Owner"/>
    <n v="2018"/>
    <x v="43"/>
    <s v="5 Seats"/>
  </r>
  <r>
    <s v="Tata Indigo LX BSIV"/>
    <n v="1.3"/>
    <n v="152903"/>
    <x v="0"/>
    <s v="Manual"/>
    <s v="1st Owner"/>
    <n v="2014"/>
    <x v="0"/>
    <s v="5 Seats"/>
  </r>
  <r>
    <s v="Tata New Safari DICOR 2.2 EX 4x2"/>
    <n v="2.31"/>
    <n v="153332"/>
    <x v="0"/>
    <s v="Manual"/>
    <s v="5th Owner"/>
    <n v="2011"/>
    <x v="8"/>
    <s v="5 Seats"/>
  </r>
  <r>
    <s v="Tata New Safari DICOR 2.2 EX 4x2"/>
    <n v="2.0699999999999998"/>
    <n v="55198"/>
    <x v="0"/>
    <s v="Manual"/>
    <s v="1st Owner"/>
    <n v="2009"/>
    <x v="11"/>
    <s v="5 Seats"/>
  </r>
  <r>
    <s v="Maruti Baleno Delta"/>
    <n v="6.22"/>
    <n v="10239"/>
    <x v="1"/>
    <s v="Manual"/>
    <s v="1st Owner"/>
    <n v="2019"/>
    <x v="31"/>
    <s v="7 Seats"/>
  </r>
  <r>
    <s v="Maruti Wagon R VXI"/>
    <n v="5.23"/>
    <n v="3261"/>
    <x v="1"/>
    <s v="Manual"/>
    <s v="1st Owner"/>
    <n v="2020"/>
    <x v="48"/>
    <s v="5 Seats"/>
  </r>
  <r>
    <s v="Maruti Vitara Brezza VDi"/>
    <n v="6.57"/>
    <n v="94088"/>
    <x v="0"/>
    <s v="Manual"/>
    <s v="1st Owner"/>
    <n v="2017"/>
    <x v="4"/>
    <s v="5 Seats"/>
  </r>
  <r>
    <s v="Kia Seltos HTK Plus AT D"/>
    <n v="12.36"/>
    <n v="27371"/>
    <x v="0"/>
    <s v="Automatic"/>
    <s v="1st Owner"/>
    <n v="2019"/>
    <x v="31"/>
    <s v="5 Seats"/>
  </r>
  <r>
    <s v="Tata New Safari XT Plus"/>
    <n v="17.940000000000001"/>
    <n v="72558"/>
    <x v="0"/>
    <s v="Manual"/>
    <s v="1st Owner"/>
    <n v="2021"/>
    <x v="53"/>
    <s v="5 Seats"/>
  </r>
  <r>
    <s v="Hyundai i20 1.4 CRDi Sportz"/>
    <n v="2"/>
    <n v="133295"/>
    <x v="0"/>
    <s v="Manual"/>
    <s v="2nd Owner"/>
    <n v="2011"/>
    <x v="5"/>
    <s v="5 Seats"/>
  </r>
  <r>
    <s v="Maruti Ciaz Sigma BSIV"/>
    <n v="7.17"/>
    <n v="17221"/>
    <x v="1"/>
    <s v="Manual"/>
    <s v="1st Owner"/>
    <n v="2019"/>
    <x v="8"/>
    <s v="5 Seats"/>
  </r>
  <r>
    <s v="Maruti Swift VDI BSIV"/>
    <n v="5.14"/>
    <n v="28654"/>
    <x v="0"/>
    <s v="Manual"/>
    <s v="1st Owner"/>
    <n v="2017"/>
    <x v="3"/>
    <s v="7 Seats"/>
  </r>
  <r>
    <s v="Renault Duster 85PS Diesel RxL Optional"/>
    <n v="3.5"/>
    <n v="119202"/>
    <x v="0"/>
    <s v="Manual"/>
    <s v="2nd Owner"/>
    <n v="2014"/>
    <x v="4"/>
    <s v="5 Seats"/>
  </r>
  <r>
    <s v="Hyundai i10 Magna 1.2"/>
    <n v="1.52"/>
    <n v="55077"/>
    <x v="1"/>
    <s v="Manual"/>
    <s v="2nd Owner"/>
    <n v="2009"/>
    <x v="6"/>
    <s v="5 Seats"/>
  </r>
  <r>
    <s v="Maruti Ertiga SHVS VDI Limited Edition"/>
    <n v="6.14"/>
    <n v="74022"/>
    <x v="0"/>
    <s v="Manual"/>
    <s v="2nd Owner"/>
    <n v="2017"/>
    <x v="23"/>
    <s v="5 Seats"/>
  </r>
  <r>
    <s v="Tata Zest Revotron 1.2T XE"/>
    <n v="1.53"/>
    <n v="22065"/>
    <x v="1"/>
    <s v="Manual"/>
    <s v="1st Owner"/>
    <n v="2014"/>
    <x v="31"/>
    <s v="5 Seats"/>
  </r>
  <r>
    <s v="Skoda Rapid 1.5 TDI AT Ambition Plus"/>
    <n v="4.5"/>
    <n v="104656"/>
    <x v="0"/>
    <s v="Automatic"/>
    <s v="1st Owner"/>
    <n v="2015"/>
    <x v="48"/>
    <s v="5 Seats"/>
  </r>
  <r>
    <s v="Hyundai i20 Asta 1.4 CRDi"/>
    <n v="4.38"/>
    <n v="163925"/>
    <x v="0"/>
    <s v="Manual"/>
    <s v="1st Owner"/>
    <n v="2015"/>
    <x v="13"/>
    <s v="5 Seats"/>
  </r>
  <r>
    <s v="Honda Jazz 1.2 V i VTEC"/>
    <n v="5.36"/>
    <n v="23947"/>
    <x v="1"/>
    <s v="Manual"/>
    <s v="1st Owner"/>
    <n v="2018"/>
    <x v="31"/>
    <s v="5 Seats"/>
  </r>
  <r>
    <s v="Maruti Ignis 1.2 Delta BSIV"/>
    <n v="4.33"/>
    <n v="44230"/>
    <x v="1"/>
    <s v="Manual"/>
    <s v="1st Owner"/>
    <n v="2017"/>
    <x v="42"/>
    <s v="7 Seats"/>
  </r>
  <r>
    <s v="Honda City 1.5 V MT"/>
    <n v="3.15"/>
    <n v="66131"/>
    <x v="1"/>
    <s v="Manual"/>
    <s v="2nd Owner"/>
    <n v="2011"/>
    <x v="10"/>
    <s v="5 Seats"/>
  </r>
  <r>
    <s v="Mahindra XUV500 AT W10 FWD"/>
    <n v="9.76"/>
    <n v="124551"/>
    <x v="0"/>
    <s v="Automatic"/>
    <s v="1st Owner"/>
    <n v="2017"/>
    <x v="31"/>
    <s v="5 Seats"/>
  </r>
  <r>
    <s v="Maruti Swift Dzire LDi"/>
    <n v="1.79"/>
    <n v="100271"/>
    <x v="0"/>
    <s v="Manual"/>
    <s v="1st Owner"/>
    <n v="2009"/>
    <x v="23"/>
    <s v="5 Seats"/>
  </r>
  <r>
    <s v="Renault Duster 85PS Diesel RxL"/>
    <n v="3.79"/>
    <n v="72403"/>
    <x v="0"/>
    <s v="Manual"/>
    <s v="2nd Owner"/>
    <n v="2013"/>
    <x v="33"/>
    <s v="5 Seats"/>
  </r>
  <r>
    <s v="Maruti Wagon R LXI BS IV"/>
    <n v="1.71"/>
    <n v="81422"/>
    <x v="1"/>
    <s v="Manual"/>
    <s v="1st Owner"/>
    <n v="2011"/>
    <x v="3"/>
    <s v="5 Seats"/>
  </r>
  <r>
    <s v="Maruti Swift Dzire VDI"/>
    <n v="2"/>
    <n v="58889"/>
    <x v="0"/>
    <s v="Manual"/>
    <s v="1st Owner"/>
    <n v="2014"/>
    <x v="33"/>
    <s v="5 Seats"/>
  </r>
  <r>
    <s v="Volvo XC60 Inscription D5 BSIV"/>
    <n v="56.75"/>
    <n v="13000"/>
    <x v="0"/>
    <s v="Automatic"/>
    <s v="1st Owner"/>
    <n v="2019"/>
    <x v="33"/>
    <s v="5 Seats"/>
  </r>
  <r>
    <s v="Honda Brio S MT"/>
    <n v="3"/>
    <n v="20410"/>
    <x v="1"/>
    <s v="Manual"/>
    <s v="1st Owner"/>
    <n v="2015"/>
    <x v="4"/>
    <s v="5 Seats"/>
  </r>
  <r>
    <s v="Maruti Swift Dzire VDI"/>
    <n v="4.0999999999999996"/>
    <n v="60000"/>
    <x v="0"/>
    <s v="Manual"/>
    <s v="1st Owner"/>
    <n v="2013"/>
    <x v="77"/>
    <s v="5 Seats"/>
  </r>
  <r>
    <s v="Mahindra XUV500 W11 Option AWD"/>
    <n v="15.5"/>
    <n v="30000"/>
    <x v="0"/>
    <s v="Manual"/>
    <s v="1st Owner"/>
    <n v="2019"/>
    <x v="13"/>
    <s v="5 Seats"/>
  </r>
  <r>
    <s v="Hyundai Santro Xing GLS"/>
    <n v="1.7"/>
    <n v="80000"/>
    <x v="1"/>
    <s v="Manual"/>
    <s v="1st Owner"/>
    <n v="2008"/>
    <x v="3"/>
    <s v="5 Seats"/>
  </r>
  <r>
    <s v="Chevrolet Beat LT"/>
    <n v="1.65"/>
    <n v="80000"/>
    <x v="1"/>
    <s v="Manual"/>
    <s v="3rd Owner"/>
    <n v="2015"/>
    <x v="33"/>
    <s v="5 Seats"/>
  </r>
  <r>
    <s v="Hyundai i10 Sportz 1.1L"/>
    <n v="3.1"/>
    <n v="60000"/>
    <x v="1"/>
    <s v="Manual"/>
    <s v="1st Owner"/>
    <n v="2014"/>
    <x v="117"/>
    <s v="5 Seats"/>
  </r>
  <r>
    <s v="Hyundai Santro Xing GL"/>
    <n v="0.85"/>
    <n v="80000"/>
    <x v="1"/>
    <s v="Manual"/>
    <s v="1st Owner"/>
    <n v="2008"/>
    <x v="4"/>
    <s v="5 Seats"/>
  </r>
  <r>
    <s v="Hyundai i10 Sportz"/>
    <n v="2.2999999999999998"/>
    <n v="90000"/>
    <x v="1"/>
    <s v="Manual"/>
    <s v="1st Owner"/>
    <n v="2012"/>
    <x v="13"/>
    <s v="7 Seats"/>
  </r>
  <r>
    <s v="Toyota Etios Cross 1.4L GD"/>
    <n v="4.2"/>
    <n v="130000"/>
    <x v="0"/>
    <s v="Manual"/>
    <s v="1st Owner"/>
    <n v="2014"/>
    <x v="45"/>
    <s v="5 Seats"/>
  </r>
  <r>
    <s v="Maruti Alto K10 VXI"/>
    <n v="2"/>
    <n v="100000"/>
    <x v="1"/>
    <s v="Manual"/>
    <s v="1st Owner"/>
    <n v="2015"/>
    <x v="31"/>
    <s v="5 Seats"/>
  </r>
  <r>
    <s v="Honda Jazz 1.2 SV i VTEC"/>
    <n v="3.7"/>
    <n v="138000"/>
    <x v="1"/>
    <s v="Manual"/>
    <s v="1st Owner"/>
    <n v="2015"/>
    <x v="23"/>
    <s v="7 Seats"/>
  </r>
  <r>
    <s v="Hyundai Santro Xing XO"/>
    <n v="1"/>
    <n v="25000"/>
    <x v="1"/>
    <s v="Manual"/>
    <s v="1st Owner"/>
    <n v="2007"/>
    <x v="13"/>
    <s v="5 Seats"/>
  </r>
  <r>
    <s v="Ford Fiesta 1.6 Duratec EXI Ltd"/>
    <n v="2.5"/>
    <n v="70000"/>
    <x v="1"/>
    <s v="Manual"/>
    <s v="2nd Owner"/>
    <n v="2011"/>
    <x v="0"/>
    <s v="5 Seats"/>
  </r>
  <r>
    <s v="Hyundai Venue S Plus"/>
    <n v="8"/>
    <n v="10000"/>
    <x v="1"/>
    <s v="Manual"/>
    <s v="1st Owner"/>
    <n v="2021"/>
    <x v="0"/>
    <s v="5 Seats"/>
  </r>
  <r>
    <s v="Maruti Wagon R Stingray VXI"/>
    <n v="3.1"/>
    <n v="50000"/>
    <x v="1"/>
    <s v="Manual"/>
    <s v="3rd Owner"/>
    <n v="2013"/>
    <x v="31"/>
    <s v="5 Seats"/>
  </r>
  <r>
    <s v="Ford Figo Petrol Titanium"/>
    <n v="1.45"/>
    <n v="30000"/>
    <x v="1"/>
    <s v="Manual"/>
    <s v="2nd Owner"/>
    <n v="2010"/>
    <x v="6"/>
    <s v="5 Seats"/>
  </r>
  <r>
    <s v="Maruti Swift ZDi"/>
    <n v="3.1"/>
    <n v="100000"/>
    <x v="0"/>
    <s v="Manual"/>
    <s v="2nd Owner"/>
    <n v="2012"/>
    <x v="31"/>
    <s v="5 Seats"/>
  </r>
  <r>
    <s v="Mahindra XUV500 AT W10 AWD"/>
    <n v="8.25"/>
    <n v="76000"/>
    <x v="0"/>
    <s v="Automatic"/>
    <s v="2nd Owner"/>
    <n v="2015"/>
    <x v="3"/>
    <s v="5 Seats"/>
  </r>
  <r>
    <s v="Maruti Wagon R VXI BS IV"/>
    <n v="3.97"/>
    <n v="70000"/>
    <x v="1"/>
    <s v="Manual"/>
    <s v="1st Owner"/>
    <n v="2014"/>
    <x v="4"/>
    <s v="5 Seats"/>
  </r>
  <r>
    <s v="Jeep Compass 2.0 Limited"/>
    <n v="14"/>
    <n v="55000"/>
    <x v="0"/>
    <s v="Manual"/>
    <s v="1st Owner"/>
    <n v="2018"/>
    <x v="4"/>
    <s v="5 Seats"/>
  </r>
  <r>
    <s v="Tata New Safari XTA Plus"/>
    <n v="20"/>
    <n v="20000"/>
    <x v="0"/>
    <s v="Automatic"/>
    <s v="1st Owner"/>
    <n v="2022"/>
    <x v="9"/>
    <s v="5 Seats"/>
  </r>
  <r>
    <s v="Maruti SX4 S Cross Zeta DDiS 200 SH"/>
    <n v="9.5"/>
    <n v="60000"/>
    <x v="0"/>
    <s v="Manual"/>
    <s v="1st Owner"/>
    <n v="2019"/>
    <x v="16"/>
    <s v="5 Seats"/>
  </r>
  <r>
    <s v="Honda City ZX MT"/>
    <n v="11"/>
    <n v="70000"/>
    <x v="1"/>
    <s v="Manual"/>
    <s v="1st Owner"/>
    <n v="2020"/>
    <x v="6"/>
    <s v="5 Seats"/>
  </r>
  <r>
    <s v="Maruti Swift VDI"/>
    <n v="2.8"/>
    <n v="120000"/>
    <x v="0"/>
    <s v="Manual"/>
    <s v="1st Owner"/>
    <n v="2012"/>
    <x v="13"/>
    <s v="5 Seats"/>
  </r>
  <r>
    <s v="Chevrolet Sail Hatchback Petrol LT ABS"/>
    <n v="2.2999999999999998"/>
    <n v="43727"/>
    <x v="1"/>
    <s v="Manual"/>
    <s v="1st Owner"/>
    <n v="2012"/>
    <x v="33"/>
    <s v="5 Seats"/>
  </r>
  <r>
    <s v="Maruti Swift VVT VXI"/>
    <n v="4.5"/>
    <n v="25000"/>
    <x v="1"/>
    <s v="Manual"/>
    <s v="1st Owner"/>
    <n v="2014"/>
    <x v="31"/>
    <s v="5 Seats"/>
  </r>
  <r>
    <s v="Hyundai Xcent 1.2 VTVT SX"/>
    <n v="5.64"/>
    <n v="20000"/>
    <x v="1"/>
    <s v="Manual"/>
    <s v="1st Owner"/>
    <n v="2019"/>
    <x v="107"/>
    <s v="5 Seats"/>
  </r>
  <r>
    <s v="Maruti Ciaz ZXi"/>
    <n v="6"/>
    <n v="85000"/>
    <x v="1"/>
    <s v="Manual"/>
    <s v="1st Owner"/>
    <n v="2015"/>
    <x v="4"/>
    <s v="5 Seats"/>
  </r>
  <r>
    <s v="Renault KWID 1.0 RXT"/>
    <n v="3.5"/>
    <n v="35000"/>
    <x v="1"/>
    <s v="Manual"/>
    <s v="1st Owner"/>
    <n v="2019"/>
    <x v="4"/>
    <s v="5 Seats"/>
  </r>
  <r>
    <s v="Honda City 1.5 V MT"/>
    <n v="2.75"/>
    <n v="60000"/>
    <x v="1"/>
    <s v="Manual"/>
    <s v="2nd Owner"/>
    <n v="2010"/>
    <x v="9"/>
    <s v="5 Seats"/>
  </r>
  <r>
    <s v="Maruti Wagon R LXI BS IV"/>
    <n v="3.5"/>
    <n v="70000"/>
    <x v="1"/>
    <s v="Manual"/>
    <s v="1st Owner"/>
    <n v="2013"/>
    <x v="31"/>
    <s v="5 Seats"/>
  </r>
  <r>
    <s v="Hyundai Santro Sportz BSIV"/>
    <n v="4.0199999999999996"/>
    <n v="25000"/>
    <x v="1"/>
    <s v="Manual"/>
    <s v="1st Owner"/>
    <n v="2019"/>
    <x v="13"/>
    <s v="7 Seats"/>
  </r>
  <r>
    <s v="Maruti Swift Dzire VDI"/>
    <n v="2.99"/>
    <n v="93000"/>
    <x v="0"/>
    <s v="Manual"/>
    <s v="2nd Owner"/>
    <n v="2015"/>
    <x v="3"/>
    <s v="5 Seats"/>
  </r>
  <r>
    <s v="Chevrolet Aveo U-VA 1.2 LS"/>
    <n v="0.75"/>
    <n v="15000"/>
    <x v="1"/>
    <s v="Manual"/>
    <s v="1st Owner"/>
    <n v="2008"/>
    <x v="33"/>
    <s v="5 Seats"/>
  </r>
  <r>
    <s v="Maruti Swift RS VXI"/>
    <n v="3.75"/>
    <n v="50000"/>
    <x v="1"/>
    <s v="Manual"/>
    <s v="1st Owner"/>
    <n v="2014"/>
    <x v="23"/>
    <s v="5 Seats"/>
  </r>
  <r>
    <s v="Hyundai Xcent Prime T Plus"/>
    <n v="6"/>
    <n v="70000"/>
    <x v="1"/>
    <s v="Manual"/>
    <s v="1st Owner"/>
    <n v="2019"/>
    <x v="4"/>
    <s v="5 Seats"/>
  </r>
  <r>
    <s v="Maruti Ciaz ZXi"/>
    <n v="5.25"/>
    <n v="80000"/>
    <x v="1"/>
    <s v="Manual"/>
    <s v="1st Owner"/>
    <n v="2015"/>
    <x v="82"/>
    <s v="5 Seats"/>
  </r>
  <r>
    <s v="Maruti Swift Dzire VDi"/>
    <n v="2.2999999999999998"/>
    <n v="87000"/>
    <x v="0"/>
    <s v="Manual"/>
    <s v="5th Owner"/>
    <n v="2012"/>
    <x v="31"/>
    <s v="5 Seats"/>
  </r>
  <r>
    <s v="Maruti Wagon R LXI Avnace Edition"/>
    <n v="2.5"/>
    <n v="60000"/>
    <x v="1"/>
    <s v="Manual"/>
    <s v="1st Owner"/>
    <n v="2015"/>
    <x v="4"/>
    <s v="5 Seats"/>
  </r>
  <r>
    <s v="Volkswagen Polo Diesel Highline 1.2L"/>
    <n v="1.8"/>
    <n v="120000"/>
    <x v="0"/>
    <s v="Manual"/>
    <s v="3rd Owner"/>
    <n v="2011"/>
    <x v="11"/>
    <s v="5 Seats"/>
  </r>
  <r>
    <s v="Hyundai Santro Sportz AMT BSIV"/>
    <n v="4.7"/>
    <n v="30000"/>
    <x v="1"/>
    <s v="Automatic"/>
    <s v="1st Owner"/>
    <n v="2019"/>
    <x v="5"/>
    <s v="5 Seats"/>
  </r>
  <r>
    <s v="Mahindra XUV500 W4"/>
    <n v="10"/>
    <n v="70000"/>
    <x v="0"/>
    <s v="Manual"/>
    <s v="1st Owner"/>
    <n v="2014"/>
    <x v="37"/>
    <s v="5 Seats"/>
  </r>
  <r>
    <s v="Hyundai i20 Sportz 1.2"/>
    <n v="6"/>
    <n v="56000"/>
    <x v="1"/>
    <s v="Manual"/>
    <s v="1st Owner"/>
    <n v="2017"/>
    <x v="3"/>
    <s v="5 Seats"/>
  </r>
  <r>
    <s v="Ford Figo 1.5P Titanium AT"/>
    <n v="4"/>
    <n v="110000"/>
    <x v="1"/>
    <s v="Automatic"/>
    <s v="1st Owner"/>
    <n v="2019"/>
    <x v="12"/>
    <s v="4 Seats"/>
  </r>
  <r>
    <s v="Tata Manza Aqua Quadrajet BS IV"/>
    <n v="3.5"/>
    <n v="70000"/>
    <x v="0"/>
    <s v="Manual"/>
    <s v="1st Owner"/>
    <n v="2013"/>
    <x v="4"/>
    <s v="5 Seats"/>
  </r>
  <r>
    <s v="Hyundai Aura SX Plus AMT"/>
    <n v="8"/>
    <n v="35000"/>
    <x v="1"/>
    <s v="Automatic"/>
    <s v="1st Owner"/>
    <n v="2020"/>
    <x v="4"/>
    <s v="5 Seats"/>
  </r>
  <r>
    <s v="Maruti Ciaz Delta AT"/>
    <n v="9"/>
    <n v="50000"/>
    <x v="1"/>
    <s v="Automatic"/>
    <s v="1st Owner"/>
    <n v="2020"/>
    <x v="41"/>
    <s v="5 Seats"/>
  </r>
  <r>
    <s v="Ford Ecosport 1.5 Diesel Trend BSIV"/>
    <n v="6.5"/>
    <n v="80000"/>
    <x v="0"/>
    <s v="Manual"/>
    <s v="1st Owner"/>
    <n v="2017"/>
    <x v="4"/>
    <s v="5 Seats"/>
  </r>
  <r>
    <s v="Toyota Etios V"/>
    <n v="2.9"/>
    <n v="67000"/>
    <x v="1"/>
    <s v="Manual"/>
    <s v="2nd Owner"/>
    <n v="2013"/>
    <x v="16"/>
    <s v="5 Seats"/>
  </r>
  <r>
    <s v="Tata Altroz XZ"/>
    <n v="7.75"/>
    <n v="15000"/>
    <x v="1"/>
    <s v="Manual"/>
    <s v="1st Owner"/>
    <n v="2021"/>
    <x v="7"/>
    <s v="6 Seats"/>
  </r>
  <r>
    <s v="Renault KWID RXT"/>
    <n v="1.91"/>
    <n v="110000"/>
    <x v="1"/>
    <s v="Manual"/>
    <s v="2nd Owner"/>
    <n v="2016"/>
    <x v="48"/>
    <s v="5 Seats"/>
  </r>
  <r>
    <s v="Hyundai Venue S"/>
    <n v="7.8"/>
    <n v="10000"/>
    <x v="1"/>
    <s v="Manual"/>
    <s v="1st Owner"/>
    <n v="2021"/>
    <x v="53"/>
    <s v="5 Seats"/>
  </r>
  <r>
    <s v="Mahindra XUV300 W8"/>
    <n v="9"/>
    <n v="25000"/>
    <x v="1"/>
    <s v="Manual"/>
    <s v="1st Owner"/>
    <n v="2019"/>
    <x v="116"/>
    <s v="5 Seats"/>
  </r>
  <r>
    <s v="Mahindra Thar LX 4-Str Hard Top"/>
    <n v="14"/>
    <n v="7700"/>
    <x v="1"/>
    <s v="Manual"/>
    <s v="1st Owner"/>
    <n v="2021"/>
    <x v="4"/>
    <s v="5 Seats"/>
  </r>
  <r>
    <s v="Maruti Baleno 1.2 Delta"/>
    <n v="5.5"/>
    <n v="110000"/>
    <x v="1"/>
    <s v="Manual"/>
    <s v="1st Owner"/>
    <n v="2016"/>
    <x v="18"/>
    <s v="7 Seats"/>
  </r>
  <r>
    <s v="Renault Kiger RXT"/>
    <n v="7.2"/>
    <n v="14000"/>
    <x v="1"/>
    <s v="Manual"/>
    <s v="1st Owner"/>
    <n v="2022"/>
    <x v="8"/>
    <s v="5 Seats"/>
  </r>
  <r>
    <s v="Fiat Linea Active"/>
    <n v="1.6"/>
    <n v="60000"/>
    <x v="1"/>
    <s v="Manual"/>
    <s v="1st Owner"/>
    <n v="2012"/>
    <x v="4"/>
    <s v="5 Seats"/>
  </r>
  <r>
    <s v="Renault Duster 85PS Diesel RxL"/>
    <n v="3.8"/>
    <n v="120000"/>
    <x v="0"/>
    <s v="Manual"/>
    <s v="1st Owner"/>
    <n v="2014"/>
    <x v="43"/>
    <s v="5 Seats"/>
  </r>
  <r>
    <s v="Tata Indica Lei"/>
    <n v="1.2"/>
    <n v="180977"/>
    <x v="1"/>
    <s v="Manual"/>
    <s v="1st Owner"/>
    <n v="2011"/>
    <x v="13"/>
    <s v="5 Seats"/>
  </r>
  <r>
    <s v="Mitsubishi Pajero 2.8 SFX"/>
    <n v="5"/>
    <n v="120000"/>
    <x v="0"/>
    <s v="Manual"/>
    <s v="1st Owner"/>
    <n v="2010"/>
    <x v="4"/>
    <s v="5 Seats"/>
  </r>
  <r>
    <s v="Hyundai Grand i10 Nios Sportz"/>
    <n v="6.8"/>
    <n v="2000"/>
    <x v="1"/>
    <s v="Manual"/>
    <s v="1st Owner"/>
    <n v="2021"/>
    <x v="38"/>
    <s v="7 Seats"/>
  </r>
  <r>
    <s v="Maruti Alto LXi"/>
    <n v="1"/>
    <n v="60000"/>
    <x v="1"/>
    <s v="Manual"/>
    <s v="3rd Owner"/>
    <n v="2008"/>
    <x v="31"/>
    <s v="5 Seats"/>
  </r>
  <r>
    <s v="Hyundai Elite i20 2018 Diesel Asta Option"/>
    <n v="6"/>
    <n v="40000"/>
    <x v="0"/>
    <s v="Manual"/>
    <s v="1st Owner"/>
    <n v="2018"/>
    <x v="59"/>
    <s v="7 Seats"/>
  </r>
  <r>
    <s v="Maruti Wagon R ZXI Plus"/>
    <n v="6.5"/>
    <n v="17000"/>
    <x v="1"/>
    <s v="Manual"/>
    <s v="1st Owner"/>
    <n v="2022"/>
    <x v="11"/>
    <s v="5 Seats"/>
  </r>
  <r>
    <s v="Mahindra TUV 300 T6 Plus"/>
    <n v="5.2"/>
    <n v="88000"/>
    <x v="0"/>
    <s v="Manual"/>
    <s v="1st Owner"/>
    <n v="2016"/>
    <x v="5"/>
    <s v="5 Seats"/>
  </r>
  <r>
    <s v="Maruti S-Presso VXI Opt AT 2019-2022"/>
    <n v="4.8"/>
    <n v="35000"/>
    <x v="1"/>
    <s v="Automatic"/>
    <s v="1st Owner"/>
    <n v="2020"/>
    <x v="43"/>
    <s v="5 Seats"/>
  </r>
  <r>
    <s v="Hyundai i20 Sportz Option 1.2"/>
    <n v="4.8499999999999996"/>
    <n v="30000"/>
    <x v="1"/>
    <s v="Manual"/>
    <s v="1st Owner"/>
    <n v="2015"/>
    <x v="0"/>
    <s v="5 Seats"/>
  </r>
  <r>
    <s v="Hyundai Grand i10 1.2 CRDi Asta"/>
    <n v="4.2"/>
    <n v="80000"/>
    <x v="0"/>
    <s v="Manual"/>
    <s v="2nd Owner"/>
    <n v="2018"/>
    <x v="5"/>
    <s v="7 Seats"/>
  </r>
  <r>
    <s v="Maruti Swift ZDi"/>
    <n v="3.79"/>
    <n v="120000"/>
    <x v="0"/>
    <s v="Manual"/>
    <s v="1st Owner"/>
    <n v="2014"/>
    <x v="48"/>
    <s v="5 Seats"/>
  </r>
  <r>
    <s v="Tata Indica DLS BSIII"/>
    <n v="1"/>
    <n v="120000"/>
    <x v="0"/>
    <s v="Manual"/>
    <s v="3rd Owner"/>
    <n v="2010"/>
    <x v="4"/>
    <s v="5 Seats"/>
  </r>
  <r>
    <s v="Maruti Ertiga VXI"/>
    <n v="8.75"/>
    <n v="70000"/>
    <x v="1"/>
    <s v="Manual"/>
    <s v="1st Owner"/>
    <n v="2021"/>
    <x v="23"/>
    <s v="5 Seats"/>
  </r>
  <r>
    <s v="Honda Amaze E i-DTEC"/>
    <n v="3.5"/>
    <n v="110000"/>
    <x v="0"/>
    <s v="Manual"/>
    <s v="1st Owner"/>
    <n v="2017"/>
    <x v="18"/>
    <s v="5 Seats"/>
  </r>
  <r>
    <s v="Mahindra TUV 300 T8"/>
    <n v="6.2"/>
    <n v="80000"/>
    <x v="0"/>
    <s v="Manual"/>
    <s v="2nd Owner"/>
    <n v="2018"/>
    <x v="74"/>
    <s v="5 Seats"/>
  </r>
  <r>
    <s v="Jeep Compass 2.0 Longitude BSIV"/>
    <n v="10"/>
    <n v="90000"/>
    <x v="0"/>
    <s v="Manual"/>
    <s v="1st Owner"/>
    <n v="2017"/>
    <x v="4"/>
    <s v="5 Seats"/>
  </r>
  <r>
    <s v="Renault Duster RXS"/>
    <n v="7.5"/>
    <n v="17000"/>
    <x v="1"/>
    <s v="Manual"/>
    <s v="1st Owner"/>
    <n v="2020"/>
    <x v="4"/>
    <s v="5 Seats"/>
  </r>
  <r>
    <s v="Renault Duster 110PS Diesel RxZ AWD"/>
    <n v="6.4"/>
    <n v="120000"/>
    <x v="0"/>
    <s v="Manual"/>
    <s v="1st Owner"/>
    <n v="2017"/>
    <x v="4"/>
    <s v="5 Seats"/>
  </r>
  <r>
    <s v="Maruti Ignis Sigma"/>
    <n v="4.6900000000000004"/>
    <n v="12000"/>
    <x v="1"/>
    <s v="Manual"/>
    <s v="1st Owner"/>
    <n v="2021"/>
    <x v="4"/>
    <s v="5 Seats"/>
  </r>
  <r>
    <s v="Tata Safari Storme LX"/>
    <n v="3.05"/>
    <n v="120000"/>
    <x v="0"/>
    <s v="Manual"/>
    <s v="1st Owner"/>
    <n v="2012"/>
    <x v="54"/>
    <s v="5 Seats"/>
  </r>
  <r>
    <s v="Maruti Alto LX BSIII"/>
    <n v="1.4"/>
    <n v="60000"/>
    <x v="1"/>
    <s v="Manual"/>
    <s v="2nd Owner"/>
    <n v="2010"/>
    <x v="10"/>
    <s v="5 Seats"/>
  </r>
  <r>
    <s v="Hyundai Accent GLE 2"/>
    <n v="1.5"/>
    <n v="80000"/>
    <x v="1"/>
    <s v="Manual"/>
    <s v="2nd Owner"/>
    <n v="2010"/>
    <x v="15"/>
    <s v="5 Seats"/>
  </r>
  <r>
    <s v="Maruti Swift Dzire VXI AT Optional"/>
    <n v="5.5"/>
    <n v="110000"/>
    <x v="1"/>
    <s v="Automatic"/>
    <s v="1st Owner"/>
    <n v="2016"/>
    <x v="13"/>
    <s v="5 Seats"/>
  </r>
  <r>
    <s v="Maruti Ignis 1.2 Delta BSIV"/>
    <n v="4.4000000000000004"/>
    <n v="80000"/>
    <x v="1"/>
    <s v="Manual"/>
    <s v="1st Owner"/>
    <n v="2018"/>
    <x v="18"/>
    <s v="5 Seats"/>
  </r>
  <r>
    <s v="Maruti Swift Dzire VXI"/>
    <n v="4.7"/>
    <n v="80000"/>
    <x v="1"/>
    <s v="Manual"/>
    <s v="1st Owner"/>
    <n v="2015"/>
    <x v="33"/>
    <s v="8 Seats"/>
  </r>
  <r>
    <s v="Hyundai Grand i10 Nios Sportz Dual Tone"/>
    <n v="6.25"/>
    <n v="23000"/>
    <x v="1"/>
    <s v="Manual"/>
    <s v="1st Owner"/>
    <n v="2020"/>
    <x v="4"/>
    <s v="7 Seats"/>
  </r>
  <r>
    <s v="Maruti Wagon R LXI Minor"/>
    <n v="1.3"/>
    <n v="80000"/>
    <x v="1"/>
    <s v="Manual"/>
    <s v="3rd Owner"/>
    <n v="2009"/>
    <x v="4"/>
    <s v="5 Seats"/>
  </r>
  <r>
    <s v="Honda Amaze S i-VTEC"/>
    <n v="4.2"/>
    <n v="30000"/>
    <x v="1"/>
    <s v="Manual"/>
    <s v="1st Owner"/>
    <n v="2016"/>
    <x v="23"/>
    <s v="4 Seats"/>
  </r>
  <r>
    <s v="Hyundai Elantra 2.0 SX"/>
    <n v="12"/>
    <n v="18100"/>
    <x v="1"/>
    <s v="Manual"/>
    <s v="1st Owner"/>
    <n v="2018"/>
    <x v="23"/>
    <s v="5 Seats"/>
  </r>
  <r>
    <s v="Maruti S-Presso VXI Opt 2019-2022"/>
    <n v="4.5999999999999996"/>
    <n v="35000"/>
    <x v="1"/>
    <s v="Manual"/>
    <s v="1st Owner"/>
    <n v="2020"/>
    <x v="8"/>
    <s v="5 Seats"/>
  </r>
  <r>
    <s v="Maruti Alto LXi BSIII"/>
    <n v="1"/>
    <n v="120000"/>
    <x v="1"/>
    <s v="Manual"/>
    <s v="3rd Owner"/>
    <n v="2009"/>
    <x v="92"/>
    <s v="5 Seats"/>
  </r>
  <r>
    <s v="Hyundai Santro Era"/>
    <n v="4"/>
    <n v="15000"/>
    <x v="1"/>
    <s v="Manual"/>
    <s v="1st Owner"/>
    <n v="2019"/>
    <x v="8"/>
    <s v="5 Seats"/>
  </r>
  <r>
    <s v="Maruti Swift VVT VXI"/>
    <n v="3.1"/>
    <n v="120000"/>
    <x v="1"/>
    <s v="Manual"/>
    <s v="2nd Owner"/>
    <n v="2014"/>
    <x v="4"/>
    <s v="5 Seats"/>
  </r>
  <r>
    <s v="Hyundai i20 Sportz Plus BSIV"/>
    <n v="5.65"/>
    <n v="35000"/>
    <x v="1"/>
    <s v="Manual"/>
    <s v="2nd Owner"/>
    <n v="2019"/>
    <x v="14"/>
    <s v="5 Seats"/>
  </r>
  <r>
    <s v="Mahindra Scorpio VLS AT 2.2 mHAWK"/>
    <n v="4"/>
    <n v="40000"/>
    <x v="0"/>
    <s v="Automatic"/>
    <s v="2nd Owner"/>
    <n v="2012"/>
    <x v="59"/>
    <s v="5 Seats"/>
  </r>
  <r>
    <s v="Mahindra Scorpio S5 BSIV"/>
    <n v="8.75"/>
    <n v="120000"/>
    <x v="0"/>
    <s v="Manual"/>
    <s v="2nd Owner"/>
    <n v="2018"/>
    <x v="29"/>
    <s v="5 Seats"/>
  </r>
  <r>
    <s v="Hyundai i20 Magna 1.4 CRDi (Diesel)"/>
    <n v="1.95"/>
    <n v="110000"/>
    <x v="0"/>
    <s v="Manual"/>
    <s v="2nd Owner"/>
    <n v="2012"/>
    <x v="13"/>
    <s v="5 Seats"/>
  </r>
  <r>
    <s v="Tata Nano Lx BSIII"/>
    <n v="0.505"/>
    <n v="15000"/>
    <x v="1"/>
    <s v="Manual"/>
    <s v="1st Owner"/>
    <n v="2012"/>
    <x v="31"/>
    <s v="5 Seats"/>
  </r>
  <r>
    <s v="Hyundai i20 1.4 CRDi Magna"/>
    <n v="1.95"/>
    <n v="110000"/>
    <x v="0"/>
    <s v="Manual"/>
    <s v="2nd Owner"/>
    <n v="2012"/>
    <x v="4"/>
    <s v="5 Seats"/>
  </r>
  <r>
    <s v="Maruti Swift VXI"/>
    <n v="5.5"/>
    <n v="30000"/>
    <x v="1"/>
    <s v="Manual"/>
    <s v="1st Owner"/>
    <n v="2020"/>
    <x v="4"/>
    <s v="7 Seats"/>
  </r>
  <r>
    <s v="Hyundai Verna 1.6 SX VTVT"/>
    <n v="4.0999999999999996"/>
    <n v="70000"/>
    <x v="1"/>
    <s v="Manual"/>
    <s v="3rd Owner"/>
    <n v="2014"/>
    <x v="4"/>
    <s v="5 Seats"/>
  </r>
  <r>
    <s v="Tata Indigo LX"/>
    <n v="1.1000000000000001"/>
    <n v="80000"/>
    <x v="0"/>
    <s v="Manual"/>
    <s v="2nd Owner"/>
    <n v="2009"/>
    <x v="117"/>
    <s v="5 Seats"/>
  </r>
  <r>
    <s v="Volkswagen Vento Petrol Highline"/>
    <n v="2.5"/>
    <n v="110000"/>
    <x v="1"/>
    <s v="Manual"/>
    <s v="2nd Owner"/>
    <n v="2011"/>
    <x v="2"/>
    <s v="5 Seats"/>
  </r>
  <r>
    <s v="Maruti Alto K10 VXI"/>
    <n v="2.2000000000000002"/>
    <n v="43500"/>
    <x v="1"/>
    <s v="Manual"/>
    <s v="1st Owner"/>
    <n v="2014"/>
    <x v="4"/>
    <s v="5 Seats"/>
  </r>
  <r>
    <s v="Maruti Ritz VDi"/>
    <n v="1.65"/>
    <n v="61367"/>
    <x v="0"/>
    <s v="Manual"/>
    <s v="2nd Owner"/>
    <n v="2011"/>
    <x v="4"/>
    <s v="5 Seats"/>
  </r>
  <r>
    <s v="Maruti Swift VXI"/>
    <n v="3.6"/>
    <n v="61560"/>
    <x v="1"/>
    <s v="Manual"/>
    <s v="2nd Owner"/>
    <n v="2015"/>
    <x v="8"/>
    <s v="5 Seats"/>
  </r>
  <r>
    <s v="Hyundai i20 Sportz Option 1.2"/>
    <n v="5.0999999999999996"/>
    <n v="29258"/>
    <x v="1"/>
    <s v="Manual"/>
    <s v="2nd Owner"/>
    <n v="2015"/>
    <x v="4"/>
    <s v="5 Seats"/>
  </r>
  <r>
    <s v="Hyundai i20 1.2 Magna"/>
    <n v="1.8"/>
    <n v="63538"/>
    <x v="1"/>
    <s v="Manual"/>
    <s v="3rd Owner"/>
    <n v="2010"/>
    <x v="9"/>
    <s v="5 Seats"/>
  </r>
  <r>
    <s v="Ford Fiesta 1.6 SXi ABS"/>
    <n v="1.25"/>
    <n v="126700"/>
    <x v="1"/>
    <s v="Manual"/>
    <s v="1st Owner"/>
    <n v="2009"/>
    <x v="72"/>
    <s v="5 Seats"/>
  </r>
  <r>
    <s v="Toyota Innova 2.5 V Diesel 7-seater"/>
    <n v="4.4000000000000004"/>
    <n v="197770"/>
    <x v="0"/>
    <s v="Manual"/>
    <s v="1st Owner"/>
    <n v="2010"/>
    <x v="39"/>
    <s v="7 Seats"/>
  </r>
  <r>
    <s v="Hyundai i10 Magna 1.2"/>
    <n v="1.79"/>
    <n v="36049"/>
    <x v="1"/>
    <s v="Manual"/>
    <s v="1st Owner"/>
    <n v="2010"/>
    <x v="6"/>
    <s v="5 Seats"/>
  </r>
  <r>
    <s v="Maruti Swift Dzire VXI 1.2"/>
    <n v="6.11"/>
    <n v="18740"/>
    <x v="1"/>
    <s v="Manual"/>
    <s v="1st Owner"/>
    <n v="2019"/>
    <x v="16"/>
    <s v="5 Seats"/>
  </r>
  <r>
    <s v="Hyundai i20 Active 1.4 SX"/>
    <n v="5.74"/>
    <n v="26981"/>
    <x v="0"/>
    <s v="Manual"/>
    <s v="1st Owner"/>
    <n v="2016"/>
    <x v="23"/>
    <s v="5 Seats"/>
  </r>
  <r>
    <s v="Maruti Swift ZXi BSIV"/>
    <n v="2.19"/>
    <n v="67910"/>
    <x v="1"/>
    <s v="Manual"/>
    <s v="1st Owner"/>
    <n v="2010"/>
    <x v="39"/>
    <s v="5 Seats"/>
  </r>
  <r>
    <s v="Maruti Ciaz 1.4 Alpha"/>
    <n v="7.67"/>
    <n v="43016"/>
    <x v="1"/>
    <s v="Manual"/>
    <s v="1st Owner"/>
    <n v="2017"/>
    <x v="4"/>
    <s v="5 Seats"/>
  </r>
  <r>
    <s v="Ford Freestyle Titanium Petrol BSIV"/>
    <n v="4.6399999999999997"/>
    <n v="53106"/>
    <x v="1"/>
    <s v="Manual"/>
    <s v="1st Owner"/>
    <n v="2018"/>
    <x v="31"/>
    <s v="5 Seats"/>
  </r>
  <r>
    <s v="Hyundai Verna 1.6 SX CRDi (O)"/>
    <n v="3.67"/>
    <n v="135298"/>
    <x v="0"/>
    <s v="Manual"/>
    <s v="2nd Owner"/>
    <n v="2013"/>
    <x v="43"/>
    <s v="5 Seats"/>
  </r>
  <r>
    <s v="Honda City 1.5 E MT"/>
    <n v="2.36"/>
    <n v="75525"/>
    <x v="1"/>
    <s v="Manual"/>
    <s v="2nd Owner"/>
    <n v="2010"/>
    <x v="4"/>
    <s v="5 Seats"/>
  </r>
  <r>
    <s v="Volkswagen Polo 1.0 MPI Comfortline"/>
    <n v="4.68"/>
    <n v="57392"/>
    <x v="1"/>
    <s v="Manual"/>
    <s v="1st Owner"/>
    <n v="2018"/>
    <x v="26"/>
    <s v="5 Seats"/>
  </r>
  <r>
    <s v="Mahindra XUV500 W6 2WD"/>
    <n v="6.06"/>
    <n v="121645"/>
    <x v="0"/>
    <s v="Manual"/>
    <s v="2nd Owner"/>
    <n v="2016"/>
    <x v="4"/>
    <s v="5 Seats"/>
  </r>
  <r>
    <s v="Hyundai Elantra 1.6 SX Option"/>
    <n v="9.25"/>
    <n v="46595"/>
    <x v="0"/>
    <s v="Manual"/>
    <s v="2nd Owner"/>
    <n v="2018"/>
    <x v="6"/>
    <s v="5 Seats"/>
  </r>
  <r>
    <s v="Toyota Glanza V"/>
    <n v="6.1"/>
    <n v="38848"/>
    <x v="1"/>
    <s v="Manual"/>
    <s v="1st Owner"/>
    <n v="2019"/>
    <x v="38"/>
    <s v="5 Seats"/>
  </r>
  <r>
    <s v="Maruti Swift VDI"/>
    <n v="2.92"/>
    <n v="119970"/>
    <x v="0"/>
    <s v="Manual"/>
    <s v="1st Owner"/>
    <n v="2013"/>
    <x v="14"/>
    <s v="5 Seats"/>
  </r>
  <r>
    <s v="Hyundai Creta SX Diesel"/>
    <n v="10.19"/>
    <n v="60478"/>
    <x v="0"/>
    <s v="Manual"/>
    <s v="1st Owner"/>
    <n v="2020"/>
    <x v="7"/>
    <s v="5 Seats"/>
  </r>
  <r>
    <s v="Hyundai Xcent 1.2 Kappa S"/>
    <n v="3.17"/>
    <n v="134163"/>
    <x v="1"/>
    <s v="Manual"/>
    <s v="1st Owner"/>
    <n v="2015"/>
    <x v="4"/>
    <s v="5 Seats"/>
  </r>
  <r>
    <s v="Audi A3 35 TDI Premium Plus"/>
    <n v="13.09"/>
    <n v="67301"/>
    <x v="0"/>
    <s v="Automatic"/>
    <s v="2nd Owner"/>
    <n v="2015"/>
    <x v="16"/>
    <s v="5 Seats"/>
  </r>
  <r>
    <s v="Maruti Swift Dzire AMT ZXI Plus"/>
    <n v="6.24"/>
    <n v="15546"/>
    <x v="1"/>
    <s v="Automatic"/>
    <s v="1st Owner"/>
    <n v="2017"/>
    <x v="4"/>
    <s v="5 Seats"/>
  </r>
  <r>
    <s v="Honda City 1.5 S MT"/>
    <n v="3.05"/>
    <n v="67713"/>
    <x v="1"/>
    <s v="Manual"/>
    <s v="1st Owner"/>
    <n v="2011"/>
    <x v="4"/>
    <s v="5 Seats"/>
  </r>
  <r>
    <s v="Hyundai Aura S Diesel"/>
    <n v="7.41"/>
    <n v="29833"/>
    <x v="0"/>
    <s v="Manual"/>
    <s v="1st Owner"/>
    <n v="2021"/>
    <x v="13"/>
    <s v="5 Seats"/>
  </r>
  <r>
    <s v="Hyundai Creta 1.6 VTVT E Plus"/>
    <n v="6.34"/>
    <n v="84414"/>
    <x v="1"/>
    <s v="Manual"/>
    <s v="1st Owner"/>
    <n v="2016"/>
    <x v="31"/>
    <s v="5 Seats"/>
  </r>
  <r>
    <s v="Fiat Linea Classic 1.4 Petrol"/>
    <n v="3.32"/>
    <n v="12179"/>
    <x v="1"/>
    <s v="Manual"/>
    <s v="1st Owner"/>
    <n v="2015"/>
    <x v="13"/>
    <s v="5 Seats"/>
  </r>
  <r>
    <s v="Hyundai i20 1.2 Magna Opt"/>
    <n v="2.06"/>
    <n v="116623"/>
    <x v="1"/>
    <s v="Manual"/>
    <s v="2nd Owner"/>
    <n v="2012"/>
    <x v="17"/>
    <s v="5 Seats"/>
  </r>
  <r>
    <s v="Skoda Rapid 1.0 TSI Rider"/>
    <n v="7.08"/>
    <n v="6233"/>
    <x v="1"/>
    <s v="Manual"/>
    <s v="1st Owner"/>
    <n v="2021"/>
    <x v="4"/>
    <s v="5 Seats"/>
  </r>
  <r>
    <s v="Hyundai i20 Active 1.2 S"/>
    <n v="5.14"/>
    <n v="73891"/>
    <x v="1"/>
    <s v="Manual"/>
    <s v="1st Owner"/>
    <n v="2017"/>
    <x v="30"/>
    <s v="5 Seats"/>
  </r>
  <r>
    <s v="Hyundai i10 Sportz"/>
    <n v="2.97"/>
    <n v="16428"/>
    <x v="1"/>
    <s v="Manual"/>
    <s v="1st Owner"/>
    <n v="2013"/>
    <x v="0"/>
    <s v="5 Seats"/>
  </r>
  <r>
    <s v="Maruti Wagon R VXi BSII"/>
    <n v="1.64"/>
    <n v="40831"/>
    <x v="1"/>
    <s v="Manual"/>
    <s v="1st Owner"/>
    <n v="2011"/>
    <x v="18"/>
    <s v="5 Seats"/>
  </r>
  <r>
    <s v="Maruti Swift Dzire VDI"/>
    <n v="5.38"/>
    <n v="84261"/>
    <x v="0"/>
    <s v="Manual"/>
    <s v="1st Owner"/>
    <n v="2017"/>
    <x v="4"/>
    <s v="5 Seats"/>
  </r>
  <r>
    <s v="Hyundai Venue SX Opt Turbo BSIV"/>
    <n v="8.5299999999999994"/>
    <n v="37938"/>
    <x v="1"/>
    <s v="Manual"/>
    <s v="1st Owner"/>
    <n v="2019"/>
    <x v="4"/>
    <s v="7 Seats"/>
  </r>
  <r>
    <s v="Hyundai EON Magna Plus"/>
    <n v="2.39"/>
    <n v="55025"/>
    <x v="1"/>
    <s v="Manual"/>
    <s v="1st Owner"/>
    <n v="2016"/>
    <x v="13"/>
    <s v="5 Seats"/>
  </r>
  <r>
    <s v="Maruti Swift VXI BSIV"/>
    <n v="4.7699999999999996"/>
    <n v="44888"/>
    <x v="1"/>
    <s v="Manual"/>
    <s v="1st Owner"/>
    <n v="2018"/>
    <x v="48"/>
    <s v="5 Seats"/>
  </r>
  <r>
    <s v="Chevrolet Beat Diesel LT"/>
    <n v="1.18"/>
    <n v="55308"/>
    <x v="0"/>
    <s v="Manual"/>
    <s v="1st Owner"/>
    <n v="2011"/>
    <x v="23"/>
    <s v="5 Seats"/>
  </r>
  <r>
    <s v="Tata Harrier XZ BSIV"/>
    <n v="14.57"/>
    <n v="19669"/>
    <x v="0"/>
    <s v="Manual"/>
    <s v="1st Owner"/>
    <n v="2019"/>
    <x v="3"/>
    <s v="5 Seats"/>
  </r>
  <r>
    <s v="Maruti Alto 800 VXI"/>
    <n v="4.0999999999999996"/>
    <n v="4757"/>
    <x v="1"/>
    <s v="Manual"/>
    <s v="1st Owner"/>
    <n v="2022"/>
    <x v="4"/>
    <s v="5 Seats"/>
  </r>
  <r>
    <s v="Maruti Swift VXI"/>
    <n v="2.08"/>
    <n v="74337"/>
    <x v="1"/>
    <s v="Manual"/>
    <s v="1st Owner"/>
    <n v="2011"/>
    <x v="4"/>
    <s v="5 Seats"/>
  </r>
  <r>
    <s v="Hyundai i10 Magna"/>
    <n v="1.76"/>
    <n v="26693"/>
    <x v="1"/>
    <s v="Manual"/>
    <s v="2nd Owner"/>
    <n v="2010"/>
    <x v="5"/>
    <s v="7 Seats"/>
  </r>
  <r>
    <s v="Maruti Wagon R VXI BS IV"/>
    <n v="3.11"/>
    <n v="73549"/>
    <x v="1"/>
    <s v="Manual"/>
    <s v="1st Owner"/>
    <n v="2016"/>
    <x v="4"/>
    <s v="5 Seats"/>
  </r>
  <r>
    <s v="Nissan Sunny XV D"/>
    <n v="5.51"/>
    <n v="61894"/>
    <x v="0"/>
    <s v="Manual"/>
    <s v="1st Owner"/>
    <n v="2018"/>
    <x v="39"/>
    <s v="5 Seats"/>
  </r>
  <r>
    <s v="Mahindra XUV500 W9 2WD"/>
    <n v="9.74"/>
    <n v="94165"/>
    <x v="0"/>
    <s v="Manual"/>
    <s v="1st Owner"/>
    <n v="2017"/>
    <x v="68"/>
    <s v="5 Seats"/>
  </r>
  <r>
    <s v="Chevrolet Sail Hatchback Petrol LT ABS"/>
    <n v="1.92"/>
    <n v="50448"/>
    <x v="1"/>
    <s v="Manual"/>
    <s v="1st Owner"/>
    <n v="2012"/>
    <x v="17"/>
    <s v="5 Seats"/>
  </r>
  <r>
    <s v="Maruti Swift ZXI"/>
    <n v="3.24"/>
    <n v="78828"/>
    <x v="1"/>
    <s v="Manual"/>
    <s v="1st Owner"/>
    <n v="2014"/>
    <x v="4"/>
    <s v="5 Seats"/>
  </r>
  <r>
    <s v="Hyundai i10 Asta"/>
    <n v="3.03"/>
    <n v="17725"/>
    <x v="1"/>
    <s v="Manual"/>
    <s v="1st Owner"/>
    <n v="2013"/>
    <x v="48"/>
    <s v="5 Seats"/>
  </r>
  <r>
    <s v="Ford Ecosport 1.5 DV5 MT Titanium"/>
    <n v="3.36"/>
    <n v="126639"/>
    <x v="0"/>
    <s v="Manual"/>
    <s v="2nd Owner"/>
    <n v="2013"/>
    <x v="24"/>
    <s v="5 Seats"/>
  </r>
  <r>
    <s v="Maruti Baleno 1.2 Delta"/>
    <n v="4.6100000000000003"/>
    <n v="59026"/>
    <x v="1"/>
    <s v="Manual"/>
    <s v="1st Owner"/>
    <n v="2016"/>
    <x v="48"/>
    <s v="7 Seats"/>
  </r>
  <r>
    <s v="Hyundai Creta 1.6 CRDi SX Option"/>
    <n v="7.11"/>
    <n v="122966"/>
    <x v="0"/>
    <s v="Manual"/>
    <s v="1st Owner"/>
    <n v="2015"/>
    <x v="13"/>
    <s v="5 Seats"/>
  </r>
  <r>
    <s v="Toyota Fortuner 4x2 AT"/>
    <n v="12.6"/>
    <n v="86024"/>
    <x v="0"/>
    <s v="Automatic"/>
    <s v="3rd Owner"/>
    <n v="2014"/>
    <x v="13"/>
    <s v="5 Seats"/>
  </r>
  <r>
    <s v="Hyundai EON Magna Optional"/>
    <n v="3.09"/>
    <n v="11231"/>
    <x v="1"/>
    <s v="Manual"/>
    <s v="1st Owner"/>
    <n v="2015"/>
    <x v="66"/>
    <s v="5 Seats"/>
  </r>
  <r>
    <s v="Maruti Swift VXI"/>
    <n v="2.8"/>
    <n v="30639"/>
    <x v="1"/>
    <s v="Manual"/>
    <s v="1st Owner"/>
    <n v="2013"/>
    <x v="31"/>
    <s v="6 Seats"/>
  </r>
  <r>
    <s v="Nissan Micra Diesel XV Premium"/>
    <n v="2.2999999999999998"/>
    <n v="61258"/>
    <x v="0"/>
    <s v="Manual"/>
    <s v="1st Owner"/>
    <n v="2011"/>
    <x v="33"/>
    <s v="5 Seats"/>
  </r>
  <r>
    <s v="Toyota Corolla Altis GL MT"/>
    <n v="9.24"/>
    <n v="13392"/>
    <x v="1"/>
    <s v="Manual"/>
    <s v="1st Owner"/>
    <n v="2017"/>
    <x v="4"/>
    <s v="5 Seats"/>
  </r>
  <r>
    <s v="Renault Duster 85PS Diesel RxS"/>
    <n v="7.42"/>
    <n v="65885"/>
    <x v="0"/>
    <s v="Manual"/>
    <s v="1st Owner"/>
    <n v="2019"/>
    <x v="0"/>
    <s v="5 Seats"/>
  </r>
  <r>
    <s v="Maruti Wagon R VXI BS IV"/>
    <n v="1.75"/>
    <n v="77989"/>
    <x v="1"/>
    <s v="Manual"/>
    <s v="1st Owner"/>
    <n v="2011"/>
    <x v="4"/>
    <s v="5 Seats"/>
  </r>
  <r>
    <s v="Maruti Alto K10 2010-2014 VXI"/>
    <n v="1.44"/>
    <n v="67110"/>
    <x v="1"/>
    <s v="Manual"/>
    <s v="1st Owner"/>
    <n v="2011"/>
    <x v="9"/>
    <s v="5 Seats"/>
  </r>
  <r>
    <s v="Mitsubishi Pajero Sport 4X4"/>
    <n v="9.8000000000000007"/>
    <n v="112912"/>
    <x v="0"/>
    <s v="Manual"/>
    <s v="1st Owner"/>
    <n v="2014"/>
    <x v="8"/>
    <s v="5 Seats"/>
  </r>
  <r>
    <s v="Maruti Swift Dzire VDI"/>
    <n v="3.34"/>
    <n v="123040"/>
    <x v="0"/>
    <s v="Manual"/>
    <s v="1st Owner"/>
    <n v="2013"/>
    <x v="4"/>
    <s v="5 Seats"/>
  </r>
  <r>
    <s v="Hyundai i10 Sportz 1.1L"/>
    <n v="3.38"/>
    <n v="25842"/>
    <x v="1"/>
    <s v="Manual"/>
    <s v="1st Owner"/>
    <n v="2016"/>
    <x v="4"/>
    <s v="5 Seats"/>
  </r>
  <r>
    <s v="Maruti Ignis Delta"/>
    <n v="5.77"/>
    <n v="9453"/>
    <x v="1"/>
    <s v="Manual"/>
    <s v="1st Owner"/>
    <n v="2022"/>
    <x v="33"/>
    <s v="5 Seats"/>
  </r>
  <r>
    <s v="MG Hector Plus Sharp Diesel MT"/>
    <n v="17.87"/>
    <n v="53449"/>
    <x v="0"/>
    <s v="Manual"/>
    <s v="1st Owner"/>
    <n v="2021"/>
    <x v="3"/>
    <s v="5 Seats"/>
  </r>
  <r>
    <s v="Hyundai Grand i10 Nios AMT Sportz"/>
    <n v="6.14"/>
    <n v="20688"/>
    <x v="1"/>
    <s v="Automatic"/>
    <s v="1st Owner"/>
    <n v="2019"/>
    <x v="6"/>
    <s v="5 Seats"/>
  </r>
  <r>
    <s v="Maruti Ciaz ZXi Plus"/>
    <n v="5.92"/>
    <n v="64535"/>
    <x v="1"/>
    <s v="Manual"/>
    <s v="1st Owner"/>
    <n v="2017"/>
    <x v="39"/>
    <s v="5 Seats"/>
  </r>
  <r>
    <s v="Tata Indigo LX BSIV"/>
    <n v="1.27"/>
    <n v="140277"/>
    <x v="0"/>
    <s v="Manual"/>
    <s v="1st Owner"/>
    <n v="2011"/>
    <x v="13"/>
    <s v="5 Seats"/>
  </r>
  <r>
    <s v="Maruti Swift LXI"/>
    <n v="4.22"/>
    <n v="35430"/>
    <x v="1"/>
    <s v="Manual"/>
    <s v="1st Owner"/>
    <n v="2018"/>
    <x v="4"/>
    <s v="7 Seats"/>
  </r>
  <r>
    <s v="Maruti Swift VXI"/>
    <n v="2.25"/>
    <n v="134059"/>
    <x v="1"/>
    <s v="Manual"/>
    <s v="2nd Owner"/>
    <n v="2013"/>
    <x v="4"/>
    <s v="5 Seats"/>
  </r>
  <r>
    <s v="Hyundai i10 Era"/>
    <n v="1.26"/>
    <n v="118858"/>
    <x v="1"/>
    <s v="Manual"/>
    <s v="1st Owner"/>
    <n v="2008"/>
    <x v="3"/>
    <s v="7 Seats"/>
  </r>
  <r>
    <s v="Honda Jazz VX"/>
    <n v="5.78"/>
    <n v="91449"/>
    <x v="1"/>
    <s v="Manual"/>
    <s v="1st Owner"/>
    <n v="2019"/>
    <x v="31"/>
    <s v="7 Seats"/>
  </r>
  <r>
    <s v="Honda City VX MT"/>
    <n v="9.8000000000000007"/>
    <n v="31901"/>
    <x v="1"/>
    <s v="Manual"/>
    <s v="1st Owner"/>
    <n v="2019"/>
    <x v="31"/>
    <s v="5 Seats"/>
  </r>
  <r>
    <s v="Hyundai Verna 1.6 CRDI AT SX Option"/>
    <n v="5.6"/>
    <n v="170290"/>
    <x v="0"/>
    <s v="Automatic"/>
    <s v="1st Owner"/>
    <n v="2016"/>
    <x v="31"/>
    <s v="5 Seats"/>
  </r>
  <r>
    <s v="Maruti S-Presso VXI Plus 2019-2022"/>
    <n v="4.22"/>
    <n v="29371"/>
    <x v="1"/>
    <s v="Manual"/>
    <s v="1st Owner"/>
    <n v="2021"/>
    <x v="9"/>
    <s v="5 Seats"/>
  </r>
  <r>
    <s v="Hyundai i20 Active 1.2 SX"/>
    <n v="5.84"/>
    <n v="29723"/>
    <x v="1"/>
    <s v="Manual"/>
    <s v="1st Owner"/>
    <n v="2016"/>
    <x v="10"/>
    <s v="7 Seats"/>
  </r>
  <r>
    <s v="Maruti Swift Dzire VXI 1.2"/>
    <n v="4.45"/>
    <n v="97679"/>
    <x v="1"/>
    <s v="Manual"/>
    <s v="2nd Owner"/>
    <n v="2017"/>
    <x v="4"/>
    <s v="5 Seats"/>
  </r>
  <r>
    <s v="Tata Tiago XZA Plus"/>
    <n v="5.8"/>
    <n v="25175"/>
    <x v="1"/>
    <s v="Automatic"/>
    <s v="1st Owner"/>
    <n v="2020"/>
    <x v="13"/>
    <s v="5 Seats"/>
  </r>
  <r>
    <s v="Maruti Ertiga VDI"/>
    <n v="4.99"/>
    <n v="72875"/>
    <x v="0"/>
    <s v="Manual"/>
    <s v="1st Owner"/>
    <n v="2014"/>
    <x v="23"/>
    <s v="7 Seats"/>
  </r>
  <r>
    <s v="Maruti Vitara Brezza VDi"/>
    <n v="6.75"/>
    <n v="77493"/>
    <x v="0"/>
    <s v="Manual"/>
    <s v="1st Owner"/>
    <n v="2017"/>
    <x v="4"/>
    <s v="5 Seats"/>
  </r>
  <r>
    <s v="Maruti Ertiga VDI"/>
    <n v="4.28"/>
    <n v="216228"/>
    <x v="0"/>
    <s v="Manual"/>
    <s v="1st Owner"/>
    <n v="2013"/>
    <x v="5"/>
    <s v="5 Seats"/>
  </r>
  <r>
    <s v="Maruti Ertiga BSIV VXI"/>
    <n v="6.96"/>
    <n v="57407"/>
    <x v="1"/>
    <s v="Manual"/>
    <s v="1st Owner"/>
    <n v="2018"/>
    <x v="2"/>
    <s v="5 Seats"/>
  </r>
  <r>
    <s v="Skoda Fabia 1.2 MPI Elegance"/>
    <n v="1.73"/>
    <n v="42989"/>
    <x v="1"/>
    <s v="Manual"/>
    <s v="1st Owner"/>
    <n v="2011"/>
    <x v="10"/>
    <s v="5 Seats"/>
  </r>
  <r>
    <s v="Maruti Baleno 1.2 Alpha"/>
    <n v="5.69"/>
    <n v="98193"/>
    <x v="1"/>
    <s v="Manual"/>
    <s v="1st Owner"/>
    <n v="2018"/>
    <x v="4"/>
    <s v="5 Seats"/>
  </r>
  <r>
    <s v="Maruti Alto K10 2010-2014 VXI"/>
    <n v="1.73"/>
    <n v="44557"/>
    <x v="1"/>
    <s v="Manual"/>
    <s v="2nd Owner"/>
    <n v="2013"/>
    <x v="4"/>
    <s v="5 Seats"/>
  </r>
  <r>
    <s v="Tata Hexa XTA"/>
    <n v="11.13"/>
    <n v="25331"/>
    <x v="0"/>
    <s v="Automatic"/>
    <s v="1st Owner"/>
    <n v="2017"/>
    <x v="21"/>
    <s v="7 Seats"/>
  </r>
  <r>
    <s v="Maruti Swift Dzire AMT ZXI Plus"/>
    <n v="6.53"/>
    <n v="32459"/>
    <x v="1"/>
    <s v="Automatic"/>
    <s v="1st Owner"/>
    <n v="2018"/>
    <x v="13"/>
    <s v="5 Seats"/>
  </r>
  <r>
    <s v="Ford Ecosport 1.5 Diesel Titanium Plus BSIV"/>
    <n v="7.6"/>
    <n v="19272"/>
    <x v="0"/>
    <s v="Manual"/>
    <s v="1st Owner"/>
    <n v="2018"/>
    <x v="3"/>
    <s v="5 Seats"/>
  </r>
  <r>
    <s v="Toyota Innova 2.5 VX (Diesel) 7 Seater BS IV"/>
    <n v="5.63"/>
    <n v="195346"/>
    <x v="0"/>
    <s v="Manual"/>
    <s v="1st Owner"/>
    <n v="2013"/>
    <x v="23"/>
    <s v="5 Seats"/>
  </r>
  <r>
    <s v="Tata Nexon 1.2 Revotron XZ Plus"/>
    <n v="7.54"/>
    <n v="8635"/>
    <x v="1"/>
    <s v="Manual"/>
    <s v="1st Owner"/>
    <n v="2019"/>
    <x v="4"/>
    <s v="5 Seats"/>
  </r>
  <r>
    <s v="Maruti Swift Dzire ZXI Plus AT"/>
    <n v="7.5"/>
    <n v="13499"/>
    <x v="1"/>
    <s v="Automatic"/>
    <s v="1st Owner"/>
    <n v="2020"/>
    <x v="5"/>
    <s v="5 Seats"/>
  </r>
  <r>
    <s v="Maruti Baleno Zeta"/>
    <n v="6.91"/>
    <n v="21094"/>
    <x v="1"/>
    <s v="Manual"/>
    <s v="1st Owner"/>
    <n v="2021"/>
    <x v="4"/>
    <s v="5 Seats"/>
  </r>
  <r>
    <s v="BMW 3 Series 320d"/>
    <n v="6.91"/>
    <n v="54206"/>
    <x v="0"/>
    <s v="Automatic"/>
    <s v="1st Owner"/>
    <n v="2011"/>
    <x v="31"/>
    <s v="5 Seats"/>
  </r>
  <r>
    <s v="Maruti Zen Estilo VXI BSIV"/>
    <n v="1.44"/>
    <n v="59807"/>
    <x v="1"/>
    <s v="Manual"/>
    <s v="2nd Owner"/>
    <n v="2010"/>
    <x v="31"/>
    <s v="5 Seats"/>
  </r>
  <r>
    <s v="Skoda Fabia 1.2L Diesel Elegance"/>
    <n v="2.4"/>
    <n v="96874"/>
    <x v="0"/>
    <s v="Manual"/>
    <s v="1st Owner"/>
    <n v="2012"/>
    <x v="17"/>
    <s v="5 Seats"/>
  </r>
  <r>
    <s v="Mahindra XUV500 W10 2WD"/>
    <n v="9.75"/>
    <n v="100746"/>
    <x v="0"/>
    <s v="Manual"/>
    <s v="1st Owner"/>
    <n v="2017"/>
    <x v="31"/>
    <s v="5 Seats"/>
  </r>
  <r>
    <s v="Maruti Swift Dzire VXI 1.2"/>
    <n v="5.73"/>
    <n v="24117"/>
    <x v="1"/>
    <s v="Manual"/>
    <s v="1st Owner"/>
    <n v="2018"/>
    <x v="72"/>
    <s v="7 Seats"/>
  </r>
  <r>
    <s v="Ford Aspire 1.5 TDCi Titanium"/>
    <n v="4.6500000000000004"/>
    <n v="70611"/>
    <x v="0"/>
    <s v="Manual"/>
    <s v="1st Owner"/>
    <n v="2017"/>
    <x v="8"/>
    <s v="7 Seats"/>
  </r>
  <r>
    <s v="Maruti Baleno Zeta"/>
    <n v="7.17"/>
    <n v="17771"/>
    <x v="1"/>
    <s v="Manual"/>
    <s v="1st Owner"/>
    <n v="2021"/>
    <x v="13"/>
    <s v="5 Seats"/>
  </r>
  <r>
    <s v="Maruti Vitara Brezza ZDi"/>
    <n v="8.24"/>
    <n v="57231"/>
    <x v="0"/>
    <s v="Manual"/>
    <s v="1st Owner"/>
    <n v="2019"/>
    <x v="23"/>
    <s v="6 Seats"/>
  </r>
  <r>
    <s v="Maruti SX4 S Cross DDiS 200 Alpha"/>
    <n v="5.21"/>
    <n v="171931"/>
    <x v="0"/>
    <s v="Manual"/>
    <s v="1st Owner"/>
    <n v="2016"/>
    <x v="9"/>
    <s v="5 Seats"/>
  </r>
  <r>
    <s v="Hyundai EON Magna Plus"/>
    <n v="2.39"/>
    <n v="19311"/>
    <x v="1"/>
    <s v="Manual"/>
    <s v="1st Owner"/>
    <n v="2015"/>
    <x v="0"/>
    <s v="7 Seats"/>
  </r>
  <r>
    <s v="Maruti SX4 S Cross Alpha DDiS 200 SH"/>
    <n v="6.16"/>
    <n v="86226"/>
    <x v="0"/>
    <s v="Manual"/>
    <s v="1st Owner"/>
    <n v="2017"/>
    <x v="10"/>
    <s v="5 Seats"/>
  </r>
  <r>
    <s v="Ford Freestyle Titanium Plus Petrol BSIV"/>
    <n v="5.62"/>
    <n v="26404"/>
    <x v="1"/>
    <s v="Manual"/>
    <s v="1st Owner"/>
    <n v="2018"/>
    <x v="4"/>
    <s v="5 Seats"/>
  </r>
  <r>
    <s v="Tata Indigo LX TDI BSIII"/>
    <n v="1.83"/>
    <n v="272610"/>
    <x v="0"/>
    <s v="Manual"/>
    <s v="1st Owner"/>
    <n v="2015"/>
    <x v="23"/>
    <s v="5 Seats"/>
  </r>
  <r>
    <s v="Hyundai Venue SX Plus Turbo DCT BSIV"/>
    <n v="10.19"/>
    <n v="59215"/>
    <x v="1"/>
    <s v="Automatic"/>
    <s v="1st Owner"/>
    <n v="2019"/>
    <x v="14"/>
    <s v="5 Seats"/>
  </r>
  <r>
    <s v="Mahindra XUV500 W9 2WD"/>
    <n v="9.91"/>
    <n v="47839"/>
    <x v="0"/>
    <s v="Manual"/>
    <s v="1st Owner"/>
    <n v="2017"/>
    <x v="4"/>
    <s v="5 Seats"/>
  </r>
  <r>
    <s v="Maruti Ertiga VXI"/>
    <n v="4.72"/>
    <n v="22718"/>
    <x v="1"/>
    <s v="Manual"/>
    <s v="1st Owner"/>
    <n v="2015"/>
    <x v="6"/>
    <s v="5 Seats"/>
  </r>
  <r>
    <s v="Tata Harrier XZ BSIV"/>
    <n v="14.19"/>
    <n v="38807"/>
    <x v="0"/>
    <s v="Manual"/>
    <s v="1st Owner"/>
    <n v="2019"/>
    <x v="13"/>
    <s v="5 Seats"/>
  </r>
  <r>
    <s v="Mahindra KUV 100 mFALCON D75 K4"/>
    <n v="3.25"/>
    <n v="48995"/>
    <x v="0"/>
    <s v="Manual"/>
    <s v="1st Owner"/>
    <n v="2017"/>
    <x v="4"/>
    <s v="5 Seats"/>
  </r>
  <r>
    <s v="Maruti Ignis Sigma"/>
    <n v="4.92"/>
    <n v="15536"/>
    <x v="1"/>
    <s v="Manual"/>
    <s v="1st Owner"/>
    <n v="2021"/>
    <x v="14"/>
    <s v="5 Seats"/>
  </r>
  <r>
    <s v="Mahindra Scorpio VLX 2WD 7 Str BSIII"/>
    <n v="3.26"/>
    <n v="159581"/>
    <x v="0"/>
    <s v="Manual"/>
    <s v="1st Owner"/>
    <n v="2009"/>
    <x v="13"/>
    <s v="5 Seats"/>
  </r>
  <r>
    <s v="Hyundai Creta 1.6 VTVT E Plus"/>
    <n v="7.02"/>
    <n v="112955"/>
    <x v="1"/>
    <s v="Manual"/>
    <s v="1st Owner"/>
    <n v="2018"/>
    <x v="8"/>
    <s v="5 Seats"/>
  </r>
  <r>
    <s v="Hyundai i20 Sportz 1.2"/>
    <n v="4.18"/>
    <n v="47654"/>
    <x v="1"/>
    <s v="Manual"/>
    <s v="2nd Owner"/>
    <n v="2015"/>
    <x v="8"/>
    <s v="7 Seats"/>
  </r>
  <r>
    <s v="Honda City 1.5 V MT"/>
    <n v="2.92"/>
    <n v="72616"/>
    <x v="1"/>
    <s v="Manual"/>
    <s v="2nd Owner"/>
    <n v="2010"/>
    <x v="4"/>
    <s v="5 Seats"/>
  </r>
  <r>
    <s v="Maruti Alto K10 VXI"/>
    <n v="2.2799999999999998"/>
    <n v="70524"/>
    <x v="1"/>
    <s v="Manual"/>
    <s v="2nd Owner"/>
    <n v="2015"/>
    <x v="31"/>
    <s v="7 Seats"/>
  </r>
  <r>
    <s v="Maruti Swift VXI"/>
    <n v="3.83"/>
    <n v="71962"/>
    <x v="1"/>
    <s v="Manual"/>
    <s v="1st Owner"/>
    <n v="2015"/>
    <x v="23"/>
    <s v="5 Seats"/>
  </r>
  <r>
    <s v="Hyundai Verna 1.6 SX VTVT"/>
    <n v="3.45"/>
    <n v="42078"/>
    <x v="1"/>
    <s v="Manual"/>
    <s v="3rd Owner"/>
    <n v="2012"/>
    <x v="4"/>
    <s v="5 Seats"/>
  </r>
  <r>
    <s v="Maruti Alto K10 VXI"/>
    <n v="2.78"/>
    <n v="21285"/>
    <x v="1"/>
    <s v="Manual"/>
    <s v="2nd Owner"/>
    <n v="2017"/>
    <x v="52"/>
    <s v="5 Seats"/>
  </r>
  <r>
    <s v="Tata Indigo LX TDI BSIII"/>
    <n v="1.39"/>
    <n v="188395"/>
    <x v="0"/>
    <s v="Manual"/>
    <s v="1st Owner"/>
    <n v="2013"/>
    <x v="4"/>
    <s v="5 Seats"/>
  </r>
  <r>
    <s v="Tata Indigo LX BSIV"/>
    <n v="1.27"/>
    <n v="121908"/>
    <x v="0"/>
    <s v="Manual"/>
    <s v="1st Owner"/>
    <n v="2012"/>
    <x v="13"/>
    <s v="5 Seats"/>
  </r>
  <r>
    <s v="Hyundai i20 Active 1.2 SX"/>
    <n v="5.17"/>
    <n v="85181"/>
    <x v="1"/>
    <s v="Manual"/>
    <s v="1st Owner"/>
    <n v="2016"/>
    <x v="14"/>
    <s v="5 Seats"/>
  </r>
  <r>
    <s v="Maruti Swift VDI BSIV"/>
    <n v="3.8"/>
    <n v="69264"/>
    <x v="0"/>
    <s v="Manual"/>
    <s v="1st Owner"/>
    <n v="2014"/>
    <x v="131"/>
    <s v="7 Seats"/>
  </r>
  <r>
    <s v="Mahindra XUV500 W10 2WD"/>
    <n v="7.17"/>
    <n v="120838"/>
    <x v="0"/>
    <s v="Manual"/>
    <s v="3rd Owner"/>
    <n v="2015"/>
    <x v="4"/>
    <s v="7 Seats"/>
  </r>
  <r>
    <s v="Hyundai Grand i10 Magna"/>
    <n v="3.12"/>
    <n v="99065"/>
    <x v="1"/>
    <s v="Manual"/>
    <s v="1st Owner"/>
    <n v="2015"/>
    <x v="17"/>
    <s v="7 Seats"/>
  </r>
  <r>
    <s v="Mahindra Bolero SLX"/>
    <n v="4"/>
    <n v="51482"/>
    <x v="0"/>
    <s v="Manual"/>
    <s v="1st Owner"/>
    <n v="2013"/>
    <x v="16"/>
    <s v="6 Seats"/>
  </r>
  <r>
    <s v="Maruti Swift VXI"/>
    <n v="6.51"/>
    <n v="6546"/>
    <x v="1"/>
    <s v="Manual"/>
    <s v="1st Owner"/>
    <n v="2021"/>
    <x v="31"/>
    <s v="5 Seats"/>
  </r>
  <r>
    <s v="Maruti Alto K10 VXI"/>
    <n v="2.5499999999999998"/>
    <n v="37331"/>
    <x v="1"/>
    <s v="Manual"/>
    <s v="2nd Owner"/>
    <n v="2016"/>
    <x v="16"/>
    <s v="5 Seats"/>
  </r>
  <r>
    <s v="Hyundai Verna VTVT 1.6 SX Option"/>
    <n v="7.69"/>
    <n v="88650"/>
    <x v="1"/>
    <s v="Manual"/>
    <s v="2nd Owner"/>
    <n v="2018"/>
    <x v="10"/>
    <s v="5 Seats"/>
  </r>
  <r>
    <s v="Volkswagen Jetta 1.4 TSI Comfortline"/>
    <n v="5.31"/>
    <n v="32291"/>
    <x v="1"/>
    <s v="Manual"/>
    <s v="1st Owner"/>
    <n v="2014"/>
    <x v="4"/>
    <s v="5 Seats"/>
  </r>
  <r>
    <s v="Maruti Ignis 1.2 Alpha BSIV"/>
    <n v="4.2699999999999996"/>
    <n v="110069"/>
    <x v="1"/>
    <s v="Manual"/>
    <s v="1st Owner"/>
    <n v="2018"/>
    <x v="13"/>
    <s v="5 Seats"/>
  </r>
  <r>
    <s v="Hyundai EON Era Plus"/>
    <n v="2.21"/>
    <n v="45039"/>
    <x v="1"/>
    <s v="Manual"/>
    <s v="1st Owner"/>
    <n v="2015"/>
    <x v="13"/>
    <s v="5 Seats"/>
  </r>
  <r>
    <s v="Renault Triber RXT BSIV"/>
    <n v="5.53"/>
    <n v="21506"/>
    <x v="1"/>
    <s v="Manual"/>
    <s v="1st Owner"/>
    <n v="2020"/>
    <x v="5"/>
    <s v="5 Seats"/>
  </r>
  <r>
    <s v="Maruti Ertiga VDI"/>
    <n v="5.08"/>
    <n v="111930"/>
    <x v="0"/>
    <s v="Manual"/>
    <s v="1st Owner"/>
    <n v="2015"/>
    <x v="4"/>
    <s v="5 Seats"/>
  </r>
  <r>
    <s v="Renault Triber RXE"/>
    <n v="5.44"/>
    <n v="47993"/>
    <x v="1"/>
    <s v="Manual"/>
    <s v="1st Owner"/>
    <n v="2021"/>
    <x v="13"/>
    <s v="7 Seats"/>
  </r>
  <r>
    <s v="Mahindra KUV 100 mFALCON G80 K8 AW"/>
    <n v="3.52"/>
    <n v="24318"/>
    <x v="1"/>
    <s v="Manual"/>
    <s v="1st Owner"/>
    <n v="2017"/>
    <x v="3"/>
    <s v="5 Seats"/>
  </r>
  <r>
    <s v="Hyundai Aura S CNG"/>
    <n v="7.24"/>
    <n v="67085"/>
    <x v="2"/>
    <s v="Manual"/>
    <s v="1st Owner"/>
    <n v="2020"/>
    <x v="13"/>
    <s v="5 Seats"/>
  </r>
  <r>
    <s v="Maruti Wagon R VXI BS IV"/>
    <n v="3.11"/>
    <n v="87158"/>
    <x v="1"/>
    <s v="Manual"/>
    <s v="1st Owner"/>
    <n v="2016"/>
    <x v="44"/>
    <s v="5 Seats"/>
  </r>
  <r>
    <s v="Kia Sonet HTK Plus Turbo DCT"/>
    <n v="7.93"/>
    <n v="13633"/>
    <x v="1"/>
    <s v="Automatic"/>
    <s v="1st Owner"/>
    <n v="2020"/>
    <x v="18"/>
    <s v="5 Seats"/>
  </r>
  <r>
    <s v="Honda City i-DTEC V"/>
    <n v="8.01"/>
    <n v="83027"/>
    <x v="0"/>
    <s v="Manual"/>
    <s v="1st Owner"/>
    <n v="2018"/>
    <x v="13"/>
    <s v="5 Seats"/>
  </r>
  <r>
    <s v="Maruti Swift Dzire VXI 1.2"/>
    <n v="5.2"/>
    <n v="20582"/>
    <x v="1"/>
    <s v="Manual"/>
    <s v="1st Owner"/>
    <n v="2017"/>
    <x v="18"/>
    <s v="5 Seats"/>
  </r>
  <r>
    <s v="Maruti Baleno RS 1.0 Petrol"/>
    <n v="5.69"/>
    <n v="34302"/>
    <x v="1"/>
    <s v="Manual"/>
    <s v="1st Owner"/>
    <n v="2017"/>
    <x v="11"/>
    <s v="5 Seats"/>
  </r>
  <r>
    <s v="Honda WR-V i-VTEC VX"/>
    <n v="6.46"/>
    <n v="25943"/>
    <x v="1"/>
    <s v="Manual"/>
    <s v="2nd Owner"/>
    <n v="2018"/>
    <x v="4"/>
    <s v="5 Seats"/>
  </r>
  <r>
    <s v="Hyundai Venue SX Turbo"/>
    <n v="9.91"/>
    <n v="9902"/>
    <x v="1"/>
    <s v="Manual"/>
    <s v="1st Owner"/>
    <n v="2021"/>
    <x v="18"/>
    <s v="5 Seats"/>
  </r>
  <r>
    <s v="Toyota Fortuner 2.8 4WD AT BSIV"/>
    <n v="22.25"/>
    <n v="132566"/>
    <x v="0"/>
    <s v="Automatic"/>
    <s v="1st Owner"/>
    <n v="2017"/>
    <x v="97"/>
    <s v="5 Seats"/>
  </r>
  <r>
    <s v="Maruti Alto 800 LXI"/>
    <n v="5"/>
    <n v="89096"/>
    <x v="1"/>
    <s v="Manual"/>
    <s v="1st Owner"/>
    <n v="2016"/>
    <x v="14"/>
    <s v="5 Seats"/>
  </r>
  <r>
    <s v="Maruti S-Presso VXI 2019-2022"/>
    <n v="4.51"/>
    <n v="21538"/>
    <x v="1"/>
    <s v="Manual"/>
    <s v="1st Owner"/>
    <n v="2019"/>
    <x v="77"/>
    <s v="5 Seats"/>
  </r>
  <r>
    <s v="Maruti Alto 800 LXI"/>
    <n v="1.99"/>
    <n v="21325"/>
    <x v="1"/>
    <s v="Manual"/>
    <s v="2nd Owner"/>
    <n v="2015"/>
    <x v="3"/>
    <s v="5 Seats"/>
  </r>
  <r>
    <s v="Maruti Vitara Brezza VXI"/>
    <n v="8.49"/>
    <n v="15145"/>
    <x v="1"/>
    <s v="Manual"/>
    <s v="1st Owner"/>
    <n v="2021"/>
    <x v="73"/>
    <s v="5 Seats"/>
  </r>
  <r>
    <s v="Hyundai Venue S Plus"/>
    <n v="7.88"/>
    <n v="16591"/>
    <x v="1"/>
    <s v="Manual"/>
    <s v="1st Owner"/>
    <n v="2021"/>
    <x v="18"/>
    <s v="5 Seats"/>
  </r>
  <r>
    <s v="Maruti Alto LXi BSIII"/>
    <n v="1.5"/>
    <n v="72380"/>
    <x v="1"/>
    <s v="Manual"/>
    <s v="2nd Owner"/>
    <n v="2010"/>
    <x v="13"/>
    <s v="5 Seats"/>
  </r>
  <r>
    <s v="Hyundai Xcent 1.1 CRDi SX"/>
    <n v="3.5"/>
    <n v="105563"/>
    <x v="0"/>
    <s v="Manual"/>
    <s v="2nd Owner"/>
    <n v="2015"/>
    <x v="13"/>
    <s v="5 Seats"/>
  </r>
  <r>
    <s v="Hyundai Verna VTVT 1.6 EX"/>
    <n v="6.9"/>
    <n v="53092"/>
    <x v="1"/>
    <s v="Manual"/>
    <s v="1st Owner"/>
    <n v="2018"/>
    <x v="10"/>
    <s v="5 Seats"/>
  </r>
  <r>
    <s v="Toyota Etios Liva GD"/>
    <n v="2.2000000000000002"/>
    <n v="149852"/>
    <x v="0"/>
    <s v="Manual"/>
    <s v="1st Owner"/>
    <n v="2011"/>
    <x v="50"/>
    <s v="5 Seats"/>
  </r>
  <r>
    <s v="Honda Jazz 1.2 V i VTEC"/>
    <n v="4.25"/>
    <n v="29587"/>
    <x v="1"/>
    <s v="Manual"/>
    <s v="1st Owner"/>
    <n v="2015"/>
    <x v="50"/>
    <s v="5 Seats"/>
  </r>
  <r>
    <s v="Honda Accord V6 AT"/>
    <n v="30"/>
    <n v="60585"/>
    <x v="1"/>
    <s v="Automatic"/>
    <s v="1st Owner"/>
    <n v="2017"/>
    <x v="22"/>
    <s v="5 Seats"/>
  </r>
  <r>
    <s v="Maruti Alto 800 LXI"/>
    <n v="1.85"/>
    <n v="72962"/>
    <x v="1"/>
    <s v="Manual"/>
    <s v="1st Owner"/>
    <n v="2013"/>
    <x v="41"/>
    <s v="6 Seats"/>
  </r>
  <r>
    <s v="Maruti Wagon R VXI"/>
    <n v="3.4"/>
    <n v="75506"/>
    <x v="1"/>
    <s v="Manual"/>
    <s v="2nd Owner"/>
    <n v="2016"/>
    <x v="102"/>
    <s v="5 Seats"/>
  </r>
  <r>
    <s v="Maruti Alto K10 VXI"/>
    <n v="2.95"/>
    <n v="35420"/>
    <x v="1"/>
    <s v="Manual"/>
    <s v="1st Owner"/>
    <n v="2017"/>
    <x v="34"/>
    <s v="5 Seats"/>
  </r>
  <r>
    <s v="Honda Brio E MT"/>
    <n v="2.7"/>
    <n v="86882"/>
    <x v="1"/>
    <s v="Manual"/>
    <s v="1st Owner"/>
    <n v="2015"/>
    <x v="11"/>
    <s v="5 Seats"/>
  </r>
  <r>
    <s v="Mercedes-Benz GLC 220d 4MATIC"/>
    <n v="56.5"/>
    <n v="24000"/>
    <x v="0"/>
    <s v="Automatic"/>
    <s v="1st Owner"/>
    <n v="2020"/>
    <x v="13"/>
    <s v="5 Seats"/>
  </r>
  <r>
    <s v="Mercedes-Benz GLE 300d"/>
    <n v="89"/>
    <n v="13000"/>
    <x v="0"/>
    <s v="Automatic"/>
    <s v="1st Owner"/>
    <n v="2021"/>
    <x v="4"/>
    <s v="5 Seats"/>
  </r>
  <r>
    <s v="Mercedes-Benz GLC 200"/>
    <n v="61"/>
    <n v="15000"/>
    <x v="1"/>
    <s v="Automatic"/>
    <s v="1st Owner"/>
    <n v="2021"/>
    <x v="3"/>
    <s v="5 Seats"/>
  </r>
  <r>
    <s v="Jaguar F-Pace 2.0 R-Dynamic S Diesel"/>
    <n v="74"/>
    <n v="9900"/>
    <x v="0"/>
    <s v="Automatic"/>
    <s v="1st Owner"/>
    <n v="2021"/>
    <x v="26"/>
    <s v="5 Seats"/>
  </r>
  <r>
    <s v="Land Rover Range Rover 4.4 Diesel LWB Autobiography"/>
    <n v="190"/>
    <n v="68500"/>
    <x v="0"/>
    <s v="Automatic"/>
    <s v="1st Owner"/>
    <n v="2019"/>
    <x v="26"/>
    <s v="5 Seats"/>
  </r>
  <r>
    <s v="BMW X4 xDrive30i M Sport Silver Shadow Edition"/>
    <n v="74.5"/>
    <n v="7600"/>
    <x v="1"/>
    <s v="Automatic"/>
    <s v="1st Owner"/>
    <n v="2022"/>
    <x v="21"/>
    <s v="5 Seats"/>
  </r>
  <r>
    <s v="Maruti XL6 Zeta"/>
    <n v="9.9"/>
    <n v="8349"/>
    <x v="1"/>
    <s v="Manual"/>
    <s v="1st Owner"/>
    <n v="2021"/>
    <x v="48"/>
    <s v="5 Seats"/>
  </r>
  <r>
    <s v="Maruti Alto K10 VXI AGS Optional"/>
    <n v="3.35"/>
    <n v="8804"/>
    <x v="1"/>
    <s v="Automatic"/>
    <s v="1st Owner"/>
    <n v="2018"/>
    <x v="5"/>
    <s v="5 Seats"/>
  </r>
  <r>
    <s v="Maruti Swift Dzire VXI"/>
    <n v="4.59"/>
    <n v="39592"/>
    <x v="1"/>
    <s v="Manual"/>
    <s v="1st Owner"/>
    <n v="2017"/>
    <x v="21"/>
    <s v="5 Seats"/>
  </r>
  <r>
    <s v="Tata Nexon XZA Plus (O) AMT"/>
    <n v="9.73"/>
    <n v="11251"/>
    <x v="1"/>
    <s v="Automatic"/>
    <s v="1st Owner"/>
    <n v="2020"/>
    <x v="3"/>
    <s v="5 Seats"/>
  </r>
  <r>
    <s v="Audi A3 35 TDI Premium Plus"/>
    <n v="25.8"/>
    <n v="39000"/>
    <x v="0"/>
    <s v="Automatic"/>
    <s v="1st Owner"/>
    <n v="2020"/>
    <x v="33"/>
    <s v="5 Seats"/>
  </r>
  <r>
    <s v="Audi Q3 35 TDI Quattro Premium Plus"/>
    <n v="14.75"/>
    <n v="76000"/>
    <x v="0"/>
    <s v="Automatic"/>
    <s v="2nd Owner"/>
    <n v="2016"/>
    <x v="85"/>
    <s v="7 Seats"/>
  </r>
  <r>
    <s v="BMW 5 Series 520d Sedan"/>
    <n v="10"/>
    <n v="60000"/>
    <x v="0"/>
    <s v="Automatic"/>
    <s v="1st Owner"/>
    <n v="2012"/>
    <x v="15"/>
    <s v="7 Seats"/>
  </r>
  <r>
    <s v="Renault Duster RXZ AWD"/>
    <n v="3.25"/>
    <n v="96000"/>
    <x v="0"/>
    <s v="Manual"/>
    <s v="2nd Owner"/>
    <n v="2013"/>
    <x v="3"/>
    <s v="7 Seats"/>
  </r>
  <r>
    <s v="Volkswagen Polo 1.5 TDI Trendline"/>
    <n v="4.0999999999999996"/>
    <n v="115000"/>
    <x v="0"/>
    <s v="Manual"/>
    <s v="1st Owner"/>
    <n v="2016"/>
    <x v="44"/>
    <s v="5 Seats"/>
  </r>
  <r>
    <s v="BMW X3 xDrive20d"/>
    <n v="13"/>
    <n v="82000"/>
    <x v="0"/>
    <s v="Automatic"/>
    <s v="1st Owner"/>
    <n v="2012"/>
    <x v="23"/>
    <s v="5 Seats"/>
  </r>
  <r>
    <s v="Honda Jazz 1.2 S i VTEC"/>
    <n v="4.5"/>
    <n v="91000"/>
    <x v="1"/>
    <s v="Manual"/>
    <s v="1st Owner"/>
    <n v="2015"/>
    <x v="65"/>
    <s v="5 Seats"/>
  </r>
  <r>
    <s v="Hyundai i10 Era"/>
    <n v="1.9"/>
    <n v="93000"/>
    <x v="1"/>
    <s v="Manual"/>
    <s v="2nd Owner"/>
    <n v="2011"/>
    <x v="3"/>
    <s v="5 Seats"/>
  </r>
  <r>
    <s v="Volvo S 80 D5"/>
    <n v="13"/>
    <n v="81000"/>
    <x v="0"/>
    <s v="Automatic"/>
    <s v="2nd Owner"/>
    <n v="2016"/>
    <x v="83"/>
    <s v="5 Seats"/>
  </r>
  <r>
    <s v="Land Rover Range Rover Evoque 2.0 TD4 SE"/>
    <n v="13"/>
    <n v="81000"/>
    <x v="0"/>
    <s v="Automatic"/>
    <s v="2nd Owner"/>
    <n v="2016"/>
    <x v="5"/>
    <s v="5 Seats"/>
  </r>
  <r>
    <s v="Honda Amaze S Petrol"/>
    <n v="6.4"/>
    <n v="25102"/>
    <x v="1"/>
    <s v="Manual"/>
    <s v="1st Owner"/>
    <n v="2019"/>
    <x v="91"/>
    <s v="5 Seats"/>
  </r>
  <r>
    <s v="Toyota Fortuner 2.8 4WD AT BSIV"/>
    <n v="27"/>
    <n v="79000"/>
    <x v="0"/>
    <s v="Automatic"/>
    <s v="1st Owner"/>
    <n v="2017"/>
    <x v="13"/>
    <s v="5 Seats"/>
  </r>
  <r>
    <s v="Tata Safari Storme EX"/>
    <n v="4"/>
    <n v="120000"/>
    <x v="0"/>
    <s v="Manual"/>
    <s v="3rd Owner"/>
    <n v="2013"/>
    <x v="48"/>
    <s v="5 Seats"/>
  </r>
  <r>
    <s v="BMW X7 xDrive 40i"/>
    <n v="115"/>
    <n v="39000"/>
    <x v="1"/>
    <s v="Automatic"/>
    <s v="1st Owner"/>
    <n v="2019"/>
    <x v="12"/>
    <s v="5 Seats"/>
  </r>
  <r>
    <s v="Tata Tiago 1.2 Revotron XT"/>
    <n v="3.25"/>
    <n v="50000"/>
    <x v="1"/>
    <s v="Manual"/>
    <s v="2nd Owner"/>
    <n v="2018"/>
    <x v="32"/>
    <s v="5 Seats"/>
  </r>
  <r>
    <s v="Ford Figo Diesel LXI"/>
    <n v="1.6"/>
    <n v="90000"/>
    <x v="0"/>
    <s v="Manual"/>
    <s v="1st Owner"/>
    <n v="2012"/>
    <x v="48"/>
    <s v="5 Seats"/>
  </r>
  <r>
    <s v="Ford Ecosport 1.5 DV5 MT Titanium"/>
    <n v="5.49"/>
    <n v="50000"/>
    <x v="0"/>
    <s v="Manual"/>
    <s v="1st Owner"/>
    <n v="2014"/>
    <x v="29"/>
    <s v="5 Seats"/>
  </r>
  <r>
    <s v="Toyota Camry Hybrid 2.5"/>
    <n v="40.9"/>
    <n v="20000"/>
    <x v="1"/>
    <s v="Automatic"/>
    <s v="1st Owner"/>
    <n v="2019"/>
    <x v="55"/>
    <s v="5 Seats"/>
  </r>
  <r>
    <s v="Maruti Wagon R VXI BSIII"/>
    <n v="3"/>
    <n v="70000"/>
    <x v="1"/>
    <s v="Manual"/>
    <s v="2nd Owner"/>
    <n v="2013"/>
    <x v="50"/>
    <s v="5 Seats"/>
  </r>
  <r>
    <s v="Renault Duster 85PS Diesel RxL Optional"/>
    <n v="4.5"/>
    <n v="100000"/>
    <x v="0"/>
    <s v="Manual"/>
    <s v="1st Owner"/>
    <n v="2012"/>
    <x v="4"/>
    <s v="5 Seats"/>
  </r>
  <r>
    <s v="Renault KWID RXL"/>
    <n v="2.7"/>
    <n v="20000"/>
    <x v="1"/>
    <s v="Manual"/>
    <s v="2nd Owner"/>
    <n v="2018"/>
    <x v="31"/>
    <s v="2 Seats"/>
  </r>
  <r>
    <s v="Mercedes-Benz GLE 250d"/>
    <n v="44"/>
    <n v="49000"/>
    <x v="0"/>
    <s v="Automatic"/>
    <s v="1st Owner"/>
    <n v="2017"/>
    <x v="4"/>
    <s v="5 Seats"/>
  </r>
  <r>
    <s v="Nissan Terrano XL Plus 85 PS"/>
    <n v="4.3499999999999996"/>
    <n v="100000"/>
    <x v="0"/>
    <s v="Manual"/>
    <s v="3rd Owner"/>
    <n v="2015"/>
    <x v="21"/>
    <s v="5 Seats"/>
  </r>
  <r>
    <s v="Volkswagen Vento Petrol Highline"/>
    <n v="2.75"/>
    <n v="35000"/>
    <x v="1"/>
    <s v="Manual"/>
    <s v="3rd Owner"/>
    <n v="2012"/>
    <x v="52"/>
    <s v="5 Seats"/>
  </r>
  <r>
    <s v="Maruti Swift ZXI ABS"/>
    <n v="1.6"/>
    <n v="61560"/>
    <x v="1"/>
    <s v="Manual"/>
    <s v="3rd Owner"/>
    <n v="2007"/>
    <x v="33"/>
    <s v="7 Seats"/>
  </r>
  <r>
    <s v="Mercedes-Benz E-Class Expression E 220 d BSIV"/>
    <n v="58"/>
    <n v="17000"/>
    <x v="0"/>
    <s v="Automatic"/>
    <s v="1st Owner"/>
    <n v="2020"/>
    <x v="18"/>
    <s v="8 Seats"/>
  </r>
  <r>
    <s v="Maruti Swift VXI"/>
    <n v="6.8"/>
    <n v="15000"/>
    <x v="1"/>
    <s v="Manual"/>
    <s v="1st Owner"/>
    <n v="2021"/>
    <x v="50"/>
    <s v="5 Seats"/>
  </r>
  <r>
    <s v="Maruti Ritz VDi"/>
    <n v="1.1499999999999999"/>
    <n v="162000"/>
    <x v="0"/>
    <s v="Manual"/>
    <s v="4th Owner"/>
    <n v="2009"/>
    <x v="23"/>
    <s v="5 Seats"/>
  </r>
  <r>
    <s v="Maruti Swift Dzire Tour S CNG"/>
    <n v="6.5"/>
    <n v="35000"/>
    <x v="2"/>
    <s v="Manual"/>
    <s v="1st Owner"/>
    <n v="2022"/>
    <x v="98"/>
    <s v="5 Seats"/>
  </r>
  <r>
    <s v="BMW X3 xDrive 20d Luxury Line"/>
    <n v="60"/>
    <n v="19000"/>
    <x v="0"/>
    <s v="Automatic"/>
    <s v="1st Owner"/>
    <n v="2021"/>
    <x v="32"/>
    <s v="5 Seats"/>
  </r>
  <r>
    <s v="Mahindra Bolero Pik Up Extra Long CBC 1.7T"/>
    <n v="6.1"/>
    <n v="80000"/>
    <x v="0"/>
    <s v="Manual"/>
    <s v="1st Owner"/>
    <n v="2019"/>
    <x v="41"/>
    <s v="5 Seats"/>
  </r>
  <r>
    <s v="Hyundai Santro Xing XG eRLX Euro II"/>
    <n v="0.6"/>
    <n v="110000"/>
    <x v="1"/>
    <s v="Manual"/>
    <s v="5th Owner"/>
    <n v="2004"/>
    <x v="3"/>
    <s v="7 Seats"/>
  </r>
  <r>
    <s v="Maruti Alto 800 VXI"/>
    <n v="4"/>
    <n v="35000"/>
    <x v="1"/>
    <s v="Manual"/>
    <s v="1st Owner"/>
    <n v="2021"/>
    <x v="58"/>
    <s v="5 Seats"/>
  </r>
  <r>
    <s v="Mercedes-Benz GLC Coupe 300d 4MATIC"/>
    <n v="71.5"/>
    <n v="24900"/>
    <x v="0"/>
    <s v="Automatic"/>
    <s v="1st Owner"/>
    <n v="2021"/>
    <x v="31"/>
    <s v="5 Seats"/>
  </r>
  <r>
    <s v="Tata Safari Storme VX"/>
    <n v="5.2"/>
    <n v="70000"/>
    <x v="0"/>
    <s v="Manual"/>
    <s v="2nd Owner"/>
    <n v="2014"/>
    <x v="84"/>
    <s v="5 Seats"/>
  </r>
  <r>
    <s v="Mahindra Xylo D2"/>
    <n v="3"/>
    <n v="70000"/>
    <x v="0"/>
    <s v="Manual"/>
    <s v="1st Owner"/>
    <n v="2010"/>
    <x v="32"/>
    <s v="5 Seats"/>
  </r>
  <r>
    <s v="Mercedes-Benz E-Class 220 CDI"/>
    <n v="9.89"/>
    <n v="180000"/>
    <x v="0"/>
    <s v="Automatic"/>
    <s v="1st Owner"/>
    <n v="2012"/>
    <x v="8"/>
    <s v="7 Seats"/>
  </r>
  <r>
    <s v="Jaguar XF 2.0 Petrol Prestige"/>
    <n v="47"/>
    <n v="7500"/>
    <x v="1"/>
    <s v="Automatic"/>
    <s v="1st Owner"/>
    <n v="2020"/>
    <x v="18"/>
    <s v="5 Seats"/>
  </r>
  <r>
    <s v="Tata Tiago 1.2 Revotron XZ"/>
    <n v="2.83"/>
    <n v="90000"/>
    <x v="1"/>
    <s v="Manual"/>
    <s v="1st Owner"/>
    <n v="2016"/>
    <x v="93"/>
    <s v="6 Seats"/>
  </r>
  <r>
    <s v="Honda CR-V 2.4L 2WD AT"/>
    <n v="2"/>
    <n v="120000"/>
    <x v="1"/>
    <s v="Automatic"/>
    <s v="3rd Owner"/>
    <n v="2005"/>
    <x v="0"/>
    <s v="5 Seats"/>
  </r>
  <r>
    <s v="Maruti SX4 VDI"/>
    <n v="1.8"/>
    <n v="110000"/>
    <x v="0"/>
    <s v="Manual"/>
    <s v="2nd Owner"/>
    <n v="2011"/>
    <x v="4"/>
    <s v="7 Seats"/>
  </r>
  <r>
    <s v="Toyota Land Cruiser VX"/>
    <n v="158"/>
    <n v="56000"/>
    <x v="0"/>
    <s v="Automatic"/>
    <s v="1st Owner"/>
    <n v="2018"/>
    <x v="76"/>
    <s v="5 Seats"/>
  </r>
  <r>
    <s v="Mercedes-Benz E-Class E250 CDI Avantgrade"/>
    <n v="26"/>
    <n v="90000"/>
    <x v="0"/>
    <s v="Automatic"/>
    <s v="1st Owner"/>
    <n v="2015"/>
    <x v="94"/>
    <s v="5 Seats"/>
  </r>
  <r>
    <s v="Hyundai i20 Asta Option 1.4 CRDi"/>
    <n v="5"/>
    <n v="90000"/>
    <x v="0"/>
    <s v="Manual"/>
    <s v="3rd Owner"/>
    <n v="2015"/>
    <x v="23"/>
    <s v="7 Seats"/>
  </r>
  <r>
    <s v="Maruti Alto LX"/>
    <n v="0.55000000000000004"/>
    <n v="50000"/>
    <x v="1"/>
    <s v="Manual"/>
    <s v="2nd Owner"/>
    <n v="2002"/>
    <x v="6"/>
    <s v="5 Seats"/>
  </r>
  <r>
    <s v="Mercedes-Benz C-Class C 220d"/>
    <n v="62"/>
    <n v="4000"/>
    <x v="0"/>
    <s v="Automatic"/>
    <s v="1st Owner"/>
    <n v="2022"/>
    <x v="29"/>
    <s v="5 Seats"/>
  </r>
  <r>
    <s v="MG Hector Plus Select Diesel MT 7 STR"/>
    <n v="21"/>
    <n v="10000"/>
    <x v="0"/>
    <s v="Manual"/>
    <s v="1st Owner"/>
    <n v="2022"/>
    <x v="94"/>
    <s v="5 Seats"/>
  </r>
  <r>
    <s v="Hyundai Grand i10 Nios Magna"/>
    <n v="5.5"/>
    <n v="50000"/>
    <x v="1"/>
    <s v="Manual"/>
    <s v="1st Owner"/>
    <n v="2020"/>
    <x v="33"/>
    <s v="5 Seats"/>
  </r>
  <r>
    <s v="Mahindra Thar CRDe"/>
    <n v="5.5"/>
    <n v="70000"/>
    <x v="0"/>
    <s v="Manual"/>
    <s v="2nd Owner"/>
    <n v="2016"/>
    <x v="13"/>
    <s v="5 Seats"/>
  </r>
  <r>
    <s v="Mercedes-Benz S-Class S 350 d"/>
    <n v="47.75"/>
    <n v="13000"/>
    <x v="0"/>
    <s v="Automatic"/>
    <s v="2nd Owner"/>
    <n v="2014"/>
    <x v="4"/>
    <s v="5 Seats"/>
  </r>
  <r>
    <s v="Mahindra XUV500 W8 FWD"/>
    <n v="6.44"/>
    <n v="41480"/>
    <x v="0"/>
    <s v="Manual"/>
    <s v="1st Owner"/>
    <n v="2014"/>
    <x v="27"/>
    <s v="7 Seats"/>
  </r>
  <r>
    <s v="Honda City i VTEC S"/>
    <n v="5.05"/>
    <n v="69088"/>
    <x v="1"/>
    <s v="Manual"/>
    <s v="2nd Owner"/>
    <n v="2015"/>
    <x v="8"/>
    <s v="7 Seats"/>
  </r>
  <r>
    <s v="Skoda Rapid 1.6 TDI Elegance"/>
    <n v="2.86"/>
    <n v="105633"/>
    <x v="0"/>
    <s v="Manual"/>
    <s v="1st Owner"/>
    <n v="2012"/>
    <x v="4"/>
    <s v="7 Seats"/>
  </r>
  <r>
    <s v="Mercedes-Benz GLS 400d 4MATIC"/>
    <n v="117"/>
    <n v="15000"/>
    <x v="0"/>
    <s v="Automatic"/>
    <s v="2nd Owner"/>
    <n v="2020"/>
    <x v="68"/>
    <s v="5 Seats"/>
  </r>
  <r>
    <s v="Hyundai Santro Xing GL Plus LPG"/>
    <n v="1.64"/>
    <n v="136154"/>
    <x v="4"/>
    <s v="Manual"/>
    <s v="2nd Owner"/>
    <n v="2012"/>
    <x v="60"/>
    <s v="5 Seats"/>
  </r>
  <r>
    <s v="Maruti Wagon R VXI BS IV"/>
    <n v="2.93"/>
    <n v="50340"/>
    <x v="1"/>
    <s v="Manual"/>
    <s v="1st Owner"/>
    <n v="2015"/>
    <x v="23"/>
    <s v="7 Seats"/>
  </r>
  <r>
    <s v="Maruti Baleno 1.2 Delta"/>
    <n v="4.91"/>
    <n v="26320"/>
    <x v="1"/>
    <s v="Manual"/>
    <s v="1st Owner"/>
    <n v="2017"/>
    <x v="3"/>
    <s v="5 Seats"/>
  </r>
  <r>
    <s v="BMW X5 xDrive 30d xLine"/>
    <n v="83"/>
    <n v="25000"/>
    <x v="0"/>
    <s v="Automatic"/>
    <s v="1st Owner"/>
    <n v="2020"/>
    <x v="18"/>
    <s v="5 Seats"/>
  </r>
  <r>
    <s v="Hyundai i20 Sportz 1.4 CRDi"/>
    <n v="4.6100000000000003"/>
    <n v="31202"/>
    <x v="0"/>
    <s v="Manual"/>
    <s v="3rd Owner"/>
    <n v="2016"/>
    <x v="49"/>
    <s v="7 Seats"/>
  </r>
  <r>
    <s v="Maruti Swift VXi BSIV"/>
    <n v="1.86"/>
    <n v="87263"/>
    <x v="1"/>
    <s v="Manual"/>
    <s v="2nd Owner"/>
    <n v="2010"/>
    <x v="4"/>
    <s v="5 Seats"/>
  </r>
  <r>
    <s v="Toyota Fortuner 4x2 Manual"/>
    <n v="14.14"/>
    <n v="94505"/>
    <x v="0"/>
    <s v="Manual"/>
    <s v="2nd Owner"/>
    <n v="2015"/>
    <x v="0"/>
    <s v="5 Seats"/>
  </r>
  <r>
    <s v="Audi Q7 45 TDI Quattro Technology"/>
    <n v="46"/>
    <n v="65000"/>
    <x v="0"/>
    <s v="Automatic"/>
    <s v="1st Owner"/>
    <n v="2017"/>
    <x v="68"/>
    <s v="5 Seats"/>
  </r>
  <r>
    <s v="Mahindra XUV500 W8 FWD"/>
    <n v="4.62"/>
    <n v="81153"/>
    <x v="0"/>
    <s v="Manual"/>
    <s v="2nd Owner"/>
    <n v="2013"/>
    <x v="21"/>
    <s v="5 Seats"/>
  </r>
  <r>
    <s v="Tata Tiago 1.2 Revotron XT"/>
    <n v="3.69"/>
    <n v="95034"/>
    <x v="1"/>
    <s v="Manual"/>
    <s v="1st Owner"/>
    <n v="2018"/>
    <x v="12"/>
    <s v="5 Seats"/>
  </r>
  <r>
    <s v="Maruti Alto 800 VXI"/>
    <n v="4.09"/>
    <n v="5550"/>
    <x v="1"/>
    <s v="Manual"/>
    <s v="1st Owner"/>
    <n v="2022"/>
    <x v="39"/>
    <s v="5 Seats"/>
  </r>
  <r>
    <s v="Mercedes-Benz GLS 350d Grand Edition"/>
    <n v="59.5"/>
    <n v="45000"/>
    <x v="0"/>
    <s v="Automatic"/>
    <s v="2nd Owner"/>
    <n v="2016"/>
    <x v="13"/>
    <s v="5 Seats"/>
  </r>
  <r>
    <s v="Hyundai i20 Sportz Plus CVT BSIV"/>
    <n v="6.89"/>
    <n v="33013"/>
    <x v="1"/>
    <s v="Automatic"/>
    <s v="1st Owner"/>
    <n v="2019"/>
    <x v="32"/>
    <s v="5 Seats"/>
  </r>
  <r>
    <s v="Tata Harrier Camo XZ Plus"/>
    <n v="15.61"/>
    <n v="7585"/>
    <x v="0"/>
    <s v="Manual"/>
    <s v="1st Owner"/>
    <n v="2021"/>
    <x v="4"/>
    <s v="5 Seats"/>
  </r>
  <r>
    <s v="Toyota Fortuner 3.0 Diesel"/>
    <n v="7.03"/>
    <n v="89611"/>
    <x v="0"/>
    <s v="Manual"/>
    <s v="4th Owner"/>
    <n v="2010"/>
    <x v="6"/>
    <s v="5 Seats"/>
  </r>
  <r>
    <s v="BMW 5 Series 520d Luxury Line"/>
    <n v="48"/>
    <n v="29000"/>
    <x v="0"/>
    <s v="Automatic"/>
    <s v="1st Owner"/>
    <n v="2019"/>
    <x v="16"/>
    <s v="5 Seats"/>
  </r>
  <r>
    <s v="Renault KWID RXT Optional"/>
    <n v="2.69"/>
    <n v="21732"/>
    <x v="1"/>
    <s v="Manual"/>
    <s v="1st Owner"/>
    <n v="2016"/>
    <x v="90"/>
    <s v="4 Seats"/>
  </r>
  <r>
    <s v="Hyundai Verna 1.6 SX CRDI (O) AT"/>
    <n v="5.08"/>
    <n v="74750"/>
    <x v="0"/>
    <s v="Automatic"/>
    <s v="1st Owner"/>
    <n v="2014"/>
    <x v="0"/>
    <s v="5 Seats"/>
  </r>
  <r>
    <s v="Maruti Zen Estilo VXI BSIV"/>
    <n v="1.59"/>
    <n v="58282"/>
    <x v="1"/>
    <s v="Manual"/>
    <s v="2nd Owner"/>
    <n v="2011"/>
    <x v="33"/>
    <s v="5 Seats"/>
  </r>
  <r>
    <s v="Mercedes-Benz GLE 250d"/>
    <n v="56"/>
    <n v="45000"/>
    <x v="0"/>
    <s v="Automatic"/>
    <s v="1st Owner"/>
    <n v="2019"/>
    <x v="47"/>
    <s v="5 Seats"/>
  </r>
  <r>
    <s v="Hyundai Grand i10 1.2 Kappa Sportz BSIV"/>
    <n v="4.95"/>
    <n v="32126"/>
    <x v="1"/>
    <s v="Manual"/>
    <s v="1st Owner"/>
    <n v="2019"/>
    <x v="34"/>
    <s v="5 Seats"/>
  </r>
  <r>
    <s v="Honda City i VTEC V"/>
    <n v="6.4"/>
    <n v="79927"/>
    <x v="1"/>
    <s v="Manual"/>
    <s v="1st Owner"/>
    <n v="2016"/>
    <x v="4"/>
    <s v="5 Seats"/>
  </r>
  <r>
    <s v="Renault KWID 1.0 RXL"/>
    <n v="3.86"/>
    <n v="10879"/>
    <x v="1"/>
    <s v="Manual"/>
    <s v="1st Owner"/>
    <n v="2020"/>
    <x v="3"/>
    <s v="5 Seats"/>
  </r>
  <r>
    <s v="Land Rover Range Rover 3.0 Petrol LWB Vogue BSIV"/>
    <n v="192"/>
    <n v="40000"/>
    <x v="1"/>
    <s v="Automatic"/>
    <s v="1st Owner"/>
    <n v="2019"/>
    <x v="31"/>
    <s v="4 Seats"/>
  </r>
  <r>
    <s v="Jeep Compass 2.0 Limited Plus"/>
    <n v="17.21"/>
    <n v="42446"/>
    <x v="0"/>
    <s v="Manual"/>
    <s v="1st Owner"/>
    <n v="2020"/>
    <x v="21"/>
    <s v="5 Seats"/>
  </r>
  <r>
    <s v="Hyundai i10 Magna 1.1L"/>
    <n v="1.78"/>
    <n v="63363"/>
    <x v="1"/>
    <s v="Manual"/>
    <s v="3rd Owner"/>
    <n v="2011"/>
    <x v="17"/>
    <s v="5 Seats"/>
  </r>
  <r>
    <s v="Mahindra Thar LX 4-Str Hard Top Diesel AT"/>
    <n v="15.58"/>
    <n v="17280"/>
    <x v="0"/>
    <s v="Automatic"/>
    <s v="2nd Owner"/>
    <n v="2020"/>
    <x v="92"/>
    <s v="5 Seats"/>
  </r>
  <r>
    <s v="Volvo XC60 B5 Inscripition"/>
    <n v="68.5"/>
    <n v="7000"/>
    <x v="1"/>
    <s v="Automatic"/>
    <s v="1st Owner"/>
    <n v="2022"/>
    <x v="11"/>
    <s v="5 Seats"/>
  </r>
  <r>
    <s v="Hyundai Grand i10 1.2 Kappa Magna BSIV"/>
    <n v="4.68"/>
    <n v="24623"/>
    <x v="1"/>
    <s v="Manual"/>
    <s v="2nd Owner"/>
    <n v="2019"/>
    <x v="49"/>
    <s v="7 Seats"/>
  </r>
  <r>
    <s v="Volkswagen Polo Diesel Comfortline 1.2L"/>
    <n v="2.0699999999999998"/>
    <n v="56141"/>
    <x v="0"/>
    <s v="Manual"/>
    <s v="2nd Owner"/>
    <n v="2011"/>
    <x v="17"/>
    <s v="5 Seats"/>
  </r>
  <r>
    <s v="Maruti Swift Dzire VDI"/>
    <n v="3.23"/>
    <n v="172476"/>
    <x v="0"/>
    <s v="Manual"/>
    <s v="1st Owner"/>
    <n v="2013"/>
    <x v="31"/>
    <s v="5 Seats"/>
  </r>
  <r>
    <s v="BMW X1 sDrive 20d xLine"/>
    <n v="30"/>
    <n v="25000"/>
    <x v="0"/>
    <s v="Automatic"/>
    <s v="1st Owner"/>
    <n v="2019"/>
    <x v="23"/>
    <s v="5 Seats"/>
  </r>
  <r>
    <s v="Hyundai EON Era Plus"/>
    <n v="2.0099999999999998"/>
    <n v="67062"/>
    <x v="1"/>
    <s v="Manual"/>
    <s v="2nd Owner"/>
    <n v="2015"/>
    <x v="32"/>
    <s v="5 Seats"/>
  </r>
  <r>
    <s v="Tata Nano Twist XT"/>
    <n v="0.98414000000000001"/>
    <n v="27388"/>
    <x v="1"/>
    <s v="Manual"/>
    <s v="2nd Owner"/>
    <n v="2015"/>
    <x v="10"/>
    <s v="5 Seats"/>
  </r>
  <r>
    <s v="Toyota Urban cruiser High"/>
    <n v="9.3800000000000008"/>
    <n v="4928"/>
    <x v="1"/>
    <s v="Manual"/>
    <s v="1st Owner"/>
    <n v="2021"/>
    <x v="10"/>
    <s v="5 Seats"/>
  </r>
  <r>
    <s v="Maserati Ghibli Diesel BSIV"/>
    <n v="66"/>
    <n v="12000"/>
    <x v="0"/>
    <s v="Automatic"/>
    <s v="1st Owner"/>
    <n v="2016"/>
    <x v="18"/>
    <s v="5 Seats"/>
  </r>
  <r>
    <s v="Hyundai EON Magna Plus"/>
    <n v="1.75"/>
    <n v="57607"/>
    <x v="1"/>
    <s v="Manual"/>
    <s v="3rd Owner"/>
    <n v="2013"/>
    <x v="60"/>
    <s v="5 Seats"/>
  </r>
  <r>
    <s v="Maruti Vitara Brezza ZDi Plus"/>
    <n v="6.17"/>
    <n v="82110"/>
    <x v="0"/>
    <s v="Manual"/>
    <s v="2nd Owner"/>
    <n v="2016"/>
    <x v="4"/>
    <s v="5 Seats"/>
  </r>
  <r>
    <s v="Mahindra XUV500 W10 2WD"/>
    <n v="7.75"/>
    <n v="86964"/>
    <x v="0"/>
    <s v="Manual"/>
    <s v="2nd Owner"/>
    <n v="2015"/>
    <x v="83"/>
    <s v="5 Seats"/>
  </r>
  <r>
    <s v="Mercedes-Benz C-Class C 220 CDI Avantgarde"/>
    <n v="21.5"/>
    <n v="37000"/>
    <x v="0"/>
    <s v="Automatic"/>
    <s v="2nd Owner"/>
    <n v="2015"/>
    <x v="33"/>
    <s v="5 Seats"/>
  </r>
  <r>
    <s v="Volkswagen Polo Petrol Highline 1.2L"/>
    <n v="3.24"/>
    <n v="39971"/>
    <x v="1"/>
    <s v="Manual"/>
    <s v="1st Owner"/>
    <n v="2013"/>
    <x v="22"/>
    <s v="5 Seats"/>
  </r>
  <r>
    <s v="Volkswagen Polo 1.2 MPI Highline"/>
    <n v="3.64"/>
    <n v="55783"/>
    <x v="1"/>
    <s v="Manual"/>
    <s v="2nd Owner"/>
    <n v="2014"/>
    <x v="6"/>
    <s v="5 Seats"/>
  </r>
  <r>
    <s v="Maruti Alto 800 LXI"/>
    <n v="1.71"/>
    <n v="52654"/>
    <x v="1"/>
    <s v="Manual"/>
    <s v="1st Owner"/>
    <n v="2013"/>
    <x v="39"/>
    <s v="5 Seats"/>
  </r>
  <r>
    <s v="Porsche Cayenne Diesel Platinum Edition"/>
    <n v="58"/>
    <n v="50000"/>
    <x v="0"/>
    <s v="Automatic"/>
    <s v="1st Owner"/>
    <n v="2016"/>
    <x v="48"/>
    <s v="5 Seats"/>
  </r>
  <r>
    <s v="Maruti Swift VXI"/>
    <n v="5.98"/>
    <n v="17331"/>
    <x v="1"/>
    <s v="Manual"/>
    <s v="1st Owner"/>
    <n v="2021"/>
    <x v="41"/>
    <s v="5 Seats"/>
  </r>
  <r>
    <s v="Ford Figo Diesel ZXI"/>
    <n v="1.53"/>
    <n v="76438"/>
    <x v="0"/>
    <s v="Manual"/>
    <s v="1st Owner"/>
    <n v="2011"/>
    <x v="0"/>
    <s v="5 Seats"/>
  </r>
  <r>
    <s v="Hyundai i10 Magna 1.1L"/>
    <n v="1.03"/>
    <n v="85035"/>
    <x v="1"/>
    <s v="Manual"/>
    <s v="3rd Owner"/>
    <n v="2008"/>
    <x v="13"/>
    <s v="5 Seats"/>
  </r>
  <r>
    <s v="Mercedes-Benz E-Class Exclusive E 200"/>
    <n v="67"/>
    <n v="8900"/>
    <x v="1"/>
    <s v="Automatic"/>
    <s v="1st Owner"/>
    <n v="2021"/>
    <x v="5"/>
    <s v="5 Seats"/>
  </r>
  <r>
    <s v="Honda City i VTEC V"/>
    <n v="4.6100000000000003"/>
    <n v="85004"/>
    <x v="1"/>
    <s v="Manual"/>
    <s v="2nd Owner"/>
    <n v="2014"/>
    <x v="50"/>
    <s v="5 Seats"/>
  </r>
  <r>
    <s v="Hyundai Verna SX CRDi AT"/>
    <n v="5.18"/>
    <n v="72229"/>
    <x v="0"/>
    <s v="Automatic"/>
    <s v="1st Owner"/>
    <n v="2014"/>
    <x v="48"/>
    <s v="7 Seats"/>
  </r>
  <r>
    <s v="Nissan Terrano XL 85 PS"/>
    <n v="3.92"/>
    <n v="97972"/>
    <x v="0"/>
    <s v="Manual"/>
    <s v="2nd Owner"/>
    <n v="2014"/>
    <x v="31"/>
    <s v="7 Seats"/>
  </r>
  <r>
    <s v="Land Rover Range Rover Sport 2.0 Petrol HSE"/>
    <n v="114"/>
    <n v="19500"/>
    <x v="1"/>
    <s v="Automatic"/>
    <s v="1st Owner"/>
    <n v="2020"/>
    <x v="72"/>
    <s v="5 Seats"/>
  </r>
  <r>
    <s v="Tata Harrier XT"/>
    <n v="16.29"/>
    <n v="19230"/>
    <x v="0"/>
    <s v="Manual"/>
    <s v="1st Owner"/>
    <n v="2021"/>
    <x v="84"/>
    <s v="5 Seats"/>
  </r>
  <r>
    <s v="Maruti Celerio ZXI Optional AMT BSIV"/>
    <n v="4.3899999999999997"/>
    <n v="68911"/>
    <x v="1"/>
    <s v="Automatic"/>
    <s v="1st Owner"/>
    <n v="2018"/>
    <x v="23"/>
    <s v="5 Seats"/>
  </r>
  <r>
    <s v="Honda City i DTEC SV"/>
    <n v="4.3899999999999997"/>
    <n v="105767"/>
    <x v="0"/>
    <s v="Manual"/>
    <s v="3rd Owner"/>
    <n v="2015"/>
    <x v="17"/>
    <s v="5 Seats"/>
  </r>
  <r>
    <s v="Mercedes-Benz C-Class Progressive C 200"/>
    <n v="42.5"/>
    <n v="28000"/>
    <x v="1"/>
    <s v="Automatic"/>
    <s v="1st Owner"/>
    <n v="2019"/>
    <x v="3"/>
    <s v="5 Seats"/>
  </r>
  <r>
    <s v="Renault Duster 85PS Diesel RxL Optional"/>
    <n v="2.66"/>
    <n v="159511"/>
    <x v="0"/>
    <s v="Manual"/>
    <s v="2nd Owner"/>
    <n v="2013"/>
    <x v="34"/>
    <s v="5 Seats"/>
  </r>
  <r>
    <s v="Maruti Swift Dzire LDI Optional"/>
    <n v="4.3499999999999996"/>
    <n v="81325"/>
    <x v="0"/>
    <s v="Manual"/>
    <s v="2nd Owner"/>
    <n v="2016"/>
    <x v="13"/>
    <s v="4 Seats"/>
  </r>
  <r>
    <s v="Ford Aspire Titanium Plus"/>
    <n v="6.46"/>
    <n v="19904"/>
    <x v="1"/>
    <s v="Manual"/>
    <s v="1st Owner"/>
    <n v="2020"/>
    <x v="31"/>
    <s v="5 Seats"/>
  </r>
  <r>
    <s v="Toyota Land Cruiser VX"/>
    <n v="169"/>
    <n v="27000"/>
    <x v="0"/>
    <s v="Automatic"/>
    <s v="1st Owner"/>
    <n v="2019"/>
    <x v="77"/>
    <s v="5 Seats"/>
  </r>
  <r>
    <s v="Mahindra XUV500 W8 2WD"/>
    <n v="5.41"/>
    <n v="110986"/>
    <x v="0"/>
    <s v="Manual"/>
    <s v="2nd Owner"/>
    <n v="2014"/>
    <x v="34"/>
    <s v="5 Seats"/>
  </r>
  <r>
    <s v="Hyundai EON D Lite Plus"/>
    <n v="1.76"/>
    <n v="43421"/>
    <x v="1"/>
    <s v="Manual"/>
    <s v="2nd Owner"/>
    <n v="2013"/>
    <x v="31"/>
    <s v="5 Seats"/>
  </r>
  <r>
    <s v="Chevrolet Beat LT"/>
    <n v="2.5499999999999998"/>
    <n v="37275"/>
    <x v="1"/>
    <s v="Manual"/>
    <s v="1st Owner"/>
    <n v="2014"/>
    <x v="97"/>
    <s v="5 Seats"/>
  </r>
  <r>
    <s v="BMW X1 sDrive20i xLine"/>
    <n v="40"/>
    <n v="10000"/>
    <x v="1"/>
    <s v="Automatic"/>
    <s v="1st Owner"/>
    <n v="2021"/>
    <x v="5"/>
    <s v="5 Seats"/>
  </r>
  <r>
    <s v="Maruti Wagon R VXI BS IV"/>
    <n v="3.24"/>
    <n v="12936"/>
    <x v="1"/>
    <s v="Manual"/>
    <s v="1st Owner"/>
    <n v="2016"/>
    <x v="85"/>
    <s v="5 Seats"/>
  </r>
  <r>
    <s v="Maruti Vitara Brezza LDi Option"/>
    <n v="5.35"/>
    <n v="76535"/>
    <x v="0"/>
    <s v="Manual"/>
    <s v="2nd Owner"/>
    <n v="2017"/>
    <x v="4"/>
    <s v="7 Seats"/>
  </r>
  <r>
    <s v="Toyota Etios Cross 1.4L VD"/>
    <n v="3.78"/>
    <n v="51260"/>
    <x v="0"/>
    <s v="Manual"/>
    <s v="1st Owner"/>
    <n v="2014"/>
    <x v="31"/>
    <s v="4 Seats"/>
  </r>
  <r>
    <s v="Mini 3 DOOR John Cooper Works 2019-2020"/>
    <n v="34.5"/>
    <n v="40000"/>
    <x v="1"/>
    <s v="Automatic"/>
    <s v="2nd Owner"/>
    <n v="2017"/>
    <x v="5"/>
    <s v="5 Seats"/>
  </r>
  <r>
    <s v="Maruti Swift VDI"/>
    <n v="5.64"/>
    <n v="53297"/>
    <x v="0"/>
    <s v="Manual"/>
    <s v="1st Owner"/>
    <n v="2018"/>
    <x v="15"/>
    <s v="5 Seats"/>
  </r>
  <r>
    <s v="Hyundai Xcent 1.1 CRDi SX Option"/>
    <n v="3.12"/>
    <n v="104304"/>
    <x v="0"/>
    <s v="Manual"/>
    <s v="1st Owner"/>
    <n v="2014"/>
    <x v="100"/>
    <s v="5 Seats"/>
  </r>
  <r>
    <s v="Ford Ecosport 1.5 DV5 MT Titanium"/>
    <n v="4.5199999999999996"/>
    <n v="50141"/>
    <x v="0"/>
    <s v="Manual"/>
    <s v="2nd Owner"/>
    <n v="2014"/>
    <x v="16"/>
    <s v="5 Seats"/>
  </r>
  <r>
    <s v="Volvo XC60 D5 Inscription"/>
    <n v="54.5"/>
    <n v="34000"/>
    <x v="0"/>
    <s v="Automatic"/>
    <s v="1st Owner"/>
    <n v="2019"/>
    <x v="4"/>
    <s v="7 Seats"/>
  </r>
  <r>
    <s v="Hyundai Xcent 1.2 Kappa SX"/>
    <n v="3.92"/>
    <n v="83608"/>
    <x v="1"/>
    <s v="Manual"/>
    <s v="2nd Owner"/>
    <n v="2016"/>
    <x v="94"/>
    <s v="5 Seats"/>
  </r>
  <r>
    <s v="Chevrolet Sail LS ABS"/>
    <n v="2.4500000000000002"/>
    <n v="64000"/>
    <x v="0"/>
    <s v="Manual"/>
    <s v="1st Owner"/>
    <n v="2014"/>
    <x v="33"/>
    <s v="4 Seats"/>
  </r>
  <r>
    <s v="Honda Amaze V Diesel BSIV"/>
    <n v="7.25"/>
    <n v="72000"/>
    <x v="0"/>
    <s v="Manual"/>
    <s v="1st Owner"/>
    <n v="2019"/>
    <x v="43"/>
    <s v="5 Seats"/>
  </r>
  <r>
    <s v="Land Rover Discovery Sport TD4 HSE 7S"/>
    <n v="48.75"/>
    <n v="38000"/>
    <x v="0"/>
    <s v="Automatic"/>
    <s v="1st Owner"/>
    <n v="2020"/>
    <x v="4"/>
    <s v="5 Seats"/>
  </r>
  <r>
    <s v="Audi RS7 4.0 TFSI"/>
    <n v="175"/>
    <n v="7100"/>
    <x v="1"/>
    <s v="Automatic"/>
    <s v="1st Owner"/>
    <n v="2021"/>
    <x v="100"/>
    <s v="5 Seats"/>
  </r>
  <r>
    <s v="Volkswagen Polo 1.0 MPI Comfortline"/>
    <n v="5.72"/>
    <n v="48141"/>
    <x v="1"/>
    <s v="Manual"/>
    <s v="1st Owner"/>
    <n v="2019"/>
    <x v="26"/>
    <s v="5 Seats"/>
  </r>
  <r>
    <s v="Hyundai i20 Magna"/>
    <n v="2.5"/>
    <n v="84947"/>
    <x v="1"/>
    <s v="Manual"/>
    <s v="3rd Owner"/>
    <n v="2013"/>
    <x v="31"/>
    <s v="5 Seats"/>
  </r>
  <r>
    <s v="Mercedes-Benz S-Class S 350d"/>
    <n v="177"/>
    <n v="1400"/>
    <x v="0"/>
    <s v="Automatic"/>
    <s v="1st Owner"/>
    <n v="2022"/>
    <x v="27"/>
    <s v="5 Seats"/>
  </r>
  <r>
    <s v="Hyundai i10 Era 1.1"/>
    <n v="1.45"/>
    <n v="79857"/>
    <x v="1"/>
    <s v="Manual"/>
    <s v="1st Owner"/>
    <n v="2009"/>
    <x v="26"/>
    <s v="5 Seats"/>
  </r>
  <r>
    <s v="Hyundai Alcazar Platinum 7-Seater Diesel AT"/>
    <n v="18.54"/>
    <n v="12081"/>
    <x v="0"/>
    <s v="Automatic"/>
    <s v="1st Owner"/>
    <n v="2021"/>
    <x v="5"/>
    <s v="5 Seats"/>
  </r>
  <r>
    <s v="Hyundai Grand i10 Sportz"/>
    <n v="3.47"/>
    <n v="56384"/>
    <x v="1"/>
    <s v="Manual"/>
    <s v="1st Owner"/>
    <n v="2015"/>
    <x v="29"/>
    <s v="5 Seats"/>
  </r>
  <r>
    <s v="Audi RS7 4.0 TFSI"/>
    <n v="175"/>
    <n v="11500"/>
    <x v="1"/>
    <s v="Automatic"/>
    <s v="1st Owner"/>
    <n v="2020"/>
    <x v="23"/>
    <s v="5 Seats"/>
  </r>
  <r>
    <s v="Audi Q3 2.0 TDI Quattro Premium Plus"/>
    <n v="13"/>
    <n v="72000"/>
    <x v="0"/>
    <s v="Automatic"/>
    <s v="2nd Owner"/>
    <n v="2014"/>
    <x v="13"/>
    <s v="5 Seats"/>
  </r>
  <r>
    <s v="Maruti Baleno 1.3 Alpha"/>
    <n v="4.5"/>
    <n v="77000"/>
    <x v="0"/>
    <s v="Manual"/>
    <s v="2nd Owner"/>
    <n v="2016"/>
    <x v="4"/>
    <s v="5 Seats"/>
  </r>
  <r>
    <s v="Land Rover Range Rover 3.0 Vogue"/>
    <n v="18"/>
    <n v="60000"/>
    <x v="0"/>
    <s v="Automatic"/>
    <s v="2nd Owner"/>
    <n v="2012"/>
    <x v="17"/>
    <s v="5 Seats"/>
  </r>
  <r>
    <s v="Audi Q5 40 TDI Premium Plus"/>
    <n v="44.75"/>
    <n v="27000"/>
    <x v="0"/>
    <s v="Automatic"/>
    <s v="2nd Owner"/>
    <n v="2020"/>
    <x v="4"/>
    <s v="5 Seats"/>
  </r>
  <r>
    <s v="Honda Jazz 1.5 S i DTEC"/>
    <n v="4.5"/>
    <n v="91000"/>
    <x v="0"/>
    <s v="Manual"/>
    <s v="1st Owner"/>
    <n v="2015"/>
    <x v="51"/>
    <s v="5 Seats"/>
  </r>
  <r>
    <s v="Volkswagen Polo GT TDI"/>
    <n v="2"/>
    <n v="77000"/>
    <x v="0"/>
    <s v="Manual"/>
    <s v="2nd Owner"/>
    <n v="2012"/>
    <x v="34"/>
    <s v="5 Seats"/>
  </r>
  <r>
    <s v="Land Rover Freelander 2 HSE"/>
    <n v="13.9"/>
    <n v="71000"/>
    <x v="0"/>
    <s v="Automatic"/>
    <s v="1st Owner"/>
    <n v="2014"/>
    <x v="91"/>
    <s v="5 Seats"/>
  </r>
  <r>
    <s v="Hyundai Venue SX Plus Turbo DCT BSIV"/>
    <n v="10.199999999999999"/>
    <n v="58499"/>
    <x v="1"/>
    <s v="Automatic"/>
    <s v="1st Owner"/>
    <n v="2019"/>
    <x v="21"/>
    <s v="7 Seats"/>
  </r>
  <r>
    <s v="Hyundai i10 Asta Sunroof AT"/>
    <n v="2.65"/>
    <n v="123445"/>
    <x v="1"/>
    <s v="Automatic"/>
    <s v="1st Owner"/>
    <n v="2012"/>
    <x v="22"/>
    <s v="5 Seats"/>
  </r>
  <r>
    <s v="Hyundai EON Magna Plus"/>
    <n v="1.89"/>
    <n v="47651"/>
    <x v="1"/>
    <s v="Manual"/>
    <s v="2nd Owner"/>
    <n v="2013"/>
    <x v="9"/>
    <s v="5 Seats"/>
  </r>
  <r>
    <s v="Hyundai Grand i10 Magna"/>
    <n v="3.96"/>
    <n v="42907"/>
    <x v="1"/>
    <s v="Manual"/>
    <s v="1st Owner"/>
    <n v="2017"/>
    <x v="68"/>
    <s v="5 Seats"/>
  </r>
  <r>
    <s v="Audi A4 30 TFSI Premium Plus"/>
    <n v="21.75"/>
    <n v="99125"/>
    <x v="1"/>
    <s v="Automatic"/>
    <s v="1st Owner"/>
    <n v="2017"/>
    <x v="45"/>
    <s v="5 Seats"/>
  </r>
  <r>
    <s v="BMW 5 Series 530i M Sport"/>
    <n v="51.75"/>
    <n v="46000"/>
    <x v="1"/>
    <s v="Automatic"/>
    <s v="1st Owner"/>
    <n v="2019"/>
    <x v="13"/>
    <s v="5 Seats"/>
  </r>
  <r>
    <s v="Lexus ES 300h"/>
    <n v="39.75"/>
    <n v="68000"/>
    <x v="1"/>
    <s v="Automatic"/>
    <s v="1st Owner"/>
    <n v="2017"/>
    <x v="43"/>
    <s v="5 Seats"/>
  </r>
  <r>
    <s v="BMW 5 Series 520d Luxury Line"/>
    <n v="54.75"/>
    <n v="40500"/>
    <x v="0"/>
    <s v="Automatic"/>
    <s v="1st Owner"/>
    <n v="2021"/>
    <x v="4"/>
    <s v="5 Seats"/>
  </r>
  <r>
    <s v="Mercedes-Benz GLC 300 4MATIC"/>
    <n v="43.75"/>
    <n v="27000"/>
    <x v="1"/>
    <s v="Automatic"/>
    <s v="1st Owner"/>
    <n v="2018"/>
    <x v="50"/>
    <s v="5 Seats"/>
  </r>
  <r>
    <s v="Maruti Ciaz 1.4 Delta"/>
    <n v="6.48"/>
    <n v="33877"/>
    <x v="1"/>
    <s v="Manual"/>
    <s v="1st Owner"/>
    <n v="2018"/>
    <x v="74"/>
    <s v="5 Seats"/>
  </r>
  <r>
    <s v="Toyota Fortuner 4x4 MT"/>
    <n v="13.65"/>
    <n v="180396"/>
    <x v="0"/>
    <s v="Manual"/>
    <s v="1st Owner"/>
    <n v="2014"/>
    <x v="34"/>
    <s v="5 Seats"/>
  </r>
  <r>
    <s v="Ford Aspire 1.2 Ti-VCT Trend"/>
    <n v="3.65"/>
    <n v="100135"/>
    <x v="1"/>
    <s v="Manual"/>
    <s v="1st Owner"/>
    <n v="2016"/>
    <x v="50"/>
    <s v="5 Seats"/>
  </r>
  <r>
    <s v="Maruti Wagon R VXI BS IV"/>
    <n v="3.65"/>
    <n v="40955"/>
    <x v="1"/>
    <s v="Manual"/>
    <s v="2nd Owner"/>
    <n v="2018"/>
    <x v="31"/>
    <s v="5 Seats"/>
  </r>
  <r>
    <s v="Kia Seltos X-Line AT D"/>
    <n v="17.579999999999998"/>
    <n v="8357"/>
    <x v="0"/>
    <s v="Automatic"/>
    <s v="1st Owner"/>
    <n v="2022"/>
    <x v="4"/>
    <s v="4 Seats"/>
  </r>
  <r>
    <s v="Maruti Swift VXI"/>
    <n v="4.3099999999999996"/>
    <n v="71234"/>
    <x v="1"/>
    <s v="Manual"/>
    <s v="1st Owner"/>
    <n v="2016"/>
    <x v="0"/>
    <s v="5 Seats"/>
  </r>
  <r>
    <s v="Mercedes-Benz GLC 220d 4MATIC"/>
    <n v="58.75"/>
    <n v="18000"/>
    <x v="0"/>
    <s v="Automatic"/>
    <s v="1st Owner"/>
    <n v="2020"/>
    <x v="4"/>
    <s v="5 Seats"/>
  </r>
  <r>
    <s v="Hyundai Accent Executive"/>
    <n v="2.12"/>
    <n v="43308"/>
    <x v="1"/>
    <s v="Manual"/>
    <s v="1st Owner"/>
    <n v="2012"/>
    <x v="41"/>
    <s v="4 Seats"/>
  </r>
  <r>
    <s v="Audi A4 Technology"/>
    <n v="41.8"/>
    <n v="16000"/>
    <x v="1"/>
    <s v="Automatic"/>
    <s v="1st Owner"/>
    <n v="2021"/>
    <x v="26"/>
    <s v="5 Seats"/>
  </r>
  <r>
    <s v="Mercedes-Benz E-Class Exclusive E 220d"/>
    <n v="54.75"/>
    <n v="32000"/>
    <x v="0"/>
    <s v="Automatic"/>
    <s v="1st Owner"/>
    <n v="2019"/>
    <x v="50"/>
    <s v="7 Seats"/>
  </r>
  <r>
    <s v="Maruti Swift Dzire VDI"/>
    <n v="4.28"/>
    <n v="111298"/>
    <x v="0"/>
    <s v="Manual"/>
    <s v="2nd Owner"/>
    <n v="2015"/>
    <x v="34"/>
    <s v="5 Seats"/>
  </r>
  <r>
    <s v="Hyundai i20 Magna Plus BSIV"/>
    <n v="5.78"/>
    <n v="5240"/>
    <x v="1"/>
    <s v="Manual"/>
    <s v="1st Owner"/>
    <n v="2019"/>
    <x v="43"/>
    <s v="5 Seats"/>
  </r>
  <r>
    <s v="Tata Harrier XZ BSIV"/>
    <n v="13.83"/>
    <n v="66773"/>
    <x v="0"/>
    <s v="Manual"/>
    <s v="1st Owner"/>
    <n v="2019"/>
    <x v="43"/>
    <s v="5 Seats"/>
  </r>
  <r>
    <s v="Hyundai i20 Magna 1.2"/>
    <n v="4.58"/>
    <n v="72009"/>
    <x v="1"/>
    <s v="Manual"/>
    <s v="1st Owner"/>
    <n v="2016"/>
    <x v="0"/>
    <s v="5 Seats"/>
  </r>
  <r>
    <s v="Mahindra Thar LX 4-Str Hard Top"/>
    <n v="16.8"/>
    <n v="5500"/>
    <x v="1"/>
    <s v="Manual"/>
    <s v="1st Owner"/>
    <n v="2022"/>
    <x v="9"/>
    <s v="5 Seats"/>
  </r>
  <r>
    <s v="Audi Q5 30 TDI quattro Premium Plus"/>
    <n v="23.9"/>
    <n v="56500"/>
    <x v="0"/>
    <s v="Automatic"/>
    <s v="1st Owner"/>
    <n v="2016"/>
    <x v="5"/>
    <s v="5 Seats"/>
  </r>
  <r>
    <s v="Mercedes-Benz C-Class Progressive C 220d"/>
    <n v="43.75"/>
    <n v="40200"/>
    <x v="0"/>
    <s v="Automatic"/>
    <s v="1st Owner"/>
    <n v="2020"/>
    <x v="45"/>
    <s v="5 Seats"/>
  </r>
  <r>
    <s v="Mini 3 DOOR Cooper S"/>
    <n v="43.75"/>
    <n v="4200"/>
    <x v="1"/>
    <s v="Automatic"/>
    <s v="2nd Owner"/>
    <n v="2018"/>
    <x v="4"/>
    <s v="5 Seats"/>
  </r>
  <r>
    <s v="Hyundai i20 Asta Opt Diesel"/>
    <n v="10.59"/>
    <n v="13980"/>
    <x v="0"/>
    <s v="Manual"/>
    <s v="2nd Owner"/>
    <n v="2020"/>
    <x v="4"/>
    <s v="7 Seats"/>
  </r>
  <r>
    <s v="Mahindra TUV 300 T6 Plus"/>
    <n v="5.07"/>
    <n v="39563"/>
    <x v="0"/>
    <s v="Manual"/>
    <s v="1st Owner"/>
    <n v="2016"/>
    <x v="10"/>
    <s v="5 Seats"/>
  </r>
  <r>
    <s v="Tata Harrier XZ Plus"/>
    <n v="19.22"/>
    <n v="20499"/>
    <x v="0"/>
    <s v="Manual"/>
    <s v="1st Owner"/>
    <n v="2020"/>
    <x v="17"/>
    <s v="5 Seats"/>
  </r>
  <r>
    <s v="Maruti Ciaz VXi Plus"/>
    <n v="5.39"/>
    <n v="39967"/>
    <x v="1"/>
    <s v="Manual"/>
    <s v="1st Owner"/>
    <n v="2016"/>
    <x v="23"/>
    <s v="5 Seats"/>
  </r>
  <r>
    <s v="Honda Amaze V CVT Diesel BSIV"/>
    <n v="5.97"/>
    <n v="87593"/>
    <x v="0"/>
    <s v="Automatic"/>
    <s v="2nd Owner"/>
    <n v="2018"/>
    <x v="39"/>
    <s v="5 Seats"/>
  </r>
  <r>
    <s v="Ford Aspire 1.2 Ti-VCT Trend"/>
    <n v="3.92"/>
    <n v="41717"/>
    <x v="1"/>
    <s v="Manual"/>
    <s v="1st Owner"/>
    <n v="2015"/>
    <x v="26"/>
    <s v="7 Seats"/>
  </r>
  <r>
    <s v="Maruti Swift VXI"/>
    <n v="5.98"/>
    <n v="18946"/>
    <x v="1"/>
    <s v="Manual"/>
    <s v="1st Owner"/>
    <n v="2021"/>
    <x v="40"/>
    <s v="7 Seats"/>
  </r>
  <r>
    <s v="Maruti Baleno 1.2 Delta"/>
    <n v="4.91"/>
    <n v="93428"/>
    <x v="1"/>
    <s v="Manual"/>
    <s v="1st Owner"/>
    <n v="2017"/>
    <x v="43"/>
    <s v="5 Seats"/>
  </r>
  <r>
    <s v="Volkswagen Polo 1.2 MPI Comfortline"/>
    <n v="3.9"/>
    <n v="44000"/>
    <x v="1"/>
    <s v="Manual"/>
    <s v="1st Owner"/>
    <n v="2014"/>
    <x v="31"/>
    <s v="5 Seats"/>
  </r>
  <r>
    <s v="Hyundai EON Magna Plus"/>
    <n v="2.17"/>
    <n v="37646"/>
    <x v="1"/>
    <s v="Manual"/>
    <s v="2nd Owner"/>
    <n v="2014"/>
    <x v="11"/>
    <s v="5 Seats"/>
  </r>
  <r>
    <s v="Mahindra XUV500 W6 2WD"/>
    <n v="6.59"/>
    <n v="31188"/>
    <x v="0"/>
    <s v="Manual"/>
    <s v="1st Owner"/>
    <n v="2015"/>
    <x v="34"/>
    <s v="5 Seats"/>
  </r>
  <r>
    <s v="Hyundai Verna 1.6 CRDi EX MT"/>
    <n v="4.5"/>
    <n v="78960"/>
    <x v="0"/>
    <s v="Manual"/>
    <s v="2nd Owner"/>
    <n v="2014"/>
    <x v="15"/>
    <s v="5 Seats"/>
  </r>
  <r>
    <s v="Audi A4 35 TDI Technology Edition"/>
    <n v="14.8"/>
    <n v="45500"/>
    <x v="0"/>
    <s v="Automatic"/>
    <s v="1st Owner"/>
    <n v="2014"/>
    <x v="51"/>
    <s v="5 Seats"/>
  </r>
  <r>
    <s v="Audi A6 45 TFSI Technology"/>
    <n v="57.8"/>
    <n v="16000"/>
    <x v="1"/>
    <s v="Automatic"/>
    <s v="0th Owner"/>
    <n v="2021"/>
    <x v="26"/>
    <s v="5 Seats"/>
  </r>
  <r>
    <s v="Hyundai Verna S Plus Diesel"/>
    <n v="10.66"/>
    <n v="7622"/>
    <x v="0"/>
    <s v="Manual"/>
    <s v="1st Owner"/>
    <n v="2022"/>
    <x v="26"/>
    <s v="5 Seats"/>
  </r>
  <r>
    <s v="Chevrolet Enjoy TCDi LTZ 7 Seater"/>
    <n v="3.27"/>
    <n v="87365"/>
    <x v="0"/>
    <s v="Manual"/>
    <s v="1st Owner"/>
    <n v="2014"/>
    <x v="5"/>
    <s v="5 Seats"/>
  </r>
  <r>
    <s v="Maruti Ertiga ZXI AT"/>
    <n v="10.59"/>
    <n v="13672"/>
    <x v="1"/>
    <s v="Automatic"/>
    <s v="1st Owner"/>
    <n v="2021"/>
    <x v="26"/>
    <s v="5 Seats"/>
  </r>
  <r>
    <s v="Audi A4 Technology"/>
    <n v="45.9"/>
    <n v="12000"/>
    <x v="1"/>
    <s v="Automatic"/>
    <s v="1st Owner"/>
    <n v="2021"/>
    <x v="6"/>
    <s v="5 Seats"/>
  </r>
  <r>
    <s v="Jaguar XF 2.0 Diesel Prestige"/>
    <n v="29.8"/>
    <n v="59000"/>
    <x v="0"/>
    <s v="Automatic"/>
    <s v="1st Owner"/>
    <n v="2018"/>
    <x v="38"/>
    <s v="5 Seats"/>
  </r>
  <r>
    <s v="Audi A4 30 TFSI Technology"/>
    <n v="33.799999999999997"/>
    <n v="41000"/>
    <x v="1"/>
    <s v="Automatic"/>
    <s v="1st Owner"/>
    <n v="2018"/>
    <x v="10"/>
    <s v="5 Seats"/>
  </r>
  <r>
    <s v="Audi Q3 35 TDI Quattro Premium"/>
    <n v="23.9"/>
    <n v="44600"/>
    <x v="0"/>
    <s v="Automatic"/>
    <s v="1st Owner"/>
    <n v="2017"/>
    <x v="3"/>
    <s v="5 Seats"/>
  </r>
  <r>
    <s v="Audi Q3 35 TDI Quattro Premium Plus"/>
    <n v="12.8"/>
    <n v="38500"/>
    <x v="0"/>
    <s v="Automatic"/>
    <s v="2nd Owner"/>
    <n v="2013"/>
    <x v="5"/>
    <s v="5 Seats"/>
  </r>
  <r>
    <s v="Renault Duster 1.5 Petrol RXL"/>
    <n v="6.15"/>
    <n v="33809"/>
    <x v="1"/>
    <s v="Manual"/>
    <s v="1st Owner"/>
    <n v="2016"/>
    <x v="8"/>
    <s v="5 Seats"/>
  </r>
  <r>
    <s v="Audi A6 35 TDI Technology"/>
    <n v="19.75"/>
    <n v="60100"/>
    <x v="0"/>
    <s v="Automatic"/>
    <s v="2nd Owner"/>
    <n v="2015"/>
    <x v="4"/>
    <s v="5 Seats"/>
  </r>
  <r>
    <s v="Ford Aspire Titanium Automatic"/>
    <n v="4.8499999999999996"/>
    <n v="62168"/>
    <x v="1"/>
    <s v="Automatic"/>
    <s v="1st Owner"/>
    <n v="2015"/>
    <x v="31"/>
    <s v="5 Seats"/>
  </r>
  <r>
    <s v="Hyundai Grand i10 1.2 CRDi Sportz"/>
    <n v="3.3"/>
    <n v="79500"/>
    <x v="0"/>
    <s v="Manual"/>
    <s v="1st Owner"/>
    <n v="2016"/>
    <x v="4"/>
    <s v="5 Seats"/>
  </r>
  <r>
    <s v="Nissan Micra XL"/>
    <n v="1.8"/>
    <n v="43732"/>
    <x v="1"/>
    <s v="Manual"/>
    <s v="1st Owner"/>
    <n v="2012"/>
    <x v="6"/>
    <s v="5 Seats"/>
  </r>
  <r>
    <s v="Honda Amaze V CVT Petrol"/>
    <n v="5.7"/>
    <n v="82200"/>
    <x v="1"/>
    <s v="Automatic"/>
    <s v="1st Owner"/>
    <n v="2018"/>
    <x v="4"/>
    <s v="5 Seats"/>
  </r>
  <r>
    <s v="Ford Ecosport 1.5 DV5 MT Trend"/>
    <n v="4.55"/>
    <n v="66001"/>
    <x v="0"/>
    <s v="Manual"/>
    <s v="2nd Owner"/>
    <n v="2014"/>
    <x v="4"/>
    <s v="5 Seats"/>
  </r>
  <r>
    <s v="Hyundai i20 Sportz 1.4 CRDi"/>
    <n v="3.35"/>
    <n v="83204"/>
    <x v="0"/>
    <s v="Manual"/>
    <s v="2nd Owner"/>
    <n v="2013"/>
    <x v="4"/>
    <s v="5 Seats"/>
  </r>
  <r>
    <s v="Maruti Baleno 1.2 Delta"/>
    <n v="5.75"/>
    <n v="58516"/>
    <x v="1"/>
    <s v="Manual"/>
    <s v="1st Owner"/>
    <n v="2018"/>
    <x v="4"/>
    <s v="5 Seats"/>
  </r>
  <r>
    <s v="Maruti Ciaz ZDi Plus SHVS"/>
    <n v="5.35"/>
    <n v="93000"/>
    <x v="0"/>
    <s v="Manual"/>
    <s v="1st Owner"/>
    <n v="2015"/>
    <x v="4"/>
    <s v="5 Seats"/>
  </r>
  <r>
    <s v="Hyundai Grand i10 Sportz"/>
    <n v="4.45"/>
    <n v="73000"/>
    <x v="1"/>
    <s v="Manual"/>
    <s v="1st Owner"/>
    <n v="2016"/>
    <x v="32"/>
    <s v="5 Seats"/>
  </r>
  <r>
    <s v="Honda City 1.5 S MT"/>
    <n v="2.4500000000000002"/>
    <n v="47864"/>
    <x v="1"/>
    <s v="Manual"/>
    <s v="1st Owner"/>
    <n v="2009"/>
    <x v="126"/>
    <s v="5 Seats"/>
  </r>
  <r>
    <s v="Maruti Baleno 1.2 Zeta"/>
    <n v="6.88"/>
    <n v="29000"/>
    <x v="1"/>
    <s v="Manual"/>
    <s v="2nd Owner"/>
    <n v="2019"/>
    <x v="8"/>
    <s v="5 Seats"/>
  </r>
  <r>
    <s v="Hyundai i20 Magna 1.2"/>
    <n v="5.35"/>
    <n v="81000"/>
    <x v="1"/>
    <s v="Manual"/>
    <s v="1st Owner"/>
    <n v="2017"/>
    <x v="24"/>
    <s v="5 Seats"/>
  </r>
  <r>
    <s v="Hyundai i20 Asta Option 1.2"/>
    <n v="5.05"/>
    <n v="69000"/>
    <x v="1"/>
    <s v="Manual"/>
    <s v="2nd Owner"/>
    <n v="2015"/>
    <x v="4"/>
    <s v="5 Seats"/>
  </r>
  <r>
    <s v="Hyundai Grand i10 AT Sportz"/>
    <n v="4.3499999999999996"/>
    <n v="29000"/>
    <x v="1"/>
    <s v="Automatic"/>
    <s v="1st Owner"/>
    <n v="2014"/>
    <x v="5"/>
    <s v="5 Seats"/>
  </r>
  <r>
    <s v="Hyundai Grand i10 Sportz"/>
    <n v="3.85"/>
    <n v="64000"/>
    <x v="1"/>
    <s v="Manual"/>
    <s v="1st Owner"/>
    <n v="2014"/>
    <x v="83"/>
    <s v="5 Seats"/>
  </r>
  <r>
    <s v="Mercedes-Benz C-Class C 220 CDI Avantgarde"/>
    <n v="29.75"/>
    <n v="71000"/>
    <x v="0"/>
    <s v="Automatic"/>
    <s v="2nd Owner"/>
    <n v="2018"/>
    <x v="4"/>
    <s v="7 Seats"/>
  </r>
  <r>
    <s v="Audi A4 1.8 TFSI"/>
    <n v="14.8"/>
    <n v="57500"/>
    <x v="1"/>
    <s v="Automatic"/>
    <s v="3rd Owner"/>
    <n v="2013"/>
    <x v="4"/>
    <s v="5 Seats"/>
  </r>
  <r>
    <s v="Hyundai i20 Sportz 1.4 CRDi"/>
    <n v="3.35"/>
    <n v="83000"/>
    <x v="0"/>
    <s v="Manual"/>
    <s v="2nd Owner"/>
    <n v="2013"/>
    <x v="12"/>
    <s v="5 Seats"/>
  </r>
  <r>
    <s v="Audi A6 35 TFSI Matrix"/>
    <n v="33.799999999999997"/>
    <n v="12000"/>
    <x v="1"/>
    <s v="Automatic"/>
    <s v="1st Owner"/>
    <n v="2016"/>
    <x v="76"/>
    <s v="5 Seats"/>
  </r>
  <r>
    <s v="Maruti Baleno Zeta"/>
    <n v="6.88"/>
    <n v="29000"/>
    <x v="1"/>
    <s v="Manual"/>
    <s v="2nd Owner"/>
    <n v="2019"/>
    <x v="48"/>
    <s v="6 Seats"/>
  </r>
  <r>
    <s v="Volkswagen Vento 1.5 TDI Comfortline"/>
    <n v="3.45"/>
    <n v="93000"/>
    <x v="0"/>
    <s v="Manual"/>
    <s v="1st Owner"/>
    <n v="2013"/>
    <x v="4"/>
    <s v="8 Seats"/>
  </r>
  <r>
    <s v="Ford Figo Diesel LXI"/>
    <n v="2.1"/>
    <n v="90300"/>
    <x v="0"/>
    <s v="Manual"/>
    <s v="1st Owner"/>
    <n v="2013"/>
    <x v="48"/>
    <s v="5 Seats"/>
  </r>
  <r>
    <s v="Hyundai Grand i10 Sportz"/>
    <n v="4.45"/>
    <n v="73000"/>
    <x v="1"/>
    <s v="Manual"/>
    <s v="1st Owner"/>
    <n v="2016"/>
    <x v="10"/>
    <s v="5 Seats"/>
  </r>
  <r>
    <s v="Maruti Baleno 1.2 Delta"/>
    <n v="5.75"/>
    <n v="58000"/>
    <x v="1"/>
    <s v="Manual"/>
    <s v="1st Owner"/>
    <n v="2018"/>
    <x v="2"/>
    <s v="5 Seats"/>
  </r>
  <r>
    <s v="Renault KWID RXT"/>
    <n v="2.7"/>
    <n v="65292"/>
    <x v="1"/>
    <s v="Manual"/>
    <s v="1st Owner"/>
    <n v="2017"/>
    <x v="33"/>
    <s v="5 Seats"/>
  </r>
  <r>
    <s v="Mahindra Xylo E4"/>
    <n v="1.82"/>
    <n v="112341"/>
    <x v="0"/>
    <s v="Manual"/>
    <s v="1st Owner"/>
    <n v="2009"/>
    <x v="3"/>
    <s v="5 Seats"/>
  </r>
  <r>
    <s v="Nissan Sunny Diesel XL"/>
    <n v="1.96"/>
    <n v="92540"/>
    <x v="0"/>
    <s v="Manual"/>
    <s v="2nd Owner"/>
    <n v="2012"/>
    <x v="54"/>
    <s v="5 Seats"/>
  </r>
  <r>
    <s v="Hyundai Grand i10 Sportz"/>
    <n v="3.59"/>
    <n v="69470"/>
    <x v="1"/>
    <s v="Manual"/>
    <s v="1st Owner"/>
    <n v="2015"/>
    <x v="39"/>
    <s v="5 Seats"/>
  </r>
  <r>
    <s v="Renault Duster 110PS Diesel RxZ"/>
    <n v="3.54"/>
    <n v="45590"/>
    <x v="0"/>
    <s v="Manual"/>
    <s v="2nd Owner"/>
    <n v="2012"/>
    <x v="32"/>
    <s v="5 Seats"/>
  </r>
  <r>
    <s v="Mahindra KUV 100 NXT D75 K2"/>
    <n v="3.81"/>
    <n v="54137"/>
    <x v="0"/>
    <s v="Manual"/>
    <s v="1st Owner"/>
    <n v="2018"/>
    <x v="34"/>
    <s v="5 Seats"/>
  </r>
  <r>
    <s v="Toyota Innova 2.5 G (Diesel) 8 Seater"/>
    <n v="4.6500000000000004"/>
    <n v="60130"/>
    <x v="0"/>
    <s v="Manual"/>
    <s v="2nd Owner"/>
    <n v="2012"/>
    <x v="31"/>
    <s v="5 Seats"/>
  </r>
  <r>
    <s v="Hyundai i10 Era"/>
    <n v="2.0099999999999998"/>
    <n v="54858"/>
    <x v="1"/>
    <s v="Manual"/>
    <s v="2nd Owner"/>
    <n v="2012"/>
    <x v="11"/>
    <s v="5 Seats"/>
  </r>
  <r>
    <s v="Tata Altroz XZ"/>
    <n v="7.8"/>
    <n v="11939"/>
    <x v="1"/>
    <s v="Manual"/>
    <s v="1st Owner"/>
    <n v="2020"/>
    <x v="4"/>
    <s v="5 Seats"/>
  </r>
  <r>
    <s v="Maruti Wagon R VXI Minor"/>
    <n v="1.3"/>
    <n v="41149"/>
    <x v="1"/>
    <s v="Manual"/>
    <s v="1st Owner"/>
    <n v="2009"/>
    <x v="3"/>
    <s v="5 Seats"/>
  </r>
  <r>
    <s v="Hyundai Verna 1.6 SX CRDi (O)"/>
    <n v="3.36"/>
    <n v="239199"/>
    <x v="0"/>
    <s v="Manual"/>
    <s v="1st Owner"/>
    <n v="2012"/>
    <x v="32"/>
    <s v="5 Seats"/>
  </r>
  <r>
    <s v="Mercedes-Benz GLE 250d"/>
    <n v="45.75"/>
    <n v="46100"/>
    <x v="0"/>
    <s v="Automatic"/>
    <s v="1st Owner"/>
    <n v="2017"/>
    <x v="17"/>
    <s v="5 Seats"/>
  </r>
  <r>
    <s v="BMW X3 xDrive 30i Luxury Line"/>
    <n v="61.75"/>
    <n v="18000"/>
    <x v="1"/>
    <s v="Automatic"/>
    <s v="1st Owner"/>
    <n v="2021"/>
    <x v="8"/>
    <s v="5 Seats"/>
  </r>
  <r>
    <s v="Maruti Swift VDI"/>
    <n v="2.88"/>
    <n v="103992"/>
    <x v="0"/>
    <s v="Manual"/>
    <s v="1st Owner"/>
    <n v="2012"/>
    <x v="13"/>
    <s v="7 Seats"/>
  </r>
  <r>
    <s v="Maruti Brezza VXi"/>
    <n v="9.09"/>
    <n v="1026"/>
    <x v="1"/>
    <s v="Manual"/>
    <s v="1st Owner"/>
    <n v="2022"/>
    <x v="39"/>
    <s v="5 Seats"/>
  </r>
  <r>
    <s v="Hyundai Grand i10 1.2 Kappa Sportz BSIV"/>
    <n v="4.67"/>
    <n v="14748"/>
    <x v="1"/>
    <s v="Manual"/>
    <s v="1st Owner"/>
    <n v="2018"/>
    <x v="7"/>
    <s v="5 Seats"/>
  </r>
  <r>
    <s v="Tata Altroz XZ"/>
    <n v="7.98"/>
    <n v="9789"/>
    <x v="1"/>
    <s v="Manual"/>
    <s v="1st Owner"/>
    <n v="2020"/>
    <x v="23"/>
    <s v="5 Seats"/>
  </r>
  <r>
    <s v="Mercedes-Benz CLA 200 CDI Style"/>
    <n v="16"/>
    <n v="56000"/>
    <x v="0"/>
    <s v="Automatic"/>
    <s v="2nd Owner"/>
    <n v="2015"/>
    <x v="31"/>
    <s v="5 Seats"/>
  </r>
  <r>
    <s v="Hyundai EON Era Plus"/>
    <n v="2.31"/>
    <n v="7779"/>
    <x v="1"/>
    <s v="Manual"/>
    <s v="1st Owner"/>
    <n v="2015"/>
    <x v="6"/>
    <s v="5 Seats"/>
  </r>
  <r>
    <s v="Hyundai i20 Magna 1.4 CRDi"/>
    <n v="3.85"/>
    <n v="81867"/>
    <x v="0"/>
    <s v="Manual"/>
    <s v="4th Owner"/>
    <n v="2015"/>
    <x v="6"/>
    <s v="5 Seats"/>
  </r>
  <r>
    <s v="Maruti Wagon R LXI BS IV"/>
    <n v="2.76"/>
    <n v="85232"/>
    <x v="1"/>
    <s v="Manual"/>
    <s v="2nd Owner"/>
    <n v="2015"/>
    <x v="13"/>
    <s v="5 Seats"/>
  </r>
  <r>
    <s v="Hyundai Verna 1.6 SX CRDi (O)"/>
    <n v="3.61"/>
    <n v="53416"/>
    <x v="0"/>
    <s v="Manual"/>
    <s v="2nd Owner"/>
    <n v="2012"/>
    <x v="4"/>
    <s v="5 Seats"/>
  </r>
  <r>
    <s v="Jeep Compass 1.4 Longitude Plus AT"/>
    <n v="16.899999999999999"/>
    <n v="78000"/>
    <x v="1"/>
    <s v="Automatic"/>
    <s v="1st Owner"/>
    <n v="2018"/>
    <x v="4"/>
    <s v="5 Seats"/>
  </r>
  <r>
    <s v="Mahindra XUV500 W8 FWD"/>
    <n v="4.46"/>
    <n v="91480"/>
    <x v="0"/>
    <s v="Manual"/>
    <s v="1st Owner"/>
    <n v="2012"/>
    <x v="4"/>
    <s v="5 Seats"/>
  </r>
  <r>
    <s v="Maruti Swift Dzire VDI"/>
    <n v="5.7"/>
    <n v="55385"/>
    <x v="0"/>
    <s v="Manual"/>
    <s v="1st Owner"/>
    <n v="2017"/>
    <x v="4"/>
    <s v="5 Seats"/>
  </r>
  <r>
    <s v="Honda City i VTEC V"/>
    <n v="6.75"/>
    <n v="57264"/>
    <x v="1"/>
    <s v="Manual"/>
    <s v="1st Owner"/>
    <n v="2017"/>
    <x v="97"/>
    <s v="5 Seats"/>
  </r>
  <r>
    <s v="Mahindra XUV300 W4 Diesel"/>
    <n v="9.23"/>
    <n v="15220"/>
    <x v="0"/>
    <s v="Manual"/>
    <s v="1st Owner"/>
    <n v="2021"/>
    <x v="13"/>
    <s v="5 Seats"/>
  </r>
  <r>
    <s v="Maruti Wagon R VXI BS IV"/>
    <n v="2.62"/>
    <n v="34438"/>
    <x v="1"/>
    <s v="Manual"/>
    <s v="2nd Owner"/>
    <n v="2014"/>
    <x v="77"/>
    <s v="5 Seats"/>
  </r>
  <r>
    <s v="Hyundai Grand i10 Sportz"/>
    <n v="4.17"/>
    <n v="23931"/>
    <x v="1"/>
    <s v="Manual"/>
    <s v="1st Owner"/>
    <n v="2017"/>
    <x v="31"/>
    <s v="5 Seats"/>
  </r>
  <r>
    <s v="Hyundai Xcent 1.2 Kappa S"/>
    <n v="3.55"/>
    <n v="32423"/>
    <x v="1"/>
    <s v="Manual"/>
    <s v="2nd Owner"/>
    <n v="2014"/>
    <x v="4"/>
    <s v="5 Seats"/>
  </r>
  <r>
    <s v="Maruti Ignis Sigma"/>
    <n v="5.16"/>
    <n v="6944"/>
    <x v="1"/>
    <s v="Manual"/>
    <s v="1st Owner"/>
    <n v="2021"/>
    <x v="12"/>
    <s v="5 Seats"/>
  </r>
  <r>
    <s v="Maruti Baleno 1.2 Delta"/>
    <n v="5.32"/>
    <n v="51906"/>
    <x v="1"/>
    <s v="Manual"/>
    <s v="1st Owner"/>
    <n v="2018"/>
    <x v="5"/>
    <s v="5 Seats"/>
  </r>
  <r>
    <s v="Hyundai Xcent 1.1 CRDi S Option"/>
    <n v="3.71"/>
    <n v="55975"/>
    <x v="0"/>
    <s v="Manual"/>
    <s v="2nd Owner"/>
    <n v="2015"/>
    <x v="4"/>
    <s v="5 Seats"/>
  </r>
  <r>
    <s v="Maruti Wagon R AMT VXI"/>
    <n v="3.58"/>
    <n v="46491"/>
    <x v="1"/>
    <s v="Automatic"/>
    <s v="1st Owner"/>
    <n v="2016"/>
    <x v="0"/>
    <s v="5 Seats"/>
  </r>
  <r>
    <s v="Toyota Platinum Etios 1.4 GXD"/>
    <n v="6.41"/>
    <n v="25330"/>
    <x v="0"/>
    <s v="Manual"/>
    <s v="1st Owner"/>
    <n v="2018"/>
    <x v="26"/>
    <s v="5 Seats"/>
  </r>
  <r>
    <s v="Maruti Swift VDI"/>
    <n v="2.88"/>
    <n v="86593"/>
    <x v="0"/>
    <s v="Manual"/>
    <s v="2nd Owner"/>
    <n v="2012"/>
    <x v="4"/>
    <s v="4 Seats"/>
  </r>
  <r>
    <s v="Hyundai i20 Asta"/>
    <n v="2.0499999999999998"/>
    <n v="76634"/>
    <x v="1"/>
    <s v="Manual"/>
    <s v="2nd Owner"/>
    <n v="2010"/>
    <x v="18"/>
    <s v="5 Seats"/>
  </r>
  <r>
    <s v="Renault KWID RXT"/>
    <n v="2.82"/>
    <n v="37094"/>
    <x v="1"/>
    <s v="Manual"/>
    <s v="2nd Owner"/>
    <n v="2018"/>
    <x v="48"/>
    <s v="7 Seats"/>
  </r>
  <r>
    <s v="Honda Amaze S i-Dtech"/>
    <n v="3.07"/>
    <n v="94817"/>
    <x v="0"/>
    <s v="Manual"/>
    <s v="2nd Owner"/>
    <n v="2014"/>
    <x v="92"/>
    <s v="5 Seats"/>
  </r>
  <r>
    <s v="Hyundai i10 Magna 1.2"/>
    <n v="1.37"/>
    <n v="78841"/>
    <x v="1"/>
    <s v="Manual"/>
    <s v="4th Owner"/>
    <n v="2009"/>
    <x v="45"/>
    <s v="5 Seats"/>
  </r>
  <r>
    <s v="Tata Harrier XZ Plus"/>
    <n v="18.55"/>
    <n v="30193"/>
    <x v="0"/>
    <s v="Manual"/>
    <s v="1st Owner"/>
    <n v="2021"/>
    <x v="43"/>
    <s v="5 Seats"/>
  </r>
  <r>
    <s v="Audi A4 35 TDI Technology"/>
    <n v="32.799999999999997"/>
    <n v="43900"/>
    <x v="0"/>
    <s v="Automatic"/>
    <s v="1st Owner"/>
    <n v="2019"/>
    <x v="8"/>
    <s v="5 Seats"/>
  </r>
  <r>
    <s v="Maruti Swift VXI"/>
    <n v="5.0199999999999996"/>
    <n v="60548"/>
    <x v="1"/>
    <s v="Manual"/>
    <s v="1st Owner"/>
    <n v="2018"/>
    <x v="30"/>
    <s v="5 Seats"/>
  </r>
  <r>
    <s v="Maruti Alto 800 VXI Optional"/>
    <n v="3.17"/>
    <n v="7517"/>
    <x v="1"/>
    <s v="Manual"/>
    <s v="1st Owner"/>
    <n v="2019"/>
    <x v="4"/>
    <s v="4 Seats"/>
  </r>
  <r>
    <s v="Nissan Terrano XV 110 PS"/>
    <n v="4.1399999999999997"/>
    <n v="99348"/>
    <x v="0"/>
    <s v="Manual"/>
    <s v="2nd Owner"/>
    <n v="2014"/>
    <x v="31"/>
    <s v="5 Seats"/>
  </r>
  <r>
    <s v="Tata Nano Cx BSII"/>
    <n v="0.53249999999999997"/>
    <n v="48977"/>
    <x v="1"/>
    <s v="Manual"/>
    <s v="1st Owner"/>
    <n v="2011"/>
    <x v="31"/>
    <s v="5 Seats"/>
  </r>
  <r>
    <s v="Ford Aspire 1.2 Ti-VCT Titanium"/>
    <n v="3.65"/>
    <n v="86754"/>
    <x v="1"/>
    <s v="Manual"/>
    <s v="1st Owner"/>
    <n v="2015"/>
    <x v="34"/>
    <s v="5 Seats"/>
  </r>
  <r>
    <s v="Mahindra TUV 300 T8"/>
    <n v="5.54"/>
    <n v="86418"/>
    <x v="0"/>
    <s v="Manual"/>
    <s v="1st Owner"/>
    <n v="2017"/>
    <x v="24"/>
    <s v="5 Seats"/>
  </r>
  <r>
    <s v="Hyundai Venue SX Opt Diesel BSIV"/>
    <n v="10.02"/>
    <n v="19540"/>
    <x v="0"/>
    <s v="Manual"/>
    <s v="1st Owner"/>
    <n v="2019"/>
    <x v="39"/>
    <s v="5 Seats"/>
  </r>
  <r>
    <s v="Chevrolet Beat Diesel LT"/>
    <n v="1.26"/>
    <n v="76529"/>
    <x v="0"/>
    <s v="Manual"/>
    <s v="1st Owner"/>
    <n v="2013"/>
    <x v="3"/>
    <s v="5 Seats"/>
  </r>
  <r>
    <s v="Maruti Swift Dzire VXI 1.2"/>
    <n v="5.41"/>
    <n v="43334"/>
    <x v="1"/>
    <s v="Manual"/>
    <s v="1st Owner"/>
    <n v="2017"/>
    <x v="31"/>
    <s v="5 Seats"/>
  </r>
  <r>
    <s v="Maruti Swift Dzire VDI"/>
    <n v="4.28"/>
    <n v="99515"/>
    <x v="0"/>
    <s v="Manual"/>
    <s v="2nd Owner"/>
    <n v="2015"/>
    <x v="4"/>
    <s v="5 Seats"/>
  </r>
  <r>
    <s v="Maruti Vitara Brezza VDi"/>
    <n v="6.82"/>
    <n v="47264"/>
    <x v="0"/>
    <s v="Manual"/>
    <s v="1st Owner"/>
    <n v="2018"/>
    <x v="6"/>
    <s v="5 Seats"/>
  </r>
  <r>
    <s v="BMW 6 Series GT 630i Luxury Line 2018-2021"/>
    <n v="55.8"/>
    <n v="20800"/>
    <x v="1"/>
    <s v="Automatic"/>
    <s v="1st Owner"/>
    <n v="2019"/>
    <x v="39"/>
    <s v="5 Seats"/>
  </r>
  <r>
    <s v="Audi A4 35 TFSi Premium"/>
    <n v="20.8"/>
    <n v="32000"/>
    <x v="1"/>
    <s v="Automatic"/>
    <s v="1st Owner"/>
    <n v="2016"/>
    <x v="39"/>
    <s v="5 Seats"/>
  </r>
  <r>
    <s v="Hyundai Elantra CRDi SX"/>
    <n v="5.33"/>
    <n v="87995"/>
    <x v="0"/>
    <s v="Manual"/>
    <s v="2nd Owner"/>
    <n v="2013"/>
    <x v="4"/>
    <s v="5 Seats"/>
  </r>
  <r>
    <s v="Honda WR-V i-VTEC S"/>
    <n v="5.7"/>
    <n v="39283"/>
    <x v="1"/>
    <s v="Manual"/>
    <s v="1st Owner"/>
    <n v="2017"/>
    <x v="14"/>
    <s v="5 Seats"/>
  </r>
  <r>
    <s v="Maruti Ciaz VDi Plus SHVS"/>
    <n v="5.48"/>
    <n v="76239"/>
    <x v="0"/>
    <s v="Manual"/>
    <s v="2nd Owner"/>
    <n v="2016"/>
    <x v="13"/>
    <s v="5 Seats"/>
  </r>
  <r>
    <s v="Hyundai i20 Sportz"/>
    <n v="7.67"/>
    <n v="1040"/>
    <x v="1"/>
    <s v="Manual"/>
    <s v="1st Owner"/>
    <n v="2022"/>
    <x v="51"/>
    <s v="5 Seats"/>
  </r>
  <r>
    <s v="Honda City i-VTEC CVT V"/>
    <n v="9.15"/>
    <n v="22307"/>
    <x v="1"/>
    <s v="Automatic"/>
    <s v="1st Owner"/>
    <n v="2019"/>
    <x v="5"/>
    <s v="7 Seats"/>
  </r>
  <r>
    <s v="Hyundai Elantra CRDi SX"/>
    <n v="5.33"/>
    <n v="55538"/>
    <x v="0"/>
    <s v="Manual"/>
    <s v="2nd Owner"/>
    <n v="2013"/>
    <x v="31"/>
    <s v="8 Seats"/>
  </r>
  <r>
    <s v="Hyundai Verna 1.6 SX"/>
    <n v="4.1399999999999997"/>
    <n v="90867"/>
    <x v="0"/>
    <s v="Manual"/>
    <s v="1st Owner"/>
    <n v="2013"/>
    <x v="13"/>
    <s v="5 Seats"/>
  </r>
  <r>
    <s v="Maruti Ignis Sigma"/>
    <n v="4.91"/>
    <n v="23302"/>
    <x v="1"/>
    <s v="Manual"/>
    <s v="1st Owner"/>
    <n v="2021"/>
    <x v="23"/>
    <s v="5 Seats"/>
  </r>
  <r>
    <s v="Hyundai Verna VTVT 1.6 SX"/>
    <n v="7.48"/>
    <n v="38990"/>
    <x v="1"/>
    <s v="Manual"/>
    <s v="2nd Owner"/>
    <n v="2018"/>
    <x v="23"/>
    <s v="5 Seats"/>
  </r>
  <r>
    <s v="Maruti A-Star Vxi"/>
    <n v="1.44"/>
    <n v="65641"/>
    <x v="1"/>
    <s v="Manual"/>
    <s v="1st Owner"/>
    <n v="2010"/>
    <x v="3"/>
    <s v="5 Seats"/>
  </r>
  <r>
    <s v="Audi A4 30 TFSI Technology"/>
    <n v="32.799999999999997"/>
    <n v="27000"/>
    <x v="1"/>
    <s v="Automatic"/>
    <s v="2nd Owner"/>
    <n v="2018"/>
    <x v="6"/>
    <s v="5 Seats"/>
  </r>
  <r>
    <s v="Volkswagen Vento 1.5 TDI Comfortline"/>
    <n v="3.45"/>
    <n v="95129"/>
    <x v="0"/>
    <s v="Manual"/>
    <s v="1st Owner"/>
    <n v="2013"/>
    <x v="13"/>
    <s v="5 Seats"/>
  </r>
  <r>
    <s v="Maruti Swift Dzire ZDI"/>
    <n v="3.46"/>
    <n v="135969"/>
    <x v="0"/>
    <s v="Manual"/>
    <s v="1st Owner"/>
    <n v="2012"/>
    <x v="26"/>
    <s v="5 Seats"/>
  </r>
  <r>
    <s v="Maruti Wagon R VXI"/>
    <n v="5.1100000000000003"/>
    <n v="23400"/>
    <x v="1"/>
    <s v="Manual"/>
    <s v="3rd Owner"/>
    <n v="2020"/>
    <x v="13"/>
    <s v="7 Seats"/>
  </r>
  <r>
    <s v="Mahindra Scorpio S7 140 BSIV"/>
    <n v="10.64"/>
    <n v="55461"/>
    <x v="0"/>
    <s v="Manual"/>
    <s v="1st Owner"/>
    <n v="2018"/>
    <x v="4"/>
    <s v="5 Seats"/>
  </r>
  <r>
    <s v="Mahindra Scorpio SLE BSIV"/>
    <n v="3.7"/>
    <n v="72299"/>
    <x v="0"/>
    <s v="Manual"/>
    <s v="1st Owner"/>
    <n v="2010"/>
    <x v="19"/>
    <s v="5 Seats"/>
  </r>
  <r>
    <s v="Honda Amaze VX"/>
    <n v="8.16"/>
    <n v="5362"/>
    <x v="1"/>
    <s v="Manual"/>
    <s v="1st Owner"/>
    <n v="2022"/>
    <x v="23"/>
    <s v="5 Seats"/>
  </r>
  <r>
    <s v="Honda City GXi"/>
    <n v="1.05"/>
    <n v="122758"/>
    <x v="1"/>
    <s v="Manual"/>
    <s v="5th Owner"/>
    <n v="2005"/>
    <x v="5"/>
    <s v="6 Seats"/>
  </r>
  <r>
    <s v="Maruti Wagon R LXI BS IV"/>
    <n v="2.15"/>
    <n v="66081"/>
    <x v="1"/>
    <s v="Manual"/>
    <s v="1st Owner"/>
    <n v="2012"/>
    <x v="4"/>
    <s v="5 Seats"/>
  </r>
  <r>
    <s v="Audi A6 35 TDI"/>
    <n v="19.8"/>
    <n v="85000"/>
    <x v="0"/>
    <s v="Automatic"/>
    <s v="1st Owner"/>
    <n v="2015"/>
    <x v="4"/>
    <s v="7 Seats"/>
  </r>
  <r>
    <s v="Maruti Wagon R Stingray VXI"/>
    <n v="2.82"/>
    <n v="131022"/>
    <x v="1"/>
    <s v="Manual"/>
    <s v="1st Owner"/>
    <n v="2015"/>
    <x v="10"/>
    <s v="5 Seats"/>
  </r>
  <r>
    <s v="Maruti Swift VXI"/>
    <n v="2.86"/>
    <n v="52580"/>
    <x v="1"/>
    <s v="Manual"/>
    <s v="1st Owner"/>
    <n v="2013"/>
    <x v="4"/>
    <s v="5 Seats"/>
  </r>
  <r>
    <s v="Kia Seltos GTX Plus DCT"/>
    <n v="16.95"/>
    <n v="41714"/>
    <x v="1"/>
    <s v="Automatic"/>
    <s v="1st Owner"/>
    <n v="2020"/>
    <x v="23"/>
    <s v="5 Seats"/>
  </r>
  <r>
    <s v="Mahindra XUV500 W8 FWD"/>
    <n v="4.29"/>
    <n v="121446"/>
    <x v="0"/>
    <s v="Manual"/>
    <s v="1st Owner"/>
    <n v="2012"/>
    <x v="22"/>
    <s v="5 Seats"/>
  </r>
  <r>
    <s v="Honda City VX MT"/>
    <n v="12.12"/>
    <n v="17262"/>
    <x v="1"/>
    <s v="Manual"/>
    <s v="1st Owner"/>
    <n v="2020"/>
    <x v="17"/>
    <s v="5 Seats"/>
  </r>
  <r>
    <s v="Maruti Swift Dzire VXI 1.2"/>
    <n v="5.41"/>
    <n v="65908"/>
    <x v="1"/>
    <s v="Manual"/>
    <s v="1st Owner"/>
    <n v="2017"/>
    <x v="5"/>
    <s v="5 Seats"/>
  </r>
  <r>
    <s v="Maruti Swift VXI"/>
    <n v="5.98"/>
    <n v="7282"/>
    <x v="1"/>
    <s v="Manual"/>
    <s v="1st Owner"/>
    <n v="2020"/>
    <x v="31"/>
    <s v="5 Seats"/>
  </r>
  <r>
    <s v="Mahindra KUV 100 mFALCON G80 K4"/>
    <n v="2.87"/>
    <n v="69404"/>
    <x v="1"/>
    <s v="Manual"/>
    <s v="2nd Owner"/>
    <n v="2016"/>
    <x v="4"/>
    <s v="5 Seats"/>
  </r>
  <r>
    <s v="Maruti Swift Dzire VXI"/>
    <n v="4.08"/>
    <n v="29265"/>
    <x v="1"/>
    <s v="Manual"/>
    <s v="1st Owner"/>
    <n v="2015"/>
    <x v="21"/>
    <s v="5 Seats"/>
  </r>
  <r>
    <s v="Mahindra XUV500 R W10 FWD"/>
    <n v="7.95"/>
    <n v="50179"/>
    <x v="0"/>
    <s v="Manual"/>
    <s v="2nd Owner"/>
    <n v="2015"/>
    <x v="12"/>
    <s v="5 Seats"/>
  </r>
  <r>
    <s v="Mercedes-Benz GLA Class Urban Edition 200"/>
    <n v="26.46"/>
    <n v="29774"/>
    <x v="1"/>
    <s v="Automatic"/>
    <s v="1st Owner"/>
    <n v="2019"/>
    <x v="31"/>
    <s v="5 Seats"/>
  </r>
  <r>
    <s v="Hyundai EON D Lite Plus"/>
    <n v="1.61"/>
    <n v="77896"/>
    <x v="1"/>
    <s v="Manual"/>
    <s v="2nd Owner"/>
    <n v="2012"/>
    <x v="32"/>
    <s v="5 Seats"/>
  </r>
  <r>
    <s v="Honda City VX CVT"/>
    <n v="13.47"/>
    <n v="6144"/>
    <x v="1"/>
    <s v="Automatic"/>
    <s v="1st Owner"/>
    <n v="2021"/>
    <x v="6"/>
    <s v="5 Seats"/>
  </r>
  <r>
    <s v="Maruti Swift VDI BSIV"/>
    <n v="4.22"/>
    <n v="88559"/>
    <x v="0"/>
    <s v="Manual"/>
    <s v="2nd Owner"/>
    <n v="2015"/>
    <x v="10"/>
    <s v="5 Seats"/>
  </r>
  <r>
    <s v="Hyundai Grand i10 Sportz"/>
    <n v="3.59"/>
    <n v="51927"/>
    <x v="1"/>
    <s v="Manual"/>
    <s v="2nd Owner"/>
    <n v="2016"/>
    <x v="17"/>
    <s v="5 Seats"/>
  </r>
  <r>
    <s v="BMW 3 Series 320d Luxury Line"/>
    <n v="13.5"/>
    <n v="99000"/>
    <x v="0"/>
    <s v="Automatic"/>
    <s v="1st Owner"/>
    <n v="2015"/>
    <x v="4"/>
    <s v="7 Seats"/>
  </r>
  <r>
    <s v="Renault KWID RXL"/>
    <n v="2.75"/>
    <n v="47000"/>
    <x v="1"/>
    <s v="Manual"/>
    <s v="1st Owner"/>
    <n v="2018"/>
    <x v="4"/>
    <s v="5 Seats"/>
  </r>
  <r>
    <s v="Maruti Baleno 1.3 Sigma"/>
    <n v="5.5"/>
    <n v="35000"/>
    <x v="0"/>
    <s v="Manual"/>
    <s v="1st Owner"/>
    <n v="2018"/>
    <x v="33"/>
    <s v="5 Seats"/>
  </r>
  <r>
    <s v="Mercedes-Benz C-Class C 220 CDI BE COR"/>
    <n v="9.75"/>
    <n v="58000"/>
    <x v="0"/>
    <s v="Automatic"/>
    <s v="1st Owner"/>
    <n v="2013"/>
    <x v="31"/>
    <s v="5 Seats"/>
  </r>
  <r>
    <s v="Honda City S"/>
    <n v="4"/>
    <n v="48000"/>
    <x v="1"/>
    <s v="Manual"/>
    <s v="1st Owner"/>
    <n v="2012"/>
    <x v="4"/>
    <s v="5 Seats"/>
  </r>
  <r>
    <s v="Honda Amaze VX AT i-Vtech"/>
    <n v="4.75"/>
    <n v="45000"/>
    <x v="1"/>
    <s v="Automatic"/>
    <s v="1st Owner"/>
    <n v="2014"/>
    <x v="34"/>
    <s v="5 Seats"/>
  </r>
  <r>
    <s v="Hyundai EON D Lite"/>
    <n v="1.9"/>
    <n v="60000"/>
    <x v="1"/>
    <s v="Manual"/>
    <s v="2nd Owner"/>
    <n v="2012"/>
    <x v="16"/>
    <s v="5 Seats"/>
  </r>
  <r>
    <s v="Hyundai i20 Magna Optional 1.2"/>
    <n v="4.6500000000000004"/>
    <n v="23000"/>
    <x v="1"/>
    <s v="Manual"/>
    <s v="1st Owner"/>
    <n v="2014"/>
    <x v="8"/>
    <s v="5 Seats"/>
  </r>
  <r>
    <s v="Hyundai Grand i10 1.2 Kappa Era"/>
    <n v="4.5999999999999996"/>
    <n v="45000"/>
    <x v="1"/>
    <s v="Manual"/>
    <s v="1st Owner"/>
    <n v="2019"/>
    <x v="74"/>
    <s v="5 Seats"/>
  </r>
  <r>
    <s v="Hyundai i10 Magna 1.1L"/>
    <n v="3.25"/>
    <n v="45000"/>
    <x v="1"/>
    <s v="Manual"/>
    <s v="1st Owner"/>
    <n v="2014"/>
    <x v="10"/>
    <s v="5 Seats"/>
  </r>
  <r>
    <s v="Maruti Ertiga VDI"/>
    <n v="5.25"/>
    <n v="58000"/>
    <x v="0"/>
    <s v="Manual"/>
    <s v="1st Owner"/>
    <n v="2013"/>
    <x v="38"/>
    <s v="5 Seats"/>
  </r>
  <r>
    <s v="Hyundai i20 1.2 Spotz"/>
    <n v="6.25"/>
    <n v="48000"/>
    <x v="1"/>
    <s v="Manual"/>
    <s v="1st Owner"/>
    <n v="2018"/>
    <x v="3"/>
    <s v="5 Seats"/>
  </r>
  <r>
    <s v="BMW 2 Series 220i M Sport"/>
    <n v="40"/>
    <n v="18000"/>
    <x v="1"/>
    <s v="Automatic"/>
    <s v="1st Owner"/>
    <n v="2021"/>
    <x v="36"/>
    <s v="5 Seats"/>
  </r>
  <r>
    <s v="Skoda Kushaq 1.0 TSI Style 6 Airbags AT"/>
    <n v="16.75"/>
    <n v="16000"/>
    <x v="1"/>
    <s v="Automatic"/>
    <s v="1st Owner"/>
    <n v="2022"/>
    <x v="32"/>
    <s v="5 Seats"/>
  </r>
  <r>
    <s v="Hyundai i20 Asta 1.4 CRDi"/>
    <n v="4.6500000000000004"/>
    <n v="90000"/>
    <x v="0"/>
    <s v="Manual"/>
    <s v="2nd Owner"/>
    <n v="2015"/>
    <x v="4"/>
    <s v="5 Seats"/>
  </r>
  <r>
    <s v="Hyundai Accent GLE"/>
    <n v="2.5"/>
    <n v="80000"/>
    <x v="1"/>
    <s v="Manual"/>
    <s v="2nd Owner"/>
    <n v="2006"/>
    <x v="3"/>
    <s v="5 Seats"/>
  </r>
  <r>
    <s v="Tata Nexon 1.2 Revotron XZ Plus Dual Tone"/>
    <n v="8.3000000000000007"/>
    <n v="140000"/>
    <x v="1"/>
    <s v="Manual"/>
    <s v="1st Owner"/>
    <n v="2018"/>
    <x v="48"/>
    <s v="5 Seats"/>
  </r>
  <r>
    <s v="Hyundai Grand i10 1.2 CRDi Asta"/>
    <n v="4"/>
    <n v="60000"/>
    <x v="0"/>
    <s v="Manual"/>
    <s v="2nd Owner"/>
    <n v="2019"/>
    <x v="13"/>
    <s v="5 Seats"/>
  </r>
  <r>
    <s v="Honda WR-V i-VTEC VX"/>
    <n v="9"/>
    <n v="17000"/>
    <x v="1"/>
    <s v="Manual"/>
    <s v="1st Owner"/>
    <n v="2019"/>
    <x v="32"/>
    <s v="5 Seats"/>
  </r>
  <r>
    <s v="Lexus NX 300h"/>
    <n v="42"/>
    <n v="111000"/>
    <x v="1"/>
    <s v="Automatic"/>
    <s v="1st Owner"/>
    <n v="2018"/>
    <x v="54"/>
    <s v="5 Seats"/>
  </r>
  <r>
    <s v="Mercedes-Benz M-Class ML 250 CDI"/>
    <n v="28.5"/>
    <n v="38000"/>
    <x v="0"/>
    <s v="Automatic"/>
    <s v="2nd Owner"/>
    <n v="2015"/>
    <x v="31"/>
    <s v="5 Seats"/>
  </r>
  <r>
    <s v="Maruti Swift VXI"/>
    <n v="3.85"/>
    <n v="80000"/>
    <x v="1"/>
    <s v="Manual"/>
    <s v="2nd Owner"/>
    <n v="2013"/>
    <x v="5"/>
    <s v="5 Seats"/>
  </r>
  <r>
    <s v="Honda Amaze V Petrol BSIV"/>
    <n v="6"/>
    <n v="36500"/>
    <x v="1"/>
    <s v="Manual"/>
    <s v="1st Owner"/>
    <n v="2017"/>
    <x v="45"/>
    <s v="5 Seats"/>
  </r>
  <r>
    <s v="Nissan Sunny XE D"/>
    <n v="4.25"/>
    <n v="55000"/>
    <x v="0"/>
    <s v="Manual"/>
    <s v="2nd Owner"/>
    <n v="2018"/>
    <x v="6"/>
    <s v="5 Seats"/>
  </r>
  <r>
    <s v="Maruti Wagon R VXI Optional"/>
    <n v="3"/>
    <n v="80000"/>
    <x v="1"/>
    <s v="Manual"/>
    <s v="2nd Owner"/>
    <n v="2016"/>
    <x v="18"/>
    <s v="5 Seats"/>
  </r>
  <r>
    <s v="Mercedes-Benz C-Class C 220 CDI Elegance AT"/>
    <n v="6.2"/>
    <n v="98000"/>
    <x v="0"/>
    <s v="Automatic"/>
    <s v="2nd Owner"/>
    <n v="2010"/>
    <x v="10"/>
    <s v="5 Seats"/>
  </r>
  <r>
    <s v="Maruti Wagon R LXI Minor"/>
    <n v="1.98"/>
    <n v="200000"/>
    <x v="1"/>
    <s v="Manual"/>
    <s v="3rd Owner"/>
    <n v="2007"/>
    <x v="18"/>
    <s v="5 Seats"/>
  </r>
  <r>
    <s v="Maruti Swift VDI"/>
    <n v="3.25"/>
    <n v="140000"/>
    <x v="0"/>
    <s v="Manual"/>
    <s v="2nd Owner"/>
    <n v="2012"/>
    <x v="10"/>
    <s v="5 Seats"/>
  </r>
  <r>
    <s v="Volkswagen Vento 1.5 TDI Highline"/>
    <n v="3.6"/>
    <n v="100000"/>
    <x v="0"/>
    <s v="Manual"/>
    <s v="2nd Owner"/>
    <n v="2014"/>
    <x v="6"/>
    <s v="5 Seats"/>
  </r>
  <r>
    <s v="Maruti Eeco 5 Seater AC BSIV"/>
    <n v="2.2999999999999998"/>
    <n v="168000"/>
    <x v="1"/>
    <s v="Manual"/>
    <s v="3rd Owner"/>
    <n v="2012"/>
    <x v="45"/>
    <s v="5 Seats"/>
  </r>
  <r>
    <s v="Kia Seltos HTX IVT G"/>
    <n v="15"/>
    <n v="25000"/>
    <x v="1"/>
    <s v="Automatic"/>
    <s v="1st Owner"/>
    <n v="2021"/>
    <x v="89"/>
    <s v="7 Seats"/>
  </r>
  <r>
    <s v="Maruti Alto LX BSIII"/>
    <n v="1.1000000000000001"/>
    <n v="120000"/>
    <x v="1"/>
    <s v="Manual"/>
    <s v="4th Owner"/>
    <n v="2009"/>
    <x v="13"/>
    <s v="5 Seats"/>
  </r>
  <r>
    <s v="Honda Amaze E i-VTEC"/>
    <n v="4.45"/>
    <n v="30000"/>
    <x v="1"/>
    <s v="Manual"/>
    <s v="2nd Owner"/>
    <n v="2017"/>
    <x v="18"/>
    <s v="7 Seats"/>
  </r>
  <r>
    <s v="Maruti Alto LX"/>
    <n v="1.36"/>
    <n v="100000"/>
    <x v="1"/>
    <s v="Manual"/>
    <s v="1st Owner"/>
    <n v="2011"/>
    <x v="6"/>
    <s v="5 Seats"/>
  </r>
  <r>
    <s v="Nissan Micra Active XL Petrol"/>
    <n v="2.5"/>
    <n v="80000"/>
    <x v="1"/>
    <s v="Manual"/>
    <s v="1st Owner"/>
    <n v="2016"/>
    <x v="48"/>
    <s v="5 Seats"/>
  </r>
  <r>
    <s v="Honda City i VTEC VX Option"/>
    <n v="10"/>
    <n v="50000"/>
    <x v="1"/>
    <s v="Manual"/>
    <s v="1st Owner"/>
    <n v="2016"/>
    <x v="45"/>
    <s v="5 Seats"/>
  </r>
  <r>
    <s v="Maruti Eeco CNG 5 Seater AC"/>
    <n v="2.9"/>
    <n v="40000"/>
    <x v="2"/>
    <s v="Manual"/>
    <s v="1st Owner"/>
    <n v="2021"/>
    <x v="87"/>
    <s v="7 Seats"/>
  </r>
  <r>
    <s v="Chevrolet Spark 1.0 LS"/>
    <n v="0.55000000000000004"/>
    <n v="100000"/>
    <x v="1"/>
    <s v="Manual"/>
    <s v="4th Owner"/>
    <n v="2009"/>
    <x v="54"/>
    <s v="5 Seats"/>
  </r>
  <r>
    <s v="Maruti Wagon R VXI Optional"/>
    <n v="3"/>
    <n v="166000"/>
    <x v="1"/>
    <s v="Manual"/>
    <s v="1st Owner"/>
    <n v="2015"/>
    <x v="4"/>
    <s v="5 Seats"/>
  </r>
  <r>
    <s v="Maruti Alto 800 LXI"/>
    <n v="1.85"/>
    <n v="74000"/>
    <x v="1"/>
    <s v="Manual"/>
    <s v="1st Owner"/>
    <n v="2014"/>
    <x v="9"/>
    <s v="5 Seats"/>
  </r>
  <r>
    <s v="Honda BR-V i-VTEC E MT"/>
    <n v="7"/>
    <n v="80000"/>
    <x v="1"/>
    <s v="Manual"/>
    <s v="1st Owner"/>
    <n v="2017"/>
    <x v="20"/>
    <s v="5 Seats"/>
  </r>
  <r>
    <s v="Renault Duster 85PS Diesel RxS"/>
    <n v="6.5"/>
    <n v="60000"/>
    <x v="0"/>
    <s v="Manual"/>
    <s v="2nd Owner"/>
    <n v="2019"/>
    <x v="4"/>
    <s v="5 Seats"/>
  </r>
  <r>
    <s v="Maruti Eeco 7 Seater STD 2020-2022"/>
    <n v="4.0999999999999996"/>
    <n v="50000"/>
    <x v="1"/>
    <s v="Manual"/>
    <s v="2nd Owner"/>
    <n v="2020"/>
    <x v="5"/>
    <s v="5 Seats"/>
  </r>
  <r>
    <s v="Mercedes-Benz E-Class E 200 CGI Elegance"/>
    <n v="10"/>
    <n v="70000"/>
    <x v="1"/>
    <s v="Automatic"/>
    <s v="2nd Owner"/>
    <n v="2011"/>
    <x v="31"/>
    <s v="5 Seats"/>
  </r>
  <r>
    <s v="Maruti Wagon R LXI Minor"/>
    <n v="2.2000000000000002"/>
    <n v="73000"/>
    <x v="1"/>
    <s v="Manual"/>
    <s v="2nd Owner"/>
    <n v="2010"/>
    <x v="6"/>
    <s v="5 Seats"/>
  </r>
  <r>
    <s v="Hyundai i20 1.2 Asta Option"/>
    <n v="6.5"/>
    <n v="70000"/>
    <x v="1"/>
    <s v="Manual"/>
    <s v="1st Owner"/>
    <n v="2018"/>
    <x v="4"/>
    <s v="5 Seats"/>
  </r>
  <r>
    <s v="Maruti Ertiga LXI CNG"/>
    <n v="3.85"/>
    <n v="120000"/>
    <x v="2"/>
    <s v="Manual"/>
    <s v="3rd Owner"/>
    <n v="2014"/>
    <x v="24"/>
    <s v="7 Seats"/>
  </r>
  <r>
    <s v="MG Hector Sharp DCT"/>
    <n v="17"/>
    <n v="40000"/>
    <x v="1"/>
    <s v="Automatic"/>
    <s v="1st Owner"/>
    <n v="2021"/>
    <x v="31"/>
    <s v="5 Seats"/>
  </r>
  <r>
    <s v="Hyundai i20 1.2 Asta"/>
    <n v="6.75"/>
    <n v="50000"/>
    <x v="1"/>
    <s v="Manual"/>
    <s v="1st Owner"/>
    <n v="2018"/>
    <x v="13"/>
    <s v="5 Seats"/>
  </r>
  <r>
    <s v="Honda Amaze SX i-DTEC"/>
    <n v="4.7"/>
    <n v="70000"/>
    <x v="0"/>
    <s v="Manual"/>
    <s v="2nd Owner"/>
    <n v="2015"/>
    <x v="23"/>
    <s v="5 Seats"/>
  </r>
  <r>
    <s v="Maruti Ciaz ZDi Plus SHVS"/>
    <n v="5.9"/>
    <n v="70000"/>
    <x v="0"/>
    <s v="Manual"/>
    <s v="2nd Owner"/>
    <n v="2015"/>
    <x v="60"/>
    <s v="5 Seats"/>
  </r>
  <r>
    <s v="Honda City 1.5 V AT"/>
    <n v="3.5"/>
    <n v="92000"/>
    <x v="1"/>
    <s v="Automatic"/>
    <s v="2nd Owner"/>
    <n v="2010"/>
    <x v="4"/>
    <s v="5 Seats"/>
  </r>
  <r>
    <s v="Hyundai Grand i10 Magna"/>
    <n v="4.1100000000000003"/>
    <n v="60000"/>
    <x v="1"/>
    <s v="Manual"/>
    <s v="1st Owner"/>
    <n v="2015"/>
    <x v="81"/>
    <s v="5 Seats"/>
  </r>
  <r>
    <s v="Skoda Superb Petrol Ambition"/>
    <n v="4"/>
    <n v="45000"/>
    <x v="1"/>
    <s v="Manual"/>
    <s v="3rd Owner"/>
    <n v="2012"/>
    <x v="4"/>
    <s v="5 Seats"/>
  </r>
  <r>
    <s v="Tata Manza Aura (ABS) Quadrajet"/>
    <n v="1.35"/>
    <n v="58000"/>
    <x v="0"/>
    <s v="Manual"/>
    <s v="3rd Owner"/>
    <n v="2009"/>
    <x v="3"/>
    <s v="5 Seats"/>
  </r>
  <r>
    <s v="Maruti Wagon R VXI BS IV"/>
    <n v="3.11"/>
    <n v="90000"/>
    <x v="1"/>
    <s v="Manual"/>
    <s v="1st Owner"/>
    <n v="2013"/>
    <x v="43"/>
    <s v="5 Seats"/>
  </r>
  <r>
    <s v="Tata Hexa XM Plus"/>
    <n v="13.5"/>
    <n v="35000"/>
    <x v="0"/>
    <s v="Manual"/>
    <s v="2nd Owner"/>
    <n v="2019"/>
    <x v="54"/>
    <s v="5 Seats"/>
  </r>
  <r>
    <s v="Audi A6 3.0 TDI quattro"/>
    <n v="5.5"/>
    <n v="80000"/>
    <x v="0"/>
    <s v="Automatic"/>
    <s v="4th Owner"/>
    <n v="2010"/>
    <x v="10"/>
    <s v="5 Seats"/>
  </r>
  <r>
    <s v="Hyundai Grand i10 Sportz"/>
    <n v="2.89"/>
    <n v="80000"/>
    <x v="1"/>
    <s v="Manual"/>
    <s v="2nd Owner"/>
    <n v="2014"/>
    <x v="4"/>
    <s v="5 Seats"/>
  </r>
  <r>
    <s v="Hyundai Elantra SX"/>
    <n v="3.41"/>
    <n v="200000"/>
    <x v="1"/>
    <s v="Manual"/>
    <s v="2nd Owner"/>
    <n v="2012"/>
    <x v="55"/>
    <s v="5 Seats"/>
  </r>
  <r>
    <s v="Hyundai Grand i10 Sportz"/>
    <n v="3.5"/>
    <n v="80000"/>
    <x v="1"/>
    <s v="Manual"/>
    <s v="2nd Owner"/>
    <n v="2015"/>
    <x v="45"/>
    <s v="5 Seats"/>
  </r>
  <r>
    <s v="Chevrolet Beat LT"/>
    <n v="1.7"/>
    <n v="40000"/>
    <x v="1"/>
    <s v="Manual"/>
    <s v="1st Owner"/>
    <n v="2011"/>
    <x v="55"/>
    <s v="5 Seats"/>
  </r>
  <r>
    <s v="Hyundai Verna SX Opt AT Diesel"/>
    <n v="15.5"/>
    <n v="32000"/>
    <x v="0"/>
    <s v="Automatic"/>
    <s v="1st Owner"/>
    <n v="2021"/>
    <x v="10"/>
    <s v="5 Seats"/>
  </r>
  <r>
    <s v="Maruti Wagon R LXI Minor"/>
    <n v="1.75"/>
    <n v="70000"/>
    <x v="1"/>
    <s v="Manual"/>
    <s v="2nd Owner"/>
    <n v="2009"/>
    <x v="4"/>
    <s v="5 Seats"/>
  </r>
  <r>
    <s v="Mahindra KUV 100 NXT D75 K8 5Str"/>
    <n v="3.2"/>
    <n v="80000"/>
    <x v="0"/>
    <s v="Manual"/>
    <s v="2nd Owner"/>
    <n v="2017"/>
    <x v="4"/>
    <s v="7 Seats"/>
  </r>
  <r>
    <s v="Maruti Swift Dzire VXI"/>
    <n v="7"/>
    <n v="60000"/>
    <x v="1"/>
    <s v="Manual"/>
    <s v="1st Owner"/>
    <n v="2021"/>
    <x v="13"/>
    <s v="5 Seats"/>
  </r>
  <r>
    <s v="Maruti Swift 1.3 VXi"/>
    <n v="1.6"/>
    <n v="130000"/>
    <x v="1"/>
    <s v="Manual"/>
    <s v="4th Owner"/>
    <n v="2008"/>
    <x v="24"/>
    <s v="4 Seats"/>
  </r>
  <r>
    <s v="Maruti Eeco 5 STR With AC Plus HTR CNG"/>
    <n v="1.3"/>
    <n v="100000"/>
    <x v="2"/>
    <s v="Manual"/>
    <s v="4th Owner"/>
    <n v="2010"/>
    <x v="31"/>
    <s v="7 Seats"/>
  </r>
  <r>
    <s v="Maruti Swift Dzire VXi"/>
    <n v="2.5"/>
    <n v="80000"/>
    <x v="1"/>
    <s v="Manual"/>
    <s v="2nd Owner"/>
    <n v="2009"/>
    <x v="4"/>
    <s v="5 Seats"/>
  </r>
  <r>
    <s v="Nissan Micra XV CVT"/>
    <n v="3.08"/>
    <n v="80000"/>
    <x v="1"/>
    <s v="Automatic"/>
    <s v="3rd Owner"/>
    <n v="2017"/>
    <x v="92"/>
    <s v="5 Seats"/>
  </r>
  <r>
    <s v="Hyundai i20 Sportz"/>
    <n v="7.5"/>
    <n v="30000"/>
    <x v="1"/>
    <s v="Manual"/>
    <s v="1st Owner"/>
    <n v="2020"/>
    <x v="9"/>
    <s v="5 Seats"/>
  </r>
  <r>
    <s v="Hyundai i20 1.2 Spotz"/>
    <n v="6"/>
    <n v="30000"/>
    <x v="1"/>
    <s v="Manual"/>
    <s v="1st Owner"/>
    <n v="2018"/>
    <x v="48"/>
    <s v="7 Seats"/>
  </r>
  <r>
    <s v="Maruti Wagon R VXI Minor"/>
    <n v="2.5"/>
    <n v="90000"/>
    <x v="1"/>
    <s v="Manual"/>
    <s v="2nd Owner"/>
    <n v="2011"/>
    <x v="31"/>
    <s v="5 Seats"/>
  </r>
  <r>
    <s v="Toyota Corolla Altis 1.8 J"/>
    <n v="1.45"/>
    <n v="120000"/>
    <x v="1"/>
    <s v="Manual"/>
    <s v="4th Owner"/>
    <n v="2008"/>
    <x v="45"/>
    <s v="5 Seats"/>
  </r>
  <r>
    <s v="Maruti Ertiga SHVS VDI"/>
    <n v="7"/>
    <n v="157000"/>
    <x v="0"/>
    <s v="Manual"/>
    <s v="1st Owner"/>
    <n v="2017"/>
    <x v="68"/>
    <s v="5 Seats"/>
  </r>
  <r>
    <s v="Maruti Wagon R VXI 1.2"/>
    <n v="4.25"/>
    <n v="50000"/>
    <x v="1"/>
    <s v="Manual"/>
    <s v="3rd Owner"/>
    <n v="2020"/>
    <x v="3"/>
    <s v="5 Seats"/>
  </r>
  <r>
    <s v="Tata Nano LX SE"/>
    <n v="0.6"/>
    <n v="15000"/>
    <x v="1"/>
    <s v="Manual"/>
    <s v="2nd Owner"/>
    <n v="2012"/>
    <x v="46"/>
    <s v="5 Seats"/>
  </r>
  <r>
    <s v="Maruti Ertiga VXI"/>
    <n v="4.25"/>
    <n v="90000"/>
    <x v="1"/>
    <s v="Manual"/>
    <s v="4th Owner"/>
    <n v="2013"/>
    <x v="4"/>
    <s v="5 Seats"/>
  </r>
  <r>
    <s v="Renault Pulse RxL"/>
    <n v="1.9"/>
    <n v="111000"/>
    <x v="0"/>
    <s v="Manual"/>
    <s v="2nd Owner"/>
    <n v="2013"/>
    <x v="4"/>
    <s v="5 Seats"/>
  </r>
  <r>
    <s v="Tata Indica Aqua 1.3 Quadrajet"/>
    <n v="1.5"/>
    <n v="120000"/>
    <x v="0"/>
    <s v="Manual"/>
    <s v="1st Owner"/>
    <n v="2011"/>
    <x v="31"/>
    <s v="5 Seats"/>
  </r>
  <r>
    <s v="Maruti Eeco CNG HTR 5-STR"/>
    <n v="3.51"/>
    <n v="90000"/>
    <x v="2"/>
    <s v="Manual"/>
    <s v="4th Owner"/>
    <n v="2016"/>
    <x v="13"/>
    <s v="5 Seats"/>
  </r>
  <r>
    <s v="Toyota Fortuner 4x2 AT"/>
    <n v="15"/>
    <n v="40000"/>
    <x v="0"/>
    <s v="Automatic"/>
    <s v="2nd Owner"/>
    <n v="2014"/>
    <x v="10"/>
    <s v="5 Seats"/>
  </r>
  <r>
    <s v="Tata Tiago 1.2 Revotron XZ"/>
    <n v="4.25"/>
    <n v="110000"/>
    <x v="1"/>
    <s v="Manual"/>
    <s v="1st Owner"/>
    <n v="2018"/>
    <x v="18"/>
    <s v="5 Seats"/>
  </r>
  <r>
    <s v="Ford Endeavour 3.0 4x4 Thunder Plus"/>
    <n v="5.8"/>
    <n v="210000"/>
    <x v="0"/>
    <s v="Manual"/>
    <s v="1st Owner"/>
    <n v="2008"/>
    <x v="4"/>
    <s v="5 Seats"/>
  </r>
  <r>
    <s v="Hyundai Grand i10 1.2 Kappa Magna CNG BSIV"/>
    <n v="5.75"/>
    <n v="80000"/>
    <x v="2"/>
    <s v="Manual"/>
    <s v="2nd Owner"/>
    <n v="2019"/>
    <x v="6"/>
    <s v="5 Seats"/>
  </r>
  <r>
    <s v="Maruti Swift Dzire VXI"/>
    <n v="3.99"/>
    <n v="100000"/>
    <x v="1"/>
    <s v="Manual"/>
    <s v="3rd Owner"/>
    <n v="2013"/>
    <x v="18"/>
    <s v="5 Seats"/>
  </r>
  <r>
    <s v="Maruti Swift Dzire VDi"/>
    <n v="3.25"/>
    <n v="198000"/>
    <x v="0"/>
    <s v="Manual"/>
    <s v="2nd Owner"/>
    <n v="2011"/>
    <x v="16"/>
    <s v="5 Seats"/>
  </r>
  <r>
    <s v="Maruti Alto K10 VXI"/>
    <n v="3.5"/>
    <n v="70000"/>
    <x v="1"/>
    <s v="Manual"/>
    <s v="1st Owner"/>
    <n v="2019"/>
    <x v="13"/>
    <s v="5 Seats"/>
  </r>
  <r>
    <s v="Tata Nexon 1.2 Revotron XZ Plus"/>
    <n v="7.5"/>
    <n v="100000"/>
    <x v="1"/>
    <s v="Manual"/>
    <s v="1st Owner"/>
    <n v="2020"/>
    <x v="32"/>
    <s v="5 Seats"/>
  </r>
  <r>
    <s v="Maruti Alto 800 CNG LXI"/>
    <n v="2.35"/>
    <n v="50000"/>
    <x v="2"/>
    <s v="Manual"/>
    <s v="2nd Owner"/>
    <n v="2016"/>
    <x v="12"/>
    <s v="5 Seats"/>
  </r>
  <r>
    <s v="Hyundai i20 Era 1.2"/>
    <n v="3.8"/>
    <n v="90000"/>
    <x v="1"/>
    <s v="Manual"/>
    <s v="1st Owner"/>
    <n v="2014"/>
    <x v="33"/>
    <s v="5 Seats"/>
  </r>
  <r>
    <s v="Honda City 1.5 V MT"/>
    <n v="2.75"/>
    <n v="120000"/>
    <x v="1"/>
    <s v="Manual"/>
    <s v="4th Owner"/>
    <n v="2011"/>
    <x v="33"/>
    <s v="7 Seats"/>
  </r>
  <r>
    <s v="Maruti Alto LXi"/>
    <n v="1.51"/>
    <n v="90000"/>
    <x v="1"/>
    <s v="Manual"/>
    <s v="3rd Owner"/>
    <n v="2012"/>
    <x v="13"/>
    <s v="5 Seats"/>
  </r>
  <r>
    <s v="Hyundai Santro AT"/>
    <n v="1"/>
    <n v="68000"/>
    <x v="1"/>
    <s v="Automatic"/>
    <s v="2nd Owner"/>
    <n v="2002"/>
    <x v="95"/>
    <s v="5 Seats"/>
  </r>
  <r>
    <s v="Maruti A-Star Vxi"/>
    <n v="1.65"/>
    <n v="100000"/>
    <x v="1"/>
    <s v="Manual"/>
    <s v="2nd Owner"/>
    <n v="2010"/>
    <x v="13"/>
    <s v="5 Seats"/>
  </r>
  <r>
    <s v="Mercedes-Benz C-Class 220 CDI AT"/>
    <n v="12"/>
    <n v="68551"/>
    <x v="0"/>
    <s v="Automatic"/>
    <s v="1st Owner"/>
    <n v="2013"/>
    <x v="31"/>
    <s v="7 Seats"/>
  </r>
  <r>
    <s v="Renault KWID RXT"/>
    <n v="4.5"/>
    <n v="20000"/>
    <x v="1"/>
    <s v="Manual"/>
    <s v="1st Owner"/>
    <n v="2021"/>
    <x v="40"/>
    <s v="5 Seats"/>
  </r>
  <r>
    <s v="Hyundai Santro Xing GL Plus"/>
    <n v="2.5"/>
    <n v="100000"/>
    <x v="1"/>
    <s v="Manual"/>
    <s v="2nd Owner"/>
    <n v="2014"/>
    <x v="4"/>
    <s v="5 Seats"/>
  </r>
  <r>
    <s v="Hyundai Santro Xing GLS"/>
    <n v="1.6"/>
    <n v="90000"/>
    <x v="1"/>
    <s v="Manual"/>
    <s v="3rd Owner"/>
    <n v="2008"/>
    <x v="119"/>
    <s v="7 Seats"/>
  </r>
  <r>
    <s v="Maruti Wagon R LXI CNG"/>
    <n v="1.8"/>
    <n v="90000"/>
    <x v="2"/>
    <s v="Manual"/>
    <s v="2nd Owner"/>
    <n v="2010"/>
    <x v="54"/>
    <s v="5 Seats"/>
  </r>
  <r>
    <s v="Hyundai Verna 1.6 Xi ABS"/>
    <n v="2"/>
    <n v="100000"/>
    <x v="1"/>
    <s v="Manual"/>
    <s v="1st Owner"/>
    <n v="2009"/>
    <x v="44"/>
    <s v="5 Seats"/>
  </r>
  <r>
    <s v="Maruti Wagon R VXI BS IV"/>
    <n v="3.5"/>
    <n v="83000"/>
    <x v="1"/>
    <s v="Manual"/>
    <s v="2nd Owner"/>
    <n v="2015"/>
    <x v="4"/>
    <s v="5 Seats"/>
  </r>
  <r>
    <s v="Maruti Ertiga VDI"/>
    <n v="4.5"/>
    <n v="120000"/>
    <x v="0"/>
    <s v="Manual"/>
    <s v="2nd Owner"/>
    <n v="2014"/>
    <x v="31"/>
    <s v="5 Seats"/>
  </r>
  <r>
    <s v="Volvo V40 Cross Country D3"/>
    <n v="13"/>
    <n v="50000"/>
    <x v="0"/>
    <s v="Automatic"/>
    <s v="2nd Owner"/>
    <n v="2014"/>
    <x v="41"/>
    <s v="5 Seats"/>
  </r>
  <r>
    <s v="Hyundai Grand i10 1.2 Kappa Sportz Option"/>
    <n v="4.5"/>
    <n v="80000"/>
    <x v="1"/>
    <s v="Manual"/>
    <s v="3rd Owner"/>
    <n v="2018"/>
    <x v="4"/>
    <s v="5 Seats"/>
  </r>
  <r>
    <s v="Toyota Qualis FS B1"/>
    <n v="1.75"/>
    <n v="120000"/>
    <x v="0"/>
    <s v="Manual"/>
    <s v="3rd Owner"/>
    <n v="2001"/>
    <x v="43"/>
    <s v="5 Seats"/>
  </r>
  <r>
    <s v="Maruti Wagon R LX Minor"/>
    <n v="1.25"/>
    <n v="60000"/>
    <x v="1"/>
    <s v="Manual"/>
    <s v="2nd Owner"/>
    <n v="2007"/>
    <x v="5"/>
    <s v="4 Seats"/>
  </r>
  <r>
    <s v="Toyota Fortuner 2.8 2WD MT BSIV"/>
    <n v="27.01"/>
    <n v="114000"/>
    <x v="0"/>
    <s v="Manual"/>
    <s v="1st Owner"/>
    <n v="2017"/>
    <x v="3"/>
    <s v="5 Seats"/>
  </r>
  <r>
    <s v="Maruti Swift VXI"/>
    <n v="6.8"/>
    <n v="17000"/>
    <x v="1"/>
    <s v="Manual"/>
    <s v="1st Owner"/>
    <n v="2021"/>
    <x v="4"/>
    <s v="8 Seats"/>
  </r>
  <r>
    <s v="Maruti Vitara Brezza ZDi Plus Dual Tone"/>
    <n v="7.75"/>
    <n v="72000"/>
    <x v="0"/>
    <s v="Manual"/>
    <s v="1st Owner"/>
    <n v="2016"/>
    <x v="5"/>
    <s v="7 Seats"/>
  </r>
  <r>
    <s v="Mahindra Scorpio 1.99 S10"/>
    <n v="10"/>
    <n v="75000"/>
    <x v="0"/>
    <s v="Manual"/>
    <s v="2nd Owner"/>
    <n v="2016"/>
    <x v="31"/>
    <s v="5 Seats"/>
  </r>
  <r>
    <s v="Hyundai i20 Asta Option CVT"/>
    <n v="8.1999999999999993"/>
    <n v="30000"/>
    <x v="1"/>
    <s v="Automatic"/>
    <s v="1st Owner"/>
    <n v="2020"/>
    <x v="47"/>
    <s v="5 Seats"/>
  </r>
  <r>
    <s v="Hyundai Creta SX Opt Diesel AT"/>
    <n v="17.75"/>
    <n v="60000"/>
    <x v="0"/>
    <s v="Automatic"/>
    <s v="1st Owner"/>
    <n v="2020"/>
    <x v="6"/>
    <s v="5 Seats"/>
  </r>
  <r>
    <s v="Honda Amaze V CVT Diesel BSIV"/>
    <n v="8.75"/>
    <n v="50000"/>
    <x v="0"/>
    <s v="Automatic"/>
    <s v="1st Owner"/>
    <n v="2019"/>
    <x v="2"/>
    <s v="5 Seats"/>
  </r>
  <r>
    <s v="Honda Amaze VX CVT"/>
    <n v="9.25"/>
    <n v="12000"/>
    <x v="1"/>
    <s v="Automatic"/>
    <s v="1st Owner"/>
    <n v="2022"/>
    <x v="43"/>
    <s v="5 Seats"/>
  </r>
  <r>
    <s v="Maruti Swift VXI Optional"/>
    <n v="5.75"/>
    <n v="67000"/>
    <x v="1"/>
    <s v="Manual"/>
    <s v="1st Owner"/>
    <n v="2017"/>
    <x v="4"/>
    <s v="5 Seats"/>
  </r>
  <r>
    <s v="Ford Ecosport 1.5 Diesel Titanium Plus"/>
    <n v="10.5"/>
    <n v="50000"/>
    <x v="0"/>
    <s v="Manual"/>
    <s v="1st Owner"/>
    <n v="2020"/>
    <x v="0"/>
    <s v="5 Seats"/>
  </r>
  <r>
    <s v="Maruti Ciaz ZDi Plus SHVS"/>
    <n v="6.75"/>
    <n v="97000"/>
    <x v="0"/>
    <s v="Manual"/>
    <s v="1st Owner"/>
    <n v="2016"/>
    <x v="39"/>
    <s v="7 Seats"/>
  </r>
  <r>
    <s v="Mahindra Thar LX 4-Str Hard Top Diesel AT"/>
    <n v="16.5"/>
    <n v="17000"/>
    <x v="0"/>
    <s v="Automatic"/>
    <s v="1st Owner"/>
    <n v="2021"/>
    <x v="6"/>
    <s v="5 Seats"/>
  </r>
  <r>
    <s v="Mahindra XUV300 W8 Option Diesel"/>
    <n v="10.5"/>
    <n v="65000"/>
    <x v="0"/>
    <s v="Manual"/>
    <s v="1st Owner"/>
    <n v="2020"/>
    <x v="21"/>
    <s v="5 Seats"/>
  </r>
  <r>
    <s v="Toyota Innova 2.5 GX (Diesel) 8 Seater"/>
    <n v="8.25"/>
    <n v="137000"/>
    <x v="0"/>
    <s v="Manual"/>
    <s v="2nd Owner"/>
    <n v="2015"/>
    <x v="6"/>
    <s v="5 Seats"/>
  </r>
  <r>
    <s v="Mahindra Bolero Power Plus ZLX"/>
    <n v="7.5"/>
    <n v="48000"/>
    <x v="0"/>
    <s v="Manual"/>
    <s v="1st Owner"/>
    <n v="2017"/>
    <x v="8"/>
    <s v="5 Seats"/>
  </r>
  <r>
    <s v="Maruti Swift Dzire VXI"/>
    <n v="6.75"/>
    <n v="13000"/>
    <x v="1"/>
    <s v="Manual"/>
    <s v="1st Owner"/>
    <n v="2020"/>
    <x v="44"/>
    <s v="5 Seats"/>
  </r>
  <r>
    <s v="MG Hector Sharp Diesel MT"/>
    <n v="17.75"/>
    <n v="52000"/>
    <x v="0"/>
    <s v="Manual"/>
    <s v="1st Owner"/>
    <n v="2021"/>
    <x v="31"/>
    <s v="5 Seats"/>
  </r>
  <r>
    <s v="Hyundai Creta 1.6 CRDi SX Plus"/>
    <n v="9.75"/>
    <n v="68000"/>
    <x v="0"/>
    <s v="Manual"/>
    <s v="2nd Owner"/>
    <n v="2017"/>
    <x v="43"/>
    <s v="7 Seats"/>
  </r>
  <r>
    <s v="Mahindra XUV300 W8 Option Diesel BSIV"/>
    <n v="10.25"/>
    <n v="82000"/>
    <x v="0"/>
    <s v="Manual"/>
    <s v="1st Owner"/>
    <n v="2019"/>
    <x v="31"/>
    <s v="5 Seats"/>
  </r>
  <r>
    <s v="Renault Koleos 4X4 MT"/>
    <n v="6.2"/>
    <n v="120000"/>
    <x v="0"/>
    <s v="Manual"/>
    <s v="1st Owner"/>
    <n v="2016"/>
    <x v="21"/>
    <s v="7 Seats"/>
  </r>
  <r>
    <s v="Honda City EXi"/>
    <n v="2.9"/>
    <n v="120000"/>
    <x v="1"/>
    <s v="Manual"/>
    <s v="2nd Owner"/>
    <n v="2008"/>
    <x v="43"/>
    <s v="5 Seats"/>
  </r>
  <r>
    <s v="Hyundai i20 Asta Option Diesel"/>
    <n v="6.9"/>
    <n v="65000"/>
    <x v="0"/>
    <s v="Manual"/>
    <s v="1st Owner"/>
    <n v="2017"/>
    <x v="39"/>
    <s v="5 Seats"/>
  </r>
  <r>
    <s v="Toyota Fortuner 2.8 4WD AT"/>
    <n v="37"/>
    <n v="67000"/>
    <x v="0"/>
    <s v="Automatic"/>
    <s v="1st Owner"/>
    <n v="2019"/>
    <x v="44"/>
    <s v="5 Seats"/>
  </r>
  <r>
    <s v="Maruti Ciaz ZDi Plus SHVS"/>
    <n v="7.25"/>
    <n v="79000"/>
    <x v="0"/>
    <s v="Manual"/>
    <s v="1st Owner"/>
    <n v="2017"/>
    <x v="5"/>
    <s v="5 Seats"/>
  </r>
  <r>
    <s v="Hyundai Creta SX Opt Diesel"/>
    <n v="18.5"/>
    <n v="9000"/>
    <x v="0"/>
    <s v="Manual"/>
    <s v="1st Owner"/>
    <n v="2021"/>
    <x v="67"/>
    <s v="5 Seats"/>
  </r>
  <r>
    <s v="Maruti Swift Dzire VDI"/>
    <n v="7.3"/>
    <n v="64000"/>
    <x v="0"/>
    <s v="Manual"/>
    <s v="1st Owner"/>
    <n v="2018"/>
    <x v="31"/>
    <s v="5 Seats"/>
  </r>
  <r>
    <s v="BMW X1 sDrive20d Expedition"/>
    <n v="32"/>
    <n v="18000"/>
    <x v="0"/>
    <s v="Automatic"/>
    <s v="1st Owner"/>
    <n v="2020"/>
    <x v="8"/>
    <s v="5 Seats"/>
  </r>
  <r>
    <s v="Kia Seltos HTX Plus D"/>
    <n v="18.25"/>
    <n v="38000"/>
    <x v="0"/>
    <s v="Manual"/>
    <s v="1st Owner"/>
    <n v="2022"/>
    <x v="0"/>
    <s v="5 Seats"/>
  </r>
  <r>
    <s v="Hyundai Verna CRDi 1.6 SX"/>
    <n v="8.9"/>
    <n v="84000"/>
    <x v="0"/>
    <s v="Manual"/>
    <s v="1st Owner"/>
    <n v="2018"/>
    <x v="39"/>
    <s v="7 Seats"/>
  </r>
  <r>
    <s v="Toyota Fortuner 2.8 2WD AT BSIV"/>
    <n v="29"/>
    <n v="95000"/>
    <x v="0"/>
    <s v="Automatic"/>
    <s v="1st Owner"/>
    <n v="2017"/>
    <x v="4"/>
    <s v="7 Seats"/>
  </r>
  <r>
    <s v="Honda Amaze VX i DTEC"/>
    <n v="7.9"/>
    <n v="51000"/>
    <x v="0"/>
    <s v="Manual"/>
    <s v="1st Owner"/>
    <n v="2018"/>
    <x v="6"/>
    <s v="5 Seats"/>
  </r>
  <r>
    <s v="Toyota Innova Crysta 2.4 ZX MT BSIV"/>
    <n v="21"/>
    <n v="90000"/>
    <x v="0"/>
    <s v="Manual"/>
    <s v="2nd Owner"/>
    <n v="2019"/>
    <x v="43"/>
    <s v="7 Seats"/>
  </r>
  <r>
    <s v="Maruti Swift DDiS LDI"/>
    <n v="6"/>
    <n v="65000"/>
    <x v="0"/>
    <s v="Manual"/>
    <s v="1st Owner"/>
    <n v="2019"/>
    <x v="10"/>
    <s v="5 Seats"/>
  </r>
  <r>
    <s v="Hyundai i20 Asta Option 1.4 CRDi"/>
    <n v="7"/>
    <n v="69000"/>
    <x v="0"/>
    <s v="Manual"/>
    <s v="1st Owner"/>
    <n v="2016"/>
    <x v="71"/>
    <s v="5 Seats"/>
  </r>
  <r>
    <s v="Tata Harrier XZA Plus Dark Edition AT"/>
    <n v="21"/>
    <n v="40000"/>
    <x v="0"/>
    <s v="Automatic"/>
    <s v="1st Owner"/>
    <n v="2020"/>
    <x v="11"/>
    <s v="5 Seats"/>
  </r>
  <r>
    <s v="Hyundai Verna 1.6 CRDI AT SX Option"/>
    <n v="9.75"/>
    <n v="75000"/>
    <x v="0"/>
    <s v="Automatic"/>
    <s v="1st Owner"/>
    <n v="2017"/>
    <x v="14"/>
    <s v="5 Seats"/>
  </r>
  <r>
    <s v="Hyundai Grand i10 1.2 Kappa Sportz BSIV"/>
    <n v="5.5"/>
    <n v="65000"/>
    <x v="1"/>
    <s v="Manual"/>
    <s v="1st Owner"/>
    <n v="2018"/>
    <x v="35"/>
    <s v="5 Seats"/>
  </r>
  <r>
    <s v="Honda City i-VTEC V"/>
    <n v="9.5"/>
    <n v="43000"/>
    <x v="1"/>
    <s v="Manual"/>
    <s v="1st Owner"/>
    <n v="2019"/>
    <x v="0"/>
    <s v="5 Seats"/>
  </r>
  <r>
    <s v="Hyundai Creta SX Opt Diesel"/>
    <n v="18"/>
    <n v="23000"/>
    <x v="0"/>
    <s v="Manual"/>
    <s v="1st Owner"/>
    <n v="2021"/>
    <x v="18"/>
    <s v="5 Seats"/>
  </r>
  <r>
    <s v="Honda Amaze VX i-VTEC"/>
    <n v="7.4"/>
    <n v="27000"/>
    <x v="1"/>
    <s v="Manual"/>
    <s v="1st Owner"/>
    <n v="2019"/>
    <x v="39"/>
    <s v="7 Seats"/>
  </r>
  <r>
    <s v="Ford Endeavour 3.2 Titanium AT 4X4"/>
    <n v="23.5"/>
    <n v="86000"/>
    <x v="0"/>
    <s v="Automatic"/>
    <s v="1st Owner"/>
    <n v="2016"/>
    <x v="45"/>
    <s v="7 Seats"/>
  </r>
  <r>
    <s v="Maruti Ertiga ZXI"/>
    <n v="10.4"/>
    <n v="83000"/>
    <x v="1"/>
    <s v="Manual"/>
    <s v="1st Owner"/>
    <n v="2019"/>
    <x v="4"/>
    <s v="5 Seats"/>
  </r>
  <r>
    <s v="Hyundai Verna 1.6 SX VTVT AT"/>
    <n v="6.5"/>
    <n v="44000"/>
    <x v="1"/>
    <s v="Automatic"/>
    <s v="2nd Owner"/>
    <n v="2014"/>
    <x v="18"/>
    <s v="5 Seats"/>
  </r>
  <r>
    <s v="Ford Endeavour 2.2 Titanium AT 4X2 Sunroof"/>
    <n v="27.5"/>
    <n v="110000"/>
    <x v="0"/>
    <s v="Automatic"/>
    <s v="1st Owner"/>
    <n v="2018"/>
    <x v="16"/>
    <s v="5 Seats"/>
  </r>
  <r>
    <s v="Tata Harrier XZA Plus Dark Edition AT"/>
    <n v="21"/>
    <n v="39000"/>
    <x v="0"/>
    <s v="Automatic"/>
    <s v="1st Owner"/>
    <n v="2020"/>
    <x v="9"/>
    <s v="5 Seats"/>
  </r>
  <r>
    <s v="Maruti Alto 800 LXI Opt BSIV"/>
    <n v="3.65"/>
    <n v="18000"/>
    <x v="1"/>
    <s v="Manual"/>
    <s v="1st Owner"/>
    <n v="2019"/>
    <x v="9"/>
    <s v="5 Seats"/>
  </r>
  <r>
    <s v="Hyundai Creta 1.6 CRDi AT SX Plus"/>
    <n v="11.9"/>
    <n v="91000"/>
    <x v="0"/>
    <s v="Automatic"/>
    <s v="1st Owner"/>
    <n v="2017"/>
    <x v="5"/>
    <s v="5 Seats"/>
  </r>
  <r>
    <s v="Maruti Eeco 5 Seater AC BSIV"/>
    <n v="3.58"/>
    <n v="104911"/>
    <x v="1"/>
    <s v="Manual"/>
    <s v="1st Owner"/>
    <n v="2019"/>
    <x v="3"/>
    <s v="5 Seats"/>
  </r>
  <r>
    <s v="Hyundai Grand i10 1.2 Kappa Sportz Option"/>
    <n v="4.55"/>
    <n v="127509"/>
    <x v="1"/>
    <s v="Manual"/>
    <s v="1st Owner"/>
    <n v="2017"/>
    <x v="4"/>
    <s v="5 Seats"/>
  </r>
  <r>
    <s v="Maruti Alto 800 LXI"/>
    <n v="3.28"/>
    <n v="29353"/>
    <x v="1"/>
    <s v="Manual"/>
    <s v="1st Owner"/>
    <n v="2019"/>
    <x v="20"/>
    <s v="5 Seats"/>
  </r>
  <r>
    <s v="Renault Kiger RXZ Turbo"/>
    <n v="8.1"/>
    <n v="42859"/>
    <x v="1"/>
    <s v="Manual"/>
    <s v="1st Owner"/>
    <n v="2021"/>
    <x v="4"/>
    <s v="5 Seats"/>
  </r>
  <r>
    <s v="Maruti Ertiga VXI CNG"/>
    <n v="6.52"/>
    <n v="106785"/>
    <x v="2"/>
    <s v="Manual"/>
    <s v="1st Owner"/>
    <n v="2017"/>
    <x v="5"/>
    <s v="5 Seats"/>
  </r>
  <r>
    <s v="Maruti Ertiga ZXI"/>
    <n v="4.09"/>
    <n v="93703"/>
    <x v="1"/>
    <s v="Manual"/>
    <s v="4th Owner"/>
    <n v="2013"/>
    <x v="96"/>
    <s v="5 Seats"/>
  </r>
  <r>
    <s v="Honda City i DTEC VX"/>
    <n v="5.29"/>
    <n v="111474"/>
    <x v="0"/>
    <s v="Manual"/>
    <s v="2nd Owner"/>
    <n v="2015"/>
    <x v="33"/>
    <s v="5 Seats"/>
  </r>
  <r>
    <s v="Honda Jazz 1.2 S AT i VTEC"/>
    <n v="4.88"/>
    <n v="77038"/>
    <x v="1"/>
    <s v="Automatic"/>
    <s v="2nd Owner"/>
    <n v="2015"/>
    <x v="48"/>
    <s v="5 Seats"/>
  </r>
  <r>
    <s v="Maruti Ignis Sigma"/>
    <n v="4.83"/>
    <n v="13945"/>
    <x v="1"/>
    <s v="Manual"/>
    <s v="1st Owner"/>
    <n v="2021"/>
    <x v="33"/>
    <s v="5 Seats"/>
  </r>
  <r>
    <s v="MG Hector Sharp DCT"/>
    <n v="16.149999999999999"/>
    <n v="30106"/>
    <x v="1"/>
    <s v="Automatic"/>
    <s v="1st Owner"/>
    <n v="2019"/>
    <x v="21"/>
    <s v="7 Seats"/>
  </r>
  <r>
    <s v="Maruti Swift Dzire VXI 1.2"/>
    <n v="6.15"/>
    <n v="84798"/>
    <x v="1"/>
    <s v="Manual"/>
    <s v="1st Owner"/>
    <n v="2020"/>
    <x v="4"/>
    <s v="5 Seats"/>
  </r>
  <r>
    <s v="Honda City i DTec VX"/>
    <n v="6.8"/>
    <n v="92696"/>
    <x v="0"/>
    <s v="Manual"/>
    <s v="2nd Owner"/>
    <n v="2017"/>
    <x v="6"/>
    <s v="5 Seats"/>
  </r>
  <r>
    <s v="Ford Ikon 1.3 Flair"/>
    <n v="0.87256"/>
    <n v="80044"/>
    <x v="1"/>
    <s v="Manual"/>
    <s v="1st Owner"/>
    <n v="2009"/>
    <x v="4"/>
    <s v="5 Seats"/>
  </r>
  <r>
    <s v="Hyundai Santro Xing GL Plus"/>
    <n v="2.39"/>
    <n v="51974"/>
    <x v="1"/>
    <s v="Manual"/>
    <s v="1st Owner"/>
    <n v="2014"/>
    <x v="4"/>
    <s v="5 Seats"/>
  </r>
  <r>
    <s v="Renault Fluence Diesel E4"/>
    <n v="3.63"/>
    <n v="152000"/>
    <x v="0"/>
    <s v="Manual"/>
    <s v="2nd Owner"/>
    <n v="2013"/>
    <x v="23"/>
    <s v="5 Seats"/>
  </r>
  <r>
    <s v="Hyundai Santro Xing GLS"/>
    <n v="1.84"/>
    <n v="84508"/>
    <x v="1"/>
    <s v="Manual"/>
    <s v="3rd Owner"/>
    <n v="2014"/>
    <x v="18"/>
    <s v="5 Seats"/>
  </r>
  <r>
    <s v="BMW X1 sDrive20d"/>
    <n v="10.5"/>
    <n v="100265"/>
    <x v="0"/>
    <s v="Automatic"/>
    <s v="2nd Owner"/>
    <n v="2014"/>
    <x v="33"/>
    <s v="5 Seats"/>
  </r>
  <r>
    <s v="Hyundai i20 1.2 Asta"/>
    <n v="5.68"/>
    <n v="69475"/>
    <x v="1"/>
    <s v="Manual"/>
    <s v="2nd Owner"/>
    <n v="2018"/>
    <x v="39"/>
    <s v="5 Seats"/>
  </r>
  <r>
    <s v="Honda City i VTEC CVT VX"/>
    <n v="6.57"/>
    <n v="79165"/>
    <x v="1"/>
    <s v="Automatic"/>
    <s v="2nd Owner"/>
    <n v="2015"/>
    <x v="3"/>
    <s v="5 Seats"/>
  </r>
  <r>
    <s v="Toyota Etios Liva G"/>
    <n v="2.14"/>
    <n v="138094"/>
    <x v="1"/>
    <s v="Manual"/>
    <s v="2nd Owner"/>
    <n v="2011"/>
    <x v="12"/>
    <s v="5 Seats"/>
  </r>
  <r>
    <s v="Hyundai i20 1.2 Magna Executive"/>
    <n v="5.18"/>
    <n v="43993"/>
    <x v="1"/>
    <s v="Manual"/>
    <s v="2nd Owner"/>
    <n v="2018"/>
    <x v="13"/>
    <s v="5 Seats"/>
  </r>
  <r>
    <s v="Mahindra XUV500 W8 2WD"/>
    <n v="4.91"/>
    <n v="77494"/>
    <x v="0"/>
    <s v="Manual"/>
    <s v="2nd Owner"/>
    <n v="2012"/>
    <x v="48"/>
    <s v="5 Seats"/>
  </r>
  <r>
    <s v="Maruti Alto 800 LXI"/>
    <n v="2.99"/>
    <n v="33880"/>
    <x v="1"/>
    <s v="Manual"/>
    <s v="1st Owner"/>
    <n v="2019"/>
    <x v="0"/>
    <s v="5 Seats"/>
  </r>
  <r>
    <s v="Hyundai i10 Magna 1.1L"/>
    <n v="2.23"/>
    <n v="98223"/>
    <x v="1"/>
    <s v="Manual"/>
    <s v="2nd Owner"/>
    <n v="2012"/>
    <x v="10"/>
    <s v="5 Seats"/>
  </r>
  <r>
    <s v="Hyundai Verna 1.6 SX"/>
    <n v="4.16"/>
    <n v="90387"/>
    <x v="0"/>
    <s v="Manual"/>
    <s v="1st Owner"/>
    <n v="2012"/>
    <x v="13"/>
    <s v="5 Seats"/>
  </r>
  <r>
    <s v="Tata Tiago 1.2 Revotron XZ"/>
    <n v="4.04"/>
    <n v="80176"/>
    <x v="1"/>
    <s v="Manual"/>
    <s v="1st Owner"/>
    <n v="2018"/>
    <x v="13"/>
    <s v="5 Seats"/>
  </r>
  <r>
    <s v="Renault KWID RXL"/>
    <n v="2.37"/>
    <n v="72685"/>
    <x v="1"/>
    <s v="Manual"/>
    <s v="1st Owner"/>
    <n v="2016"/>
    <x v="39"/>
    <s v="7 Seats"/>
  </r>
  <r>
    <s v="Maruti Wagon R LXI BS IV"/>
    <n v="2.39"/>
    <n v="42090"/>
    <x v="1"/>
    <s v="Manual"/>
    <s v="1st Owner"/>
    <n v="2013"/>
    <x v="16"/>
    <s v="5 Seats"/>
  </r>
  <r>
    <s v="Renault Duster 110PS Diesel RxL"/>
    <n v="3.5"/>
    <n v="111332"/>
    <x v="0"/>
    <s v="Manual"/>
    <s v="2nd Owner"/>
    <n v="2013"/>
    <x v="33"/>
    <s v="5 Seats"/>
  </r>
  <r>
    <s v="MG Hector Sharp Diesel MT BSIV"/>
    <n v="15.68"/>
    <n v="32744"/>
    <x v="0"/>
    <s v="Manual"/>
    <s v="2nd Owner"/>
    <n v="2019"/>
    <x v="53"/>
    <s v="5 Seats"/>
  </r>
  <r>
    <s v="Nissan Micra XL"/>
    <n v="2.0699999999999998"/>
    <n v="47910"/>
    <x v="1"/>
    <s v="Manual"/>
    <s v="3rd Owner"/>
    <n v="2011"/>
    <x v="31"/>
    <s v="5 Seats"/>
  </r>
  <r>
    <s v="Maruti Wagon R VXI BS IV"/>
    <n v="2.73"/>
    <n v="98466"/>
    <x v="1"/>
    <s v="Manual"/>
    <s v="1st Owner"/>
    <n v="2014"/>
    <x v="2"/>
    <s v="5 Seats"/>
  </r>
  <r>
    <s v="Maruti Wagon R VXI BS IV"/>
    <n v="1.66"/>
    <n v="81929"/>
    <x v="1"/>
    <s v="Manual"/>
    <s v="3rd Owner"/>
    <n v="2011"/>
    <x v="4"/>
    <s v="5 Seats"/>
  </r>
  <r>
    <s v="Hyundai Verna 1.6 SX"/>
    <n v="3.81"/>
    <n v="56538"/>
    <x v="0"/>
    <s v="Manual"/>
    <s v="2nd Owner"/>
    <n v="2011"/>
    <x v="4"/>
    <s v="5 Seats"/>
  </r>
  <r>
    <s v="Renault KWID 1.0 RXL"/>
    <n v="2.69"/>
    <n v="61432"/>
    <x v="1"/>
    <s v="Manual"/>
    <s v="1st Owner"/>
    <n v="2018"/>
    <x v="48"/>
    <s v="5 Seats"/>
  </r>
  <r>
    <s v="Hyundai Santro Xing GL Plus"/>
    <n v="1.74"/>
    <n v="87733"/>
    <x v="1"/>
    <s v="Manual"/>
    <s v="3rd Owner"/>
    <n v="2012"/>
    <x v="33"/>
    <s v="5 Seats"/>
  </r>
  <r>
    <s v="Tata Zest Revotron 1.2T XMS"/>
    <n v="2.41"/>
    <n v="112991"/>
    <x v="1"/>
    <s v="Manual"/>
    <s v="3rd Owner"/>
    <n v="2015"/>
    <x v="7"/>
    <s v="5 Seats"/>
  </r>
  <r>
    <s v="Maruti Swift Dzire VDI"/>
    <n v="2.98"/>
    <n v="124628"/>
    <x v="0"/>
    <s v="Manual"/>
    <s v="2nd Owner"/>
    <n v="2012"/>
    <x v="16"/>
    <s v="5 Seats"/>
  </r>
  <r>
    <s v="Toyota Innova 2.5 VX (Diesel) 7 Seater"/>
    <n v="9.57"/>
    <n v="83233"/>
    <x v="0"/>
    <s v="Manual"/>
    <s v="1st Owner"/>
    <n v="2015"/>
    <x v="13"/>
    <s v="5 Seats"/>
  </r>
  <r>
    <s v="Maruti Ignis 1.2 Zeta BSIV"/>
    <n v="4.83"/>
    <n v="73140"/>
    <x v="1"/>
    <s v="Manual"/>
    <s v="1st Owner"/>
    <n v="2017"/>
    <x v="31"/>
    <s v="5 Seats"/>
  </r>
  <r>
    <s v="Hyundai i20 1.2 Magna Opt"/>
    <n v="2.44"/>
    <n v="111437"/>
    <x v="1"/>
    <s v="Manual"/>
    <s v="2nd Owner"/>
    <n v="2012"/>
    <x v="4"/>
    <s v="5 Seats"/>
  </r>
  <r>
    <s v="Nissan Sunny Diesel XV"/>
    <n v="2.58"/>
    <n v="174529"/>
    <x v="0"/>
    <s v="Manual"/>
    <s v="2nd Owner"/>
    <n v="2013"/>
    <x v="4"/>
    <s v="5 Seats"/>
  </r>
  <r>
    <s v="Hyundai i10 Era"/>
    <n v="1.74"/>
    <n v="78755"/>
    <x v="1"/>
    <s v="Manual"/>
    <s v="4th Owner"/>
    <n v="2011"/>
    <x v="33"/>
    <s v="5 Seats"/>
  </r>
  <r>
    <s v="Hyundai Verna VTVT 1.4 E"/>
    <n v="6.75"/>
    <n v="35336"/>
    <x v="1"/>
    <s v="Manual"/>
    <s v="1st Owner"/>
    <n v="2018"/>
    <x v="31"/>
    <s v="5 Seats"/>
  </r>
  <r>
    <s v="Renault KWID Climber 1.0 AMT"/>
    <n v="4.29"/>
    <n v="11755"/>
    <x v="1"/>
    <s v="Automatic"/>
    <s v="1st Owner"/>
    <n v="2019"/>
    <x v="24"/>
    <s v="5 Seats"/>
  </r>
  <r>
    <s v="Maruti Wagon R LXI BS IV"/>
    <n v="1.34"/>
    <n v="95891"/>
    <x v="1"/>
    <s v="Manual"/>
    <s v="3rd Owner"/>
    <n v="2010"/>
    <x v="6"/>
    <s v="5 Seats"/>
  </r>
  <r>
    <s v="Maruti Baleno 1.3 Zeta"/>
    <n v="5.99"/>
    <n v="76502"/>
    <x v="0"/>
    <s v="Manual"/>
    <s v="2nd Owner"/>
    <n v="2018"/>
    <x v="32"/>
    <s v="5 Seats"/>
  </r>
  <r>
    <s v="Maruti Swift Dzire VXI"/>
    <n v="6.58"/>
    <n v="29526"/>
    <x v="1"/>
    <s v="Manual"/>
    <s v="2nd Owner"/>
    <n v="2021"/>
    <x v="10"/>
    <s v="5 Seats"/>
  </r>
  <r>
    <s v="Hyundai i20 Magna"/>
    <n v="2.77"/>
    <n v="59650"/>
    <x v="1"/>
    <s v="Manual"/>
    <s v="2nd Owner"/>
    <n v="2012"/>
    <x v="18"/>
    <s v="5 Seats"/>
  </r>
  <r>
    <s v="Hyundai Getz 1.1 GVS"/>
    <n v="0.95157000000000003"/>
    <n v="122236"/>
    <x v="1"/>
    <s v="Manual"/>
    <s v="5th Owner"/>
    <n v="2009"/>
    <x v="74"/>
    <s v="5 Seats"/>
  </r>
  <r>
    <s v="Maruti SX4 S Cross Zeta DDiS 200 SH"/>
    <n v="7.58"/>
    <n v="44641"/>
    <x v="0"/>
    <s v="Manual"/>
    <s v="1st Owner"/>
    <n v="2018"/>
    <x v="4"/>
    <s v="5 Seats"/>
  </r>
  <r>
    <s v="Skoda Superb Elegance 1.8 TSI AT"/>
    <n v="3.08"/>
    <n v="77613"/>
    <x v="1"/>
    <s v="Automatic"/>
    <s v="3rd Owner"/>
    <n v="2010"/>
    <x v="0"/>
    <s v="5 Seats"/>
  </r>
  <r>
    <s v="Honda City i VTEC CVT VX"/>
    <n v="6.83"/>
    <n v="61687"/>
    <x v="1"/>
    <s v="Automatic"/>
    <s v="2nd Owner"/>
    <n v="2015"/>
    <x v="83"/>
    <s v="5 Seats"/>
  </r>
  <r>
    <s v="Mercedes-Benz CLA 200 CDI Sport"/>
    <n v="16.36"/>
    <n v="144496"/>
    <x v="0"/>
    <s v="Automatic"/>
    <s v="1st Owner"/>
    <n v="2016"/>
    <x v="6"/>
    <s v="5 Seats"/>
  </r>
  <r>
    <s v="Honda Brio EX MT"/>
    <n v="2.11"/>
    <n v="149636"/>
    <x v="1"/>
    <s v="Manual"/>
    <s v="3rd Owner"/>
    <n v="2013"/>
    <x v="4"/>
    <s v="5 Seats"/>
  </r>
  <r>
    <s v="Maruti Alto 800 LXI"/>
    <n v="1.99"/>
    <n v="95489"/>
    <x v="1"/>
    <s v="Manual"/>
    <s v="1st Owner"/>
    <n v="2015"/>
    <x v="54"/>
    <s v="5 Seats"/>
  </r>
  <r>
    <s v="Hyundai Accent Executive"/>
    <n v="1.38"/>
    <n v="155835"/>
    <x v="1"/>
    <s v="Manual"/>
    <s v="4th Owner"/>
    <n v="2011"/>
    <x v="10"/>
    <s v="5 Seats"/>
  </r>
  <r>
    <s v="Maruti Swift VXI"/>
    <n v="5.48"/>
    <n v="51371"/>
    <x v="1"/>
    <s v="Manual"/>
    <s v="1st Owner"/>
    <n v="2019"/>
    <x v="12"/>
    <s v="5 Seats"/>
  </r>
  <r>
    <s v="Jeep Compass 2.0 Limited 4X4"/>
    <n v="12.87"/>
    <n v="57400"/>
    <x v="0"/>
    <s v="Manual"/>
    <s v="1st Owner"/>
    <n v="2018"/>
    <x v="7"/>
    <s v="7 Seats"/>
  </r>
  <r>
    <s v="Ford Figo Diesel Titanium"/>
    <n v="1.56"/>
    <n v="146439"/>
    <x v="0"/>
    <s v="Manual"/>
    <s v="1st Owner"/>
    <n v="2011"/>
    <x v="85"/>
    <s v="5 Seats"/>
  </r>
  <r>
    <s v="Honda City 1.5 V MT"/>
    <n v="4.01"/>
    <n v="69733"/>
    <x v="1"/>
    <s v="Manual"/>
    <s v="1st Owner"/>
    <n v="2011"/>
    <x v="48"/>
    <s v="5 Seats"/>
  </r>
  <r>
    <s v="Hyundai Xcent Prime T Plus CNG"/>
    <n v="4.1900000000000004"/>
    <n v="92124"/>
    <x v="2"/>
    <s v="Manual"/>
    <s v="2nd Owner"/>
    <n v="2018"/>
    <x v="4"/>
    <s v="5 Seats"/>
  </r>
  <r>
    <s v="Maruti Wagon R LXI Minor"/>
    <n v="0.90698000000000001"/>
    <n v="85191"/>
    <x v="1"/>
    <s v="Manual"/>
    <s v="3rd Owner"/>
    <n v="2008"/>
    <x v="97"/>
    <s v="5 Seats"/>
  </r>
  <r>
    <s v="Volkswagen Polo 1.2 MPI Highline"/>
    <n v="2.97"/>
    <n v="157151"/>
    <x v="1"/>
    <s v="Manual"/>
    <s v="2nd Owner"/>
    <n v="2014"/>
    <x v="31"/>
    <s v="5 Seats"/>
  </r>
  <r>
    <s v="Renault KWID RXT Optional"/>
    <n v="3.35"/>
    <n v="28691"/>
    <x v="1"/>
    <s v="Manual"/>
    <s v="1st Owner"/>
    <n v="2018"/>
    <x v="14"/>
    <s v="5 Seats"/>
  </r>
  <r>
    <s v="Fiat Linea T Jet Active"/>
    <n v="1.2"/>
    <n v="81350"/>
    <x v="1"/>
    <s v="Manual"/>
    <s v="3rd Owner"/>
    <n v="2011"/>
    <x v="34"/>
    <s v="5 Seats"/>
  </r>
  <r>
    <s v="Volvo XC60 D5 Summum"/>
    <n v="15.56"/>
    <n v="126553"/>
    <x v="0"/>
    <s v="Automatic"/>
    <s v="1st Owner"/>
    <n v="2013"/>
    <x v="16"/>
    <s v="7 Seats"/>
  </r>
  <r>
    <s v="Nissan Terrano XL Plus 85 PS"/>
    <n v="4.16"/>
    <n v="86019"/>
    <x v="0"/>
    <s v="Manual"/>
    <s v="2nd Owner"/>
    <n v="2014"/>
    <x v="45"/>
    <s v="5 Seats"/>
  </r>
  <r>
    <s v="Maruti Swift VXI"/>
    <n v="5.68"/>
    <n v="22511"/>
    <x v="1"/>
    <s v="Manual"/>
    <s v="1st Owner"/>
    <n v="2020"/>
    <x v="3"/>
    <s v="7 Seats"/>
  </r>
  <r>
    <s v="Hyundai Grand i10 CRDi Sportz"/>
    <n v="4.24"/>
    <n v="61893"/>
    <x v="0"/>
    <s v="Manual"/>
    <s v="2nd Owner"/>
    <n v="2017"/>
    <x v="36"/>
    <s v="5 Seats"/>
  </r>
  <r>
    <s v="Maruti Ertiga ZDI"/>
    <n v="5.55"/>
    <n v="114892"/>
    <x v="0"/>
    <s v="Manual"/>
    <s v="2nd Owner"/>
    <n v="2015"/>
    <x v="32"/>
    <s v="5 Seats"/>
  </r>
  <r>
    <s v="Hyundai Verna VTVT 1.6 SX"/>
    <n v="7.71"/>
    <n v="50720"/>
    <x v="1"/>
    <s v="Manual"/>
    <s v="1st Owner"/>
    <n v="2019"/>
    <x v="31"/>
    <s v="5 Seats"/>
  </r>
  <r>
    <s v="BMW 2 Series 220i M Sport"/>
    <n v="40"/>
    <n v="18000"/>
    <x v="1"/>
    <s v="Automatic"/>
    <s v="1st Owner"/>
    <n v="2021"/>
    <x v="3"/>
    <s v="7 Seats"/>
  </r>
  <r>
    <s v="Skoda Kushaq 1.0 TSI Style 6 Airbags AT"/>
    <n v="16.75"/>
    <n v="16000"/>
    <x v="1"/>
    <s v="Automatic"/>
    <s v="1st Owner"/>
    <n v="2022"/>
    <x v="23"/>
    <s v="5 Seats"/>
  </r>
  <r>
    <s v="Maruti Eeco 5 Seater AC 2020-2022"/>
    <n v="4.1500000000000004"/>
    <n v="80000"/>
    <x v="1"/>
    <s v="Manual"/>
    <s v="2nd Owner"/>
    <n v="2020"/>
    <x v="8"/>
    <s v="5 Seats"/>
  </r>
  <r>
    <s v="Honda WR-V i-VTEC VX"/>
    <n v="9"/>
    <n v="17000"/>
    <x v="1"/>
    <s v="Manual"/>
    <s v="1st Owner"/>
    <n v="2019"/>
    <x v="31"/>
    <s v="5 Seats"/>
  </r>
  <r>
    <s v="Lexus NX 300h"/>
    <n v="42"/>
    <n v="111000"/>
    <x v="1"/>
    <s v="Automatic"/>
    <s v="1st Owner"/>
    <n v="2018"/>
    <x v="38"/>
    <s v="5 Seats"/>
  </r>
  <r>
    <s v="Mercedes-Benz M-Class ML 250 CDI"/>
    <n v="28.5"/>
    <n v="38000"/>
    <x v="0"/>
    <s v="Automatic"/>
    <s v="2nd Owner"/>
    <n v="2015"/>
    <x v="5"/>
    <s v="5 Seats"/>
  </r>
  <r>
    <s v="Maruti Ertiga SHVS VDI"/>
    <n v="7.71"/>
    <n v="71000"/>
    <x v="0"/>
    <s v="Manual"/>
    <s v="1st Owner"/>
    <n v="2017"/>
    <x v="4"/>
    <s v="5 Seats"/>
  </r>
  <r>
    <s v="Honda Amaze V Petrol BSIV"/>
    <n v="6"/>
    <n v="36500"/>
    <x v="1"/>
    <s v="Manual"/>
    <s v="1st Owner"/>
    <n v="2017"/>
    <x v="3"/>
    <s v="5 Seats"/>
  </r>
  <r>
    <s v="Mahindra XUV500 W8 AWD"/>
    <n v="5.9"/>
    <n v="77000"/>
    <x v="0"/>
    <s v="Manual"/>
    <s v="1st Owner"/>
    <n v="2013"/>
    <x v="82"/>
    <s v="5 Seats"/>
  </r>
  <r>
    <s v="Hyundai i20 1.4 Asta Option"/>
    <n v="7.11"/>
    <n v="68000"/>
    <x v="0"/>
    <s v="Manual"/>
    <s v="1st Owner"/>
    <n v="2017"/>
    <x v="128"/>
    <s v="5 Seats"/>
  </r>
  <r>
    <s v="Maruti Swift Dzire VDi"/>
    <n v="2.2999999999999998"/>
    <n v="110000"/>
    <x v="0"/>
    <s v="Manual"/>
    <s v="2nd Owner"/>
    <n v="2010"/>
    <x v="26"/>
    <s v="5 Seats"/>
  </r>
  <r>
    <s v="Hyundai Xcent 1.2 CRDi SX"/>
    <n v="5.5"/>
    <n v="65000"/>
    <x v="0"/>
    <s v="Manual"/>
    <s v="1st Owner"/>
    <n v="2018"/>
    <x v="89"/>
    <s v="5 Seats"/>
  </r>
  <r>
    <s v="Honda BR-V i-DTEC V MT"/>
    <n v="7.5"/>
    <n v="77000"/>
    <x v="0"/>
    <s v="Manual"/>
    <s v="2nd Owner"/>
    <n v="2017"/>
    <x v="33"/>
    <s v="5 Seats"/>
  </r>
  <r>
    <s v="Hyundai Grand i10 Asta Option"/>
    <n v="4.5"/>
    <n v="60000"/>
    <x v="1"/>
    <s v="Manual"/>
    <s v="1st Owner"/>
    <n v="2015"/>
    <x v="5"/>
    <s v="5 Seats"/>
  </r>
  <r>
    <s v="Tata Tiago XTA AMT"/>
    <n v="6.1"/>
    <n v="2640"/>
    <x v="1"/>
    <s v="Automatic"/>
    <s v="1st Owner"/>
    <n v="2002"/>
    <x v="55"/>
    <s v="5 Seats"/>
  </r>
  <r>
    <s v="Ford Fiesta Petrol Titanium"/>
    <n v="2.2999999999999998"/>
    <n v="60000"/>
    <x v="1"/>
    <s v="Manual"/>
    <s v="3rd Owner"/>
    <n v="2011"/>
    <x v="43"/>
    <s v="5 Seats"/>
  </r>
  <r>
    <s v="Fiat Punto 1.2 Active"/>
    <n v="1.6"/>
    <n v="80000"/>
    <x v="1"/>
    <s v="Manual"/>
    <s v="1st Owner"/>
    <n v="2014"/>
    <x v="4"/>
    <s v="5 Seats"/>
  </r>
  <r>
    <s v="Skoda Octavia 2.0 TDI AT Style Plus"/>
    <n v="9.3000000000000007"/>
    <n v="120000"/>
    <x v="0"/>
    <s v="Automatic"/>
    <s v="3rd Owner"/>
    <n v="2016"/>
    <x v="130"/>
    <s v="5 Seats"/>
  </r>
  <r>
    <s v="Chevrolet Spark 1.0 LT"/>
    <n v="0.56000000000000005"/>
    <n v="80000"/>
    <x v="1"/>
    <s v="Manual"/>
    <s v="2nd Owner"/>
    <n v="2009"/>
    <x v="6"/>
    <s v="5 Seats"/>
  </r>
  <r>
    <s v="Hyundai Santro Xing XE"/>
    <n v="1"/>
    <n v="25000"/>
    <x v="1"/>
    <s v="Manual"/>
    <s v="1st Owner"/>
    <n v="2007"/>
    <x v="19"/>
    <s v="5 Seats"/>
  </r>
  <r>
    <s v="Honda Amaze SX i-DTEC"/>
    <n v="3.2"/>
    <n v="90000"/>
    <x v="0"/>
    <s v="Manual"/>
    <s v="2nd Owner"/>
    <n v="2014"/>
    <x v="97"/>
    <s v="5 Seats"/>
  </r>
  <r>
    <s v="Maruti Swift 1.3 LXI"/>
    <n v="2.15"/>
    <n v="30130"/>
    <x v="1"/>
    <s v="Manual"/>
    <s v="2nd Owner"/>
    <n v="2006"/>
    <x v="31"/>
    <s v="7 Seats"/>
  </r>
  <r>
    <s v="Hyundai Verna SX Opt AT Diesel"/>
    <n v="15.5"/>
    <n v="32000"/>
    <x v="0"/>
    <s v="Automatic"/>
    <s v="1st Owner"/>
    <n v="2021"/>
    <x v="21"/>
    <s v="5 Seats"/>
  </r>
  <r>
    <s v="Maruti Swift VXI"/>
    <n v="6.75"/>
    <n v="13000"/>
    <x v="1"/>
    <s v="Manual"/>
    <s v="1st Owner"/>
    <n v="2022"/>
    <x v="3"/>
    <s v="5 Seats"/>
  </r>
  <r>
    <s v="Hyundai Getz GLS"/>
    <n v="1.1000000000000001"/>
    <n v="40000"/>
    <x v="1"/>
    <s v="Manual"/>
    <s v="2nd Owner"/>
    <n v="2005"/>
    <x v="12"/>
    <s v="5 Seats"/>
  </r>
  <r>
    <s v="Hyundai Creta SX Opt IVT"/>
    <n v="15.5"/>
    <n v="20000"/>
    <x v="1"/>
    <s v="Automatic"/>
    <s v="1st Owner"/>
    <n v="2021"/>
    <x v="55"/>
    <s v="5 Seats"/>
  </r>
  <r>
    <s v="Kia Seltos GTX Plus DCT"/>
    <n v="16.510000000000002"/>
    <n v="16000"/>
    <x v="1"/>
    <s v="Automatic"/>
    <s v="1st Owner"/>
    <n v="2021"/>
    <x v="23"/>
    <s v="5 Seats"/>
  </r>
  <r>
    <s v="Hyundai Grand i10 CRDi Magna"/>
    <n v="3.7"/>
    <n v="60000"/>
    <x v="0"/>
    <s v="Manual"/>
    <s v="2nd Owner"/>
    <n v="2014"/>
    <x v="48"/>
    <s v="5 Seats"/>
  </r>
  <r>
    <s v="Maruti Swift Dzire ZDi"/>
    <n v="2.5"/>
    <n v="120000"/>
    <x v="0"/>
    <s v="Manual"/>
    <s v="3rd Owner"/>
    <n v="2010"/>
    <x v="33"/>
    <s v="5 Seats"/>
  </r>
  <r>
    <s v="BMW X1 sDrive20d"/>
    <n v="7.4"/>
    <n v="120000"/>
    <x v="0"/>
    <s v="Automatic"/>
    <s v="2nd Owner"/>
    <n v="2012"/>
    <x v="53"/>
    <s v="5 Seats"/>
  </r>
  <r>
    <s v="Skoda Fabia 1.2L Diesel Elegance"/>
    <n v="2.1"/>
    <n v="70000"/>
    <x v="0"/>
    <s v="Manual"/>
    <s v="2nd Owner"/>
    <n v="2012"/>
    <x v="45"/>
    <s v="5 Seats"/>
  </r>
  <r>
    <s v="Datsun RediGO T Option"/>
    <n v="1.8"/>
    <n v="40000"/>
    <x v="1"/>
    <s v="Manual"/>
    <s v="1st Owner"/>
    <n v="2017"/>
    <x v="74"/>
    <s v="5 Seats"/>
  </r>
  <r>
    <s v="Maruti Swift Dzire VXi"/>
    <n v="3"/>
    <n v="120000"/>
    <x v="1"/>
    <s v="Manual"/>
    <s v="2nd Owner"/>
    <n v="2010"/>
    <x v="5"/>
    <s v="7 Seats"/>
  </r>
  <r>
    <s v="Tata Hexa XTA"/>
    <n v="10.51"/>
    <n v="90000"/>
    <x v="0"/>
    <s v="Automatic"/>
    <s v="1st Owner"/>
    <n v="2017"/>
    <x v="29"/>
    <s v="5 Seats"/>
  </r>
  <r>
    <s v="Nissan Micra Diesel XV"/>
    <n v="1.95"/>
    <n v="90000"/>
    <x v="0"/>
    <s v="Manual"/>
    <s v="1st Owner"/>
    <n v="2011"/>
    <x v="10"/>
    <s v="5 Seats"/>
  </r>
  <r>
    <s v="Hyundai Santro Xing XG AT eRLX Euro II"/>
    <n v="1"/>
    <n v="110000"/>
    <x v="1"/>
    <s v="Automatic"/>
    <s v="3rd Owner"/>
    <n v="2006"/>
    <x v="4"/>
    <s v="5 Seats"/>
  </r>
  <r>
    <s v="Tata Zest Revotron 1.2T XM"/>
    <n v="2.8"/>
    <n v="110000"/>
    <x v="1"/>
    <s v="Manual"/>
    <s v="2nd Owner"/>
    <n v="2015"/>
    <x v="56"/>
    <s v="7 Seats"/>
  </r>
  <r>
    <s v="Maruti Eeco 5 Seater Standard BSIV"/>
    <n v="2.25"/>
    <n v="89511"/>
    <x v="1"/>
    <s v="Manual"/>
    <s v="1st Owner"/>
    <n v="2011"/>
    <x v="43"/>
    <s v="4 Seats"/>
  </r>
  <r>
    <s v="Hyundai Accent Executive CNG"/>
    <n v="1.5"/>
    <n v="120000"/>
    <x v="2"/>
    <s v="Manual"/>
    <s v="2nd Owner"/>
    <n v="2012"/>
    <x v="31"/>
    <s v="5 Seats"/>
  </r>
  <r>
    <s v="Skoda Rapid 1.5 TDI AT Style Plus"/>
    <n v="6"/>
    <n v="70000"/>
    <x v="0"/>
    <s v="Automatic"/>
    <s v="2nd Owner"/>
    <n v="2016"/>
    <x v="4"/>
    <s v="5 Seats"/>
  </r>
  <r>
    <s v="Skoda Rapid 1.6 MPI AT Elegance Black Package"/>
    <n v="3.9"/>
    <n v="90000"/>
    <x v="1"/>
    <s v="Automatic"/>
    <s v="2nd Owner"/>
    <n v="2014"/>
    <x v="33"/>
    <s v="5 Seats"/>
  </r>
  <r>
    <s v="Honda Brio EX MT"/>
    <n v="3"/>
    <n v="50000"/>
    <x v="1"/>
    <s v="Manual"/>
    <s v="1st Owner"/>
    <n v="2013"/>
    <x v="31"/>
    <s v="5 Seats"/>
  </r>
  <r>
    <s v="Maruti Ritz LXI"/>
    <n v="1.6"/>
    <n v="132000"/>
    <x v="1"/>
    <s v="Manual"/>
    <s v="2nd Owner"/>
    <n v="2011"/>
    <x v="92"/>
    <s v="5 Seats"/>
  </r>
  <r>
    <s v="Maruti SX4 Vxi BSIII"/>
    <n v="1.75"/>
    <n v="80000"/>
    <x v="1"/>
    <s v="Manual"/>
    <s v="3rd Owner"/>
    <n v="2008"/>
    <x v="10"/>
    <s v="5 Seats"/>
  </r>
  <r>
    <s v="Mahindra Bolero Neo N10"/>
    <n v="10.199999999999999"/>
    <n v="30000"/>
    <x v="0"/>
    <s v="Manual"/>
    <s v="1st Owner"/>
    <n v="2021"/>
    <x v="18"/>
    <s v="5 Seats"/>
  </r>
  <r>
    <s v="Maruti Swift RS VDI"/>
    <n v="4"/>
    <n v="100000"/>
    <x v="0"/>
    <s v="Manual"/>
    <s v="1st Owner"/>
    <n v="2014"/>
    <x v="48"/>
    <s v="5 Seats"/>
  </r>
  <r>
    <s v="Hyundai Grand i10 1.2 Kappa Magna BSIV"/>
    <n v="5.35"/>
    <n v="15000"/>
    <x v="1"/>
    <s v="Manual"/>
    <s v="1st Owner"/>
    <n v="2019"/>
    <x v="24"/>
    <s v="5 Seats"/>
  </r>
  <r>
    <s v="Hyundai Santro Xing GL Plus"/>
    <n v="2.2000000000000002"/>
    <n v="120000"/>
    <x v="1"/>
    <s v="Manual"/>
    <s v="2nd Owner"/>
    <n v="2015"/>
    <x v="39"/>
    <s v="5 Seats"/>
  </r>
  <r>
    <s v="Maruti Ertiga VDI"/>
    <n v="4"/>
    <n v="120000"/>
    <x v="0"/>
    <s v="Manual"/>
    <s v="3rd Owner"/>
    <n v="2013"/>
    <x v="43"/>
    <s v="5 Seats"/>
  </r>
  <r>
    <s v="Tata Nano Lx"/>
    <n v="0.35"/>
    <n v="50000"/>
    <x v="1"/>
    <s v="Manual"/>
    <s v="2nd Owner"/>
    <n v="2011"/>
    <x v="131"/>
    <s v="5 Seats"/>
  </r>
  <r>
    <s v="Honda Amaze SX i-VTEC"/>
    <n v="4.4000000000000004"/>
    <n v="70000"/>
    <x v="1"/>
    <s v="Manual"/>
    <s v="2nd Owner"/>
    <n v="2014"/>
    <x v="58"/>
    <s v="5 Seats"/>
  </r>
  <r>
    <s v="Maruti Alto 800 LXI"/>
    <n v="2.6"/>
    <n v="35000"/>
    <x v="1"/>
    <s v="Manual"/>
    <s v="1st Owner"/>
    <n v="2016"/>
    <x v="29"/>
    <s v="5 Seats"/>
  </r>
  <r>
    <s v="Nissan Terrano XL Plus 85 PS"/>
    <n v="5"/>
    <n v="70000"/>
    <x v="0"/>
    <s v="Manual"/>
    <s v="1st Owner"/>
    <n v="2015"/>
    <x v="132"/>
    <s v="5 Seats"/>
  </r>
  <r>
    <s v="Skoda Superb 1.8 TSI"/>
    <n v="2.5"/>
    <n v="80000"/>
    <x v="1"/>
    <s v="Automatic"/>
    <s v="1st Owner"/>
    <n v="2009"/>
    <x v="21"/>
    <s v="5 Seats"/>
  </r>
  <r>
    <s v="Hyundai Creta 1.6 CRDi SX Option"/>
    <n v="9"/>
    <n v="120000"/>
    <x v="0"/>
    <s v="Manual"/>
    <s v="1st Owner"/>
    <n v="2016"/>
    <x v="4"/>
    <s v="5 Seats"/>
  </r>
  <r>
    <s v="Hyundai Verna CRDi"/>
    <n v="1.9"/>
    <n v="100000"/>
    <x v="0"/>
    <s v="Manual"/>
    <s v="2nd Owner"/>
    <n v="2008"/>
    <x v="132"/>
    <s v="5 Seats"/>
  </r>
  <r>
    <s v="Mahindra Renault Logan 1.4 GLX"/>
    <n v="1"/>
    <n v="90000"/>
    <x v="1"/>
    <s v="Manual"/>
    <s v="3rd Owner"/>
    <n v="2008"/>
    <x v="39"/>
    <s v="5 Seats"/>
  </r>
  <r>
    <s v="Honda Accord 2.4 A/T"/>
    <n v="5.0999999999999996"/>
    <n v="100000"/>
    <x v="1"/>
    <s v="Automatic"/>
    <s v="1st Owner"/>
    <n v="2012"/>
    <x v="17"/>
    <s v="5 Seats"/>
  </r>
  <r>
    <s v="Volkswagen Vento Diesel Comfortline"/>
    <n v="1.9"/>
    <n v="110000"/>
    <x v="0"/>
    <s v="Manual"/>
    <s v="3rd Owner"/>
    <n v="2011"/>
    <x v="30"/>
    <s v="5 Seats"/>
  </r>
  <r>
    <s v="Maruti Baleno LXI - BSIII"/>
    <n v="1.3"/>
    <n v="90000"/>
    <x v="1"/>
    <s v="Manual"/>
    <s v="2nd Owner"/>
    <n v="2006"/>
    <x v="45"/>
    <s v="5 Seats"/>
  </r>
  <r>
    <s v="BMW X1 sDrive 20d xLine"/>
    <n v="21"/>
    <n v="50000"/>
    <x v="0"/>
    <s v="Automatic"/>
    <s v="3rd Owner"/>
    <n v="2016"/>
    <x v="31"/>
    <s v="5 Seats"/>
  </r>
  <r>
    <s v="Hyundai Grand i10 Magna"/>
    <n v="3.55"/>
    <n v="90000"/>
    <x v="1"/>
    <s v="Manual"/>
    <s v="2nd Owner"/>
    <n v="2017"/>
    <x v="13"/>
    <s v="7 Seats"/>
  </r>
  <r>
    <s v="Maruti Baleno LXI"/>
    <n v="1.3"/>
    <n v="90000"/>
    <x v="1"/>
    <s v="Manual"/>
    <s v="2nd Owner"/>
    <n v="2006"/>
    <x v="39"/>
    <s v="5 Seats"/>
  </r>
  <r>
    <s v="Hyundai Verna 1.6 SX CRDI (O) AT"/>
    <n v="5.49"/>
    <n v="88777"/>
    <x v="0"/>
    <s v="Automatic"/>
    <s v="2nd Owner"/>
    <n v="2015"/>
    <x v="48"/>
    <s v="5 Seats"/>
  </r>
  <r>
    <s v="Hyundai EON Sportz"/>
    <n v="1.83"/>
    <n v="65239"/>
    <x v="1"/>
    <s v="Manual"/>
    <s v="2nd Owner"/>
    <n v="2012"/>
    <x v="31"/>
    <s v="5 Seats"/>
  </r>
  <r>
    <s v="Chevrolet Beat Diesel LS"/>
    <n v="1.52"/>
    <n v="88741"/>
    <x v="0"/>
    <s v="Manual"/>
    <s v="2nd Owner"/>
    <n v="2014"/>
    <x v="6"/>
    <s v="5 Seats"/>
  </r>
  <r>
    <s v="Maruti Eeco 5 Seater AC BSIV"/>
    <n v="3.15"/>
    <n v="58017"/>
    <x v="1"/>
    <s v="Manual"/>
    <s v="1st Owner"/>
    <n v="2016"/>
    <x v="23"/>
    <s v="5 Seats"/>
  </r>
  <r>
    <s v="Maruti Ciaz VDi Plus SHVS"/>
    <n v="5.14"/>
    <n v="70076"/>
    <x v="0"/>
    <s v="Manual"/>
    <s v="3rd Owner"/>
    <n v="2016"/>
    <x v="89"/>
    <s v="5 Seats"/>
  </r>
  <r>
    <s v="Maruti Alto K10 VXI"/>
    <n v="3.36"/>
    <n v="55202"/>
    <x v="1"/>
    <s v="Manual"/>
    <s v="1st Owner"/>
    <n v="2018"/>
    <x v="45"/>
    <s v="7 Seats"/>
  </r>
  <r>
    <s v="Hyundai Verna 1.6 CRDi EX MT"/>
    <n v="3.44"/>
    <n v="99681"/>
    <x v="0"/>
    <s v="Manual"/>
    <s v="2nd Owner"/>
    <n v="2012"/>
    <x v="16"/>
    <s v="5 Seats"/>
  </r>
  <r>
    <s v="Renault Duster 110PS Diesel RxZ"/>
    <n v="3.96"/>
    <n v="88189"/>
    <x v="0"/>
    <s v="Manual"/>
    <s v="2nd Owner"/>
    <n v="2013"/>
    <x v="31"/>
    <s v="5 Seats"/>
  </r>
  <r>
    <s v="Tata Indica Quadrajet LS"/>
    <n v="0.84601999999999999"/>
    <n v="273257"/>
    <x v="0"/>
    <s v="Manual"/>
    <s v="4th Owner"/>
    <n v="2011"/>
    <x v="33"/>
    <s v="5 Seats"/>
  </r>
  <r>
    <s v="Honda City i VTEC V"/>
    <n v="5.09"/>
    <n v="104062"/>
    <x v="1"/>
    <s v="Manual"/>
    <s v="2nd Owner"/>
    <n v="2014"/>
    <x v="3"/>
    <s v="5 Seats"/>
  </r>
  <r>
    <s v="Mahindra XUV500 W8 2WD"/>
    <n v="5.81"/>
    <n v="103448"/>
    <x v="0"/>
    <s v="Manual"/>
    <s v="2nd Owner"/>
    <n v="2014"/>
    <x v="23"/>
    <s v="5 Seats"/>
  </r>
  <r>
    <s v="Chevrolet Spark 1.0 LS"/>
    <n v="1.34"/>
    <n v="73672"/>
    <x v="1"/>
    <s v="Manual"/>
    <s v="2nd Owner"/>
    <n v="2013"/>
    <x v="6"/>
    <s v="5 Seats"/>
  </r>
  <r>
    <s v="Maruti Eeco 5 Seater AC BSIV"/>
    <n v="3.15"/>
    <n v="93009"/>
    <x v="1"/>
    <s v="Manual"/>
    <s v="1st Owner"/>
    <n v="2017"/>
    <x v="5"/>
    <s v="5 Seats"/>
  </r>
  <r>
    <s v="Renault Kiger RXT"/>
    <n v="7.49"/>
    <n v="13244"/>
    <x v="1"/>
    <s v="Manual"/>
    <s v="1st Owner"/>
    <n v="2021"/>
    <x v="16"/>
    <s v="5 Seats"/>
  </r>
  <r>
    <s v="Maruti Swift Dzire VDi"/>
    <n v="2.33"/>
    <n v="128999"/>
    <x v="0"/>
    <s v="Manual"/>
    <s v="2nd Owner"/>
    <n v="2010"/>
    <x v="29"/>
    <s v="5 Seats"/>
  </r>
  <r>
    <s v="Hyundai i10 Magna 1.1"/>
    <n v="1.65"/>
    <n v="75722"/>
    <x v="1"/>
    <s v="Manual"/>
    <s v="3rd Owner"/>
    <n v="2010"/>
    <x v="37"/>
    <s v="5 Seats"/>
  </r>
  <r>
    <s v="Honda Jazz VX CVT"/>
    <n v="6.23"/>
    <n v="94834"/>
    <x v="1"/>
    <s v="Automatic"/>
    <s v="1st Owner"/>
    <n v="2018"/>
    <x v="82"/>
    <s v="5 Seats"/>
  </r>
  <r>
    <s v="Mahindra XUV500 AT W10 FWD"/>
    <n v="9.91"/>
    <n v="93453"/>
    <x v="0"/>
    <s v="Automatic"/>
    <s v="2nd Owner"/>
    <n v="2017"/>
    <x v="39"/>
    <s v="5 Seats"/>
  </r>
  <r>
    <s v="Honda City i-VTEC VX"/>
    <n v="9.2100000000000009"/>
    <n v="26352"/>
    <x v="1"/>
    <s v="Manual"/>
    <s v="1st Owner"/>
    <n v="2018"/>
    <x v="4"/>
    <s v="5 Seats"/>
  </r>
  <r>
    <s v="Volkswagen Vento 1.5 TDI Highline AT"/>
    <n v="4.92"/>
    <n v="80746"/>
    <x v="0"/>
    <s v="Automatic"/>
    <s v="3rd Owner"/>
    <n v="2016"/>
    <x v="6"/>
    <s v="5 Seats"/>
  </r>
  <r>
    <s v="Nissan Magnite XL"/>
    <n v="5.27"/>
    <n v="5973"/>
    <x v="1"/>
    <s v="Manual"/>
    <s v="1st Owner"/>
    <n v="2021"/>
    <x v="3"/>
    <s v="5 Seats"/>
  </r>
  <r>
    <s v="Volkswagen Vento Diesel Highline"/>
    <n v="2.27"/>
    <n v="118137"/>
    <x v="0"/>
    <s v="Manual"/>
    <s v="3rd Owner"/>
    <n v="2011"/>
    <x v="5"/>
    <s v="5 Seats"/>
  </r>
  <r>
    <s v="Toyota Etios G"/>
    <n v="2.68"/>
    <n v="85560"/>
    <x v="1"/>
    <s v="Manual"/>
    <s v="1st Owner"/>
    <n v="2011"/>
    <x v="6"/>
    <s v="7 Seats"/>
  </r>
  <r>
    <s v="Ford Figo 1.5P Titanium AT"/>
    <n v="4.1100000000000003"/>
    <n v="69693"/>
    <x v="1"/>
    <s v="Automatic"/>
    <s v="2nd Owner"/>
    <n v="2016"/>
    <x v="4"/>
    <s v="5 Seats"/>
  </r>
  <r>
    <s v="Hyundai Creta 1.6 CRDi SX Option"/>
    <n v="8.14"/>
    <n v="91879"/>
    <x v="0"/>
    <s v="Manual"/>
    <s v="2nd Owner"/>
    <n v="2016"/>
    <x v="4"/>
    <s v="5 Seats"/>
  </r>
  <r>
    <s v="Hyundai i20 Sportz Petrol"/>
    <n v="2.02"/>
    <n v="125403"/>
    <x v="1"/>
    <s v="Manual"/>
    <s v="3rd Owner"/>
    <n v="2010"/>
    <x v="6"/>
    <s v="5 Seats"/>
  </r>
  <r>
    <s v="Honda City i VTEC VX"/>
    <n v="6.38"/>
    <n v="71434"/>
    <x v="1"/>
    <s v="Manual"/>
    <s v="1st Owner"/>
    <n v="2016"/>
    <x v="39"/>
    <s v="5 Seats"/>
  </r>
  <r>
    <s v="Tata Tiago 1.2 Revotron XZ"/>
    <n v="3.52"/>
    <n v="52328"/>
    <x v="1"/>
    <s v="Manual"/>
    <s v="2nd Owner"/>
    <n v="2016"/>
    <x v="23"/>
    <s v="5 Seats"/>
  </r>
  <r>
    <s v="Honda Amaze S i-Dtech"/>
    <n v="3.71"/>
    <n v="65027"/>
    <x v="0"/>
    <s v="Manual"/>
    <s v="2nd Owner"/>
    <n v="2014"/>
    <x v="3"/>
    <s v="5 Seats"/>
  </r>
  <r>
    <s v="Tata Altroz XE Diesel"/>
    <n v="7.07"/>
    <n v="4553"/>
    <x v="0"/>
    <s v="Manual"/>
    <s v="1st Owner"/>
    <n v="2022"/>
    <x v="29"/>
    <s v="5 Seats"/>
  </r>
  <r>
    <s v="Hyundai Grand i10 Sportz"/>
    <n v="3.85"/>
    <n v="50185"/>
    <x v="1"/>
    <s v="Manual"/>
    <s v="1st Owner"/>
    <n v="2015"/>
    <x v="6"/>
    <s v="5 Seats"/>
  </r>
  <r>
    <s v="Hyundai i20 Petrol CVT Asta"/>
    <n v="6.82"/>
    <n v="48953"/>
    <x v="1"/>
    <s v="Automatic"/>
    <s v="2nd Owner"/>
    <n v="2018"/>
    <x v="4"/>
    <s v="5 Seats"/>
  </r>
  <r>
    <s v="Honda City 1.5 S MT"/>
    <n v="3.26"/>
    <n v="161875"/>
    <x v="1"/>
    <s v="Manual"/>
    <s v="1st Owner"/>
    <n v="2011"/>
    <x v="5"/>
    <s v="5 Seats"/>
  </r>
  <r>
    <s v="Hyundai Creta 1.6 CRDi SX"/>
    <n v="8.2899999999999991"/>
    <n v="101585"/>
    <x v="0"/>
    <s v="Manual"/>
    <s v="1st Owner"/>
    <n v="2016"/>
    <x v="8"/>
    <s v="5 Seats"/>
  </r>
  <r>
    <s v="Mahindra Scorpio S5"/>
    <n v="12.36"/>
    <n v="27924"/>
    <x v="0"/>
    <s v="Manual"/>
    <s v="1st Owner"/>
    <n v="2020"/>
    <x v="50"/>
    <s v="5 Seats"/>
  </r>
  <r>
    <s v="Volkswagen Polo Diesel Comfortline 1.2L"/>
    <n v="2.79"/>
    <n v="77863"/>
    <x v="0"/>
    <s v="Manual"/>
    <s v="2nd Owner"/>
    <n v="2013"/>
    <x v="5"/>
    <s v="5 Seats"/>
  </r>
  <r>
    <s v="Skoda Rapid 1.6 TDI Ambition"/>
    <n v="2.75"/>
    <n v="140141"/>
    <x v="0"/>
    <s v="Manual"/>
    <s v="1st Owner"/>
    <n v="2012"/>
    <x v="18"/>
    <s v="7 Seats"/>
  </r>
  <r>
    <s v="Honda City 1.5 S MT"/>
    <n v="2.89"/>
    <n v="116442"/>
    <x v="1"/>
    <s v="Manual"/>
    <s v="1st Owner"/>
    <n v="2009"/>
    <x v="4"/>
    <s v="5 Seats"/>
  </r>
  <r>
    <s v="Hyundai i20 Magna 1.2"/>
    <n v="4.3099999999999996"/>
    <n v="46329"/>
    <x v="1"/>
    <s v="Manual"/>
    <s v="1st Owner"/>
    <n v="2015"/>
    <x v="4"/>
    <s v="5 Seats"/>
  </r>
  <r>
    <s v="Skoda Rapid 1.5 TDI Elegance"/>
    <n v="4.3499999999999996"/>
    <n v="97702"/>
    <x v="0"/>
    <s v="Manual"/>
    <s v="2nd Owner"/>
    <n v="2015"/>
    <x v="4"/>
    <s v="5 Seats"/>
  </r>
  <r>
    <s v="Hyundai i20 Sportz 1.4 CRDi"/>
    <n v="3.88"/>
    <n v="84533"/>
    <x v="0"/>
    <s v="Manual"/>
    <s v="2nd Owner"/>
    <n v="2015"/>
    <x v="4"/>
    <s v="5 Seats"/>
  </r>
  <r>
    <s v="Mercedes-Benz E-Class Exclusive E 220 d BSIV"/>
    <n v="40.98"/>
    <n v="115372"/>
    <x v="0"/>
    <s v="Automatic"/>
    <s v="1st Owner"/>
    <n v="2018"/>
    <x v="31"/>
    <s v="5 Seats"/>
  </r>
  <r>
    <s v="Volkswagen Vento 1.5 TDI Highline AT"/>
    <n v="5.51"/>
    <n v="79715"/>
    <x v="0"/>
    <s v="Automatic"/>
    <s v="2nd Owner"/>
    <n v="2016"/>
    <x v="29"/>
    <s v="7 Seats"/>
  </r>
  <r>
    <s v="Maruti Alto 800 LXI"/>
    <n v="1.46"/>
    <n v="269930"/>
    <x v="1"/>
    <s v="Manual"/>
    <s v="1st Owner"/>
    <n v="2014"/>
    <x v="17"/>
    <s v="5 Seats"/>
  </r>
  <r>
    <s v="Hyundai i10 Magna"/>
    <n v="2.57"/>
    <n v="84561"/>
    <x v="1"/>
    <s v="Manual"/>
    <s v="2nd Owner"/>
    <n v="2013"/>
    <x v="3"/>
    <s v="5 Seats"/>
  </r>
  <r>
    <s v="Maruti Swift Dzire VXI"/>
    <n v="3.98"/>
    <n v="94479"/>
    <x v="1"/>
    <s v="Manual"/>
    <s v="2nd Owner"/>
    <n v="2015"/>
    <x v="31"/>
    <s v="5 Seats"/>
  </r>
  <r>
    <s v="Hyundai i20 Sportz 1.2"/>
    <n v="3.71"/>
    <n v="65723"/>
    <x v="1"/>
    <s v="Manual"/>
    <s v="1st Owner"/>
    <n v="2014"/>
    <x v="95"/>
    <s v="5 Seats"/>
  </r>
  <r>
    <s v="Hyundai i20 1.2 Asta Option"/>
    <n v="5.88"/>
    <n v="120707"/>
    <x v="1"/>
    <s v="Manual"/>
    <s v="1st Owner"/>
    <n v="2018"/>
    <x v="31"/>
    <s v="5 Seats"/>
  </r>
  <r>
    <s v="Maruti Ertiga SHVS VDI"/>
    <n v="6.27"/>
    <n v="95873"/>
    <x v="0"/>
    <s v="Manual"/>
    <s v="2nd Owner"/>
    <n v="2016"/>
    <x v="4"/>
    <s v="5 Seats"/>
  </r>
  <r>
    <s v="Volkswagen Vento Diesel Highline"/>
    <n v="2.31"/>
    <n v="98439"/>
    <x v="0"/>
    <s v="Manual"/>
    <s v="3rd Owner"/>
    <n v="2011"/>
    <x v="33"/>
    <s v="5 Seats"/>
  </r>
  <r>
    <s v="Hyundai EON Magna Optional"/>
    <n v="1.6"/>
    <n v="80310"/>
    <x v="1"/>
    <s v="Manual"/>
    <s v="1st Owner"/>
    <n v="2011"/>
    <x v="31"/>
    <s v="5 Seats"/>
  </r>
  <r>
    <s v="Volkswagen Polo 1.2 MPI Comfortline"/>
    <n v="4.54"/>
    <n v="23677"/>
    <x v="1"/>
    <s v="Manual"/>
    <s v="1st Owner"/>
    <n v="2016"/>
    <x v="4"/>
    <s v="5 Seats"/>
  </r>
  <r>
    <s v="Maruti Swift Dzire VDI"/>
    <n v="5.28"/>
    <n v="136782"/>
    <x v="0"/>
    <s v="Manual"/>
    <s v="1st Owner"/>
    <n v="2017"/>
    <x v="45"/>
    <s v="5 Seats"/>
  </r>
  <r>
    <s v="Hyundai Verna Transform Xi"/>
    <n v="2.8"/>
    <n v="76491"/>
    <x v="1"/>
    <s v="Manual"/>
    <s v="1st Owner"/>
    <n v="2010"/>
    <x v="4"/>
    <s v="5 Seats"/>
  </r>
  <r>
    <s v="Maruti Ertiga SHVS ZDI Plus"/>
    <n v="7.75"/>
    <n v="45991"/>
    <x v="0"/>
    <s v="Manual"/>
    <s v="1st Owner"/>
    <n v="2017"/>
    <x v="4"/>
    <s v="5 Seats"/>
  </r>
  <r>
    <s v="Hyundai Grand i10 1.2 Kappa Magna BSIV"/>
    <n v="4.96"/>
    <n v="13481"/>
    <x v="1"/>
    <s v="Manual"/>
    <s v="1st Owner"/>
    <n v="2019"/>
    <x v="13"/>
    <s v="5 Seats"/>
  </r>
  <r>
    <s v="Hyundai Santro Xing GLS"/>
    <n v="1.28"/>
    <n v="77414"/>
    <x v="1"/>
    <s v="Manual"/>
    <s v="3rd Owner"/>
    <n v="2009"/>
    <x v="38"/>
    <s v="7 Seats"/>
  </r>
  <r>
    <s v="Maruti Swift Dzire VDI"/>
    <n v="4.2"/>
    <n v="48182"/>
    <x v="0"/>
    <s v="Manual"/>
    <s v="1st Owner"/>
    <n v="2014"/>
    <x v="31"/>
    <s v="5 Seats"/>
  </r>
  <r>
    <s v="Hyundai i10 Magna 1.2"/>
    <n v="1.99"/>
    <n v="42262"/>
    <x v="1"/>
    <s v="Manual"/>
    <s v="1st Owner"/>
    <n v="2010"/>
    <x v="13"/>
    <s v="5 Seats"/>
  </r>
  <r>
    <s v="Maruti Eeco 5 Seater AC BSIV"/>
    <n v="1.93"/>
    <n v="126761"/>
    <x v="1"/>
    <s v="Manual"/>
    <s v="2nd Owner"/>
    <n v="2013"/>
    <x v="5"/>
    <s v="5 Seats"/>
  </r>
  <r>
    <s v="Maruti Swift Dzire VXI"/>
    <n v="3.18"/>
    <n v="84080"/>
    <x v="1"/>
    <s v="Manual"/>
    <s v="2nd Owner"/>
    <n v="2013"/>
    <x v="97"/>
    <s v="5 Seats"/>
  </r>
  <r>
    <s v="Hyundai i10 Sportz"/>
    <n v="2.17"/>
    <n v="55961"/>
    <x v="1"/>
    <s v="Manual"/>
    <s v="3rd Owner"/>
    <n v="2011"/>
    <x v="41"/>
    <s v="5 Seats"/>
  </r>
  <r>
    <s v="Maruti Wagon R VXI"/>
    <n v="5"/>
    <n v="46567"/>
    <x v="1"/>
    <s v="Manual"/>
    <s v="1st Owner"/>
    <n v="2020"/>
    <x v="4"/>
    <s v="5 Seats"/>
  </r>
  <r>
    <s v="Hyundai Xcent 1.2 CRDi SX"/>
    <n v="6.25"/>
    <n v="42000"/>
    <x v="0"/>
    <s v="Manual"/>
    <s v="1st Owner"/>
    <n v="2018"/>
    <x v="61"/>
    <s v="5 Seats"/>
  </r>
  <r>
    <s v="Maruti Ciaz ZDi"/>
    <n v="6.11"/>
    <n v="79000"/>
    <x v="0"/>
    <s v="Manual"/>
    <s v="1st Owner"/>
    <n v="2015"/>
    <x v="48"/>
    <s v="7 Seats"/>
  </r>
  <r>
    <s v="Maruti Wagon R LXI BS IV"/>
    <n v="3.11"/>
    <n v="114478"/>
    <x v="1"/>
    <s v="Manual"/>
    <s v="1st Owner"/>
    <n v="2017"/>
    <x v="109"/>
    <s v="5 Seats"/>
  </r>
  <r>
    <s v="Honda WR-V i-DTEC VX"/>
    <n v="7.13"/>
    <n v="104931"/>
    <x v="0"/>
    <s v="Manual"/>
    <s v="1st Owner"/>
    <n v="2018"/>
    <x v="4"/>
    <s v="5 Seats"/>
  </r>
  <r>
    <s v="Hyundai Grand i10 CRDi Magna"/>
    <n v="3.68"/>
    <n v="63467"/>
    <x v="0"/>
    <s v="Manual"/>
    <s v="1st Owner"/>
    <n v="2015"/>
    <x v="5"/>
    <s v="5 Seats"/>
  </r>
  <r>
    <s v="Mahindra Scorpio 1.99 S10"/>
    <n v="10"/>
    <n v="75000"/>
    <x v="0"/>
    <s v="Manual"/>
    <s v="2nd Owner"/>
    <n v="2016"/>
    <x v="4"/>
    <s v="5 Seats"/>
  </r>
  <r>
    <s v="Hyundai i20 Asta Option CVT"/>
    <n v="8.1999999999999993"/>
    <n v="30000"/>
    <x v="1"/>
    <s v="Automatic"/>
    <s v="1st Owner"/>
    <n v="2020"/>
    <x v="23"/>
    <s v="5 Seats"/>
  </r>
  <r>
    <s v="Tata Nexon EV Prime XZ Plus Dark Edition"/>
    <n v="13.39"/>
    <n v="8397"/>
    <x v="3"/>
    <s v="Automatic"/>
    <s v="1st Owner"/>
    <n v="2022"/>
    <x v="38"/>
    <s v="5 Seats"/>
  </r>
  <r>
    <s v="Renault Duster 85PS Diesel RxL Optional"/>
    <n v="4.07"/>
    <n v="137286"/>
    <x v="0"/>
    <s v="Manual"/>
    <s v="1st Owner"/>
    <n v="2014"/>
    <x v="82"/>
    <s v="5 Seats"/>
  </r>
  <r>
    <s v="Skoda Fabia 1.4 TDI Ambiente"/>
    <n v="1.1599999999999999"/>
    <n v="105768"/>
    <x v="0"/>
    <s v="Manual"/>
    <s v="3rd Owner"/>
    <n v="2010"/>
    <x v="97"/>
    <s v="5 Seats"/>
  </r>
  <r>
    <s v="Hyundai i20 Sportz Plus"/>
    <n v="6.75"/>
    <n v="48000"/>
    <x v="1"/>
    <s v="Manual"/>
    <s v="1st Owner"/>
    <n v="2019"/>
    <x v="5"/>
    <s v="5 Seats"/>
  </r>
  <r>
    <s v="Volkswagen Vento 1.5 TDI Highline AT"/>
    <n v="8.5"/>
    <n v="74088"/>
    <x v="0"/>
    <s v="Automatic"/>
    <s v="1st Owner"/>
    <n v="2016"/>
    <x v="29"/>
    <s v="5 Seats"/>
  </r>
  <r>
    <s v="Maruti Eeco 5 Seater AC"/>
    <n v="5.35"/>
    <n v="38000"/>
    <x v="1"/>
    <s v="Manual"/>
    <s v="1st Owner"/>
    <n v="2019"/>
    <x v="6"/>
    <s v="5 Seats"/>
  </r>
  <r>
    <s v="Mahindra XUV500 W10 2WD"/>
    <n v="8.5"/>
    <n v="66000"/>
    <x v="0"/>
    <s v="Manual"/>
    <s v="1st Owner"/>
    <n v="2015"/>
    <x v="5"/>
    <s v="5 Seats"/>
  </r>
  <r>
    <s v="Hyundai Grand i10 1.2 CRDi Sportz"/>
    <n v="4.95"/>
    <n v="52000"/>
    <x v="0"/>
    <s v="Manual"/>
    <s v="1st Owner"/>
    <n v="2018"/>
    <x v="45"/>
    <s v="5 Seats"/>
  </r>
  <r>
    <s v="Ford Aspire Titanium Plus Diesel"/>
    <n v="4.5"/>
    <n v="54000"/>
    <x v="0"/>
    <s v="Manual"/>
    <s v="1st Owner"/>
    <n v="2015"/>
    <x v="4"/>
    <s v="5 Seats"/>
  </r>
  <r>
    <s v="Hyundai Grand i10 CRDi Magna"/>
    <n v="4.5"/>
    <n v="54000"/>
    <x v="0"/>
    <s v="Manual"/>
    <s v="1st Owner"/>
    <n v="2016"/>
    <x v="13"/>
    <s v="5 Seats"/>
  </r>
  <r>
    <s v="Volkswagen Vento 1.5 TDI Highline Plus"/>
    <n v="8.75"/>
    <n v="55000"/>
    <x v="0"/>
    <s v="Manual"/>
    <s v="1st Owner"/>
    <n v="2017"/>
    <x v="48"/>
    <s v="5 Seats"/>
  </r>
  <r>
    <s v="Volkswagen Vento Diesel Highline"/>
    <n v="4.95"/>
    <n v="68000"/>
    <x v="0"/>
    <s v="Manual"/>
    <s v="1st Owner"/>
    <n v="2014"/>
    <x v="58"/>
    <s v="5 Seats"/>
  </r>
  <r>
    <s v="Ford Ecosport 1.5 Petrol Ambiente BSIV"/>
    <n v="5.73"/>
    <n v="26339"/>
    <x v="1"/>
    <s v="Manual"/>
    <s v="3rd Owner"/>
    <n v="2018"/>
    <x v="31"/>
    <s v="8 Seats"/>
  </r>
  <r>
    <s v="Ford Ecosport Sports Diesel"/>
    <n v="10.93"/>
    <n v="50044"/>
    <x v="0"/>
    <s v="Manual"/>
    <s v="1st Owner"/>
    <n v="2021"/>
    <x v="4"/>
    <s v="5 Seats"/>
  </r>
  <r>
    <s v="Maruti Eeco 5 Seater AC BSIV"/>
    <n v="2.56"/>
    <n v="99569"/>
    <x v="1"/>
    <s v="Manual"/>
    <s v="3rd Owner"/>
    <n v="2016"/>
    <x v="4"/>
    <s v="5 Seats"/>
  </r>
  <r>
    <s v="Hyundai i20 Sportz Petrol"/>
    <n v="2.4"/>
    <n v="77537"/>
    <x v="1"/>
    <s v="Manual"/>
    <s v="2nd Owner"/>
    <n v="2010"/>
    <x v="89"/>
    <s v="5 Seats"/>
  </r>
  <r>
    <s v="Maruti Wagon R LXI BS IV"/>
    <n v="2.39"/>
    <n v="55026"/>
    <x v="1"/>
    <s v="Manual"/>
    <s v="1st Owner"/>
    <n v="2013"/>
    <x v="13"/>
    <s v="7 Seats"/>
  </r>
  <r>
    <s v="Renault Pulse RxL"/>
    <n v="2.99"/>
    <n v="73081"/>
    <x v="0"/>
    <s v="Manual"/>
    <s v="1st Owner"/>
    <n v="2014"/>
    <x v="2"/>
    <s v="5 Seats"/>
  </r>
  <r>
    <s v="Honda Accord 2.4 AT"/>
    <n v="3.05"/>
    <n v="123149"/>
    <x v="1"/>
    <s v="Automatic"/>
    <s v="2nd Owner"/>
    <n v="2010"/>
    <x v="54"/>
    <s v="5 Seats"/>
  </r>
  <r>
    <s v="Maruti Swift Dzire VDI"/>
    <n v="4.6900000000000004"/>
    <n v="81759"/>
    <x v="0"/>
    <s v="Manual"/>
    <s v="1st Owner"/>
    <n v="2015"/>
    <x v="18"/>
    <s v="5 Seats"/>
  </r>
  <r>
    <s v="Maruti Swift LXI BSIV"/>
    <n v="3.64"/>
    <n v="58766"/>
    <x v="1"/>
    <s v="Manual"/>
    <s v="1st Owner"/>
    <n v="2015"/>
    <x v="31"/>
    <s v="5 Seats"/>
  </r>
  <r>
    <s v="Maruti Swift Dzire VXI"/>
    <n v="3.61"/>
    <n v="74886"/>
    <x v="1"/>
    <s v="Manual"/>
    <s v="1st Owner"/>
    <n v="2014"/>
    <x v="6"/>
    <s v="5 Seats"/>
  </r>
  <r>
    <s v="Chevrolet Spark 1.0 LT"/>
    <n v="0.73784000000000005"/>
    <n v="74008"/>
    <x v="1"/>
    <s v="Manual"/>
    <s v="4th Owner"/>
    <n v="2008"/>
    <x v="10"/>
    <s v="7 Seats"/>
  </r>
  <r>
    <s v="Maruti Wagon R VXI"/>
    <n v="6.4"/>
    <n v="3809"/>
    <x v="1"/>
    <s v="Manual"/>
    <s v="1st Owner"/>
    <n v="2022"/>
    <x v="4"/>
    <s v="5 Seats"/>
  </r>
  <r>
    <s v="Toyota Innova 2.5 GX (Diesel) 8 Seater"/>
    <n v="8.25"/>
    <n v="137000"/>
    <x v="0"/>
    <s v="Manual"/>
    <s v="2nd Owner"/>
    <n v="2015"/>
    <x v="4"/>
    <s v="5 Seats"/>
  </r>
  <r>
    <s v="Maruti Zen Estilo 1.1 LXI BSIII"/>
    <n v="1.05"/>
    <n v="104817"/>
    <x v="1"/>
    <s v="Manual"/>
    <s v="2nd Owner"/>
    <n v="2009"/>
    <x v="97"/>
    <s v="5 Seats"/>
  </r>
  <r>
    <s v="Maruti Alto 800 LXI"/>
    <n v="3.45"/>
    <n v="10666"/>
    <x v="1"/>
    <s v="Manual"/>
    <s v="1st Owner"/>
    <n v="2020"/>
    <x v="9"/>
    <s v="5 Seats"/>
  </r>
  <r>
    <s v="Maruti Swift VDI"/>
    <n v="3.8"/>
    <n v="74124"/>
    <x v="0"/>
    <s v="Manual"/>
    <s v="2nd Owner"/>
    <n v="2013"/>
    <x v="0"/>
    <s v="5 Seats"/>
  </r>
  <r>
    <s v="Mahindra Marazzo M8"/>
    <n v="8.9700000000000006"/>
    <n v="92167"/>
    <x v="0"/>
    <s v="Manual"/>
    <s v="2nd Owner"/>
    <n v="2018"/>
    <x v="3"/>
    <s v="5 Seats"/>
  </r>
  <r>
    <s v="Honda Brio 1.2 S MT"/>
    <n v="4.1100000000000003"/>
    <n v="32111"/>
    <x v="1"/>
    <s v="Manual"/>
    <s v="1st Owner"/>
    <n v="2017"/>
    <x v="31"/>
    <s v="5 Seats"/>
  </r>
  <r>
    <s v="Hyundai i10 Sportz"/>
    <n v="1.85"/>
    <n v="111986"/>
    <x v="1"/>
    <s v="Manual"/>
    <s v="1st Owner"/>
    <n v="2010"/>
    <x v="6"/>
    <s v="5 Seats"/>
  </r>
  <r>
    <s v="Maruti Ritz VXI"/>
    <n v="1.85"/>
    <n v="89451"/>
    <x v="1"/>
    <s v="Manual"/>
    <s v="4th Owner"/>
    <n v="2010"/>
    <x v="21"/>
    <s v="5 Seats"/>
  </r>
  <r>
    <s v="Hyundai Xcent 1.1 CRDi SX Option"/>
    <n v="3.65"/>
    <n v="82990"/>
    <x v="0"/>
    <s v="Manual"/>
    <s v="1st Owner"/>
    <n v="2014"/>
    <x v="6"/>
    <s v="5 Seats"/>
  </r>
  <r>
    <s v="Maruti Ciaz ZXi"/>
    <n v="5.1100000000000003"/>
    <n v="88621"/>
    <x v="1"/>
    <s v="Manual"/>
    <s v="1st Owner"/>
    <n v="2014"/>
    <x v="8"/>
    <s v="5 Seats"/>
  </r>
  <r>
    <s v="Tata New Safari XZA Plus AT"/>
    <n v="20.23"/>
    <n v="13690"/>
    <x v="0"/>
    <s v="Automatic"/>
    <s v="1st Owner"/>
    <n v="2022"/>
    <x v="21"/>
    <s v="6 Seats"/>
  </r>
  <r>
    <s v="Honda Amaze S Petrol"/>
    <n v="6.62"/>
    <n v="15712"/>
    <x v="1"/>
    <s v="Manual"/>
    <s v="1st Owner"/>
    <n v="2020"/>
    <x v="26"/>
    <s v="7 Seats"/>
  </r>
  <r>
    <s v="Maruti Vitara Brezza ZDi"/>
    <n v="7.9"/>
    <n v="72500"/>
    <x v="0"/>
    <s v="Manual"/>
    <s v="1st Owner"/>
    <n v="2017"/>
    <x v="118"/>
    <s v="5 Seats"/>
  </r>
  <r>
    <s v="Mahindra XUV300 W8 Option Diesel BSIV"/>
    <n v="10.25"/>
    <n v="82000"/>
    <x v="0"/>
    <s v="Manual"/>
    <s v="1st Owner"/>
    <n v="2019"/>
    <x v="45"/>
    <s v="5 Seats"/>
  </r>
  <r>
    <s v="Renault Koleos 4X4 MT"/>
    <n v="6.2"/>
    <n v="120000"/>
    <x v="0"/>
    <s v="Manual"/>
    <s v="1st Owner"/>
    <n v="2016"/>
    <x v="8"/>
    <s v="5 Seats"/>
  </r>
  <r>
    <s v="Honda City EXi"/>
    <n v="2.9"/>
    <n v="120000"/>
    <x v="1"/>
    <s v="Manual"/>
    <s v="2nd Owner"/>
    <n v="2008"/>
    <x v="11"/>
    <s v="5 Seats"/>
  </r>
  <r>
    <s v="Hyundai i20 Asta Option Diesel"/>
    <n v="6.9"/>
    <n v="65000"/>
    <x v="0"/>
    <s v="Manual"/>
    <s v="1st Owner"/>
    <n v="2017"/>
    <x v="5"/>
    <s v="5 Seats"/>
  </r>
  <r>
    <s v="BMW X1 sDrive20d Expedition"/>
    <n v="32"/>
    <n v="18000"/>
    <x v="0"/>
    <s v="Automatic"/>
    <s v="1st Owner"/>
    <n v="2020"/>
    <x v="4"/>
    <s v="7 Seats"/>
  </r>
  <r>
    <s v="Volkswagen Tiguan 2.0 TDI Highline"/>
    <n v="21"/>
    <n v="56500"/>
    <x v="0"/>
    <s v="Automatic"/>
    <s v="1st Owner"/>
    <n v="2018"/>
    <x v="29"/>
    <s v="5 Seats"/>
  </r>
  <r>
    <s v="Tata Tiago 1.05 Revotorq XZ"/>
    <n v="3.65"/>
    <n v="80381"/>
    <x v="0"/>
    <s v="Manual"/>
    <s v="2nd Owner"/>
    <n v="2017"/>
    <x v="48"/>
    <s v="5 Seats"/>
  </r>
  <r>
    <s v="Maruti Eeco 5 Seater AC BSIV"/>
    <n v="2.42"/>
    <n v="78220"/>
    <x v="1"/>
    <s v="Manual"/>
    <s v="3rd Owner"/>
    <n v="2014"/>
    <x v="118"/>
    <s v="7 Seats"/>
  </r>
  <r>
    <s v="Hyundai i20 Magna Plus Diesel"/>
    <n v="6.46"/>
    <n v="91412"/>
    <x v="0"/>
    <s v="Manual"/>
    <s v="1st Owner"/>
    <n v="2019"/>
    <x v="10"/>
    <s v="5 Seats"/>
  </r>
  <r>
    <s v="Maruti XL6 Alpha"/>
    <n v="7.93"/>
    <n v="97295"/>
    <x v="1"/>
    <s v="Manual"/>
    <s v="1st Owner"/>
    <n v="2019"/>
    <x v="133"/>
    <s v="5 Seats"/>
  </r>
  <r>
    <s v="Honda Mobilio S i-DTEC"/>
    <n v="5.9"/>
    <n v="58300"/>
    <x v="0"/>
    <s v="Manual"/>
    <s v="1st Owner"/>
    <n v="2016"/>
    <x v="16"/>
    <s v="5 Seats"/>
  </r>
  <r>
    <s v="Maruti Swift Dzire VXI 1.2"/>
    <n v="5.26"/>
    <n v="68031"/>
    <x v="1"/>
    <s v="Manual"/>
    <s v="2nd Owner"/>
    <n v="2017"/>
    <x v="12"/>
    <s v="5 Seats"/>
  </r>
  <r>
    <s v="Skoda Rapid 1.6 TDI Ambition"/>
    <n v="2.76"/>
    <n v="94405"/>
    <x v="0"/>
    <s v="Manual"/>
    <s v="3rd Owner"/>
    <n v="2012"/>
    <x v="68"/>
    <s v="6 Seats"/>
  </r>
  <r>
    <s v="Renault Duster 85PS Diesel RxS"/>
    <n v="6.75"/>
    <n v="58200"/>
    <x v="0"/>
    <s v="Manual"/>
    <s v="1st Owner"/>
    <n v="2017"/>
    <x v="5"/>
    <s v="5 Seats"/>
  </r>
  <r>
    <s v="Tata Tigor 1.05 Revotorq XT"/>
    <n v="5.25"/>
    <n v="58000"/>
    <x v="0"/>
    <s v="Manual"/>
    <s v="1st Owner"/>
    <n v="2018"/>
    <x v="10"/>
    <s v="5 Seats"/>
  </r>
  <r>
    <s v="Mahindra KUV 100 NXT D75 K8 5Str"/>
    <n v="4.6500000000000004"/>
    <n v="62000"/>
    <x v="0"/>
    <s v="Manual"/>
    <s v="1st Owner"/>
    <n v="2018"/>
    <x v="5"/>
    <s v="5 Seats"/>
  </r>
  <r>
    <s v="Mahindra Alturas G4 4X4 AT"/>
    <n v="25.25"/>
    <n v="99000"/>
    <x v="0"/>
    <s v="Automatic"/>
    <s v="1st Owner"/>
    <n v="2020"/>
    <x v="6"/>
    <s v="5 Seats"/>
  </r>
  <r>
    <s v="Renault KWID 1.0 RXT Optional"/>
    <n v="3.44"/>
    <n v="32875"/>
    <x v="1"/>
    <s v="Manual"/>
    <s v="1st Owner"/>
    <n v="2018"/>
    <x v="10"/>
    <s v="5 Seats"/>
  </r>
  <r>
    <s v="Renault KWID RXT"/>
    <n v="2.64"/>
    <n v="31951"/>
    <x v="1"/>
    <s v="Manual"/>
    <s v="2nd Owner"/>
    <n v="2016"/>
    <x v="4"/>
    <s v="5 Seats"/>
  </r>
  <r>
    <s v="Toyota Fortuner 4x2 Manual"/>
    <n v="15.21"/>
    <n v="74300"/>
    <x v="0"/>
    <s v="Manual"/>
    <s v="1st Owner"/>
    <n v="2014"/>
    <x v="10"/>
    <s v="5 Seats"/>
  </r>
  <r>
    <s v="Skoda Rapid 1.5 TDI Style Plus"/>
    <n v="6.9"/>
    <n v="91100"/>
    <x v="0"/>
    <s v="Manual"/>
    <s v="1st Owner"/>
    <n v="2016"/>
    <x v="5"/>
    <s v="5 Seats"/>
  </r>
  <r>
    <s v="Tata Nexon 1.2 Revotron XM"/>
    <n v="6.51"/>
    <n v="15601"/>
    <x v="1"/>
    <s v="Manual"/>
    <s v="1st Owner"/>
    <n v="2018"/>
    <x v="26"/>
    <s v="7 Seats"/>
  </r>
  <r>
    <s v="Volkswagen Polo 1.5 TDI Highline"/>
    <n v="4.95"/>
    <n v="64300"/>
    <x v="0"/>
    <s v="Manual"/>
    <s v="1st Owner"/>
    <n v="2015"/>
    <x v="18"/>
    <s v="5 Seats"/>
  </r>
  <r>
    <s v="Honda City i VTEC CVT VX"/>
    <n v="7.5"/>
    <n v="89772"/>
    <x v="1"/>
    <s v="Automatic"/>
    <s v="1st Owner"/>
    <n v="2016"/>
    <x v="4"/>
    <s v="5 Seats"/>
  </r>
  <r>
    <s v="Mahindra KUV 100 mFALCON D75 K8 Dual Tone"/>
    <n v="3.84"/>
    <n v="66078"/>
    <x v="0"/>
    <s v="Manual"/>
    <s v="1st Owner"/>
    <n v="2017"/>
    <x v="17"/>
    <s v="5 Seats"/>
  </r>
  <r>
    <s v="Hyundai i20 Asta 1.2"/>
    <n v="4.3499999999999996"/>
    <n v="75317"/>
    <x v="1"/>
    <s v="Manual"/>
    <s v="2nd Owner"/>
    <n v="2014"/>
    <x v="5"/>
    <s v="5 Seats"/>
  </r>
  <r>
    <s v="Skoda Fabia 1.2 MPI Elegance"/>
    <n v="1.78"/>
    <n v="73263"/>
    <x v="1"/>
    <s v="Manual"/>
    <s v="2nd Owner"/>
    <n v="2011"/>
    <x v="69"/>
    <s v="5 Seats"/>
  </r>
  <r>
    <s v="Honda City i DTEC SV"/>
    <n v="4.45"/>
    <n v="121816"/>
    <x v="0"/>
    <s v="Manual"/>
    <s v="1st Owner"/>
    <n v="2014"/>
    <x v="31"/>
    <s v="5 Seats"/>
  </r>
  <r>
    <s v="Volkswagen Tiguan 2.0 TDI Highline"/>
    <n v="22.25"/>
    <n v="104000"/>
    <x v="0"/>
    <s v="Automatic"/>
    <s v="1st Owner"/>
    <n v="2017"/>
    <x v="16"/>
    <s v="5 Seats"/>
  </r>
  <r>
    <s v="Maruti Alto 800 LXI"/>
    <n v="2.27"/>
    <n v="45877"/>
    <x v="1"/>
    <s v="Manual"/>
    <s v="1st Owner"/>
    <n v="2016"/>
    <x v="48"/>
    <s v="5 Seats"/>
  </r>
  <r>
    <s v="Maruti Swift VXI"/>
    <n v="4.9400000000000004"/>
    <n v="38922"/>
    <x v="1"/>
    <s v="Manual"/>
    <s v="1st Owner"/>
    <n v="2018"/>
    <x v="4"/>
    <s v="5 Seats"/>
  </r>
  <r>
    <s v="Hyundai EON Era Plus"/>
    <n v="2.4300000000000002"/>
    <n v="51612"/>
    <x v="1"/>
    <s v="Manual"/>
    <s v="1st Owner"/>
    <n v="2015"/>
    <x v="13"/>
    <s v="5 Seats"/>
  </r>
  <r>
    <s v="Volkswagen Vento 1.5 TDI Comfortline AT"/>
    <n v="4.72"/>
    <n v="101695"/>
    <x v="0"/>
    <s v="Automatic"/>
    <s v="3rd Owner"/>
    <n v="2015"/>
    <x v="4"/>
    <s v="5 Seats"/>
  </r>
  <r>
    <s v="Hyundai Santa Fe 2WD AT"/>
    <n v="10.52"/>
    <n v="94786"/>
    <x v="0"/>
    <s v="Automatic"/>
    <s v="2nd Owner"/>
    <n v="2015"/>
    <x v="38"/>
    <s v="5 Seats"/>
  </r>
  <r>
    <s v="Maruti Swift VDI BSIV"/>
    <n v="2.14"/>
    <n v="230510"/>
    <x v="0"/>
    <s v="Manual"/>
    <s v="1st Owner"/>
    <n v="2011"/>
    <x v="39"/>
    <s v="5 Seats"/>
  </r>
  <r>
    <s v="Nissan Magnite XV Premium"/>
    <n v="8.49"/>
    <n v="10905"/>
    <x v="1"/>
    <s v="Manual"/>
    <s v="1st Owner"/>
    <n v="2021"/>
    <x v="10"/>
    <s v="5 Seats"/>
  </r>
  <r>
    <s v="Renault Scala Diesel RxL"/>
    <n v="2.97"/>
    <n v="71336"/>
    <x v="0"/>
    <s v="Manual"/>
    <s v="2nd Owner"/>
    <n v="2014"/>
    <x v="3"/>
    <s v="5 Seats"/>
  </r>
  <r>
    <s v="Maruti Swift VXI"/>
    <n v="5.82"/>
    <n v="6356"/>
    <x v="1"/>
    <s v="Manual"/>
    <s v="1st Owner"/>
    <n v="2021"/>
    <x v="31"/>
    <s v="5 Seats"/>
  </r>
  <r>
    <s v="Maruti Wagon R LXI BS IV"/>
    <n v="2.72"/>
    <n v="77065"/>
    <x v="1"/>
    <s v="Manual"/>
    <s v="1st Owner"/>
    <n v="2014"/>
    <x v="4"/>
    <s v="5 Seats"/>
  </r>
  <r>
    <s v="Hyundai i10 Sportz 1.2 AT"/>
    <n v="1.84"/>
    <n v="54885"/>
    <x v="1"/>
    <s v="Automatic"/>
    <s v="3rd Owner"/>
    <n v="2009"/>
    <x v="4"/>
    <s v="5 Seats"/>
  </r>
  <r>
    <s v="Hyundai Grand i10 1.2 CRDi Sportz Option"/>
    <n v="4.29"/>
    <n v="82621"/>
    <x v="0"/>
    <s v="Manual"/>
    <s v="1st Owner"/>
    <n v="2018"/>
    <x v="14"/>
    <s v="5 Seats"/>
  </r>
  <r>
    <s v="Hyundai Creta 1.6 CRDi SX"/>
    <n v="11.09"/>
    <n v="46095"/>
    <x v="0"/>
    <s v="Manual"/>
    <s v="1st Owner"/>
    <n v="2019"/>
    <x v="13"/>
    <s v="8 Seats"/>
  </r>
  <r>
    <s v="Honda Brio S MT"/>
    <n v="3.22"/>
    <n v="45162"/>
    <x v="1"/>
    <s v="Manual"/>
    <s v="1st Owner"/>
    <n v="2015"/>
    <x v="0"/>
    <s v="6 Seats"/>
  </r>
  <r>
    <s v="Tata Tiago 1.2 Revotron XT"/>
    <n v="4.24"/>
    <n v="26680"/>
    <x v="1"/>
    <s v="Manual"/>
    <s v="1st Owner"/>
    <n v="2018"/>
    <x v="5"/>
    <s v="5 Seats"/>
  </r>
  <r>
    <s v="Maruti Swift Vdi BSIII"/>
    <n v="1.52"/>
    <n v="150112"/>
    <x v="0"/>
    <s v="Manual"/>
    <s v="5th Owner"/>
    <n v="2009"/>
    <x v="4"/>
    <s v="5 Seats"/>
  </r>
  <r>
    <s v="Hyundai Grand i10 1.2 Kappa Sportz Dual Tone"/>
    <n v="5.0999999999999996"/>
    <n v="58386"/>
    <x v="1"/>
    <s v="Manual"/>
    <s v="2nd Owner"/>
    <n v="2019"/>
    <x v="13"/>
    <s v="5 Seats"/>
  </r>
  <r>
    <s v="Maruti Swift Dzire VXI"/>
    <n v="2.86"/>
    <n v="75963"/>
    <x v="1"/>
    <s v="Manual"/>
    <s v="3rd Owner"/>
    <n v="2012"/>
    <x v="2"/>
    <s v="5 Seats"/>
  </r>
  <r>
    <s v="Hyundai Creta 1.6 SX Automatic"/>
    <n v="12.63"/>
    <n v="25099"/>
    <x v="1"/>
    <s v="Automatic"/>
    <s v="1st Owner"/>
    <n v="2019"/>
    <x v="10"/>
    <s v="5 Seats"/>
  </r>
  <r>
    <s v="Maruti Celerio VXI"/>
    <n v="3.1"/>
    <n v="42101"/>
    <x v="1"/>
    <s v="Manual"/>
    <s v="1st Owner"/>
    <n v="2015"/>
    <x v="40"/>
    <s v="5 Seats"/>
  </r>
  <r>
    <s v="Tata Harrier XZ Dual Tone"/>
    <n v="10.89"/>
    <n v="23129"/>
    <x v="0"/>
    <s v="Manual"/>
    <s v="1st Owner"/>
    <n v="2021"/>
    <x v="13"/>
    <s v="5 Seats"/>
  </r>
  <r>
    <s v="Honda Amaze VX i-DTEC"/>
    <n v="4.75"/>
    <n v="62000"/>
    <x v="0"/>
    <s v="Manual"/>
    <s v="1st Owner"/>
    <n v="2015"/>
    <x v="31"/>
    <s v="5 Seats"/>
  </r>
  <r>
    <s v="Maruti Swift Dzire VXI"/>
    <n v="4.2"/>
    <n v="67715"/>
    <x v="1"/>
    <s v="Manual"/>
    <s v="1st Owner"/>
    <n v="2015"/>
    <x v="6"/>
    <s v="5 Seats"/>
  </r>
  <r>
    <s v="Maruti Wagon R VXI"/>
    <n v="1"/>
    <n v="59726"/>
    <x v="1"/>
    <s v="Manual"/>
    <s v="1st Owner"/>
    <n v="2002"/>
    <x v="31"/>
    <s v="5 Seats"/>
  </r>
  <r>
    <s v="Toyota Innova 2.5 GX (Diesel) 8 Seater"/>
    <n v="7.6"/>
    <n v="168292"/>
    <x v="0"/>
    <s v="Manual"/>
    <s v="2nd Owner"/>
    <n v="2015"/>
    <x v="5"/>
    <s v="5 Seats"/>
  </r>
  <r>
    <s v="Mahindra KUV 100 NXT G80 K2"/>
    <n v="3.3"/>
    <n v="84825"/>
    <x v="1"/>
    <s v="Manual"/>
    <s v="1st Owner"/>
    <n v="2018"/>
    <x v="16"/>
    <s v="5 Seats"/>
  </r>
  <r>
    <s v="Skoda Superb LK 2.0 TDI AT"/>
    <n v="17.55"/>
    <n v="140785"/>
    <x v="0"/>
    <s v="Automatic"/>
    <s v="1st Owner"/>
    <n v="2017"/>
    <x v="39"/>
    <s v="5 Seats"/>
  </r>
  <r>
    <s v="Maruti Wagon R VXI BS IV"/>
    <n v="2.16"/>
    <n v="28037"/>
    <x v="1"/>
    <s v="Manual"/>
    <s v="1st Owner"/>
    <n v="2012"/>
    <x v="0"/>
    <s v="5 Seats"/>
  </r>
  <r>
    <s v="Maruti Swift VDI"/>
    <n v="2.86"/>
    <n v="80789"/>
    <x v="0"/>
    <s v="Manual"/>
    <s v="3rd Owner"/>
    <n v="2012"/>
    <x v="13"/>
    <s v="5 Seats"/>
  </r>
  <r>
    <s v="Hyundai Creta S"/>
    <n v="12.9"/>
    <n v="16968"/>
    <x v="1"/>
    <s v="Manual"/>
    <s v="1st Owner"/>
    <n v="2020"/>
    <x v="6"/>
    <s v="5 Seats"/>
  </r>
  <r>
    <s v="Maruti Swift Dzire AMT ZDI"/>
    <n v="5.94"/>
    <n v="23338"/>
    <x v="0"/>
    <s v="Automatic"/>
    <s v="1st Owner"/>
    <n v="2016"/>
    <x v="5"/>
    <s v="5 Seats"/>
  </r>
  <r>
    <s v="Ford Ecosport 1.5 DV5 MT Titanium"/>
    <n v="4.1399999999999997"/>
    <n v="88993"/>
    <x v="0"/>
    <s v="Manual"/>
    <s v="2nd Owner"/>
    <n v="2013"/>
    <x v="3"/>
    <s v="5 Seats"/>
  </r>
  <r>
    <s v="Renault KWID 1.0 RXT Optional"/>
    <n v="3.75"/>
    <n v="58342"/>
    <x v="1"/>
    <s v="Manual"/>
    <s v="1st Owner"/>
    <n v="2018"/>
    <x v="39"/>
    <s v="7 Seats"/>
  </r>
  <r>
    <s v="Hyundai Verna CRDi 1.6 AT SX Plus"/>
    <n v="9.8000000000000007"/>
    <n v="57000"/>
    <x v="0"/>
    <s v="Automatic"/>
    <s v="1st Owner"/>
    <n v="2018"/>
    <x v="4"/>
    <s v="5 Seats"/>
  </r>
  <r>
    <s v="Tata Harrier XZ"/>
    <n v="13.9"/>
    <n v="66000"/>
    <x v="0"/>
    <s v="Manual"/>
    <s v="1st Owner"/>
    <n v="2019"/>
    <x v="89"/>
    <s v="7 Seats"/>
  </r>
  <r>
    <s v="Maruti Celerio VXI AT"/>
    <n v="3.75"/>
    <n v="58213"/>
    <x v="1"/>
    <s v="Automatic"/>
    <s v="1st Owner"/>
    <n v="2014"/>
    <x v="33"/>
    <s v="5 Seats"/>
  </r>
  <r>
    <s v="Honda City 1.5 V MT"/>
    <n v="2.76"/>
    <n v="129760"/>
    <x v="1"/>
    <s v="Manual"/>
    <s v="2nd Owner"/>
    <n v="2009"/>
    <x v="8"/>
    <s v="5 Seats"/>
  </r>
  <r>
    <s v="Honda City i-DTEC ZX"/>
    <n v="10.25"/>
    <n v="48100"/>
    <x v="0"/>
    <s v="Manual"/>
    <s v="1st Owner"/>
    <n v="2018"/>
    <x v="5"/>
    <s v="5 Seats"/>
  </r>
  <r>
    <s v="Tata Tiago 1.2 Revotron XZ"/>
    <n v="3.84"/>
    <n v="48554"/>
    <x v="1"/>
    <s v="Manual"/>
    <s v="1st Owner"/>
    <n v="2016"/>
    <x v="26"/>
    <s v="5 Seats"/>
  </r>
  <r>
    <s v="Hyundai Creta 1.6 CRDi SX Option"/>
    <n v="10.58"/>
    <n v="19787"/>
    <x v="0"/>
    <s v="Manual"/>
    <s v="1st Owner"/>
    <n v="2017"/>
    <x v="23"/>
    <s v="5 Seats"/>
  </r>
  <r>
    <s v="Hyundai Grand i10 Sportz"/>
    <n v="4.49"/>
    <n v="39910"/>
    <x v="1"/>
    <s v="Manual"/>
    <s v="1st Owner"/>
    <n v="2017"/>
    <x v="11"/>
    <s v="5 Seats"/>
  </r>
  <r>
    <s v="Chevrolet Spark 1.0 LT"/>
    <n v="0.73784000000000005"/>
    <n v="63342"/>
    <x v="1"/>
    <s v="Manual"/>
    <s v="1st Owner"/>
    <n v="2009"/>
    <x v="4"/>
    <s v="5 Seats"/>
  </r>
  <r>
    <s v="Hyundai i10 Era"/>
    <n v="2.9"/>
    <n v="89000"/>
    <x v="1"/>
    <s v="Manual"/>
    <s v="1st Owner"/>
    <n v="2011"/>
    <x v="31"/>
    <s v="7 Seats"/>
  </r>
  <r>
    <s v="Hyundai i20 Magna 1.4 CRDi (Diesel)"/>
    <n v="3.4"/>
    <n v="89201"/>
    <x v="0"/>
    <s v="Manual"/>
    <s v="2nd Owner"/>
    <n v="2013"/>
    <x v="26"/>
    <s v="5 Seats"/>
  </r>
  <r>
    <s v="Honda Mobilio S i-DTEC"/>
    <n v="4.2300000000000004"/>
    <n v="130151"/>
    <x v="0"/>
    <s v="Manual"/>
    <s v="1st Owner"/>
    <n v="2015"/>
    <x v="55"/>
    <s v="5 Seats"/>
  </r>
  <r>
    <s v="Skoda Octavia Elegance 2.0 TDI AT"/>
    <n v="5.78"/>
    <n v="179308"/>
    <x v="0"/>
    <s v="Automatic"/>
    <s v="2nd Owner"/>
    <n v="2013"/>
    <x v="74"/>
    <s v="5 Seats"/>
  </r>
  <r>
    <s v="Tata Hexa XT"/>
    <n v="10.5"/>
    <n v="58000"/>
    <x v="0"/>
    <s v="Manual"/>
    <s v="1st Owner"/>
    <n v="2018"/>
    <x v="48"/>
    <s v="5 Seats"/>
  </r>
  <r>
    <s v="Maruti Ciaz Alpha Automatic BSIV"/>
    <n v="9.0299999999999994"/>
    <n v="24311"/>
    <x v="1"/>
    <s v="Automatic"/>
    <s v="1st Owner"/>
    <n v="2019"/>
    <x v="23"/>
    <s v="5 Seats"/>
  </r>
  <r>
    <s v="Toyota Etios Liva G"/>
    <n v="3.36"/>
    <n v="81899"/>
    <x v="1"/>
    <s v="Manual"/>
    <s v="1st Owner"/>
    <n v="2014"/>
    <x v="17"/>
    <s v="7 Seats"/>
  </r>
  <r>
    <s v="Maruti Vitara Brezza VDi Option"/>
    <n v="6.68"/>
    <n v="45795"/>
    <x v="0"/>
    <s v="Manual"/>
    <s v="1st Owner"/>
    <n v="2017"/>
    <x v="31"/>
    <s v="8 Seats"/>
  </r>
  <r>
    <s v="Skoda New Laura Ambiente 2.0 TDI CR MT"/>
    <n v="3.41"/>
    <n v="95884"/>
    <x v="0"/>
    <s v="Manual"/>
    <s v="2nd Owner"/>
    <n v="2013"/>
    <x v="31"/>
    <s v="5 Seats"/>
  </r>
  <r>
    <s v="Maruti Swift 1.3 VXi"/>
    <n v="1.47"/>
    <n v="89657"/>
    <x v="1"/>
    <s v="Manual"/>
    <s v="1st Owner"/>
    <n v="2008"/>
    <x v="3"/>
    <s v="6 Seats"/>
  </r>
  <r>
    <s v="Hyundai Accent GLE"/>
    <n v="1.35"/>
    <n v="116416"/>
    <x v="1"/>
    <s v="Manual"/>
    <s v="3rd Owner"/>
    <n v="2010"/>
    <x v="4"/>
    <s v="5 Seats"/>
  </r>
  <r>
    <s v="Renault Duster 85PS Diesel RxL Optional"/>
    <n v="3.14"/>
    <n v="90198"/>
    <x v="0"/>
    <s v="Manual"/>
    <s v="2nd Owner"/>
    <n v="2012"/>
    <x v="5"/>
    <s v="5 Seats"/>
  </r>
  <r>
    <s v="Mahindra XUV500 W6 2WD"/>
    <n v="7.73"/>
    <n v="73230"/>
    <x v="0"/>
    <s v="Manual"/>
    <s v="1st Owner"/>
    <n v="2016"/>
    <x v="2"/>
    <s v="5 Seats"/>
  </r>
  <r>
    <s v="Hyundai EON Era"/>
    <n v="1.38"/>
    <n v="134279"/>
    <x v="1"/>
    <s v="Manual"/>
    <s v="1st Owner"/>
    <n v="2011"/>
    <x v="0"/>
    <s v="5 Seats"/>
  </r>
  <r>
    <s v="Maruti Ciaz ZDi Plus SHVS"/>
    <n v="5.88"/>
    <n v="64933"/>
    <x v="0"/>
    <s v="Manual"/>
    <s v="2nd Owner"/>
    <n v="2015"/>
    <x v="20"/>
    <s v="5 Seats"/>
  </r>
  <r>
    <s v="Maruti Ciaz VDi Plus SHVS"/>
    <n v="5.0599999999999996"/>
    <n v="81114"/>
    <x v="0"/>
    <s v="Manual"/>
    <s v="4th Owner"/>
    <n v="2016"/>
    <x v="10"/>
    <s v="5 Seats"/>
  </r>
  <r>
    <s v="Honda Jazz 1.2 VX i VTEC"/>
    <n v="4.4400000000000004"/>
    <n v="60923"/>
    <x v="1"/>
    <s v="Manual"/>
    <s v="3rd Owner"/>
    <n v="2016"/>
    <x v="31"/>
    <s v="5 Seats"/>
  </r>
  <r>
    <s v="Hyundai i20 Magna"/>
    <n v="2.2000000000000002"/>
    <n v="92573"/>
    <x v="1"/>
    <s v="Manual"/>
    <s v="1st Owner"/>
    <n v="2010"/>
    <x v="39"/>
    <s v="5 Seats"/>
  </r>
  <r>
    <s v="Honda Mobilio V i-DTEC"/>
    <n v="4.5599999999999996"/>
    <n v="65281"/>
    <x v="0"/>
    <s v="Manual"/>
    <s v="2nd Owner"/>
    <n v="2015"/>
    <x v="4"/>
    <s v="8 Seats"/>
  </r>
  <r>
    <s v="Toyota Innova 2.5 VX (Diesel) 8 Seater"/>
    <n v="8.57"/>
    <n v="138448"/>
    <x v="0"/>
    <s v="Manual"/>
    <s v="2nd Owner"/>
    <n v="2015"/>
    <x v="29"/>
    <s v="5 Seats"/>
  </r>
  <r>
    <s v="Jeep Compass 2.0 Limited Option 4X4 Black"/>
    <n v="12.58"/>
    <n v="86513"/>
    <x v="0"/>
    <s v="Manual"/>
    <s v="2nd Owner"/>
    <n v="2018"/>
    <x v="97"/>
    <s v="5 Seats"/>
  </r>
  <r>
    <s v="MG Hector Plus Sharp Hybrid MT"/>
    <n v="16.57"/>
    <n v="18697"/>
    <x v="1"/>
    <s v="Manual"/>
    <s v="1st Owner"/>
    <n v="2020"/>
    <x v="16"/>
    <s v="5 Seats"/>
  </r>
  <r>
    <s v="Honda Brio S MT"/>
    <n v="3.68"/>
    <n v="71735"/>
    <x v="1"/>
    <s v="Manual"/>
    <s v="2nd Owner"/>
    <n v="2016"/>
    <x v="4"/>
    <s v="5 Seats"/>
  </r>
  <r>
    <s v="Maruti Vitara Brezza VDi"/>
    <n v="5.95"/>
    <n v="72316"/>
    <x v="0"/>
    <s v="Manual"/>
    <s v="2nd Owner"/>
    <n v="2016"/>
    <x v="2"/>
    <s v="7 Seats"/>
  </r>
  <r>
    <s v="Hyundai Verna 1.6 CRDi SX"/>
    <n v="6.25"/>
    <n v="87770"/>
    <x v="0"/>
    <s v="Manual"/>
    <s v="1st Owner"/>
    <n v="2016"/>
    <x v="31"/>
    <s v="5 Seats"/>
  </r>
  <r>
    <s v="Hyundai i20 Magna Plus BSIV"/>
    <n v="5.68"/>
    <n v="25890"/>
    <x v="1"/>
    <s v="Manual"/>
    <s v="1st Owner"/>
    <n v="2019"/>
    <x v="29"/>
    <s v="5 Seats"/>
  </r>
  <r>
    <s v="Volkswagen Vento Petrol Comfortline"/>
    <n v="3.2"/>
    <n v="81426"/>
    <x v="1"/>
    <s v="Manual"/>
    <s v="2nd Owner"/>
    <n v="2013"/>
    <x v="14"/>
    <s v="5 Seats"/>
  </r>
  <r>
    <s v="Hyundai Grand i10 CRDi Sportz"/>
    <n v="3.09"/>
    <n v="107868"/>
    <x v="0"/>
    <s v="Manual"/>
    <s v="1st Owner"/>
    <n v="2014"/>
    <x v="3"/>
    <s v="5 Seats"/>
  </r>
  <r>
    <s v="Renault KWID 1.0 RXT"/>
    <n v="3.4"/>
    <n v="23434"/>
    <x v="1"/>
    <s v="Manual"/>
    <s v="1st Owner"/>
    <n v="2018"/>
    <x v="16"/>
    <s v="7 Seats"/>
  </r>
  <r>
    <s v="Maruti Baleno 1.2 Zeta"/>
    <n v="5.58"/>
    <n v="21099"/>
    <x v="1"/>
    <s v="Manual"/>
    <s v="1st Owner"/>
    <n v="2017"/>
    <x v="39"/>
    <s v="5 Seats"/>
  </r>
  <r>
    <s v="Toyota Innova 2.5 G (Diesel) 8 Seater BS IV"/>
    <n v="3.72"/>
    <n v="196320"/>
    <x v="0"/>
    <s v="Manual"/>
    <s v="2nd Owner"/>
    <n v="2010"/>
    <x v="31"/>
    <s v="5 Seats"/>
  </r>
  <r>
    <s v="Tata Indica Aura 1.3 Quadrajet"/>
    <n v="1.41"/>
    <n v="51650"/>
    <x v="0"/>
    <s v="Manual"/>
    <s v="2nd Owner"/>
    <n v="2009"/>
    <x v="77"/>
    <s v="5 Seats"/>
  </r>
  <r>
    <s v="Volkswagen Vento 1.6 Highline"/>
    <n v="6.2"/>
    <n v="44091"/>
    <x v="1"/>
    <s v="Manual"/>
    <s v="1st Owner"/>
    <n v="2016"/>
    <x v="0"/>
    <s v="5 Seats"/>
  </r>
  <r>
    <s v="Hyundai Creta 1.6 VTVT SX Plus"/>
    <n v="9.16"/>
    <n v="33231"/>
    <x v="1"/>
    <s v="Manual"/>
    <s v="2nd Owner"/>
    <n v="2017"/>
    <x v="31"/>
    <s v="5 Seats"/>
  </r>
  <r>
    <s v="Tata Altroz XM plus"/>
    <n v="6.75"/>
    <n v="7027"/>
    <x v="1"/>
    <s v="Manual"/>
    <s v="1st Owner"/>
    <n v="2021"/>
    <x v="11"/>
    <s v="5 Seats"/>
  </r>
  <r>
    <s v="Renault Triber RXL"/>
    <n v="6.87"/>
    <n v="5570"/>
    <x v="1"/>
    <s v="Manual"/>
    <s v="1st Owner"/>
    <n v="2021"/>
    <x v="31"/>
    <s v="5 Seats"/>
  </r>
  <r>
    <s v="Hyundai Creta 1.6 CRDi SX"/>
    <n v="9.4"/>
    <n v="72500"/>
    <x v="0"/>
    <s v="Manual"/>
    <s v="1st Owner"/>
    <n v="2016"/>
    <x v="30"/>
    <s v="5 Seats"/>
  </r>
  <r>
    <s v="Maruti Swift VDI"/>
    <n v="2.86"/>
    <n v="114638"/>
    <x v="0"/>
    <s v="Manual"/>
    <s v="2nd Owner"/>
    <n v="2012"/>
    <x v="13"/>
    <s v="5 Seats"/>
  </r>
  <r>
    <s v="Toyota Etios GD SP"/>
    <n v="3.5"/>
    <n v="72200"/>
    <x v="0"/>
    <s v="Manual"/>
    <s v="1st Owner"/>
    <n v="2013"/>
    <x v="9"/>
    <s v="5 Seats"/>
  </r>
  <r>
    <s v="Jeep Compass 2.0 Longitude Option"/>
    <n v="11.9"/>
    <n v="61300"/>
    <x v="0"/>
    <s v="Manual"/>
    <s v="1st Owner"/>
    <n v="2018"/>
    <x v="3"/>
    <s v="5 Seats"/>
  </r>
  <r>
    <s v="Maruti Ertiga VDI"/>
    <n v="4.13"/>
    <n v="245456"/>
    <x v="0"/>
    <s v="Manual"/>
    <s v="1st Owner"/>
    <n v="2013"/>
    <x v="6"/>
    <s v="7 Seats"/>
  </r>
  <r>
    <s v="Maruti Ciaz Delta"/>
    <n v="8.49"/>
    <n v="52200"/>
    <x v="1"/>
    <s v="Manual"/>
    <s v="1st Owner"/>
    <n v="2019"/>
    <x v="16"/>
    <s v="5 Seats"/>
  </r>
  <r>
    <s v="Maruti Ciaz ZDi Plus"/>
    <n v="5.9"/>
    <n v="75000"/>
    <x v="0"/>
    <s v="Manual"/>
    <s v="2nd Owner"/>
    <n v="2015"/>
    <x v="4"/>
    <s v="5 Seats"/>
  </r>
  <r>
    <s v="Chevrolet Beat Diesel LT"/>
    <n v="1.6"/>
    <n v="68669"/>
    <x v="0"/>
    <s v="Manual"/>
    <s v="1st Owner"/>
    <n v="2011"/>
    <x v="31"/>
    <s v="5 Seats"/>
  </r>
  <r>
    <s v="Maruti Celerio ZXI"/>
    <n v="4.5"/>
    <n v="57313"/>
    <x v="1"/>
    <s v="Manual"/>
    <s v="1st Owner"/>
    <n v="2019"/>
    <x v="33"/>
    <s v="5 Seats"/>
  </r>
  <r>
    <s v="Maruti Ciaz VXi Plus"/>
    <n v="5.5"/>
    <n v="549999"/>
    <x v="1"/>
    <s v="Manual"/>
    <s v="1st Owner"/>
    <n v="2015"/>
    <x v="2"/>
    <s v="5 Seats"/>
  </r>
  <r>
    <s v="Volkswagen Polo 1.2 MPI Comfortline"/>
    <n v="5"/>
    <n v="46328"/>
    <x v="1"/>
    <s v="Manual"/>
    <s v="1st Owner"/>
    <n v="2016"/>
    <x v="4"/>
    <s v="5 Seats"/>
  </r>
  <r>
    <s v="Honda City 1.5 S MT"/>
    <n v="3.75"/>
    <n v="57407"/>
    <x v="1"/>
    <s v="Manual"/>
    <s v="2nd Owner"/>
    <n v="2011"/>
    <x v="21"/>
    <s v="5 Seats"/>
  </r>
  <r>
    <s v="Datsun RediGO 1.0 S"/>
    <n v="2.25"/>
    <n v="87537"/>
    <x v="1"/>
    <s v="Manual"/>
    <s v="2nd Owner"/>
    <n v="2017"/>
    <x v="12"/>
    <s v="5 Seats"/>
  </r>
  <r>
    <s v="Maruti Swift Dzire VXI"/>
    <n v="4.3499999999999996"/>
    <n v="80176"/>
    <x v="1"/>
    <s v="Manual"/>
    <s v="1st Owner"/>
    <n v="2013"/>
    <x v="31"/>
    <s v="5 Seats"/>
  </r>
  <r>
    <s v="Maruti Swift Dzire VDI"/>
    <n v="6.65"/>
    <n v="62600"/>
    <x v="0"/>
    <s v="Manual"/>
    <s v="1st Owner"/>
    <n v="2017"/>
    <x v="32"/>
    <s v="5 Seats"/>
  </r>
  <r>
    <s v="Hyundai Santro Xing GL"/>
    <n v="2.11"/>
    <n v="66737"/>
    <x v="1"/>
    <s v="Manual"/>
    <s v="2nd Owner"/>
    <n v="2013"/>
    <x v="6"/>
    <s v="5 Seats"/>
  </r>
  <r>
    <s v="Toyota Innova 2.5 V Diesel 7-seater"/>
    <n v="5.5"/>
    <n v="124400"/>
    <x v="0"/>
    <s v="Manual"/>
    <s v="2nd Owner"/>
    <n v="2011"/>
    <x v="10"/>
    <s v="7 Seats"/>
  </r>
  <r>
    <s v="Hyundai i10 Sportz 1.2"/>
    <n v="1.91"/>
    <n v="57480"/>
    <x v="1"/>
    <s v="Manual"/>
    <s v="2nd Owner"/>
    <n v="2010"/>
    <x v="17"/>
    <s v="5 Seats"/>
  </r>
  <r>
    <s v="BMW 3 Series 320d Luxury Line"/>
    <n v="13.5"/>
    <n v="99000"/>
    <x v="0"/>
    <s v="Automatic"/>
    <s v="1st Owner"/>
    <n v="2015"/>
    <x v="4"/>
    <s v="5 Seats"/>
  </r>
  <r>
    <s v="Renault KWID RXL"/>
    <n v="2.75"/>
    <n v="47000"/>
    <x v="1"/>
    <s v="Manual"/>
    <s v="1st Owner"/>
    <n v="2018"/>
    <x v="4"/>
    <s v="5 Seats"/>
  </r>
  <r>
    <s v="Maruti Baleno 1.3 Sigma"/>
    <n v="5.5"/>
    <n v="35000"/>
    <x v="0"/>
    <s v="Manual"/>
    <s v="1st Owner"/>
    <n v="2018"/>
    <x v="33"/>
    <s v="5 Seats"/>
  </r>
  <r>
    <s v="Mercedes-Benz C-Class C 220 CDI BE COR"/>
    <n v="9.75"/>
    <n v="58000"/>
    <x v="0"/>
    <s v="Automatic"/>
    <s v="1st Owner"/>
    <n v="2013"/>
    <x v="31"/>
    <s v="5 Seats"/>
  </r>
  <r>
    <s v="Honda City S"/>
    <n v="4"/>
    <n v="48000"/>
    <x v="1"/>
    <s v="Manual"/>
    <s v="1st Owner"/>
    <n v="2012"/>
    <x v="4"/>
    <s v="5 Seats"/>
  </r>
  <r>
    <s v="Honda Amaze VX AT i-Vtech"/>
    <n v="4.75"/>
    <n v="45000"/>
    <x v="1"/>
    <s v="Automatic"/>
    <s v="1st Owner"/>
    <n v="2014"/>
    <x v="34"/>
    <s v="5 Seats"/>
  </r>
  <r>
    <s v="Hyundai EON D Lite"/>
    <n v="1.9"/>
    <n v="60000"/>
    <x v="1"/>
    <s v="Manual"/>
    <s v="2nd Owner"/>
    <n v="2012"/>
    <x v="16"/>
    <s v="5 Seats"/>
  </r>
  <r>
    <s v="Hyundai i20 Magna Optional 1.2"/>
    <n v="4.6500000000000004"/>
    <n v="23000"/>
    <x v="1"/>
    <s v="Manual"/>
    <s v="1st Owner"/>
    <n v="2014"/>
    <x v="3"/>
    <s v="5 Seats"/>
  </r>
  <r>
    <s v="Hyundai Grand i10 1.2 Kappa Era"/>
    <n v="4.5999999999999996"/>
    <n v="45000"/>
    <x v="1"/>
    <s v="Manual"/>
    <s v="1st Owner"/>
    <n v="2019"/>
    <x v="36"/>
    <s v="5 Seats"/>
  </r>
  <r>
    <s v="Hyundai i10 Magna 1.1L"/>
    <n v="3.25"/>
    <n v="45000"/>
    <x v="1"/>
    <s v="Manual"/>
    <s v="1st Owner"/>
    <n v="2014"/>
    <x v="32"/>
    <s v="5 Seats"/>
  </r>
  <r>
    <s v="Maruti Ertiga VDI"/>
    <n v="5.25"/>
    <n v="58000"/>
    <x v="0"/>
    <s v="Manual"/>
    <s v="1st Owner"/>
    <n v="2013"/>
    <x v="3"/>
    <s v="5 Seats"/>
  </r>
  <r>
    <s v="Hyundai i20 1.2 Spotz"/>
    <n v="6.25"/>
    <n v="48000"/>
    <x v="1"/>
    <s v="Manual"/>
    <s v="1st Owner"/>
    <n v="2018"/>
    <x v="13"/>
    <s v="5 Seats"/>
  </r>
  <r>
    <s v="BMW 2 Series 220i M Sport"/>
    <n v="40"/>
    <n v="18000"/>
    <x v="1"/>
    <s v="Automatic"/>
    <s v="1st Owner"/>
    <n v="2021"/>
    <x v="34"/>
    <s v="5 Seats"/>
  </r>
  <r>
    <s v="Skoda Kushaq 1.0 TSI Style 6 Airbags AT"/>
    <n v="16.75"/>
    <n v="16000"/>
    <x v="1"/>
    <s v="Automatic"/>
    <s v="1st Owner"/>
    <n v="2022"/>
    <x v="117"/>
    <s v="5 Seats"/>
  </r>
  <r>
    <s v="Honda WR-V i-VTEC VX"/>
    <n v="9"/>
    <n v="17000"/>
    <x v="1"/>
    <s v="Manual"/>
    <s v="1st Owner"/>
    <n v="2019"/>
    <x v="54"/>
    <s v="5 Seats"/>
  </r>
  <r>
    <s v="Lexus NX 300h"/>
    <n v="42"/>
    <n v="111000"/>
    <x v="1"/>
    <s v="Automatic"/>
    <s v="1st Owner"/>
    <n v="2018"/>
    <x v="31"/>
    <s v="5 Seats"/>
  </r>
  <r>
    <s v="Mercedes-Benz M-Class ML 250 CDI"/>
    <n v="28.5"/>
    <n v="38000"/>
    <x v="0"/>
    <s v="Automatic"/>
    <s v="2nd Owner"/>
    <n v="2015"/>
    <x v="48"/>
    <s v="5 Seats"/>
  </r>
  <r>
    <s v="Honda Amaze V Petrol BSIV"/>
    <n v="6"/>
    <n v="36500"/>
    <x v="1"/>
    <s v="Manual"/>
    <s v="1st Owner"/>
    <n v="2017"/>
    <x v="89"/>
    <s v="5 Seats"/>
  </r>
  <r>
    <s v="Maruti Wagon R VXI Optional"/>
    <n v="3"/>
    <n v="80000"/>
    <x v="1"/>
    <s v="Manual"/>
    <s v="2nd Owner"/>
    <n v="2016"/>
    <x v="13"/>
    <s v="4 Seats"/>
  </r>
  <r>
    <s v="Chevrolet Cruze LTZ"/>
    <n v="3.5"/>
    <n v="60000"/>
    <x v="0"/>
    <s v="Manual"/>
    <s v="2nd Owner"/>
    <n v="2012"/>
    <x v="31"/>
    <s v="5 Seats"/>
  </r>
  <r>
    <s v="Ford Fiesta 1.6 SXi ABS"/>
    <n v="0.6"/>
    <n v="110000"/>
    <x v="1"/>
    <s v="Manual"/>
    <s v="1st Owner"/>
    <n v="2006"/>
    <x v="3"/>
    <s v="5 Seats"/>
  </r>
  <r>
    <s v="Maruti Wagon R LXI Minor"/>
    <n v="1.3"/>
    <n v="40000"/>
    <x v="1"/>
    <s v="Manual"/>
    <s v="2nd Owner"/>
    <n v="2009"/>
    <x v="18"/>
    <s v="5 Seats"/>
  </r>
  <r>
    <s v="Maruti Ciaz VDi Plus SHVS"/>
    <n v="5.2"/>
    <n v="100000"/>
    <x v="0"/>
    <s v="Manual"/>
    <s v="1st Owner"/>
    <n v="2016"/>
    <x v="43"/>
    <s v="4 Seats"/>
  </r>
  <r>
    <s v="Nissan Kicks XV D BSIV"/>
    <n v="11.6"/>
    <n v="20000"/>
    <x v="0"/>
    <s v="Manual"/>
    <s v="1st Owner"/>
    <n v="2020"/>
    <x v="18"/>
    <s v="5 Seats"/>
  </r>
  <r>
    <s v="Chevrolet Spark 1.0 LS"/>
    <n v="0.8"/>
    <n v="90000"/>
    <x v="1"/>
    <s v="Manual"/>
    <s v="4th Owner"/>
    <n v="2009"/>
    <x v="48"/>
    <s v="5 Seats"/>
  </r>
  <r>
    <s v="Maruti S-Presso VXI Plus 2019-2022"/>
    <n v="3.7"/>
    <n v="60000"/>
    <x v="1"/>
    <s v="Manual"/>
    <s v="1st Owner"/>
    <n v="2020"/>
    <x v="4"/>
    <s v="7 Seats"/>
  </r>
  <r>
    <s v="Maruti Swift Dzire VDI"/>
    <n v="5.75"/>
    <n v="100000"/>
    <x v="0"/>
    <s v="Manual"/>
    <s v="1st Owner"/>
    <n v="2015"/>
    <x v="13"/>
    <s v="5 Seats"/>
  </r>
  <r>
    <s v="Volkswagen Polo Diesel Highline 1.2L"/>
    <n v="2.35"/>
    <n v="100000"/>
    <x v="0"/>
    <s v="Manual"/>
    <s v="2nd Owner"/>
    <n v="2013"/>
    <x v="92"/>
    <s v="5 Seats"/>
  </r>
  <r>
    <s v="Maruti Alto 800 LXI"/>
    <n v="1.8"/>
    <n v="80000"/>
    <x v="1"/>
    <s v="Manual"/>
    <s v="3rd Owner"/>
    <n v="2013"/>
    <x v="14"/>
    <s v="5 Seats"/>
  </r>
  <r>
    <s v="Hyundai Verna SX Opt AT Diesel"/>
    <n v="15.5"/>
    <n v="32000"/>
    <x v="0"/>
    <s v="Automatic"/>
    <s v="1st Owner"/>
    <n v="2021"/>
    <x v="13"/>
    <s v="7 Seats"/>
  </r>
  <r>
    <s v="Maruti 800 AC"/>
    <n v="0.8"/>
    <n v="76000"/>
    <x v="1"/>
    <s v="Manual"/>
    <s v="3rd Owner"/>
    <n v="2006"/>
    <x v="48"/>
    <s v="5 Seats"/>
  </r>
  <r>
    <s v="Renault Duster 110PS Diesel RxL"/>
    <n v="4.2"/>
    <n v="165000"/>
    <x v="0"/>
    <s v="Manual"/>
    <s v="2nd Owner"/>
    <n v="2014"/>
    <x v="10"/>
    <s v="5 Seats"/>
  </r>
  <r>
    <s v="Maruti Swift Dzire VXI"/>
    <n v="4.5"/>
    <n v="40000"/>
    <x v="1"/>
    <s v="Manual"/>
    <s v="1st Owner"/>
    <n v="2015"/>
    <x v="13"/>
    <s v="8 Seats"/>
  </r>
  <r>
    <s v="Maruti Celerio VXI CNG"/>
    <n v="5.7"/>
    <n v="40000"/>
    <x v="2"/>
    <s v="Manual"/>
    <s v="1st Owner"/>
    <n v="2020"/>
    <x v="48"/>
    <s v="5 Seats"/>
  </r>
  <r>
    <s v="Tata Nano Lx BSIV"/>
    <n v="0.35"/>
    <n v="100000"/>
    <x v="1"/>
    <s v="Manual"/>
    <s v="1st Owner"/>
    <n v="2012"/>
    <x v="23"/>
    <s v="5 Seats"/>
  </r>
  <r>
    <s v="Hyundai Creta 1.6 Gamma SX Plus"/>
    <n v="7.27"/>
    <n v="83775"/>
    <x v="1"/>
    <s v="Manual"/>
    <s v="3rd Owner"/>
    <n v="2015"/>
    <x v="24"/>
    <s v="5 Seats"/>
  </r>
  <r>
    <s v="Maruti Celerio VXI AT"/>
    <n v="3.98"/>
    <n v="6860"/>
    <x v="1"/>
    <s v="Automatic"/>
    <s v="1st Owner"/>
    <n v="2017"/>
    <x v="33"/>
    <s v="5 Seats"/>
  </r>
  <r>
    <s v="Renault Lodgy Stepway 110PS RXZ 7S"/>
    <n v="4.5599999999999996"/>
    <n v="122759"/>
    <x v="0"/>
    <s v="Manual"/>
    <s v="1st Owner"/>
    <n v="2015"/>
    <x v="2"/>
    <s v="5 Seats"/>
  </r>
  <r>
    <s v="Volkswagen Polo Petrol Highline 1.2L"/>
    <n v="2.76"/>
    <n v="39818"/>
    <x v="1"/>
    <s v="Manual"/>
    <s v="1st Owner"/>
    <n v="2010"/>
    <x v="6"/>
    <s v="5 Seats"/>
  </r>
  <r>
    <s v="Maruti Wagon R LXI BS IV"/>
    <n v="1.68"/>
    <n v="47635"/>
    <x v="1"/>
    <s v="Manual"/>
    <s v="2nd Owner"/>
    <n v="2010"/>
    <x v="16"/>
    <s v="5 Seats"/>
  </r>
  <r>
    <s v="Renault Duster 110PS Diesel RxZ"/>
    <n v="3.57"/>
    <n v="128383"/>
    <x v="0"/>
    <s v="Manual"/>
    <s v="2nd Owner"/>
    <n v="2013"/>
    <x v="97"/>
    <s v="5 Seats"/>
  </r>
  <r>
    <s v="Tata Hexa XE"/>
    <n v="6.22"/>
    <n v="294967"/>
    <x v="0"/>
    <s v="Manual"/>
    <s v="2nd Owner"/>
    <n v="2017"/>
    <x v="39"/>
    <s v="5 Seats"/>
  </r>
  <r>
    <s v="Skoda Octavia 1.8 TSI AT L K"/>
    <n v="19.670000000000002"/>
    <n v="23377"/>
    <x v="1"/>
    <s v="Automatic"/>
    <s v="1st Owner"/>
    <n v="2018"/>
    <x v="60"/>
    <s v="5 Seats"/>
  </r>
  <r>
    <s v="Hyundai i10 Era 1.1"/>
    <n v="1.56"/>
    <n v="56691"/>
    <x v="1"/>
    <s v="Manual"/>
    <s v="1st Owner"/>
    <n v="2008"/>
    <x v="31"/>
    <s v="5 Seats"/>
  </r>
  <r>
    <s v="Toyota Innova 2.5 V Diesel 8-seater"/>
    <n v="5.08"/>
    <n v="144256"/>
    <x v="0"/>
    <s v="Manual"/>
    <s v="2nd Owner"/>
    <n v="2011"/>
    <x v="59"/>
    <s v="5 Seats"/>
  </r>
  <r>
    <s v="Honda City i VTEC V"/>
    <n v="5.29"/>
    <n v="78688"/>
    <x v="1"/>
    <s v="Manual"/>
    <s v="2nd Owner"/>
    <n v="2014"/>
    <x v="23"/>
    <s v="5 Seats"/>
  </r>
  <r>
    <s v="Skoda Kushaq 1.0 TSI Style"/>
    <n v="15.02"/>
    <n v="8267"/>
    <x v="1"/>
    <s v="Manual"/>
    <s v="1st Owner"/>
    <n v="2022"/>
    <x v="37"/>
    <s v="5 Seats"/>
  </r>
  <r>
    <s v="Hyundai Grand i10 CRDi Asta"/>
    <n v="3.94"/>
    <n v="86857"/>
    <x v="0"/>
    <s v="Manual"/>
    <s v="2nd Owner"/>
    <n v="2016"/>
    <x v="10"/>
    <s v="5 Seats"/>
  </r>
  <r>
    <s v="Hyundai Verna 1.6 CRDi SX"/>
    <n v="5.6"/>
    <n v="110613"/>
    <x v="0"/>
    <s v="Manual"/>
    <s v="1st Owner"/>
    <n v="2016"/>
    <x v="4"/>
    <s v="5 Seats"/>
  </r>
  <r>
    <s v="Porsche Cayenne Diesel Platinum Edition"/>
    <n v="26.71"/>
    <n v="88277"/>
    <x v="0"/>
    <s v="Automatic"/>
    <s v="2nd Owner"/>
    <n v="2014"/>
    <x v="10"/>
    <s v="5 Seats"/>
  </r>
  <r>
    <s v="Maruti Baleno 1.3 Zeta"/>
    <n v="5.36"/>
    <n v="91498"/>
    <x v="0"/>
    <s v="Manual"/>
    <s v="1st Owner"/>
    <n v="2015"/>
    <x v="4"/>
    <s v="5 Seats"/>
  </r>
  <r>
    <s v="Tata Indica Terra 1.4 TDI"/>
    <n v="1.5"/>
    <n v="40493"/>
    <x v="0"/>
    <s v="Manual"/>
    <s v="1st Owner"/>
    <n v="2011"/>
    <x v="48"/>
    <s v="5 Seats"/>
  </r>
  <r>
    <s v="Mahindra TUV 300 Plus P6 BSIV"/>
    <n v="3.99"/>
    <n v="112299"/>
    <x v="0"/>
    <s v="Manual"/>
    <s v="2nd Owner"/>
    <n v="2018"/>
    <x v="43"/>
    <s v="5 Seats"/>
  </r>
  <r>
    <s v="Ford Ecosport 1.5 Petrol Titanium"/>
    <n v="8.86"/>
    <n v="11988"/>
    <x v="1"/>
    <s v="Manual"/>
    <s v="1st Owner"/>
    <n v="2020"/>
    <x v="33"/>
    <s v="7 Seats"/>
  </r>
  <r>
    <s v="Datsun GO T BSIV"/>
    <n v="2.17"/>
    <n v="71913"/>
    <x v="1"/>
    <s v="Manual"/>
    <s v="1st Owner"/>
    <n v="2015"/>
    <x v="4"/>
    <s v="7 Seats"/>
  </r>
  <r>
    <s v="Maruti Swift Dzire VXI"/>
    <n v="4.3899999999999997"/>
    <n v="92720"/>
    <x v="1"/>
    <s v="Manual"/>
    <s v="2nd Owner"/>
    <n v="2016"/>
    <x v="13"/>
    <s v="7 Seats"/>
  </r>
  <r>
    <s v="Volkswagen Polo 1.2 MPI Highline"/>
    <n v="3.68"/>
    <n v="94167"/>
    <x v="1"/>
    <s v="Manual"/>
    <s v="2nd Owner"/>
    <n v="2014"/>
    <x v="45"/>
    <s v="5 Seats"/>
  </r>
  <r>
    <s v="Hyundai Grand i10 1.2 Kappa Magna BSIV"/>
    <n v="4.7"/>
    <n v="35708"/>
    <x v="1"/>
    <s v="Manual"/>
    <s v="1st Owner"/>
    <n v="2018"/>
    <x v="31"/>
    <s v="5 Seats"/>
  </r>
  <r>
    <s v="Renault Duster 110PS Diesel RxZ"/>
    <n v="3.57"/>
    <n v="123420"/>
    <x v="0"/>
    <s v="Manual"/>
    <s v="1st Owner"/>
    <n v="2013"/>
    <x v="4"/>
    <s v="5 Seats"/>
  </r>
  <r>
    <s v="Kia Seltos HTX Plus D"/>
    <n v="9.9499999999999993"/>
    <n v="50135"/>
    <x v="0"/>
    <s v="Manual"/>
    <s v="2nd Owner"/>
    <n v="2020"/>
    <x v="23"/>
    <s v="5 Seats"/>
  </r>
  <r>
    <s v="Hyundai i10 Era"/>
    <n v="1.95"/>
    <n v="85876"/>
    <x v="1"/>
    <s v="Manual"/>
    <s v="2nd Owner"/>
    <n v="2011"/>
    <x v="9"/>
    <s v="5 Seats"/>
  </r>
  <r>
    <s v="Hyundai Xcent 1.2 Kappa SX"/>
    <n v="5.15"/>
    <n v="8620"/>
    <x v="1"/>
    <s v="Manual"/>
    <s v="1st Owner"/>
    <n v="2017"/>
    <x v="112"/>
    <s v="5 Seats"/>
  </r>
  <r>
    <s v="Maruti Wagon R LXI CNG"/>
    <n v="1.48"/>
    <n v="116328"/>
    <x v="2"/>
    <s v="Manual"/>
    <s v="3rd Owner"/>
    <n v="2010"/>
    <x v="13"/>
    <s v="5 Seats"/>
  </r>
  <r>
    <s v="Maruti Eeco 5 Seater AC BSIV"/>
    <n v="3.15"/>
    <n v="56321"/>
    <x v="1"/>
    <s v="Manual"/>
    <s v="1st Owner"/>
    <n v="2016"/>
    <x v="97"/>
    <s v="5 Seats"/>
  </r>
  <r>
    <s v="Maruti Swift Dzire VDI"/>
    <n v="3.81"/>
    <n v="160648"/>
    <x v="0"/>
    <s v="Manual"/>
    <s v="1st Owner"/>
    <n v="2014"/>
    <x v="33"/>
    <s v="5 Seats"/>
  </r>
  <r>
    <s v="Hyundai Grand i10 Magna"/>
    <n v="3.23"/>
    <n v="50726"/>
    <x v="1"/>
    <s v="Manual"/>
    <s v="1st Owner"/>
    <n v="2014"/>
    <x v="13"/>
    <s v="5 Seats"/>
  </r>
  <r>
    <s v="Mahindra XUV500 W8 2WD"/>
    <n v="4.91"/>
    <n v="127046"/>
    <x v="0"/>
    <s v="Manual"/>
    <s v="2nd Owner"/>
    <n v="2013"/>
    <x v="13"/>
    <s v="7 Seats"/>
  </r>
  <r>
    <s v="Maruti Ertiga VXI"/>
    <n v="4.41"/>
    <n v="82158"/>
    <x v="1"/>
    <s v="Manual"/>
    <s v="1st Owner"/>
    <n v="2015"/>
    <x v="3"/>
    <s v="5 Seats"/>
  </r>
  <r>
    <s v="Isuzu MU-X 2WD"/>
    <n v="17.11"/>
    <n v="64000"/>
    <x v="0"/>
    <s v="Automatic"/>
    <s v="1st Owner"/>
    <n v="2018"/>
    <x v="13"/>
    <s v="5 Seats"/>
  </r>
  <r>
    <s v="Maruti Celerio VXI CNG"/>
    <n v="4.32"/>
    <n v="74776"/>
    <x v="2"/>
    <s v="Manual"/>
    <s v="1st Owner"/>
    <n v="2020"/>
    <x v="4"/>
    <s v="5 Seats"/>
  </r>
  <r>
    <s v="Hyundai Grand i10 CRDi Magna"/>
    <n v="3.42"/>
    <n v="171065"/>
    <x v="0"/>
    <s v="Manual"/>
    <s v="1st Owner"/>
    <n v="2016"/>
    <x v="39"/>
    <s v="5 Seats"/>
  </r>
  <r>
    <s v="Hyundai i10 Magna 1.1"/>
    <n v="2.09"/>
    <n v="46400"/>
    <x v="1"/>
    <s v="Manual"/>
    <s v="1st Owner"/>
    <n v="2010"/>
    <x v="10"/>
    <s v="5 Seats"/>
  </r>
  <r>
    <s v="Maruti Celerio ZXI AT"/>
    <n v="3.63"/>
    <n v="38156"/>
    <x v="1"/>
    <s v="Automatic"/>
    <s v="1st Owner"/>
    <n v="2015"/>
    <x v="43"/>
    <s v="5 Seats"/>
  </r>
  <r>
    <s v="Maruti Wagon R VXI BS IV"/>
    <n v="3.19"/>
    <n v="49915"/>
    <x v="1"/>
    <s v="Manual"/>
    <s v="1st Owner"/>
    <n v="2015"/>
    <x v="4"/>
    <s v="5 Seats"/>
  </r>
  <r>
    <s v="Chevrolet Beat LT"/>
    <n v="2.73"/>
    <n v="10768"/>
    <x v="1"/>
    <s v="Manual"/>
    <s v="1st Owner"/>
    <n v="2015"/>
    <x v="24"/>
    <s v="5 Seats"/>
  </r>
  <r>
    <s v="Maruti Wagon R LXI BS IV"/>
    <n v="2.61"/>
    <n v="69843"/>
    <x v="1"/>
    <s v="Manual"/>
    <s v="2nd Owner"/>
    <n v="2014"/>
    <x v="4"/>
    <s v="5 Seats"/>
  </r>
  <r>
    <s v="Maruti Baleno 1.2 Delta"/>
    <n v="5.08"/>
    <n v="59176"/>
    <x v="1"/>
    <s v="Manual"/>
    <s v="1st Owner"/>
    <n v="2017"/>
    <x v="11"/>
    <s v="5 Seats"/>
  </r>
  <r>
    <s v="Hyundai Verna 1.6 SX"/>
    <n v="3.69"/>
    <n v="46962"/>
    <x v="0"/>
    <s v="Manual"/>
    <s v="3rd Owner"/>
    <n v="2011"/>
    <x v="6"/>
    <s v="5 Seats"/>
  </r>
  <r>
    <s v="Honda Amaze VX i-Vtech"/>
    <n v="3.26"/>
    <n v="125380"/>
    <x v="1"/>
    <s v="Manual"/>
    <s v="1st Owner"/>
    <n v="2013"/>
    <x v="4"/>
    <s v="7 Seats"/>
  </r>
  <r>
    <s v="Mahindra TUV 300 T8"/>
    <n v="5.53"/>
    <n v="57616"/>
    <x v="0"/>
    <s v="Manual"/>
    <s v="1st Owner"/>
    <n v="2016"/>
    <x v="17"/>
    <s v="5 Seats"/>
  </r>
  <r>
    <s v="Maruti Swift Dzire AMT VXI"/>
    <n v="5.66"/>
    <n v="126686"/>
    <x v="1"/>
    <s v="Automatic"/>
    <s v="1st Owner"/>
    <n v="2018"/>
    <x v="4"/>
    <s v="5 Seats"/>
  </r>
  <r>
    <s v="Toyota Corolla Altis VL AT"/>
    <n v="7.59"/>
    <n v="125981"/>
    <x v="1"/>
    <s v="Automatic"/>
    <s v="1st Owner"/>
    <n v="2014"/>
    <x v="4"/>
    <s v="5 Seats"/>
  </r>
  <r>
    <s v="Hyundai i20 Sportz Petrol"/>
    <n v="2.52"/>
    <n v="26786"/>
    <x v="1"/>
    <s v="Manual"/>
    <s v="1st Owner"/>
    <n v="2010"/>
    <x v="4"/>
    <s v="5 Seats"/>
  </r>
  <r>
    <s v="Maruti Ciaz Sigma"/>
    <n v="7.72"/>
    <n v="35135"/>
    <x v="1"/>
    <s v="Manual"/>
    <s v="1st Owner"/>
    <n v="2020"/>
    <x v="13"/>
    <s v="5 Seats"/>
  </r>
  <r>
    <s v="Honda City i VTEC CVT VX"/>
    <n v="6.48"/>
    <n v="99163"/>
    <x v="1"/>
    <s v="Automatic"/>
    <s v="1st Owner"/>
    <n v="2015"/>
    <x v="6"/>
    <s v="5 Seats"/>
  </r>
  <r>
    <s v="Maruti Baleno 1.2 Delta"/>
    <n v="5.08"/>
    <n v="48832"/>
    <x v="1"/>
    <s v="Manual"/>
    <s v="1st Owner"/>
    <n v="2017"/>
    <x v="3"/>
    <s v="5 Seats"/>
  </r>
  <r>
    <s v="Hyundai EON Era Plus"/>
    <n v="2.56"/>
    <n v="38678"/>
    <x v="1"/>
    <s v="Manual"/>
    <s v="2nd Owner"/>
    <n v="2016"/>
    <x v="55"/>
    <s v="5 Seats"/>
  </r>
  <r>
    <s v="Maruti Swift Dzire ZXI AT"/>
    <n v="7.91"/>
    <n v="5427"/>
    <x v="1"/>
    <s v="Automatic"/>
    <s v="1st Owner"/>
    <n v="2022"/>
    <x v="4"/>
    <s v="5 Seats"/>
  </r>
  <r>
    <s v="Toyota Etios Liva G"/>
    <n v="2.35"/>
    <n v="67357"/>
    <x v="1"/>
    <s v="Manual"/>
    <s v="1st Owner"/>
    <n v="2011"/>
    <x v="10"/>
    <s v="5 Seats"/>
  </r>
  <r>
    <s v="Hyundai i20 Magna"/>
    <n v="2.2000000000000002"/>
    <n v="81951"/>
    <x v="1"/>
    <s v="Manual"/>
    <s v="1st Owner"/>
    <n v="2010"/>
    <x v="13"/>
    <s v="5 Seats"/>
  </r>
  <r>
    <s v="Maruti Wagon R LXI CNG"/>
    <n v="1.92"/>
    <n v="70048"/>
    <x v="2"/>
    <s v="Manual"/>
    <s v="3rd Owner"/>
    <n v="2012"/>
    <x v="4"/>
    <s v="5 Seats"/>
  </r>
  <r>
    <s v="Mahindra Marazzo M4"/>
    <n v="7.46"/>
    <n v="117512"/>
    <x v="0"/>
    <s v="Manual"/>
    <s v="1st Owner"/>
    <n v="2018"/>
    <x v="75"/>
    <s v="5 Seats"/>
  </r>
  <r>
    <s v="Chevrolet Beat PS"/>
    <n v="1.56"/>
    <n v="113652"/>
    <x v="1"/>
    <s v="Manual"/>
    <s v="3rd Owner"/>
    <n v="2013"/>
    <x v="31"/>
    <s v="5 Seats"/>
  </r>
  <r>
    <s v="Maruti Swift Dzire VXi"/>
    <n v="1.84"/>
    <n v="141719"/>
    <x v="1"/>
    <s v="Manual"/>
    <s v="3rd Owner"/>
    <n v="2010"/>
    <x v="4"/>
    <s v="5 Seats"/>
  </r>
  <r>
    <s v="Hyundai i10 Magna"/>
    <n v="2.46"/>
    <n v="71708"/>
    <x v="1"/>
    <s v="Manual"/>
    <s v="2nd Owner"/>
    <n v="2012"/>
    <x v="10"/>
    <s v="5 Seats"/>
  </r>
  <r>
    <s v="Nissan Micra XV"/>
    <n v="2.75"/>
    <n v="45000"/>
    <x v="1"/>
    <s v="Manual"/>
    <s v="1st Owner"/>
    <n v="2010"/>
    <x v="13"/>
    <s v="5 Seats"/>
  </r>
  <r>
    <s v="Maruti Wagon R VXI BS IV"/>
    <n v="2.88"/>
    <n v="60252"/>
    <x v="1"/>
    <s v="Manual"/>
    <s v="1st Owner"/>
    <n v="2014"/>
    <x v="21"/>
    <s v="5 Seats"/>
  </r>
  <r>
    <s v="Hyundai Xcent 1.2 Kappa S Option"/>
    <n v="4.21"/>
    <n v="40687"/>
    <x v="1"/>
    <s v="Manual"/>
    <s v="1st Owner"/>
    <n v="2015"/>
    <x v="31"/>
    <s v="5 Seats"/>
  </r>
  <r>
    <s v="Toyota Corolla Altis 1.8 VL AT"/>
    <n v="6.12"/>
    <n v="25075"/>
    <x v="1"/>
    <s v="Automatic"/>
    <s v="2nd Owner"/>
    <n v="2013"/>
    <x v="9"/>
    <s v="5 Seats"/>
  </r>
  <r>
    <s v="Maruti Vitara Brezza VDi Option"/>
    <n v="6.31"/>
    <n v="109863"/>
    <x v="0"/>
    <s v="Manual"/>
    <s v="2nd Owner"/>
    <n v="2017"/>
    <x v="13"/>
    <s v="5 Seats"/>
  </r>
  <r>
    <s v="Hyundai Grand i10 1.2 Kappa Sportz BSIV"/>
    <n v="4.54"/>
    <n v="74334"/>
    <x v="1"/>
    <s v="Manual"/>
    <s v="1st Owner"/>
    <n v="2018"/>
    <x v="18"/>
    <s v="5 Seats"/>
  </r>
  <r>
    <s v="Volkswagen Polo Petrol Trendline 1.2L"/>
    <n v="2.75"/>
    <n v="52186"/>
    <x v="1"/>
    <s v="Manual"/>
    <s v="1st Owner"/>
    <n v="2012"/>
    <x v="31"/>
    <s v="5 Seats"/>
  </r>
  <r>
    <s v="Maruti Alto K10 LXI"/>
    <n v="1.38"/>
    <n v="49977"/>
    <x v="1"/>
    <s v="Manual"/>
    <s v="2nd Owner"/>
    <n v="2010"/>
    <x v="4"/>
    <s v="5 Seats"/>
  </r>
  <r>
    <s v="BMW X3 xDrive20d"/>
    <n v="17.5"/>
    <n v="91000"/>
    <x v="0"/>
    <s v="Automatic"/>
    <s v="2nd Owner"/>
    <n v="2012"/>
    <x v="16"/>
    <s v="5 Seats"/>
  </r>
  <r>
    <s v="Maruti Ciaz VDi Plus SHVS"/>
    <n v="5.44"/>
    <n v="124860"/>
    <x v="0"/>
    <s v="Manual"/>
    <s v="1st Owner"/>
    <n v="2016"/>
    <x v="48"/>
    <s v="5 Seats"/>
  </r>
  <r>
    <s v="Maruti Ciaz 1.4 S"/>
    <n v="6.47"/>
    <n v="42681"/>
    <x v="1"/>
    <s v="Manual"/>
    <s v="1st Owner"/>
    <n v="2017"/>
    <x v="33"/>
    <s v="5 Seats"/>
  </r>
  <r>
    <s v="Maruti Celerio X ZXI BSIV"/>
    <n v="4.46"/>
    <n v="22532"/>
    <x v="1"/>
    <s v="Manual"/>
    <s v="1st Owner"/>
    <n v="2019"/>
    <x v="33"/>
    <s v="5 Seats"/>
  </r>
  <r>
    <s v="Toyota Etios GD SP"/>
    <n v="2.73"/>
    <n v="212367"/>
    <x v="0"/>
    <s v="Manual"/>
    <s v="1st Owner"/>
    <n v="2012"/>
    <x v="70"/>
    <s v="4 Seats"/>
  </r>
  <r>
    <s v="Maruti Alto 800 LXI"/>
    <n v="2.67"/>
    <n v="73505"/>
    <x v="1"/>
    <s v="Manual"/>
    <s v="1st Owner"/>
    <n v="2017"/>
    <x v="4"/>
    <s v="5 Seats"/>
  </r>
  <r>
    <s v="Maruti Swift VDI BSIV"/>
    <n v="4.1900000000000004"/>
    <n v="146256"/>
    <x v="0"/>
    <s v="Manual"/>
    <s v="1st Owner"/>
    <n v="2016"/>
    <x v="6"/>
    <s v="5 Seats"/>
  </r>
  <r>
    <s v="Hyundai i20 1.2 Magna Opt"/>
    <n v="2.93"/>
    <n v="33865"/>
    <x v="1"/>
    <s v="Manual"/>
    <s v="1st Owner"/>
    <n v="2012"/>
    <x v="31"/>
    <s v="5 Seats"/>
  </r>
  <r>
    <s v="Skoda Slavia 1.0 TSI Ambition AT"/>
    <n v="12.95"/>
    <n v="6090"/>
    <x v="1"/>
    <s v="Automatic"/>
    <s v="1st Owner"/>
    <n v="2022"/>
    <x v="4"/>
    <s v="5 Seats"/>
  </r>
  <r>
    <s v="Renault Duster 85PS Diesel RxL Optional"/>
    <n v="4.83"/>
    <n v="45691"/>
    <x v="0"/>
    <s v="Manual"/>
    <s v="1st Owner"/>
    <n v="2014"/>
    <x v="22"/>
    <s v="6 Seats"/>
  </r>
  <r>
    <s v="Hyundai Santro Sportz"/>
    <n v="5.07"/>
    <n v="12471"/>
    <x v="1"/>
    <s v="Manual"/>
    <s v="1st Owner"/>
    <n v="2021"/>
    <x v="70"/>
    <s v="5 Seats"/>
  </r>
  <r>
    <s v="Hyundai i10 Sportz 1.1L"/>
    <n v="3.29"/>
    <n v="56379"/>
    <x v="1"/>
    <s v="Manual"/>
    <s v="2nd Owner"/>
    <n v="2015"/>
    <x v="3"/>
    <s v="5 Seats"/>
  </r>
  <r>
    <s v="Honda Civic 1.8 S MT"/>
    <n v="2.4700000000000002"/>
    <n v="98446"/>
    <x v="1"/>
    <s v="Manual"/>
    <s v="3rd Owner"/>
    <n v="2011"/>
    <x v="77"/>
    <s v="5 Seats"/>
  </r>
  <r>
    <s v="Maruti Swift AMT ZXI"/>
    <n v="5.86"/>
    <n v="55519"/>
    <x v="1"/>
    <s v="Automatic"/>
    <s v="1st Owner"/>
    <n v="2018"/>
    <x v="10"/>
    <s v="5 Seats"/>
  </r>
  <r>
    <s v="Honda City GXi"/>
    <n v="1.74"/>
    <n v="112886"/>
    <x v="1"/>
    <s v="Manual"/>
    <s v="1st Owner"/>
    <n v="2008"/>
    <x v="0"/>
    <s v="5 Seats"/>
  </r>
  <r>
    <s v="Maruti SX4 S Cross Zeta DDiS 200 SH"/>
    <n v="7.24"/>
    <n v="79989"/>
    <x v="0"/>
    <s v="Manual"/>
    <s v="1st Owner"/>
    <n v="2018"/>
    <x v="6"/>
    <s v="5 Seats"/>
  </r>
  <r>
    <s v="Hyundai Grand i10 AT Asta"/>
    <n v="5.25"/>
    <n v="46000"/>
    <x v="1"/>
    <s v="Automatic"/>
    <s v="1st Owner"/>
    <n v="2016"/>
    <x v="4"/>
    <s v="5 Seats"/>
  </r>
  <r>
    <s v="Chevrolet Cruze LTZ AT"/>
    <n v="4.5"/>
    <n v="84000"/>
    <x v="0"/>
    <s v="Automatic"/>
    <s v="2nd Owner"/>
    <n v="2012"/>
    <x v="33"/>
    <s v="5 Seats"/>
  </r>
  <r>
    <s v="Honda Civic 1.8 S MT"/>
    <n v="3.34"/>
    <n v="45423"/>
    <x v="1"/>
    <s v="Manual"/>
    <s v="1st Owner"/>
    <n v="2011"/>
    <x v="20"/>
    <s v="5 Seats"/>
  </r>
  <r>
    <s v="Tata Nexon XM S"/>
    <n v="8.84"/>
    <n v="4531"/>
    <x v="1"/>
    <s v="Manual"/>
    <s v="1st Owner"/>
    <n v="2022"/>
    <x v="10"/>
    <s v="7 Seats"/>
  </r>
  <r>
    <s v="Toyota Etios GD SP"/>
    <n v="3.84"/>
    <n v="165260"/>
    <x v="0"/>
    <s v="Manual"/>
    <s v="1st Owner"/>
    <n v="2014"/>
    <x v="18"/>
    <s v="5 Seats"/>
  </r>
  <r>
    <s v="Datsun GO T BSIV"/>
    <n v="2.87"/>
    <n v="34729"/>
    <x v="1"/>
    <s v="Manual"/>
    <s v="1st Owner"/>
    <n v="2017"/>
    <x v="33"/>
    <s v="5 Seats"/>
  </r>
  <r>
    <s v="MG Hector Plus Sharp Diesel MT"/>
    <n v="15.3"/>
    <n v="58493"/>
    <x v="0"/>
    <s v="Manual"/>
    <s v="1st Owner"/>
    <n v="2020"/>
    <x v="31"/>
    <s v="5 Seats"/>
  </r>
  <r>
    <s v="Mahindra XUV300 W8 Option Dual Tone Diesel"/>
    <n v="8.0399999999999991"/>
    <n v="40536"/>
    <x v="0"/>
    <s v="Manual"/>
    <s v="1st Owner"/>
    <n v="2021"/>
    <x v="4"/>
    <s v="5 Seats"/>
  </r>
  <r>
    <s v="Maruti Baleno Zeta"/>
    <n v="6.12"/>
    <n v="57936"/>
    <x v="1"/>
    <s v="Manual"/>
    <s v="1st Owner"/>
    <n v="2020"/>
    <x v="23"/>
    <s v="5 Seats"/>
  </r>
  <r>
    <s v="Hyundai i10 Magna 1.1L"/>
    <n v="2.06"/>
    <n v="83061"/>
    <x v="1"/>
    <s v="Manual"/>
    <s v="3rd Owner"/>
    <n v="2012"/>
    <x v="54"/>
    <s v="5 Seats"/>
  </r>
  <r>
    <s v="MG Hector Sharp DCT"/>
    <n v="16.149999999999999"/>
    <n v="31752"/>
    <x v="1"/>
    <s v="Automatic"/>
    <s v="1st Owner"/>
    <n v="2019"/>
    <x v="13"/>
    <s v="5 Seats"/>
  </r>
  <r>
    <s v="Volkswagen Polo Petrol Trendline 1.2L"/>
    <n v="2.25"/>
    <n v="82770"/>
    <x v="1"/>
    <s v="Manual"/>
    <s v="3rd Owner"/>
    <n v="2011"/>
    <x v="4"/>
    <s v="5 Seats"/>
  </r>
  <r>
    <s v="Maruti Alto 800 LXI"/>
    <n v="1.88"/>
    <n v="71596"/>
    <x v="1"/>
    <s v="Manual"/>
    <s v="3rd Owner"/>
    <n v="2015"/>
    <x v="4"/>
    <s v="5 Seats"/>
  </r>
  <r>
    <s v="Hyundai Santro Sportz AMT"/>
    <n v="5.44"/>
    <n v="5273"/>
    <x v="1"/>
    <s v="Automatic"/>
    <s v="1st Owner"/>
    <n v="2022"/>
    <x v="33"/>
    <s v="5 Seats"/>
  </r>
  <r>
    <s v="Maruti Swift Dzire LDI"/>
    <n v="3.35"/>
    <n v="72134"/>
    <x v="0"/>
    <s v="Manual"/>
    <s v="1st Owner"/>
    <n v="2014"/>
    <x v="17"/>
    <s v="5 Seats"/>
  </r>
  <r>
    <s v="Maruti Baleno 1.2 Zeta"/>
    <n v="5.71"/>
    <n v="33835"/>
    <x v="1"/>
    <s v="Manual"/>
    <s v="1st Owner"/>
    <n v="2018"/>
    <x v="31"/>
    <s v="5 Seats"/>
  </r>
  <r>
    <s v="Mahindra XUV500 W6 2WD"/>
    <n v="8.77"/>
    <n v="42355"/>
    <x v="0"/>
    <s v="Manual"/>
    <s v="1st Owner"/>
    <n v="2017"/>
    <x v="97"/>
    <s v="5 Seats"/>
  </r>
  <r>
    <s v="Maruti Wagon R LXI Minor"/>
    <n v="0.82642000000000004"/>
    <n v="166155"/>
    <x v="1"/>
    <s v="Manual"/>
    <s v="2nd Owner"/>
    <n v="2008"/>
    <x v="48"/>
    <s v="5 Seats"/>
  </r>
  <r>
    <s v="Maruti Celerio ZXI MT BSIV"/>
    <n v="4.6100000000000003"/>
    <n v="5246"/>
    <x v="1"/>
    <s v="Manual"/>
    <s v="1st Owner"/>
    <n v="2019"/>
    <x v="12"/>
    <s v="5 Seats"/>
  </r>
  <r>
    <s v="Maruti Swift Dzire ZXI 1.2"/>
    <n v="6.27"/>
    <n v="7376"/>
    <x v="1"/>
    <s v="Manual"/>
    <s v="1st Owner"/>
    <n v="2018"/>
    <x v="34"/>
    <s v="5 Seats"/>
  </r>
  <r>
    <s v="Maruti Swift VXI"/>
    <n v="4.9400000000000004"/>
    <n v="62195"/>
    <x v="1"/>
    <s v="Manual"/>
    <s v="1st Owner"/>
    <n v="2018"/>
    <x v="134"/>
    <s v="5 Seats"/>
  </r>
  <r>
    <s v="Hyundai Santro Xing GL"/>
    <n v="1"/>
    <n v="84173"/>
    <x v="1"/>
    <s v="Manual"/>
    <s v="3rd Owner"/>
    <n v="2008"/>
    <x v="39"/>
    <s v="5 Seats"/>
  </r>
  <r>
    <s v="Hyundai EON Era Plus"/>
    <n v="2.69"/>
    <n v="56016"/>
    <x v="1"/>
    <s v="Manual"/>
    <s v="1st Owner"/>
    <n v="2016"/>
    <x v="4"/>
    <s v="5 Seats"/>
  </r>
  <r>
    <s v="Tata Manza Aura (ABS) Quadrajet"/>
    <n v="1.43"/>
    <n v="103659"/>
    <x v="0"/>
    <s v="Manual"/>
    <s v="1st Owner"/>
    <n v="2010"/>
    <x v="4"/>
    <s v="5 Seats"/>
  </r>
  <r>
    <s v="Hyundai Grand i10 CRDi Magna"/>
    <n v="3.85"/>
    <n v="73000"/>
    <x v="0"/>
    <s v="Manual"/>
    <s v="2nd Owner"/>
    <n v="2014"/>
    <x v="31"/>
    <s v="5 Seats"/>
  </r>
  <r>
    <s v="Renault Duster 85PS Diesel RxL"/>
    <n v="4.5"/>
    <n v="42900"/>
    <x v="0"/>
    <s v="Manual"/>
    <s v="3rd Owner"/>
    <n v="2014"/>
    <x v="3"/>
    <s v="7 Seats"/>
  </r>
  <r>
    <s v="Datsun RediGO T Option"/>
    <n v="2.5"/>
    <n v="84000"/>
    <x v="1"/>
    <s v="Manual"/>
    <s v="1st Owner"/>
    <n v="2016"/>
    <x v="4"/>
    <s v="5 Seats"/>
  </r>
  <r>
    <s v="Chevrolet Cruze LTZ"/>
    <n v="4.9000000000000004"/>
    <n v="56000"/>
    <x v="0"/>
    <s v="Manual"/>
    <s v="2nd Owner"/>
    <n v="2013"/>
    <x v="118"/>
    <s v="5 Seats"/>
  </r>
  <r>
    <s v="Volkswagen Touareg 3.6 V6 FSI"/>
    <n v="10"/>
    <n v="92000"/>
    <x v="1"/>
    <s v="Automatic"/>
    <s v="2nd Owner"/>
    <n v="2007"/>
    <x v="13"/>
    <s v="5 Seats"/>
  </r>
  <r>
    <s v="Hyundai Creta 1.6 CRDi AT SX Plus"/>
    <n v="9.5"/>
    <n v="79000"/>
    <x v="0"/>
    <s v="Automatic"/>
    <s v="1st Owner"/>
    <n v="2016"/>
    <x v="4"/>
    <s v="5 Seats"/>
  </r>
  <r>
    <s v="Maruti Baleno 1.2 Delta"/>
    <n v="5.08"/>
    <n v="59407"/>
    <x v="1"/>
    <s v="Manual"/>
    <s v="1st Owner"/>
    <n v="2017"/>
    <x v="5"/>
    <s v="5 Seats"/>
  </r>
  <r>
    <s v="Maruti Swift Dzire 1.2 Vxi BSIV"/>
    <n v="2.4900000000000002"/>
    <n v="57756"/>
    <x v="1"/>
    <s v="Manual"/>
    <s v="1st Owner"/>
    <n v="2010"/>
    <x v="48"/>
    <s v="5 Seats"/>
  </r>
  <r>
    <s v="Fiat Linea Emotion Pack (Diesel)"/>
    <n v="1.66"/>
    <n v="140148"/>
    <x v="0"/>
    <s v="Manual"/>
    <s v="1st Owner"/>
    <n v="2010"/>
    <x v="4"/>
    <s v="5 Seats"/>
  </r>
  <r>
    <s v="Tata Altroz XM plus"/>
    <n v="6.84"/>
    <n v="3730"/>
    <x v="1"/>
    <s v="Manual"/>
    <s v="1st Owner"/>
    <n v="2021"/>
    <x v="13"/>
    <s v="5 Seats"/>
  </r>
  <r>
    <s v="Maruti Swift ZXI BSIV"/>
    <n v="3.64"/>
    <n v="98890"/>
    <x v="1"/>
    <s v="Manual"/>
    <s v="2nd Owner"/>
    <n v="2015"/>
    <x v="32"/>
    <s v="5 Seats"/>
  </r>
  <r>
    <s v="Tata Tigor 1.05 Revotorq XZ Option"/>
    <n v="4.08"/>
    <n v="134156"/>
    <x v="0"/>
    <s v="Manual"/>
    <s v="1st Owner"/>
    <n v="2017"/>
    <x v="32"/>
    <s v="7 Seats"/>
  </r>
  <r>
    <s v="Maruti Alto K10 VXI"/>
    <n v="3.09"/>
    <n v="49446"/>
    <x v="1"/>
    <s v="Manual"/>
    <s v="1st Owner"/>
    <n v="2017"/>
    <x v="18"/>
    <s v="5 Seats"/>
  </r>
  <r>
    <s v="Maruti Swift Dzire 1.2 Lxi BSIV"/>
    <n v="1.91"/>
    <n v="146510"/>
    <x v="1"/>
    <s v="Manual"/>
    <s v="3rd Owner"/>
    <n v="2011"/>
    <x v="8"/>
    <s v="5 Seats"/>
  </r>
  <r>
    <s v="Honda Mobilio S i-DTEC"/>
    <n v="3.93"/>
    <n v="81355"/>
    <x v="0"/>
    <s v="Manual"/>
    <s v="3rd Owner"/>
    <n v="2014"/>
    <x v="13"/>
    <s v="5 Seats"/>
  </r>
  <r>
    <s v="Renault Duster 110PS Diesel RxL"/>
    <n v="3.5"/>
    <n v="100298"/>
    <x v="0"/>
    <s v="Manual"/>
    <s v="2nd Owner"/>
    <n v="2013"/>
    <x v="11"/>
    <s v="5 Seats"/>
  </r>
  <r>
    <s v="Maruti Swift Dzire ZXI Plus"/>
    <n v="6.84"/>
    <n v="60892"/>
    <x v="1"/>
    <s v="Manual"/>
    <s v="1st Owner"/>
    <n v="2018"/>
    <x v="23"/>
    <s v="5 Seats"/>
  </r>
  <r>
    <s v="Maruti Alto K10 VXI"/>
    <n v="2.69"/>
    <n v="48603"/>
    <x v="1"/>
    <s v="Manual"/>
    <s v="1st Owner"/>
    <n v="2015"/>
    <x v="4"/>
    <s v="5 Seats"/>
  </r>
  <r>
    <s v="Mercedes-Benz GLC Progressive 220d"/>
    <n v="32.19"/>
    <n v="95472"/>
    <x v="0"/>
    <s v="Automatic"/>
    <s v="1st Owner"/>
    <n v="2018"/>
    <x v="4"/>
    <s v="5 Seats"/>
  </r>
  <r>
    <s v="Mercedes-Benz E-Class E250 CDI Blue Efficiency"/>
    <n v="17.75"/>
    <n v="63000"/>
    <x v="0"/>
    <s v="Automatic"/>
    <s v="2nd Owner"/>
    <n v="2011"/>
    <x v="4"/>
    <s v="5 Seats"/>
  </r>
  <r>
    <s v="Maruti Alto 800 LXI"/>
    <n v="3.25"/>
    <n v="44000"/>
    <x v="1"/>
    <s v="Manual"/>
    <s v="1st Owner"/>
    <n v="2016"/>
    <x v="128"/>
    <s v="5 Seats"/>
  </r>
  <r>
    <s v="Hyundai i20 1.4 CRDi Magna"/>
    <n v="3.9"/>
    <n v="60000"/>
    <x v="0"/>
    <s v="Manual"/>
    <s v="2nd Owner"/>
    <n v="2012"/>
    <x v="13"/>
    <s v="5 Seats"/>
  </r>
  <r>
    <s v="Maruti Celerio LXI"/>
    <n v="2.59"/>
    <n v="18674"/>
    <x v="1"/>
    <s v="Manual"/>
    <s v="1st Owner"/>
    <n v="2014"/>
    <x v="5"/>
    <s v="5 Seats"/>
  </r>
  <r>
    <s v="Maruti Ciaz Alpha"/>
    <n v="9.98"/>
    <n v="11689"/>
    <x v="1"/>
    <s v="Manual"/>
    <s v="1st Owner"/>
    <n v="2021"/>
    <x v="4"/>
    <s v="5 Seats"/>
  </r>
  <r>
    <s v="Mahindra Scorpio S11 BSIV"/>
    <n v="10.61"/>
    <n v="55187"/>
    <x v="0"/>
    <s v="Manual"/>
    <s v="1st Owner"/>
    <n v="2017"/>
    <x v="4"/>
    <s v="5 Seats"/>
  </r>
  <r>
    <s v="Maruti Baleno 1.2 Zeta"/>
    <n v="5.57"/>
    <n v="59089"/>
    <x v="1"/>
    <s v="Manual"/>
    <s v="1st Owner"/>
    <n v="2017"/>
    <x v="4"/>
    <s v="5 Seats"/>
  </r>
  <r>
    <s v="Hyundai i10 Sportz 1.2"/>
    <n v="1.81"/>
    <n v="86517"/>
    <x v="1"/>
    <s v="Manual"/>
    <s v="2nd Owner"/>
    <n v="2010"/>
    <x v="3"/>
    <s v="5 Seats"/>
  </r>
  <r>
    <s v="Hyundai Grand i10 Sportz"/>
    <n v="3.85"/>
    <n v="19079"/>
    <x v="1"/>
    <s v="Manual"/>
    <s v="1st Owner"/>
    <n v="2015"/>
    <x v="4"/>
    <s v="5 Seats"/>
  </r>
  <r>
    <s v="Fiat Grande Punto 1.2 Emotion"/>
    <n v="1.76"/>
    <n v="50502"/>
    <x v="1"/>
    <s v="Manual"/>
    <s v="2nd Owner"/>
    <n v="2010"/>
    <x v="37"/>
    <s v="5 Seats"/>
  </r>
  <r>
    <s v="Maruti Celerio ZXI MT BSIV"/>
    <n v="4.28"/>
    <n v="33173"/>
    <x v="1"/>
    <s v="Manual"/>
    <s v="1st Owner"/>
    <n v="2018"/>
    <x v="89"/>
    <s v="5 Seats"/>
  </r>
  <r>
    <s v="Honda Amaze S i-DTEC"/>
    <n v="4.34"/>
    <n v="88227"/>
    <x v="0"/>
    <s v="Manual"/>
    <s v="1st Owner"/>
    <n v="2016"/>
    <x v="6"/>
    <s v="7 Seats"/>
  </r>
  <r>
    <s v="Hyundai i20 Magna Optional 1.2"/>
    <n v="3.14"/>
    <n v="73914"/>
    <x v="1"/>
    <s v="Manual"/>
    <s v="2nd Owner"/>
    <n v="2013"/>
    <x v="4"/>
    <s v="7 Seats"/>
  </r>
  <r>
    <s v="Hyundai i20 Sportz Plus BSIV"/>
    <n v="6.45"/>
    <n v="85906"/>
    <x v="1"/>
    <s v="Manual"/>
    <s v="1st Owner"/>
    <n v="2019"/>
    <x v="129"/>
    <s v="5 Seats"/>
  </r>
  <r>
    <s v="Hyundai i20 Sportz Petrol"/>
    <n v="2.4"/>
    <n v="82818"/>
    <x v="1"/>
    <s v="Manual"/>
    <s v="2nd Owner"/>
    <n v="2010"/>
    <x v="4"/>
    <s v="5 Seats"/>
  </r>
  <r>
    <s v="Honda Amaze V CVT Petrol BSIV"/>
    <n v="7.21"/>
    <n v="13102"/>
    <x v="1"/>
    <s v="Automatic"/>
    <s v="1st Owner"/>
    <n v="2018"/>
    <x v="4"/>
    <s v="5 Seats"/>
  </r>
  <r>
    <s v="Maruti Swift VXI"/>
    <n v="6.17"/>
    <n v="18008"/>
    <x v="1"/>
    <s v="Manual"/>
    <s v="1st Owner"/>
    <n v="2022"/>
    <x v="23"/>
    <s v="5 Seats"/>
  </r>
  <r>
    <s v="Ford Ecosport 1.5 Petrol Ambiente"/>
    <n v="7.42"/>
    <n v="12011"/>
    <x v="1"/>
    <s v="Manual"/>
    <s v="1st Owner"/>
    <n v="2020"/>
    <x v="23"/>
    <s v="5 Seats"/>
  </r>
  <r>
    <s v="Chevrolet Spark 1.0 PS"/>
    <n v="0.73582000000000003"/>
    <n v="89133"/>
    <x v="1"/>
    <s v="Manual"/>
    <s v="1st Owner"/>
    <n v="2009"/>
    <x v="6"/>
    <s v="5 Seats"/>
  </r>
  <r>
    <s v="Honda City i VTEC CVT VX"/>
    <n v="6.98"/>
    <n v="57445"/>
    <x v="1"/>
    <s v="Automatic"/>
    <s v="1st Owner"/>
    <n v="2015"/>
    <x v="4"/>
    <s v="7 Seats"/>
  </r>
  <r>
    <s v="Hyundai i20 Magna"/>
    <n v="2.76"/>
    <n v="127936"/>
    <x v="1"/>
    <s v="Manual"/>
    <s v="1st Owner"/>
    <n v="2013"/>
    <x v="4"/>
    <s v="5 Seats"/>
  </r>
  <r>
    <s v="Maruti Celerio VDi"/>
    <n v="3.01"/>
    <n v="77262"/>
    <x v="0"/>
    <s v="Manual"/>
    <s v="1st Owner"/>
    <n v="2015"/>
    <x v="3"/>
    <s v="5 Seats"/>
  </r>
  <r>
    <s v="Hyundai i20 1.2 Asta"/>
    <n v="5.92"/>
    <n v="52401"/>
    <x v="1"/>
    <s v="Manual"/>
    <s v="1st Owner"/>
    <n v="2018"/>
    <x v="4"/>
    <s v="5 Seats"/>
  </r>
  <r>
    <s v="Maruti Swift VXI"/>
    <n v="5.48"/>
    <n v="44071"/>
    <x v="1"/>
    <s v="Manual"/>
    <s v="1st Owner"/>
    <n v="2020"/>
    <x v="4"/>
    <s v="5 Seats"/>
  </r>
  <r>
    <s v="Mahindra XUV500 W8 2WD"/>
    <n v="5.96"/>
    <n v="153231"/>
    <x v="0"/>
    <s v="Manual"/>
    <s v="1st Owner"/>
    <n v="2014"/>
    <x v="11"/>
    <s v="5 Seats"/>
  </r>
  <r>
    <s v="Mahindra XUV500 W6 2WD"/>
    <n v="6.22"/>
    <n v="132131"/>
    <x v="0"/>
    <s v="Manual"/>
    <s v="1st Owner"/>
    <n v="2015"/>
    <x v="15"/>
    <s v="7 Seats"/>
  </r>
  <r>
    <s v="Honda City V MT"/>
    <n v="4.17"/>
    <n v="70132"/>
    <x v="1"/>
    <s v="Manual"/>
    <s v="2nd Owner"/>
    <n v="2012"/>
    <x v="31"/>
    <s v="5 Seats"/>
  </r>
  <r>
    <s v="Hyundai Grand i10 1.2 Kappa Sportz Option"/>
    <n v="4.8899999999999997"/>
    <n v="15321"/>
    <x v="1"/>
    <s v="Manual"/>
    <s v="1st Owner"/>
    <n v="2017"/>
    <x v="14"/>
    <s v="5 Seats"/>
  </r>
  <r>
    <s v="Maruti Ritz LXI"/>
    <n v="1.79"/>
    <n v="74727"/>
    <x v="1"/>
    <s v="Manual"/>
    <s v="1st Owner"/>
    <n v="2009"/>
    <x v="5"/>
    <s v="5 Seats"/>
  </r>
  <r>
    <s v="Tata Punch Creative DT"/>
    <n v="7.87"/>
    <n v="19959"/>
    <x v="1"/>
    <s v="Manual"/>
    <s v="1st Owner"/>
    <n v="2021"/>
    <x v="75"/>
    <s v="5 Seats"/>
  </r>
  <r>
    <s v="Hyundai i10 Sportz"/>
    <n v="2.44"/>
    <n v="50596"/>
    <x v="1"/>
    <s v="Manual"/>
    <s v="1st Owner"/>
    <n v="2011"/>
    <x v="23"/>
    <s v="5 Seats"/>
  </r>
  <r>
    <s v="Maruti Baleno 1.2 Zeta"/>
    <n v="5.12"/>
    <n v="56982"/>
    <x v="1"/>
    <s v="Manual"/>
    <s v="1st Owner"/>
    <n v="2016"/>
    <x v="31"/>
    <s v="5 Seats"/>
  </r>
  <r>
    <s v="Maruti Ertiga LXI"/>
    <n v="5.92"/>
    <n v="52932"/>
    <x v="1"/>
    <s v="Manual"/>
    <s v="1st Owner"/>
    <n v="2019"/>
    <x v="13"/>
    <s v="5 Seats"/>
  </r>
  <r>
    <s v="Mahindra XUV700 AX3 AT"/>
    <n v="14.76"/>
    <n v="8655"/>
    <x v="1"/>
    <s v="Automatic"/>
    <s v="1st Owner"/>
    <n v="2021"/>
    <x v="86"/>
    <s v="5 Seats"/>
  </r>
  <r>
    <s v="Maruti Ritz VDi"/>
    <n v="2.04"/>
    <n v="127763"/>
    <x v="0"/>
    <s v="Manual"/>
    <s v="1st Owner"/>
    <n v="2011"/>
    <x v="48"/>
    <s v="5 Seats"/>
  </r>
  <r>
    <s v="Hyundai Verna VTVT 1.6 SX"/>
    <n v="8.58"/>
    <n v="20033"/>
    <x v="1"/>
    <s v="Manual"/>
    <s v="2nd Owner"/>
    <n v="2019"/>
    <x v="29"/>
    <s v="5 Seats"/>
  </r>
  <r>
    <s v="Volkswagen Polo 1.5 TDI Highline"/>
    <n v="4.46"/>
    <n v="124908"/>
    <x v="0"/>
    <s v="Manual"/>
    <s v="1st Owner"/>
    <n v="2016"/>
    <x v="31"/>
    <s v="5 Seats"/>
  </r>
  <r>
    <s v="Toyota Corolla H2"/>
    <n v="2.15"/>
    <n v="60000"/>
    <x v="1"/>
    <s v="Manual"/>
    <s v="2nd Owner"/>
    <n v="2005"/>
    <x v="55"/>
    <s v="5 Seats"/>
  </r>
  <r>
    <s v="Mahindra XUV500 W10 2WD"/>
    <n v="9.17"/>
    <n v="140556"/>
    <x v="0"/>
    <s v="Manual"/>
    <s v="1st Owner"/>
    <n v="2017"/>
    <x v="6"/>
    <s v="5 Seats"/>
  </r>
  <r>
    <s v="Tata Bolt Quadrajet XE"/>
    <n v="2.74"/>
    <n v="184618"/>
    <x v="0"/>
    <s v="Manual"/>
    <s v="2nd Owner"/>
    <n v="2016"/>
    <x v="13"/>
    <s v="5 Seats"/>
  </r>
  <r>
    <s v="Maruti Alto K10 VXI"/>
    <n v="2.42"/>
    <n v="73600"/>
    <x v="1"/>
    <s v="Manual"/>
    <s v="1st Owner"/>
    <n v="2014"/>
    <x v="0"/>
    <s v="5 Seats"/>
  </r>
  <r>
    <s v="Volkswagen Jetta 1.9 Highline TDI"/>
    <n v="3.25"/>
    <n v="89000"/>
    <x v="0"/>
    <s v="Automatic"/>
    <s v="2nd Owner"/>
    <n v="2009"/>
    <x v="31"/>
    <s v="5 Seats"/>
  </r>
  <r>
    <s v="Renault Duster 85PS Diesel RxL"/>
    <n v="4"/>
    <n v="57000"/>
    <x v="0"/>
    <s v="Manual"/>
    <s v="4th Owner"/>
    <n v="2012"/>
    <x v="18"/>
    <s v="5 Seats"/>
  </r>
  <r>
    <s v="Skoda Rapid 1.6 TDI Elegance"/>
    <n v="4.1100000000000003"/>
    <n v="65000"/>
    <x v="0"/>
    <s v="Manual"/>
    <s v="2nd Owner"/>
    <n v="2011"/>
    <x v="11"/>
    <s v="5 Seats"/>
  </r>
  <r>
    <s v="Maruti Swift LDI"/>
    <n v="3.9"/>
    <n v="67000"/>
    <x v="0"/>
    <s v="Manual"/>
    <s v="1st Owner"/>
    <n v="2012"/>
    <x v="16"/>
    <s v="5 Seats"/>
  </r>
  <r>
    <s v="Maruti Swift 1.3 VXi"/>
    <n v="1.52"/>
    <n v="59458"/>
    <x v="1"/>
    <s v="Manual"/>
    <s v="3rd Owner"/>
    <n v="2009"/>
    <x v="4"/>
    <s v="5 Seats"/>
  </r>
  <r>
    <s v="Mahindra XUV300 W8 Option Diesel"/>
    <n v="9.68"/>
    <n v="67534"/>
    <x v="0"/>
    <s v="Manual"/>
    <s v="1st Owner"/>
    <n v="2021"/>
    <x v="4"/>
    <s v="5 Seats"/>
  </r>
  <r>
    <s v="Maruti Wagon R VXI BS IV"/>
    <n v="1.93"/>
    <n v="37204"/>
    <x v="1"/>
    <s v="Manual"/>
    <s v="1st Owner"/>
    <n v="2011"/>
    <x v="4"/>
    <s v="5 Seats"/>
  </r>
  <r>
    <s v="Jeep Compass 2.0 Longitude Option BSIV"/>
    <n v="9.27"/>
    <n v="119444"/>
    <x v="0"/>
    <s v="Manual"/>
    <s v="1st Owner"/>
    <n v="2017"/>
    <x v="4"/>
    <s v="6 Seats"/>
  </r>
  <r>
    <s v="Maruti Ciaz 1.3 Delta"/>
    <n v="6.72"/>
    <n v="25541"/>
    <x v="0"/>
    <s v="Manual"/>
    <s v="1st Owner"/>
    <n v="2017"/>
    <x v="89"/>
    <s v="5 Seats"/>
  </r>
  <r>
    <s v="Maruti Alto 800 LXI"/>
    <n v="2.75"/>
    <n v="22999"/>
    <x v="1"/>
    <s v="Manual"/>
    <s v="1st Owner"/>
    <n v="2017"/>
    <x v="3"/>
    <s v="5 Seats"/>
  </r>
  <r>
    <s v="Maruti Ciaz Alpha BSIV"/>
    <n v="8.34"/>
    <n v="57270"/>
    <x v="1"/>
    <s v="Manual"/>
    <s v="1st Owner"/>
    <n v="2019"/>
    <x v="3"/>
    <s v="7 Seats"/>
  </r>
  <r>
    <s v="Volkswagen Polo 1.0 MPI Trendline"/>
    <n v="5.59"/>
    <n v="29797"/>
    <x v="1"/>
    <s v="Manual"/>
    <s v="1st Owner"/>
    <n v="2020"/>
    <x v="10"/>
    <s v="5 Seats"/>
  </r>
  <r>
    <s v="Volkswagen Vento 1.2 TSI Highline AT"/>
    <n v="4.57"/>
    <n v="92028"/>
    <x v="1"/>
    <s v="Automatic"/>
    <s v="2nd Owner"/>
    <n v="2015"/>
    <x v="10"/>
    <s v="5 Seats"/>
  </r>
  <r>
    <s v="Hyundai i20 1.2 Sportz"/>
    <n v="3.08"/>
    <n v="36550"/>
    <x v="1"/>
    <s v="Manual"/>
    <s v="1st Owner"/>
    <n v="2012"/>
    <x v="33"/>
    <s v="5 Seats"/>
  </r>
  <r>
    <s v="Hyundai Grand i10 Sportz Celebration Edition"/>
    <n v="4.25"/>
    <n v="46407"/>
    <x v="1"/>
    <s v="Manual"/>
    <s v="1st Owner"/>
    <n v="2016"/>
    <x v="31"/>
    <s v="5 Seats"/>
  </r>
  <r>
    <s v="Maruti Baleno Zeta CVT"/>
    <n v="8.32"/>
    <n v="9598"/>
    <x v="1"/>
    <s v="Automatic"/>
    <s v="1st Owner"/>
    <n v="2021"/>
    <x v="10"/>
    <s v="5 Seats"/>
  </r>
  <r>
    <s v="Chevrolet Spark 1.0 LT"/>
    <n v="1.1599999999999999"/>
    <n v="48616"/>
    <x v="1"/>
    <s v="Manual"/>
    <s v="1st Owner"/>
    <n v="2010"/>
    <x v="9"/>
    <s v="5 Seats"/>
  </r>
  <r>
    <s v="Honda Amaze VX Petrol BSIV"/>
    <n v="4.6500000000000004"/>
    <n v="116560"/>
    <x v="1"/>
    <s v="Manual"/>
    <s v="1st Owner"/>
    <n v="2019"/>
    <x v="10"/>
    <s v="5 Seats"/>
  </r>
  <r>
    <s v="Honda Jazz 1.2 V i VTEC"/>
    <n v="5.14"/>
    <n v="49625"/>
    <x v="1"/>
    <s v="Manual"/>
    <s v="1st Owner"/>
    <n v="2016"/>
    <x v="89"/>
    <s v="5 Seats"/>
  </r>
  <r>
    <s v="Nissan Micra XV CVT"/>
    <n v="3.38"/>
    <n v="56409"/>
    <x v="1"/>
    <s v="Automatic"/>
    <s v="1st Owner"/>
    <n v="2014"/>
    <x v="3"/>
    <s v="5 Seats"/>
  </r>
  <r>
    <s v="Mahindra KUV 100 mFALCON D75 K4"/>
    <n v="2.6"/>
    <n v="128847"/>
    <x v="0"/>
    <s v="Manual"/>
    <s v="1st Owner"/>
    <n v="2016"/>
    <x v="10"/>
    <s v="7 Seats"/>
  </r>
  <r>
    <s v="Hyundai i10 Era"/>
    <n v="1.39"/>
    <n v="212598"/>
    <x v="1"/>
    <s v="Manual"/>
    <s v="4th Owner"/>
    <n v="2010"/>
    <x v="11"/>
    <s v="5 Seats"/>
  </r>
  <r>
    <s v="Maruti Ciaz ZDi Plus"/>
    <n v="5.14"/>
    <n v="80444"/>
    <x v="0"/>
    <s v="Manual"/>
    <s v="2nd Owner"/>
    <n v="2015"/>
    <x v="6"/>
    <s v="5 Seats"/>
  </r>
  <r>
    <s v="Datsun GO Plus T BSIV"/>
    <n v="3.21"/>
    <n v="30848"/>
    <x v="1"/>
    <s v="Manual"/>
    <s v="1st Owner"/>
    <n v="2017"/>
    <x v="17"/>
    <s v="5 Seats"/>
  </r>
  <r>
    <s v="Maruti Ciaz 1.4 Delta"/>
    <n v="5.69"/>
    <n v="154027"/>
    <x v="1"/>
    <s v="Manual"/>
    <s v="2nd Owner"/>
    <n v="2017"/>
    <x v="89"/>
    <s v="5 Seats"/>
  </r>
  <r>
    <s v="Honda Amaze S i-VTEC"/>
    <n v="3.58"/>
    <n v="71834"/>
    <x v="1"/>
    <s v="Manual"/>
    <s v="1st Owner"/>
    <n v="2016"/>
    <x v="9"/>
    <s v="5 Seats"/>
  </r>
  <r>
    <s v="Chevrolet Spark 1.0 LS"/>
    <n v="1.1000000000000001"/>
    <n v="74829"/>
    <x v="1"/>
    <s v="Manual"/>
    <s v="1st Owner"/>
    <n v="2011"/>
    <x v="4"/>
    <s v="5 Seats"/>
  </r>
  <r>
    <s v="Volkswagen Polo 1.2 MPI Comfortline"/>
    <n v="3.67"/>
    <n v="175705"/>
    <x v="1"/>
    <s v="Manual"/>
    <s v="1st Owner"/>
    <n v="2017"/>
    <x v="12"/>
    <s v="5 Seats"/>
  </r>
  <r>
    <s v="Honda Brio S MT"/>
    <n v="2.5499999999999998"/>
    <n v="38219"/>
    <x v="1"/>
    <s v="Manual"/>
    <s v="1st Owner"/>
    <n v="2012"/>
    <x v="6"/>
    <s v="6 Seats"/>
  </r>
  <r>
    <s v="Maruti Ciaz Sigma BSIV"/>
    <n v="6.52"/>
    <n v="49391"/>
    <x v="1"/>
    <s v="Manual"/>
    <s v="1st Owner"/>
    <n v="2018"/>
    <x v="4"/>
    <s v="5 Seats"/>
  </r>
  <r>
    <s v="Honda City 1.5 V MT"/>
    <n v="3.05"/>
    <n v="167457"/>
    <x v="1"/>
    <s v="Manual"/>
    <s v="2nd Owner"/>
    <n v="2010"/>
    <x v="31"/>
    <s v="5 Seats"/>
  </r>
  <r>
    <s v="Hyundai EON D Lite Plus"/>
    <n v="1.85"/>
    <n v="50915"/>
    <x v="1"/>
    <s v="Manual"/>
    <s v="1st Owner"/>
    <n v="2012"/>
    <x v="10"/>
    <s v="5 Seats"/>
  </r>
  <r>
    <s v="Chevrolet Spark 1.0 LS LPG"/>
    <n v="0.59736"/>
    <n v="192340"/>
    <x v="4"/>
    <s v="Manual"/>
    <s v="2nd Owner"/>
    <n v="2010"/>
    <x v="131"/>
    <s v="5 Seats"/>
  </r>
  <r>
    <s v="Maruti Ertiga VXI CNG"/>
    <n v="7.05"/>
    <n v="77778"/>
    <x v="2"/>
    <s v="Manual"/>
    <s v="1st Owner"/>
    <n v="2018"/>
    <x v="11"/>
    <s v="5 Seats"/>
  </r>
  <r>
    <s v="Maruti Baleno 1.2 Delta"/>
    <n v="5.08"/>
    <n v="30435"/>
    <x v="1"/>
    <s v="Manual"/>
    <s v="1st Owner"/>
    <n v="2017"/>
    <x v="31"/>
    <s v="5 Seats"/>
  </r>
  <r>
    <s v="Renault KWID RXT"/>
    <n v="2.76"/>
    <n v="80478"/>
    <x v="1"/>
    <s v="Manual"/>
    <s v="1st Owner"/>
    <n v="2018"/>
    <x v="17"/>
    <s v="5 Seats"/>
  </r>
  <r>
    <s v="Mahindra XUV300 W6 AMT Diesel BSIV"/>
    <n v="7.91"/>
    <n v="62805"/>
    <x v="0"/>
    <s v="Automatic"/>
    <s v="1st Owner"/>
    <n v="2020"/>
    <x v="4"/>
    <s v="5 Seats"/>
  </r>
  <r>
    <s v="Hyundai Grand i10 Nios Sportz"/>
    <n v="6.51"/>
    <n v="8683"/>
    <x v="1"/>
    <s v="Manual"/>
    <s v="1st Owner"/>
    <n v="2021"/>
    <x v="45"/>
    <s v="5 Seats"/>
  </r>
  <r>
    <s v="Maruti Ciaz Delta Diesel"/>
    <n v="6.96"/>
    <n v="50251"/>
    <x v="0"/>
    <s v="Manual"/>
    <s v="1st Owner"/>
    <n v="2019"/>
    <x v="0"/>
    <s v="5 Seats"/>
  </r>
  <r>
    <s v="Datsun GO T BSIV"/>
    <n v="2.37"/>
    <n v="32635"/>
    <x v="1"/>
    <s v="Manual"/>
    <s v="1st Owner"/>
    <n v="2015"/>
    <x v="33"/>
    <s v="5 Seats"/>
  </r>
  <r>
    <s v="Volkswagen Jetta 1.4 TSI Comfortline"/>
    <n v="4.97"/>
    <n v="53003"/>
    <x v="1"/>
    <s v="Manual"/>
    <s v="1st Owner"/>
    <n v="2012"/>
    <x v="18"/>
    <s v="5 Seats"/>
  </r>
  <r>
    <s v="Maruti XL6 Zeta"/>
    <n v="7.44"/>
    <n v="113006"/>
    <x v="1"/>
    <s v="Manual"/>
    <s v="1st Owner"/>
    <n v="2019"/>
    <x v="48"/>
    <s v="5 Seats"/>
  </r>
  <r>
    <s v="Maruti Swift Dzire Tour 1.3 S Diesel"/>
    <n v="5.43"/>
    <n v="69036"/>
    <x v="0"/>
    <s v="Manual"/>
    <s v="1st Owner"/>
    <n v="2018"/>
    <x v="16"/>
    <s v="5 Seats"/>
  </r>
  <r>
    <s v="Hyundai EON Era Plus"/>
    <n v="1.92"/>
    <n v="61235"/>
    <x v="1"/>
    <s v="Manual"/>
    <s v="1st Owner"/>
    <n v="2012"/>
    <x v="13"/>
    <s v="5 Seats"/>
  </r>
  <r>
    <s v="Hyundai i20 1.2 Spotz"/>
    <n v="5.47"/>
    <n v="29946"/>
    <x v="1"/>
    <s v="Manual"/>
    <s v="1st Owner"/>
    <n v="2017"/>
    <x v="64"/>
    <s v="7 Seats"/>
  </r>
  <r>
    <s v="Maruti Eeco 5 Seater AC 2020-2022"/>
    <n v="4.78"/>
    <n v="21330"/>
    <x v="1"/>
    <s v="Manual"/>
    <s v="1st Owner"/>
    <n v="2021"/>
    <x v="4"/>
    <s v="5 Seats"/>
  </r>
  <r>
    <s v="Tata Harrier XZA Plus Dark Edition AT 2020-2022"/>
    <n v="18.14"/>
    <n v="42418"/>
    <x v="0"/>
    <s v="Automatic"/>
    <s v="1st Owner"/>
    <n v="2020"/>
    <x v="10"/>
    <s v="5 Seats"/>
  </r>
  <r>
    <s v="Hyundai i10 Era"/>
    <n v="2.2999999999999998"/>
    <n v="90605"/>
    <x v="1"/>
    <s v="Manual"/>
    <s v="1st Owner"/>
    <n v="2013"/>
    <x v="56"/>
    <s v="5 Seats"/>
  </r>
  <r>
    <s v="Maruti Alto Green LXi (CNG)"/>
    <n v="1.34"/>
    <n v="127866"/>
    <x v="2"/>
    <s v="Manual"/>
    <s v="1st Owner"/>
    <n v="2010"/>
    <x v="5"/>
    <s v="5 Seats"/>
  </r>
  <r>
    <s v="Renault Duster 110PS Diesel RxZ"/>
    <n v="2.68"/>
    <n v="177697"/>
    <x v="0"/>
    <s v="Manual"/>
    <s v="2nd Owner"/>
    <n v="2012"/>
    <x v="10"/>
    <s v="5 Seats"/>
  </r>
  <r>
    <s v="Volkswagen Ameo 1.0 MPI Highline Plus"/>
    <n v="5.68"/>
    <n v="13278"/>
    <x v="1"/>
    <s v="Manual"/>
    <s v="1st Owner"/>
    <n v="2018"/>
    <x v="23"/>
    <s v="5 Seats"/>
  </r>
  <r>
    <s v="Maruti S-Presso VXI Plus AT 2019-2022"/>
    <n v="4.9400000000000004"/>
    <n v="4343"/>
    <x v="1"/>
    <s v="Automatic"/>
    <s v="1st Owner"/>
    <n v="2021"/>
    <x v="6"/>
    <s v="5 Seats"/>
  </r>
  <r>
    <s v="Mahindra Scorpio LX 2.6 Turbo 9 Str"/>
    <n v="2.23"/>
    <n v="123804"/>
    <x v="0"/>
    <s v="Manual"/>
    <s v="3rd Owner"/>
    <n v="2009"/>
    <x v="59"/>
    <s v="7 Seats"/>
  </r>
  <r>
    <s v="Hyundai Xcent 1.2 VTVT S"/>
    <n v="5.15"/>
    <n v="22939"/>
    <x v="1"/>
    <s v="Manual"/>
    <s v="1st Owner"/>
    <n v="2018"/>
    <x v="13"/>
    <s v="5 Seats"/>
  </r>
  <r>
    <s v="Honda Amaze S i-Vtech"/>
    <n v="4.54"/>
    <n v="22055"/>
    <x v="1"/>
    <s v="Manual"/>
    <s v="1st Owner"/>
    <n v="2016"/>
    <x v="12"/>
    <s v="5 Seats"/>
  </r>
  <r>
    <s v="Maruti SX4 Vxi BSIV"/>
    <n v="1.98"/>
    <n v="62843"/>
    <x v="1"/>
    <s v="Manual"/>
    <s v="1st Owner"/>
    <n v="2010"/>
    <x v="4"/>
    <s v="7 Seats"/>
  </r>
  <r>
    <s v="MG Astor Style"/>
    <n v="9.77"/>
    <n v="4783"/>
    <x v="1"/>
    <s v="Manual"/>
    <s v="1st Owner"/>
    <n v="2022"/>
    <x v="21"/>
    <s v="7 Seats"/>
  </r>
  <r>
    <s v="Tata Nexon 1.2 Revotron XZA Plus"/>
    <n v="7.94"/>
    <n v="54441"/>
    <x v="1"/>
    <s v="Automatic"/>
    <s v="2nd Owner"/>
    <n v="2019"/>
    <x v="77"/>
    <s v="5 Seats"/>
  </r>
  <r>
    <s v="Tata Hexa XTA"/>
    <n v="10.08"/>
    <n v="122735"/>
    <x v="0"/>
    <s v="Automatic"/>
    <s v="1st Owner"/>
    <n v="2017"/>
    <x v="23"/>
    <s v="5 Seats"/>
  </r>
  <r>
    <s v="Honda City Corporate Edition"/>
    <n v="4.07"/>
    <n v="48096"/>
    <x v="1"/>
    <s v="Manual"/>
    <s v="2nd Owner"/>
    <n v="2012"/>
    <x v="95"/>
    <s v="5 Seats"/>
  </r>
  <r>
    <s v="Tata Indica TDI LS"/>
    <n v="0.95633000000000001"/>
    <n v="130265"/>
    <x v="0"/>
    <s v="Manual"/>
    <s v="2nd Owner"/>
    <n v="2013"/>
    <x v="4"/>
    <s v="5 Seats"/>
  </r>
  <r>
    <s v="Maruti Celerio ZXI AT"/>
    <n v="3.86"/>
    <n v="46005"/>
    <x v="1"/>
    <s v="Automatic"/>
    <s v="1st Owner"/>
    <n v="2016"/>
    <x v="23"/>
    <s v="5 Seats"/>
  </r>
  <r>
    <s v="Datsun RediGO T Option"/>
    <n v="2.19"/>
    <n v="62876"/>
    <x v="1"/>
    <s v="Manual"/>
    <s v="1st Owner"/>
    <n v="2017"/>
    <x v="31"/>
    <s v="5 Seats"/>
  </r>
  <r>
    <s v="Hyundai Xcent 1.2 Kappa SX Option"/>
    <n v="4.33"/>
    <n v="21712"/>
    <x v="1"/>
    <s v="Manual"/>
    <s v="1st Owner"/>
    <n v="2014"/>
    <x v="13"/>
    <s v="5 Seats"/>
  </r>
  <r>
    <s v="BMW 5 Series 520d Luxury Line"/>
    <n v="19.71"/>
    <n v="55525"/>
    <x v="0"/>
    <s v="Automatic"/>
    <s v="1st Owner"/>
    <n v="2014"/>
    <x v="33"/>
    <s v="5 Seats"/>
  </r>
  <r>
    <s v="Toyota Etios Liva GD"/>
    <n v="2.92"/>
    <n v="154913"/>
    <x v="0"/>
    <s v="Manual"/>
    <s v="1st Owner"/>
    <n v="2013"/>
    <x v="13"/>
    <s v="5 Seats"/>
  </r>
  <r>
    <s v="Mahindra XUV500 W6 2WD"/>
    <n v="6.22"/>
    <n v="75269"/>
    <x v="0"/>
    <s v="Manual"/>
    <s v="1st Owner"/>
    <n v="2014"/>
    <x v="13"/>
    <s v="5 Seats"/>
  </r>
  <r>
    <s v="Hyundai Verna XXi (Petrol)"/>
    <n v="1.1200000000000001"/>
    <n v="158267"/>
    <x v="1"/>
    <s v="Manual"/>
    <s v="2nd Owner"/>
    <n v="2008"/>
    <x v="4"/>
    <s v="5 Seats"/>
  </r>
  <r>
    <s v="Hyundai i20 Magna Plus"/>
    <n v="6.09"/>
    <n v="12355"/>
    <x v="1"/>
    <s v="Manual"/>
    <s v="1st Owner"/>
    <n v="2020"/>
    <x v="13"/>
    <s v="5 Seats"/>
  </r>
  <r>
    <s v="Mahindra XUV500 W8 2WD"/>
    <n v="4.47"/>
    <n v="81631"/>
    <x v="0"/>
    <s v="Manual"/>
    <s v="3rd Owner"/>
    <n v="2012"/>
    <x v="55"/>
    <s v="5 Seats"/>
  </r>
  <r>
    <s v="Maruti Ertiga SHVS VDI"/>
    <n v="6.91"/>
    <n v="88972"/>
    <x v="0"/>
    <s v="Manual"/>
    <s v="2nd Owner"/>
    <n v="2017"/>
    <x v="14"/>
    <s v="5 Seats"/>
  </r>
  <r>
    <s v="Maruti Wagon R LXI BS IV"/>
    <n v="1.89"/>
    <n v="90509"/>
    <x v="1"/>
    <s v="Manual"/>
    <s v="1st Owner"/>
    <n v="2011"/>
    <x v="13"/>
    <s v="5 Seats"/>
  </r>
  <r>
    <s v="Hyundai Santro Xing GLS LPG"/>
    <n v="1.32"/>
    <n v="76154"/>
    <x v="4"/>
    <s v="Manual"/>
    <s v="2nd Owner"/>
    <n v="2008"/>
    <x v="4"/>
    <s v="5 Seats"/>
  </r>
  <r>
    <s v="Maruti Alto K10 VXI"/>
    <n v="3.09"/>
    <n v="34851"/>
    <x v="1"/>
    <s v="Manual"/>
    <s v="2nd Owner"/>
    <n v="2017"/>
    <x v="13"/>
    <s v="5 Seats"/>
  </r>
  <r>
    <s v="Maruti A-Star Vxi"/>
    <n v="1.8"/>
    <n v="35354"/>
    <x v="1"/>
    <s v="Manual"/>
    <s v="1st Owner"/>
    <n v="2010"/>
    <x v="33"/>
    <s v="5 Seats"/>
  </r>
  <r>
    <s v="Hyundai i10 Magna"/>
    <n v="2.14"/>
    <n v="55226"/>
    <x v="1"/>
    <s v="Manual"/>
    <s v="2nd Owner"/>
    <n v="2011"/>
    <x v="19"/>
    <s v="5 Seats"/>
  </r>
  <r>
    <s v="Maruti Wagon R LXI BS IV"/>
    <n v="2.11"/>
    <n v="83436"/>
    <x v="1"/>
    <s v="Manual"/>
    <s v="2nd Owner"/>
    <n v="2012"/>
    <x v="39"/>
    <s v="5 Seats"/>
  </r>
  <r>
    <s v="Maruti Swift 1.3 VXi"/>
    <n v="1.42"/>
    <n v="193593"/>
    <x v="1"/>
    <s v="Manual"/>
    <s v="1st Owner"/>
    <n v="2009"/>
    <x v="86"/>
    <s v="5 Seats"/>
  </r>
  <r>
    <s v="Hyundai Creta 1.6 VTVT SX Plus"/>
    <n v="7.99"/>
    <n v="128782"/>
    <x v="1"/>
    <s v="Manual"/>
    <s v="1st Owner"/>
    <n v="2017"/>
    <x v="48"/>
    <s v="5 Seats"/>
  </r>
  <r>
    <s v="Maruti Celerio VXI Optional"/>
    <n v="3.33"/>
    <n v="63636"/>
    <x v="1"/>
    <s v="Manual"/>
    <s v="2nd Owner"/>
    <n v="2017"/>
    <x v="8"/>
    <s v="5 Seats"/>
  </r>
  <r>
    <s v="Maruti Swift Dzire ZXI"/>
    <n v="3.69"/>
    <n v="79052"/>
    <x v="1"/>
    <s v="Manual"/>
    <s v="3rd Owner"/>
    <n v="2014"/>
    <x v="5"/>
    <s v="5 Seats"/>
  </r>
  <r>
    <s v="Maruti Zen Estilo LXI BSIII"/>
    <n v="3"/>
    <n v="76800"/>
    <x v="1"/>
    <s v="Manual"/>
    <s v="1st Owner"/>
    <n v="2011"/>
    <x v="14"/>
    <s v="5 Seats"/>
  </r>
  <r>
    <s v="Hyundai i10 Era"/>
    <n v="5"/>
    <n v="58478"/>
    <x v="1"/>
    <s v="Manual"/>
    <s v="1st Owner"/>
    <n v="2013"/>
    <x v="14"/>
    <s v="5 Seats"/>
  </r>
  <r>
    <s v="Kia Seltos GTX Plus DCT"/>
    <n v="14.98"/>
    <n v="19667"/>
    <x v="1"/>
    <s v="Automatic"/>
    <s v="1st Owner"/>
    <n v="2019"/>
    <x v="12"/>
    <s v="5 Seats"/>
  </r>
  <r>
    <s v="Hyundai Verna 1.6 SX CRDI (O) AT"/>
    <n v="4.6900000000000004"/>
    <n v="75386"/>
    <x v="0"/>
    <s v="Automatic"/>
    <s v="3rd Owner"/>
    <n v="2014"/>
    <x v="3"/>
    <s v="5 Seats"/>
  </r>
  <r>
    <s v="Volkswagen Jetta 1.9 Highline TDI"/>
    <n v="5.51"/>
    <n v="85000"/>
    <x v="0"/>
    <s v="Automatic"/>
    <s v="2nd Owner"/>
    <n v="2010"/>
    <x v="17"/>
    <s v="5 Seats"/>
  </r>
  <r>
    <s v="Renault Duster 85PS Diesel RxZ"/>
    <n v="8.52"/>
    <n v="28137"/>
    <x v="0"/>
    <s v="Manual"/>
    <s v="1st Owner"/>
    <n v="2018"/>
    <x v="31"/>
    <s v="5 Seats"/>
  </r>
  <r>
    <s v="Tata Indigo LS BSIV"/>
    <n v="1.36"/>
    <n v="355444"/>
    <x v="0"/>
    <s v="Manual"/>
    <s v="2nd Owner"/>
    <n v="2011"/>
    <x v="13"/>
    <s v="5 Seats"/>
  </r>
  <r>
    <s v="Ford Ecosport 1.5 DV5 MT Titanium"/>
    <n v="4.45"/>
    <n v="82347"/>
    <x v="0"/>
    <s v="Manual"/>
    <s v="2nd Owner"/>
    <n v="2014"/>
    <x v="4"/>
    <s v="5 Seats"/>
  </r>
  <r>
    <s v="Hyundai Verna 1.6 SX VTVT"/>
    <n v="3.34"/>
    <n v="130625"/>
    <x v="1"/>
    <s v="Manual"/>
    <s v="2nd Owner"/>
    <n v="2011"/>
    <x v="13"/>
    <s v="5 Seats"/>
  </r>
  <r>
    <s v="Hyundai Creta 1.6 VTVT E Plus"/>
    <n v="7.9"/>
    <n v="44401"/>
    <x v="1"/>
    <s v="Manual"/>
    <s v="3rd Owner"/>
    <n v="2017"/>
    <x v="31"/>
    <s v="5 Seats"/>
  </r>
  <r>
    <s v="Renault KWID RXT"/>
    <n v="2.72"/>
    <n v="11592"/>
    <x v="1"/>
    <s v="Manual"/>
    <s v="1st Owner"/>
    <n v="2016"/>
    <x v="31"/>
    <s v="5 Seats"/>
  </r>
  <r>
    <s v="Tata Tiago 1.2 Revotron XT"/>
    <n v="4.2300000000000004"/>
    <n v="34121"/>
    <x v="1"/>
    <s v="Manual"/>
    <s v="2nd Owner"/>
    <n v="2018"/>
    <x v="3"/>
    <s v="5 Seats"/>
  </r>
  <r>
    <s v="Hyundai EON Magna Optional"/>
    <n v="1.77"/>
    <n v="33611"/>
    <x v="1"/>
    <s v="Manual"/>
    <s v="1st Owner"/>
    <n v="2011"/>
    <x v="4"/>
    <s v="5 Seats"/>
  </r>
  <r>
    <s v="Maruti Vitara Brezza VDi Option"/>
    <n v="7.85"/>
    <n v="53000"/>
    <x v="0"/>
    <s v="Manual"/>
    <s v="1st Owner"/>
    <n v="2017"/>
    <x v="5"/>
    <s v="5 Seats"/>
  </r>
  <r>
    <s v="Hyundai Venue SX Dual Tone Turbo BSIV"/>
    <n v="9.5"/>
    <n v="55000"/>
    <x v="1"/>
    <s v="Manual"/>
    <s v="2nd Owner"/>
    <n v="2019"/>
    <x v="0"/>
    <s v="5 Seats"/>
  </r>
  <r>
    <s v="Hyundai i10 Magna"/>
    <n v="5"/>
    <n v="58000"/>
    <x v="1"/>
    <s v="Manual"/>
    <s v="1st Owner"/>
    <n v="2011"/>
    <x v="6"/>
    <s v="5 Seats"/>
  </r>
  <r>
    <s v="Maruti Wagon R LXI"/>
    <n v="5"/>
    <n v="68000"/>
    <x v="1"/>
    <s v="Manual"/>
    <s v="1st Owner"/>
    <n v="2011"/>
    <x v="13"/>
    <s v="5 Seats"/>
  </r>
  <r>
    <s v="Chevrolet Sail LS ABS"/>
    <n v="7.5"/>
    <n v="76800"/>
    <x v="0"/>
    <s v="Manual"/>
    <s v="1st Owner"/>
    <n v="2013"/>
    <x v="16"/>
    <s v="5 Seats"/>
  </r>
  <r>
    <s v="Maruti Swift Dzire AMT ZDI Plus"/>
    <n v="7.57"/>
    <n v="68477"/>
    <x v="0"/>
    <s v="Automatic"/>
    <s v="2nd Owner"/>
    <n v="2019"/>
    <x v="20"/>
    <s v="5 Seats"/>
  </r>
  <r>
    <s v="Honda Amaze VX CVT Petrol BSIV"/>
    <n v="6.67"/>
    <n v="24370"/>
    <x v="1"/>
    <s v="Automatic"/>
    <s v="1st Owner"/>
    <n v="2019"/>
    <x v="0"/>
    <s v="5 Seats"/>
  </r>
  <r>
    <s v="Maruti Swift Dzire VXi AT"/>
    <n v="5.98"/>
    <n v="64071"/>
    <x v="1"/>
    <s v="Automatic"/>
    <s v="1st Owner"/>
    <n v="2017"/>
    <x v="3"/>
    <s v="5 Seats"/>
  </r>
  <r>
    <s v="Honda Amaze S Diesel"/>
    <n v="6"/>
    <n v="94403"/>
    <x v="0"/>
    <s v="Manual"/>
    <s v="1st Owner"/>
    <n v="2015"/>
    <x v="6"/>
    <s v="5 Seats"/>
  </r>
  <r>
    <s v="Tata Harrier XZ Plus Dual Tone"/>
    <n v="22.06"/>
    <n v="14519"/>
    <x v="0"/>
    <s v="Manual"/>
    <s v="1st Owner"/>
    <n v="2022"/>
    <x v="4"/>
    <s v="5 Seats"/>
  </r>
  <r>
    <s v="Honda City i VTEC CVT VX"/>
    <n v="5.55"/>
    <n v="31938"/>
    <x v="1"/>
    <s v="Automatic"/>
    <s v="1st Owner"/>
    <n v="2014"/>
    <x v="13"/>
    <s v="5 Seats"/>
  </r>
  <r>
    <s v="Maruti Alto K10 LXI"/>
    <n v="2.82"/>
    <n v="39873"/>
    <x v="1"/>
    <s v="Manual"/>
    <s v="2nd Owner"/>
    <n v="2017"/>
    <x v="50"/>
    <s v="5 Seats"/>
  </r>
  <r>
    <s v="Volkswagen Vento 1.0 TSI Comfortline"/>
    <n v="8.64"/>
    <n v="22649"/>
    <x v="1"/>
    <s v="Manual"/>
    <s v="1st Owner"/>
    <n v="2021"/>
    <x v="50"/>
    <s v="5 Seats"/>
  </r>
  <r>
    <s v="MG Hector Sharp DCT Dualtone"/>
    <n v="15.76"/>
    <n v="27710"/>
    <x v="1"/>
    <s v="Automatic"/>
    <s v="1st Owner"/>
    <n v="2020"/>
    <x v="49"/>
    <s v="5 Seats"/>
  </r>
  <r>
    <s v="Tata Harrier XZA Plus Dual Tone AT"/>
    <n v="20.14"/>
    <n v="35575"/>
    <x v="0"/>
    <s v="Automatic"/>
    <s v="1st Owner"/>
    <n v="2020"/>
    <x v="32"/>
    <s v="5 Seats"/>
  </r>
  <r>
    <s v="Honda WR-V i-VTEC S"/>
    <n v="6.96"/>
    <n v="65062"/>
    <x v="1"/>
    <s v="Manual"/>
    <s v="1st Owner"/>
    <n v="2019"/>
    <x v="26"/>
    <s v="5 Seats"/>
  </r>
  <r>
    <s v="Honda City i VTEC CVT VX"/>
    <n v="5.4"/>
    <n v="87144"/>
    <x v="1"/>
    <s v="Automatic"/>
    <s v="2nd Owner"/>
    <n v="2014"/>
    <x v="21"/>
    <s v="5 Seats"/>
  </r>
  <r>
    <s v="Hyundai i20 Asta IVT"/>
    <n v="9.2899999999999991"/>
    <n v="24561"/>
    <x v="1"/>
    <s v="Automatic"/>
    <s v="1st Owner"/>
    <n v="2021"/>
    <x v="59"/>
    <s v="5 Seats"/>
  </r>
  <r>
    <s v="Maruti Alto K10 LXI"/>
    <n v="3.25"/>
    <n v="40000"/>
    <x v="1"/>
    <s v="Manual"/>
    <s v="1st Owner"/>
    <n v="2016"/>
    <x v="21"/>
    <s v="5 Seats"/>
  </r>
  <r>
    <s v="Mercedes-Benz GLC 220d 4MATIC"/>
    <n v="56.5"/>
    <n v="24000"/>
    <x v="0"/>
    <s v="Automatic"/>
    <s v="1st Owner"/>
    <n v="2020"/>
    <x v="32"/>
    <s v="5 Seats"/>
  </r>
  <r>
    <s v="Mercedes-Benz GLE 300d"/>
    <n v="89"/>
    <n v="13000"/>
    <x v="0"/>
    <s v="Automatic"/>
    <s v="1st Owner"/>
    <n v="2021"/>
    <x v="27"/>
    <s v="4 Seats"/>
  </r>
  <r>
    <s v="Mercedes-Benz S-Class S 350 CDI"/>
    <n v="71.5"/>
    <n v="18000"/>
    <x v="0"/>
    <s v="Automatic"/>
    <s v="1st Owner"/>
    <n v="2017"/>
    <x v="26"/>
    <s v="4 Seats"/>
  </r>
  <r>
    <s v="Mercedes-Benz C-Class 220 CDI AT"/>
    <n v="13.75"/>
    <n v="40000"/>
    <x v="0"/>
    <s v="Automatic"/>
    <s v="1st Owner"/>
    <n v="2013"/>
    <x v="32"/>
    <s v="5 Seats"/>
  </r>
  <r>
    <s v="Audi A6 35 TDI"/>
    <n v="24.5"/>
    <n v="68000"/>
    <x v="0"/>
    <s v="Automatic"/>
    <s v="1st Owner"/>
    <n v="2016"/>
    <x v="27"/>
    <s v="5 Seats"/>
  </r>
  <r>
    <s v="BMW 5 Series 520d Sport Line"/>
    <n v="40.5"/>
    <n v="55000"/>
    <x v="0"/>
    <s v="Automatic"/>
    <s v="2nd Owner"/>
    <n v="2018"/>
    <x v="5"/>
    <s v="5 Seats"/>
  </r>
  <r>
    <s v="Tata Indigo LX"/>
    <n v="1.5"/>
    <n v="80000"/>
    <x v="0"/>
    <s v="Manual"/>
    <s v="3rd Owner"/>
    <n v="2012"/>
    <x v="101"/>
    <s v="5 Seats"/>
  </r>
  <r>
    <s v="BMW 3 Series 320d GT Luxury Line"/>
    <n v="18.5"/>
    <n v="64593"/>
    <x v="0"/>
    <s v="Automatic"/>
    <s v="3rd Owner"/>
    <n v="2014"/>
    <x v="60"/>
    <s v="5 Seats"/>
  </r>
  <r>
    <s v="Mercedes-Benz E-Class E250 CDI Avantgarde"/>
    <n v="22"/>
    <n v="63203"/>
    <x v="0"/>
    <s v="Automatic"/>
    <s v="2nd Owner"/>
    <n v="2015"/>
    <x v="27"/>
    <s v="5 Seats"/>
  </r>
  <r>
    <s v="BMW X6 xDrive 40d M Sport"/>
    <n v="37.9"/>
    <n v="75000"/>
    <x v="0"/>
    <s v="Automatic"/>
    <s v="2nd Owner"/>
    <n v="2015"/>
    <x v="32"/>
    <s v="5 Seats"/>
  </r>
  <r>
    <s v="Audi Q5 2.0 TDI Premium Plus"/>
    <n v="16"/>
    <n v="94002"/>
    <x v="0"/>
    <s v="Automatic"/>
    <s v="2nd Owner"/>
    <n v="2014"/>
    <x v="102"/>
    <s v="5 Seats"/>
  </r>
  <r>
    <s v="Mercedes-Benz C-Class C 220 CDI Avantgarde"/>
    <n v="11.9"/>
    <n v="90004"/>
    <x v="0"/>
    <s v="Automatic"/>
    <s v="3rd Owner"/>
    <n v="2014"/>
    <x v="26"/>
    <s v="5 Seats"/>
  </r>
  <r>
    <s v="BMW X5 xDrive 30d M Sport"/>
    <n v="29"/>
    <n v="83005"/>
    <x v="0"/>
    <s v="Automatic"/>
    <s v="2nd Owner"/>
    <n v="2014"/>
    <x v="26"/>
    <s v="5 Seats"/>
  </r>
  <r>
    <s v="Ford Ecosport 1.5 Diesel Titanium"/>
    <n v="4.75"/>
    <n v="62500"/>
    <x v="0"/>
    <s v="Manual"/>
    <s v="1st Owner"/>
    <n v="2015"/>
    <x v="102"/>
    <s v="5 Seats"/>
  </r>
  <r>
    <s v="Mercedes-Benz B Class B180 Sports"/>
    <n v="12.9"/>
    <n v="67000"/>
    <x v="1"/>
    <s v="Automatic"/>
    <s v="2nd Owner"/>
    <n v="2013"/>
    <x v="34"/>
    <s v="5 Seats"/>
  </r>
  <r>
    <s v="Audi A8 L 50 TDI Quattro Premium Plus"/>
    <n v="42"/>
    <n v="81250"/>
    <x v="0"/>
    <s v="Automatic"/>
    <s v="1st Owner"/>
    <n v="2015"/>
    <x v="26"/>
    <s v="5 Seats"/>
  </r>
  <r>
    <s v="Jaguar XJ 3.0L LWB Ultimate"/>
    <n v="22.9"/>
    <n v="79004"/>
    <x v="0"/>
    <s v="Automatic"/>
    <s v="2nd Owner"/>
    <n v="2012"/>
    <x v="5"/>
    <s v="5 Seats"/>
  </r>
  <r>
    <s v="Mercedes-Benz M-Class ML 250 CDI"/>
    <n v="21.9"/>
    <n v="80000"/>
    <x v="0"/>
    <s v="Automatic"/>
    <s v="2nd Owner"/>
    <n v="2014"/>
    <x v="39"/>
    <s v="5 Seats"/>
  </r>
  <r>
    <s v="Land Rover Range Rover Vogue SE 4.4 SDV8"/>
    <n v="35.25"/>
    <n v="87002"/>
    <x v="0"/>
    <s v="Automatic"/>
    <s v="2nd Owner"/>
    <n v="2013"/>
    <x v="31"/>
    <s v="5 Seats"/>
  </r>
  <r>
    <s v="Audi Q5 2.0 TDI Premium Plus"/>
    <n v="14.25"/>
    <n v="94002"/>
    <x v="0"/>
    <s v="Automatic"/>
    <s v="2nd Owner"/>
    <n v="2013"/>
    <x v="13"/>
    <s v="5 Seats"/>
  </r>
  <r>
    <s v="Audi A6 2.0 TDI Premium Plus"/>
    <n v="14.25"/>
    <n v="82005"/>
    <x v="0"/>
    <s v="Automatic"/>
    <s v="2nd Owner"/>
    <n v="2013"/>
    <x v="31"/>
    <s v="5 Seats"/>
  </r>
  <r>
    <s v="Land Rover Range Rover Vogue SE 4.4 SDV8"/>
    <n v="39.75"/>
    <n v="95004"/>
    <x v="0"/>
    <s v="Automatic"/>
    <s v="1st Owner"/>
    <n v="2013"/>
    <x v="0"/>
    <s v="5 Seats"/>
  </r>
  <r>
    <s v="BMW X1 sDrive20i xLine"/>
    <n v="28.1"/>
    <n v="68753"/>
    <x v="1"/>
    <s v="Automatic"/>
    <s v="2nd Owner"/>
    <n v="2019"/>
    <x v="0"/>
    <s v="5 Seats"/>
  </r>
  <r>
    <s v="Audi Q5 30 TDI quattro Premium"/>
    <n v="14.75"/>
    <n v="80000"/>
    <x v="0"/>
    <s v="Automatic"/>
    <s v="3rd Owner"/>
    <n v="2015"/>
    <x v="60"/>
    <s v="5 Seats"/>
  </r>
  <r>
    <s v="Ford Ecosport 1.5 DV5 MT Titanium"/>
    <n v="4.75"/>
    <n v="62500"/>
    <x v="0"/>
    <s v="Manual"/>
    <s v="1st Owner"/>
    <n v="2015"/>
    <x v="61"/>
    <s v="5 Seats"/>
  </r>
  <r>
    <s v="Hyundai Creta 1.6 CRDi AT S Plus"/>
    <n v="8.9499999999999993"/>
    <n v="85000"/>
    <x v="0"/>
    <s v="Automatic"/>
    <s v="1st Owner"/>
    <n v="2017"/>
    <x v="50"/>
    <s v="5 Seats"/>
  </r>
  <r>
    <s v="Maruti Baleno 1.3 Zeta"/>
    <n v="6.2"/>
    <n v="55500"/>
    <x v="0"/>
    <s v="Manual"/>
    <s v="1st Owner"/>
    <n v="2018"/>
    <x v="24"/>
    <s v="7 Seats"/>
  </r>
  <r>
    <s v="Hyundai Venue SX Opt iMT"/>
    <n v="11.5"/>
    <n v="10000"/>
    <x v="1"/>
    <s v="Manual"/>
    <s v="1st Owner"/>
    <n v="2021"/>
    <x v="34"/>
    <s v="5 Seats"/>
  </r>
  <r>
    <s v="Maruti Baleno 1.3 Zeta"/>
    <n v="6.25"/>
    <n v="54000"/>
    <x v="0"/>
    <s v="Manual"/>
    <s v="1st Owner"/>
    <n v="2018"/>
    <x v="50"/>
    <s v="4 Seats"/>
  </r>
  <r>
    <s v="Tata Harrier XM"/>
    <n v="12.5"/>
    <n v="32500"/>
    <x v="0"/>
    <s v="Manual"/>
    <s v="1st Owner"/>
    <n v="2019"/>
    <x v="26"/>
    <s v="5 Seats"/>
  </r>
  <r>
    <s v="Tata Harrier XM"/>
    <n v="12.6"/>
    <n v="33500"/>
    <x v="0"/>
    <s v="Manual"/>
    <s v="1st Owner"/>
    <n v="2019"/>
    <x v="22"/>
    <s v="5 Seats"/>
  </r>
  <r>
    <s v="Audi Q5 3.0 TDI Quattro Technology"/>
    <n v="21"/>
    <n v="35000"/>
    <x v="0"/>
    <s v="Automatic"/>
    <s v="1st Owner"/>
    <n v="2015"/>
    <x v="29"/>
    <s v="5 Seats"/>
  </r>
  <r>
    <s v="MG ZS EV Exclusive"/>
    <n v="21.1"/>
    <n v="38000"/>
    <x v="3"/>
    <s v="Automatic"/>
    <s v="1st Owner"/>
    <n v="2020"/>
    <x v="44"/>
    <s v="5 Seats"/>
  </r>
  <r>
    <s v="Mercedes-Benz C-Class Progressive C 200"/>
    <n v="36.5"/>
    <n v="16500"/>
    <x v="1"/>
    <s v="Automatic"/>
    <s v="1st Owner"/>
    <n v="2018"/>
    <x v="26"/>
    <s v="5 Seats"/>
  </r>
  <r>
    <s v="Audi A6 35 TFSI Matrix"/>
    <n v="36.75"/>
    <n v="30000"/>
    <x v="1"/>
    <s v="Automatic"/>
    <s v="1st Owner"/>
    <n v="2018"/>
    <x v="21"/>
    <s v="5 Seats"/>
  </r>
  <r>
    <s v="Mini Cooper D"/>
    <n v="18.899999999999999"/>
    <n v="29000"/>
    <x v="0"/>
    <s v="Automatic"/>
    <s v="2nd Owner"/>
    <n v="2014"/>
    <x v="36"/>
    <s v="5 Seats"/>
  </r>
  <r>
    <s v="Mercedes-Benz C-Class Progressive C 220d"/>
    <n v="39"/>
    <n v="24000"/>
    <x v="0"/>
    <s v="Automatic"/>
    <s v="2nd Owner"/>
    <n v="2020"/>
    <x v="5"/>
    <s v="5 Seats"/>
  </r>
  <r>
    <s v="Audi A3 35 TDI Premium Plus"/>
    <n v="25.8"/>
    <n v="39000"/>
    <x v="0"/>
    <s v="Automatic"/>
    <s v="1st Owner"/>
    <n v="2020"/>
    <x v="34"/>
    <s v="5 Seats"/>
  </r>
  <r>
    <s v="Mercedes-Benz E-Class Expression E 200 BSIV"/>
    <n v="44"/>
    <n v="65000"/>
    <x v="1"/>
    <s v="Automatic"/>
    <s v="1st Owner"/>
    <n v="2018"/>
    <x v="2"/>
    <s v="5 Seats"/>
  </r>
  <r>
    <s v="Renault Duster Petrol RxL"/>
    <n v="5.75"/>
    <n v="49000"/>
    <x v="1"/>
    <s v="Manual"/>
    <s v="2nd Owner"/>
    <n v="2017"/>
    <x v="50"/>
    <s v="5 Seats"/>
  </r>
  <r>
    <s v="Toyota Innova Crysta 2.8 GX AT BSIV"/>
    <n v="18.75"/>
    <n v="26000"/>
    <x v="0"/>
    <s v="Automatic"/>
    <s v="1st Owner"/>
    <n v="2018"/>
    <x v="3"/>
    <s v="5 Seats"/>
  </r>
  <r>
    <s v="Audi Q3 35 TDI Quattro Premium Plus"/>
    <n v="14.75"/>
    <n v="76000"/>
    <x v="0"/>
    <s v="Automatic"/>
    <s v="2nd Owner"/>
    <n v="2016"/>
    <x v="3"/>
    <s v="5 Seats"/>
  </r>
  <r>
    <s v="BMW 6 Series GT 620d Luxury Line 2019-2021"/>
    <n v="60.5"/>
    <n v="50000"/>
    <x v="0"/>
    <s v="Automatic"/>
    <s v="1st Owner"/>
    <n v="2020"/>
    <x v="22"/>
    <s v="5 Seats"/>
  </r>
  <r>
    <s v="Lexus NX 300h Luxury"/>
    <n v="48"/>
    <n v="49000"/>
    <x v="1"/>
    <s v="Automatic"/>
    <s v="1st Owner"/>
    <n v="2019"/>
    <x v="18"/>
    <s v="7 Seats"/>
  </r>
  <r>
    <s v="Volkswagen Polo 1.5 TDI Trendline"/>
    <n v="4.0999999999999996"/>
    <n v="115000"/>
    <x v="0"/>
    <s v="Manual"/>
    <s v="1st Owner"/>
    <n v="2016"/>
    <x v="22"/>
    <s v="5 Seats"/>
  </r>
  <r>
    <s v="BMW 5 Series 530i M Sport"/>
    <n v="66"/>
    <n v="6000"/>
    <x v="1"/>
    <s v="Automatic"/>
    <s v="1st Owner"/>
    <n v="2022"/>
    <x v="34"/>
    <s v="5 Seats"/>
  </r>
  <r>
    <s v="Toyota Camry 2.5 Hybrid"/>
    <n v="23.5"/>
    <n v="47000"/>
    <x v="1"/>
    <s v="Automatic"/>
    <s v="1st Owner"/>
    <n v="2017"/>
    <x v="41"/>
    <s v="5 Seats"/>
  </r>
  <r>
    <s v="Mercedes-Benz C-Class Progressive C 200"/>
    <n v="36"/>
    <n v="17000"/>
    <x v="1"/>
    <s v="Automatic"/>
    <s v="1st Owner"/>
    <n v="2018"/>
    <x v="70"/>
    <s v="7 Seats"/>
  </r>
  <r>
    <s v="Honda Amaze S Petrol"/>
    <n v="6.4"/>
    <n v="25102"/>
    <x v="1"/>
    <s v="Manual"/>
    <s v="1st Owner"/>
    <n v="2019"/>
    <x v="36"/>
    <s v="5 Seats"/>
  </r>
  <r>
    <s v="Tata Tiago 1.2 Revotron XT"/>
    <n v="4.9000000000000004"/>
    <n v="10000"/>
    <x v="1"/>
    <s v="Manual"/>
    <s v="2nd Owner"/>
    <n v="2018"/>
    <x v="76"/>
    <s v="5 Seats"/>
  </r>
  <r>
    <s v="Mercedes-Benz GLC 200"/>
    <n v="61"/>
    <n v="15000"/>
    <x v="1"/>
    <s v="Automatic"/>
    <s v="1st Owner"/>
    <n v="2021"/>
    <x v="102"/>
    <s v="5 Seats"/>
  </r>
  <r>
    <s v="Maruti Alto 800 LXI"/>
    <n v="2.2000000000000002"/>
    <n v="60000"/>
    <x v="1"/>
    <s v="Manual"/>
    <s v="2nd Owner"/>
    <n v="2016"/>
    <x v="23"/>
    <s v="7 Seats"/>
  </r>
  <r>
    <s v="Mercedes-Benz GLC 300 4MATIC Sport"/>
    <n v="48.1"/>
    <n v="29000"/>
    <x v="1"/>
    <s v="Automatic"/>
    <s v="1st Owner"/>
    <n v="2019"/>
    <x v="23"/>
    <s v="7 Seats"/>
  </r>
  <r>
    <s v="BMW X3 xDrive 30i Luxury Line"/>
    <n v="45"/>
    <n v="25500"/>
    <x v="1"/>
    <s v="Automatic"/>
    <s v="1st Owner"/>
    <n v="2018"/>
    <x v="49"/>
    <s v="5 Seats"/>
  </r>
  <r>
    <s v="Jaguar F-Pace 2.0 R-Dynamic S Diesel"/>
    <n v="74"/>
    <n v="9900"/>
    <x v="0"/>
    <s v="Automatic"/>
    <s v="1st Owner"/>
    <n v="2021"/>
    <x v="34"/>
    <s v="5 Seats"/>
  </r>
  <r>
    <s v="Honda Civic 1.8 V AT"/>
    <n v="2"/>
    <n v="90000"/>
    <x v="1"/>
    <s v="Automatic"/>
    <s v="1st Owner"/>
    <n v="2008"/>
    <x v="32"/>
    <s v="5 Seats"/>
  </r>
  <r>
    <s v="Lexus NX 300h Luxury"/>
    <n v="48.25"/>
    <n v="48000"/>
    <x v="1"/>
    <s v="Automatic"/>
    <s v="1st Owner"/>
    <n v="2019"/>
    <x v="3"/>
    <s v="5 Seats"/>
  </r>
  <r>
    <s v="Mahindra Thar 4X4"/>
    <n v="5.9"/>
    <n v="59000"/>
    <x v="0"/>
    <s v="Manual"/>
    <s v="2nd Owner"/>
    <n v="2014"/>
    <x v="44"/>
    <s v="5 Seats"/>
  </r>
  <r>
    <s v="Land Rover Range Rover 4.4 Diesel LWB Autobiography"/>
    <n v="190"/>
    <n v="68500"/>
    <x v="0"/>
    <s v="Automatic"/>
    <s v="1st Owner"/>
    <n v="2019"/>
    <x v="65"/>
    <s v="5 Seats"/>
  </r>
  <r>
    <s v="Land Rover Range Rover Evoque 2.2L Prestige"/>
    <n v="25.9"/>
    <n v="69000"/>
    <x v="0"/>
    <s v="Automatic"/>
    <s v="2nd Owner"/>
    <n v="2014"/>
    <x v="21"/>
    <s v="5 Seats"/>
  </r>
  <r>
    <s v="Land Rover Range Rover Evoque 2.2L Prestige"/>
    <n v="29.9"/>
    <n v="69000"/>
    <x v="0"/>
    <s v="Automatic"/>
    <s v="1st Owner"/>
    <n v="2015"/>
    <x v="49"/>
    <s v="5 Seats"/>
  </r>
  <r>
    <s v="Mercedes-Benz GL-Class 350 CDI Blue Efficiency"/>
    <n v="34.9"/>
    <n v="79000"/>
    <x v="0"/>
    <s v="Automatic"/>
    <s v="3rd Owner"/>
    <n v="2015"/>
    <x v="27"/>
    <s v="5 Seats"/>
  </r>
  <r>
    <s v="BMW X4 xDrive30i M Sport Silver Shadow Edition"/>
    <n v="74.5"/>
    <n v="7600"/>
    <x v="1"/>
    <s v="Automatic"/>
    <s v="1st Owner"/>
    <n v="2022"/>
    <x v="39"/>
    <s v="5 Seats"/>
  </r>
  <r>
    <s v="Mercedes-Benz GLC 220d 4MATIC Sport"/>
    <n v="38.9"/>
    <n v="69000"/>
    <x v="0"/>
    <s v="Automatic"/>
    <s v="1st Owner"/>
    <n v="2017"/>
    <x v="32"/>
    <s v="5 Seats"/>
  </r>
  <r>
    <s v="Chevrolet Beat LS"/>
    <n v="1.07"/>
    <n v="80000"/>
    <x v="1"/>
    <s v="Manual"/>
    <s v="1st Owner"/>
    <n v="2011"/>
    <x v="91"/>
    <s v="5 Seats"/>
  </r>
  <r>
    <s v="Toyota Fortuner 2.8 2WD MT BSIV"/>
    <n v="31"/>
    <n v="60000"/>
    <x v="0"/>
    <s v="Manual"/>
    <s v="1st Owner"/>
    <n v="2019"/>
    <x v="101"/>
    <s v="5 Seats"/>
  </r>
  <r>
    <s v="BMW X7 xDrive 40i"/>
    <n v="115"/>
    <n v="39000"/>
    <x v="1"/>
    <s v="Automatic"/>
    <s v="1st Owner"/>
    <n v="2019"/>
    <x v="8"/>
    <s v="5 Seats"/>
  </r>
  <r>
    <s v="Hyundai Tucson 2.0 e-VGT 2WD AT GL"/>
    <n v="15.5"/>
    <n v="60000"/>
    <x v="0"/>
    <s v="Automatic"/>
    <s v="1st Owner"/>
    <n v="2017"/>
    <x v="6"/>
    <s v="5 Seats"/>
  </r>
  <r>
    <s v="Mercedes-Benz S-Class S 350 CDI"/>
    <n v="51"/>
    <n v="40000"/>
    <x v="0"/>
    <s v="Automatic"/>
    <s v="1st Owner"/>
    <n v="2015"/>
    <x v="0"/>
    <s v="5 Seats"/>
  </r>
  <r>
    <s v="BMW X5 xDrive 30d Expedition"/>
    <n v="56.5"/>
    <n v="34000"/>
    <x v="0"/>
    <s v="Automatic"/>
    <s v="1st Owner"/>
    <n v="2019"/>
    <x v="3"/>
    <s v="5 Seats"/>
  </r>
  <r>
    <s v="Hyundai Creta 1.6 CRDi SX"/>
    <n v="10"/>
    <n v="80000"/>
    <x v="0"/>
    <s v="Manual"/>
    <s v="1st Owner"/>
    <n v="2017"/>
    <x v="4"/>
    <s v="5 Seats"/>
  </r>
  <r>
    <s v="Mercedes-Benz E-Class E250 CDI Avantgarde"/>
    <n v="25.9"/>
    <n v="60625"/>
    <x v="0"/>
    <s v="Automatic"/>
    <s v="2nd Owner"/>
    <n v="2016"/>
    <x v="4"/>
    <s v="5 Seats"/>
  </r>
  <r>
    <s v="Toyota Camry Hybrid 2.5"/>
    <n v="40.9"/>
    <n v="20000"/>
    <x v="1"/>
    <s v="Automatic"/>
    <s v="1st Owner"/>
    <n v="2019"/>
    <x v="32"/>
    <s v="7 Seats"/>
  </r>
  <r>
    <s v="Mercedes-Benz A Class A180 Sport"/>
    <n v="17"/>
    <n v="68000"/>
    <x v="1"/>
    <s v="Automatic"/>
    <s v="1st Owner"/>
    <n v="2017"/>
    <x v="48"/>
    <s v="5 Seats"/>
  </r>
  <r>
    <s v="Hyundai i20 1.4 CRDi Sportz"/>
    <n v="3"/>
    <n v="82000"/>
    <x v="0"/>
    <s v="Manual"/>
    <s v="1st Owner"/>
    <n v="2011"/>
    <x v="26"/>
    <s v="5 Seats"/>
  </r>
  <r>
    <s v="Honda City V MT"/>
    <n v="3.5"/>
    <n v="67000"/>
    <x v="1"/>
    <s v="Manual"/>
    <s v="2nd Owner"/>
    <n v="2011"/>
    <x v="22"/>
    <s v="5 Seats"/>
  </r>
  <r>
    <s v="Jeep Compass 2.0 Sport Plus BSIV"/>
    <n v="15.75"/>
    <n v="62000"/>
    <x v="0"/>
    <s v="Manual"/>
    <s v="1st Owner"/>
    <n v="2019"/>
    <x v="50"/>
    <s v="5 Seats"/>
  </r>
  <r>
    <s v="Chevrolet Beat LT Option"/>
    <n v="1.5"/>
    <n v="60000"/>
    <x v="1"/>
    <s v="Manual"/>
    <s v="2nd Owner"/>
    <n v="2011"/>
    <x v="30"/>
    <s v="5 Seats"/>
  </r>
  <r>
    <s v="Maruti Swift Dzire VXI 1.2"/>
    <n v="5.6"/>
    <n v="80000"/>
    <x v="1"/>
    <s v="Manual"/>
    <s v="2nd Owner"/>
    <n v="2017"/>
    <x v="16"/>
    <s v="5 Seats"/>
  </r>
  <r>
    <s v="Maruti Baleno 1.2 CVT Delta"/>
    <n v="5.25"/>
    <n v="75000"/>
    <x v="1"/>
    <s v="Automatic"/>
    <s v="1st Owner"/>
    <n v="2016"/>
    <x v="18"/>
    <s v="5 Seats"/>
  </r>
  <r>
    <s v="Mercedes-Benz GLE 250d"/>
    <n v="44"/>
    <n v="49000"/>
    <x v="0"/>
    <s v="Automatic"/>
    <s v="1st Owner"/>
    <n v="2017"/>
    <x v="50"/>
    <s v="7 Seats"/>
  </r>
  <r>
    <s v="Renault Duster 110PS Diesel RxL"/>
    <n v="3.25"/>
    <n v="100000"/>
    <x v="0"/>
    <s v="Manual"/>
    <s v="1st Owner"/>
    <n v="2013"/>
    <x v="26"/>
    <s v="7 Seats"/>
  </r>
  <r>
    <s v="Skoda Yeti Ambition 4X2"/>
    <n v="3.25"/>
    <n v="103000"/>
    <x v="0"/>
    <s v="Manual"/>
    <s v="1st Owner"/>
    <n v="2013"/>
    <x v="3"/>
    <s v="5 Seats"/>
  </r>
  <r>
    <s v="Mercedes-Benz GLC 300 4MATIC Sport"/>
    <n v="48"/>
    <n v="28500"/>
    <x v="1"/>
    <s v="Automatic"/>
    <s v="1st Owner"/>
    <n v="2019"/>
    <x v="77"/>
    <s v="5 Seats"/>
  </r>
  <r>
    <s v="Mercedes-Benz E-Class Expression E 220 d BSIV"/>
    <n v="58"/>
    <n v="17000"/>
    <x v="0"/>
    <s v="Automatic"/>
    <s v="1st Owner"/>
    <n v="2020"/>
    <x v="21"/>
    <s v="7 Seats"/>
  </r>
  <r>
    <s v="Chevrolet Beat Diesel"/>
    <n v="1.2"/>
    <n v="80000"/>
    <x v="0"/>
    <s v="Manual"/>
    <s v="1st Owner"/>
    <n v="2013"/>
    <x v="39"/>
    <s v="5 Seats"/>
  </r>
  <r>
    <s v="Renault Triber RXT"/>
    <n v="6.25"/>
    <n v="22000"/>
    <x v="1"/>
    <s v="Manual"/>
    <s v="1st Owner"/>
    <n v="2020"/>
    <x v="42"/>
    <s v="5 Seats"/>
  </r>
  <r>
    <s v="Maruti Alto LXi"/>
    <n v="1.9"/>
    <n v="25000"/>
    <x v="1"/>
    <s v="Manual"/>
    <s v="1st Owner"/>
    <n v="2011"/>
    <x v="23"/>
    <s v="5 Seats"/>
  </r>
  <r>
    <s v="Mercedes-Benz E-Class Exclusive E 220d"/>
    <n v="76.25"/>
    <n v="2000"/>
    <x v="0"/>
    <s v="Automatic"/>
    <s v="1st Owner"/>
    <n v="2022"/>
    <x v="50"/>
    <s v="5 Seats"/>
  </r>
  <r>
    <s v="Audi A4 2.0 TDI Technology Edition"/>
    <n v="7.5"/>
    <n v="138000"/>
    <x v="0"/>
    <s v="Automatic"/>
    <s v="3rd Owner"/>
    <n v="2012"/>
    <x v="34"/>
    <s v="5 Seats"/>
  </r>
  <r>
    <s v="Tata Tiago 1.2 Revotron XZ WO Alloy"/>
    <n v="3.5"/>
    <n v="120000"/>
    <x v="1"/>
    <s v="Manual"/>
    <s v="1st Owner"/>
    <n v="2016"/>
    <x v="9"/>
    <s v="7 Seats"/>
  </r>
  <r>
    <s v="Toyota Etios Liva GD"/>
    <n v="3.25"/>
    <n v="165000"/>
    <x v="0"/>
    <s v="Manual"/>
    <s v="3rd Owner"/>
    <n v="2012"/>
    <x v="49"/>
    <s v="5 Seats"/>
  </r>
  <r>
    <s v="BMW X3 xDrive 20d Luxury Line"/>
    <n v="60"/>
    <n v="19000"/>
    <x v="0"/>
    <s v="Automatic"/>
    <s v="1st Owner"/>
    <n v="2021"/>
    <x v="41"/>
    <s v="5 Seats"/>
  </r>
  <r>
    <s v="Hyundai Creta 1.6 SX Automatic Diesel"/>
    <n v="13"/>
    <n v="40000"/>
    <x v="0"/>
    <s v="Automatic"/>
    <s v="1st Owner"/>
    <n v="2018"/>
    <x v="13"/>
    <s v="5 Seats"/>
  </r>
  <r>
    <s v="Volvo XC 90 D5 Inscription BSIV"/>
    <n v="37"/>
    <n v="100000"/>
    <x v="0"/>
    <s v="Automatic"/>
    <s v="2nd Owner"/>
    <n v="2016"/>
    <x v="31"/>
    <s v="5 Seats"/>
  </r>
  <r>
    <s v="Mahindra Scorpio S11"/>
    <n v="18.5"/>
    <n v="35000"/>
    <x v="0"/>
    <s v="Manual"/>
    <s v="2nd Owner"/>
    <n v="2021"/>
    <x v="18"/>
    <s v="5 Seats"/>
  </r>
  <r>
    <s v="Mercedes-Benz C-Class Progressive C 200"/>
    <n v="47.9"/>
    <n v="12000"/>
    <x v="1"/>
    <s v="Automatic"/>
    <s v="1st Owner"/>
    <n v="2021"/>
    <x v="103"/>
    <s v="6 Seats"/>
  </r>
  <r>
    <s v="Chevrolet Cruze LTZ AT"/>
    <n v="4.0999999999999996"/>
    <n v="80000"/>
    <x v="0"/>
    <s v="Automatic"/>
    <s v="3rd Owner"/>
    <n v="2012"/>
    <x v="97"/>
    <s v="7 Seats"/>
  </r>
  <r>
    <s v="Maruti Ertiga VXI"/>
    <n v="4"/>
    <n v="20000"/>
    <x v="1"/>
    <s v="Manual"/>
    <s v="1st Owner"/>
    <n v="2013"/>
    <x v="34"/>
    <s v="5 Seats"/>
  </r>
  <r>
    <s v="Mercedes-Benz S-Class S 350 CDI"/>
    <n v="83"/>
    <n v="61000"/>
    <x v="0"/>
    <s v="Automatic"/>
    <s v="2nd Owner"/>
    <n v="2017"/>
    <x v="31"/>
    <s v="5 Seats"/>
  </r>
  <r>
    <s v="Land Rover Range Rover Velar R-Dynamic S Petrol MY21"/>
    <n v="85"/>
    <n v="38000"/>
    <x v="1"/>
    <s v="Automatic"/>
    <s v="1st Owner"/>
    <n v="2020"/>
    <x v="42"/>
    <s v="5 Seats"/>
  </r>
  <r>
    <s v="Hyundai EON 1.0 Era Plus"/>
    <n v="2.25"/>
    <n v="60000"/>
    <x v="1"/>
    <s v="Manual"/>
    <s v="1st Owner"/>
    <n v="2016"/>
    <x v="18"/>
    <s v="5 Seats"/>
  </r>
  <r>
    <s v="Maruti Swift Dzire VDi"/>
    <n v="3"/>
    <n v="80000"/>
    <x v="0"/>
    <s v="Manual"/>
    <s v="1st Owner"/>
    <n v="2010"/>
    <x v="15"/>
    <s v="5 Seats"/>
  </r>
  <r>
    <s v="Maruti Alto LXi"/>
    <n v="1.5"/>
    <n v="100000"/>
    <x v="1"/>
    <s v="Manual"/>
    <s v="1st Owner"/>
    <n v="2010"/>
    <x v="2"/>
    <s v="5 Seats"/>
  </r>
  <r>
    <s v="MG Gloster Savvy 7-Str"/>
    <n v="39.65"/>
    <n v="11000"/>
    <x v="0"/>
    <s v="Automatic"/>
    <s v="2nd Owner"/>
    <n v="2021"/>
    <x v="27"/>
    <s v="7 Seats"/>
  </r>
  <r>
    <s v="Hyundai Grand i10 CRDi Magna"/>
    <n v="3.25"/>
    <n v="120000"/>
    <x v="0"/>
    <s v="Manual"/>
    <s v="1st Owner"/>
    <n v="2014"/>
    <x v="5"/>
    <s v="5 Seats"/>
  </r>
  <r>
    <s v="Chevrolet Cruze LTZ"/>
    <n v="4.1500000000000004"/>
    <n v="50000"/>
    <x v="0"/>
    <s v="Manual"/>
    <s v="1st Owner"/>
    <n v="2014"/>
    <x v="26"/>
    <s v="5 Seats"/>
  </r>
  <r>
    <s v="Maruti Vitara Brezza LDi Option"/>
    <n v="6"/>
    <n v="125000"/>
    <x v="0"/>
    <s v="Manual"/>
    <s v="2nd Owner"/>
    <n v="2017"/>
    <x v="118"/>
    <s v="7 Seats"/>
  </r>
  <r>
    <s v="Volvo S90 D4 Inscription BSIV"/>
    <n v="44.75"/>
    <n v="20000"/>
    <x v="0"/>
    <s v="Automatic"/>
    <s v="1st Owner"/>
    <n v="2018"/>
    <x v="50"/>
    <s v="5 Seats"/>
  </r>
  <r>
    <s v="Maruti Alto 800 CNG LXI"/>
    <n v="2.4"/>
    <n v="140000"/>
    <x v="2"/>
    <s v="Manual"/>
    <s v="1st Owner"/>
    <n v="2016"/>
    <x v="21"/>
    <s v="5 Seats"/>
  </r>
  <r>
    <s v="Hyundai Alcazar Prestige AT"/>
    <n v="18.899999999999999"/>
    <n v="16000"/>
    <x v="1"/>
    <s v="Automatic"/>
    <s v="1st Owner"/>
    <n v="2021"/>
    <x v="135"/>
    <s v="7 Seats"/>
  </r>
  <r>
    <s v="Toyota Innova 2.5 VX (Diesel) 7 Seater BS IV"/>
    <n v="9.8000000000000007"/>
    <n v="110000"/>
    <x v="0"/>
    <s v="Manual"/>
    <s v="1st Owner"/>
    <n v="2015"/>
    <x v="8"/>
    <s v="5 Seats"/>
  </r>
  <r>
    <s v="BMW X5 xDrive 30d"/>
    <n v="29.75"/>
    <n v="85000"/>
    <x v="0"/>
    <s v="Automatic"/>
    <s v="2nd Owner"/>
    <n v="2015"/>
    <x v="41"/>
    <s v="5 Seats"/>
  </r>
  <r>
    <s v="Honda Amaze S i-Dtech"/>
    <n v="2.6"/>
    <n v="150000"/>
    <x v="0"/>
    <s v="Manual"/>
    <s v="1st Owner"/>
    <n v="2013"/>
    <x v="23"/>
    <s v="7 Seats"/>
  </r>
  <r>
    <s v="Volkswagen Passat Highline DSG S"/>
    <n v="3.39"/>
    <n v="98000"/>
    <x v="0"/>
    <s v="Automatic"/>
    <s v="2nd Owner"/>
    <n v="2009"/>
    <x v="48"/>
    <s v="5 Seats"/>
  </r>
  <r>
    <s v="Tata Tiago 1.05 Revotorq XT"/>
    <n v="3.5"/>
    <n v="80000"/>
    <x v="0"/>
    <s v="Manual"/>
    <s v="1st Owner"/>
    <n v="2017"/>
    <x v="31"/>
    <s v="5 Seats"/>
  </r>
  <r>
    <s v="Mercedes-Benz GLC Coupe 300d 4MATIC"/>
    <n v="71.5"/>
    <n v="24900"/>
    <x v="0"/>
    <s v="Automatic"/>
    <s v="1st Owner"/>
    <n v="2021"/>
    <x v="84"/>
    <s v="5 Seats"/>
  </r>
  <r>
    <s v="BMW 3 Series 320d Luxury Line"/>
    <n v="8"/>
    <n v="70000"/>
    <x v="0"/>
    <s v="Automatic"/>
    <s v="3rd Owner"/>
    <n v="2012"/>
    <x v="5"/>
    <s v="5 Seats"/>
  </r>
  <r>
    <s v="Mitsubishi Montero 3.2 GLS"/>
    <n v="5"/>
    <n v="188000"/>
    <x v="0"/>
    <s v="Manual"/>
    <s v="2nd Owner"/>
    <n v="2007"/>
    <x v="13"/>
    <s v="5 Seats"/>
  </r>
  <r>
    <s v="Hyundai Verna CRDi 1.4 EX"/>
    <n v="8.9"/>
    <n v="70000"/>
    <x v="0"/>
    <s v="Manual"/>
    <s v="1st Owner"/>
    <n v="2019"/>
    <x v="60"/>
    <s v="7 Seats"/>
  </r>
  <r>
    <s v="Jaguar XF 2.0 Petrol Prestige"/>
    <n v="47"/>
    <n v="7500"/>
    <x v="1"/>
    <s v="Automatic"/>
    <s v="1st Owner"/>
    <n v="2020"/>
    <x v="93"/>
    <s v="5 Seats"/>
  </r>
  <r>
    <s v="Mahindra XUV500 W6 2WD"/>
    <n v="9.5"/>
    <n v="133000"/>
    <x v="0"/>
    <s v="Manual"/>
    <s v="1st Owner"/>
    <n v="2016"/>
    <x v="8"/>
    <s v="5 Seats"/>
  </r>
  <r>
    <s v="Nissan Sunny Diesel XL"/>
    <n v="2.5"/>
    <n v="80000"/>
    <x v="0"/>
    <s v="Manual"/>
    <s v="2nd Owner"/>
    <n v="2012"/>
    <x v="33"/>
    <s v="5 Seats"/>
  </r>
  <r>
    <s v="Maruti Swift ZDI"/>
    <n v="7.57"/>
    <n v="70000"/>
    <x v="0"/>
    <s v="Manual"/>
    <s v="1st Owner"/>
    <n v="2019"/>
    <x v="18"/>
    <s v="5 Seats"/>
  </r>
  <r>
    <s v="Toyota Land Cruiser VX"/>
    <n v="158"/>
    <n v="56000"/>
    <x v="0"/>
    <s v="Automatic"/>
    <s v="1st Owner"/>
    <n v="2018"/>
    <x v="8"/>
    <s v="4 Seats"/>
  </r>
  <r>
    <s v="Honda City i-DTEC ZX"/>
    <n v="8.25"/>
    <n v="60000"/>
    <x v="0"/>
    <s v="Manual"/>
    <s v="3rd Owner"/>
    <n v="2018"/>
    <x v="6"/>
    <s v="5 Seats"/>
  </r>
  <r>
    <s v="Kia Sonet GTX Plus Turbo DCT"/>
    <n v="14.5"/>
    <n v="25000"/>
    <x v="1"/>
    <s v="Automatic"/>
    <s v="1st Owner"/>
    <n v="2021"/>
    <x v="70"/>
    <s v="7 Seats"/>
  </r>
  <r>
    <s v="Audi Q7 3.0 TDI Quattro Premium Plus"/>
    <n v="12.9"/>
    <n v="60000"/>
    <x v="0"/>
    <s v="Automatic"/>
    <s v="1st Owner"/>
    <n v="2011"/>
    <x v="31"/>
    <s v="7 Seats"/>
  </r>
  <r>
    <s v="Mercedes-Benz C-Class C 220d"/>
    <n v="62"/>
    <n v="4000"/>
    <x v="0"/>
    <s v="Automatic"/>
    <s v="1st Owner"/>
    <n v="2022"/>
    <x v="94"/>
    <s v="5 Seats"/>
  </r>
  <r>
    <s v="Hyundai i20 Sportz 1.4 CRDi"/>
    <n v="3.5"/>
    <n v="90000"/>
    <x v="0"/>
    <s v="Manual"/>
    <s v="1st Owner"/>
    <n v="2012"/>
    <x v="4"/>
    <s v="5 Seats"/>
  </r>
  <r>
    <s v="Hyundai i10 Magna 1.1L"/>
    <n v="1.1000000000000001"/>
    <n v="120000"/>
    <x v="1"/>
    <s v="Manual"/>
    <s v="4th Owner"/>
    <n v="2008"/>
    <x v="29"/>
    <s v="5 Seats"/>
  </r>
  <r>
    <s v="Maruti Alto LX"/>
    <n v="1.5"/>
    <n v="90000"/>
    <x v="1"/>
    <s v="Manual"/>
    <s v="2nd Owner"/>
    <n v="2006"/>
    <x v="27"/>
    <s v="5 Seats"/>
  </r>
  <r>
    <s v="Hyundai Creta 1.4 CRDi S"/>
    <n v="8.35"/>
    <n v="70000"/>
    <x v="0"/>
    <s v="Manual"/>
    <s v="1st Owner"/>
    <n v="2017"/>
    <x v="94"/>
    <s v="5 Seats"/>
  </r>
  <r>
    <s v="Honda Mobilio S i-VTEC"/>
    <n v="4"/>
    <n v="144000"/>
    <x v="1"/>
    <s v="Manual"/>
    <s v="1st Owner"/>
    <n v="2015"/>
    <x v="60"/>
    <s v="5 Seats"/>
  </r>
  <r>
    <s v="Honda Civic 1.8 (E) MT"/>
    <n v="1.5"/>
    <n v="70000"/>
    <x v="1"/>
    <s v="Manual"/>
    <s v="3rd Owner"/>
    <n v="2008"/>
    <x v="136"/>
    <s v="4 Seats"/>
  </r>
  <r>
    <s v="Maruti Swift VDI BSIV"/>
    <n v="5.25"/>
    <n v="150000"/>
    <x v="0"/>
    <s v="Manual"/>
    <s v="1st Owner"/>
    <n v="2015"/>
    <x v="8"/>
    <s v="5 Seats"/>
  </r>
  <r>
    <s v="Mercedes-Benz S-Class S 350 d"/>
    <n v="47.75"/>
    <n v="13000"/>
    <x v="0"/>
    <s v="Automatic"/>
    <s v="2nd Owner"/>
    <n v="2014"/>
    <x v="27"/>
    <s v="5 Seats"/>
  </r>
  <r>
    <s v="Maruti Ritz LXi"/>
    <n v="3"/>
    <n v="100000"/>
    <x v="1"/>
    <s v="Manual"/>
    <s v="2nd Owner"/>
    <n v="2016"/>
    <x v="31"/>
    <s v="5 Seats"/>
  </r>
  <r>
    <s v="Mini Cooper S"/>
    <n v="19.75"/>
    <n v="35002"/>
    <x v="1"/>
    <s v="Automatic"/>
    <s v="2nd Owner"/>
    <n v="2012"/>
    <x v="10"/>
    <s v="7 Seats"/>
  </r>
  <r>
    <s v="BMW 7 Series 730Ld Eminence"/>
    <n v="28"/>
    <n v="50002"/>
    <x v="0"/>
    <s v="Automatic"/>
    <s v="2nd Owner"/>
    <n v="2014"/>
    <x v="31"/>
    <s v="5 Seats"/>
  </r>
  <r>
    <s v="Mercedes-Benz GLS 400d 4MATIC"/>
    <n v="117"/>
    <n v="15000"/>
    <x v="0"/>
    <s v="Automatic"/>
    <s v="2nd Owner"/>
    <n v="2020"/>
    <x v="47"/>
    <s v="5 Seats"/>
  </r>
  <r>
    <s v="Audi Q7 3.0 TDI Quattro Premium Plus"/>
    <n v="18"/>
    <n v="50001"/>
    <x v="0"/>
    <s v="Automatic"/>
    <s v="2nd Owner"/>
    <n v="2013"/>
    <x v="31"/>
    <s v="5 Seats"/>
  </r>
  <r>
    <s v="Mercedes-Benz S-Class S 350 L"/>
    <n v="9.25"/>
    <n v="82002"/>
    <x v="1"/>
    <s v="Automatic"/>
    <s v="3rd Owner"/>
    <n v="2008"/>
    <x v="4"/>
    <s v="7 Seats"/>
  </r>
  <r>
    <s v="Hyundai i20 Magna 1.4 CRDi (Diesel)"/>
    <n v="3.2"/>
    <n v="100000"/>
    <x v="0"/>
    <s v="Manual"/>
    <s v="2nd Owner"/>
    <n v="2012"/>
    <x v="31"/>
    <s v="5 Seats"/>
  </r>
  <r>
    <s v="BMW X5 xDrive 30d xLine"/>
    <n v="83"/>
    <n v="25000"/>
    <x v="0"/>
    <s v="Automatic"/>
    <s v="1st Owner"/>
    <n v="2020"/>
    <x v="60"/>
    <s v="7 Seats"/>
  </r>
  <r>
    <s v="Tata Indica Aqua 1.3 Quadrajet (ABS)"/>
    <n v="1.3"/>
    <n v="100000"/>
    <x v="0"/>
    <s v="Manual"/>
    <s v="2nd Owner"/>
    <n v="2012"/>
    <x v="13"/>
    <s v="5 Seats"/>
  </r>
  <r>
    <s v="Tata Nexon 1.2 Revotron XZ"/>
    <n v="7"/>
    <n v="30000"/>
    <x v="1"/>
    <s v="Manual"/>
    <s v="1st Owner"/>
    <n v="2018"/>
    <x v="97"/>
    <s v="5 Seats"/>
  </r>
  <r>
    <s v="Maruti Swift Dzire VDi"/>
    <n v="3.5"/>
    <n v="120000"/>
    <x v="0"/>
    <s v="Manual"/>
    <s v="1st Owner"/>
    <n v="2011"/>
    <x v="16"/>
    <s v="7 Seats"/>
  </r>
  <r>
    <s v="Mahindra Thar LX 4-Str Convert Top Diesel AT"/>
    <n v="18.75"/>
    <n v="30000"/>
    <x v="0"/>
    <s v="Automatic"/>
    <s v="1st Owner"/>
    <n v="2020"/>
    <x v="49"/>
    <s v="5 Seats"/>
  </r>
  <r>
    <s v="Maruti Swift Dzire VDi"/>
    <n v="3.5"/>
    <n v="120000"/>
    <x v="0"/>
    <s v="Manual"/>
    <s v="1st Owner"/>
    <n v="2011"/>
    <x v="19"/>
    <s v="5 Seats"/>
  </r>
  <r>
    <s v="Hyundai i20 Asta"/>
    <n v="2.67"/>
    <n v="71000"/>
    <x v="1"/>
    <s v="Manual"/>
    <s v="2nd Owner"/>
    <n v="2010"/>
    <x v="68"/>
    <s v="5 Seats"/>
  </r>
  <r>
    <s v="Maruti SX4 VDI"/>
    <n v="2.2000000000000002"/>
    <n v="115000"/>
    <x v="0"/>
    <s v="Manual"/>
    <s v="2nd Owner"/>
    <n v="2011"/>
    <x v="118"/>
    <s v="5 Seats"/>
  </r>
  <r>
    <s v="Audi Q7 45 TDI Quattro Technology"/>
    <n v="46"/>
    <n v="65000"/>
    <x v="0"/>
    <s v="Automatic"/>
    <s v="1st Owner"/>
    <n v="2017"/>
    <x v="21"/>
    <s v="5 Seats"/>
  </r>
  <r>
    <s v="Maruti Celerio VXI MT BSIV"/>
    <n v="4.5"/>
    <n v="50000"/>
    <x v="1"/>
    <s v="Manual"/>
    <s v="2nd Owner"/>
    <n v="2019"/>
    <x v="11"/>
    <s v="5 Seats"/>
  </r>
  <r>
    <s v="Hyundai Grand i10 CRDi Asta Option"/>
    <n v="3.7"/>
    <n v="80000"/>
    <x v="0"/>
    <s v="Manual"/>
    <s v="2nd Owner"/>
    <n v="2014"/>
    <x v="26"/>
    <s v="5 Seats"/>
  </r>
  <r>
    <s v="Nissan Magnite XV DT"/>
    <n v="6.4"/>
    <n v="46000"/>
    <x v="1"/>
    <s v="Manual"/>
    <s v="2nd Owner"/>
    <n v="2021"/>
    <x v="0"/>
    <s v="7 Seats"/>
  </r>
  <r>
    <s v="Mercedes-Benz GLS 350d Grand Edition"/>
    <n v="59.5"/>
    <n v="45000"/>
    <x v="0"/>
    <s v="Automatic"/>
    <s v="2nd Owner"/>
    <n v="2016"/>
    <x v="32"/>
    <s v="5 Seats"/>
  </r>
  <r>
    <s v="Kia Seltos GTX Plus DCT"/>
    <n v="17.25"/>
    <n v="25000"/>
    <x v="1"/>
    <s v="Automatic"/>
    <s v="2nd Owner"/>
    <n v="2020"/>
    <x v="5"/>
    <s v="5 Seats"/>
  </r>
  <r>
    <s v="Toyota Fortuner 4x2 Manual"/>
    <n v="10.5"/>
    <n v="110000"/>
    <x v="0"/>
    <s v="Manual"/>
    <s v="2nd Owner"/>
    <n v="2012"/>
    <x v="31"/>
    <s v="7 Seats"/>
  </r>
  <r>
    <s v="Tata Tiago 1.05 Revotorq XT"/>
    <n v="3.51"/>
    <n v="80000"/>
    <x v="0"/>
    <s v="Manual"/>
    <s v="1st Owner"/>
    <n v="2017"/>
    <x v="13"/>
    <s v="7 Seats"/>
  </r>
  <r>
    <s v="BMW 5 Series 520d Luxury Line"/>
    <n v="48"/>
    <n v="29000"/>
    <x v="0"/>
    <s v="Automatic"/>
    <s v="1st Owner"/>
    <n v="2019"/>
    <x v="15"/>
    <s v="5 Seats"/>
  </r>
  <r>
    <s v="Maruti Ertiga ZXI AT Petrol"/>
    <n v="11.1"/>
    <n v="7000"/>
    <x v="1"/>
    <s v="Automatic"/>
    <s v="1st Owner"/>
    <n v="2021"/>
    <x v="31"/>
    <s v="5 Seats"/>
  </r>
  <r>
    <s v="Audi Q5 2.0 TDI"/>
    <n v="7.5"/>
    <n v="110000"/>
    <x v="0"/>
    <s v="Automatic"/>
    <s v="3rd Owner"/>
    <n v="2011"/>
    <x v="4"/>
    <s v="5 Seats"/>
  </r>
  <r>
    <s v="Tata Harrier XT"/>
    <n v="14"/>
    <n v="50000"/>
    <x v="0"/>
    <s v="Manual"/>
    <s v="1st Owner"/>
    <n v="2020"/>
    <x v="54"/>
    <s v="5 Seats"/>
  </r>
  <r>
    <s v="Mercedes-Benz GLE 250d"/>
    <n v="56"/>
    <n v="45000"/>
    <x v="0"/>
    <s v="Automatic"/>
    <s v="1st Owner"/>
    <n v="2019"/>
    <x v="105"/>
    <s v="5 Seats"/>
  </r>
  <r>
    <s v="Honda Amaze EX i-Dtech"/>
    <n v="3.5"/>
    <n v="80000"/>
    <x v="0"/>
    <s v="Manual"/>
    <s v="1st Owner"/>
    <n v="2014"/>
    <x v="43"/>
    <s v="7 Seats"/>
  </r>
  <r>
    <s v="Maruti Ciaz ZDi"/>
    <n v="4.5"/>
    <n v="90000"/>
    <x v="0"/>
    <s v="Manual"/>
    <s v="1st Owner"/>
    <n v="2014"/>
    <x v="4"/>
    <s v="5 Seats"/>
  </r>
  <r>
    <s v="Maruti Alto K10 VXI"/>
    <n v="2.65"/>
    <n v="18570"/>
    <x v="1"/>
    <s v="Manual"/>
    <s v="1st Owner"/>
    <n v="2016"/>
    <x v="31"/>
    <s v="5 Seats"/>
  </r>
  <r>
    <s v="Land Rover Discovery Sport TD4 HSE"/>
    <n v="29.5"/>
    <n v="120000"/>
    <x v="0"/>
    <s v="Automatic"/>
    <s v="1st Owner"/>
    <n v="2016"/>
    <x v="90"/>
    <s v="5 Seats"/>
  </r>
  <r>
    <s v="Chevrolet Enjoy TCDi LS 7 Seater"/>
    <n v="2.1"/>
    <n v="120000"/>
    <x v="0"/>
    <s v="Manual"/>
    <s v="2nd Owner"/>
    <n v="2013"/>
    <x v="48"/>
    <s v="5 Seats"/>
  </r>
  <r>
    <s v="Maruti Baleno Zeta"/>
    <n v="6.5"/>
    <n v="25000"/>
    <x v="1"/>
    <s v="Manual"/>
    <s v="2nd Owner"/>
    <n v="2019"/>
    <x v="27"/>
    <s v="5 Seats"/>
  </r>
  <r>
    <s v="Maruti Alto Vxi 1.1"/>
    <n v="1.25"/>
    <n v="120000"/>
    <x v="1"/>
    <s v="Manual"/>
    <s v="2nd Owner"/>
    <n v="2007"/>
    <x v="68"/>
    <s v="5 Seats"/>
  </r>
  <r>
    <s v="Mercedes-Benz GLS 400 4MATIC"/>
    <n v="62.5"/>
    <n v="80000"/>
    <x v="1"/>
    <s v="Automatic"/>
    <s v="1st Owner"/>
    <n v="2017"/>
    <x v="34"/>
    <s v="5 Seats"/>
  </r>
  <r>
    <s v="Mahindra TUV 300 T8"/>
    <n v="5.5"/>
    <n v="110000"/>
    <x v="0"/>
    <s v="Manual"/>
    <s v="1st Owner"/>
    <n v="2018"/>
    <x v="26"/>
    <s v="5 Seats"/>
  </r>
  <r>
    <s v="Hyundai Grand i10 Magna"/>
    <n v="3.2"/>
    <n v="40000"/>
    <x v="1"/>
    <s v="Manual"/>
    <s v="1st Owner"/>
    <n v="2015"/>
    <x v="4"/>
    <s v="5 Seats"/>
  </r>
  <r>
    <s v="Maruti Swift VDI"/>
    <n v="3.5"/>
    <n v="99218"/>
    <x v="0"/>
    <s v="Manual"/>
    <s v="1st Owner"/>
    <n v="2012"/>
    <x v="39"/>
    <s v="6 Seats"/>
  </r>
  <r>
    <s v="Land Rover Range Rover 3.0 Petrol LWB Vogue BSIV"/>
    <n v="192"/>
    <n v="40000"/>
    <x v="1"/>
    <s v="Automatic"/>
    <s v="1st Owner"/>
    <n v="2019"/>
    <x v="19"/>
    <s v="5 Seats"/>
  </r>
  <r>
    <s v="Renault Duster 110PS Diesel RxZ"/>
    <n v="3"/>
    <n v="100000"/>
    <x v="0"/>
    <s v="Manual"/>
    <s v="3rd Owner"/>
    <n v="2012"/>
    <x v="48"/>
    <s v="5 Seats"/>
  </r>
  <r>
    <s v="BMW 5 Series 530d M Sport"/>
    <n v="45.9"/>
    <n v="42000"/>
    <x v="0"/>
    <s v="Automatic"/>
    <s v="1st Owner"/>
    <n v="2018"/>
    <x v="19"/>
    <s v="5 Seats"/>
  </r>
  <r>
    <s v="Toyota Fortuner 4x2 Manual"/>
    <n v="12"/>
    <n v="100000"/>
    <x v="0"/>
    <s v="Manual"/>
    <s v="2nd Owner"/>
    <n v="2012"/>
    <x v="43"/>
    <s v="5 Seats"/>
  </r>
  <r>
    <s v="Volvo XC60 B5 Inscripition"/>
    <n v="68.5"/>
    <n v="7000"/>
    <x v="1"/>
    <s v="Automatic"/>
    <s v="1st Owner"/>
    <n v="2022"/>
    <x v="21"/>
    <s v="5 Seats"/>
  </r>
  <r>
    <s v="Audi A3 35 TDI Premium Plus"/>
    <n v="17.5"/>
    <n v="70000"/>
    <x v="0"/>
    <s v="Automatic"/>
    <s v="2nd Owner"/>
    <n v="2017"/>
    <x v="10"/>
    <s v="5 Seats"/>
  </r>
  <r>
    <s v="Hyundai i10 Sportz"/>
    <n v="1.5"/>
    <n v="70000"/>
    <x v="1"/>
    <s v="Manual"/>
    <s v="1st Owner"/>
    <n v="2010"/>
    <x v="6"/>
    <s v="5 Seats"/>
  </r>
  <r>
    <s v="Hyundai Creta 1.6 CRDi SX Plus Dual Tone"/>
    <n v="11.5"/>
    <n v="66000"/>
    <x v="0"/>
    <s v="Manual"/>
    <s v="1st Owner"/>
    <n v="2018"/>
    <x v="4"/>
    <s v="5 Seats"/>
  </r>
  <r>
    <s v="Hyundai Creta SX Opt Turbo"/>
    <n v="19.75"/>
    <n v="8000"/>
    <x v="1"/>
    <s v="Automatic"/>
    <s v="1st Owner"/>
    <n v="2021"/>
    <x v="49"/>
    <s v="7 Seats"/>
  </r>
  <r>
    <s v="Nissan Micra Diesel XV"/>
    <n v="1.7"/>
    <n v="110000"/>
    <x v="0"/>
    <s v="Manual"/>
    <s v="3rd Owner"/>
    <n v="2013"/>
    <x v="31"/>
    <s v="5 Seats"/>
  </r>
  <r>
    <s v="Kia Seltos GTX Option"/>
    <n v="16.899999999999999"/>
    <n v="3000"/>
    <x v="1"/>
    <s v="Manual"/>
    <s v="1st Owner"/>
    <n v="2021"/>
    <x v="13"/>
    <s v="5 Seats"/>
  </r>
  <r>
    <s v="Hyundai Verna S Plus Diesel"/>
    <n v="10.7"/>
    <n v="25000"/>
    <x v="0"/>
    <s v="Manual"/>
    <s v="1st Owner"/>
    <n v="2020"/>
    <x v="31"/>
    <s v="5 Seats"/>
  </r>
  <r>
    <s v="BMW X1 sDrive 20d xLine"/>
    <n v="30"/>
    <n v="25000"/>
    <x v="0"/>
    <s v="Automatic"/>
    <s v="1st Owner"/>
    <n v="2019"/>
    <x v="32"/>
    <s v="5 Seats"/>
  </r>
  <r>
    <s v="Mahindra KUV 100 NXT D75 K2"/>
    <n v="5.5"/>
    <n v="60000"/>
    <x v="0"/>
    <s v="Manual"/>
    <s v="1st Owner"/>
    <n v="2018"/>
    <x v="31"/>
    <s v="5 Seats"/>
  </r>
  <r>
    <s v="Honda City 1.5 S MT"/>
    <n v="2.5499999999999998"/>
    <n v="154000"/>
    <x v="1"/>
    <s v="Manual"/>
    <s v="1st Owner"/>
    <n v="2011"/>
    <x v="68"/>
    <s v="5 Seats"/>
  </r>
  <r>
    <s v="Hyundai i20 1.2 Sportz"/>
    <n v="2.5499999999999998"/>
    <n v="100000"/>
    <x v="1"/>
    <s v="Manual"/>
    <s v="2nd Owner"/>
    <n v="2012"/>
    <x v="13"/>
    <s v="5 Seats"/>
  </r>
  <r>
    <s v="Maserati Ghibli Diesel BSIV"/>
    <n v="66"/>
    <n v="12000"/>
    <x v="0"/>
    <s v="Automatic"/>
    <s v="1st Owner"/>
    <n v="2016"/>
    <x v="60"/>
    <s v="5 Seats"/>
  </r>
  <r>
    <s v="Maruti Swift Dzire VDI"/>
    <n v="4.25"/>
    <n v="80000"/>
    <x v="0"/>
    <s v="Manual"/>
    <s v="2nd Owner"/>
    <n v="2014"/>
    <x v="33"/>
    <s v="5 Seats"/>
  </r>
  <r>
    <s v="Hyundai Venue SX Opt Turbo iMT"/>
    <n v="10.25"/>
    <n v="15000"/>
    <x v="1"/>
    <s v="Manual"/>
    <s v="1st Owner"/>
    <n v="2022"/>
    <x v="8"/>
    <s v="5 Seats"/>
  </r>
  <r>
    <s v="Maruti Vitara Brezza ZDi"/>
    <n v="7.7"/>
    <n v="90000"/>
    <x v="0"/>
    <s v="Manual"/>
    <s v="1st Owner"/>
    <n v="2017"/>
    <x v="5"/>
    <s v="5 Seats"/>
  </r>
  <r>
    <s v="Mercedes-Benz C-Class C 220 CDI Avantgarde"/>
    <n v="21.5"/>
    <n v="37000"/>
    <x v="0"/>
    <s v="Automatic"/>
    <s v="2nd Owner"/>
    <n v="2015"/>
    <x v="22"/>
    <s v="5 Seats"/>
  </r>
  <r>
    <s v="Maruti Swift Dzire Ldi BSIV"/>
    <n v="2.8"/>
    <n v="80000"/>
    <x v="0"/>
    <s v="Manual"/>
    <s v="1st Owner"/>
    <n v="2010"/>
    <x v="12"/>
    <s v="7 Seats"/>
  </r>
  <r>
    <s v="Toyota Fortuner 3.0 Diesel"/>
    <n v="10"/>
    <n v="90000"/>
    <x v="0"/>
    <s v="Manual"/>
    <s v="2nd Owner"/>
    <n v="2011"/>
    <x v="13"/>
    <s v="5 Seats"/>
  </r>
  <r>
    <s v="Hyundai Venue SX Opt iMT"/>
    <n v="9.5"/>
    <n v="15000"/>
    <x v="1"/>
    <s v="Manual"/>
    <s v="1st Owner"/>
    <n v="2022"/>
    <x v="30"/>
    <s v="7 Seats"/>
  </r>
  <r>
    <s v="Porsche Cayenne Diesel Platinum Edition"/>
    <n v="58"/>
    <n v="50000"/>
    <x v="0"/>
    <s v="Automatic"/>
    <s v="1st Owner"/>
    <n v="2016"/>
    <x v="41"/>
    <s v="5 Seats"/>
  </r>
  <r>
    <s v="Hyundai Santro Xing GLS"/>
    <n v="1.1000000000000001"/>
    <n v="70000"/>
    <x v="1"/>
    <s v="Manual"/>
    <s v="2nd Owner"/>
    <n v="2008"/>
    <x v="122"/>
    <s v="4 Seats"/>
  </r>
  <r>
    <s v="Hyundai i20 1.4 CRDi Magna"/>
    <n v="2"/>
    <n v="80000"/>
    <x v="0"/>
    <s v="Manual"/>
    <s v="3rd Owner"/>
    <n v="2011"/>
    <x v="21"/>
    <s v="5 Seats"/>
  </r>
  <r>
    <s v="Volkswagen Vento 1.5 TDI Trendline"/>
    <n v="5.65"/>
    <n v="120000"/>
    <x v="0"/>
    <s v="Manual"/>
    <s v="1st Owner"/>
    <n v="2017"/>
    <x v="2"/>
    <s v="5 Seats"/>
  </r>
  <r>
    <s v="Mercedes-Benz E-Class Exclusive E 200"/>
    <n v="67"/>
    <n v="8900"/>
    <x v="1"/>
    <s v="Automatic"/>
    <s v="1st Owner"/>
    <n v="2021"/>
    <x v="50"/>
    <s v="5 Seats"/>
  </r>
  <r>
    <s v="Datsun RediGO T Option"/>
    <n v="2.6"/>
    <n v="50000"/>
    <x v="1"/>
    <s v="Manual"/>
    <s v="2nd Owner"/>
    <n v="2018"/>
    <x v="31"/>
    <s v="5 Seats"/>
  </r>
  <r>
    <s v="Maruti Alto K10 2010-2014 VXI"/>
    <n v="2.4500000000000002"/>
    <n v="50000"/>
    <x v="1"/>
    <s v="Manual"/>
    <s v="1st Owner"/>
    <n v="2012"/>
    <x v="4"/>
    <s v="5 Seats"/>
  </r>
  <r>
    <s v="Chevrolet Beat Diesel LT"/>
    <n v="1.4"/>
    <n v="110000"/>
    <x v="0"/>
    <s v="Manual"/>
    <s v="1st Owner"/>
    <n v="2013"/>
    <x v="47"/>
    <s v="5 Seats"/>
  </r>
  <r>
    <s v="Land Rover Range Rover Sport 2.0 Petrol HSE"/>
    <n v="114"/>
    <n v="19500"/>
    <x v="1"/>
    <s v="Automatic"/>
    <s v="1st Owner"/>
    <n v="2020"/>
    <x v="22"/>
    <s v="5 Seats"/>
  </r>
  <r>
    <s v="Maruti Zen D"/>
    <n v="0.8"/>
    <n v="120000"/>
    <x v="0"/>
    <s v="Manual"/>
    <s v="3rd Owner"/>
    <n v="2005"/>
    <x v="31"/>
    <s v="5 Seats"/>
  </r>
  <r>
    <s v="BMW X1 sDrive 20d xLine"/>
    <n v="27.5"/>
    <n v="33000"/>
    <x v="0"/>
    <s v="Automatic"/>
    <s v="2nd Owner"/>
    <n v="2018"/>
    <x v="36"/>
    <s v="5 Seats"/>
  </r>
  <r>
    <s v="Toyota Innova 2.5 GX 7 STR"/>
    <n v="6"/>
    <n v="79718"/>
    <x v="0"/>
    <s v="Manual"/>
    <s v="1st Owner"/>
    <n v="2009"/>
    <x v="31"/>
    <s v="5 Seats"/>
  </r>
  <r>
    <s v="Mercedes-Benz C-Class Progressive C 200"/>
    <n v="42.5"/>
    <n v="28000"/>
    <x v="1"/>
    <s v="Automatic"/>
    <s v="1st Owner"/>
    <n v="2019"/>
    <x v="23"/>
    <s v="5 Seats"/>
  </r>
  <r>
    <s v="Maruti Ertiga SHVS ZDI Plus"/>
    <n v="6.5"/>
    <n v="120000"/>
    <x v="0"/>
    <s v="Manual"/>
    <s v="2nd Owner"/>
    <n v="2016"/>
    <x v="19"/>
    <s v="7 Seats"/>
  </r>
  <r>
    <s v="Maruti Baleno 1.2 Zeta"/>
    <n v="6.5"/>
    <n v="90000"/>
    <x v="1"/>
    <s v="Manual"/>
    <s v="2nd Owner"/>
    <n v="2018"/>
    <x v="4"/>
    <s v="7 Seats"/>
  </r>
  <r>
    <s v="Mahindra Thar LX 4-Str Hard Top Diesel AT"/>
    <n v="16.2"/>
    <n v="20000"/>
    <x v="0"/>
    <s v="Automatic"/>
    <s v="2nd Owner"/>
    <n v="2021"/>
    <x v="4"/>
    <s v="5 Seats"/>
  </r>
  <r>
    <s v="Mercedes-Benz C-Class C 200 CGI"/>
    <n v="28"/>
    <n v="62000"/>
    <x v="1"/>
    <s v="Automatic"/>
    <s v="1st Owner"/>
    <n v="2017"/>
    <x v="26"/>
    <s v="5 Seats"/>
  </r>
  <r>
    <s v="Maruti Swift Vdi BSIII"/>
    <n v="1.9"/>
    <n v="120000"/>
    <x v="0"/>
    <s v="Manual"/>
    <s v="2nd Owner"/>
    <n v="2008"/>
    <x v="4"/>
    <s v="5 Seats"/>
  </r>
  <r>
    <s v="Isuzu D-Max S CAB"/>
    <n v="11.25"/>
    <n v="40000"/>
    <x v="0"/>
    <s v="Manual"/>
    <s v="1st Owner"/>
    <n v="2021"/>
    <x v="24"/>
    <s v="5 Seats"/>
  </r>
  <r>
    <s v="Maruti Ciaz 1.3 Zeta"/>
    <n v="6.75"/>
    <n v="55000"/>
    <x v="0"/>
    <s v="Manual"/>
    <s v="1st Owner"/>
    <n v="2017"/>
    <x v="69"/>
    <s v="7 Seats"/>
  </r>
  <r>
    <s v="Jaguar XF 2.2 Litre Luxury"/>
    <n v="19.899999999999999"/>
    <n v="17000"/>
    <x v="0"/>
    <s v="Automatic"/>
    <s v="1st Owner"/>
    <n v="2014"/>
    <x v="84"/>
    <s v="5 Seats"/>
  </r>
  <r>
    <s v="Kia Seltos GTK"/>
    <n v="14.15"/>
    <n v="20000"/>
    <x v="1"/>
    <s v="Manual"/>
    <s v="1st Owner"/>
    <n v="2020"/>
    <x v="48"/>
    <s v="5 Seats"/>
  </r>
  <r>
    <s v="Maruti Baleno 1.2 Zeta"/>
    <n v="6.35"/>
    <n v="30000"/>
    <x v="1"/>
    <s v="Manual"/>
    <s v="1st Owner"/>
    <n v="2017"/>
    <x v="4"/>
    <s v="5 Seats"/>
  </r>
  <r>
    <s v="Hyundai i20 Magna"/>
    <n v="3.7"/>
    <n v="65000"/>
    <x v="1"/>
    <s v="Manual"/>
    <s v="1st Owner"/>
    <n v="2013"/>
    <x v="26"/>
    <s v="5 Seats"/>
  </r>
  <r>
    <s v="Audi A4 2.0 TDI"/>
    <n v="10.5"/>
    <n v="70000"/>
    <x v="0"/>
    <s v="Automatic"/>
    <s v="1st Owner"/>
    <n v="2013"/>
    <x v="34"/>
    <s v="5 Seats"/>
  </r>
  <r>
    <s v="Toyota Glanza G"/>
    <n v="7"/>
    <n v="17000"/>
    <x v="1"/>
    <s v="Manual"/>
    <s v="1st Owner"/>
    <n v="2021"/>
    <x v="49"/>
    <s v="5 Seats"/>
  </r>
  <r>
    <s v="Toyota Corolla Altis G AT"/>
    <n v="12.5"/>
    <n v="60000"/>
    <x v="1"/>
    <s v="Automatic"/>
    <s v="1st Owner"/>
    <n v="2017"/>
    <x v="101"/>
    <s v="7 Seats"/>
  </r>
  <r>
    <s v="Hyundai Santa Fe 2WD AT"/>
    <n v="10.9"/>
    <n v="83000"/>
    <x v="0"/>
    <s v="Automatic"/>
    <s v="1st Owner"/>
    <n v="2014"/>
    <x v="19"/>
    <s v="5 Seats"/>
  </r>
  <r>
    <s v="Toyota Land Cruiser VX"/>
    <n v="169"/>
    <n v="27000"/>
    <x v="0"/>
    <s v="Automatic"/>
    <s v="1st Owner"/>
    <n v="2019"/>
    <x v="32"/>
    <s v="5 Seats"/>
  </r>
  <r>
    <s v="Mahindra Logan Diesel 1.5 DLE"/>
    <n v="1.3"/>
    <n v="155000"/>
    <x v="0"/>
    <s v="Manual"/>
    <s v="3rd Owner"/>
    <n v="2010"/>
    <x v="31"/>
    <s v="4 Seats"/>
  </r>
  <r>
    <s v="Maruti Swift VXI"/>
    <n v="5.9"/>
    <n v="40000"/>
    <x v="1"/>
    <s v="Manual"/>
    <s v="2nd Owner"/>
    <n v="2019"/>
    <x v="18"/>
    <s v="6 Seats"/>
  </r>
  <r>
    <s v="Audi Q3 2.0 TDI Quattro Premium Plus"/>
    <n v="14.25"/>
    <n v="51000"/>
    <x v="0"/>
    <s v="Automatic"/>
    <s v="1st Owner"/>
    <n v="2014"/>
    <x v="0"/>
    <s v="5 Seats"/>
  </r>
  <r>
    <s v="BMW X1 sDrive20i xLine"/>
    <n v="40"/>
    <n v="10000"/>
    <x v="1"/>
    <s v="Automatic"/>
    <s v="1st Owner"/>
    <n v="2021"/>
    <x v="49"/>
    <s v="5 Seats"/>
  </r>
  <r>
    <s v="Mercedes-Benz GL-Class 350 CDI Blue Efficiency"/>
    <n v="30"/>
    <n v="85002"/>
    <x v="0"/>
    <s v="Automatic"/>
    <s v="2nd Owner"/>
    <n v="2014"/>
    <x v="34"/>
    <s v="5 Seats"/>
  </r>
  <r>
    <s v="Mercedes-Benz B Class B180 Sports"/>
    <n v="12.9"/>
    <n v="37000"/>
    <x v="1"/>
    <s v="Automatic"/>
    <s v="2nd Owner"/>
    <n v="2014"/>
    <x v="15"/>
    <s v="5 Seats"/>
  </r>
  <r>
    <s v="Kia Seltos GTX Plus DCT"/>
    <n v="17.5"/>
    <n v="25000"/>
    <x v="1"/>
    <s v="Automatic"/>
    <s v="1st Owner"/>
    <n v="2020"/>
    <x v="34"/>
    <s v="5 Seats"/>
  </r>
  <r>
    <s v="Mercedes-Benz CLA 200 CDI Sport"/>
    <n v="21.9"/>
    <n v="68000"/>
    <x v="0"/>
    <s v="Automatic"/>
    <s v="1st Owner"/>
    <n v="2017"/>
    <x v="50"/>
    <s v="5 Seats"/>
  </r>
  <r>
    <s v="Maruti Swift VDI BSIV"/>
    <n v="2.15"/>
    <n v="70000"/>
    <x v="0"/>
    <s v="Manual"/>
    <s v="1st Owner"/>
    <n v="2011"/>
    <x v="22"/>
    <s v="5 Seats"/>
  </r>
  <r>
    <s v="Maruti Alto LXi"/>
    <n v="1.7"/>
    <n v="90000"/>
    <x v="1"/>
    <s v="Manual"/>
    <s v="2nd Owner"/>
    <n v="2012"/>
    <x v="21"/>
    <s v="5 Seats"/>
  </r>
  <r>
    <s v="Tata Harrier XZ BSIV"/>
    <n v="13.75"/>
    <n v="32000"/>
    <x v="0"/>
    <s v="Manual"/>
    <s v="2nd Owner"/>
    <n v="2019"/>
    <x v="15"/>
    <s v="4 Seats"/>
  </r>
  <r>
    <s v="Mercedes-Benz GLS 350d Grand Edition"/>
    <n v="78"/>
    <n v="39000"/>
    <x v="0"/>
    <s v="Automatic"/>
    <s v="1st Owner"/>
    <n v="2020"/>
    <x v="93"/>
    <s v="5 Seats"/>
  </r>
  <r>
    <s v="BMW 2 Series 220i M Sport"/>
    <n v="42"/>
    <n v="5000"/>
    <x v="1"/>
    <s v="Automatic"/>
    <s v="1st Owner"/>
    <n v="2021"/>
    <x v="41"/>
    <s v="5 Seats"/>
  </r>
  <r>
    <s v="Jaguar XE Prestige"/>
    <n v="28"/>
    <n v="28000"/>
    <x v="1"/>
    <s v="Automatic"/>
    <s v="1st Owner"/>
    <n v="2017"/>
    <x v="8"/>
    <s v="6 Seats"/>
  </r>
  <r>
    <s v="Mini 3 DOOR John Cooper Works 2019-2020"/>
    <n v="34.5"/>
    <n v="40000"/>
    <x v="1"/>
    <s v="Automatic"/>
    <s v="2nd Owner"/>
    <n v="2017"/>
    <x v="85"/>
    <s v="5 Seats"/>
  </r>
  <r>
    <s v="Mercedes-Benz V-Class Exclusive"/>
    <n v="68"/>
    <n v="27000"/>
    <x v="0"/>
    <s v="Automatic"/>
    <s v="1st Owner"/>
    <n v="2021"/>
    <x v="99"/>
    <s v="5 Seats"/>
  </r>
  <r>
    <s v="Mercedes-Benz GLC 200"/>
    <n v="62"/>
    <n v="17000"/>
    <x v="1"/>
    <s v="Automatic"/>
    <s v="1st Owner"/>
    <n v="2021"/>
    <x v="100"/>
    <s v="4 Seats"/>
  </r>
  <r>
    <s v="BMW X4 M Sport X xDrive20d"/>
    <n v="56.5"/>
    <n v="29000"/>
    <x v="0"/>
    <s v="Automatic"/>
    <s v="1st Owner"/>
    <n v="2019"/>
    <x v="3"/>
    <s v="5 Seats"/>
  </r>
  <r>
    <s v="Land Rover Discovery Sport Si4 HSE"/>
    <n v="37.5"/>
    <n v="73000"/>
    <x v="1"/>
    <s v="Automatic"/>
    <s v="1st Owner"/>
    <n v="2017"/>
    <x v="137"/>
    <s v="7 Seats"/>
  </r>
  <r>
    <s v="Mercedes-Benz C-Class C 220d"/>
    <n v="53"/>
    <n v="9000"/>
    <x v="0"/>
    <s v="Automatic"/>
    <s v="0th Owner"/>
    <n v="2022"/>
    <x v="11"/>
    <s v="5 Seats"/>
  </r>
  <r>
    <s v="Jaguar F-Pace Prestige 2.0 Petrol"/>
    <n v="67"/>
    <n v="9000"/>
    <x v="1"/>
    <s v="Automatic"/>
    <s v="1st Owner"/>
    <n v="2021"/>
    <x v="50"/>
    <s v="7 Seats"/>
  </r>
  <r>
    <s v="Hyundai i20 Asta Option 1.4 CRDi"/>
    <n v="4.9000000000000004"/>
    <n v="54000"/>
    <x v="0"/>
    <s v="Manual"/>
    <s v="1st Owner"/>
    <n v="2015"/>
    <x v="50"/>
    <s v="5 Seats"/>
  </r>
  <r>
    <s v="Volvo XC60 D5 Inscription"/>
    <n v="54.5"/>
    <n v="34000"/>
    <x v="0"/>
    <s v="Automatic"/>
    <s v="1st Owner"/>
    <n v="2019"/>
    <x v="29"/>
    <s v="7 Seats"/>
  </r>
  <r>
    <s v="Mercedes-Benz G G63 AMG"/>
    <n v="152"/>
    <n v="47000"/>
    <x v="1"/>
    <s v="Automatic"/>
    <s v="2nd Owner"/>
    <n v="2017"/>
    <x v="22"/>
    <s v="5 Seats"/>
  </r>
  <r>
    <s v="Porsche Panamera GTS"/>
    <n v="175"/>
    <n v="10000"/>
    <x v="1"/>
    <s v="Automatic"/>
    <s v="1st Owner"/>
    <n v="2019"/>
    <x v="71"/>
    <s v="7 Seats"/>
  </r>
  <r>
    <s v="Chevrolet Beat LT"/>
    <n v="2.5499999999999998"/>
    <n v="37275"/>
    <x v="1"/>
    <s v="Manual"/>
    <s v="1st Owner"/>
    <n v="2014"/>
    <x v="23"/>
    <s v="5 Seats"/>
  </r>
  <r>
    <s v="Mercedes-Benz A-Class Limousine A 200"/>
    <n v="42"/>
    <n v="3000"/>
    <x v="1"/>
    <s v="Automatic"/>
    <s v="1st Owner"/>
    <n v="2022"/>
    <x v="15"/>
    <s v="5 Seats"/>
  </r>
  <r>
    <s v="Maruti XL6 Alpha AT"/>
    <n v="12.75"/>
    <n v="16000"/>
    <x v="1"/>
    <s v="Automatic"/>
    <s v="1st Owner"/>
    <n v="2019"/>
    <x v="20"/>
    <s v="5 Seats"/>
  </r>
  <r>
    <s v="Mercedes-Benz E-Class Exclusive E 220 d BSIV"/>
    <n v="44"/>
    <n v="44000"/>
    <x v="0"/>
    <s v="Automatic"/>
    <s v="1st Owner"/>
    <n v="2017"/>
    <x v="62"/>
    <s v="5 Seats"/>
  </r>
  <r>
    <s v="Mercedes-Benz E-Class Exclusive E 220 d BSIV"/>
    <n v="43.5"/>
    <n v="39000"/>
    <x v="0"/>
    <s v="Automatic"/>
    <s v="1st Owner"/>
    <n v="2017"/>
    <x v="32"/>
    <s v="5 Seats"/>
  </r>
  <r>
    <s v="Mini Cooper S"/>
    <n v="24.25"/>
    <n v="20000"/>
    <x v="1"/>
    <s v="Automatic"/>
    <s v="2nd Owner"/>
    <n v="2015"/>
    <x v="42"/>
    <s v="5 Seats"/>
  </r>
  <r>
    <s v="Mercedes-Benz GLC 200"/>
    <n v="56.5"/>
    <n v="32000"/>
    <x v="1"/>
    <s v="Automatic"/>
    <s v="1st Owner"/>
    <n v="2020"/>
    <x v="32"/>
    <s v="5 Seats"/>
  </r>
  <r>
    <s v="Ford Endeavour 3.2 Titanium AT 4X4"/>
    <n v="22.1"/>
    <n v="128000"/>
    <x v="0"/>
    <s v="Automatic"/>
    <s v="2nd Owner"/>
    <n v="2016"/>
    <x v="32"/>
    <s v="5 Seats"/>
  </r>
  <r>
    <s v="Jaguar XF 2.2 Litre Luxury"/>
    <n v="22.9"/>
    <n v="29000"/>
    <x v="0"/>
    <s v="Automatic"/>
    <s v="1st Owner"/>
    <n v="2015"/>
    <x v="32"/>
    <s v="5 Seats"/>
  </r>
  <r>
    <s v="Land Rover Discovery Sport TD4 HSE 7S"/>
    <n v="48.75"/>
    <n v="38000"/>
    <x v="0"/>
    <s v="Automatic"/>
    <s v="1st Owner"/>
    <n v="2020"/>
    <x v="4"/>
    <s v="5 Seats"/>
  </r>
  <r>
    <s v="MG Hector Sharp DCT"/>
    <n v="18.899999999999999"/>
    <n v="17000"/>
    <x v="1"/>
    <s v="Automatic"/>
    <s v="1st Owner"/>
    <n v="2021"/>
    <x v="32"/>
    <s v="4 Seats"/>
  </r>
  <r>
    <s v="Toyota Innova Crysta 2.7 ZX AT"/>
    <n v="18.899999999999999"/>
    <n v="49000"/>
    <x v="1"/>
    <s v="Automatic"/>
    <s v="2nd Owner"/>
    <n v="2017"/>
    <x v="32"/>
    <s v="5 Seats"/>
  </r>
  <r>
    <s v="Mercedes-Benz M-Class ML 250 CDI"/>
    <n v="27.9"/>
    <n v="79000"/>
    <x v="0"/>
    <s v="Automatic"/>
    <s v="1st Owner"/>
    <n v="2015"/>
    <x v="27"/>
    <s v="5 Seats"/>
  </r>
  <r>
    <s v="Volvo XC 90 D5 Momentum BSIV"/>
    <n v="53.75"/>
    <n v="55000"/>
    <x v="0"/>
    <s v="Automatic"/>
    <s v="1st Owner"/>
    <n v="2018"/>
    <x v="31"/>
    <s v="5 Seats"/>
  </r>
  <r>
    <s v="Mercedes-Benz GLE 250d"/>
    <n v="36.9"/>
    <n v="98000"/>
    <x v="0"/>
    <s v="Automatic"/>
    <s v="1st Owner"/>
    <n v="2016"/>
    <x v="27"/>
    <s v="5 Seats"/>
  </r>
  <r>
    <s v="Mercedes-Benz E-Class E250 Edition E"/>
    <n v="27.9"/>
    <n v="59000"/>
    <x v="0"/>
    <s v="Automatic"/>
    <s v="1st Owner"/>
    <n v="2017"/>
    <x v="21"/>
    <s v="5 Seats"/>
  </r>
  <r>
    <s v="Mercedes-Benz E-Class E250 CDI"/>
    <n v="13.9"/>
    <n v="79000"/>
    <x v="0"/>
    <s v="Automatic"/>
    <s v="1st Owner"/>
    <n v="2013"/>
    <x v="138"/>
    <s v="7 Seats"/>
  </r>
  <r>
    <s v="Hyundai i20 Sportz Plus BSIV"/>
    <n v="7.5"/>
    <n v="45000"/>
    <x v="1"/>
    <s v="Manual"/>
    <s v="1st Owner"/>
    <n v="2019"/>
    <x v="23"/>
    <s v="5 Seats"/>
  </r>
  <r>
    <s v="Mercedes-Benz CLA 200 CDI Sport"/>
    <n v="23.9"/>
    <n v="50000"/>
    <x v="0"/>
    <s v="Automatic"/>
    <s v="2nd Owner"/>
    <n v="2017"/>
    <x v="27"/>
    <s v="5 Seats"/>
  </r>
  <r>
    <s v="Mercedes-Benz C-Class 250 CDI Classic"/>
    <n v="10.9"/>
    <n v="98000"/>
    <x v="0"/>
    <s v="Automatic"/>
    <s v="1st Owner"/>
    <n v="2011"/>
    <x v="21"/>
    <s v="7 Seats"/>
  </r>
  <r>
    <s v="BMW X5 xDrive 30d"/>
    <n v="49.9"/>
    <n v="75000"/>
    <x v="0"/>
    <s v="Automatic"/>
    <s v="2nd Owner"/>
    <n v="2018"/>
    <x v="21"/>
    <s v="7 Seats"/>
  </r>
  <r>
    <s v="Maruti Vitara Brezza ZDi Plus"/>
    <n v="7.95"/>
    <n v="60000"/>
    <x v="0"/>
    <s v="Manual"/>
    <s v="1st Owner"/>
    <n v="2017"/>
    <x v="32"/>
    <s v="4 Seats"/>
  </r>
  <r>
    <s v="BMW X5 xDrive 30d"/>
    <n v="32.9"/>
    <n v="99000"/>
    <x v="0"/>
    <s v="Automatic"/>
    <s v="1st Owner"/>
    <n v="2015"/>
    <x v="15"/>
    <s v="5 Seats"/>
  </r>
  <r>
    <s v="BMW X1 sDrive 20d xLine"/>
    <n v="28.9"/>
    <n v="45000"/>
    <x v="0"/>
    <s v="Automatic"/>
    <s v="1st Owner"/>
    <n v="2018"/>
    <x v="90"/>
    <s v="7 Seats"/>
  </r>
  <r>
    <s v="BMW M Series M4 Coupe"/>
    <n v="64.900000000000006"/>
    <n v="29000"/>
    <x v="1"/>
    <s v="Automatic"/>
    <s v="2nd Owner"/>
    <n v="2015"/>
    <x v="26"/>
    <s v="5 Seats"/>
  </r>
  <r>
    <s v="Jaguar XF 2.2 Litre Luxury"/>
    <n v="13.75"/>
    <n v="90000"/>
    <x v="0"/>
    <s v="Automatic"/>
    <s v="2nd Owner"/>
    <n v="2013"/>
    <x v="44"/>
    <s v="5 Seats"/>
  </r>
  <r>
    <s v="BMW 7 Series 730Ld"/>
    <n v="29.9"/>
    <n v="79000"/>
    <x v="0"/>
    <s v="Automatic"/>
    <s v="3rd Owner"/>
    <n v="2015"/>
    <x v="60"/>
    <s v="6 Seats"/>
  </r>
  <r>
    <s v="BMW 5 Series 520d M Sport"/>
    <n v="31.9"/>
    <n v="42000"/>
    <x v="0"/>
    <s v="Automatic"/>
    <s v="2nd Owner"/>
    <n v="2017"/>
    <x v="22"/>
    <s v="5 Seat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12">
  <r>
    <s v="Jeep Compass 2.0 Longitude Option BSIV"/>
    <n v="10.029999999999999"/>
    <n v="86226"/>
    <x v="0"/>
    <x v="0"/>
    <x v="0"/>
    <x v="0"/>
    <n v="1956"/>
    <x v="0"/>
    <x v="0"/>
  </r>
  <r>
    <s v="Renault Duster RXZ Turbo CVT"/>
    <n v="12.83"/>
    <n v="13248"/>
    <x v="1"/>
    <x v="1"/>
    <x v="0"/>
    <x v="1"/>
    <n v="1330"/>
    <x v="0"/>
    <x v="0"/>
  </r>
  <r>
    <s v="Toyota Camry 2.5 G"/>
    <n v="16.399999999999999"/>
    <n v="60343"/>
    <x v="1"/>
    <x v="1"/>
    <x v="0"/>
    <x v="2"/>
    <n v="2494"/>
    <x v="0"/>
    <x v="1"/>
  </r>
  <r>
    <s v="Honda Jazz VX CVT"/>
    <n v="7.77"/>
    <n v="26696"/>
    <x v="1"/>
    <x v="1"/>
    <x v="0"/>
    <x v="3"/>
    <n v="1199"/>
    <x v="0"/>
    <x v="0"/>
  </r>
  <r>
    <s v="Volkswagen Polo 1.2 MPI Highline"/>
    <n v="5.15"/>
    <n v="69414"/>
    <x v="1"/>
    <x v="0"/>
    <x v="0"/>
    <x v="2"/>
    <n v="1199"/>
    <x v="0"/>
    <x v="0"/>
  </r>
  <r>
    <s v="Volkswagen Vento 1.2 TSI Highline AT"/>
    <n v="7.66"/>
    <n v="49719"/>
    <x v="1"/>
    <x v="1"/>
    <x v="0"/>
    <x v="0"/>
    <n v="1197"/>
    <x v="0"/>
    <x v="0"/>
  </r>
  <r>
    <s v="Volkswagen Vento 1.2 TSI Highline Plus AT"/>
    <n v="7.58"/>
    <n v="43688"/>
    <x v="1"/>
    <x v="1"/>
    <x v="0"/>
    <x v="0"/>
    <n v="1197"/>
    <x v="0"/>
    <x v="0"/>
  </r>
  <r>
    <s v="Honda WR-V VX Diesel"/>
    <n v="11.6"/>
    <n v="14470"/>
    <x v="0"/>
    <x v="0"/>
    <x v="0"/>
    <x v="1"/>
    <n v="1498"/>
    <x v="0"/>
    <x v="0"/>
  </r>
  <r>
    <s v="Honda City i VTEC CVT SV"/>
    <n v="6.99"/>
    <n v="21429"/>
    <x v="1"/>
    <x v="1"/>
    <x v="0"/>
    <x v="4"/>
    <n v="1497"/>
    <x v="0"/>
    <x v="0"/>
  </r>
  <r>
    <s v="Renault Duster Petrol RXS CVT"/>
    <n v="7.53"/>
    <n v="31750"/>
    <x v="1"/>
    <x v="1"/>
    <x v="0"/>
    <x v="0"/>
    <n v="1498"/>
    <x v="0"/>
    <x v="0"/>
  </r>
  <r>
    <s v="Maruti Baleno 1.2 Alpha"/>
    <n v="6.43"/>
    <n v="38203"/>
    <x v="1"/>
    <x v="0"/>
    <x v="0"/>
    <x v="0"/>
    <n v="1197"/>
    <x v="0"/>
    <x v="0"/>
  </r>
  <r>
    <s v="Honda City i VTEC CVT SV"/>
    <n v="5.43"/>
    <n v="110284"/>
    <x v="1"/>
    <x v="1"/>
    <x v="0"/>
    <x v="5"/>
    <n v="1497"/>
    <x v="0"/>
    <x v="0"/>
  </r>
  <r>
    <s v="Mahindra XUV300 W6"/>
    <n v="8.6199999999999992"/>
    <n v="10381"/>
    <x v="1"/>
    <x v="0"/>
    <x v="0"/>
    <x v="6"/>
    <n v="1197"/>
    <x v="0"/>
    <x v="0"/>
  </r>
  <r>
    <s v="Jeep Compass 1.4 Limited Plus BSIV"/>
    <n v="16.78"/>
    <n v="32378"/>
    <x v="1"/>
    <x v="1"/>
    <x v="0"/>
    <x v="7"/>
    <n v="1368"/>
    <x v="0"/>
    <x v="0"/>
  </r>
  <r>
    <s v="Honda City V MT"/>
    <n v="10.029999999999999"/>
    <n v="38906"/>
    <x v="1"/>
    <x v="0"/>
    <x v="0"/>
    <x v="6"/>
    <n v="1498"/>
    <x v="0"/>
    <x v="0"/>
  </r>
  <r>
    <s v="Hyundai Grand i10 AT Asta"/>
    <n v="5.63"/>
    <n v="59313"/>
    <x v="1"/>
    <x v="1"/>
    <x v="1"/>
    <x v="2"/>
    <n v="1197"/>
    <x v="0"/>
    <x v="0"/>
  </r>
  <r>
    <s v="Hyundai i20 1.4 Asta"/>
    <n v="6.67"/>
    <n v="85672"/>
    <x v="0"/>
    <x v="0"/>
    <x v="0"/>
    <x v="0"/>
    <n v="1396"/>
    <x v="0"/>
    <x v="0"/>
  </r>
  <r>
    <s v="Maruti Ciaz 1.4 Delta"/>
    <n v="6.73"/>
    <n v="34971"/>
    <x v="1"/>
    <x v="0"/>
    <x v="1"/>
    <x v="0"/>
    <n v="1373"/>
    <x v="0"/>
    <x v="0"/>
  </r>
  <r>
    <s v="Nissan Micra XL Optional"/>
    <n v="3.21"/>
    <n v="35894"/>
    <x v="1"/>
    <x v="0"/>
    <x v="1"/>
    <x v="4"/>
    <n v="1198"/>
    <x v="0"/>
    <x v="0"/>
  </r>
  <r>
    <s v="Maruti Ciaz Alpha Automatic BSIV"/>
    <n v="8.5"/>
    <n v="56000"/>
    <x v="1"/>
    <x v="1"/>
    <x v="0"/>
    <x v="7"/>
    <n v="1462"/>
    <x v="0"/>
    <x v="0"/>
  </r>
  <r>
    <s v="Maruti Swift Dzire VXI"/>
    <n v="4.34"/>
    <n v="56568"/>
    <x v="1"/>
    <x v="0"/>
    <x v="0"/>
    <x v="5"/>
    <n v="1197"/>
    <x v="0"/>
    <x v="0"/>
  </r>
  <r>
    <s v="Renault KWID RXT"/>
    <n v="3.11"/>
    <n v="48872"/>
    <x v="1"/>
    <x v="0"/>
    <x v="0"/>
    <x v="0"/>
    <n v="799"/>
    <x v="0"/>
    <x v="2"/>
  </r>
  <r>
    <s v="Renault KWID RXL BSIV"/>
    <n v="3.7"/>
    <n v="17346"/>
    <x v="1"/>
    <x v="0"/>
    <x v="0"/>
    <x v="7"/>
    <n v="799"/>
    <x v="0"/>
    <x v="2"/>
  </r>
  <r>
    <s v="Jeep Compass 2.0 Limited Plus BSIV"/>
    <n v="15.88"/>
    <n v="15414"/>
    <x v="0"/>
    <x v="0"/>
    <x v="0"/>
    <x v="7"/>
    <n v="1956"/>
    <x v="0"/>
    <x v="0"/>
  </r>
  <r>
    <s v="Hyundai Grand i10 1.2 Kappa Magna BSIV"/>
    <n v="5.41"/>
    <n v="21239"/>
    <x v="1"/>
    <x v="0"/>
    <x v="0"/>
    <x v="3"/>
    <n v="1197"/>
    <x v="0"/>
    <x v="0"/>
  </r>
  <r>
    <s v="Maruti Alto K10 LXI"/>
    <n v="2.23"/>
    <n v="62361"/>
    <x v="1"/>
    <x v="0"/>
    <x v="0"/>
    <x v="5"/>
    <n v="998"/>
    <x v="0"/>
    <x v="2"/>
  </r>
  <r>
    <s v="Hyundai Verna 1.6 VTVT S Option"/>
    <n v="5.88"/>
    <n v="79329"/>
    <x v="1"/>
    <x v="0"/>
    <x v="1"/>
    <x v="4"/>
    <n v="1591"/>
    <x v="0"/>
    <x v="0"/>
  </r>
  <r>
    <s v="Hyundai Tucson GLS AT"/>
    <n v="22.78"/>
    <n v="11945"/>
    <x v="1"/>
    <x v="1"/>
    <x v="0"/>
    <x v="1"/>
    <n v="1999"/>
    <x v="0"/>
    <x v="0"/>
  </r>
  <r>
    <s v="Maruti Swift Dzire VXI 1.2"/>
    <n v="6.12"/>
    <n v="51324"/>
    <x v="1"/>
    <x v="0"/>
    <x v="0"/>
    <x v="3"/>
    <n v="1197"/>
    <x v="0"/>
    <x v="0"/>
  </r>
  <r>
    <s v="Nissan Magnite XV Premium"/>
    <n v="7.44"/>
    <n v="5717"/>
    <x v="1"/>
    <x v="0"/>
    <x v="0"/>
    <x v="1"/>
    <n v="999"/>
    <x v="0"/>
    <x v="2"/>
  </r>
  <r>
    <s v="Honda City i VTEC CVT VX"/>
    <n v="8.39"/>
    <n v="46417"/>
    <x v="1"/>
    <x v="1"/>
    <x v="0"/>
    <x v="2"/>
    <n v="1497"/>
    <x v="0"/>
    <x v="0"/>
  </r>
  <r>
    <s v="Honda Amaze S i-Vtech"/>
    <n v="4.2"/>
    <n v="100161"/>
    <x v="1"/>
    <x v="0"/>
    <x v="0"/>
    <x v="4"/>
    <n v="1198"/>
    <x v="0"/>
    <x v="0"/>
  </r>
  <r>
    <s v="Hyundai Grand i10 Sportz"/>
    <n v="4.91"/>
    <n v="35424"/>
    <x v="1"/>
    <x v="0"/>
    <x v="0"/>
    <x v="2"/>
    <n v="1197"/>
    <x v="0"/>
    <x v="0"/>
  </r>
  <r>
    <s v="Hyundai EON Era Plus"/>
    <n v="2.93"/>
    <n v="51085"/>
    <x v="1"/>
    <x v="0"/>
    <x v="0"/>
    <x v="0"/>
    <n v="814"/>
    <x v="0"/>
    <x v="2"/>
  </r>
  <r>
    <s v="Maruti Alto 800 LXI"/>
    <n v="2.98"/>
    <n v="30983"/>
    <x v="1"/>
    <x v="0"/>
    <x v="0"/>
    <x v="2"/>
    <n v="796"/>
    <x v="0"/>
    <x v="2"/>
  </r>
  <r>
    <s v="Renault KWID RXL"/>
    <n v="2.6"/>
    <n v="32681"/>
    <x v="1"/>
    <x v="0"/>
    <x v="0"/>
    <x v="2"/>
    <n v="799"/>
    <x v="0"/>
    <x v="2"/>
  </r>
  <r>
    <s v="Hyundai EON Magna Plus"/>
    <n v="2.38"/>
    <n v="57581"/>
    <x v="1"/>
    <x v="0"/>
    <x v="1"/>
    <x v="5"/>
    <n v="814"/>
    <x v="0"/>
    <x v="2"/>
  </r>
  <r>
    <s v="Honda Jazz 1.2 V AT i VTEC"/>
    <n v="6.05"/>
    <n v="39821"/>
    <x v="1"/>
    <x v="1"/>
    <x v="0"/>
    <x v="2"/>
    <n v="1199"/>
    <x v="0"/>
    <x v="0"/>
  </r>
  <r>
    <s v="Maruti Alto 800 LXI"/>
    <n v="3.23"/>
    <n v="21186"/>
    <x v="1"/>
    <x v="0"/>
    <x v="0"/>
    <x v="3"/>
    <n v="796"/>
    <x v="0"/>
    <x v="2"/>
  </r>
  <r>
    <s v="Renault KWID RXL"/>
    <n v="3.26"/>
    <n v="34972"/>
    <x v="1"/>
    <x v="0"/>
    <x v="0"/>
    <x v="3"/>
    <n v="799"/>
    <x v="0"/>
    <x v="2"/>
  </r>
  <r>
    <s v="Honda Amaze S i-Vtech"/>
    <n v="4.21"/>
    <n v="46623"/>
    <x v="1"/>
    <x v="0"/>
    <x v="1"/>
    <x v="4"/>
    <n v="1198"/>
    <x v="0"/>
    <x v="0"/>
  </r>
  <r>
    <s v="Kia Seltos GTX Plus"/>
    <n v="15.53"/>
    <n v="18557"/>
    <x v="1"/>
    <x v="0"/>
    <x v="0"/>
    <x v="7"/>
    <n v="1353"/>
    <x v="0"/>
    <x v="0"/>
  </r>
  <r>
    <s v="Jeep Compass 2.0 Limited"/>
    <n v="12.43"/>
    <n v="58463"/>
    <x v="0"/>
    <x v="0"/>
    <x v="0"/>
    <x v="0"/>
    <n v="1956"/>
    <x v="0"/>
    <x v="0"/>
  </r>
  <r>
    <s v="MG Hector Plus Sharp DCT"/>
    <n v="18.5"/>
    <n v="5000"/>
    <x v="1"/>
    <x v="1"/>
    <x v="0"/>
    <x v="6"/>
    <n v="1451"/>
    <x v="1"/>
    <x v="0"/>
  </r>
  <r>
    <s v="Tata Harrier XZ BSIV"/>
    <n v="15.9"/>
    <n v="66000"/>
    <x v="0"/>
    <x v="0"/>
    <x v="0"/>
    <x v="7"/>
    <n v="1956"/>
    <x v="0"/>
    <x v="0"/>
  </r>
  <r>
    <s v="Renault Duster Petrol RXS CVT"/>
    <n v="8.9"/>
    <n v="14000"/>
    <x v="1"/>
    <x v="1"/>
    <x v="0"/>
    <x v="7"/>
    <n v="1498"/>
    <x v="0"/>
    <x v="0"/>
  </r>
  <r>
    <s v="BMW 5 Series 520d Luxury Line"/>
    <n v="43"/>
    <n v="61000"/>
    <x v="0"/>
    <x v="1"/>
    <x v="0"/>
    <x v="7"/>
    <n v="1995"/>
    <x v="0"/>
    <x v="0"/>
  </r>
  <r>
    <s v="Hyundai i20 1.4 Magna Executive"/>
    <n v="6"/>
    <n v="65392"/>
    <x v="0"/>
    <x v="0"/>
    <x v="0"/>
    <x v="0"/>
    <n v="1396"/>
    <x v="0"/>
    <x v="0"/>
  </r>
  <r>
    <s v="Mercedes-Benz CLA 200 CGI Sport"/>
    <n v="27"/>
    <n v="37000"/>
    <x v="1"/>
    <x v="1"/>
    <x v="0"/>
    <x v="3"/>
    <n v="1991"/>
    <x v="0"/>
    <x v="0"/>
  </r>
  <r>
    <s v="Maruti XL6 Zeta"/>
    <n v="10.9"/>
    <n v="9000"/>
    <x v="1"/>
    <x v="0"/>
    <x v="0"/>
    <x v="6"/>
    <n v="1462"/>
    <x v="1"/>
    <x v="0"/>
  </r>
  <r>
    <s v="Hyundai Grand i10 1.2 Kappa Sportz Option AT"/>
    <n v="5.9"/>
    <n v="32000"/>
    <x v="1"/>
    <x v="1"/>
    <x v="0"/>
    <x v="0"/>
    <n v="1197"/>
    <x v="0"/>
    <x v="0"/>
  </r>
  <r>
    <s v="Mahindra XUV500 W8 2WD"/>
    <n v="6.5"/>
    <n v="68000"/>
    <x v="0"/>
    <x v="0"/>
    <x v="0"/>
    <x v="8"/>
    <n v="2179"/>
    <x v="2"/>
    <x v="1"/>
  </r>
  <r>
    <s v="Hyundai i20 Magna 1.2"/>
    <n v="6.75"/>
    <n v="13000"/>
    <x v="1"/>
    <x v="0"/>
    <x v="0"/>
    <x v="0"/>
    <n v="1197"/>
    <x v="0"/>
    <x v="0"/>
  </r>
  <r>
    <s v="Datsun RediGO AMT 1.0 T Option"/>
    <n v="3.7"/>
    <n v="30000"/>
    <x v="1"/>
    <x v="1"/>
    <x v="0"/>
    <x v="6"/>
    <n v="999"/>
    <x v="0"/>
    <x v="2"/>
  </r>
  <r>
    <s v="Honda Brio VX AT"/>
    <n v="5.25"/>
    <n v="34300"/>
    <x v="1"/>
    <x v="1"/>
    <x v="0"/>
    <x v="4"/>
    <n v="1198"/>
    <x v="0"/>
    <x v="0"/>
  </r>
  <r>
    <s v="Honda City i VTEC CVT SV"/>
    <n v="7.25"/>
    <n v="45000"/>
    <x v="1"/>
    <x v="1"/>
    <x v="0"/>
    <x v="4"/>
    <n v="1497"/>
    <x v="0"/>
    <x v="0"/>
  </r>
  <r>
    <s v="Toyota Corolla Altis GL MT"/>
    <n v="8.5"/>
    <n v="37000"/>
    <x v="1"/>
    <x v="0"/>
    <x v="0"/>
    <x v="5"/>
    <n v="1798"/>
    <x v="0"/>
    <x v="0"/>
  </r>
  <r>
    <s v="Jeep Compass 1.4 Sport"/>
    <n v="14"/>
    <n v="50000"/>
    <x v="1"/>
    <x v="0"/>
    <x v="0"/>
    <x v="3"/>
    <n v="1368"/>
    <x v="0"/>
    <x v="0"/>
  </r>
  <r>
    <s v="Volvo XC60 D4 Summum"/>
    <n v="15"/>
    <n v="105241"/>
    <x v="0"/>
    <x v="1"/>
    <x v="0"/>
    <x v="4"/>
    <n v="1985"/>
    <x v="0"/>
    <x v="0"/>
  </r>
  <r>
    <s v="Toyota Corolla Altis 1.8 G"/>
    <n v="13.9"/>
    <n v="54000"/>
    <x v="1"/>
    <x v="0"/>
    <x v="0"/>
    <x v="7"/>
    <n v="1798"/>
    <x v="0"/>
    <x v="0"/>
  </r>
  <r>
    <s v="Hyundai Verna VTVT 1.6 SX"/>
    <n v="8.9"/>
    <n v="19600"/>
    <x v="1"/>
    <x v="0"/>
    <x v="0"/>
    <x v="7"/>
    <n v="1591"/>
    <x v="0"/>
    <x v="0"/>
  </r>
  <r>
    <s v="Audi A4 2.0 TDI Technology Edition"/>
    <n v="16.899999999999999"/>
    <n v="48000"/>
    <x v="0"/>
    <x v="1"/>
    <x v="0"/>
    <x v="4"/>
    <n v="1968"/>
    <x v="0"/>
    <x v="0"/>
  </r>
  <r>
    <s v="Audi Q3 2.0 TDI"/>
    <n v="13.9"/>
    <n v="69500"/>
    <x v="0"/>
    <x v="1"/>
    <x v="0"/>
    <x v="8"/>
    <n v="1968"/>
    <x v="0"/>
    <x v="0"/>
  </r>
  <r>
    <s v="BMW 5 Series 530d"/>
    <n v="15"/>
    <n v="71000"/>
    <x v="0"/>
    <x v="1"/>
    <x v="1"/>
    <x v="8"/>
    <n v="2993"/>
    <x v="0"/>
    <x v="1"/>
  </r>
  <r>
    <s v="Porsche Cayenne S Diesel"/>
    <n v="45"/>
    <n v="48894"/>
    <x v="0"/>
    <x v="1"/>
    <x v="0"/>
    <x v="5"/>
    <n v="4134"/>
    <x v="0"/>
    <x v="3"/>
  </r>
  <r>
    <s v="Maruti A-Star Zxi"/>
    <n v="1.53"/>
    <n v="46257"/>
    <x v="1"/>
    <x v="0"/>
    <x v="2"/>
    <x v="9"/>
    <n v="998"/>
    <x v="0"/>
    <x v="2"/>
  </r>
  <r>
    <s v="Ford Ecosport 1.5 DV5 MT Titanium"/>
    <n v="5.09"/>
    <n v="78264"/>
    <x v="0"/>
    <x v="0"/>
    <x v="1"/>
    <x v="4"/>
    <n v="1498"/>
    <x v="0"/>
    <x v="0"/>
  </r>
  <r>
    <s v="Honda Jazz 1.2 S AT i VTEC"/>
    <n v="5.46"/>
    <n v="42451"/>
    <x v="1"/>
    <x v="1"/>
    <x v="0"/>
    <x v="2"/>
    <n v="1199"/>
    <x v="0"/>
    <x v="0"/>
  </r>
  <r>
    <s v="Volkswagen Vento Diesel Highline"/>
    <n v="2.73"/>
    <n v="131861"/>
    <x v="0"/>
    <x v="0"/>
    <x v="1"/>
    <x v="8"/>
    <n v="1598"/>
    <x v="0"/>
    <x v="0"/>
  </r>
  <r>
    <s v="Maruti Wagon R VXI BS IV"/>
    <n v="1.8"/>
    <n v="128004"/>
    <x v="1"/>
    <x v="0"/>
    <x v="1"/>
    <x v="8"/>
    <n v="998"/>
    <x v="0"/>
    <x v="2"/>
  </r>
  <r>
    <s v="Chevrolet Beat Diesel PS"/>
    <n v="1.1000000000000001"/>
    <n v="150349"/>
    <x v="0"/>
    <x v="0"/>
    <x v="0"/>
    <x v="8"/>
    <n v="936"/>
    <x v="0"/>
    <x v="2"/>
  </r>
  <r>
    <s v="Maruti Wagon R VXI BS IV"/>
    <n v="3.69"/>
    <n v="29033"/>
    <x v="1"/>
    <x v="0"/>
    <x v="0"/>
    <x v="0"/>
    <n v="998"/>
    <x v="0"/>
    <x v="2"/>
  </r>
  <r>
    <s v="BMW 3 Series 320d Luxury Line"/>
    <n v="13.5"/>
    <n v="99000"/>
    <x v="0"/>
    <x v="1"/>
    <x v="0"/>
    <x v="4"/>
    <n v="1995"/>
    <x v="0"/>
    <x v="0"/>
  </r>
  <r>
    <s v="Renault KWID RXL"/>
    <n v="2.75"/>
    <n v="47000"/>
    <x v="1"/>
    <x v="0"/>
    <x v="0"/>
    <x v="3"/>
    <n v="799"/>
    <x v="0"/>
    <x v="2"/>
  </r>
  <r>
    <s v="Maruti Baleno 1.3 Sigma"/>
    <n v="5.5"/>
    <n v="35000"/>
    <x v="0"/>
    <x v="0"/>
    <x v="0"/>
    <x v="3"/>
    <n v="1248"/>
    <x v="0"/>
    <x v="0"/>
  </r>
  <r>
    <s v="Mercedes-Benz C-Class C 220 CDI BE COR"/>
    <n v="9.75"/>
    <n v="58000"/>
    <x v="0"/>
    <x v="1"/>
    <x v="0"/>
    <x v="10"/>
    <n v="2143"/>
    <x v="0"/>
    <x v="1"/>
  </r>
  <r>
    <s v="Honda City S"/>
    <n v="4"/>
    <n v="48000"/>
    <x v="1"/>
    <x v="0"/>
    <x v="0"/>
    <x v="8"/>
    <n v="1497"/>
    <x v="0"/>
    <x v="0"/>
  </r>
  <r>
    <s v="Honda Amaze VX AT i-Vtech"/>
    <n v="4.75"/>
    <n v="45000"/>
    <x v="1"/>
    <x v="1"/>
    <x v="0"/>
    <x v="5"/>
    <n v="1198"/>
    <x v="0"/>
    <x v="0"/>
  </r>
  <r>
    <s v="Hyundai EON D Lite"/>
    <n v="1.9"/>
    <n v="60000"/>
    <x v="1"/>
    <x v="0"/>
    <x v="1"/>
    <x v="8"/>
    <n v="814"/>
    <x v="0"/>
    <x v="2"/>
  </r>
  <r>
    <s v="Hyundai i20 Magna Optional 1.2"/>
    <n v="4.6500000000000004"/>
    <n v="23000"/>
    <x v="1"/>
    <x v="0"/>
    <x v="0"/>
    <x v="5"/>
    <n v="1197"/>
    <x v="0"/>
    <x v="0"/>
  </r>
  <r>
    <s v="Hyundai Grand i10 1.2 Kappa Era"/>
    <n v="4.5999999999999996"/>
    <n v="45000"/>
    <x v="1"/>
    <x v="0"/>
    <x v="0"/>
    <x v="7"/>
    <n v="1197"/>
    <x v="0"/>
    <x v="0"/>
  </r>
  <r>
    <s v="Hyundai i10 Magna 1.1L"/>
    <n v="3.25"/>
    <n v="45000"/>
    <x v="1"/>
    <x v="0"/>
    <x v="0"/>
    <x v="5"/>
    <n v="1086"/>
    <x v="0"/>
    <x v="0"/>
  </r>
  <r>
    <s v="Maruti Ertiga VDI"/>
    <n v="5.25"/>
    <n v="58000"/>
    <x v="0"/>
    <x v="0"/>
    <x v="0"/>
    <x v="10"/>
    <n v="1248"/>
    <x v="2"/>
    <x v="0"/>
  </r>
  <r>
    <s v="Hyundai i20 1.2 Spotz"/>
    <n v="6.25"/>
    <n v="48000"/>
    <x v="1"/>
    <x v="0"/>
    <x v="0"/>
    <x v="3"/>
    <n v="1197"/>
    <x v="0"/>
    <x v="0"/>
  </r>
  <r>
    <s v="BMW 2 Series 220i M Sport"/>
    <n v="40"/>
    <n v="18000"/>
    <x v="1"/>
    <x v="1"/>
    <x v="0"/>
    <x v="1"/>
    <n v="1998"/>
    <x v="0"/>
    <x v="0"/>
  </r>
  <r>
    <s v="Skoda Kushaq 1.0 TSI Style 6 Airbags AT"/>
    <n v="16.75"/>
    <n v="16000"/>
    <x v="1"/>
    <x v="1"/>
    <x v="0"/>
    <x v="11"/>
    <n v="999"/>
    <x v="0"/>
    <x v="2"/>
  </r>
  <r>
    <s v="Honda City i-VTEC VX"/>
    <n v="10"/>
    <n v="24000"/>
    <x v="1"/>
    <x v="0"/>
    <x v="0"/>
    <x v="7"/>
    <n v="1497"/>
    <x v="0"/>
    <x v="0"/>
  </r>
  <r>
    <s v="MG Hector Plus Select Diesel MT 7 STR"/>
    <n v="17.899999999999999"/>
    <n v="36000"/>
    <x v="0"/>
    <x v="0"/>
    <x v="0"/>
    <x v="1"/>
    <n v="1956"/>
    <x v="2"/>
    <x v="0"/>
  </r>
  <r>
    <s v="Jeep Compass 1.4 Limited Plus"/>
    <n v="13.9"/>
    <n v="35000"/>
    <x v="1"/>
    <x v="1"/>
    <x v="1"/>
    <x v="7"/>
    <n v="1368"/>
    <x v="0"/>
    <x v="0"/>
  </r>
  <r>
    <s v="Honda Amaze E Petrol BSIV"/>
    <n v="6.1"/>
    <n v="64000"/>
    <x v="1"/>
    <x v="0"/>
    <x v="0"/>
    <x v="7"/>
    <n v="1199"/>
    <x v="0"/>
    <x v="0"/>
  </r>
  <r>
    <s v="Maruti Vitara Brezza VDi"/>
    <n v="7.75"/>
    <n v="72000"/>
    <x v="0"/>
    <x v="0"/>
    <x v="0"/>
    <x v="0"/>
    <n v="1248"/>
    <x v="0"/>
    <x v="0"/>
  </r>
  <r>
    <s v="Hyundai Grand i10 Magna"/>
    <n v="4.5999999999999996"/>
    <n v="29900"/>
    <x v="1"/>
    <x v="0"/>
    <x v="0"/>
    <x v="4"/>
    <n v="1197"/>
    <x v="0"/>
    <x v="0"/>
  </r>
  <r>
    <s v="Mahindra XUV700 AX5 Diesel AT"/>
    <n v="20.91"/>
    <n v="20000"/>
    <x v="0"/>
    <x v="1"/>
    <x v="0"/>
    <x v="11"/>
    <n v="2198"/>
    <x v="0"/>
    <x v="1"/>
  </r>
  <r>
    <s v="Tata Indigo VX BSIV"/>
    <n v="3.1"/>
    <n v="160000"/>
    <x v="0"/>
    <x v="0"/>
    <x v="0"/>
    <x v="10"/>
    <n v="1396"/>
    <x v="0"/>
    <x v="0"/>
  </r>
  <r>
    <s v="Tata Tiago XZ Plus"/>
    <n v="5.65"/>
    <n v="16000"/>
    <x v="1"/>
    <x v="0"/>
    <x v="0"/>
    <x v="6"/>
    <n v="1199"/>
    <x v="0"/>
    <x v="0"/>
  </r>
  <r>
    <s v="Honda WR-V i-VTEC VX"/>
    <n v="9"/>
    <n v="17000"/>
    <x v="1"/>
    <x v="0"/>
    <x v="0"/>
    <x v="7"/>
    <n v="1199"/>
    <x v="0"/>
    <x v="0"/>
  </r>
  <r>
    <s v="Lexus NX 300h"/>
    <n v="42"/>
    <n v="111000"/>
    <x v="1"/>
    <x v="1"/>
    <x v="0"/>
    <x v="3"/>
    <n v="2499"/>
    <x v="0"/>
    <x v="1"/>
  </r>
  <r>
    <s v="Mercedes-Benz M-Class ML 250 CDI"/>
    <n v="28.5"/>
    <n v="38000"/>
    <x v="0"/>
    <x v="1"/>
    <x v="1"/>
    <x v="4"/>
    <n v="2143"/>
    <x v="0"/>
    <x v="1"/>
  </r>
  <r>
    <s v="Honda Jazz 1.5 SV i DTEC"/>
    <n v="5.5"/>
    <n v="32000"/>
    <x v="0"/>
    <x v="0"/>
    <x v="0"/>
    <x v="4"/>
    <n v="1498"/>
    <x v="0"/>
    <x v="0"/>
  </r>
  <r>
    <s v="Volkswagen Polo 1.2 MPI Comfortline"/>
    <n v="4.5"/>
    <n v="67000"/>
    <x v="1"/>
    <x v="0"/>
    <x v="0"/>
    <x v="4"/>
    <n v="1198"/>
    <x v="0"/>
    <x v="0"/>
  </r>
  <r>
    <s v="Ford Ecosport 1.5 Petrol Titanium AT"/>
    <n v="6.75"/>
    <n v="50000"/>
    <x v="1"/>
    <x v="1"/>
    <x v="0"/>
    <x v="2"/>
    <n v="1496"/>
    <x v="0"/>
    <x v="0"/>
  </r>
  <r>
    <s v="Maruti Swift VDI BSIV"/>
    <n v="1.8"/>
    <n v="110000"/>
    <x v="0"/>
    <x v="0"/>
    <x v="1"/>
    <x v="12"/>
    <n v="1248"/>
    <x v="0"/>
    <x v="0"/>
  </r>
  <r>
    <s v="Hyundai Verna VTVT 1.6 AT EX"/>
    <n v="7.75"/>
    <n v="51000"/>
    <x v="1"/>
    <x v="1"/>
    <x v="0"/>
    <x v="0"/>
    <n v="1591"/>
    <x v="0"/>
    <x v="0"/>
  </r>
  <r>
    <s v="Hyundai Grand i10 1.2 CRDi Sportz"/>
    <n v="5.5"/>
    <n v="83000"/>
    <x v="0"/>
    <x v="0"/>
    <x v="0"/>
    <x v="0"/>
    <n v="1186"/>
    <x v="0"/>
    <x v="0"/>
  </r>
  <r>
    <s v="Audi Q3 35 TDI Quattro Premium"/>
    <n v="24"/>
    <n v="38000"/>
    <x v="0"/>
    <x v="1"/>
    <x v="0"/>
    <x v="2"/>
    <n v="1968"/>
    <x v="0"/>
    <x v="0"/>
  </r>
  <r>
    <s v="Hyundai Creta 1.6 SX Automatic Diesel"/>
    <n v="13.25"/>
    <n v="58000"/>
    <x v="0"/>
    <x v="1"/>
    <x v="0"/>
    <x v="3"/>
    <n v="1582"/>
    <x v="0"/>
    <x v="0"/>
  </r>
  <r>
    <s v="Hyundai Creta 1.6 SX"/>
    <n v="11"/>
    <n v="36000"/>
    <x v="1"/>
    <x v="0"/>
    <x v="0"/>
    <x v="3"/>
    <n v="1591"/>
    <x v="0"/>
    <x v="0"/>
  </r>
  <r>
    <s v="Volkswagen Vento 1.0 TSI Highline AT"/>
    <n v="10.5"/>
    <n v="23500"/>
    <x v="1"/>
    <x v="1"/>
    <x v="0"/>
    <x v="6"/>
    <n v="999"/>
    <x v="0"/>
    <x v="2"/>
  </r>
  <r>
    <s v="Hyundai i20 1.2 Magna Executive"/>
    <n v="6.5"/>
    <n v="60000"/>
    <x v="1"/>
    <x v="0"/>
    <x v="0"/>
    <x v="0"/>
    <n v="1197"/>
    <x v="0"/>
    <x v="0"/>
  </r>
  <r>
    <s v="Skoda Superb LK 1.8 TSI AT"/>
    <n v="25"/>
    <n v="18000"/>
    <x v="1"/>
    <x v="1"/>
    <x v="0"/>
    <x v="3"/>
    <n v="1798"/>
    <x v="0"/>
    <x v="0"/>
  </r>
  <r>
    <s v="Honda Amaze V Petrol BSIV"/>
    <n v="6"/>
    <n v="36500"/>
    <x v="1"/>
    <x v="0"/>
    <x v="0"/>
    <x v="0"/>
    <n v="1199"/>
    <x v="0"/>
    <x v="0"/>
  </r>
  <r>
    <s v="Skoda Superb Sportline"/>
    <n v="31"/>
    <n v="25000"/>
    <x v="1"/>
    <x v="1"/>
    <x v="0"/>
    <x v="1"/>
    <n v="1984"/>
    <x v="0"/>
    <x v="0"/>
  </r>
  <r>
    <s v="Kia Seltos HTX IVT"/>
    <n v="15.75"/>
    <n v="20500"/>
    <x v="1"/>
    <x v="1"/>
    <x v="0"/>
    <x v="6"/>
    <n v="1497"/>
    <x v="0"/>
    <x v="0"/>
  </r>
  <r>
    <s v="Honda Amaze S i-Vtech"/>
    <n v="4.5"/>
    <n v="30000"/>
    <x v="1"/>
    <x v="0"/>
    <x v="0"/>
    <x v="4"/>
    <n v="1198"/>
    <x v="0"/>
    <x v="0"/>
  </r>
  <r>
    <s v="Hyundai i20 Magna 1.2"/>
    <n v="5.9"/>
    <n v="59000"/>
    <x v="1"/>
    <x v="0"/>
    <x v="0"/>
    <x v="0"/>
    <n v="1197"/>
    <x v="0"/>
    <x v="0"/>
  </r>
  <r>
    <s v="BMW X1 sDrive 20d xLine"/>
    <n v="14.5"/>
    <n v="80000"/>
    <x v="0"/>
    <x v="1"/>
    <x v="0"/>
    <x v="5"/>
    <n v="1995"/>
    <x v="0"/>
    <x v="0"/>
  </r>
  <r>
    <s v="Hyundai Xcent 1.2 CRDi E Plus"/>
    <n v="3.8"/>
    <n v="50000"/>
    <x v="0"/>
    <x v="0"/>
    <x v="1"/>
    <x v="0"/>
    <n v="1186"/>
    <x v="0"/>
    <x v="0"/>
  </r>
  <r>
    <s v="Tata Harrier XZAS Plus Kaziranga Edition AT"/>
    <n v="21"/>
    <n v="32000"/>
    <x v="0"/>
    <x v="1"/>
    <x v="0"/>
    <x v="1"/>
    <n v="1956"/>
    <x v="0"/>
    <x v="0"/>
  </r>
  <r>
    <s v="Hyundai i10 Era 1.1 iTech SE"/>
    <n v="2.61"/>
    <n v="120000"/>
    <x v="1"/>
    <x v="0"/>
    <x v="1"/>
    <x v="8"/>
    <n v="1086"/>
    <x v="0"/>
    <x v="0"/>
  </r>
  <r>
    <s v="Land Rover Discovery 2.0 R-Dynamic HSE"/>
    <n v="110"/>
    <n v="33000"/>
    <x v="1"/>
    <x v="1"/>
    <x v="0"/>
    <x v="1"/>
    <n v="1997"/>
    <x v="2"/>
    <x v="0"/>
  </r>
  <r>
    <s v="Mini 3 DOOR Cooper S"/>
    <n v="42"/>
    <n v="6900"/>
    <x v="1"/>
    <x v="1"/>
    <x v="0"/>
    <x v="7"/>
    <n v="1998"/>
    <x v="3"/>
    <x v="0"/>
  </r>
  <r>
    <s v="Tata Harrier XZA Plus Kaziranga Edition AT"/>
    <n v="22.5"/>
    <n v="4500"/>
    <x v="0"/>
    <x v="1"/>
    <x v="0"/>
    <x v="11"/>
    <n v="1956"/>
    <x v="0"/>
    <x v="0"/>
  </r>
  <r>
    <s v="Volvo S90 D4 Inscription BSIV"/>
    <n v="42"/>
    <n v="51000"/>
    <x v="0"/>
    <x v="1"/>
    <x v="0"/>
    <x v="3"/>
    <n v="1969"/>
    <x v="0"/>
    <x v="0"/>
  </r>
  <r>
    <s v="Kia Seltos GTX Plus AT D"/>
    <n v="19.75"/>
    <n v="12000"/>
    <x v="0"/>
    <x v="1"/>
    <x v="0"/>
    <x v="11"/>
    <n v="1493"/>
    <x v="0"/>
    <x v="0"/>
  </r>
  <r>
    <s v="Maruti Vitara Brezza ZDi Plus"/>
    <n v="9.5"/>
    <n v="37000"/>
    <x v="0"/>
    <x v="0"/>
    <x v="0"/>
    <x v="3"/>
    <n v="1248"/>
    <x v="0"/>
    <x v="0"/>
  </r>
  <r>
    <s v="Hyundai Verna SX Opt Diesel"/>
    <n v="14.51"/>
    <n v="35000"/>
    <x v="0"/>
    <x v="0"/>
    <x v="0"/>
    <x v="1"/>
    <n v="1493"/>
    <x v="0"/>
    <x v="0"/>
  </r>
  <r>
    <s v="Maruti Wagon R VXI Optional"/>
    <n v="3"/>
    <n v="80000"/>
    <x v="1"/>
    <x v="0"/>
    <x v="1"/>
    <x v="2"/>
    <n v="998"/>
    <x v="0"/>
    <x v="2"/>
  </r>
  <r>
    <s v="Hyundai Grand i10 Magna"/>
    <n v="4.5999999999999996"/>
    <n v="60000"/>
    <x v="1"/>
    <x v="0"/>
    <x v="0"/>
    <x v="2"/>
    <n v="1197"/>
    <x v="0"/>
    <x v="0"/>
  </r>
  <r>
    <s v="Honda Amaze VX CVT"/>
    <n v="9.15"/>
    <n v="10000"/>
    <x v="1"/>
    <x v="1"/>
    <x v="0"/>
    <x v="11"/>
    <n v="1199"/>
    <x v="0"/>
    <x v="0"/>
  </r>
  <r>
    <s v="Maruti Ignis Zeta AMT"/>
    <n v="5.5"/>
    <n v="59385"/>
    <x v="1"/>
    <x v="1"/>
    <x v="0"/>
    <x v="7"/>
    <n v="1197"/>
    <x v="0"/>
    <x v="0"/>
  </r>
  <r>
    <s v="Jaguar XF 3.0 Litre S Premium Luxury"/>
    <n v="17"/>
    <n v="51000"/>
    <x v="0"/>
    <x v="1"/>
    <x v="1"/>
    <x v="8"/>
    <n v="2993"/>
    <x v="0"/>
    <x v="1"/>
  </r>
  <r>
    <s v="Mahindra XUV500 AT W6 1.99 mHawk"/>
    <n v="9.9"/>
    <n v="74000"/>
    <x v="0"/>
    <x v="1"/>
    <x v="0"/>
    <x v="0"/>
    <n v="1997"/>
    <x v="2"/>
    <x v="0"/>
  </r>
  <r>
    <s v="Tata Nexon 1.2 Revotron XMA"/>
    <n v="8.51"/>
    <n v="29000"/>
    <x v="1"/>
    <x v="1"/>
    <x v="0"/>
    <x v="6"/>
    <n v="1198"/>
    <x v="0"/>
    <x v="0"/>
  </r>
  <r>
    <s v="Jeep Compass Model S 4X4 Diesel AT"/>
    <n v="27.5"/>
    <n v="12200"/>
    <x v="0"/>
    <x v="1"/>
    <x v="0"/>
    <x v="1"/>
    <n v="1956"/>
    <x v="0"/>
    <x v="0"/>
  </r>
  <r>
    <s v="Hyundai Grand i10 1.2 Kappa Sportz Option AT"/>
    <n v="5.5"/>
    <n v="40000"/>
    <x v="1"/>
    <x v="1"/>
    <x v="2"/>
    <x v="7"/>
    <n v="1197"/>
    <x v="0"/>
    <x v="0"/>
  </r>
  <r>
    <s v="Hyundai Verna CRDi 1.6 SX"/>
    <n v="9.51"/>
    <n v="58000"/>
    <x v="0"/>
    <x v="0"/>
    <x v="0"/>
    <x v="3"/>
    <n v="1582"/>
    <x v="0"/>
    <x v="0"/>
  </r>
  <r>
    <s v="Toyota Innova Crysta 2.8 ZX AT BSIV"/>
    <n v="19.899999999999999"/>
    <n v="75000"/>
    <x v="0"/>
    <x v="1"/>
    <x v="1"/>
    <x v="7"/>
    <n v="2755"/>
    <x v="2"/>
    <x v="1"/>
  </r>
  <r>
    <s v="Land Rover Discovery Sport TD4 HSE 7S"/>
    <n v="35.5"/>
    <n v="72000"/>
    <x v="0"/>
    <x v="1"/>
    <x v="0"/>
    <x v="3"/>
    <n v="1999"/>
    <x v="2"/>
    <x v="0"/>
  </r>
  <r>
    <s v="Ford Aspire 1.2 Ti-VCT Titanium"/>
    <n v="5.5"/>
    <n v="23400"/>
    <x v="1"/>
    <x v="0"/>
    <x v="0"/>
    <x v="0"/>
    <n v="1196"/>
    <x v="0"/>
    <x v="0"/>
  </r>
  <r>
    <s v="Ford Aspire 1.2 Ti-VCT Ambiente"/>
    <n v="3.9"/>
    <n v="59300"/>
    <x v="1"/>
    <x v="0"/>
    <x v="0"/>
    <x v="0"/>
    <n v="1196"/>
    <x v="0"/>
    <x v="0"/>
  </r>
  <r>
    <s v="Hyundai Creta 1.4 CRDi S"/>
    <n v="8.9"/>
    <n v="72000"/>
    <x v="0"/>
    <x v="0"/>
    <x v="0"/>
    <x v="2"/>
    <n v="1396"/>
    <x v="0"/>
    <x v="0"/>
  </r>
  <r>
    <s v="Maruti Swift Dzire LDI"/>
    <n v="4.51"/>
    <n v="67000"/>
    <x v="0"/>
    <x v="0"/>
    <x v="0"/>
    <x v="0"/>
    <n v="1248"/>
    <x v="0"/>
    <x v="0"/>
  </r>
  <r>
    <s v="Honda Amaze S CVT i-VTEC"/>
    <n v="7.25"/>
    <n v="33500"/>
    <x v="1"/>
    <x v="1"/>
    <x v="0"/>
    <x v="3"/>
    <n v="1199"/>
    <x v="0"/>
    <x v="0"/>
  </r>
  <r>
    <s v="Hyundai Creta SX Executive"/>
    <n v="12.75"/>
    <n v="17000"/>
    <x v="1"/>
    <x v="0"/>
    <x v="1"/>
    <x v="1"/>
    <n v="1497"/>
    <x v="0"/>
    <x v="0"/>
  </r>
  <r>
    <s v="Volkswagen Ameo 1.5 TDI Highline AT"/>
    <n v="6.9"/>
    <n v="33000"/>
    <x v="0"/>
    <x v="1"/>
    <x v="0"/>
    <x v="2"/>
    <n v="1498"/>
    <x v="0"/>
    <x v="0"/>
  </r>
  <r>
    <s v="Volkswagen Polo GT TSI"/>
    <n v="6.75"/>
    <n v="49000"/>
    <x v="1"/>
    <x v="1"/>
    <x v="0"/>
    <x v="4"/>
    <n v="1197"/>
    <x v="0"/>
    <x v="0"/>
  </r>
  <r>
    <s v="Hyundai Grand i10 AT Asta"/>
    <n v="5.65"/>
    <n v="26000"/>
    <x v="1"/>
    <x v="1"/>
    <x v="0"/>
    <x v="4"/>
    <n v="1197"/>
    <x v="0"/>
    <x v="0"/>
  </r>
  <r>
    <s v="Hyundai Venue SX Opt iMT"/>
    <n v="10"/>
    <n v="14500"/>
    <x v="1"/>
    <x v="0"/>
    <x v="0"/>
    <x v="6"/>
    <n v="998"/>
    <x v="0"/>
    <x v="2"/>
  </r>
  <r>
    <s v="Kia Seltos GTX Plus AT D"/>
    <n v="19.75"/>
    <n v="10000"/>
    <x v="0"/>
    <x v="1"/>
    <x v="0"/>
    <x v="11"/>
    <n v="1493"/>
    <x v="0"/>
    <x v="0"/>
  </r>
  <r>
    <s v="MG Hector Plus Sharp DCT"/>
    <n v="17"/>
    <n v="15001"/>
    <x v="1"/>
    <x v="1"/>
    <x v="0"/>
    <x v="6"/>
    <n v="1451"/>
    <x v="1"/>
    <x v="0"/>
  </r>
  <r>
    <s v="Skoda Octavia Elegance 1.8 TSI AT"/>
    <n v="9.75"/>
    <n v="55000"/>
    <x v="1"/>
    <x v="1"/>
    <x v="1"/>
    <x v="4"/>
    <n v="1798"/>
    <x v="0"/>
    <x v="0"/>
  </r>
  <r>
    <s v="Toyota Corolla Altis G"/>
    <n v="6.5"/>
    <n v="38000"/>
    <x v="1"/>
    <x v="0"/>
    <x v="0"/>
    <x v="10"/>
    <n v="1798"/>
    <x v="0"/>
    <x v="0"/>
  </r>
  <r>
    <s v="Ford Endeavour 4x4 XLT"/>
    <n v="4"/>
    <n v="110000"/>
    <x v="0"/>
    <x v="0"/>
    <x v="1"/>
    <x v="13"/>
    <n v="2953"/>
    <x v="2"/>
    <x v="1"/>
  </r>
  <r>
    <s v="Honda Amaze S AT i-Vtech"/>
    <n v="4.75"/>
    <n v="65413"/>
    <x v="1"/>
    <x v="1"/>
    <x v="0"/>
    <x v="10"/>
    <n v="1198"/>
    <x v="0"/>
    <x v="0"/>
  </r>
  <r>
    <s v="Honda Jazz Mode"/>
    <n v="2.8"/>
    <n v="45000"/>
    <x v="1"/>
    <x v="0"/>
    <x v="1"/>
    <x v="14"/>
    <n v="1198"/>
    <x v="0"/>
    <x v="0"/>
  </r>
  <r>
    <s v="Ford Figo 1.2P Trend MT"/>
    <n v="4.3"/>
    <n v="44000"/>
    <x v="1"/>
    <x v="0"/>
    <x v="0"/>
    <x v="0"/>
    <n v="1196"/>
    <x v="0"/>
    <x v="0"/>
  </r>
  <r>
    <s v="Hyundai Grand i10 1.2 Kappa Magna BSIV"/>
    <n v="4.9000000000000004"/>
    <n v="40000"/>
    <x v="1"/>
    <x v="0"/>
    <x v="0"/>
    <x v="0"/>
    <n v="1197"/>
    <x v="0"/>
    <x v="0"/>
  </r>
  <r>
    <s v="Ford Ecosport 1.5 Petrol Titanium AT"/>
    <n v="6.51"/>
    <n v="49000"/>
    <x v="1"/>
    <x v="1"/>
    <x v="0"/>
    <x v="2"/>
    <n v="1496"/>
    <x v="0"/>
    <x v="0"/>
  </r>
  <r>
    <s v="Mahindra Thar LX 4-Str Hard Top Diesel AT"/>
    <n v="17.510000000000002"/>
    <n v="19000"/>
    <x v="0"/>
    <x v="1"/>
    <x v="0"/>
    <x v="11"/>
    <n v="2184"/>
    <x v="3"/>
    <x v="1"/>
  </r>
  <r>
    <s v="Hyundai i20 Magna Optional 1.4 CRDi"/>
    <n v="3.91"/>
    <n v="56000"/>
    <x v="0"/>
    <x v="0"/>
    <x v="1"/>
    <x v="10"/>
    <n v="1396"/>
    <x v="0"/>
    <x v="0"/>
  </r>
  <r>
    <s v="Honda City 1.5 V MT"/>
    <n v="3.75"/>
    <n v="65000"/>
    <x v="1"/>
    <x v="0"/>
    <x v="1"/>
    <x v="12"/>
    <n v="1497"/>
    <x v="0"/>
    <x v="0"/>
  </r>
  <r>
    <s v="Toyota Etios G"/>
    <n v="4.9000000000000004"/>
    <n v="27680"/>
    <x v="1"/>
    <x v="0"/>
    <x v="0"/>
    <x v="10"/>
    <n v="1496"/>
    <x v="0"/>
    <x v="0"/>
  </r>
  <r>
    <s v="Kia Seltos GTX Plus AT D"/>
    <n v="18.25"/>
    <n v="27305"/>
    <x v="0"/>
    <x v="1"/>
    <x v="0"/>
    <x v="1"/>
    <n v="1493"/>
    <x v="0"/>
    <x v="0"/>
  </r>
  <r>
    <s v="BMW 3 Series 320d"/>
    <n v="33"/>
    <n v="10793"/>
    <x v="0"/>
    <x v="1"/>
    <x v="0"/>
    <x v="7"/>
    <n v="1995"/>
    <x v="0"/>
    <x v="0"/>
  </r>
  <r>
    <s v="BMW X3 xDrive 20d Luxury Line"/>
    <n v="56"/>
    <n v="12000"/>
    <x v="0"/>
    <x v="1"/>
    <x v="0"/>
    <x v="6"/>
    <n v="1995"/>
    <x v="0"/>
    <x v="0"/>
  </r>
  <r>
    <s v="MG Hector Sharp DCT"/>
    <n v="14.99"/>
    <n v="44000"/>
    <x v="1"/>
    <x v="1"/>
    <x v="0"/>
    <x v="7"/>
    <n v="1451"/>
    <x v="0"/>
    <x v="0"/>
  </r>
  <r>
    <s v="Kia Seltos HTK G"/>
    <n v="11.99"/>
    <n v="63000"/>
    <x v="1"/>
    <x v="0"/>
    <x v="0"/>
    <x v="6"/>
    <n v="1497"/>
    <x v="0"/>
    <x v="0"/>
  </r>
  <r>
    <s v="Hyundai i20 Sportz Plus Diesel"/>
    <n v="6.5"/>
    <n v="87000"/>
    <x v="0"/>
    <x v="0"/>
    <x v="0"/>
    <x v="7"/>
    <n v="1396"/>
    <x v="0"/>
    <x v="0"/>
  </r>
  <r>
    <s v="Maruti Alto LXi"/>
    <n v="1.9"/>
    <n v="61000"/>
    <x v="1"/>
    <x v="0"/>
    <x v="0"/>
    <x v="12"/>
    <n v="796"/>
    <x v="0"/>
    <x v="2"/>
  </r>
  <r>
    <s v="Hyundai i20 Sportz Option 1.4 CRDi"/>
    <n v="6.25"/>
    <n v="72000"/>
    <x v="0"/>
    <x v="0"/>
    <x v="0"/>
    <x v="2"/>
    <n v="1396"/>
    <x v="0"/>
    <x v="0"/>
  </r>
  <r>
    <s v="Audi A4 2.0 TDI Multitronic"/>
    <n v="16.510000000000002"/>
    <n v="70000"/>
    <x v="0"/>
    <x v="1"/>
    <x v="0"/>
    <x v="4"/>
    <n v="1968"/>
    <x v="0"/>
    <x v="0"/>
  </r>
  <r>
    <s v="Nissan Micra Diesel XV"/>
    <n v="2.25"/>
    <n v="58000"/>
    <x v="0"/>
    <x v="0"/>
    <x v="1"/>
    <x v="8"/>
    <n v="1461"/>
    <x v="0"/>
    <x v="0"/>
  </r>
  <r>
    <s v="Honda Jazz Active"/>
    <n v="1.3"/>
    <n v="90000"/>
    <x v="1"/>
    <x v="0"/>
    <x v="2"/>
    <x v="14"/>
    <n v="1198"/>
    <x v="0"/>
    <x v="0"/>
  </r>
  <r>
    <s v="Honda City VX MT"/>
    <n v="12.5"/>
    <n v="19000"/>
    <x v="1"/>
    <x v="0"/>
    <x v="0"/>
    <x v="11"/>
    <n v="1497"/>
    <x v="0"/>
    <x v="0"/>
  </r>
  <r>
    <s v="Toyota Corolla Altis G AT"/>
    <n v="9.25"/>
    <n v="72159"/>
    <x v="1"/>
    <x v="1"/>
    <x v="0"/>
    <x v="5"/>
    <n v="1798"/>
    <x v="0"/>
    <x v="0"/>
  </r>
  <r>
    <s v="Ford Ecosport 1.5 DV5 MT Titanium"/>
    <n v="5.9"/>
    <n v="78000"/>
    <x v="0"/>
    <x v="0"/>
    <x v="0"/>
    <x v="4"/>
    <n v="1498"/>
    <x v="0"/>
    <x v="0"/>
  </r>
  <r>
    <s v="Ford Ecosport 1.5 Diesel Titanium BSIV"/>
    <n v="6.9"/>
    <n v="58000"/>
    <x v="0"/>
    <x v="0"/>
    <x v="0"/>
    <x v="3"/>
    <n v="1498"/>
    <x v="0"/>
    <x v="0"/>
  </r>
  <r>
    <s v="Ford Ecosport 1.5 Diesel Titanium Plus BSIV"/>
    <n v="8.9"/>
    <n v="72000"/>
    <x v="0"/>
    <x v="0"/>
    <x v="0"/>
    <x v="3"/>
    <n v="1498"/>
    <x v="0"/>
    <x v="0"/>
  </r>
  <r>
    <s v="Land Rover Range Rover Evoque 2.0 TD4 SE"/>
    <n v="42.5"/>
    <n v="56000"/>
    <x v="0"/>
    <x v="1"/>
    <x v="0"/>
    <x v="3"/>
    <n v="1999"/>
    <x v="0"/>
    <x v="0"/>
  </r>
  <r>
    <s v="Nissan Micra Diesel XV"/>
    <n v="2.9"/>
    <n v="73000"/>
    <x v="0"/>
    <x v="0"/>
    <x v="0"/>
    <x v="8"/>
    <n v="1461"/>
    <x v="0"/>
    <x v="0"/>
  </r>
  <r>
    <s v="Hyundai Creta 1.6 VTVT S"/>
    <n v="8.9"/>
    <n v="28840"/>
    <x v="1"/>
    <x v="0"/>
    <x v="0"/>
    <x v="2"/>
    <n v="1591"/>
    <x v="0"/>
    <x v="0"/>
  </r>
  <r>
    <s v="Maruti Swift Dzire AMT ZXI"/>
    <n v="6.9"/>
    <n v="51500"/>
    <x v="1"/>
    <x v="1"/>
    <x v="0"/>
    <x v="7"/>
    <n v="1197"/>
    <x v="0"/>
    <x v="0"/>
  </r>
  <r>
    <s v="Maruti S-Presso VXI Plus AT 2019-2022"/>
    <n v="4.8"/>
    <n v="41370"/>
    <x v="1"/>
    <x v="1"/>
    <x v="0"/>
    <x v="6"/>
    <n v="998"/>
    <x v="0"/>
    <x v="2"/>
  </r>
  <r>
    <s v="Hyundai Creta 1.6 VTVT S"/>
    <n v="8.75"/>
    <n v="41266"/>
    <x v="1"/>
    <x v="0"/>
    <x v="0"/>
    <x v="2"/>
    <n v="1591"/>
    <x v="0"/>
    <x v="0"/>
  </r>
  <r>
    <s v="Hyundai Verna VTVT 1.6 AT SX Option"/>
    <n v="9.9"/>
    <n v="31740"/>
    <x v="1"/>
    <x v="1"/>
    <x v="0"/>
    <x v="3"/>
    <n v="1591"/>
    <x v="0"/>
    <x v="0"/>
  </r>
  <r>
    <s v="Maruti Ciaz VXi Plus"/>
    <n v="6.15"/>
    <n v="77876"/>
    <x v="1"/>
    <x v="0"/>
    <x v="0"/>
    <x v="4"/>
    <n v="1373"/>
    <x v="0"/>
    <x v="0"/>
  </r>
  <r>
    <s v="Skoda Kushaq 1.5 TSI Style"/>
    <n v="20.5"/>
    <n v="9500"/>
    <x v="1"/>
    <x v="0"/>
    <x v="0"/>
    <x v="11"/>
    <n v="1498"/>
    <x v="0"/>
    <x v="0"/>
  </r>
  <r>
    <s v="Hyundai Grand i10 1.2 Kappa Sportz Option AT"/>
    <n v="6.25"/>
    <n v="28387"/>
    <x v="1"/>
    <x v="1"/>
    <x v="0"/>
    <x v="7"/>
    <n v="1197"/>
    <x v="0"/>
    <x v="0"/>
  </r>
  <r>
    <s v="Mercedes-Benz M-Class ML 350 CDI"/>
    <n v="27"/>
    <n v="120000"/>
    <x v="0"/>
    <x v="1"/>
    <x v="1"/>
    <x v="4"/>
    <n v="2987"/>
    <x v="0"/>
    <x v="1"/>
  </r>
  <r>
    <s v="Hyundai Grand i10 Magna"/>
    <n v="4.5"/>
    <n v="20000"/>
    <x v="1"/>
    <x v="0"/>
    <x v="1"/>
    <x v="0"/>
    <n v="1197"/>
    <x v="0"/>
    <x v="0"/>
  </r>
  <r>
    <s v="Mercedes-Benz C-Class Progressive C 220d"/>
    <n v="42.5"/>
    <n v="30686"/>
    <x v="0"/>
    <x v="1"/>
    <x v="0"/>
    <x v="6"/>
    <n v="1950"/>
    <x v="0"/>
    <x v="0"/>
  </r>
  <r>
    <s v="Tata Indica eV2 DL BSIII"/>
    <n v="1"/>
    <n v="120000"/>
    <x v="0"/>
    <x v="0"/>
    <x v="1"/>
    <x v="10"/>
    <n v="1396"/>
    <x v="0"/>
    <x v="0"/>
  </r>
  <r>
    <s v="Mahindra Bolero Power Plus SLE"/>
    <n v="6"/>
    <n v="184000"/>
    <x v="0"/>
    <x v="0"/>
    <x v="1"/>
    <x v="3"/>
    <n v="1493"/>
    <x v="2"/>
    <x v="0"/>
  </r>
  <r>
    <s v="Honda City 1.5 S AT"/>
    <n v="4"/>
    <n v="40000"/>
    <x v="1"/>
    <x v="1"/>
    <x v="0"/>
    <x v="14"/>
    <n v="1497"/>
    <x v="0"/>
    <x v="0"/>
  </r>
  <r>
    <s v="Maruti Ciaz Delta Diesel"/>
    <n v="6.25"/>
    <n v="55000"/>
    <x v="0"/>
    <x v="0"/>
    <x v="0"/>
    <x v="4"/>
    <n v="1248"/>
    <x v="0"/>
    <x v="0"/>
  </r>
  <r>
    <s v="Hyundai Grand i10 1.2 Kappa Sportz Option"/>
    <n v="5.75"/>
    <n v="38000"/>
    <x v="1"/>
    <x v="0"/>
    <x v="0"/>
    <x v="7"/>
    <n v="1197"/>
    <x v="0"/>
    <x v="0"/>
  </r>
  <r>
    <s v="Audi Q3 30 TFSI Premium FWD"/>
    <n v="23.5"/>
    <n v="40000"/>
    <x v="1"/>
    <x v="1"/>
    <x v="0"/>
    <x v="0"/>
    <n v="1395"/>
    <x v="0"/>
    <x v="0"/>
  </r>
  <r>
    <s v="Hyundai Santro GS zipDrive - Euro II"/>
    <n v="1.35"/>
    <n v="60000"/>
    <x v="1"/>
    <x v="0"/>
    <x v="1"/>
    <x v="15"/>
    <n v="999"/>
    <x v="0"/>
    <x v="2"/>
  </r>
  <r>
    <s v="Mahindra Bolero SLX"/>
    <n v="3"/>
    <n v="110000"/>
    <x v="0"/>
    <x v="0"/>
    <x v="2"/>
    <x v="14"/>
    <n v="2523"/>
    <x v="2"/>
    <x v="1"/>
  </r>
  <r>
    <s v="Maruti Swift LDI"/>
    <n v="2.1"/>
    <n v="143000"/>
    <x v="0"/>
    <x v="0"/>
    <x v="1"/>
    <x v="16"/>
    <n v="1248"/>
    <x v="0"/>
    <x v="0"/>
  </r>
  <r>
    <s v="Tata Indica Aqua 1.3 Quadrajet BSIV"/>
    <n v="1.25"/>
    <n v="110000"/>
    <x v="0"/>
    <x v="0"/>
    <x v="2"/>
    <x v="8"/>
    <n v="1248"/>
    <x v="0"/>
    <x v="0"/>
  </r>
  <r>
    <s v="Mahindra KUV 100 mFALCON D75 K4 Plus"/>
    <n v="4.75"/>
    <n v="58000"/>
    <x v="0"/>
    <x v="0"/>
    <x v="0"/>
    <x v="0"/>
    <n v="1198"/>
    <x v="1"/>
    <x v="0"/>
  </r>
  <r>
    <s v="Honda City i VTEC SV"/>
    <n v="5.5"/>
    <n v="65000"/>
    <x v="1"/>
    <x v="0"/>
    <x v="1"/>
    <x v="5"/>
    <n v="1497"/>
    <x v="0"/>
    <x v="0"/>
  </r>
  <r>
    <s v="Tata Harrier XZ Plus"/>
    <n v="17"/>
    <n v="50000"/>
    <x v="0"/>
    <x v="0"/>
    <x v="0"/>
    <x v="1"/>
    <n v="1956"/>
    <x v="0"/>
    <x v="0"/>
  </r>
  <r>
    <s v="Tata Zest Revotron 1.2 XT"/>
    <n v="3.49"/>
    <n v="55000"/>
    <x v="1"/>
    <x v="0"/>
    <x v="0"/>
    <x v="4"/>
    <n v="1193"/>
    <x v="0"/>
    <x v="0"/>
  </r>
  <r>
    <s v="Land Rover Discovery Sport R-Dynamic SE Diesel"/>
    <n v="70"/>
    <n v="19500"/>
    <x v="0"/>
    <x v="1"/>
    <x v="0"/>
    <x v="1"/>
    <n v="1999"/>
    <x v="2"/>
    <x v="0"/>
  </r>
  <r>
    <s v="Mahindra XUV500 AT W10 FWD"/>
    <n v="9.25"/>
    <n v="78000"/>
    <x v="0"/>
    <x v="1"/>
    <x v="1"/>
    <x v="2"/>
    <n v="2179"/>
    <x v="2"/>
    <x v="1"/>
  </r>
  <r>
    <s v="Honda City V MT"/>
    <n v="3.9"/>
    <n v="58000"/>
    <x v="1"/>
    <x v="0"/>
    <x v="0"/>
    <x v="12"/>
    <n v="1497"/>
    <x v="0"/>
    <x v="0"/>
  </r>
  <r>
    <s v="Mahindra XUV500 W10 2WD"/>
    <n v="10.25"/>
    <n v="91000"/>
    <x v="0"/>
    <x v="0"/>
    <x v="0"/>
    <x v="0"/>
    <n v="2179"/>
    <x v="2"/>
    <x v="1"/>
  </r>
  <r>
    <s v="Mahindra XUV500 AT W10 1.99 mHawk"/>
    <n v="11.25"/>
    <n v="30000"/>
    <x v="0"/>
    <x v="1"/>
    <x v="0"/>
    <x v="2"/>
    <n v="1997"/>
    <x v="2"/>
    <x v="0"/>
  </r>
  <r>
    <s v="Maruti Baleno 1.2 Zeta"/>
    <n v="7.25"/>
    <n v="44153"/>
    <x v="1"/>
    <x v="0"/>
    <x v="0"/>
    <x v="3"/>
    <n v="1197"/>
    <x v="0"/>
    <x v="0"/>
  </r>
  <r>
    <s v="Mercedes-Benz C-Class C 250d Avantgarde Edition C"/>
    <n v="34.5"/>
    <n v="21000"/>
    <x v="0"/>
    <x v="1"/>
    <x v="0"/>
    <x v="3"/>
    <n v="2143"/>
    <x v="0"/>
    <x v="1"/>
  </r>
  <r>
    <s v="Kia Seltos HTX G"/>
    <n v="14"/>
    <n v="19000"/>
    <x v="1"/>
    <x v="0"/>
    <x v="0"/>
    <x v="6"/>
    <n v="1497"/>
    <x v="0"/>
    <x v="0"/>
  </r>
  <r>
    <s v="Hyundai Alcazar Signature Diesel AT"/>
    <n v="19.5"/>
    <n v="27300"/>
    <x v="0"/>
    <x v="1"/>
    <x v="0"/>
    <x v="1"/>
    <n v="1493"/>
    <x v="1"/>
    <x v="0"/>
  </r>
  <r>
    <s v="Skoda Superb Laurin &amp; klement"/>
    <n v="34"/>
    <n v="31001"/>
    <x v="1"/>
    <x v="1"/>
    <x v="0"/>
    <x v="1"/>
    <n v="1984"/>
    <x v="0"/>
    <x v="0"/>
  </r>
  <r>
    <s v="Renault KWID 1.0 RXT"/>
    <n v="3.1"/>
    <n v="50000"/>
    <x v="1"/>
    <x v="0"/>
    <x v="0"/>
    <x v="0"/>
    <n v="999"/>
    <x v="0"/>
    <x v="2"/>
  </r>
  <r>
    <s v="Maruti Wagon R LXI BSII"/>
    <n v="1.3"/>
    <n v="77000"/>
    <x v="1"/>
    <x v="0"/>
    <x v="1"/>
    <x v="13"/>
    <n v="998"/>
    <x v="0"/>
    <x v="2"/>
  </r>
  <r>
    <s v="Maruti Swift Dzire AMT VXI"/>
    <n v="6.5"/>
    <n v="53000"/>
    <x v="1"/>
    <x v="1"/>
    <x v="0"/>
    <x v="3"/>
    <n v="1197"/>
    <x v="0"/>
    <x v="0"/>
  </r>
  <r>
    <s v="Datsun RediGO S"/>
    <n v="2.75"/>
    <n v="20000"/>
    <x v="1"/>
    <x v="0"/>
    <x v="0"/>
    <x v="0"/>
    <n v="799"/>
    <x v="0"/>
    <x v="2"/>
  </r>
  <r>
    <s v="Honda Brio S Option MT"/>
    <n v="3.5"/>
    <n v="72000"/>
    <x v="1"/>
    <x v="0"/>
    <x v="0"/>
    <x v="10"/>
    <n v="1198"/>
    <x v="0"/>
    <x v="0"/>
  </r>
  <r>
    <s v="Hyundai Creta 1.6 VTVT S"/>
    <n v="8.9"/>
    <n v="26000"/>
    <x v="1"/>
    <x v="0"/>
    <x v="0"/>
    <x v="2"/>
    <n v="1591"/>
    <x v="0"/>
    <x v="0"/>
  </r>
  <r>
    <s v="Honda Amaze S i-Dtech"/>
    <n v="4.25"/>
    <n v="66000"/>
    <x v="0"/>
    <x v="0"/>
    <x v="0"/>
    <x v="4"/>
    <n v="1498"/>
    <x v="0"/>
    <x v="0"/>
  </r>
  <r>
    <s v="Jaguar XF 2.2 Litre Luxury"/>
    <n v="22"/>
    <n v="69619"/>
    <x v="0"/>
    <x v="1"/>
    <x v="0"/>
    <x v="5"/>
    <n v="2179"/>
    <x v="0"/>
    <x v="1"/>
  </r>
  <r>
    <s v="Maruti Alto K10 VXI AMT"/>
    <n v="4.3"/>
    <n v="30000"/>
    <x v="1"/>
    <x v="1"/>
    <x v="0"/>
    <x v="3"/>
    <n v="998"/>
    <x v="0"/>
    <x v="2"/>
  </r>
  <r>
    <s v="Maruti Wagon R LXI Minor"/>
    <n v="2.11"/>
    <n v="61000"/>
    <x v="1"/>
    <x v="0"/>
    <x v="0"/>
    <x v="14"/>
    <n v="1061"/>
    <x v="0"/>
    <x v="0"/>
  </r>
  <r>
    <s v="Renault Duster 110PS Diesel RxZ AMT"/>
    <n v="9.75"/>
    <n v="31000"/>
    <x v="0"/>
    <x v="1"/>
    <x v="0"/>
    <x v="3"/>
    <n v="1461"/>
    <x v="0"/>
    <x v="0"/>
  </r>
  <r>
    <s v="Volkswagen Polo GT TSI"/>
    <n v="6.25"/>
    <n v="66000"/>
    <x v="1"/>
    <x v="1"/>
    <x v="0"/>
    <x v="4"/>
    <n v="1197"/>
    <x v="0"/>
    <x v="0"/>
  </r>
  <r>
    <s v="Land Rover Discovery Sport R-Dynamic SE"/>
    <n v="72"/>
    <n v="7700"/>
    <x v="1"/>
    <x v="1"/>
    <x v="0"/>
    <x v="1"/>
    <n v="1997"/>
    <x v="2"/>
    <x v="0"/>
  </r>
  <r>
    <s v="Mahindra XUV700 AX3 AT"/>
    <n v="17.5"/>
    <n v="9000"/>
    <x v="1"/>
    <x v="1"/>
    <x v="0"/>
    <x v="11"/>
    <n v="1999"/>
    <x v="0"/>
    <x v="0"/>
  </r>
  <r>
    <s v="Tata Tigor 1.2 Revotron XT"/>
    <n v="3.4"/>
    <n v="60000"/>
    <x v="1"/>
    <x v="0"/>
    <x v="1"/>
    <x v="0"/>
    <n v="1199"/>
    <x v="0"/>
    <x v="0"/>
  </r>
  <r>
    <s v="Skoda Fabia 1.2 MPI Active"/>
    <n v="1.1000000000000001"/>
    <n v="110000"/>
    <x v="1"/>
    <x v="0"/>
    <x v="2"/>
    <x v="14"/>
    <n v="1198"/>
    <x v="0"/>
    <x v="0"/>
  </r>
  <r>
    <s v="Kia Seltos HTX Plus AT D"/>
    <n v="16.75"/>
    <n v="51001"/>
    <x v="0"/>
    <x v="1"/>
    <x v="0"/>
    <x v="6"/>
    <n v="1493"/>
    <x v="0"/>
    <x v="0"/>
  </r>
  <r>
    <s v="Jeep Compass 2.0 Limited Plus AT"/>
    <n v="21"/>
    <n v="56207"/>
    <x v="0"/>
    <x v="1"/>
    <x v="0"/>
    <x v="6"/>
    <n v="1956"/>
    <x v="0"/>
    <x v="0"/>
  </r>
  <r>
    <s v="Mercedes-Benz GLA Class 200 d Sport"/>
    <n v="26.9"/>
    <n v="58000"/>
    <x v="0"/>
    <x v="1"/>
    <x v="0"/>
    <x v="7"/>
    <n v="2143"/>
    <x v="0"/>
    <x v="1"/>
  </r>
  <r>
    <s v="Hyundai i20 Diesel Sportz"/>
    <n v="6.5"/>
    <n v="73290"/>
    <x v="0"/>
    <x v="0"/>
    <x v="0"/>
    <x v="3"/>
    <n v="1396"/>
    <x v="0"/>
    <x v="0"/>
  </r>
  <r>
    <s v="Hyundai Verna 1.6 CRDi S"/>
    <n v="7.9"/>
    <n v="44283"/>
    <x v="0"/>
    <x v="0"/>
    <x v="0"/>
    <x v="0"/>
    <n v="1582"/>
    <x v="0"/>
    <x v="0"/>
  </r>
  <r>
    <s v="Maruti Celerio VXI AT"/>
    <n v="4.25"/>
    <n v="48000"/>
    <x v="1"/>
    <x v="1"/>
    <x v="0"/>
    <x v="2"/>
    <n v="998"/>
    <x v="0"/>
    <x v="2"/>
  </r>
  <r>
    <s v="Honda City 1.5 S MT"/>
    <n v="3.4"/>
    <n v="107500"/>
    <x v="1"/>
    <x v="0"/>
    <x v="2"/>
    <x v="12"/>
    <n v="1497"/>
    <x v="0"/>
    <x v="0"/>
  </r>
  <r>
    <s v="Maruti Swift 1.3 LXI"/>
    <n v="0.99999000000000005"/>
    <n v="80000"/>
    <x v="1"/>
    <x v="0"/>
    <x v="2"/>
    <x v="17"/>
    <n v="1298"/>
    <x v="0"/>
    <x v="0"/>
  </r>
  <r>
    <s v="Maruti SX4 Celebration Petrol"/>
    <n v="2"/>
    <n v="90000"/>
    <x v="1"/>
    <x v="0"/>
    <x v="1"/>
    <x v="14"/>
    <n v="1586"/>
    <x v="0"/>
    <x v="0"/>
  </r>
  <r>
    <s v="Maruti Vitara Brezza LXI"/>
    <n v="7.75"/>
    <n v="10000"/>
    <x v="1"/>
    <x v="0"/>
    <x v="0"/>
    <x v="1"/>
    <n v="1462"/>
    <x v="0"/>
    <x v="0"/>
  </r>
  <r>
    <s v="Maruti Wagon R LXI BS IV"/>
    <n v="2.15"/>
    <n v="120000"/>
    <x v="1"/>
    <x v="0"/>
    <x v="0"/>
    <x v="16"/>
    <n v="998"/>
    <x v="0"/>
    <x v="2"/>
  </r>
  <r>
    <s v="Maruti Wagon R LXI BS IV"/>
    <n v="2.37"/>
    <n v="120000"/>
    <x v="1"/>
    <x v="0"/>
    <x v="0"/>
    <x v="16"/>
    <n v="998"/>
    <x v="0"/>
    <x v="2"/>
  </r>
  <r>
    <s v="Maruti Zen LX"/>
    <n v="0.55000000000000004"/>
    <n v="90000"/>
    <x v="1"/>
    <x v="0"/>
    <x v="2"/>
    <x v="18"/>
    <n v="993"/>
    <x v="0"/>
    <x v="2"/>
  </r>
  <r>
    <s v="Mahindra KUV 100 NXT G80 K2"/>
    <n v="4.25"/>
    <n v="46000"/>
    <x v="1"/>
    <x v="0"/>
    <x v="0"/>
    <x v="3"/>
    <n v="1198"/>
    <x v="1"/>
    <x v="0"/>
  </r>
  <r>
    <s v="Nissan Sunny XL D"/>
    <n v="5.75"/>
    <n v="28000"/>
    <x v="0"/>
    <x v="0"/>
    <x v="0"/>
    <x v="0"/>
    <n v="1461"/>
    <x v="0"/>
    <x v="0"/>
  </r>
  <r>
    <s v="Honda WR-V SV"/>
    <n v="8.25"/>
    <n v="24000"/>
    <x v="1"/>
    <x v="0"/>
    <x v="0"/>
    <x v="6"/>
    <n v="1199"/>
    <x v="0"/>
    <x v="0"/>
  </r>
  <r>
    <s v="Honda WR-V i-VTEC S"/>
    <n v="6.9"/>
    <n v="23000"/>
    <x v="1"/>
    <x v="0"/>
    <x v="0"/>
    <x v="3"/>
    <n v="1199"/>
    <x v="0"/>
    <x v="0"/>
  </r>
  <r>
    <s v="Honda WR-V i-VTEC VX"/>
    <n v="7.75"/>
    <n v="24300"/>
    <x v="1"/>
    <x v="0"/>
    <x v="0"/>
    <x v="3"/>
    <n v="1199"/>
    <x v="0"/>
    <x v="0"/>
  </r>
  <r>
    <s v="Honda WR-V i-VTEC VX"/>
    <n v="7.9"/>
    <n v="51000"/>
    <x v="1"/>
    <x v="0"/>
    <x v="0"/>
    <x v="7"/>
    <n v="1199"/>
    <x v="0"/>
    <x v="0"/>
  </r>
  <r>
    <s v="Kia Seltos GTX Plus DCT"/>
    <n v="14.9"/>
    <n v="6000"/>
    <x v="1"/>
    <x v="1"/>
    <x v="0"/>
    <x v="6"/>
    <n v="1353"/>
    <x v="0"/>
    <x v="0"/>
  </r>
  <r>
    <s v="Kia Seltos GTX Plus DCT"/>
    <n v="17.25"/>
    <n v="12600"/>
    <x v="1"/>
    <x v="1"/>
    <x v="0"/>
    <x v="1"/>
    <n v="1353"/>
    <x v="0"/>
    <x v="0"/>
  </r>
  <r>
    <s v="Jeep Meridian Limited Opt AT 4x4"/>
    <n v="37"/>
    <n v="3500"/>
    <x v="0"/>
    <x v="1"/>
    <x v="0"/>
    <x v="11"/>
    <n v="1956"/>
    <x v="2"/>
    <x v="0"/>
  </r>
  <r>
    <s v="Hyundai i10 Era"/>
    <n v="2.2999999999999998"/>
    <n v="120000"/>
    <x v="1"/>
    <x v="0"/>
    <x v="0"/>
    <x v="16"/>
    <n v="1086"/>
    <x v="0"/>
    <x v="0"/>
  </r>
  <r>
    <s v="Hyundai Grand i10 Nios Sportz CNG"/>
    <n v="7.5"/>
    <n v="5000"/>
    <x v="2"/>
    <x v="0"/>
    <x v="0"/>
    <x v="11"/>
    <n v="1197"/>
    <x v="0"/>
    <x v="0"/>
  </r>
  <r>
    <s v="Hyundai Santro Xing GLS"/>
    <n v="1.35"/>
    <n v="120000"/>
    <x v="1"/>
    <x v="0"/>
    <x v="3"/>
    <x v="12"/>
    <n v="1086"/>
    <x v="0"/>
    <x v="0"/>
  </r>
  <r>
    <s v="Honda Jazz V CVT"/>
    <n v="6.95"/>
    <n v="40000"/>
    <x v="1"/>
    <x v="1"/>
    <x v="0"/>
    <x v="3"/>
    <n v="1199"/>
    <x v="0"/>
    <x v="0"/>
  </r>
  <r>
    <s v="Honda City i-VTEC V"/>
    <n v="7.85"/>
    <n v="96000"/>
    <x v="1"/>
    <x v="0"/>
    <x v="0"/>
    <x v="3"/>
    <n v="1497"/>
    <x v="0"/>
    <x v="0"/>
  </r>
  <r>
    <s v="Honda City 1.5 S MT"/>
    <n v="3.25"/>
    <n v="67000"/>
    <x v="1"/>
    <x v="0"/>
    <x v="1"/>
    <x v="12"/>
    <n v="1497"/>
    <x v="0"/>
    <x v="0"/>
  </r>
  <r>
    <s v="Honda City i-VTEC V"/>
    <n v="7.9"/>
    <n v="72000"/>
    <x v="1"/>
    <x v="0"/>
    <x v="0"/>
    <x v="3"/>
    <n v="1497"/>
    <x v="0"/>
    <x v="0"/>
  </r>
  <r>
    <s v="Hyundai i10 Magna"/>
    <n v="3.21"/>
    <n v="89000"/>
    <x v="1"/>
    <x v="0"/>
    <x v="0"/>
    <x v="10"/>
    <n v="1197"/>
    <x v="0"/>
    <x v="0"/>
  </r>
  <r>
    <s v="Volkswagen Polo Diesel Trendline 1.2L"/>
    <n v="3.3"/>
    <n v="64000"/>
    <x v="0"/>
    <x v="0"/>
    <x v="0"/>
    <x v="16"/>
    <n v="1199"/>
    <x v="0"/>
    <x v="0"/>
  </r>
  <r>
    <s v="Maruti Swift Vdi BSIII"/>
    <n v="2"/>
    <n v="120000"/>
    <x v="0"/>
    <x v="0"/>
    <x v="2"/>
    <x v="12"/>
    <n v="1248"/>
    <x v="0"/>
    <x v="0"/>
  </r>
  <r>
    <s v="Honda Jazz 1.2 SV i VTEC"/>
    <n v="5.4"/>
    <n v="42000"/>
    <x v="1"/>
    <x v="0"/>
    <x v="0"/>
    <x v="0"/>
    <n v="1199"/>
    <x v="0"/>
    <x v="0"/>
  </r>
  <r>
    <s v="Datsun RediGO T"/>
    <n v="2.7"/>
    <n v="55000"/>
    <x v="1"/>
    <x v="0"/>
    <x v="0"/>
    <x v="0"/>
    <n v="799"/>
    <x v="0"/>
    <x v="2"/>
  </r>
  <r>
    <s v="Hyundai Santro Era Executive BSIV"/>
    <n v="4.95"/>
    <n v="30000"/>
    <x v="1"/>
    <x v="0"/>
    <x v="0"/>
    <x v="7"/>
    <n v="1086"/>
    <x v="0"/>
    <x v="0"/>
  </r>
  <r>
    <s v="Tata Hexa XTA"/>
    <n v="10"/>
    <n v="86500"/>
    <x v="0"/>
    <x v="1"/>
    <x v="1"/>
    <x v="0"/>
    <n v="2179"/>
    <x v="2"/>
    <x v="1"/>
  </r>
  <r>
    <s v="Honda CR-V 2.4L 4WD AT"/>
    <n v="10.5"/>
    <n v="59000"/>
    <x v="1"/>
    <x v="1"/>
    <x v="0"/>
    <x v="5"/>
    <n v="2354"/>
    <x v="0"/>
    <x v="1"/>
  </r>
  <r>
    <s v="Hyundai EON Era Plus"/>
    <n v="3.1"/>
    <n v="15000"/>
    <x v="1"/>
    <x v="0"/>
    <x v="0"/>
    <x v="3"/>
    <n v="814"/>
    <x v="0"/>
    <x v="2"/>
  </r>
  <r>
    <s v="Mahindra Scorpio S7 140 BSIV"/>
    <n v="12"/>
    <n v="70000"/>
    <x v="0"/>
    <x v="0"/>
    <x v="0"/>
    <x v="7"/>
    <n v="2179"/>
    <x v="2"/>
    <x v="1"/>
  </r>
  <r>
    <s v="Volkswagen Polo ALLSTAR 1.2 MPI"/>
    <n v="6"/>
    <n v="50000"/>
    <x v="1"/>
    <x v="0"/>
    <x v="1"/>
    <x v="0"/>
    <n v="1198"/>
    <x v="0"/>
    <x v="0"/>
  </r>
  <r>
    <s v="Chevrolet Cruze LT"/>
    <n v="3"/>
    <n v="110000"/>
    <x v="0"/>
    <x v="0"/>
    <x v="0"/>
    <x v="8"/>
    <n v="1991"/>
    <x v="0"/>
    <x v="0"/>
  </r>
  <r>
    <s v="Tata Nexon XMA AMT"/>
    <n v="9.25"/>
    <n v="13700"/>
    <x v="1"/>
    <x v="1"/>
    <x v="0"/>
    <x v="1"/>
    <n v="1199"/>
    <x v="0"/>
    <x v="0"/>
  </r>
  <r>
    <s v="Maruti Swift VXI BSIV"/>
    <n v="5.7"/>
    <n v="25000"/>
    <x v="1"/>
    <x v="0"/>
    <x v="0"/>
    <x v="7"/>
    <n v="1197"/>
    <x v="0"/>
    <x v="0"/>
  </r>
  <r>
    <s v="Ford Ecosport Sports Diesel"/>
    <n v="11"/>
    <n v="20000"/>
    <x v="0"/>
    <x v="0"/>
    <x v="0"/>
    <x v="1"/>
    <n v="1498"/>
    <x v="0"/>
    <x v="0"/>
  </r>
  <r>
    <s v="Jaguar XF 2.2 Litre Luxury"/>
    <n v="18"/>
    <n v="70000"/>
    <x v="0"/>
    <x v="1"/>
    <x v="1"/>
    <x v="5"/>
    <n v="2179"/>
    <x v="0"/>
    <x v="1"/>
  </r>
  <r>
    <s v="Tata Indica TDI LX"/>
    <n v="1"/>
    <n v="35000"/>
    <x v="0"/>
    <x v="0"/>
    <x v="2"/>
    <x v="10"/>
    <n v="1405"/>
    <x v="0"/>
    <x v="0"/>
  </r>
  <r>
    <s v="Toyota Fortuner 4X4 Diesel AT"/>
    <n v="43.5"/>
    <n v="26629"/>
    <x v="0"/>
    <x v="1"/>
    <x v="0"/>
    <x v="1"/>
    <n v="2755"/>
    <x v="2"/>
    <x v="1"/>
  </r>
  <r>
    <s v="Mercedes-Benz C-Class Progressive C 220d"/>
    <n v="46.5"/>
    <n v="20000"/>
    <x v="0"/>
    <x v="1"/>
    <x v="0"/>
    <x v="7"/>
    <n v="1950"/>
    <x v="0"/>
    <x v="0"/>
  </r>
  <r>
    <s v="Mercedes-Benz GLC Progressive 220d"/>
    <n v="53.95"/>
    <n v="33000"/>
    <x v="0"/>
    <x v="1"/>
    <x v="0"/>
    <x v="7"/>
    <n v="2143"/>
    <x v="0"/>
    <x v="1"/>
  </r>
  <r>
    <s v="BMW 3 Series Gran Limousine 330Li M Sport First Edition"/>
    <n v="61.75"/>
    <n v="25000"/>
    <x v="1"/>
    <x v="1"/>
    <x v="0"/>
    <x v="1"/>
    <n v="1998"/>
    <x v="0"/>
    <x v="0"/>
  </r>
  <r>
    <s v="Audi Q3 30 TDI"/>
    <n v="27.95"/>
    <n v="55291"/>
    <x v="0"/>
    <x v="0"/>
    <x v="0"/>
    <x v="0"/>
    <n v="1968"/>
    <x v="0"/>
    <x v="0"/>
  </r>
  <r>
    <s v="Mercedes-Benz C-Class C 220 CDI Avantgarde"/>
    <n v="16.5"/>
    <n v="58500"/>
    <x v="0"/>
    <x v="1"/>
    <x v="0"/>
    <x v="10"/>
    <n v="2143"/>
    <x v="0"/>
    <x v="1"/>
  </r>
  <r>
    <s v="Audi Q7 45 TDI Quattro Technology"/>
    <n v="72.5"/>
    <n v="15000"/>
    <x v="0"/>
    <x v="1"/>
    <x v="0"/>
    <x v="3"/>
    <n v="2967"/>
    <x v="2"/>
    <x v="1"/>
  </r>
  <r>
    <s v="Renault Duster 85PS Diesel RxL Option"/>
    <n v="6.5"/>
    <n v="90000"/>
    <x v="0"/>
    <x v="0"/>
    <x v="0"/>
    <x v="5"/>
    <n v="1461"/>
    <x v="0"/>
    <x v="0"/>
  </r>
  <r>
    <s v="Audi Q3 35 TDI Quattro Premium"/>
    <n v="13"/>
    <n v="64000"/>
    <x v="0"/>
    <x v="1"/>
    <x v="1"/>
    <x v="8"/>
    <n v="1968"/>
    <x v="0"/>
    <x v="0"/>
  </r>
  <r>
    <s v="Maruti Zen LXI"/>
    <n v="4"/>
    <n v="132596"/>
    <x v="1"/>
    <x v="0"/>
    <x v="1"/>
    <x v="19"/>
    <n v="993"/>
    <x v="0"/>
    <x v="2"/>
  </r>
  <r>
    <s v="Maruti Swift VXI BSIII"/>
    <n v="1.54"/>
    <n v="99673"/>
    <x v="1"/>
    <x v="0"/>
    <x v="2"/>
    <x v="9"/>
    <n v="1298"/>
    <x v="0"/>
    <x v="0"/>
  </r>
  <r>
    <s v="Tata Nexon EV Prime XZ Plus LUX"/>
    <n v="4.18"/>
    <n v="24374"/>
    <x v="3"/>
    <x v="1"/>
    <x v="0"/>
    <x v="1"/>
    <n v="0"/>
    <x v="0"/>
    <x v="4"/>
  </r>
  <r>
    <s v="Volkswagen Vento Petrol Highline AT"/>
    <n v="3.92"/>
    <n v="69828"/>
    <x v="1"/>
    <x v="1"/>
    <x v="2"/>
    <x v="16"/>
    <n v="1598"/>
    <x v="0"/>
    <x v="0"/>
  </r>
  <r>
    <s v="Maruti Baleno 1.2 Alpha"/>
    <n v="5.94"/>
    <n v="72820"/>
    <x v="1"/>
    <x v="0"/>
    <x v="1"/>
    <x v="2"/>
    <n v="1197"/>
    <x v="0"/>
    <x v="0"/>
  </r>
  <r>
    <s v="Mercedes-Benz C-Class Progressive C 220d"/>
    <n v="37.24"/>
    <n v="20785"/>
    <x v="0"/>
    <x v="1"/>
    <x v="0"/>
    <x v="7"/>
    <n v="1950"/>
    <x v="0"/>
    <x v="0"/>
  </r>
  <r>
    <s v="Maruti Swift Dzire VXI AT Optional"/>
    <n v="5.88"/>
    <n v="31172"/>
    <x v="1"/>
    <x v="1"/>
    <x v="1"/>
    <x v="2"/>
    <n v="1197"/>
    <x v="0"/>
    <x v="0"/>
  </r>
  <r>
    <s v="Hyundai Grand i10 Sportz"/>
    <n v="4.5199999999999996"/>
    <n v="24395"/>
    <x v="1"/>
    <x v="0"/>
    <x v="0"/>
    <x v="2"/>
    <n v="1197"/>
    <x v="0"/>
    <x v="0"/>
  </r>
  <r>
    <s v="MG Hector Sharp DCT"/>
    <n v="18.25"/>
    <n v="11050"/>
    <x v="1"/>
    <x v="1"/>
    <x v="0"/>
    <x v="1"/>
    <n v="1451"/>
    <x v="0"/>
    <x v="0"/>
  </r>
  <r>
    <s v="Toyota Innova 2.5 GX (Diesel) 7 Seater BS IV"/>
    <n v="7.74"/>
    <n v="123394"/>
    <x v="0"/>
    <x v="0"/>
    <x v="1"/>
    <x v="10"/>
    <n v="2494"/>
    <x v="2"/>
    <x v="1"/>
  </r>
  <r>
    <s v="Maruti Swift ZDi"/>
    <n v="4.21"/>
    <n v="105053"/>
    <x v="0"/>
    <x v="0"/>
    <x v="1"/>
    <x v="10"/>
    <n v="1248"/>
    <x v="0"/>
    <x v="0"/>
  </r>
  <r>
    <s v="Hyundai i20 Sportz"/>
    <n v="8.44"/>
    <n v="10283"/>
    <x v="1"/>
    <x v="0"/>
    <x v="0"/>
    <x v="1"/>
    <n v="1197"/>
    <x v="0"/>
    <x v="0"/>
  </r>
  <r>
    <s v="Tata Harrier XZ Plus Dark Edition"/>
    <n v="21.99"/>
    <n v="2443"/>
    <x v="0"/>
    <x v="0"/>
    <x v="0"/>
    <x v="11"/>
    <n v="1956"/>
    <x v="0"/>
    <x v="0"/>
  </r>
  <r>
    <s v="Toyota Fortuner 2.7 2WD AT"/>
    <n v="31"/>
    <n v="44000"/>
    <x v="1"/>
    <x v="1"/>
    <x v="1"/>
    <x v="7"/>
    <n v="2694"/>
    <x v="2"/>
    <x v="1"/>
  </r>
  <r>
    <s v="Audi Q5 3.0 TDI Quattro"/>
    <n v="9.9499999999999993"/>
    <n v="68000"/>
    <x v="0"/>
    <x v="1"/>
    <x v="2"/>
    <x v="16"/>
    <n v="2967"/>
    <x v="0"/>
    <x v="1"/>
  </r>
  <r>
    <s v="Mahindra Ssangyong Rexton RX7"/>
    <n v="9.75"/>
    <n v="72000"/>
    <x v="0"/>
    <x v="1"/>
    <x v="0"/>
    <x v="10"/>
    <n v="2696"/>
    <x v="2"/>
    <x v="1"/>
  </r>
  <r>
    <s v="Hyundai i10 Magna 1.1L"/>
    <n v="2.25"/>
    <n v="38000"/>
    <x v="1"/>
    <x v="0"/>
    <x v="0"/>
    <x v="16"/>
    <n v="1086"/>
    <x v="0"/>
    <x v="0"/>
  </r>
  <r>
    <s v="Maruti Swift Dzire VXI 1.2 BS IV"/>
    <n v="6.5"/>
    <n v="65000"/>
    <x v="1"/>
    <x v="0"/>
    <x v="0"/>
    <x v="7"/>
    <n v="1197"/>
    <x v="0"/>
    <x v="0"/>
  </r>
  <r>
    <s v="Audi Q7 45 TDI Quattro Premium Plus"/>
    <n v="18.75"/>
    <n v="43000"/>
    <x v="0"/>
    <x v="1"/>
    <x v="1"/>
    <x v="5"/>
    <n v="2967"/>
    <x v="2"/>
    <x v="1"/>
  </r>
  <r>
    <s v="Hyundai i10 Sportz 1.1L"/>
    <n v="4.25"/>
    <n v="52000"/>
    <x v="1"/>
    <x v="0"/>
    <x v="1"/>
    <x v="5"/>
    <n v="1086"/>
    <x v="0"/>
    <x v="0"/>
  </r>
  <r>
    <s v="Mahindra XUV500 W8 FWD"/>
    <n v="7.45"/>
    <n v="117000"/>
    <x v="0"/>
    <x v="0"/>
    <x v="0"/>
    <x v="8"/>
    <n v="2179"/>
    <x v="2"/>
    <x v="1"/>
  </r>
  <r>
    <s v="Hyundai Verna 1.6 VTVT SX Option"/>
    <n v="8.25"/>
    <n v="84000"/>
    <x v="1"/>
    <x v="0"/>
    <x v="0"/>
    <x v="2"/>
    <n v="1591"/>
    <x v="0"/>
    <x v="0"/>
  </r>
  <r>
    <s v="Maruti Alto 800 LXI"/>
    <n v="2.04"/>
    <n v="45080"/>
    <x v="1"/>
    <x v="0"/>
    <x v="2"/>
    <x v="4"/>
    <n v="796"/>
    <x v="0"/>
    <x v="2"/>
  </r>
  <r>
    <s v="Maruti Eeco 5 Seater AC BSIV"/>
    <n v="4.7"/>
    <n v="39341"/>
    <x v="1"/>
    <x v="0"/>
    <x v="0"/>
    <x v="7"/>
    <n v="1196"/>
    <x v="0"/>
    <x v="0"/>
  </r>
  <r>
    <s v="Mahindra Scorpio 2.6 Turbo 7 Str"/>
    <n v="3.3"/>
    <n v="133000"/>
    <x v="0"/>
    <x v="0"/>
    <x v="0"/>
    <x v="17"/>
    <n v="2609"/>
    <x v="4"/>
    <x v="1"/>
  </r>
  <r>
    <s v="Mahindra e2o T2"/>
    <n v="3.21"/>
    <n v="54112"/>
    <x v="3"/>
    <x v="1"/>
    <x v="0"/>
    <x v="5"/>
    <n v="0"/>
    <x v="0"/>
    <x v="4"/>
  </r>
  <r>
    <s v="Hyundai i20 Sportz Plus BSIV"/>
    <n v="8.1999999999999993"/>
    <n v="14824"/>
    <x v="1"/>
    <x v="0"/>
    <x v="0"/>
    <x v="6"/>
    <n v="1197"/>
    <x v="0"/>
    <x v="0"/>
  </r>
  <r>
    <s v="Honda City i VTEC VX"/>
    <n v="9.25"/>
    <n v="82500"/>
    <x v="1"/>
    <x v="0"/>
    <x v="0"/>
    <x v="0"/>
    <n v="1497"/>
    <x v="0"/>
    <x v="0"/>
  </r>
  <r>
    <s v="Kia Seltos HTK Plus G"/>
    <n v="13.49"/>
    <n v="17922"/>
    <x v="1"/>
    <x v="0"/>
    <x v="0"/>
    <x v="6"/>
    <n v="1497"/>
    <x v="0"/>
    <x v="0"/>
  </r>
  <r>
    <s v="BMW X7 xDrive 40i"/>
    <n v="123"/>
    <n v="13000"/>
    <x v="1"/>
    <x v="1"/>
    <x v="0"/>
    <x v="7"/>
    <n v="2998"/>
    <x v="2"/>
    <x v="1"/>
  </r>
  <r>
    <s v="Mitsubishi Pajero Sport 4X4 AT"/>
    <n v="16.75"/>
    <n v="85000"/>
    <x v="0"/>
    <x v="1"/>
    <x v="0"/>
    <x v="4"/>
    <n v="2477"/>
    <x v="1"/>
    <x v="1"/>
  </r>
  <r>
    <s v="Hyundai Grand i10 AT Asta"/>
    <n v="5.75"/>
    <n v="67000"/>
    <x v="1"/>
    <x v="1"/>
    <x v="0"/>
    <x v="4"/>
    <n v="1197"/>
    <x v="0"/>
    <x v="0"/>
  </r>
  <r>
    <s v="Honda Jazz V CVT"/>
    <n v="7.45"/>
    <n v="35000"/>
    <x v="1"/>
    <x v="1"/>
    <x v="0"/>
    <x v="3"/>
    <n v="1199"/>
    <x v="0"/>
    <x v="0"/>
  </r>
  <r>
    <s v="Maruti Alto 800 LXI"/>
    <n v="3.45"/>
    <n v="53000"/>
    <x v="1"/>
    <x v="0"/>
    <x v="0"/>
    <x v="2"/>
    <n v="796"/>
    <x v="0"/>
    <x v="2"/>
  </r>
  <r>
    <s v="MG Hector Hybrid Sharp MT"/>
    <n v="20.75"/>
    <n v="598"/>
    <x v="1"/>
    <x v="0"/>
    <x v="0"/>
    <x v="11"/>
    <n v="1451"/>
    <x v="0"/>
    <x v="0"/>
  </r>
  <r>
    <s v="Maruti Ertiga ZDI Plus"/>
    <n v="8.92"/>
    <n v="75727"/>
    <x v="0"/>
    <x v="0"/>
    <x v="0"/>
    <x v="7"/>
    <n v="1248"/>
    <x v="2"/>
    <x v="0"/>
  </r>
  <r>
    <s v="Kia Seltos GTX Plus DCT"/>
    <n v="18.899999999999999"/>
    <n v="7000"/>
    <x v="1"/>
    <x v="1"/>
    <x v="0"/>
    <x v="6"/>
    <n v="1353"/>
    <x v="0"/>
    <x v="0"/>
  </r>
  <r>
    <s v="Maruti Vitara Brezza ZDi Plus Dual Tone"/>
    <n v="8.58"/>
    <n v="62403"/>
    <x v="0"/>
    <x v="0"/>
    <x v="0"/>
    <x v="2"/>
    <n v="1248"/>
    <x v="0"/>
    <x v="0"/>
  </r>
  <r>
    <s v="Volkswagen Polo 1.5 TDI Comfortline"/>
    <n v="4.53"/>
    <n v="44487"/>
    <x v="0"/>
    <x v="0"/>
    <x v="1"/>
    <x v="5"/>
    <n v="1498"/>
    <x v="0"/>
    <x v="0"/>
  </r>
  <r>
    <s v="Mercedes-Benz C-Class Progressive C 220d"/>
    <n v="39"/>
    <n v="24000"/>
    <x v="0"/>
    <x v="1"/>
    <x v="1"/>
    <x v="6"/>
    <n v="1950"/>
    <x v="0"/>
    <x v="0"/>
  </r>
  <r>
    <s v="Toyota Innova Crysta 2.4 ZX AT"/>
    <n v="28.5"/>
    <n v="47000"/>
    <x v="0"/>
    <x v="1"/>
    <x v="0"/>
    <x v="6"/>
    <n v="2393"/>
    <x v="2"/>
    <x v="1"/>
  </r>
  <r>
    <s v="Hyundai i10 Magna 1.1L"/>
    <n v="1.9"/>
    <n v="31212"/>
    <x v="1"/>
    <x v="0"/>
    <x v="0"/>
    <x v="9"/>
    <n v="1086"/>
    <x v="0"/>
    <x v="0"/>
  </r>
  <r>
    <s v="Skoda Superb Laurin &amp; klement"/>
    <n v="33.65"/>
    <n v="17776"/>
    <x v="1"/>
    <x v="1"/>
    <x v="0"/>
    <x v="6"/>
    <n v="1984"/>
    <x v="0"/>
    <x v="0"/>
  </r>
  <r>
    <s v="Hyundai Verna 1.6 CRDi S"/>
    <n v="6.58"/>
    <n v="31837"/>
    <x v="0"/>
    <x v="0"/>
    <x v="1"/>
    <x v="4"/>
    <n v="1582"/>
    <x v="0"/>
    <x v="0"/>
  </r>
  <r>
    <s v="Audi A3 35 TDI Premium Plus"/>
    <n v="25.8"/>
    <n v="39000"/>
    <x v="0"/>
    <x v="1"/>
    <x v="0"/>
    <x v="6"/>
    <n v="1968"/>
    <x v="0"/>
    <x v="0"/>
  </r>
  <r>
    <s v="Maruti Alto LXi BSIII"/>
    <n v="1.2"/>
    <n v="78000"/>
    <x v="1"/>
    <x v="0"/>
    <x v="1"/>
    <x v="15"/>
    <n v="796"/>
    <x v="0"/>
    <x v="2"/>
  </r>
  <r>
    <s v="Ford Ecosport 1.5 Petrol Titanium Plus AT BSIV"/>
    <n v="11.85"/>
    <n v="31000"/>
    <x v="1"/>
    <x v="1"/>
    <x v="0"/>
    <x v="6"/>
    <n v="1497"/>
    <x v="0"/>
    <x v="0"/>
  </r>
  <r>
    <s v="Maruti Swift VDI"/>
    <n v="3.88"/>
    <n v="115986"/>
    <x v="0"/>
    <x v="0"/>
    <x v="1"/>
    <x v="10"/>
    <n v="1248"/>
    <x v="0"/>
    <x v="0"/>
  </r>
  <r>
    <s v="Toyota Etios G SP"/>
    <n v="3.92"/>
    <n v="73029"/>
    <x v="1"/>
    <x v="0"/>
    <x v="1"/>
    <x v="5"/>
    <n v="1496"/>
    <x v="0"/>
    <x v="0"/>
  </r>
  <r>
    <s v="Hyundai Verna 1.6 SX VTVT AT"/>
    <n v="6.35"/>
    <n v="25000"/>
    <x v="1"/>
    <x v="1"/>
    <x v="1"/>
    <x v="10"/>
    <n v="1591"/>
    <x v="0"/>
    <x v="0"/>
  </r>
  <r>
    <s v="Honda Amaze E i-Dtech"/>
    <n v="2.44"/>
    <n v="74809"/>
    <x v="0"/>
    <x v="0"/>
    <x v="0"/>
    <x v="10"/>
    <n v="1498"/>
    <x v="0"/>
    <x v="0"/>
  </r>
  <r>
    <s v="Hyundai i20 1.2 Magna"/>
    <n v="2.72"/>
    <n v="33560"/>
    <x v="1"/>
    <x v="0"/>
    <x v="0"/>
    <x v="16"/>
    <n v="1197"/>
    <x v="0"/>
    <x v="0"/>
  </r>
  <r>
    <s v="Hyundai i10 Sportz AT"/>
    <n v="2.86"/>
    <n v="40821"/>
    <x v="1"/>
    <x v="1"/>
    <x v="0"/>
    <x v="16"/>
    <n v="1197"/>
    <x v="0"/>
    <x v="0"/>
  </r>
  <r>
    <s v="Mercedes-Benz C-Class C 220 CDI Celebration Edition"/>
    <n v="15.75"/>
    <n v="58000"/>
    <x v="0"/>
    <x v="1"/>
    <x v="1"/>
    <x v="5"/>
    <n v="2143"/>
    <x v="0"/>
    <x v="1"/>
  </r>
  <r>
    <s v="Ford Figo Petrol EXI"/>
    <n v="1.63"/>
    <n v="75991"/>
    <x v="1"/>
    <x v="0"/>
    <x v="1"/>
    <x v="12"/>
    <n v="1196"/>
    <x v="0"/>
    <x v="0"/>
  </r>
  <r>
    <s v="Maruti Swift ZXI ABS"/>
    <n v="1.78"/>
    <n v="136432"/>
    <x v="1"/>
    <x v="0"/>
    <x v="1"/>
    <x v="9"/>
    <n v="1298"/>
    <x v="0"/>
    <x v="0"/>
  </r>
  <r>
    <s v="Maruti Alto LXi BSIII"/>
    <n v="0.84777999999999998"/>
    <n v="70229"/>
    <x v="1"/>
    <x v="0"/>
    <x v="3"/>
    <x v="9"/>
    <n v="796"/>
    <x v="0"/>
    <x v="2"/>
  </r>
  <r>
    <s v="Toyota Innova Crysta 2.8 GX AT 8S BSIV"/>
    <n v="17.25"/>
    <n v="83000"/>
    <x v="0"/>
    <x v="1"/>
    <x v="1"/>
    <x v="2"/>
    <n v="2755"/>
    <x v="4"/>
    <x v="1"/>
  </r>
  <r>
    <s v="Hyundai Santro Xing GLS"/>
    <n v="1.1100000000000001"/>
    <n v="51915"/>
    <x v="1"/>
    <x v="0"/>
    <x v="0"/>
    <x v="9"/>
    <n v="1086"/>
    <x v="0"/>
    <x v="0"/>
  </r>
  <r>
    <s v="Volkswagen Polo GT TSI"/>
    <n v="5.5"/>
    <n v="63100"/>
    <x v="1"/>
    <x v="1"/>
    <x v="1"/>
    <x v="5"/>
    <n v="1197"/>
    <x v="0"/>
    <x v="0"/>
  </r>
  <r>
    <s v="Mercedes-Benz GLE 250d"/>
    <n v="48"/>
    <n v="54000"/>
    <x v="0"/>
    <x v="1"/>
    <x v="1"/>
    <x v="0"/>
    <n v="2143"/>
    <x v="0"/>
    <x v="1"/>
  </r>
  <r>
    <s v="BMW X1 sDrive20d xLine"/>
    <n v="45.5"/>
    <n v="9000"/>
    <x v="0"/>
    <x v="1"/>
    <x v="0"/>
    <x v="1"/>
    <n v="1995"/>
    <x v="0"/>
    <x v="0"/>
  </r>
  <r>
    <s v="Hyundai Santro Xing GL Plus"/>
    <n v="3.25"/>
    <n v="46833"/>
    <x v="1"/>
    <x v="0"/>
    <x v="0"/>
    <x v="8"/>
    <n v="1086"/>
    <x v="0"/>
    <x v="0"/>
  </r>
  <r>
    <s v="Hyundai Verna 1.6 CRDi EX MT"/>
    <n v="5.25"/>
    <n v="78744"/>
    <x v="0"/>
    <x v="0"/>
    <x v="1"/>
    <x v="8"/>
    <n v="1582"/>
    <x v="0"/>
    <x v="0"/>
  </r>
  <r>
    <s v="Maruti Swift VDI BSIV"/>
    <n v="4.9000000000000004"/>
    <n v="79542"/>
    <x v="0"/>
    <x v="0"/>
    <x v="1"/>
    <x v="5"/>
    <n v="1248"/>
    <x v="0"/>
    <x v="0"/>
  </r>
  <r>
    <s v="Honda City 1.5 V AT"/>
    <n v="4.5999999999999996"/>
    <n v="96000"/>
    <x v="1"/>
    <x v="1"/>
    <x v="1"/>
    <x v="12"/>
    <n v="1497"/>
    <x v="0"/>
    <x v="0"/>
  </r>
  <r>
    <s v="Kia Sonet GTX Plus Turbo iMT"/>
    <n v="13.25"/>
    <n v="13000"/>
    <x v="1"/>
    <x v="0"/>
    <x v="0"/>
    <x v="1"/>
    <n v="998"/>
    <x v="0"/>
    <x v="2"/>
  </r>
  <r>
    <s v="Maruti Swift VDI BSIV"/>
    <n v="3.8"/>
    <n v="44521"/>
    <x v="0"/>
    <x v="0"/>
    <x v="0"/>
    <x v="12"/>
    <n v="1248"/>
    <x v="0"/>
    <x v="0"/>
  </r>
  <r>
    <s v="Hyundai Grand i10 1.2 Kappa Sportz Option AT"/>
    <n v="5.47"/>
    <n v="29927"/>
    <x v="1"/>
    <x v="1"/>
    <x v="1"/>
    <x v="0"/>
    <n v="1197"/>
    <x v="0"/>
    <x v="0"/>
  </r>
  <r>
    <s v="Honda CR-V 2.0L 2WD AT"/>
    <n v="19.75"/>
    <n v="48019"/>
    <x v="1"/>
    <x v="1"/>
    <x v="0"/>
    <x v="0"/>
    <n v="1997"/>
    <x v="0"/>
    <x v="0"/>
  </r>
  <r>
    <s v="Hyundai Grand i10 Asta Option"/>
    <n v="6.75"/>
    <n v="27311"/>
    <x v="1"/>
    <x v="0"/>
    <x v="1"/>
    <x v="0"/>
    <n v="1197"/>
    <x v="0"/>
    <x v="0"/>
  </r>
  <r>
    <s v="Mahindra XUV500 W11 Option AWD"/>
    <n v="20.5"/>
    <n v="14000"/>
    <x v="0"/>
    <x v="0"/>
    <x v="0"/>
    <x v="1"/>
    <n v="2179"/>
    <x v="2"/>
    <x v="1"/>
  </r>
  <r>
    <s v="Hyundai i10 Magna 1.2"/>
    <n v="3.15"/>
    <n v="64640"/>
    <x v="1"/>
    <x v="0"/>
    <x v="0"/>
    <x v="14"/>
    <n v="1197"/>
    <x v="0"/>
    <x v="0"/>
  </r>
  <r>
    <s v="Honda City i VTEC S"/>
    <n v="4.99"/>
    <n v="96505"/>
    <x v="1"/>
    <x v="0"/>
    <x v="1"/>
    <x v="8"/>
    <n v="1497"/>
    <x v="0"/>
    <x v="0"/>
  </r>
  <r>
    <s v="Toyota Fortuner 2.8 2WD AT BSIV"/>
    <n v="32"/>
    <n v="90479"/>
    <x v="0"/>
    <x v="1"/>
    <x v="0"/>
    <x v="3"/>
    <n v="2755"/>
    <x v="2"/>
    <x v="1"/>
  </r>
  <r>
    <s v="Hyundai Venue S Opt"/>
    <n v="9.65"/>
    <n v="3500"/>
    <x v="1"/>
    <x v="0"/>
    <x v="0"/>
    <x v="11"/>
    <n v="1197"/>
    <x v="0"/>
    <x v="0"/>
  </r>
  <r>
    <s v="Tata Nexon 1.2 Revotron XT"/>
    <n v="8.5500000000000007"/>
    <n v="42374"/>
    <x v="1"/>
    <x v="0"/>
    <x v="0"/>
    <x v="3"/>
    <n v="1198"/>
    <x v="0"/>
    <x v="0"/>
  </r>
  <r>
    <s v="Maruti Baleno 1.3 Alpha"/>
    <n v="7.1"/>
    <n v="45879"/>
    <x v="0"/>
    <x v="0"/>
    <x v="0"/>
    <x v="2"/>
    <n v="1248"/>
    <x v="0"/>
    <x v="0"/>
  </r>
  <r>
    <s v="Maruti Ciaz VDi Plus SHVS"/>
    <n v="5.72"/>
    <n v="120000"/>
    <x v="0"/>
    <x v="0"/>
    <x v="1"/>
    <x v="2"/>
    <n v="1248"/>
    <x v="0"/>
    <x v="0"/>
  </r>
  <r>
    <s v="Hyundai Grand i10 Asta"/>
    <n v="4.7"/>
    <n v="89680"/>
    <x v="1"/>
    <x v="0"/>
    <x v="1"/>
    <x v="4"/>
    <n v="1197"/>
    <x v="0"/>
    <x v="0"/>
  </r>
  <r>
    <s v="BMW 3 Series 320d"/>
    <n v="12.75"/>
    <n v="99000"/>
    <x v="0"/>
    <x v="1"/>
    <x v="2"/>
    <x v="8"/>
    <n v="1995"/>
    <x v="0"/>
    <x v="0"/>
  </r>
  <r>
    <s v="Maruti Zen VXI"/>
    <n v="1.1000000000000001"/>
    <n v="90000"/>
    <x v="1"/>
    <x v="0"/>
    <x v="2"/>
    <x v="20"/>
    <n v="993"/>
    <x v="0"/>
    <x v="2"/>
  </r>
  <r>
    <s v="BMW X5 xDrive 30d Design Pure Experience 5 Seater"/>
    <n v="59.75"/>
    <n v="27000"/>
    <x v="0"/>
    <x v="1"/>
    <x v="0"/>
    <x v="3"/>
    <n v="2993"/>
    <x v="0"/>
    <x v="1"/>
  </r>
  <r>
    <s v="Skoda Superb Elegance 2.0 TDI CR AT"/>
    <n v="14.65"/>
    <n v="79776"/>
    <x v="0"/>
    <x v="1"/>
    <x v="0"/>
    <x v="4"/>
    <n v="1968"/>
    <x v="0"/>
    <x v="0"/>
  </r>
  <r>
    <s v="Toyota Land Cruiser Prado TX"/>
    <n v="54"/>
    <n v="67000"/>
    <x v="0"/>
    <x v="1"/>
    <x v="0"/>
    <x v="16"/>
    <n v="2982"/>
    <x v="2"/>
    <x v="1"/>
  </r>
  <r>
    <s v="Skoda Octavia 2.0 TDI MT Style"/>
    <n v="14.75"/>
    <n v="108000"/>
    <x v="0"/>
    <x v="0"/>
    <x v="0"/>
    <x v="0"/>
    <n v="1968"/>
    <x v="0"/>
    <x v="0"/>
  </r>
  <r>
    <s v="Volkswagen Vento 1.5 TDI Highline BSIV"/>
    <n v="9.4499999999999993"/>
    <n v="58000"/>
    <x v="0"/>
    <x v="0"/>
    <x v="0"/>
    <x v="7"/>
    <n v="1498"/>
    <x v="0"/>
    <x v="0"/>
  </r>
  <r>
    <s v="Skoda Octavia 1.8 TSI AT L K"/>
    <n v="22.75"/>
    <n v="32067"/>
    <x v="1"/>
    <x v="1"/>
    <x v="0"/>
    <x v="3"/>
    <n v="1798"/>
    <x v="0"/>
    <x v="0"/>
  </r>
  <r>
    <s v="Toyota Innova Crysta 2.4 VX MT BSIV"/>
    <n v="19.5"/>
    <n v="52187"/>
    <x v="0"/>
    <x v="0"/>
    <x v="1"/>
    <x v="0"/>
    <n v="2393"/>
    <x v="2"/>
    <x v="1"/>
  </r>
  <r>
    <s v="BMW 5 Series 530d M Sport"/>
    <n v="58.75"/>
    <n v="17100"/>
    <x v="0"/>
    <x v="1"/>
    <x v="0"/>
    <x v="7"/>
    <n v="2993"/>
    <x v="0"/>
    <x v="1"/>
  </r>
  <r>
    <s v="MG Hector Plus Sharp DCT"/>
    <n v="19.399999999999999"/>
    <n v="9562"/>
    <x v="1"/>
    <x v="1"/>
    <x v="0"/>
    <x v="1"/>
    <n v="1451"/>
    <x v="1"/>
    <x v="0"/>
  </r>
  <r>
    <s v="MG Hector Sharp Diesel MT BSIV"/>
    <n v="18.100000000000001"/>
    <n v="36388"/>
    <x v="0"/>
    <x v="0"/>
    <x v="0"/>
    <x v="7"/>
    <n v="1956"/>
    <x v="0"/>
    <x v="0"/>
  </r>
  <r>
    <s v="Mercedes-Benz C-Class C 250 CDI Elegance"/>
    <n v="9.75"/>
    <n v="45000"/>
    <x v="0"/>
    <x v="1"/>
    <x v="1"/>
    <x v="16"/>
    <n v="2143"/>
    <x v="0"/>
    <x v="1"/>
  </r>
  <r>
    <s v="Jeep Compass 2.0 Sport Plus BSIV"/>
    <n v="17.75"/>
    <n v="36149"/>
    <x v="0"/>
    <x v="0"/>
    <x v="0"/>
    <x v="7"/>
    <n v="1956"/>
    <x v="0"/>
    <x v="0"/>
  </r>
  <r>
    <s v="Kia Seltos GTX Plus"/>
    <n v="16.95"/>
    <n v="20155"/>
    <x v="1"/>
    <x v="0"/>
    <x v="0"/>
    <x v="6"/>
    <n v="1353"/>
    <x v="0"/>
    <x v="0"/>
  </r>
  <r>
    <s v="MG Hector Sharp AT BSIV"/>
    <n v="16.75"/>
    <n v="51904"/>
    <x v="1"/>
    <x v="1"/>
    <x v="0"/>
    <x v="7"/>
    <n v="1451"/>
    <x v="0"/>
    <x v="0"/>
  </r>
  <r>
    <s v="Volkswagen Polo GT TSI"/>
    <n v="7.25"/>
    <n v="54000"/>
    <x v="1"/>
    <x v="1"/>
    <x v="0"/>
    <x v="4"/>
    <n v="1197"/>
    <x v="0"/>
    <x v="0"/>
  </r>
  <r>
    <s v="Kia Seltos GTX Plus"/>
    <n v="15.65"/>
    <n v="31727"/>
    <x v="1"/>
    <x v="0"/>
    <x v="1"/>
    <x v="7"/>
    <n v="1353"/>
    <x v="0"/>
    <x v="0"/>
  </r>
  <r>
    <s v="Mahindra XUV500 AT W10 FWD"/>
    <n v="14.45"/>
    <n v="73986"/>
    <x v="0"/>
    <x v="1"/>
    <x v="0"/>
    <x v="0"/>
    <n v="2179"/>
    <x v="2"/>
    <x v="1"/>
  </r>
  <r>
    <s v="Kia Sonet 1.5 GTX Plus Diesel"/>
    <n v="14.25"/>
    <n v="7100"/>
    <x v="0"/>
    <x v="0"/>
    <x v="0"/>
    <x v="1"/>
    <n v="1493"/>
    <x v="0"/>
    <x v="0"/>
  </r>
  <r>
    <s v="Kia Sonet GTX Plus Turbo iMT"/>
    <n v="13.95"/>
    <n v="5397"/>
    <x v="1"/>
    <x v="0"/>
    <x v="0"/>
    <x v="1"/>
    <n v="998"/>
    <x v="0"/>
    <x v="2"/>
  </r>
  <r>
    <s v="BMW X3 xDrive 20d Luxury Line"/>
    <n v="49.5"/>
    <n v="65000"/>
    <x v="0"/>
    <x v="1"/>
    <x v="0"/>
    <x v="3"/>
    <n v="1995"/>
    <x v="0"/>
    <x v="0"/>
  </r>
  <r>
    <s v="Hyundai i20 1.4 Asta Option"/>
    <n v="7"/>
    <n v="90000"/>
    <x v="0"/>
    <x v="0"/>
    <x v="0"/>
    <x v="0"/>
    <n v="1396"/>
    <x v="0"/>
    <x v="0"/>
  </r>
  <r>
    <s v="Maruti Swift Dzire VXI"/>
    <n v="4.75"/>
    <n v="80000"/>
    <x v="1"/>
    <x v="0"/>
    <x v="1"/>
    <x v="10"/>
    <n v="1197"/>
    <x v="0"/>
    <x v="0"/>
  </r>
  <r>
    <s v="Volkswagen Polo GT TSI"/>
    <n v="7"/>
    <n v="91000"/>
    <x v="1"/>
    <x v="1"/>
    <x v="1"/>
    <x v="4"/>
    <n v="1197"/>
    <x v="0"/>
    <x v="0"/>
  </r>
  <r>
    <s v="BMW 7 Series 730Ld Sedan"/>
    <n v="23.75"/>
    <n v="69000"/>
    <x v="0"/>
    <x v="1"/>
    <x v="1"/>
    <x v="12"/>
    <n v="2993"/>
    <x v="0"/>
    <x v="1"/>
  </r>
  <r>
    <s v="Toyota Fortuner 4x2 Manual"/>
    <n v="17.5"/>
    <n v="89000"/>
    <x v="0"/>
    <x v="0"/>
    <x v="1"/>
    <x v="5"/>
    <n v="2982"/>
    <x v="2"/>
    <x v="1"/>
  </r>
  <r>
    <s v="Hyundai Santa Fe 4X4"/>
    <n v="8.25"/>
    <n v="95254"/>
    <x v="0"/>
    <x v="0"/>
    <x v="0"/>
    <x v="10"/>
    <n v="2199"/>
    <x v="2"/>
    <x v="1"/>
  </r>
  <r>
    <s v="Hyundai Creta 1.6 VTVT SX Plus"/>
    <n v="10.5"/>
    <n v="51000"/>
    <x v="1"/>
    <x v="0"/>
    <x v="0"/>
    <x v="2"/>
    <n v="1591"/>
    <x v="0"/>
    <x v="0"/>
  </r>
  <r>
    <s v="Hyundai i10 Sportz AT"/>
    <n v="3.95"/>
    <n v="62000"/>
    <x v="1"/>
    <x v="1"/>
    <x v="1"/>
    <x v="5"/>
    <n v="1197"/>
    <x v="0"/>
    <x v="0"/>
  </r>
  <r>
    <s v="Tata Hexa XT"/>
    <n v="12.35"/>
    <n v="120000"/>
    <x v="0"/>
    <x v="0"/>
    <x v="0"/>
    <x v="0"/>
    <n v="2179"/>
    <x v="2"/>
    <x v="1"/>
  </r>
  <r>
    <s v="Tata Harrier XZA Plus Dark Edition AT 2020-2022"/>
    <n v="25.75"/>
    <n v="2000"/>
    <x v="0"/>
    <x v="1"/>
    <x v="0"/>
    <x v="11"/>
    <n v="1956"/>
    <x v="0"/>
    <x v="0"/>
  </r>
  <r>
    <s v="Volkswagen Polo Cup Edition Comfortline"/>
    <n v="6.85"/>
    <n v="46000"/>
    <x v="1"/>
    <x v="0"/>
    <x v="0"/>
    <x v="0"/>
    <n v="999"/>
    <x v="0"/>
    <x v="2"/>
  </r>
  <r>
    <s v="Maruti Ertiga SHVS ZDI Plus"/>
    <n v="9.4499999999999993"/>
    <n v="65000"/>
    <x v="0"/>
    <x v="0"/>
    <x v="1"/>
    <x v="0"/>
    <n v="1248"/>
    <x v="2"/>
    <x v="0"/>
  </r>
  <r>
    <s v="Maruti Alto K10 VXI"/>
    <n v="4.25"/>
    <n v="22248"/>
    <x v="1"/>
    <x v="0"/>
    <x v="0"/>
    <x v="0"/>
    <n v="998"/>
    <x v="0"/>
    <x v="2"/>
  </r>
  <r>
    <s v="BMW 5 Series 520d Luxury Line"/>
    <n v="43"/>
    <n v="40000"/>
    <x v="0"/>
    <x v="1"/>
    <x v="0"/>
    <x v="3"/>
    <n v="1995"/>
    <x v="0"/>
    <x v="0"/>
  </r>
  <r>
    <s v="Honda City i VTEC S"/>
    <n v="5.75"/>
    <n v="73000"/>
    <x v="1"/>
    <x v="0"/>
    <x v="0"/>
    <x v="10"/>
    <n v="1497"/>
    <x v="0"/>
    <x v="0"/>
  </r>
  <r>
    <s v="Volkswagen Polo GT 1.0 TSI"/>
    <n v="11.45"/>
    <n v="54000"/>
    <x v="1"/>
    <x v="1"/>
    <x v="0"/>
    <x v="1"/>
    <n v="999"/>
    <x v="0"/>
    <x v="2"/>
  </r>
  <r>
    <s v="Honda Civic 1.8 (E) MT"/>
    <n v="2.6"/>
    <n v="90000"/>
    <x v="1"/>
    <x v="0"/>
    <x v="1"/>
    <x v="15"/>
    <n v="1799"/>
    <x v="0"/>
    <x v="0"/>
  </r>
  <r>
    <s v="Jeep Compass Model S DCT"/>
    <n v="27.25"/>
    <n v="15000"/>
    <x v="1"/>
    <x v="1"/>
    <x v="0"/>
    <x v="1"/>
    <n v="1368"/>
    <x v="0"/>
    <x v="0"/>
  </r>
  <r>
    <s v="Kia Seltos GTX Plus AT D"/>
    <n v="18.2"/>
    <n v="30000"/>
    <x v="0"/>
    <x v="1"/>
    <x v="0"/>
    <x v="1"/>
    <n v="1493"/>
    <x v="0"/>
    <x v="0"/>
  </r>
  <r>
    <s v="Jaguar XF 2.2 Litre Luxury"/>
    <n v="27.95"/>
    <n v="26000"/>
    <x v="0"/>
    <x v="1"/>
    <x v="0"/>
    <x v="2"/>
    <n v="2179"/>
    <x v="0"/>
    <x v="1"/>
  </r>
  <r>
    <s v="Mahindra Scorpio SLX 2.6 Turbo 7 Str"/>
    <n v="3.5"/>
    <n v="155000"/>
    <x v="0"/>
    <x v="0"/>
    <x v="1"/>
    <x v="15"/>
    <n v="2609"/>
    <x v="2"/>
    <x v="1"/>
  </r>
  <r>
    <s v="Mercedes-Benz GLA Class 200 Sport"/>
    <n v="34.25"/>
    <n v="29366"/>
    <x v="1"/>
    <x v="1"/>
    <x v="0"/>
    <x v="7"/>
    <n v="1991"/>
    <x v="0"/>
    <x v="0"/>
  </r>
  <r>
    <s v="Volkswagen Polo 1.2 MPI Highline"/>
    <n v="6.75"/>
    <n v="28211"/>
    <x v="1"/>
    <x v="0"/>
    <x v="0"/>
    <x v="2"/>
    <n v="1198"/>
    <x v="0"/>
    <x v="0"/>
  </r>
  <r>
    <s v="Kia Seltos GTX DCT"/>
    <n v="16.75"/>
    <n v="40000"/>
    <x v="1"/>
    <x v="1"/>
    <x v="0"/>
    <x v="7"/>
    <n v="1353"/>
    <x v="0"/>
    <x v="0"/>
  </r>
  <r>
    <s v="BMW 5 Series 520d Luxury Line"/>
    <n v="24.5"/>
    <n v="54000"/>
    <x v="0"/>
    <x v="1"/>
    <x v="0"/>
    <x v="4"/>
    <n v="1995"/>
    <x v="0"/>
    <x v="0"/>
  </r>
  <r>
    <s v="Mahindra XUV500 W8 2WD"/>
    <n v="10.25"/>
    <n v="82000"/>
    <x v="0"/>
    <x v="0"/>
    <x v="1"/>
    <x v="4"/>
    <n v="2179"/>
    <x v="2"/>
    <x v="1"/>
  </r>
  <r>
    <s v="Hyundai Verna 1.6 SX VTVT"/>
    <n v="4.6500000000000004"/>
    <n v="117000"/>
    <x v="1"/>
    <x v="0"/>
    <x v="0"/>
    <x v="16"/>
    <n v="1591"/>
    <x v="0"/>
    <x v="0"/>
  </r>
  <r>
    <s v="Mahindra Scorpio S10 8 Seater"/>
    <n v="11.25"/>
    <n v="111000"/>
    <x v="0"/>
    <x v="0"/>
    <x v="1"/>
    <x v="4"/>
    <n v="2179"/>
    <x v="4"/>
    <x v="1"/>
  </r>
  <r>
    <s v="Maruti Swift Dzire AMT ZDI Plus"/>
    <n v="7.95"/>
    <n v="108000"/>
    <x v="0"/>
    <x v="1"/>
    <x v="0"/>
    <x v="3"/>
    <n v="1248"/>
    <x v="0"/>
    <x v="0"/>
  </r>
  <r>
    <s v="Maruti Omni 8 Seater BSIV"/>
    <n v="3.3"/>
    <n v="4000"/>
    <x v="1"/>
    <x v="0"/>
    <x v="0"/>
    <x v="0"/>
    <n v="796"/>
    <x v="0"/>
    <x v="2"/>
  </r>
  <r>
    <s v="Toyota Innova 2.5 V Diesel 7-seater"/>
    <n v="6.85"/>
    <n v="290000"/>
    <x v="0"/>
    <x v="0"/>
    <x v="2"/>
    <x v="16"/>
    <n v="2494"/>
    <x v="2"/>
    <x v="1"/>
  </r>
  <r>
    <s v="Ford Endeavour 3.2 Titanium AT 4X4"/>
    <n v="35.9"/>
    <n v="35000"/>
    <x v="0"/>
    <x v="1"/>
    <x v="0"/>
    <x v="7"/>
    <n v="3198"/>
    <x v="2"/>
    <x v="5"/>
  </r>
  <r>
    <s v="MG Hector Sharp DCT"/>
    <n v="17.95"/>
    <n v="13000"/>
    <x v="1"/>
    <x v="1"/>
    <x v="0"/>
    <x v="6"/>
    <n v="1451"/>
    <x v="0"/>
    <x v="0"/>
  </r>
  <r>
    <s v="Ford Freestyle Titanium Petrol BSIV"/>
    <n v="4.9000000000000004"/>
    <n v="60000"/>
    <x v="1"/>
    <x v="0"/>
    <x v="0"/>
    <x v="3"/>
    <n v="1194"/>
    <x v="0"/>
    <x v="0"/>
  </r>
  <r>
    <s v="Ford Ecosport 1.5 Diesel Titanium Plus"/>
    <n v="9.75"/>
    <n v="90000"/>
    <x v="0"/>
    <x v="0"/>
    <x v="0"/>
    <x v="3"/>
    <n v="1498"/>
    <x v="0"/>
    <x v="0"/>
  </r>
  <r>
    <s v="Mercedes-Benz GLA Class 200 d Sport"/>
    <n v="33.75"/>
    <n v="16975"/>
    <x v="0"/>
    <x v="1"/>
    <x v="1"/>
    <x v="7"/>
    <n v="2143"/>
    <x v="0"/>
    <x v="1"/>
  </r>
  <r>
    <s v="Hyundai Grand i10 Magna Petrol BSIV"/>
    <n v="5.75"/>
    <n v="11000"/>
    <x v="1"/>
    <x v="0"/>
    <x v="0"/>
    <x v="3"/>
    <n v="1197"/>
    <x v="0"/>
    <x v="0"/>
  </r>
  <r>
    <s v="Skoda Rapid 1.5 TDI Style BSIV"/>
    <n v="9.85"/>
    <n v="59000"/>
    <x v="0"/>
    <x v="0"/>
    <x v="0"/>
    <x v="3"/>
    <n v="1498"/>
    <x v="0"/>
    <x v="0"/>
  </r>
  <r>
    <s v="Maruti Wagon R LXI DUO BSIII"/>
    <n v="2.25"/>
    <n v="46000"/>
    <x v="4"/>
    <x v="0"/>
    <x v="1"/>
    <x v="9"/>
    <n v="1061"/>
    <x v="0"/>
    <x v="0"/>
  </r>
  <r>
    <s v="Maruti Alto LXi BSII"/>
    <n v="1.35"/>
    <n v="80000"/>
    <x v="1"/>
    <x v="0"/>
    <x v="2"/>
    <x v="19"/>
    <n v="796"/>
    <x v="0"/>
    <x v="2"/>
  </r>
  <r>
    <s v="Hyundai i20 Petrol Asta Option"/>
    <n v="7.5"/>
    <n v="25000"/>
    <x v="1"/>
    <x v="0"/>
    <x v="0"/>
    <x v="7"/>
    <n v="1197"/>
    <x v="0"/>
    <x v="0"/>
  </r>
  <r>
    <s v="Hyundai i20 1.2 Asta"/>
    <n v="7.25"/>
    <n v="54801"/>
    <x v="1"/>
    <x v="0"/>
    <x v="1"/>
    <x v="3"/>
    <n v="1197"/>
    <x v="0"/>
    <x v="0"/>
  </r>
  <r>
    <s v="Honda Accord V6 AT"/>
    <n v="2"/>
    <n v="75000"/>
    <x v="1"/>
    <x v="1"/>
    <x v="1"/>
    <x v="13"/>
    <n v="2997"/>
    <x v="0"/>
    <x v="1"/>
  </r>
  <r>
    <s v="Maruti Vitara Brezza ZDi"/>
    <n v="8.65"/>
    <n v="130000"/>
    <x v="0"/>
    <x v="0"/>
    <x v="0"/>
    <x v="0"/>
    <n v="1248"/>
    <x v="0"/>
    <x v="0"/>
  </r>
  <r>
    <s v="Hyundai Accent Executive"/>
    <n v="3.1"/>
    <n v="71000"/>
    <x v="1"/>
    <x v="0"/>
    <x v="1"/>
    <x v="10"/>
    <n v="1495"/>
    <x v="0"/>
    <x v="0"/>
  </r>
  <r>
    <s v="Honda CR-V AT With Sun Roof"/>
    <n v="10"/>
    <n v="70000"/>
    <x v="1"/>
    <x v="1"/>
    <x v="0"/>
    <x v="12"/>
    <n v="1198"/>
    <x v="0"/>
    <x v="0"/>
  </r>
  <r>
    <s v="Hyundai Venue SX iMT"/>
    <n v="10.45"/>
    <n v="14115"/>
    <x v="1"/>
    <x v="0"/>
    <x v="0"/>
    <x v="7"/>
    <n v="998"/>
    <x v="0"/>
    <x v="2"/>
  </r>
  <r>
    <s v="Honda Amaze VX Petrol BSIV"/>
    <n v="7.5"/>
    <n v="30000"/>
    <x v="1"/>
    <x v="0"/>
    <x v="1"/>
    <x v="7"/>
    <n v="1199"/>
    <x v="0"/>
    <x v="0"/>
  </r>
  <r>
    <s v="BMW X3 xDrive20d xLine"/>
    <n v="39.950000000000003"/>
    <n v="63170"/>
    <x v="0"/>
    <x v="1"/>
    <x v="0"/>
    <x v="0"/>
    <n v="1995"/>
    <x v="0"/>
    <x v="0"/>
  </r>
  <r>
    <s v="Toyota Corolla Executive (HE)"/>
    <n v="2.95"/>
    <n v="80000"/>
    <x v="1"/>
    <x v="0"/>
    <x v="1"/>
    <x v="15"/>
    <n v="1794"/>
    <x v="0"/>
    <x v="0"/>
  </r>
  <r>
    <s v="Mercedes-Benz CLA 200 CDI Sport"/>
    <n v="32.950000000000003"/>
    <n v="47253"/>
    <x v="0"/>
    <x v="1"/>
    <x v="0"/>
    <x v="3"/>
    <n v="2143"/>
    <x v="0"/>
    <x v="1"/>
  </r>
  <r>
    <s v="Mahindra Xylo E4"/>
    <n v="2.95"/>
    <n v="56117"/>
    <x v="0"/>
    <x v="0"/>
    <x v="0"/>
    <x v="14"/>
    <n v="2498"/>
    <x v="2"/>
    <x v="1"/>
  </r>
  <r>
    <s v="Mercedes-Benz CLA 200 CDI Sport"/>
    <n v="33.950000000000003"/>
    <n v="14324"/>
    <x v="0"/>
    <x v="1"/>
    <x v="0"/>
    <x v="3"/>
    <n v="2143"/>
    <x v="0"/>
    <x v="1"/>
  </r>
  <r>
    <s v="Mercedes-Benz C-Class C 200 CGI"/>
    <n v="34.450000000000003"/>
    <n v="27600"/>
    <x v="1"/>
    <x v="1"/>
    <x v="0"/>
    <x v="3"/>
    <n v="1991"/>
    <x v="0"/>
    <x v="0"/>
  </r>
  <r>
    <s v="Skoda Octavia 1.8 TSI AT Style"/>
    <n v="19.489999999999998"/>
    <n v="38391"/>
    <x v="1"/>
    <x v="1"/>
    <x v="0"/>
    <x v="3"/>
    <n v="1798"/>
    <x v="0"/>
    <x v="0"/>
  </r>
  <r>
    <s v="Audi A4 35 TDI Premium Plus"/>
    <n v="32.450000000000003"/>
    <n v="49000"/>
    <x v="0"/>
    <x v="1"/>
    <x v="0"/>
    <x v="3"/>
    <n v="1968"/>
    <x v="0"/>
    <x v="0"/>
  </r>
  <r>
    <s v="Ford Ecosport 1.5 Diesel Trend Plus BSIV"/>
    <n v="7.75"/>
    <n v="45000"/>
    <x v="0"/>
    <x v="0"/>
    <x v="0"/>
    <x v="0"/>
    <n v="1498"/>
    <x v="0"/>
    <x v="0"/>
  </r>
  <r>
    <s v="Chevrolet Cruze LTZ AT"/>
    <n v="6.95"/>
    <n v="68000"/>
    <x v="0"/>
    <x v="1"/>
    <x v="1"/>
    <x v="5"/>
    <n v="1998"/>
    <x v="0"/>
    <x v="0"/>
  </r>
  <r>
    <s v="Maruti Baleno 1.3 Alpha"/>
    <n v="8.25"/>
    <n v="67000"/>
    <x v="0"/>
    <x v="0"/>
    <x v="0"/>
    <x v="3"/>
    <n v="1248"/>
    <x v="0"/>
    <x v="0"/>
  </r>
  <r>
    <s v="Hyundai i20 1.2 Asta"/>
    <n v="7.75"/>
    <n v="80000"/>
    <x v="1"/>
    <x v="0"/>
    <x v="0"/>
    <x v="3"/>
    <n v="1197"/>
    <x v="0"/>
    <x v="0"/>
  </r>
  <r>
    <s v="Volkswagen Polo 1.2 MPI Highline"/>
    <n v="6.75"/>
    <n v="62000"/>
    <x v="1"/>
    <x v="0"/>
    <x v="0"/>
    <x v="2"/>
    <n v="1199"/>
    <x v="0"/>
    <x v="0"/>
  </r>
  <r>
    <s v="Tata New Safari Dicor VX 4X2"/>
    <n v="2.5"/>
    <n v="50000"/>
    <x v="0"/>
    <x v="0"/>
    <x v="1"/>
    <x v="14"/>
    <n v="2179"/>
    <x v="2"/>
    <x v="1"/>
  </r>
  <r>
    <s v="Mahindra XUV500 W8 2WD"/>
    <n v="6.95"/>
    <n v="100000"/>
    <x v="0"/>
    <x v="0"/>
    <x v="2"/>
    <x v="8"/>
    <n v="2179"/>
    <x v="2"/>
    <x v="1"/>
  </r>
  <r>
    <s v="Honda City GXi"/>
    <n v="2.75"/>
    <n v="75000"/>
    <x v="1"/>
    <x v="0"/>
    <x v="4"/>
    <x v="15"/>
    <n v="1497"/>
    <x v="0"/>
    <x v="0"/>
  </r>
  <r>
    <s v="Mahindra XUV500 W6 2WD"/>
    <n v="6.5"/>
    <n v="120000"/>
    <x v="0"/>
    <x v="0"/>
    <x v="1"/>
    <x v="5"/>
    <n v="2179"/>
    <x v="2"/>
    <x v="1"/>
  </r>
  <r>
    <s v="Mercedes-Benz B Class B200 CDI Sport"/>
    <n v="17.45"/>
    <n v="37000"/>
    <x v="0"/>
    <x v="1"/>
    <x v="1"/>
    <x v="2"/>
    <n v="2143"/>
    <x v="0"/>
    <x v="1"/>
  </r>
  <r>
    <s v="Audi Q3 35 TDI Quattro Premium Plus"/>
    <n v="31"/>
    <n v="64000"/>
    <x v="0"/>
    <x v="1"/>
    <x v="0"/>
    <x v="3"/>
    <n v="1968"/>
    <x v="0"/>
    <x v="0"/>
  </r>
  <r>
    <s v="Toyota Etios Cross 1.4 GD"/>
    <n v="6.95"/>
    <n v="79000"/>
    <x v="0"/>
    <x v="0"/>
    <x v="1"/>
    <x v="4"/>
    <n v="1364"/>
    <x v="0"/>
    <x v="0"/>
  </r>
  <r>
    <s v="Ford Fiesta 1.4 Duratec ZXI"/>
    <n v="1.8"/>
    <n v="80000"/>
    <x v="1"/>
    <x v="0"/>
    <x v="0"/>
    <x v="17"/>
    <n v="1388"/>
    <x v="0"/>
    <x v="0"/>
  </r>
  <r>
    <s v="Maruti Celerio VXI"/>
    <n v="4.75"/>
    <n v="14000"/>
    <x v="1"/>
    <x v="0"/>
    <x v="0"/>
    <x v="5"/>
    <n v="998"/>
    <x v="0"/>
    <x v="2"/>
  </r>
  <r>
    <s v="Maruti Celerio ZXI AMT Optional"/>
    <n v="5.25"/>
    <n v="28217"/>
    <x v="1"/>
    <x v="1"/>
    <x v="1"/>
    <x v="3"/>
    <n v="998"/>
    <x v="0"/>
    <x v="2"/>
  </r>
  <r>
    <s v="Maruti Wagon R LXI"/>
    <n v="1.4"/>
    <n v="90000"/>
    <x v="1"/>
    <x v="0"/>
    <x v="1"/>
    <x v="21"/>
    <n v="998"/>
    <x v="0"/>
    <x v="2"/>
  </r>
  <r>
    <s v="Honda City 1.5 GXI"/>
    <n v="1.85"/>
    <n v="120000"/>
    <x v="1"/>
    <x v="0"/>
    <x v="1"/>
    <x v="13"/>
    <n v="999"/>
    <x v="0"/>
    <x v="2"/>
  </r>
  <r>
    <s v="Volkswagen Vento 1.0 TSI Highline Plus"/>
    <n v="10.45"/>
    <n v="26000"/>
    <x v="1"/>
    <x v="0"/>
    <x v="0"/>
    <x v="1"/>
    <n v="2987"/>
    <x v="0"/>
    <x v="1"/>
  </r>
  <r>
    <s v="Mercedes-Benz GL-Class 350 CDI Blue Efficiency"/>
    <n v="30"/>
    <n v="100000"/>
    <x v="0"/>
    <x v="1"/>
    <x v="1"/>
    <x v="10"/>
    <n v="1086"/>
    <x v="2"/>
    <x v="0"/>
  </r>
  <r>
    <s v="Hyundai Santro Sportz BSIV"/>
    <n v="5"/>
    <n v="50000"/>
    <x v="1"/>
    <x v="0"/>
    <x v="0"/>
    <x v="7"/>
    <n v="1461"/>
    <x v="0"/>
    <x v="0"/>
  </r>
  <r>
    <s v="Renault Duster 85PS Diesel RxS"/>
    <n v="8.75"/>
    <n v="70000"/>
    <x v="0"/>
    <x v="0"/>
    <x v="0"/>
    <x v="7"/>
    <n v="1198"/>
    <x v="0"/>
    <x v="0"/>
  </r>
  <r>
    <s v="Honda Amaze E i-Vtech"/>
    <n v="3.62"/>
    <n v="80000"/>
    <x v="1"/>
    <x v="0"/>
    <x v="2"/>
    <x v="2"/>
    <n v="1196"/>
    <x v="0"/>
    <x v="0"/>
  </r>
  <r>
    <s v="Ford Figo Petrol EXI"/>
    <n v="1.8"/>
    <n v="157000"/>
    <x v="1"/>
    <x v="0"/>
    <x v="2"/>
    <x v="12"/>
    <n v="2184"/>
    <x v="0"/>
    <x v="1"/>
  </r>
  <r>
    <s v="Mahindra Thar LX 4-Str Hard Top Diesel"/>
    <n v="17.45"/>
    <n v="15550"/>
    <x v="0"/>
    <x v="0"/>
    <x v="0"/>
    <x v="1"/>
    <n v="1248"/>
    <x v="3"/>
    <x v="0"/>
  </r>
  <r>
    <s v="Maruti Ertiga SHVS VDI"/>
    <n v="8"/>
    <n v="80000"/>
    <x v="0"/>
    <x v="0"/>
    <x v="0"/>
    <x v="0"/>
    <n v="2179"/>
    <x v="2"/>
    <x v="1"/>
  </r>
  <r>
    <s v="Mahindra XUV500 AT W10 FWD"/>
    <n v="13.95"/>
    <n v="59432"/>
    <x v="0"/>
    <x v="1"/>
    <x v="0"/>
    <x v="0"/>
    <n v="1598"/>
    <x v="2"/>
    <x v="0"/>
  </r>
  <r>
    <s v="Skoda Rapid 1.6 MPI Style BSIV"/>
    <n v="10.45"/>
    <n v="53047"/>
    <x v="1"/>
    <x v="0"/>
    <x v="0"/>
    <x v="6"/>
    <n v="1598"/>
    <x v="0"/>
    <x v="0"/>
  </r>
  <r>
    <s v="Volkswagen Vento 1.6 Highline"/>
    <n v="7.75"/>
    <n v="46464"/>
    <x v="1"/>
    <x v="0"/>
    <x v="0"/>
    <x v="2"/>
    <n v="998"/>
    <x v="0"/>
    <x v="2"/>
  </r>
  <r>
    <s v="Maruti Zen Estilo VXI BSIII"/>
    <n v="1.2"/>
    <n v="70000"/>
    <x v="1"/>
    <x v="0"/>
    <x v="3"/>
    <x v="17"/>
    <n v="1461"/>
    <x v="0"/>
    <x v="0"/>
  </r>
  <r>
    <s v="Renault Duster 85PS Diesel RxS"/>
    <n v="10.75"/>
    <n v="23000"/>
    <x v="0"/>
    <x v="0"/>
    <x v="1"/>
    <x v="7"/>
    <n v="2199"/>
    <x v="0"/>
    <x v="1"/>
  </r>
  <r>
    <s v="Kia Carnival Limousine"/>
    <n v="34.5"/>
    <n v="30000"/>
    <x v="0"/>
    <x v="1"/>
    <x v="0"/>
    <x v="6"/>
    <n v="2143"/>
    <x v="2"/>
    <x v="1"/>
  </r>
  <r>
    <s v="Mercedes-Benz GLC 220d 4MATIC Sport"/>
    <n v="48.75"/>
    <n v="22000"/>
    <x v="0"/>
    <x v="1"/>
    <x v="0"/>
    <x v="3"/>
    <n v="2596"/>
    <x v="0"/>
    <x v="1"/>
  </r>
  <r>
    <s v="Force Gurkha Xplorer"/>
    <n v="9.1999999999999993"/>
    <n v="35000"/>
    <x v="0"/>
    <x v="0"/>
    <x v="1"/>
    <x v="3"/>
    <n v="1582"/>
    <x v="2"/>
    <x v="0"/>
  </r>
  <r>
    <s v="Hyundai Creta 1.6 CRDi SX"/>
    <n v="10.5"/>
    <n v="80000"/>
    <x v="0"/>
    <x v="0"/>
    <x v="0"/>
    <x v="2"/>
    <n v="1799"/>
    <x v="0"/>
    <x v="0"/>
  </r>
  <r>
    <s v="Honda Civic 1.8 S AT"/>
    <n v="2"/>
    <n v="100000"/>
    <x v="1"/>
    <x v="1"/>
    <x v="3"/>
    <x v="15"/>
    <n v="1173"/>
    <x v="0"/>
    <x v="0"/>
  </r>
  <r>
    <s v="Premier Rio Petrol GLX"/>
    <n v="3.5"/>
    <n v="95000"/>
    <x v="1"/>
    <x v="0"/>
    <x v="0"/>
    <x v="5"/>
    <n v="2523"/>
    <x v="0"/>
    <x v="1"/>
  </r>
  <r>
    <s v="Mahindra Jeep CL 500 MDI"/>
    <n v="2.6"/>
    <n v="100000"/>
    <x v="0"/>
    <x v="0"/>
    <x v="0"/>
    <x v="22"/>
    <n v="1199"/>
    <x v="1"/>
    <x v="0"/>
  </r>
  <r>
    <s v="Chevrolet Beat LS"/>
    <n v="1.8"/>
    <n v="50000"/>
    <x v="1"/>
    <x v="0"/>
    <x v="2"/>
    <x v="8"/>
    <n v="1197"/>
    <x v="0"/>
    <x v="0"/>
  </r>
  <r>
    <s v="Maruti Ritz VXI"/>
    <n v="5.25"/>
    <n v="64000"/>
    <x v="1"/>
    <x v="0"/>
    <x v="0"/>
    <x v="4"/>
    <n v="1496"/>
    <x v="0"/>
    <x v="0"/>
  </r>
  <r>
    <s v="Ford Ecosport 1.5 Petrol Titanium Plus AT"/>
    <n v="10.85"/>
    <n v="15509"/>
    <x v="1"/>
    <x v="1"/>
    <x v="1"/>
    <x v="6"/>
    <n v="1498"/>
    <x v="0"/>
    <x v="0"/>
  </r>
  <r>
    <s v="Ford Ecosport 1.5 Diesel Titanium"/>
    <n v="9.65"/>
    <n v="43203"/>
    <x v="0"/>
    <x v="0"/>
    <x v="1"/>
    <x v="3"/>
    <n v="1086"/>
    <x v="0"/>
    <x v="0"/>
  </r>
  <r>
    <s v="Hyundai i10 Era"/>
    <n v="2.66"/>
    <n v="80000"/>
    <x v="1"/>
    <x v="0"/>
    <x v="0"/>
    <x v="17"/>
    <n v="1493"/>
    <x v="0"/>
    <x v="0"/>
  </r>
  <r>
    <s v="Hyundai Creta SX Diesel"/>
    <n v="17.95"/>
    <n v="50000"/>
    <x v="0"/>
    <x v="0"/>
    <x v="0"/>
    <x v="6"/>
    <n v="998"/>
    <x v="0"/>
    <x v="2"/>
  </r>
  <r>
    <s v="Maruti Celerio ZXI AT"/>
    <n v="4.5999999999999996"/>
    <n v="40000"/>
    <x v="1"/>
    <x v="1"/>
    <x v="1"/>
    <x v="0"/>
    <n v="1498"/>
    <x v="0"/>
    <x v="0"/>
  </r>
  <r>
    <s v="Skoda Rapid 1.5 TDI Ambition BSIV"/>
    <n v="9.9499999999999993"/>
    <n v="111000"/>
    <x v="0"/>
    <x v="0"/>
    <x v="0"/>
    <x v="6"/>
    <n v="1298"/>
    <x v="0"/>
    <x v="0"/>
  </r>
  <r>
    <s v="Maruti Esteem Vxi - BSIII"/>
    <n v="1.2"/>
    <n v="73000"/>
    <x v="1"/>
    <x v="0"/>
    <x v="1"/>
    <x v="15"/>
    <n v="2982"/>
    <x v="0"/>
    <x v="1"/>
  </r>
  <r>
    <s v="Toyota Fortuner 4x2 Manual"/>
    <n v="16.75"/>
    <n v="220000"/>
    <x v="0"/>
    <x v="0"/>
    <x v="1"/>
    <x v="5"/>
    <n v="1197"/>
    <x v="2"/>
    <x v="0"/>
  </r>
  <r>
    <s v="Hyundai Grand i10 1.2 Kappa Sportz Option"/>
    <n v="5.35"/>
    <n v="11717"/>
    <x v="1"/>
    <x v="0"/>
    <x v="1"/>
    <x v="0"/>
    <n v="2143"/>
    <x v="0"/>
    <x v="1"/>
  </r>
  <r>
    <s v="Mercedes-Benz GLE 250d"/>
    <n v="56.5"/>
    <n v="46000"/>
    <x v="0"/>
    <x v="1"/>
    <x v="1"/>
    <x v="7"/>
    <n v="1197"/>
    <x v="0"/>
    <x v="0"/>
  </r>
  <r>
    <s v="Hyundai Grand i10 Nios Sportz"/>
    <n v="6.48"/>
    <n v="15000"/>
    <x v="1"/>
    <x v="0"/>
    <x v="0"/>
    <x v="1"/>
    <n v="1248"/>
    <x v="0"/>
    <x v="0"/>
  </r>
  <r>
    <s v="Maruti Ertiga ZDI"/>
    <n v="5.95"/>
    <n v="110000"/>
    <x v="0"/>
    <x v="0"/>
    <x v="1"/>
    <x v="10"/>
    <n v="2179"/>
    <x v="2"/>
    <x v="1"/>
  </r>
  <r>
    <s v="Mahindra XUV500 AT W10 FWD"/>
    <n v="14.25"/>
    <n v="66968"/>
    <x v="0"/>
    <x v="1"/>
    <x v="0"/>
    <x v="2"/>
    <n v="1248"/>
    <x v="2"/>
    <x v="0"/>
  </r>
  <r>
    <s v="Maruti Swift Dzire VDI"/>
    <n v="5"/>
    <n v="120000"/>
    <x v="0"/>
    <x v="0"/>
    <x v="1"/>
    <x v="4"/>
    <n v="2523"/>
    <x v="0"/>
    <x v="1"/>
  </r>
  <r>
    <s v="Mahindra Bolero ZLX"/>
    <n v="7.35"/>
    <n v="70000"/>
    <x v="0"/>
    <x v="0"/>
    <x v="0"/>
    <x v="3"/>
    <n v="1197"/>
    <x v="2"/>
    <x v="0"/>
  </r>
  <r>
    <s v="Maruti Swift Dzire AMT ZXI Plus"/>
    <n v="7.55"/>
    <n v="47000"/>
    <x v="1"/>
    <x v="1"/>
    <x v="1"/>
    <x v="0"/>
    <n v="1298"/>
    <x v="0"/>
    <x v="0"/>
  </r>
  <r>
    <s v="Maruti Swift ZXI ABS"/>
    <n v="2.5"/>
    <n v="110000"/>
    <x v="1"/>
    <x v="0"/>
    <x v="3"/>
    <x v="15"/>
    <n v="1199"/>
    <x v="0"/>
    <x v="0"/>
  </r>
  <r>
    <s v="Volkswagen Polo Diesel Highline 1.2L"/>
    <n v="4.95"/>
    <n v="81000"/>
    <x v="0"/>
    <x v="0"/>
    <x v="1"/>
    <x v="8"/>
    <n v="1497"/>
    <x v="0"/>
    <x v="0"/>
  </r>
  <r>
    <s v="Honda City CVT"/>
    <n v="2.25"/>
    <n v="70000"/>
    <x v="1"/>
    <x v="1"/>
    <x v="2"/>
    <x v="13"/>
    <n v="1497"/>
    <x v="0"/>
    <x v="0"/>
  </r>
  <r>
    <s v="Hyundai Creta SX Executive"/>
    <n v="15.95"/>
    <n v="12662"/>
    <x v="1"/>
    <x v="0"/>
    <x v="0"/>
    <x v="1"/>
    <n v="1591"/>
    <x v="0"/>
    <x v="0"/>
  </r>
  <r>
    <s v="Hyundai Creta 1.6 E Plus"/>
    <n v="10.25"/>
    <n v="14000"/>
    <x v="1"/>
    <x v="0"/>
    <x v="0"/>
    <x v="3"/>
    <n v="1591"/>
    <x v="0"/>
    <x v="0"/>
  </r>
  <r>
    <s v="Hyundai Verna 1.6 SX VTVT"/>
    <n v="5.75"/>
    <n v="56000"/>
    <x v="1"/>
    <x v="0"/>
    <x v="1"/>
    <x v="5"/>
    <n v="1248"/>
    <x v="0"/>
    <x v="0"/>
  </r>
  <r>
    <s v="Maruti Vitara Brezza VDi Option"/>
    <n v="9.9600000000000009"/>
    <n v="54000"/>
    <x v="0"/>
    <x v="0"/>
    <x v="0"/>
    <x v="7"/>
    <n v="1197"/>
    <x v="0"/>
    <x v="0"/>
  </r>
  <r>
    <s v="Hyundai i20 Magna Plus"/>
    <n v="7.75"/>
    <n v="63000"/>
    <x v="1"/>
    <x v="0"/>
    <x v="0"/>
    <x v="6"/>
    <n v="1797"/>
    <x v="0"/>
    <x v="0"/>
  </r>
  <r>
    <s v="Hyundai Elantra SX"/>
    <n v="5.2"/>
    <n v="40000"/>
    <x v="1"/>
    <x v="0"/>
    <x v="1"/>
    <x v="10"/>
    <n v="1061"/>
    <x v="0"/>
    <x v="0"/>
  </r>
  <r>
    <s v="Maruti Zen Estilo 1.1 VXI BSIII"/>
    <n v="2.1"/>
    <n v="60000"/>
    <x v="1"/>
    <x v="0"/>
    <x v="1"/>
    <x v="9"/>
    <n v="1498"/>
    <x v="0"/>
    <x v="0"/>
  </r>
  <r>
    <s v="Ford Ecosport 1.5 DV5 MT Titanium"/>
    <n v="6"/>
    <n v="80000"/>
    <x v="0"/>
    <x v="0"/>
    <x v="1"/>
    <x v="10"/>
    <n v="1248"/>
    <x v="0"/>
    <x v="0"/>
  </r>
  <r>
    <s v="Maruti Ertiga SHVS VDI"/>
    <n v="6.5"/>
    <n v="120000"/>
    <x v="0"/>
    <x v="0"/>
    <x v="0"/>
    <x v="2"/>
    <n v="1462"/>
    <x v="2"/>
    <x v="0"/>
  </r>
  <r>
    <s v="Toyota Urban cruiser Mid"/>
    <n v="5.85"/>
    <n v="15000"/>
    <x v="1"/>
    <x v="0"/>
    <x v="1"/>
    <x v="11"/>
    <n v="1298"/>
    <x v="0"/>
    <x v="0"/>
  </r>
  <r>
    <s v="Maruti Swift Dzire ZXi"/>
    <n v="2.92"/>
    <n v="295000"/>
    <x v="1"/>
    <x v="0"/>
    <x v="1"/>
    <x v="14"/>
    <n v="1248"/>
    <x v="0"/>
    <x v="0"/>
  </r>
  <r>
    <s v="Maruti Baleno 1.3 Alpha"/>
    <n v="6.5"/>
    <n v="60000"/>
    <x v="0"/>
    <x v="0"/>
    <x v="2"/>
    <x v="0"/>
    <n v="1498"/>
    <x v="0"/>
    <x v="0"/>
  </r>
  <r>
    <s v="Renault Scala RxZ AT"/>
    <n v="4.25"/>
    <n v="50000"/>
    <x v="1"/>
    <x v="1"/>
    <x v="0"/>
    <x v="5"/>
    <n v="1198"/>
    <x v="0"/>
    <x v="0"/>
  </r>
  <r>
    <s v="Honda Brio VX"/>
    <n v="4.45"/>
    <n v="55000"/>
    <x v="1"/>
    <x v="0"/>
    <x v="1"/>
    <x v="5"/>
    <n v="1499"/>
    <x v="0"/>
    <x v="0"/>
  </r>
  <r>
    <s v="Ford Ecosport 1.5 Ti VCT AT Titanium"/>
    <n v="6.75"/>
    <n v="77000"/>
    <x v="1"/>
    <x v="1"/>
    <x v="1"/>
    <x v="5"/>
    <n v="1197"/>
    <x v="0"/>
    <x v="0"/>
  </r>
  <r>
    <s v="Hyundai i20 Sportz 1.2"/>
    <n v="5.33"/>
    <n v="33389"/>
    <x v="1"/>
    <x v="0"/>
    <x v="0"/>
    <x v="4"/>
    <n v="1396"/>
    <x v="0"/>
    <x v="0"/>
  </r>
  <r>
    <s v="Hyundai Verna 1.4 VTVT"/>
    <n v="5.36"/>
    <n v="17526"/>
    <x v="1"/>
    <x v="0"/>
    <x v="0"/>
    <x v="5"/>
    <n v="1197"/>
    <x v="0"/>
    <x v="0"/>
  </r>
  <r>
    <s v="Hyundai Grand i10 1.2 Kappa Sportz BSIV"/>
    <n v="5.64"/>
    <n v="15757"/>
    <x v="1"/>
    <x v="0"/>
    <x v="0"/>
    <x v="3"/>
    <n v="1197"/>
    <x v="0"/>
    <x v="0"/>
  </r>
  <r>
    <s v="Hyundai i10 Sportz"/>
    <n v="2.78"/>
    <n v="8183"/>
    <x v="1"/>
    <x v="0"/>
    <x v="0"/>
    <x v="8"/>
    <n v="1197"/>
    <x v="0"/>
    <x v="0"/>
  </r>
  <r>
    <s v="Maruti Baleno 1.2 Zeta"/>
    <n v="5.83"/>
    <n v="32590"/>
    <x v="1"/>
    <x v="0"/>
    <x v="0"/>
    <x v="0"/>
    <n v="1497"/>
    <x v="0"/>
    <x v="0"/>
  </r>
  <r>
    <s v="Honda City i VTEC VX"/>
    <n v="6.99"/>
    <n v="45423"/>
    <x v="1"/>
    <x v="0"/>
    <x v="1"/>
    <x v="2"/>
    <n v="1591"/>
    <x v="0"/>
    <x v="0"/>
  </r>
  <r>
    <s v="Hyundai Creta 1.6 VTVT AT SX Plus"/>
    <n v="9"/>
    <n v="52481"/>
    <x v="1"/>
    <x v="1"/>
    <x v="1"/>
    <x v="2"/>
    <n v="1197"/>
    <x v="0"/>
    <x v="0"/>
  </r>
  <r>
    <s v="Maruti Ignis 1.2 Sigma BSIV"/>
    <n v="4.53"/>
    <n v="22915"/>
    <x v="1"/>
    <x v="0"/>
    <x v="0"/>
    <x v="0"/>
    <n v="1197"/>
    <x v="0"/>
    <x v="0"/>
  </r>
  <r>
    <s v="Maruti Swift Dzire ZXI"/>
    <n v="6.01"/>
    <n v="72123"/>
    <x v="1"/>
    <x v="0"/>
    <x v="0"/>
    <x v="0"/>
    <n v="1197"/>
    <x v="0"/>
    <x v="0"/>
  </r>
  <r>
    <s v="Hyundai i20 1.2 Spotz"/>
    <n v="5.75"/>
    <n v="37965"/>
    <x v="1"/>
    <x v="0"/>
    <x v="0"/>
    <x v="0"/>
    <n v="1197"/>
    <x v="0"/>
    <x v="0"/>
  </r>
  <r>
    <s v="Hyundai Grand i10 1.2 Kappa Asta"/>
    <n v="5.3"/>
    <n v="27651"/>
    <x v="1"/>
    <x v="0"/>
    <x v="0"/>
    <x v="3"/>
    <n v="1199"/>
    <x v="0"/>
    <x v="0"/>
  </r>
  <r>
    <s v="Honda Jazz 1.2 V i VTEC"/>
    <n v="4.95"/>
    <n v="92771"/>
    <x v="1"/>
    <x v="0"/>
    <x v="0"/>
    <x v="2"/>
    <n v="1591"/>
    <x v="0"/>
    <x v="0"/>
  </r>
  <r>
    <s v="Hyundai Verna VTVT 1.6 SX Option"/>
    <n v="10.28"/>
    <n v="51956"/>
    <x v="1"/>
    <x v="0"/>
    <x v="0"/>
    <x v="3"/>
    <n v="1198"/>
    <x v="0"/>
    <x v="0"/>
  </r>
  <r>
    <s v="Mahindra KUV 100 mFALCON G80 K4 Plus 5str"/>
    <n v="3.99"/>
    <n v="34048"/>
    <x v="1"/>
    <x v="0"/>
    <x v="0"/>
    <x v="0"/>
    <n v="2993"/>
    <x v="0"/>
    <x v="1"/>
  </r>
  <r>
    <s v="BMW 7 Series 730Ld DPE Signature"/>
    <n v="63.5"/>
    <n v="47000"/>
    <x v="0"/>
    <x v="1"/>
    <x v="0"/>
    <x v="0"/>
    <n v="1968"/>
    <x v="0"/>
    <x v="0"/>
  </r>
  <r>
    <s v="Audi Q3 2.0 TDI"/>
    <n v="14"/>
    <n v="60000"/>
    <x v="0"/>
    <x v="1"/>
    <x v="2"/>
    <x v="5"/>
    <n v="1950"/>
    <x v="0"/>
    <x v="0"/>
  </r>
  <r>
    <s v="Mercedes-Benz GLC 220d 4MATIC"/>
    <n v="47.75"/>
    <n v="43000"/>
    <x v="0"/>
    <x v="1"/>
    <x v="0"/>
    <x v="7"/>
    <n v="1591"/>
    <x v="0"/>
    <x v="0"/>
  </r>
  <r>
    <s v="Hyundai Creta 1.6 VTVT E Plus"/>
    <n v="8.11"/>
    <n v="58596"/>
    <x v="1"/>
    <x v="0"/>
    <x v="0"/>
    <x v="0"/>
    <n v="2967"/>
    <x v="0"/>
    <x v="1"/>
  </r>
  <r>
    <s v="Audi Q7 45 TDI Quattro Technology"/>
    <n v="48.5"/>
    <n v="70000"/>
    <x v="0"/>
    <x v="1"/>
    <x v="0"/>
    <x v="0"/>
    <n v="1248"/>
    <x v="2"/>
    <x v="0"/>
  </r>
  <r>
    <s v="Maruti Ciaz ZDi Plus SHVS"/>
    <n v="6.75"/>
    <n v="69000"/>
    <x v="0"/>
    <x v="0"/>
    <x v="0"/>
    <x v="2"/>
    <n v="1197"/>
    <x v="0"/>
    <x v="0"/>
  </r>
  <r>
    <s v="Hyundai i10 Magna"/>
    <n v="2.2799999999999998"/>
    <n v="50152"/>
    <x v="1"/>
    <x v="0"/>
    <x v="0"/>
    <x v="16"/>
    <n v="1461"/>
    <x v="0"/>
    <x v="0"/>
  </r>
  <r>
    <s v="Renault Duster 85PS Diesel RxL"/>
    <n v="5.14"/>
    <n v="62164"/>
    <x v="0"/>
    <x v="0"/>
    <x v="0"/>
    <x v="5"/>
    <n v="1591"/>
    <x v="0"/>
    <x v="0"/>
  </r>
  <r>
    <s v="Hyundai Creta 1.6 VTVT E Plus"/>
    <n v="8.1999999999999993"/>
    <n v="49929"/>
    <x v="1"/>
    <x v="0"/>
    <x v="0"/>
    <x v="0"/>
    <n v="1197"/>
    <x v="0"/>
    <x v="0"/>
  </r>
  <r>
    <s v="Maruti Ignis 1.2 Alpha BSIV"/>
    <n v="4.91"/>
    <n v="60393"/>
    <x v="1"/>
    <x v="0"/>
    <x v="0"/>
    <x v="0"/>
    <n v="1598"/>
    <x v="0"/>
    <x v="0"/>
  </r>
  <r>
    <s v="Skoda Rapid 1.6 MPI AT Elegance Plus"/>
    <n v="5.88"/>
    <n v="46281"/>
    <x v="1"/>
    <x v="1"/>
    <x v="0"/>
    <x v="2"/>
    <n v="1199"/>
    <x v="0"/>
    <x v="0"/>
  </r>
  <r>
    <s v="Honda Jazz 1.2 V i VTEC"/>
    <n v="5.53"/>
    <n v="53201"/>
    <x v="1"/>
    <x v="0"/>
    <x v="0"/>
    <x v="0"/>
    <n v="1798"/>
    <x v="0"/>
    <x v="0"/>
  </r>
  <r>
    <s v="Toyota Corolla Altis G MT"/>
    <n v="7.1"/>
    <n v="80056"/>
    <x v="1"/>
    <x v="0"/>
    <x v="0"/>
    <x v="4"/>
    <n v="1197"/>
    <x v="0"/>
    <x v="0"/>
  </r>
  <r>
    <s v="Hyundai Grand i10 Sportz"/>
    <n v="3.2"/>
    <n v="76175"/>
    <x v="1"/>
    <x v="0"/>
    <x v="0"/>
    <x v="10"/>
    <n v="1497"/>
    <x v="0"/>
    <x v="0"/>
  </r>
  <r>
    <s v="Honda City i VTEC V"/>
    <n v="6.01"/>
    <n v="51493"/>
    <x v="1"/>
    <x v="0"/>
    <x v="0"/>
    <x v="4"/>
    <n v="1197"/>
    <x v="0"/>
    <x v="0"/>
  </r>
  <r>
    <s v="Maruti Swift Dzire ZXI"/>
    <n v="5.32"/>
    <n v="63141"/>
    <x v="1"/>
    <x v="0"/>
    <x v="0"/>
    <x v="4"/>
    <n v="1248"/>
    <x v="0"/>
    <x v="0"/>
  </r>
  <r>
    <s v="Maruti Baleno 1.3 Alpha"/>
    <n v="6.51"/>
    <n v="37057"/>
    <x v="0"/>
    <x v="0"/>
    <x v="1"/>
    <x v="0"/>
    <n v="1798"/>
    <x v="0"/>
    <x v="0"/>
  </r>
  <r>
    <s v="Toyota Corolla Altis GL MT"/>
    <n v="8.52"/>
    <n v="60865"/>
    <x v="1"/>
    <x v="0"/>
    <x v="0"/>
    <x v="4"/>
    <n v="2179"/>
    <x v="0"/>
    <x v="1"/>
  </r>
  <r>
    <s v="Mahindra XUV500 W7 BSIV"/>
    <n v="11.1"/>
    <n v="45407"/>
    <x v="0"/>
    <x v="0"/>
    <x v="1"/>
    <x v="3"/>
    <n v="2179"/>
    <x v="2"/>
    <x v="1"/>
  </r>
  <r>
    <s v="Mahindra XUV500 W5 BSIV"/>
    <n v="11.83"/>
    <n v="52652"/>
    <x v="0"/>
    <x v="0"/>
    <x v="0"/>
    <x v="7"/>
    <n v="1497"/>
    <x v="2"/>
    <x v="0"/>
  </r>
  <r>
    <s v="Mahindra XUV300 W8 Option Diesel BSIV"/>
    <n v="10.6"/>
    <n v="42923"/>
    <x v="0"/>
    <x v="0"/>
    <x v="0"/>
    <x v="7"/>
    <n v="1591"/>
    <x v="0"/>
    <x v="0"/>
  </r>
  <r>
    <s v="Hyundai Creta 1.6 VTVT SX Plus Dual Tone"/>
    <n v="9.1999999999999993"/>
    <n v="56052"/>
    <x v="1"/>
    <x v="0"/>
    <x v="0"/>
    <x v="0"/>
    <n v="1396"/>
    <x v="0"/>
    <x v="0"/>
  </r>
  <r>
    <s v="Hyundai i20 Active 1.4"/>
    <n v="6.51"/>
    <n v="42923"/>
    <x v="0"/>
    <x v="0"/>
    <x v="0"/>
    <x v="0"/>
    <n v="1591"/>
    <x v="0"/>
    <x v="0"/>
  </r>
  <r>
    <s v="Hyundai Verna VTVT 1.6 SX"/>
    <n v="8.44"/>
    <n v="32733"/>
    <x v="1"/>
    <x v="0"/>
    <x v="1"/>
    <x v="3"/>
    <n v="1086"/>
    <x v="0"/>
    <x v="0"/>
  </r>
  <r>
    <s v="Hyundai Santro Xing GL"/>
    <n v="2.11"/>
    <n v="62207"/>
    <x v="1"/>
    <x v="0"/>
    <x v="0"/>
    <x v="10"/>
    <n v="1197"/>
    <x v="0"/>
    <x v="0"/>
  </r>
  <r>
    <s v="Hyundai i20 1.2 Asta Option"/>
    <n v="6.03"/>
    <n v="48352"/>
    <x v="1"/>
    <x v="0"/>
    <x v="1"/>
    <x v="0"/>
    <n v="1199"/>
    <x v="0"/>
    <x v="0"/>
  </r>
  <r>
    <s v="Honda Jazz 1.2 V AT i VTEC"/>
    <n v="6"/>
    <n v="57080"/>
    <x v="1"/>
    <x v="1"/>
    <x v="0"/>
    <x v="2"/>
    <n v="1373"/>
    <x v="0"/>
    <x v="0"/>
  </r>
  <r>
    <s v="Maruti Ciaz ZXi"/>
    <n v="6.3"/>
    <n v="43168"/>
    <x v="1"/>
    <x v="0"/>
    <x v="0"/>
    <x v="2"/>
    <n v="1248"/>
    <x v="0"/>
    <x v="0"/>
  </r>
  <r>
    <s v="Maruti SX4 S Cross DDiS 200 Alpha"/>
    <n v="8.23"/>
    <n v="69517"/>
    <x v="0"/>
    <x v="0"/>
    <x v="0"/>
    <x v="0"/>
    <n v="1197"/>
    <x v="0"/>
    <x v="0"/>
  </r>
  <r>
    <s v="Maruti Baleno 1.2 CVT Zeta"/>
    <n v="6.18"/>
    <n v="54166"/>
    <x v="1"/>
    <x v="1"/>
    <x v="0"/>
    <x v="2"/>
    <n v="1399"/>
    <x v="0"/>
    <x v="0"/>
  </r>
  <r>
    <s v="Ford Figo Diesel ZXI"/>
    <n v="2.85"/>
    <n v="67000"/>
    <x v="0"/>
    <x v="0"/>
    <x v="0"/>
    <x v="5"/>
    <n v="1197"/>
    <x v="0"/>
    <x v="0"/>
  </r>
  <r>
    <s v="Maruti Swift Dzire VXi AT"/>
    <n v="4.25"/>
    <n v="21000"/>
    <x v="1"/>
    <x v="1"/>
    <x v="0"/>
    <x v="8"/>
    <n v="998"/>
    <x v="0"/>
    <x v="2"/>
  </r>
  <r>
    <s v="Maruti Wagon R LXI CNG Optional"/>
    <n v="3.9"/>
    <n v="67200"/>
    <x v="2"/>
    <x v="0"/>
    <x v="0"/>
    <x v="5"/>
    <n v="1248"/>
    <x v="0"/>
    <x v="0"/>
  </r>
  <r>
    <s v="Maruti Ciaz ZDi Plus SHVS"/>
    <n v="6.75"/>
    <n v="69000"/>
    <x v="0"/>
    <x v="0"/>
    <x v="0"/>
    <x v="2"/>
    <n v="998"/>
    <x v="0"/>
    <x v="2"/>
  </r>
  <r>
    <s v="Maruti Wagon R AMT VXI"/>
    <n v="4.25"/>
    <n v="46000"/>
    <x v="1"/>
    <x v="1"/>
    <x v="1"/>
    <x v="4"/>
    <n v="1991"/>
    <x v="0"/>
    <x v="0"/>
  </r>
  <r>
    <s v="Mercedes-Benz CLA 200 Sport Edition"/>
    <n v="20.9"/>
    <n v="42000"/>
    <x v="1"/>
    <x v="1"/>
    <x v="0"/>
    <x v="2"/>
    <n v="998"/>
    <x v="0"/>
    <x v="2"/>
  </r>
  <r>
    <s v="Maruti Wagon R CNG LXI"/>
    <n v="4.9000000000000004"/>
    <n v="59000"/>
    <x v="2"/>
    <x v="0"/>
    <x v="0"/>
    <x v="7"/>
    <n v="1968"/>
    <x v="0"/>
    <x v="0"/>
  </r>
  <r>
    <s v="Audi A6 35 TDI"/>
    <n v="24.11"/>
    <n v="50000"/>
    <x v="0"/>
    <x v="1"/>
    <x v="0"/>
    <x v="4"/>
    <n v="2179"/>
    <x v="0"/>
    <x v="1"/>
  </r>
  <r>
    <s v="Mahindra XUV500 W8 FWD"/>
    <n v="4.9000000000000004"/>
    <n v="115000"/>
    <x v="0"/>
    <x v="0"/>
    <x v="0"/>
    <x v="8"/>
    <n v="1799"/>
    <x v="2"/>
    <x v="0"/>
  </r>
  <r>
    <s v="Honda Civic 1.8 V AT"/>
    <n v="3.95"/>
    <n v="68000"/>
    <x v="1"/>
    <x v="1"/>
    <x v="0"/>
    <x v="12"/>
    <n v="1995"/>
    <x v="0"/>
    <x v="0"/>
  </r>
  <r>
    <s v="BMW 3 Series 320i Sedan"/>
    <n v="7.7"/>
    <n v="29000"/>
    <x v="1"/>
    <x v="1"/>
    <x v="1"/>
    <x v="8"/>
    <n v="1199"/>
    <x v="0"/>
    <x v="0"/>
  </r>
  <r>
    <s v="Honda Jazz V CVT"/>
    <n v="5.75"/>
    <n v="68000"/>
    <x v="1"/>
    <x v="1"/>
    <x v="0"/>
    <x v="2"/>
    <n v="1199"/>
    <x v="0"/>
    <x v="0"/>
  </r>
  <r>
    <s v="Honda Jazz 1.2 V i VTEC"/>
    <n v="5.45"/>
    <n v="43000"/>
    <x v="1"/>
    <x v="0"/>
    <x v="0"/>
    <x v="2"/>
    <n v="1968"/>
    <x v="0"/>
    <x v="0"/>
  </r>
  <r>
    <s v="Audi Q3 35 TDI Quattro Premium Plus"/>
    <n v="30"/>
    <n v="23000"/>
    <x v="0"/>
    <x v="1"/>
    <x v="1"/>
    <x v="7"/>
    <n v="1495"/>
    <x v="0"/>
    <x v="0"/>
  </r>
  <r>
    <s v="Hyundai Accent Executive"/>
    <n v="1.85"/>
    <n v="68000"/>
    <x v="1"/>
    <x v="0"/>
    <x v="0"/>
    <x v="14"/>
    <n v="1197"/>
    <x v="0"/>
    <x v="0"/>
  </r>
  <r>
    <s v="Hyundai Grand i10 AT Asta"/>
    <n v="5.4"/>
    <n v="31000"/>
    <x v="1"/>
    <x v="1"/>
    <x v="0"/>
    <x v="2"/>
    <n v="1497"/>
    <x v="0"/>
    <x v="0"/>
  </r>
  <r>
    <s v="Honda City 1.5 S MT"/>
    <n v="3.25"/>
    <n v="60000"/>
    <x v="1"/>
    <x v="0"/>
    <x v="1"/>
    <x v="16"/>
    <n v="1498"/>
    <x v="0"/>
    <x v="0"/>
  </r>
  <r>
    <s v="Nissan Sunny XL"/>
    <n v="3.6"/>
    <n v="59000"/>
    <x v="1"/>
    <x v="0"/>
    <x v="0"/>
    <x v="10"/>
    <n v="1199"/>
    <x v="0"/>
    <x v="0"/>
  </r>
  <r>
    <s v="Chevrolet Beat LT"/>
    <n v="2.4500000000000002"/>
    <n v="61000"/>
    <x v="1"/>
    <x v="0"/>
    <x v="0"/>
    <x v="5"/>
    <n v="1991"/>
    <x v="0"/>
    <x v="0"/>
  </r>
  <r>
    <s v="Mercedes-Benz E-Class E 200 CGI"/>
    <n v="15"/>
    <n v="52000"/>
    <x v="1"/>
    <x v="1"/>
    <x v="1"/>
    <x v="10"/>
    <n v="1197"/>
    <x v="0"/>
    <x v="0"/>
  </r>
  <r>
    <s v="Maruti Swift Dzire VXI"/>
    <n v="5.85"/>
    <n v="41000"/>
    <x v="1"/>
    <x v="0"/>
    <x v="0"/>
    <x v="2"/>
    <n v="1197"/>
    <x v="0"/>
    <x v="0"/>
  </r>
  <r>
    <s v="Hyundai i20 Asta Option 1.2"/>
    <n v="4.95"/>
    <n v="40008"/>
    <x v="1"/>
    <x v="0"/>
    <x v="0"/>
    <x v="5"/>
    <n v="1591"/>
    <x v="0"/>
    <x v="0"/>
  </r>
  <r>
    <s v="Hyundai Creta 1.6 SX"/>
    <n v="12.25"/>
    <n v="38170"/>
    <x v="1"/>
    <x v="0"/>
    <x v="0"/>
    <x v="7"/>
    <n v="1248"/>
    <x v="0"/>
    <x v="0"/>
  </r>
  <r>
    <s v="Maruti Ciaz ZDi Plus SHVS"/>
    <n v="7.25"/>
    <n v="47000"/>
    <x v="0"/>
    <x v="0"/>
    <x v="0"/>
    <x v="2"/>
    <n v="1248"/>
    <x v="0"/>
    <x v="0"/>
  </r>
  <r>
    <s v="Maruti SX4 S Cross Alpha DDiS 200 SH"/>
    <n v="9.75"/>
    <n v="42332"/>
    <x v="0"/>
    <x v="0"/>
    <x v="0"/>
    <x v="3"/>
    <n v="1498"/>
    <x v="0"/>
    <x v="0"/>
  </r>
  <r>
    <s v="Nissan Sunny XE"/>
    <n v="2.85"/>
    <n v="34000"/>
    <x v="1"/>
    <x v="0"/>
    <x v="0"/>
    <x v="8"/>
    <n v="1197"/>
    <x v="0"/>
    <x v="0"/>
  </r>
  <r>
    <s v="Maruti Swift VVT VXI"/>
    <n v="5.5"/>
    <n v="13000"/>
    <x v="1"/>
    <x v="0"/>
    <x v="0"/>
    <x v="0"/>
    <n v="1462"/>
    <x v="0"/>
    <x v="0"/>
  </r>
  <r>
    <s v="Maruti Ciaz Alpha AT"/>
    <n v="11.25"/>
    <n v="10000"/>
    <x v="1"/>
    <x v="1"/>
    <x v="0"/>
    <x v="1"/>
    <n v="1197"/>
    <x v="0"/>
    <x v="0"/>
  </r>
  <r>
    <s v="Hyundai i20 1.2 Asta Option with Sunroof"/>
    <n v="3.99"/>
    <n v="37000"/>
    <x v="1"/>
    <x v="0"/>
    <x v="0"/>
    <x v="8"/>
    <n v="1591"/>
    <x v="0"/>
    <x v="0"/>
  </r>
  <r>
    <s v="Hyundai Creta 1.6 SX Automatic"/>
    <n v="10"/>
    <n v="39000"/>
    <x v="1"/>
    <x v="1"/>
    <x v="1"/>
    <x v="0"/>
    <n v="1582"/>
    <x v="0"/>
    <x v="0"/>
  </r>
  <r>
    <s v="Hyundai Creta 1.6 SX Automatic Diesel"/>
    <n v="9.9499999999999993"/>
    <n v="129000"/>
    <x v="0"/>
    <x v="1"/>
    <x v="0"/>
    <x v="2"/>
    <n v="1353"/>
    <x v="0"/>
    <x v="0"/>
  </r>
  <r>
    <s v="Kia Seltos GTX Plus DCT"/>
    <n v="19.21"/>
    <n v="20000"/>
    <x v="1"/>
    <x v="1"/>
    <x v="0"/>
    <x v="1"/>
    <n v="1197"/>
    <x v="0"/>
    <x v="0"/>
  </r>
  <r>
    <s v="Maruti Swift VXI"/>
    <n v="3.99"/>
    <n v="39000"/>
    <x v="1"/>
    <x v="0"/>
    <x v="0"/>
    <x v="10"/>
    <n v="998"/>
    <x v="0"/>
    <x v="2"/>
  </r>
  <r>
    <s v="Maruti Wagon R LXI CNG"/>
    <n v="4.6500000000000004"/>
    <n v="72000"/>
    <x v="2"/>
    <x v="0"/>
    <x v="0"/>
    <x v="0"/>
    <n v="1582"/>
    <x v="0"/>
    <x v="0"/>
  </r>
  <r>
    <s v="Hyundai Creta 1.6 CRDi AT SX Plus"/>
    <n v="11"/>
    <n v="63000"/>
    <x v="0"/>
    <x v="1"/>
    <x v="0"/>
    <x v="0"/>
    <n v="4461"/>
    <x v="0"/>
    <x v="3"/>
  </r>
  <r>
    <s v="Toyota Land Cruiser VX Premium"/>
    <n v="91"/>
    <n v="90000"/>
    <x v="0"/>
    <x v="1"/>
    <x v="0"/>
    <x v="4"/>
    <n v="1995"/>
    <x v="2"/>
    <x v="0"/>
  </r>
  <r>
    <s v="BMW 3 Series GT Luxury Line"/>
    <n v="25.5"/>
    <n v="66000"/>
    <x v="0"/>
    <x v="1"/>
    <x v="0"/>
    <x v="2"/>
    <n v="1991"/>
    <x v="0"/>
    <x v="0"/>
  </r>
  <r>
    <s v="Mercedes-Benz CLA 200 CGI Sport"/>
    <n v="19.5"/>
    <n v="27000"/>
    <x v="1"/>
    <x v="1"/>
    <x v="1"/>
    <x v="2"/>
    <n v="1591"/>
    <x v="0"/>
    <x v="0"/>
  </r>
  <r>
    <s v="Hyundai Verna 1.6 VTVT AT SX"/>
    <n v="6.5"/>
    <n v="94000"/>
    <x v="1"/>
    <x v="1"/>
    <x v="0"/>
    <x v="2"/>
    <n v="998"/>
    <x v="0"/>
    <x v="2"/>
  </r>
  <r>
    <s v="Hyundai Venue S Turbo"/>
    <n v="8.9"/>
    <n v="26000"/>
    <x v="1"/>
    <x v="0"/>
    <x v="0"/>
    <x v="7"/>
    <n v="998"/>
    <x v="0"/>
    <x v="2"/>
  </r>
  <r>
    <s v="Hyundai Venue SX Opt iMT"/>
    <n v="11.25"/>
    <n v="1199"/>
    <x v="1"/>
    <x v="0"/>
    <x v="0"/>
    <x v="1"/>
    <n v="2143"/>
    <x v="0"/>
    <x v="1"/>
  </r>
  <r>
    <s v="Mercedes-Benz GLE 250d"/>
    <n v="39.5"/>
    <n v="51000"/>
    <x v="0"/>
    <x v="1"/>
    <x v="1"/>
    <x v="2"/>
    <n v="2967"/>
    <x v="0"/>
    <x v="1"/>
  </r>
  <r>
    <s v="Audi Q7 3.0 TDI Quattro Premium Plus"/>
    <n v="19.75"/>
    <n v="83800"/>
    <x v="0"/>
    <x v="1"/>
    <x v="1"/>
    <x v="10"/>
    <n v="1364"/>
    <x v="2"/>
    <x v="0"/>
  </r>
  <r>
    <s v="Toyota Etios Cross 1.4L VD"/>
    <n v="5.45"/>
    <n v="75000"/>
    <x v="0"/>
    <x v="0"/>
    <x v="0"/>
    <x v="2"/>
    <n v="998"/>
    <x v="0"/>
    <x v="2"/>
  </r>
  <r>
    <s v="Maruti Alto K10 2010-2014 VXI"/>
    <n v="2.25"/>
    <n v="13000"/>
    <x v="1"/>
    <x v="0"/>
    <x v="0"/>
    <x v="8"/>
    <n v="1197"/>
    <x v="0"/>
    <x v="0"/>
  </r>
  <r>
    <s v="Maruti Swift Dzire VXI 1.2 BS IV"/>
    <n v="6.25"/>
    <n v="43136"/>
    <x v="1"/>
    <x v="0"/>
    <x v="0"/>
    <x v="0"/>
    <n v="1997"/>
    <x v="0"/>
    <x v="0"/>
  </r>
  <r>
    <s v="Land Rover Range Rover Evoque 2.0 R-Dynamic SE Diesel"/>
    <n v="70"/>
    <n v="18100"/>
    <x v="0"/>
    <x v="1"/>
    <x v="0"/>
    <x v="6"/>
    <n v="2143"/>
    <x v="0"/>
    <x v="1"/>
  </r>
  <r>
    <s v="Mercedes-Benz GLE 250d"/>
    <n v="42.5"/>
    <n v="46000"/>
    <x v="0"/>
    <x v="1"/>
    <x v="0"/>
    <x v="2"/>
    <n v="1198"/>
    <x v="0"/>
    <x v="0"/>
  </r>
  <r>
    <s v="Volkswagen Polo Petrol Highline 1.2L"/>
    <n v="3.45"/>
    <n v="32000"/>
    <x v="1"/>
    <x v="0"/>
    <x v="1"/>
    <x v="10"/>
    <n v="1995"/>
    <x v="0"/>
    <x v="0"/>
  </r>
  <r>
    <s v="BMW 3 Series 320d Sport Line"/>
    <n v="16.75"/>
    <n v="50000"/>
    <x v="0"/>
    <x v="1"/>
    <x v="0"/>
    <x v="5"/>
    <n v="1497"/>
    <x v="0"/>
    <x v="0"/>
  </r>
  <r>
    <s v="Honda City i VTEC CVT SV"/>
    <n v="7.35"/>
    <n v="58000"/>
    <x v="1"/>
    <x v="1"/>
    <x v="0"/>
    <x v="2"/>
    <n v="1497"/>
    <x v="0"/>
    <x v="0"/>
  </r>
  <r>
    <s v="Honda City VTEC"/>
    <n v="1.58"/>
    <n v="86108"/>
    <x v="1"/>
    <x v="0"/>
    <x v="0"/>
    <x v="15"/>
    <n v="1198"/>
    <x v="0"/>
    <x v="0"/>
  </r>
  <r>
    <s v="Nissan Micra XV"/>
    <n v="2.5"/>
    <n v="55630"/>
    <x v="1"/>
    <x v="0"/>
    <x v="0"/>
    <x v="16"/>
    <n v="1199"/>
    <x v="0"/>
    <x v="0"/>
  </r>
  <r>
    <s v="Chevrolet Beat LS"/>
    <n v="1.34"/>
    <n v="63723"/>
    <x v="1"/>
    <x v="0"/>
    <x v="0"/>
    <x v="12"/>
    <n v="2400"/>
    <x v="0"/>
    <x v="1"/>
  </r>
  <r>
    <s v="Volvo S60 D5 Summum"/>
    <n v="13.25"/>
    <n v="33000"/>
    <x v="0"/>
    <x v="1"/>
    <x v="1"/>
    <x v="5"/>
    <n v="998"/>
    <x v="0"/>
    <x v="2"/>
  </r>
  <r>
    <s v="Maruti Wagon R LXI CNG"/>
    <n v="3.4"/>
    <n v="75270"/>
    <x v="2"/>
    <x v="0"/>
    <x v="0"/>
    <x v="2"/>
    <n v="1197"/>
    <x v="0"/>
    <x v="0"/>
  </r>
  <r>
    <s v="Hyundai i20 1.2 Asta"/>
    <n v="2.64"/>
    <n v="80502"/>
    <x v="1"/>
    <x v="0"/>
    <x v="2"/>
    <x v="16"/>
    <n v="1368"/>
    <x v="0"/>
    <x v="0"/>
  </r>
  <r>
    <s v="Fiat Linea 1.4 Emotion"/>
    <n v="2.2400000000000002"/>
    <n v="39520"/>
    <x v="1"/>
    <x v="0"/>
    <x v="0"/>
    <x v="10"/>
    <n v="2498"/>
    <x v="0"/>
    <x v="1"/>
  </r>
  <r>
    <s v="Toyota Camry 2.5 Hybrid"/>
    <n v="18"/>
    <n v="38000"/>
    <x v="1"/>
    <x v="1"/>
    <x v="0"/>
    <x v="0"/>
    <n v="2179"/>
    <x v="0"/>
    <x v="1"/>
  </r>
  <r>
    <s v="Mahindra XUV500 W8 2WD"/>
    <n v="4.63"/>
    <n v="116509"/>
    <x v="0"/>
    <x v="0"/>
    <x v="1"/>
    <x v="8"/>
    <n v="2967"/>
    <x v="2"/>
    <x v="1"/>
  </r>
  <r>
    <s v="Audi A6 3.0 TDI Quattro Technology"/>
    <n v="10.85"/>
    <n v="76398"/>
    <x v="0"/>
    <x v="1"/>
    <x v="1"/>
    <x v="8"/>
    <n v="1995"/>
    <x v="0"/>
    <x v="0"/>
  </r>
  <r>
    <s v="BMW 3 Series 320d Luxury Line"/>
    <n v="26.74"/>
    <n v="36000"/>
    <x v="0"/>
    <x v="1"/>
    <x v="0"/>
    <x v="0"/>
    <n v="1248"/>
    <x v="0"/>
    <x v="0"/>
  </r>
  <r>
    <s v="Maruti Ciaz VDi Plus SHVS"/>
    <n v="6.04"/>
    <n v="64803"/>
    <x v="0"/>
    <x v="0"/>
    <x v="0"/>
    <x v="2"/>
    <n v="1197"/>
    <x v="0"/>
    <x v="0"/>
  </r>
  <r>
    <s v="Hyundai i20 1.2 Sportz"/>
    <n v="2.52"/>
    <n v="34453"/>
    <x v="1"/>
    <x v="0"/>
    <x v="0"/>
    <x v="12"/>
    <n v="1197"/>
    <x v="0"/>
    <x v="0"/>
  </r>
  <r>
    <s v="Maruti Swift Dzire AMT VXI"/>
    <n v="5.75"/>
    <n v="17348"/>
    <x v="1"/>
    <x v="1"/>
    <x v="1"/>
    <x v="0"/>
    <n v="1968"/>
    <x v="0"/>
    <x v="0"/>
  </r>
  <r>
    <s v="Audi Q5 2.0 TDI Premium Plus"/>
    <n v="14.65"/>
    <n v="51000"/>
    <x v="0"/>
    <x v="1"/>
    <x v="1"/>
    <x v="10"/>
    <n v="1497"/>
    <x v="0"/>
    <x v="0"/>
  </r>
  <r>
    <s v="Honda City i VTEC VX Option"/>
    <n v="5.65"/>
    <n v="58000"/>
    <x v="1"/>
    <x v="0"/>
    <x v="0"/>
    <x v="5"/>
    <n v="1497"/>
    <x v="0"/>
    <x v="0"/>
  </r>
  <r>
    <s v="Tata Nexon 1.5 Revotorq XM"/>
    <n v="6"/>
    <n v="102732"/>
    <x v="0"/>
    <x v="0"/>
    <x v="0"/>
    <x v="3"/>
    <n v="1498"/>
    <x v="0"/>
    <x v="0"/>
  </r>
  <r>
    <s v="Nissan Sunny XL CVT"/>
    <n v="4"/>
    <n v="90592"/>
    <x v="1"/>
    <x v="1"/>
    <x v="0"/>
    <x v="10"/>
    <n v="1995"/>
    <x v="0"/>
    <x v="0"/>
  </r>
  <r>
    <s v="BMW X1 sDrive 20d xLine"/>
    <n v="43.75"/>
    <n v="22000"/>
    <x v="0"/>
    <x v="1"/>
    <x v="0"/>
    <x v="6"/>
    <n v="0"/>
    <x v="0"/>
    <x v="4"/>
  </r>
  <r>
    <s v="Tata Nexon EV Prime XZ Plus"/>
    <n v="15.5"/>
    <n v="10000"/>
    <x v="3"/>
    <x v="1"/>
    <x v="0"/>
    <x v="11"/>
    <n v="2993"/>
    <x v="0"/>
    <x v="1"/>
  </r>
  <r>
    <s v="BMW 7 Series 730Ld M Sport"/>
    <n v="72.5"/>
    <n v="22000"/>
    <x v="0"/>
    <x v="1"/>
    <x v="0"/>
    <x v="0"/>
    <n v="1193"/>
    <x v="3"/>
    <x v="0"/>
  </r>
  <r>
    <s v="Tata Zest Revotron 1.2T XMS"/>
    <n v="3.25"/>
    <n v="65000"/>
    <x v="1"/>
    <x v="0"/>
    <x v="1"/>
    <x v="4"/>
    <n v="1995"/>
    <x v="0"/>
    <x v="0"/>
  </r>
  <r>
    <s v="Hyundai Tucson 2.0 e-VGT 2WD AT GL"/>
    <n v="16.25"/>
    <n v="59000"/>
    <x v="0"/>
    <x v="1"/>
    <x v="0"/>
    <x v="3"/>
    <n v="1199"/>
    <x v="0"/>
    <x v="0"/>
  </r>
  <r>
    <s v="Honda Jazz 1.2 V AT i VTEC Privilege"/>
    <n v="4.95"/>
    <n v="42306"/>
    <x v="1"/>
    <x v="1"/>
    <x v="0"/>
    <x v="4"/>
    <n v="1197"/>
    <x v="0"/>
    <x v="0"/>
  </r>
  <r>
    <s v="Maruti Swift Dzire VXI"/>
    <n v="4.6500000000000004"/>
    <n v="26000"/>
    <x v="1"/>
    <x v="0"/>
    <x v="0"/>
    <x v="5"/>
    <n v="998"/>
    <x v="0"/>
    <x v="2"/>
  </r>
  <r>
    <s v="Maruti A-Star Vxi"/>
    <n v="1.6"/>
    <n v="71000"/>
    <x v="1"/>
    <x v="0"/>
    <x v="2"/>
    <x v="14"/>
    <n v="1984"/>
    <x v="0"/>
    <x v="0"/>
  </r>
  <r>
    <s v="Volkswagen Beetle 2.0"/>
    <n v="11.75"/>
    <n v="44000"/>
    <x v="1"/>
    <x v="1"/>
    <x v="0"/>
    <x v="12"/>
    <n v="1999"/>
    <x v="3"/>
    <x v="0"/>
  </r>
  <r>
    <s v="Land Rover Discovery Sport Si4 HSE"/>
    <n v="37"/>
    <n v="11000"/>
    <x v="1"/>
    <x v="1"/>
    <x v="0"/>
    <x v="0"/>
    <n v="1198"/>
    <x v="0"/>
    <x v="0"/>
  </r>
  <r>
    <s v="Honda Amaze VX i-Vtech"/>
    <n v="4.7"/>
    <n v="19062"/>
    <x v="1"/>
    <x v="0"/>
    <x v="0"/>
    <x v="4"/>
    <n v="1199"/>
    <x v="0"/>
    <x v="0"/>
  </r>
  <r>
    <s v="Honda WR-V i-VTEC VX"/>
    <n v="8.35"/>
    <n v="28000"/>
    <x v="1"/>
    <x v="0"/>
    <x v="0"/>
    <x v="3"/>
    <n v="2993"/>
    <x v="0"/>
    <x v="1"/>
  </r>
  <r>
    <s v="BMW X5 xDrive 30d"/>
    <n v="32"/>
    <n v="78000"/>
    <x v="0"/>
    <x v="1"/>
    <x v="0"/>
    <x v="4"/>
    <n v="1197"/>
    <x v="0"/>
    <x v="0"/>
  </r>
  <r>
    <s v="Hyundai Grand i10 Asta"/>
    <n v="3.9"/>
    <n v="28148"/>
    <x v="1"/>
    <x v="0"/>
    <x v="0"/>
    <x v="5"/>
    <n v="1199"/>
    <x v="0"/>
    <x v="0"/>
  </r>
  <r>
    <s v="Volkswagen Polo Diesel Highline 1.2L"/>
    <n v="3.98"/>
    <n v="83634"/>
    <x v="0"/>
    <x v="0"/>
    <x v="0"/>
    <x v="10"/>
    <n v="1373"/>
    <x v="0"/>
    <x v="0"/>
  </r>
  <r>
    <s v="Maruti Ertiga BSIV ZXI"/>
    <n v="7.11"/>
    <n v="36845"/>
    <x v="1"/>
    <x v="0"/>
    <x v="0"/>
    <x v="2"/>
    <n v="1798"/>
    <x v="2"/>
    <x v="0"/>
  </r>
  <r>
    <s v="Toyota Corolla Altis VL AT"/>
    <n v="7.81"/>
    <n v="57000"/>
    <x v="1"/>
    <x v="1"/>
    <x v="0"/>
    <x v="4"/>
    <n v="1591"/>
    <x v="0"/>
    <x v="0"/>
  </r>
  <r>
    <s v="Hyundai Creta 1.6 VTVT SX Plus"/>
    <n v="8.25"/>
    <n v="43417"/>
    <x v="1"/>
    <x v="0"/>
    <x v="0"/>
    <x v="4"/>
    <n v="1199"/>
    <x v="0"/>
    <x v="0"/>
  </r>
  <r>
    <s v="Honda Amaze S CVT Petrol BSIV"/>
    <n v="7.75"/>
    <n v="4800"/>
    <x v="1"/>
    <x v="1"/>
    <x v="0"/>
    <x v="7"/>
    <n v="1197"/>
    <x v="0"/>
    <x v="0"/>
  </r>
  <r>
    <s v="Maruti Ritz VXi"/>
    <n v="3"/>
    <n v="58955"/>
    <x v="1"/>
    <x v="0"/>
    <x v="0"/>
    <x v="5"/>
    <n v="2143"/>
    <x v="0"/>
    <x v="1"/>
  </r>
  <r>
    <s v="Mercedes-Benz E-Class E250 CDI"/>
    <n v="20.25"/>
    <n v="30000"/>
    <x v="0"/>
    <x v="1"/>
    <x v="1"/>
    <x v="4"/>
    <n v="1591"/>
    <x v="0"/>
    <x v="0"/>
  </r>
  <r>
    <s v="Hyundai Creta 1.6 VTVT SX Plus"/>
    <n v="9.11"/>
    <n v="45005"/>
    <x v="1"/>
    <x v="0"/>
    <x v="0"/>
    <x v="2"/>
    <n v="1493"/>
    <x v="0"/>
    <x v="0"/>
  </r>
  <r>
    <s v="Mahindra TUV 300 T8 AMT"/>
    <n v="5.99"/>
    <n v="42032"/>
    <x v="0"/>
    <x v="1"/>
    <x v="1"/>
    <x v="2"/>
    <n v="1498"/>
    <x v="2"/>
    <x v="0"/>
  </r>
  <r>
    <s v="Honda Mobilio S i-DTEC"/>
    <n v="4.3600000000000003"/>
    <n v="89653"/>
    <x v="0"/>
    <x v="0"/>
    <x v="2"/>
    <x v="5"/>
    <n v="3198"/>
    <x v="2"/>
    <x v="5"/>
  </r>
  <r>
    <s v="Ford Endeavour 3.2 Titanium AT 4X4"/>
    <n v="26.5"/>
    <n v="67000"/>
    <x v="0"/>
    <x v="1"/>
    <x v="0"/>
    <x v="0"/>
    <n v="1373"/>
    <x v="2"/>
    <x v="0"/>
  </r>
  <r>
    <s v="Maruti Ertiga VXI"/>
    <n v="6.25"/>
    <n v="75765"/>
    <x v="1"/>
    <x v="0"/>
    <x v="1"/>
    <x v="5"/>
    <n v="2354"/>
    <x v="2"/>
    <x v="1"/>
  </r>
  <r>
    <s v="Honda CR-V 2.4L 4WD AT"/>
    <n v="12.5"/>
    <n v="74007"/>
    <x v="1"/>
    <x v="1"/>
    <x v="0"/>
    <x v="4"/>
    <n v="2179"/>
    <x v="0"/>
    <x v="1"/>
  </r>
  <r>
    <s v="Mahindra XUV500 W8 FWD"/>
    <n v="5.9"/>
    <n v="63457"/>
    <x v="0"/>
    <x v="0"/>
    <x v="1"/>
    <x v="10"/>
    <n v="1591"/>
    <x v="2"/>
    <x v="0"/>
  </r>
  <r>
    <s v="Hyundai Verna 1.6 VTVT AT S Option"/>
    <n v="6.25"/>
    <n v="57000"/>
    <x v="1"/>
    <x v="1"/>
    <x v="1"/>
    <x v="2"/>
    <n v="1197"/>
    <x v="0"/>
    <x v="0"/>
  </r>
  <r>
    <s v="Maruti Ignis 1.2 Delta BSIV"/>
    <n v="3.75"/>
    <n v="52217"/>
    <x v="1"/>
    <x v="0"/>
    <x v="1"/>
    <x v="0"/>
    <n v="1451"/>
    <x v="0"/>
    <x v="0"/>
  </r>
  <r>
    <s v="MG Hector Sharp DCT"/>
    <n v="15.95"/>
    <n v="28000"/>
    <x v="1"/>
    <x v="1"/>
    <x v="0"/>
    <x v="7"/>
    <n v="1497"/>
    <x v="0"/>
    <x v="0"/>
  </r>
  <r>
    <s v="Honda City 1.5 S AT"/>
    <n v="2.85"/>
    <n v="69000"/>
    <x v="1"/>
    <x v="1"/>
    <x v="0"/>
    <x v="14"/>
    <n v="2967"/>
    <x v="0"/>
    <x v="1"/>
  </r>
  <r>
    <s v="Audi Q7 45 TDI Quattro Technology"/>
    <n v="46.5"/>
    <n v="75000"/>
    <x v="0"/>
    <x v="1"/>
    <x v="0"/>
    <x v="2"/>
    <n v="1498"/>
    <x v="2"/>
    <x v="0"/>
  </r>
  <r>
    <s v="Volkswagen Polo 1.5 TDI Comfortline"/>
    <n v="3.93"/>
    <n v="71033"/>
    <x v="0"/>
    <x v="0"/>
    <x v="1"/>
    <x v="5"/>
    <n v="1248"/>
    <x v="0"/>
    <x v="0"/>
  </r>
  <r>
    <s v="Maruti Swift Vdi BSIII"/>
    <n v="1.99"/>
    <n v="92860"/>
    <x v="0"/>
    <x v="0"/>
    <x v="0"/>
    <x v="9"/>
    <n v="1995"/>
    <x v="0"/>
    <x v="0"/>
  </r>
  <r>
    <s v="BMW 3 Series 320d Sport Line"/>
    <n v="14.95"/>
    <n v="48000"/>
    <x v="0"/>
    <x v="1"/>
    <x v="0"/>
    <x v="10"/>
    <n v="2967"/>
    <x v="0"/>
    <x v="1"/>
  </r>
  <r>
    <s v="Audi Q7 3.0 TDI Quattro Premium Plus"/>
    <n v="22.5"/>
    <n v="76000"/>
    <x v="0"/>
    <x v="1"/>
    <x v="0"/>
    <x v="10"/>
    <n v="1199"/>
    <x v="2"/>
    <x v="0"/>
  </r>
  <r>
    <s v="Tata Nexon XZA Plus (O) AMT"/>
    <n v="11.15"/>
    <n v="26000"/>
    <x v="1"/>
    <x v="1"/>
    <x v="0"/>
    <x v="6"/>
    <n v="1373"/>
    <x v="0"/>
    <x v="0"/>
  </r>
  <r>
    <s v="Maruti Ertiga BSIV VXI"/>
    <n v="6.99"/>
    <n v="23000"/>
    <x v="1"/>
    <x v="0"/>
    <x v="0"/>
    <x v="2"/>
    <n v="1497"/>
    <x v="2"/>
    <x v="0"/>
  </r>
  <r>
    <s v="Honda City E"/>
    <n v="3"/>
    <n v="77132"/>
    <x v="1"/>
    <x v="0"/>
    <x v="0"/>
    <x v="8"/>
    <n v="1498"/>
    <x v="0"/>
    <x v="0"/>
  </r>
  <r>
    <s v="Skoda Rapid 1.5 TDI AT Elegance Plus"/>
    <n v="5.75"/>
    <n v="52000"/>
    <x v="0"/>
    <x v="1"/>
    <x v="1"/>
    <x v="4"/>
    <n v="1197"/>
    <x v="0"/>
    <x v="0"/>
  </r>
  <r>
    <s v="Hyundai Grand i10 Sportz"/>
    <n v="4.75"/>
    <n v="30000"/>
    <x v="1"/>
    <x v="0"/>
    <x v="0"/>
    <x v="2"/>
    <n v="2179"/>
    <x v="0"/>
    <x v="1"/>
  </r>
  <r>
    <s v="Mahindra Scorpio S10 7 Seater"/>
    <n v="10.35"/>
    <n v="58000"/>
    <x v="0"/>
    <x v="0"/>
    <x v="0"/>
    <x v="2"/>
    <n v="1896"/>
    <x v="2"/>
    <x v="0"/>
  </r>
  <r>
    <s v="Skoda New Laura L and K AT"/>
    <n v="1.35"/>
    <n v="118971"/>
    <x v="0"/>
    <x v="1"/>
    <x v="1"/>
    <x v="9"/>
    <n v="1197"/>
    <x v="0"/>
    <x v="0"/>
  </r>
  <r>
    <s v="Volkswagen Vento 1.2 TSI Comfortline AT"/>
    <n v="6.24"/>
    <n v="51000"/>
    <x v="1"/>
    <x v="1"/>
    <x v="0"/>
    <x v="2"/>
    <n v="1298"/>
    <x v="0"/>
    <x v="0"/>
  </r>
  <r>
    <s v="Maruti Esteem VX - BSII"/>
    <n v="0.59"/>
    <n v="60000"/>
    <x v="1"/>
    <x v="0"/>
    <x v="0"/>
    <x v="17"/>
    <n v="1497"/>
    <x v="0"/>
    <x v="0"/>
  </r>
  <r>
    <s v="Honda City EXi"/>
    <n v="1.65"/>
    <n v="103000"/>
    <x v="1"/>
    <x v="0"/>
    <x v="2"/>
    <x v="9"/>
    <n v="1197"/>
    <x v="0"/>
    <x v="0"/>
  </r>
  <r>
    <s v="Toyota Etios Liva G"/>
    <n v="3.49"/>
    <n v="48150"/>
    <x v="1"/>
    <x v="0"/>
    <x v="0"/>
    <x v="5"/>
    <n v="1995"/>
    <x v="0"/>
    <x v="0"/>
  </r>
  <r>
    <s v="BMW 3 Series 320d"/>
    <n v="20.5"/>
    <n v="65000"/>
    <x v="0"/>
    <x v="1"/>
    <x v="0"/>
    <x v="0"/>
    <n v="1298"/>
    <x v="0"/>
    <x v="0"/>
  </r>
  <r>
    <s v="Maruti Swift 1.3 VXi"/>
    <n v="1.55"/>
    <n v="78598"/>
    <x v="1"/>
    <x v="0"/>
    <x v="2"/>
    <x v="9"/>
    <n v="1197"/>
    <x v="0"/>
    <x v="0"/>
  </r>
  <r>
    <s v="Maruti Swift Dzire VXI"/>
    <n v="5.15"/>
    <n v="53633"/>
    <x v="1"/>
    <x v="0"/>
    <x v="0"/>
    <x v="2"/>
    <n v="1796"/>
    <x v="0"/>
    <x v="0"/>
  </r>
  <r>
    <s v="Mercedes-Benz E-Class E 200 CGI Avantgarde"/>
    <n v="15.11"/>
    <n v="60000"/>
    <x v="1"/>
    <x v="1"/>
    <x v="0"/>
    <x v="10"/>
    <n v="1498"/>
    <x v="0"/>
    <x v="0"/>
  </r>
  <r>
    <s v="Honda City ZX CVT"/>
    <n v="14.9"/>
    <n v="6701"/>
    <x v="1"/>
    <x v="1"/>
    <x v="0"/>
    <x v="1"/>
    <n v="1591"/>
    <x v="0"/>
    <x v="0"/>
  </r>
  <r>
    <s v="Hyundai Creta 1.6 VTVT SX Plus"/>
    <n v="9.9499999999999993"/>
    <n v="36000"/>
    <x v="1"/>
    <x v="0"/>
    <x v="0"/>
    <x v="0"/>
    <n v="2982"/>
    <x v="0"/>
    <x v="1"/>
  </r>
  <r>
    <s v="Toyota Fortuner 4x2 AT"/>
    <n v="19.5"/>
    <n v="63000"/>
    <x v="0"/>
    <x v="1"/>
    <x v="0"/>
    <x v="4"/>
    <n v="1798"/>
    <x v="2"/>
    <x v="0"/>
  </r>
  <r>
    <s v="Toyota Corolla Altis 1.8 G CVT"/>
    <n v="10"/>
    <n v="70000"/>
    <x v="1"/>
    <x v="1"/>
    <x v="0"/>
    <x v="0"/>
    <n v="1598"/>
    <x v="0"/>
    <x v="0"/>
  </r>
  <r>
    <s v="Volkswagen Vento Petrol Highline AT"/>
    <n v="2.73"/>
    <n v="71760"/>
    <x v="1"/>
    <x v="1"/>
    <x v="0"/>
    <x v="12"/>
    <n v="998"/>
    <x v="0"/>
    <x v="2"/>
  </r>
  <r>
    <s v="Maruti Zen Estilo LXI BS IV"/>
    <n v="1.45"/>
    <n v="41000"/>
    <x v="1"/>
    <x v="0"/>
    <x v="0"/>
    <x v="9"/>
    <n v="1968"/>
    <x v="0"/>
    <x v="0"/>
  </r>
  <r>
    <s v="Skoda Octavia Elegance 2.0 TDI AT"/>
    <n v="9.1300000000000008"/>
    <n v="84612"/>
    <x v="0"/>
    <x v="1"/>
    <x v="0"/>
    <x v="5"/>
    <n v="2143"/>
    <x v="0"/>
    <x v="1"/>
  </r>
  <r>
    <s v="Mercedes-Benz E-Class E250 CDI Avantgarde"/>
    <n v="18.649999999999999"/>
    <n v="70000"/>
    <x v="0"/>
    <x v="1"/>
    <x v="0"/>
    <x v="4"/>
    <n v="1248"/>
    <x v="0"/>
    <x v="0"/>
  </r>
  <r>
    <s v="Maruti Ciaz VDI SHVS"/>
    <n v="5.93"/>
    <n v="124183"/>
    <x v="0"/>
    <x v="0"/>
    <x v="0"/>
    <x v="0"/>
    <n v="1493"/>
    <x v="0"/>
    <x v="0"/>
  </r>
  <r>
    <s v="Mahindra TUV 300 T8"/>
    <n v="7.65"/>
    <n v="33647"/>
    <x v="0"/>
    <x v="0"/>
    <x v="0"/>
    <x v="4"/>
    <n v="1248"/>
    <x v="2"/>
    <x v="0"/>
  </r>
  <r>
    <s v="Maruti Swift VDI BSIV"/>
    <n v="4.3499999999999996"/>
    <n v="96000"/>
    <x v="0"/>
    <x v="0"/>
    <x v="1"/>
    <x v="5"/>
    <n v="2143"/>
    <x v="0"/>
    <x v="1"/>
  </r>
  <r>
    <s v="Mercedes-Benz C-Class C 220 CDI Avantgarde"/>
    <n v="29.25"/>
    <n v="42000"/>
    <x v="0"/>
    <x v="1"/>
    <x v="0"/>
    <x v="0"/>
    <n v="1451"/>
    <x v="0"/>
    <x v="0"/>
  </r>
  <r>
    <s v="MG Hector Sharp DCT"/>
    <n v="17.25"/>
    <n v="12800"/>
    <x v="1"/>
    <x v="1"/>
    <x v="0"/>
    <x v="6"/>
    <n v="1197"/>
    <x v="0"/>
    <x v="0"/>
  </r>
  <r>
    <s v="Hyundai i10 Magna"/>
    <n v="2.0099999999999998"/>
    <n v="72504"/>
    <x v="1"/>
    <x v="0"/>
    <x v="1"/>
    <x v="14"/>
    <n v="998"/>
    <x v="0"/>
    <x v="2"/>
  </r>
  <r>
    <s v="Maruti Wagon R LXI CNG"/>
    <n v="3.41"/>
    <n v="47756"/>
    <x v="2"/>
    <x v="0"/>
    <x v="0"/>
    <x v="2"/>
    <n v="4461"/>
    <x v="0"/>
    <x v="3"/>
  </r>
  <r>
    <s v="Toyota Land Cruiser VX"/>
    <n v="95"/>
    <n v="21000"/>
    <x v="0"/>
    <x v="1"/>
    <x v="0"/>
    <x v="3"/>
    <n v="998"/>
    <x v="2"/>
    <x v="2"/>
  </r>
  <r>
    <s v="Maruti Celerio VXI"/>
    <n v="3.9"/>
    <n v="80425"/>
    <x v="1"/>
    <x v="0"/>
    <x v="0"/>
    <x v="4"/>
    <n v="796"/>
    <x v="0"/>
    <x v="2"/>
  </r>
  <r>
    <s v="Maruti Alto LXi"/>
    <n v="1.4"/>
    <n v="41643"/>
    <x v="1"/>
    <x v="0"/>
    <x v="0"/>
    <x v="9"/>
    <n v="1591"/>
    <x v="0"/>
    <x v="0"/>
  </r>
  <r>
    <s v="Hyundai Verna 1.6 SX VTVT"/>
    <n v="3.75"/>
    <n v="37125"/>
    <x v="1"/>
    <x v="0"/>
    <x v="0"/>
    <x v="16"/>
    <n v="1497"/>
    <x v="0"/>
    <x v="0"/>
  </r>
  <r>
    <s v="Honda City i VTEC V"/>
    <n v="5.7"/>
    <n v="34511"/>
    <x v="1"/>
    <x v="0"/>
    <x v="1"/>
    <x v="4"/>
    <n v="1591"/>
    <x v="0"/>
    <x v="0"/>
  </r>
  <r>
    <s v="Hyundai Verna 1.6 SX VTVT"/>
    <n v="3.52"/>
    <n v="87013"/>
    <x v="1"/>
    <x v="0"/>
    <x v="2"/>
    <x v="10"/>
    <n v="1497"/>
    <x v="0"/>
    <x v="0"/>
  </r>
  <r>
    <s v="Honda City 1.5 S MT"/>
    <n v="2.71"/>
    <n v="149232"/>
    <x v="1"/>
    <x v="0"/>
    <x v="0"/>
    <x v="12"/>
    <n v="1598"/>
    <x v="0"/>
    <x v="0"/>
  </r>
  <r>
    <s v="Volkswagen Vento Petrol Highline"/>
    <n v="2.54"/>
    <n v="82145"/>
    <x v="1"/>
    <x v="0"/>
    <x v="2"/>
    <x v="8"/>
    <n v="2184"/>
    <x v="0"/>
    <x v="1"/>
  </r>
  <r>
    <s v="Mahindra Thar AX Opt 4-Str Convert Top Diesel"/>
    <n v="15.45"/>
    <n v="28000"/>
    <x v="0"/>
    <x v="0"/>
    <x v="0"/>
    <x v="6"/>
    <n v="1364"/>
    <x v="3"/>
    <x v="0"/>
  </r>
  <r>
    <s v="Toyota Etios Liva GD"/>
    <n v="2.82"/>
    <n v="75805"/>
    <x v="0"/>
    <x v="0"/>
    <x v="0"/>
    <x v="16"/>
    <n v="1199"/>
    <x v="0"/>
    <x v="0"/>
  </r>
  <r>
    <s v="Tata Nexon XZA Plus (O) AMT"/>
    <n v="12.15"/>
    <n v="13093"/>
    <x v="1"/>
    <x v="1"/>
    <x v="0"/>
    <x v="11"/>
    <n v="1497"/>
    <x v="0"/>
    <x v="0"/>
  </r>
  <r>
    <s v="Honda City i VTEC S"/>
    <n v="3.99"/>
    <n v="47330"/>
    <x v="1"/>
    <x v="0"/>
    <x v="0"/>
    <x v="10"/>
    <n v="1498"/>
    <x v="0"/>
    <x v="0"/>
  </r>
  <r>
    <s v="Renault Duster Petrol RXS CVT"/>
    <n v="8.81"/>
    <n v="21000"/>
    <x v="1"/>
    <x v="1"/>
    <x v="0"/>
    <x v="3"/>
    <n v="2755"/>
    <x v="0"/>
    <x v="1"/>
  </r>
  <r>
    <s v="Toyota Fortuner 2.8 2WD AT"/>
    <n v="29.29"/>
    <n v="59000"/>
    <x v="0"/>
    <x v="1"/>
    <x v="1"/>
    <x v="0"/>
    <n v="1199"/>
    <x v="2"/>
    <x v="0"/>
  </r>
  <r>
    <s v="Honda Jazz 1.2 VX i VTEC"/>
    <n v="5.5"/>
    <n v="48230"/>
    <x v="1"/>
    <x v="0"/>
    <x v="0"/>
    <x v="0"/>
    <n v="998"/>
    <x v="0"/>
    <x v="2"/>
  </r>
  <r>
    <s v="Maruti Wagon R VXI"/>
    <n v="3.15"/>
    <n v="69240"/>
    <x v="1"/>
    <x v="0"/>
    <x v="0"/>
    <x v="10"/>
    <n v="2184"/>
    <x v="0"/>
    <x v="1"/>
  </r>
  <r>
    <s v="Mahindra Thar LX 4-Str Convert Top Diesel AT"/>
    <n v="17.399999999999999"/>
    <n v="18000"/>
    <x v="0"/>
    <x v="1"/>
    <x v="0"/>
    <x v="1"/>
    <n v="1497"/>
    <x v="3"/>
    <x v="0"/>
  </r>
  <r>
    <s v="Honda City i VTEC CVT VX"/>
    <n v="5.95"/>
    <n v="79000"/>
    <x v="1"/>
    <x v="1"/>
    <x v="0"/>
    <x v="5"/>
    <n v="1798"/>
    <x v="0"/>
    <x v="0"/>
  </r>
  <r>
    <s v="Toyota Corolla Altis G"/>
    <n v="3.5"/>
    <n v="109100"/>
    <x v="1"/>
    <x v="0"/>
    <x v="1"/>
    <x v="16"/>
    <n v="1373"/>
    <x v="0"/>
    <x v="0"/>
  </r>
  <r>
    <s v="Maruti Ertiga BSIV VXI"/>
    <n v="6.85"/>
    <n v="33000"/>
    <x v="1"/>
    <x v="0"/>
    <x v="0"/>
    <x v="2"/>
    <n v="1197"/>
    <x v="2"/>
    <x v="0"/>
  </r>
  <r>
    <s v="Hyundai i20 Asta Opt"/>
    <n v="10"/>
    <n v="900"/>
    <x v="1"/>
    <x v="0"/>
    <x v="0"/>
    <x v="11"/>
    <n v="1591"/>
    <x v="0"/>
    <x v="0"/>
  </r>
  <r>
    <s v="Hyundai Creta 1.6 VTVT S"/>
    <n v="7.65"/>
    <n v="49000"/>
    <x v="1"/>
    <x v="0"/>
    <x v="0"/>
    <x v="2"/>
    <n v="1497"/>
    <x v="0"/>
    <x v="0"/>
  </r>
  <r>
    <s v="Honda City i VTEC V"/>
    <n v="5.8"/>
    <n v="55000"/>
    <x v="1"/>
    <x v="0"/>
    <x v="0"/>
    <x v="4"/>
    <n v="998"/>
    <x v="0"/>
    <x v="2"/>
  </r>
  <r>
    <s v="Maruti Baleno RS 1.0 Petrol"/>
    <n v="6.36"/>
    <n v="17700"/>
    <x v="1"/>
    <x v="0"/>
    <x v="1"/>
    <x v="0"/>
    <n v="3956"/>
    <x v="0"/>
    <x v="5"/>
  </r>
  <r>
    <s v="Toyota prado VX A/T"/>
    <n v="13.5"/>
    <n v="90000"/>
    <x v="1"/>
    <x v="1"/>
    <x v="2"/>
    <x v="17"/>
    <n v="1061"/>
    <x v="4"/>
    <x v="0"/>
  </r>
  <r>
    <s v="Maruti Wagon R LXI DUO BSIII"/>
    <n v="1.8"/>
    <n v="55700"/>
    <x v="4"/>
    <x v="0"/>
    <x v="2"/>
    <x v="14"/>
    <n v="1799"/>
    <x v="0"/>
    <x v="0"/>
  </r>
  <r>
    <s v="Honda Civic 1.8 V AT"/>
    <n v="1.99"/>
    <n v="102000"/>
    <x v="1"/>
    <x v="1"/>
    <x v="1"/>
    <x v="14"/>
    <n v="1497"/>
    <x v="0"/>
    <x v="0"/>
  </r>
  <r>
    <s v="Honda City 1.5 V MT"/>
    <n v="2.75"/>
    <n v="101000"/>
    <x v="1"/>
    <x v="0"/>
    <x v="0"/>
    <x v="12"/>
    <n v="1995"/>
    <x v="0"/>
    <x v="0"/>
  </r>
  <r>
    <s v="BMW 5 Series 520d Luxury Line"/>
    <n v="22"/>
    <n v="72000"/>
    <x v="0"/>
    <x v="1"/>
    <x v="0"/>
    <x v="4"/>
    <n v="1197"/>
    <x v="0"/>
    <x v="0"/>
  </r>
  <r>
    <s v="Hyundai Grand i10 Nios AMT Sportz"/>
    <n v="6.75"/>
    <n v="39000"/>
    <x v="1"/>
    <x v="1"/>
    <x v="0"/>
    <x v="6"/>
    <n v="998"/>
    <x v="0"/>
    <x v="2"/>
  </r>
  <r>
    <s v="Maruti Wagon R CNG LXI"/>
    <n v="3.85"/>
    <n v="72000"/>
    <x v="2"/>
    <x v="0"/>
    <x v="0"/>
    <x v="4"/>
    <n v="1298"/>
    <x v="0"/>
    <x v="0"/>
  </r>
  <r>
    <s v="Maruti Swift Dzire VXi"/>
    <n v="1.9"/>
    <n v="91717"/>
    <x v="1"/>
    <x v="0"/>
    <x v="1"/>
    <x v="14"/>
    <n v="1197"/>
    <x v="0"/>
    <x v="0"/>
  </r>
  <r>
    <s v="Maruti Wagon R VXI 1.2"/>
    <n v="3.31"/>
    <n v="60000"/>
    <x v="1"/>
    <x v="0"/>
    <x v="0"/>
    <x v="4"/>
    <n v="1197"/>
    <x v="0"/>
    <x v="0"/>
  </r>
  <r>
    <s v="Maruti Swift VXI"/>
    <n v="3.17"/>
    <n v="61828"/>
    <x v="1"/>
    <x v="0"/>
    <x v="0"/>
    <x v="10"/>
    <n v="998"/>
    <x v="0"/>
    <x v="2"/>
  </r>
  <r>
    <s v="Maruti Wagon R LXI BS IV"/>
    <n v="2.38"/>
    <n v="98554"/>
    <x v="1"/>
    <x v="0"/>
    <x v="0"/>
    <x v="8"/>
    <n v="1373"/>
    <x v="0"/>
    <x v="0"/>
  </r>
  <r>
    <s v="Maruti Ertiga ZXI"/>
    <n v="4.62"/>
    <n v="112696"/>
    <x v="1"/>
    <x v="0"/>
    <x v="1"/>
    <x v="10"/>
    <n v="1968"/>
    <x v="2"/>
    <x v="0"/>
  </r>
  <r>
    <s v="Audi A3 35 TDI Premium"/>
    <n v="29.5"/>
    <n v="11000"/>
    <x v="0"/>
    <x v="1"/>
    <x v="0"/>
    <x v="0"/>
    <n v="1086"/>
    <x v="0"/>
    <x v="0"/>
  </r>
  <r>
    <s v="Hyundai Santro Xing GL"/>
    <n v="0.9"/>
    <n v="80000"/>
    <x v="1"/>
    <x v="0"/>
    <x v="1"/>
    <x v="9"/>
    <n v="2993"/>
    <x v="0"/>
    <x v="1"/>
  </r>
  <r>
    <s v="BMW 7 Series 730Ld"/>
    <n v="24.18"/>
    <n v="9329"/>
    <x v="0"/>
    <x v="1"/>
    <x v="0"/>
    <x v="10"/>
    <n v="1498"/>
    <x v="0"/>
    <x v="0"/>
  </r>
  <r>
    <s v="Skoda Rapid 1.5 TDI Style BSIV"/>
    <n v="6.66"/>
    <n v="64419"/>
    <x v="0"/>
    <x v="0"/>
    <x v="0"/>
    <x v="0"/>
    <n v="2987"/>
    <x v="0"/>
    <x v="1"/>
  </r>
  <r>
    <s v="Mercedes-Benz M-Class ML 350 4Matic"/>
    <n v="26.74"/>
    <n v="68000"/>
    <x v="0"/>
    <x v="1"/>
    <x v="0"/>
    <x v="10"/>
    <n v="1248"/>
    <x v="0"/>
    <x v="0"/>
  </r>
  <r>
    <s v="Maruti Swift Dzire VDI"/>
    <n v="5.63"/>
    <n v="91892"/>
    <x v="0"/>
    <x v="0"/>
    <x v="0"/>
    <x v="2"/>
    <n v="1197"/>
    <x v="0"/>
    <x v="0"/>
  </r>
  <r>
    <s v="Hyundai i20 Asta 1.2"/>
    <n v="4.79"/>
    <n v="50827"/>
    <x v="1"/>
    <x v="0"/>
    <x v="1"/>
    <x v="4"/>
    <n v="1197"/>
    <x v="0"/>
    <x v="0"/>
  </r>
  <r>
    <s v="Maruti Baleno 1.2 Alpha"/>
    <n v="5.53"/>
    <n v="69167"/>
    <x v="1"/>
    <x v="0"/>
    <x v="0"/>
    <x v="4"/>
    <n v="1995"/>
    <x v="0"/>
    <x v="0"/>
  </r>
  <r>
    <s v="BMW 5 Series 520d Luxury Line"/>
    <n v="65.75"/>
    <n v="7000"/>
    <x v="0"/>
    <x v="1"/>
    <x v="0"/>
    <x v="1"/>
    <n v="998"/>
    <x v="0"/>
    <x v="2"/>
  </r>
  <r>
    <s v="Maruti Wagon R LXI CNG"/>
    <n v="4"/>
    <n v="25000"/>
    <x v="2"/>
    <x v="0"/>
    <x v="1"/>
    <x v="3"/>
    <n v="995"/>
    <x v="0"/>
    <x v="2"/>
  </r>
  <r>
    <s v="Chevrolet Spark 1.0 LT"/>
    <n v="0.99204999999999999"/>
    <n v="84489"/>
    <x v="1"/>
    <x v="0"/>
    <x v="2"/>
    <x v="16"/>
    <n v="1493"/>
    <x v="0"/>
    <x v="0"/>
  </r>
  <r>
    <s v="Kia Seltos HTE D"/>
    <n v="11.82"/>
    <n v="35343"/>
    <x v="0"/>
    <x v="0"/>
    <x v="0"/>
    <x v="1"/>
    <n v="1995"/>
    <x v="0"/>
    <x v="0"/>
  </r>
  <r>
    <s v="BMW 5 Series 520d Modern Line"/>
    <n v="29.5"/>
    <n v="41000"/>
    <x v="0"/>
    <x v="1"/>
    <x v="0"/>
    <x v="0"/>
    <n v="998"/>
    <x v="0"/>
    <x v="2"/>
  </r>
  <r>
    <s v="Maruti Wagon R VXI BS IV"/>
    <n v="2.36"/>
    <n v="100527"/>
    <x v="1"/>
    <x v="0"/>
    <x v="0"/>
    <x v="8"/>
    <n v="0"/>
    <x v="0"/>
    <x v="4"/>
  </r>
  <r>
    <s v="Tata Nexon EV Prime XZ Plus"/>
    <n v="3.67"/>
    <n v="54239"/>
    <x v="3"/>
    <x v="1"/>
    <x v="0"/>
    <x v="6"/>
    <n v="799"/>
    <x v="0"/>
    <x v="2"/>
  </r>
  <r>
    <s v="Renault KWID RXT Optional"/>
    <n v="3.13"/>
    <n v="26457"/>
    <x v="1"/>
    <x v="0"/>
    <x v="2"/>
    <x v="3"/>
    <n v="2967"/>
    <x v="0"/>
    <x v="1"/>
  </r>
  <r>
    <s v="Audi Q7 3.0 TDI Quattro Premium Plus"/>
    <n v="21.74"/>
    <n v="97000"/>
    <x v="0"/>
    <x v="1"/>
    <x v="1"/>
    <x v="5"/>
    <n v="1373"/>
    <x v="2"/>
    <x v="0"/>
  </r>
  <r>
    <s v="Maruti Ertiga VXI CNG"/>
    <n v="4.8600000000000003"/>
    <n v="67231"/>
    <x v="2"/>
    <x v="0"/>
    <x v="0"/>
    <x v="5"/>
    <n v="1061"/>
    <x v="2"/>
    <x v="0"/>
  </r>
  <r>
    <s v="Maruti Wagon R LXI Minor Duo LPG"/>
    <n v="1.21"/>
    <n v="74228"/>
    <x v="4"/>
    <x v="0"/>
    <x v="0"/>
    <x v="9"/>
    <n v="998"/>
    <x v="0"/>
    <x v="2"/>
  </r>
  <r>
    <s v="Maruti Celerio VXI CNG Optional BSIV"/>
    <n v="4.51"/>
    <n v="55362"/>
    <x v="2"/>
    <x v="0"/>
    <x v="0"/>
    <x v="0"/>
    <n v="1582"/>
    <x v="0"/>
    <x v="0"/>
  </r>
  <r>
    <s v="Hyundai Creta 1.6 CRDi AT SX Plus"/>
    <n v="9.41"/>
    <n v="58000"/>
    <x v="0"/>
    <x v="1"/>
    <x v="0"/>
    <x v="4"/>
    <n v="1197"/>
    <x v="0"/>
    <x v="0"/>
  </r>
  <r>
    <s v="Hyundai i10 Magna AT"/>
    <n v="1.79"/>
    <n v="80896"/>
    <x v="1"/>
    <x v="1"/>
    <x v="2"/>
    <x v="12"/>
    <n v="2184"/>
    <x v="0"/>
    <x v="1"/>
  </r>
  <r>
    <s v="Mahindra Thar LX 4-Str Hard Top Diesel"/>
    <n v="17.75"/>
    <n v="36398"/>
    <x v="0"/>
    <x v="0"/>
    <x v="0"/>
    <x v="1"/>
    <n v="998"/>
    <x v="3"/>
    <x v="2"/>
  </r>
  <r>
    <s v="Maruti Wagon R LXI CNG"/>
    <n v="3.75"/>
    <n v="50227"/>
    <x v="2"/>
    <x v="0"/>
    <x v="0"/>
    <x v="5"/>
    <n v="2755"/>
    <x v="0"/>
    <x v="1"/>
  </r>
  <r>
    <s v="Toyota Fortuner Legender 4x4 AT"/>
    <n v="44.45"/>
    <n v="31000"/>
    <x v="0"/>
    <x v="1"/>
    <x v="0"/>
    <x v="1"/>
    <n v="1197"/>
    <x v="2"/>
    <x v="0"/>
  </r>
  <r>
    <s v="Maruti Baleno 1.2 Alpha"/>
    <n v="6.95"/>
    <n v="17359"/>
    <x v="1"/>
    <x v="0"/>
    <x v="0"/>
    <x v="2"/>
    <n v="999"/>
    <x v="0"/>
    <x v="2"/>
  </r>
  <r>
    <s v="Skoda Slavia 1.0 TSI Ambition"/>
    <n v="12.7"/>
    <n v="2263"/>
    <x v="1"/>
    <x v="0"/>
    <x v="0"/>
    <x v="11"/>
    <n v="1497"/>
    <x v="0"/>
    <x v="0"/>
  </r>
  <r>
    <s v="Honda City i VTEC CVT VX"/>
    <n v="6.65"/>
    <n v="81437"/>
    <x v="1"/>
    <x v="1"/>
    <x v="0"/>
    <x v="5"/>
    <n v="2179"/>
    <x v="0"/>
    <x v="1"/>
  </r>
  <r>
    <s v="Jaguar XF 2.2 Litre Luxury"/>
    <n v="24.74"/>
    <n v="34000"/>
    <x v="0"/>
    <x v="1"/>
    <x v="0"/>
    <x v="2"/>
    <n v="2143"/>
    <x v="0"/>
    <x v="1"/>
  </r>
  <r>
    <s v="Mercedes-Benz E-Class E250 CDI Avantgrade"/>
    <n v="19.25"/>
    <n v="80228"/>
    <x v="0"/>
    <x v="1"/>
    <x v="1"/>
    <x v="5"/>
    <n v="1498"/>
    <x v="0"/>
    <x v="0"/>
  </r>
  <r>
    <s v="Honda City i DTec V"/>
    <n v="7.15"/>
    <n v="65911"/>
    <x v="0"/>
    <x v="0"/>
    <x v="0"/>
    <x v="2"/>
    <n v="1197"/>
    <x v="0"/>
    <x v="0"/>
  </r>
  <r>
    <s v="Hyundai i20 Petrol CVT Asta"/>
    <n v="7.95"/>
    <n v="39898"/>
    <x v="1"/>
    <x v="1"/>
    <x v="0"/>
    <x v="3"/>
    <n v="2995"/>
    <x v="0"/>
    <x v="1"/>
  </r>
  <r>
    <s v="Audi S5 3.0 TFSIq Tiptronic"/>
    <n v="65"/>
    <n v="11000"/>
    <x v="1"/>
    <x v="1"/>
    <x v="0"/>
    <x v="3"/>
    <n v="1498"/>
    <x v="3"/>
    <x v="0"/>
  </r>
  <r>
    <s v="Mahindra Bolero B4"/>
    <n v="8"/>
    <n v="25000"/>
    <x v="0"/>
    <x v="0"/>
    <x v="0"/>
    <x v="6"/>
    <n v="1197"/>
    <x v="2"/>
    <x v="0"/>
  </r>
  <r>
    <s v="Maruti Swift VXI"/>
    <n v="6.75"/>
    <n v="10218"/>
    <x v="1"/>
    <x v="0"/>
    <x v="0"/>
    <x v="7"/>
    <n v="1497"/>
    <x v="0"/>
    <x v="0"/>
  </r>
  <r>
    <s v="Honda City 1.5 S AT"/>
    <n v="3.05"/>
    <n v="88119"/>
    <x v="1"/>
    <x v="1"/>
    <x v="1"/>
    <x v="14"/>
    <n v="1968"/>
    <x v="0"/>
    <x v="0"/>
  </r>
  <r>
    <s v="Audi A6 35 TDI"/>
    <n v="21.85"/>
    <n v="64000"/>
    <x v="0"/>
    <x v="1"/>
    <x v="1"/>
    <x v="0"/>
    <n v="1462"/>
    <x v="0"/>
    <x v="0"/>
  </r>
  <r>
    <s v="Maruti Vitara Brezza ZXI Plus"/>
    <n v="10.08"/>
    <n v="14572"/>
    <x v="1"/>
    <x v="0"/>
    <x v="0"/>
    <x v="1"/>
    <n v="1461"/>
    <x v="0"/>
    <x v="0"/>
  </r>
  <r>
    <s v="Nissan Sunny Diesel XL"/>
    <n v="4.21"/>
    <n v="66512"/>
    <x v="0"/>
    <x v="0"/>
    <x v="1"/>
    <x v="5"/>
    <n v="1591"/>
    <x v="0"/>
    <x v="0"/>
  </r>
  <r>
    <s v="Hyundai Verna 1.6 SX VTVT (O) AT"/>
    <n v="5.65"/>
    <n v="66357"/>
    <x v="1"/>
    <x v="1"/>
    <x v="1"/>
    <x v="5"/>
    <n v="2967"/>
    <x v="0"/>
    <x v="1"/>
  </r>
  <r>
    <s v="Audi A6 3.0 TDI Quattro Premium Plus"/>
    <n v="11.65"/>
    <n v="60000"/>
    <x v="0"/>
    <x v="1"/>
    <x v="2"/>
    <x v="8"/>
    <n v="2494"/>
    <x v="0"/>
    <x v="1"/>
  </r>
  <r>
    <s v="Toyota Innova 2.5 G4 Diesel 8-seater"/>
    <n v="5.66"/>
    <n v="91865"/>
    <x v="0"/>
    <x v="0"/>
    <x v="0"/>
    <x v="16"/>
    <n v="1493"/>
    <x v="4"/>
    <x v="0"/>
  </r>
  <r>
    <s v="Kia Seltos HTX Plus D"/>
    <n v="17.850000000000001"/>
    <n v="31409"/>
    <x v="0"/>
    <x v="0"/>
    <x v="0"/>
    <x v="6"/>
    <n v="1586"/>
    <x v="0"/>
    <x v="0"/>
  </r>
  <r>
    <s v="Maruti SX4 Vxi BSIV"/>
    <n v="2.4500000000000002"/>
    <n v="76247"/>
    <x v="1"/>
    <x v="0"/>
    <x v="0"/>
    <x v="12"/>
    <n v="1950"/>
    <x v="0"/>
    <x v="0"/>
  </r>
  <r>
    <s v="Mercedes-Benz C-Class Progressive C 200"/>
    <n v="19.11"/>
    <n v="52000"/>
    <x v="1"/>
    <x v="1"/>
    <x v="0"/>
    <x v="2"/>
    <n v="1497"/>
    <x v="0"/>
    <x v="0"/>
  </r>
  <r>
    <s v="Honda City V MT"/>
    <n v="3.61"/>
    <n v="48267"/>
    <x v="1"/>
    <x v="0"/>
    <x v="0"/>
    <x v="16"/>
    <n v="1497"/>
    <x v="0"/>
    <x v="0"/>
  </r>
  <r>
    <s v="Honda City i VTEC CVT VX"/>
    <n v="9.4499999999999993"/>
    <n v="31441"/>
    <x v="1"/>
    <x v="1"/>
    <x v="0"/>
    <x v="0"/>
    <n v="1396"/>
    <x v="0"/>
    <x v="0"/>
  </r>
  <r>
    <s v="Hyundai i20 1.4 CRDi Asta"/>
    <n v="3.65"/>
    <n v="59564"/>
    <x v="0"/>
    <x v="0"/>
    <x v="0"/>
    <x v="16"/>
    <n v="2354"/>
    <x v="0"/>
    <x v="1"/>
  </r>
  <r>
    <s v="Honda CR-V 2.4L 4WD AT"/>
    <n v="8.4"/>
    <n v="80000"/>
    <x v="1"/>
    <x v="1"/>
    <x v="1"/>
    <x v="5"/>
    <n v="1586"/>
    <x v="0"/>
    <x v="0"/>
  </r>
  <r>
    <s v="Maruti SX4 ZXI MT BSIV"/>
    <n v="2.85"/>
    <n v="65115"/>
    <x v="1"/>
    <x v="0"/>
    <x v="1"/>
    <x v="12"/>
    <n v="1199"/>
    <x v="0"/>
    <x v="0"/>
  </r>
  <r>
    <s v="Honda Jazz 1.2 SV i VTEC"/>
    <n v="4.6500000000000004"/>
    <n v="46149"/>
    <x v="1"/>
    <x v="0"/>
    <x v="1"/>
    <x v="4"/>
    <n v="1497"/>
    <x v="0"/>
    <x v="0"/>
  </r>
  <r>
    <s v="Honda City V MT"/>
    <n v="3.21"/>
    <n v="65598"/>
    <x v="1"/>
    <x v="0"/>
    <x v="0"/>
    <x v="12"/>
    <n v="2143"/>
    <x v="0"/>
    <x v="1"/>
  </r>
  <r>
    <s v="Mercedes-Benz GLC 220d 4MATIC Sport"/>
    <n v="35.75"/>
    <n v="72000"/>
    <x v="0"/>
    <x v="1"/>
    <x v="1"/>
    <x v="3"/>
    <n v="1461"/>
    <x v="0"/>
    <x v="0"/>
  </r>
  <r>
    <s v="Renault Duster 110PS Diesel RxL"/>
    <n v="5.65"/>
    <n v="72350"/>
    <x v="0"/>
    <x v="0"/>
    <x v="0"/>
    <x v="5"/>
    <n v="1197"/>
    <x v="0"/>
    <x v="0"/>
  </r>
  <r>
    <s v="Maruti Baleno 1.2 Zeta"/>
    <n v="7.25"/>
    <n v="18959"/>
    <x v="1"/>
    <x v="0"/>
    <x v="0"/>
    <x v="3"/>
    <n v="1497"/>
    <x v="0"/>
    <x v="0"/>
  </r>
  <r>
    <s v="Honda City V MT"/>
    <n v="4.21"/>
    <n v="80078"/>
    <x v="1"/>
    <x v="0"/>
    <x v="0"/>
    <x v="10"/>
    <n v="1968"/>
    <x v="0"/>
    <x v="0"/>
  </r>
  <r>
    <s v="Volkswagen Passat Diesel Highline 2.0 TDI"/>
    <n v="6.5"/>
    <n v="58000"/>
    <x v="0"/>
    <x v="1"/>
    <x v="1"/>
    <x v="16"/>
    <n v="1591"/>
    <x v="0"/>
    <x v="0"/>
  </r>
  <r>
    <s v="Hyundai Verna 1.6 VTVT S"/>
    <n v="6.49"/>
    <n v="49613"/>
    <x v="1"/>
    <x v="0"/>
    <x v="0"/>
    <x v="0"/>
    <n v="1461"/>
    <x v="0"/>
    <x v="0"/>
  </r>
  <r>
    <s v="Renault Duster 85PS Diesel RxS"/>
    <n v="8.3000000000000007"/>
    <n v="80002"/>
    <x v="0"/>
    <x v="0"/>
    <x v="0"/>
    <x v="7"/>
    <n v="1330"/>
    <x v="0"/>
    <x v="0"/>
  </r>
  <r>
    <s v="Nissan Kicks 1.3 Turbo XV"/>
    <n v="9.8000000000000007"/>
    <n v="16194"/>
    <x v="1"/>
    <x v="0"/>
    <x v="0"/>
    <x v="6"/>
    <n v="1497"/>
    <x v="0"/>
    <x v="0"/>
  </r>
  <r>
    <s v="Honda City ZX CVT"/>
    <n v="12.35"/>
    <n v="55617"/>
    <x v="1"/>
    <x v="1"/>
    <x v="0"/>
    <x v="6"/>
    <n v="1497"/>
    <x v="0"/>
    <x v="0"/>
  </r>
  <r>
    <s v="Honda City i-VTEC VX"/>
    <n v="9.4"/>
    <n v="38409"/>
    <x v="1"/>
    <x v="0"/>
    <x v="0"/>
    <x v="7"/>
    <n v="1198"/>
    <x v="0"/>
    <x v="0"/>
  </r>
  <r>
    <s v="Honda Brio VX AT"/>
    <n v="3.25"/>
    <n v="68045"/>
    <x v="1"/>
    <x v="1"/>
    <x v="0"/>
    <x v="5"/>
    <n v="1462"/>
    <x v="0"/>
    <x v="0"/>
  </r>
  <r>
    <s v="Maruti Ciaz Alpha BSIV"/>
    <n v="9.26"/>
    <n v="7342"/>
    <x v="1"/>
    <x v="0"/>
    <x v="0"/>
    <x v="7"/>
    <n v="1497"/>
    <x v="0"/>
    <x v="0"/>
  </r>
  <r>
    <s v="Honda City i-VTEC CVT ZX"/>
    <n v="9.4499999999999993"/>
    <n v="27914"/>
    <x v="1"/>
    <x v="1"/>
    <x v="0"/>
    <x v="0"/>
    <n v="998"/>
    <x v="0"/>
    <x v="2"/>
  </r>
  <r>
    <s v="Hyundai Venue SX Plus Turbo DCT"/>
    <n v="12.6"/>
    <n v="8639"/>
    <x v="1"/>
    <x v="1"/>
    <x v="0"/>
    <x v="1"/>
    <n v="998"/>
    <x v="0"/>
    <x v="2"/>
  </r>
  <r>
    <s v="Hyundai Venue SX Plus Turbo DCT"/>
    <n v="11.85"/>
    <n v="11069"/>
    <x v="1"/>
    <x v="1"/>
    <x v="0"/>
    <x v="1"/>
    <n v="1497"/>
    <x v="0"/>
    <x v="0"/>
  </r>
  <r>
    <s v="Honda City i-VTEC CVT ZX"/>
    <n v="9.69"/>
    <n v="73971"/>
    <x v="1"/>
    <x v="1"/>
    <x v="0"/>
    <x v="3"/>
    <n v="1199"/>
    <x v="0"/>
    <x v="0"/>
  </r>
  <r>
    <s v="Honda Jazz 1.2 V i VTEC"/>
    <n v="5.15"/>
    <n v="70379"/>
    <x v="1"/>
    <x v="0"/>
    <x v="0"/>
    <x v="0"/>
    <n v="998"/>
    <x v="0"/>
    <x v="2"/>
  </r>
  <r>
    <s v="Hyundai Venue SX Turbo"/>
    <n v="9.99"/>
    <n v="19108"/>
    <x v="1"/>
    <x v="0"/>
    <x v="0"/>
    <x v="1"/>
    <n v="1591"/>
    <x v="0"/>
    <x v="0"/>
  </r>
  <r>
    <s v="Hyundai Verna VTVT 1.6 SX"/>
    <n v="8.99"/>
    <n v="37842"/>
    <x v="1"/>
    <x v="0"/>
    <x v="0"/>
    <x v="3"/>
    <n v="2494"/>
    <x v="0"/>
    <x v="1"/>
  </r>
  <r>
    <s v="Toyota Innova 2.5 EV Diesel MS 7 Str BSIII"/>
    <n v="2.25"/>
    <n v="120000"/>
    <x v="0"/>
    <x v="0"/>
    <x v="0"/>
    <x v="17"/>
    <n v="1950"/>
    <x v="2"/>
    <x v="0"/>
  </r>
  <r>
    <s v="Mercedes-Benz GLC 220d 4MATIC"/>
    <n v="56.5"/>
    <n v="24000"/>
    <x v="0"/>
    <x v="1"/>
    <x v="0"/>
    <x v="6"/>
    <n v="1956"/>
    <x v="0"/>
    <x v="0"/>
  </r>
  <r>
    <s v="Jeep Compass 2.0 Limited 4X4 Opt Diesel AT"/>
    <n v="25"/>
    <n v="35500"/>
    <x v="0"/>
    <x v="1"/>
    <x v="1"/>
    <x v="1"/>
    <n v="1991"/>
    <x v="0"/>
    <x v="0"/>
  </r>
  <r>
    <s v="Mercedes-Benz GLC 200"/>
    <n v="61"/>
    <n v="15000"/>
    <x v="1"/>
    <x v="1"/>
    <x v="0"/>
    <x v="1"/>
    <n v="1997"/>
    <x v="0"/>
    <x v="0"/>
  </r>
  <r>
    <s v="Jaguar F-Pace 2.0 R-Dynamic S Diesel"/>
    <n v="74"/>
    <n v="9900"/>
    <x v="0"/>
    <x v="1"/>
    <x v="0"/>
    <x v="1"/>
    <n v="1998"/>
    <x v="0"/>
    <x v="0"/>
  </r>
  <r>
    <s v="BMW X4 xDrive30i M Sport Silver Shadow Edition"/>
    <n v="74.5"/>
    <n v="7600"/>
    <x v="1"/>
    <x v="1"/>
    <x v="0"/>
    <x v="11"/>
    <n v="1497"/>
    <x v="0"/>
    <x v="0"/>
  </r>
  <r>
    <s v="Honda City i-VTEC CVT ZX"/>
    <n v="8.9"/>
    <n v="57826"/>
    <x v="1"/>
    <x v="1"/>
    <x v="1"/>
    <x v="0"/>
    <n v="1497"/>
    <x v="0"/>
    <x v="0"/>
  </r>
  <r>
    <s v="Tata Nexon 1.5 Revotorq XM"/>
    <n v="6.25"/>
    <n v="91216"/>
    <x v="0"/>
    <x v="0"/>
    <x v="0"/>
    <x v="0"/>
    <n v="998"/>
    <x v="0"/>
    <x v="2"/>
  </r>
  <r>
    <s v="Hyundai Venue SX Turbo"/>
    <n v="9.99"/>
    <n v="13731"/>
    <x v="1"/>
    <x v="0"/>
    <x v="0"/>
    <x v="1"/>
    <n v="1497"/>
    <x v="0"/>
    <x v="0"/>
  </r>
  <r>
    <s v="Honda City i-VTEC V"/>
    <n v="7.5"/>
    <n v="60477"/>
    <x v="1"/>
    <x v="0"/>
    <x v="0"/>
    <x v="0"/>
    <n v="1248"/>
    <x v="0"/>
    <x v="0"/>
  </r>
  <r>
    <s v="Maruti Swift Dzire AMT ZDI"/>
    <n v="6.39"/>
    <n v="105911"/>
    <x v="0"/>
    <x v="1"/>
    <x v="0"/>
    <x v="0"/>
    <n v="1591"/>
    <x v="0"/>
    <x v="0"/>
  </r>
  <r>
    <s v="Hyundai Verna VTVT 1.6 SX"/>
    <n v="9.25"/>
    <n v="18072"/>
    <x v="1"/>
    <x v="0"/>
    <x v="1"/>
    <x v="7"/>
    <n v="1197"/>
    <x v="0"/>
    <x v="0"/>
  </r>
  <r>
    <s v="Hyundai i20 1.2 Asta"/>
    <n v="6.99"/>
    <n v="53608"/>
    <x v="1"/>
    <x v="0"/>
    <x v="0"/>
    <x v="3"/>
    <n v="1197"/>
    <x v="0"/>
    <x v="0"/>
  </r>
  <r>
    <s v="Toyota Glanza G"/>
    <n v="7.99"/>
    <n v="17790"/>
    <x v="1"/>
    <x v="0"/>
    <x v="0"/>
    <x v="1"/>
    <n v="1197"/>
    <x v="0"/>
    <x v="0"/>
  </r>
  <r>
    <s v="Hyundai Grand i10 Nios Sportz"/>
    <n v="6.69"/>
    <n v="24154"/>
    <x v="1"/>
    <x v="0"/>
    <x v="0"/>
    <x v="6"/>
    <n v="799"/>
    <x v="0"/>
    <x v="2"/>
  </r>
  <r>
    <s v="Renault KWID RXT"/>
    <n v="3"/>
    <n v="24744"/>
    <x v="1"/>
    <x v="0"/>
    <x v="0"/>
    <x v="2"/>
    <n v="1197"/>
    <x v="0"/>
    <x v="0"/>
  </r>
  <r>
    <s v="Hyundai Grand i10 Nios Magna Corp Edition"/>
    <n v="5.78"/>
    <n v="38985"/>
    <x v="1"/>
    <x v="0"/>
    <x v="1"/>
    <x v="6"/>
    <n v="1197"/>
    <x v="0"/>
    <x v="0"/>
  </r>
  <r>
    <s v="Maruti Ritz VXi"/>
    <n v="3.28"/>
    <n v="41050"/>
    <x v="1"/>
    <x v="0"/>
    <x v="0"/>
    <x v="5"/>
    <n v="998"/>
    <x v="0"/>
    <x v="2"/>
  </r>
  <r>
    <s v="Maruti Alto K10 VXI"/>
    <n v="3.68"/>
    <n v="61714"/>
    <x v="1"/>
    <x v="0"/>
    <x v="0"/>
    <x v="0"/>
    <n v="1462"/>
    <x v="0"/>
    <x v="0"/>
  </r>
  <r>
    <s v="Maruti Vitara Brezza VXI"/>
    <n v="8.74"/>
    <n v="20092"/>
    <x v="1"/>
    <x v="0"/>
    <x v="0"/>
    <x v="6"/>
    <n v="999"/>
    <x v="0"/>
    <x v="2"/>
  </r>
  <r>
    <s v="Nissan Magnite XV Premium"/>
    <n v="6.76"/>
    <n v="74811"/>
    <x v="1"/>
    <x v="0"/>
    <x v="0"/>
    <x v="1"/>
    <n v="1462"/>
    <x v="0"/>
    <x v="0"/>
  </r>
  <r>
    <s v="Maruti Ertiga ZXI Plus"/>
    <n v="9.7899999999999991"/>
    <n v="8702"/>
    <x v="1"/>
    <x v="0"/>
    <x v="0"/>
    <x v="7"/>
    <n v="1199"/>
    <x v="2"/>
    <x v="0"/>
  </r>
  <r>
    <s v="Honda Amaze S Petrol BSIV"/>
    <n v="6.1"/>
    <n v="34039"/>
    <x v="1"/>
    <x v="0"/>
    <x v="0"/>
    <x v="7"/>
    <n v="1497"/>
    <x v="0"/>
    <x v="0"/>
  </r>
  <r>
    <s v="Honda City i VTEC CVT VX"/>
    <n v="6.7"/>
    <n v="98285"/>
    <x v="1"/>
    <x v="1"/>
    <x v="1"/>
    <x v="2"/>
    <n v="1956"/>
    <x v="0"/>
    <x v="0"/>
  </r>
  <r>
    <s v="Jeep Compass 2.0 Limited"/>
    <n v="13.5"/>
    <n v="72000"/>
    <x v="0"/>
    <x v="0"/>
    <x v="0"/>
    <x v="3"/>
    <n v="1197"/>
    <x v="0"/>
    <x v="0"/>
  </r>
  <r>
    <s v="Hyundai Grand i10 Magna"/>
    <n v="4.8"/>
    <n v="50000"/>
    <x v="1"/>
    <x v="0"/>
    <x v="0"/>
    <x v="6"/>
    <n v="1395"/>
    <x v="0"/>
    <x v="0"/>
  </r>
  <r>
    <s v="Audi Q3 30 TFSI Premium FWD"/>
    <n v="19.55"/>
    <n v="120000"/>
    <x v="1"/>
    <x v="1"/>
    <x v="0"/>
    <x v="3"/>
    <n v="2179"/>
    <x v="0"/>
    <x v="1"/>
  </r>
  <r>
    <s v="Mahindra XUV500 W7 BSIV"/>
    <n v="10.74"/>
    <n v="76813"/>
    <x v="0"/>
    <x v="0"/>
    <x v="0"/>
    <x v="3"/>
    <n v="2487"/>
    <x v="2"/>
    <x v="1"/>
  </r>
  <r>
    <s v="Maruti Omni E 8 Str STD"/>
    <n v="1.25"/>
    <n v="80000"/>
    <x v="1"/>
    <x v="0"/>
    <x v="1"/>
    <x v="16"/>
    <n v="1950"/>
    <x v="0"/>
    <x v="0"/>
  </r>
  <r>
    <s v="Toyota Camry Hybrid 2.5"/>
    <n v="40.9"/>
    <n v="20000"/>
    <x v="1"/>
    <x v="1"/>
    <x v="0"/>
    <x v="7"/>
    <n v="2393"/>
    <x v="0"/>
    <x v="1"/>
  </r>
  <r>
    <s v="Mercedes-Benz C-Class Progressive C 220d"/>
    <n v="39"/>
    <n v="24000"/>
    <x v="0"/>
    <x v="1"/>
    <x v="1"/>
    <x v="6"/>
    <n v="1197"/>
    <x v="2"/>
    <x v="0"/>
  </r>
  <r>
    <s v="Toyota Innova Crysta 2.4 G MT"/>
    <n v="18.899999999999999"/>
    <n v="43200"/>
    <x v="0"/>
    <x v="0"/>
    <x v="0"/>
    <x v="0"/>
    <n v="2143"/>
    <x v="0"/>
    <x v="1"/>
  </r>
  <r>
    <s v="Hyundai i20 Magna Plus"/>
    <n v="6.5"/>
    <n v="42000"/>
    <x v="1"/>
    <x v="0"/>
    <x v="0"/>
    <x v="6"/>
    <n v="1461"/>
    <x v="0"/>
    <x v="0"/>
  </r>
  <r>
    <s v="Mercedes-Benz GLE 250d"/>
    <n v="44"/>
    <n v="49000"/>
    <x v="0"/>
    <x v="1"/>
    <x v="0"/>
    <x v="0"/>
    <n v="2184"/>
    <x v="0"/>
    <x v="1"/>
  </r>
  <r>
    <s v="Mahindra Verito 1.5 D4 BSIII"/>
    <n v="1.8"/>
    <n v="195000"/>
    <x v="0"/>
    <x v="0"/>
    <x v="0"/>
    <x v="10"/>
    <n v="1197"/>
    <x v="3"/>
    <x v="0"/>
  </r>
  <r>
    <s v="Mahindra Thar LX 4-Str Convert Top Diesel"/>
    <n v="16.5"/>
    <n v="12200"/>
    <x v="0"/>
    <x v="0"/>
    <x v="0"/>
    <x v="1"/>
    <n v="1950"/>
    <x v="0"/>
    <x v="0"/>
  </r>
  <r>
    <s v="Hyundai Aura SX"/>
    <n v="6.9"/>
    <n v="23000"/>
    <x v="1"/>
    <x v="0"/>
    <x v="0"/>
    <x v="1"/>
    <n v="1582"/>
    <x v="0"/>
    <x v="0"/>
  </r>
  <r>
    <s v="Mercedes-Benz E-Class Expression E 220 d BSIV"/>
    <n v="58"/>
    <n v="17000"/>
    <x v="0"/>
    <x v="1"/>
    <x v="0"/>
    <x v="6"/>
    <n v="1582"/>
    <x v="0"/>
    <x v="0"/>
  </r>
  <r>
    <s v="Hyundai Creta 1.6 CRDi SX"/>
    <n v="8.4499999999999993"/>
    <n v="70000"/>
    <x v="0"/>
    <x v="0"/>
    <x v="0"/>
    <x v="4"/>
    <n v="1197"/>
    <x v="0"/>
    <x v="0"/>
  </r>
  <r>
    <s v="Hyundai Creta 1.6 CRDi SX"/>
    <n v="9.25"/>
    <n v="75000"/>
    <x v="0"/>
    <x v="0"/>
    <x v="1"/>
    <x v="2"/>
    <n v="1995"/>
    <x v="0"/>
    <x v="0"/>
  </r>
  <r>
    <s v="Maruti Swift VXI"/>
    <n v="6.1"/>
    <n v="72521"/>
    <x v="1"/>
    <x v="0"/>
    <x v="0"/>
    <x v="3"/>
    <n v="1493"/>
    <x v="0"/>
    <x v="0"/>
  </r>
  <r>
    <s v="BMW X3 xDrive 20d Luxury Line"/>
    <n v="60"/>
    <n v="19000"/>
    <x v="0"/>
    <x v="1"/>
    <x v="0"/>
    <x v="1"/>
    <n v="998"/>
    <x v="0"/>
    <x v="2"/>
  </r>
  <r>
    <s v="Hyundai Venue SX Diesel"/>
    <n v="11.5"/>
    <n v="37233"/>
    <x v="0"/>
    <x v="0"/>
    <x v="0"/>
    <x v="6"/>
    <n v="1498"/>
    <x v="0"/>
    <x v="0"/>
  </r>
  <r>
    <s v="Maruti S-Presso VXI Plus AT 2019-2022"/>
    <n v="5.5"/>
    <n v="2682"/>
    <x v="1"/>
    <x v="1"/>
    <x v="0"/>
    <x v="6"/>
    <n v="1950"/>
    <x v="0"/>
    <x v="0"/>
  </r>
  <r>
    <s v="Volkswagen Polo 1.5 TDI Trendline"/>
    <n v="4.0999999999999996"/>
    <n v="115000"/>
    <x v="0"/>
    <x v="0"/>
    <x v="0"/>
    <x v="2"/>
    <n v="1582"/>
    <x v="0"/>
    <x v="0"/>
  </r>
  <r>
    <s v="Mercedes-Benz GLC Coupe 300d 4MATIC"/>
    <n v="71.5"/>
    <n v="24900"/>
    <x v="0"/>
    <x v="1"/>
    <x v="0"/>
    <x v="1"/>
    <n v="1199"/>
    <x v="0"/>
    <x v="0"/>
  </r>
  <r>
    <s v="Hyundai Verna CRDi 1.6 SX Option"/>
    <n v="10.95"/>
    <n v="74000"/>
    <x v="0"/>
    <x v="0"/>
    <x v="0"/>
    <x v="7"/>
    <n v="624"/>
    <x v="0"/>
    <x v="2"/>
  </r>
  <r>
    <s v="Honda Amaze S Petrol"/>
    <n v="6.4"/>
    <n v="25102"/>
    <x v="1"/>
    <x v="0"/>
    <x v="0"/>
    <x v="7"/>
    <n v="1997"/>
    <x v="3"/>
    <x v="0"/>
  </r>
  <r>
    <s v="Tata Nano Cx"/>
    <n v="0.6"/>
    <n v="16700"/>
    <x v="1"/>
    <x v="0"/>
    <x v="1"/>
    <x v="12"/>
    <n v="2523"/>
    <x v="0"/>
    <x v="1"/>
  </r>
  <r>
    <s v="Jaguar XF 2.0 Petrol Prestige"/>
    <n v="47"/>
    <n v="7500"/>
    <x v="1"/>
    <x v="1"/>
    <x v="0"/>
    <x v="6"/>
    <n v="2494"/>
    <x v="5"/>
    <x v="1"/>
  </r>
  <r>
    <s v="Mahindra Bolero Pik Up Extra Long FB 1.3T"/>
    <n v="8"/>
    <n v="60000"/>
    <x v="0"/>
    <x v="0"/>
    <x v="0"/>
    <x v="7"/>
    <n v="1197"/>
    <x v="2"/>
    <x v="0"/>
  </r>
  <r>
    <s v="Toyota Innova 2.5 EV (Diesel) MS 7 Seater BS IV"/>
    <n v="5.5"/>
    <n v="113000"/>
    <x v="0"/>
    <x v="0"/>
    <x v="0"/>
    <x v="16"/>
    <n v="4461"/>
    <x v="0"/>
    <x v="3"/>
  </r>
  <r>
    <s v="Maruti Baleno 1.2 Alpha"/>
    <n v="6.5"/>
    <n v="37800"/>
    <x v="1"/>
    <x v="0"/>
    <x v="0"/>
    <x v="3"/>
    <n v="1396"/>
    <x v="2"/>
    <x v="0"/>
  </r>
  <r>
    <s v="Toyota Land Cruiser VX"/>
    <n v="158"/>
    <n v="56000"/>
    <x v="0"/>
    <x v="1"/>
    <x v="0"/>
    <x v="3"/>
    <n v="2393"/>
    <x v="0"/>
    <x v="1"/>
  </r>
  <r>
    <s v="Hyundai i20 Sportz 1.4 CRDi"/>
    <n v="3"/>
    <n v="100000"/>
    <x v="0"/>
    <x v="0"/>
    <x v="1"/>
    <x v="8"/>
    <n v="796"/>
    <x v="2"/>
    <x v="2"/>
  </r>
  <r>
    <s v="Toyota Innova Crysta 2.4 ZX 7 STR AT"/>
    <n v="30.5"/>
    <n v="250"/>
    <x v="0"/>
    <x v="1"/>
    <x v="0"/>
    <x v="11"/>
    <n v="1993"/>
    <x v="0"/>
    <x v="0"/>
  </r>
  <r>
    <s v="Maruti Alto LXi"/>
    <n v="1.51"/>
    <n v="80000"/>
    <x v="1"/>
    <x v="0"/>
    <x v="2"/>
    <x v="12"/>
    <n v="1197"/>
    <x v="0"/>
    <x v="0"/>
  </r>
  <r>
    <s v="Mercedes-Benz C-Class C 220d"/>
    <n v="62"/>
    <n v="4000"/>
    <x v="0"/>
    <x v="1"/>
    <x v="0"/>
    <x v="11"/>
    <n v="1462"/>
    <x v="0"/>
    <x v="0"/>
  </r>
  <r>
    <s v="Maruti Baleno Alpha"/>
    <n v="8.4"/>
    <n v="3731"/>
    <x v="1"/>
    <x v="0"/>
    <x v="0"/>
    <x v="1"/>
    <n v="1493"/>
    <x v="1"/>
    <x v="0"/>
  </r>
  <r>
    <s v="Maruti XL6 Zeta"/>
    <n v="11.25"/>
    <n v="4028"/>
    <x v="1"/>
    <x v="0"/>
    <x v="0"/>
    <x v="1"/>
    <n v="2925"/>
    <x v="2"/>
    <x v="1"/>
  </r>
  <r>
    <s v="Mahindra TUV 300 T6 Plus"/>
    <n v="6.5"/>
    <n v="70000"/>
    <x v="0"/>
    <x v="0"/>
    <x v="0"/>
    <x v="2"/>
    <n v="998"/>
    <x v="0"/>
    <x v="2"/>
  </r>
  <r>
    <s v="Mercedes-Benz S-Class S 350 d"/>
    <n v="47.75"/>
    <n v="13000"/>
    <x v="0"/>
    <x v="1"/>
    <x v="1"/>
    <x v="5"/>
    <n v="1495"/>
    <x v="0"/>
    <x v="0"/>
  </r>
  <r>
    <s v="Maruti Alto K10 VXI"/>
    <n v="3.3"/>
    <n v="65000"/>
    <x v="1"/>
    <x v="0"/>
    <x v="0"/>
    <x v="7"/>
    <n v="1248"/>
    <x v="0"/>
    <x v="0"/>
  </r>
  <r>
    <s v="Hyundai Accent Executive LPG"/>
    <n v="1.7"/>
    <n v="73000"/>
    <x v="4"/>
    <x v="0"/>
    <x v="1"/>
    <x v="12"/>
    <n v="2925"/>
    <x v="0"/>
    <x v="1"/>
  </r>
  <r>
    <s v="Maruti Swift Dzire VDi"/>
    <n v="5.25"/>
    <n v="77200"/>
    <x v="0"/>
    <x v="0"/>
    <x v="0"/>
    <x v="5"/>
    <n v="1968"/>
    <x v="2"/>
    <x v="0"/>
  </r>
  <r>
    <s v="Mercedes-Benz GLS 400d 4MATIC"/>
    <n v="117"/>
    <n v="15000"/>
    <x v="0"/>
    <x v="1"/>
    <x v="1"/>
    <x v="6"/>
    <n v="999"/>
    <x v="0"/>
    <x v="2"/>
  </r>
  <r>
    <s v="Audi A6 2.0 TDI"/>
    <n v="14.5"/>
    <n v="120000"/>
    <x v="0"/>
    <x v="1"/>
    <x v="3"/>
    <x v="10"/>
    <n v="1497"/>
    <x v="0"/>
    <x v="0"/>
  </r>
  <r>
    <s v="Renault KWID 1.0 AMT RXT"/>
    <n v="3"/>
    <n v="45200"/>
    <x v="1"/>
    <x v="1"/>
    <x v="1"/>
    <x v="2"/>
    <n v="2993"/>
    <x v="0"/>
    <x v="1"/>
  </r>
  <r>
    <s v="Honda City V AT"/>
    <n v="4.25"/>
    <n v="75200"/>
    <x v="1"/>
    <x v="1"/>
    <x v="0"/>
    <x v="10"/>
    <n v="998"/>
    <x v="0"/>
    <x v="2"/>
  </r>
  <r>
    <s v="BMW X5 xDrive 30d xLine"/>
    <n v="83"/>
    <n v="25000"/>
    <x v="0"/>
    <x v="1"/>
    <x v="0"/>
    <x v="6"/>
    <n v="2179"/>
    <x v="0"/>
    <x v="1"/>
  </r>
  <r>
    <s v="Maruti Alto K10 2010-2014 VXI"/>
    <n v="2"/>
    <n v="80000"/>
    <x v="1"/>
    <x v="0"/>
    <x v="3"/>
    <x v="10"/>
    <n v="1197"/>
    <x v="2"/>
    <x v="0"/>
  </r>
  <r>
    <s v="Mahindra XUV500 W8 4WD"/>
    <n v="4.5"/>
    <n v="160000"/>
    <x v="0"/>
    <x v="0"/>
    <x v="1"/>
    <x v="10"/>
    <n v="2967"/>
    <x v="0"/>
    <x v="1"/>
  </r>
  <r>
    <s v="Maruti Swift LXI"/>
    <n v="4.75"/>
    <n v="65150"/>
    <x v="1"/>
    <x v="0"/>
    <x v="0"/>
    <x v="0"/>
    <n v="1248"/>
    <x v="2"/>
    <x v="0"/>
  </r>
  <r>
    <s v="Audi Q7 45 TDI Quattro Technology"/>
    <n v="46"/>
    <n v="65000"/>
    <x v="0"/>
    <x v="1"/>
    <x v="0"/>
    <x v="0"/>
    <n v="2179"/>
    <x v="0"/>
    <x v="1"/>
  </r>
  <r>
    <s v="Maruti Swift Dzire VDI"/>
    <n v="4.5999999999999996"/>
    <n v="80000"/>
    <x v="0"/>
    <x v="0"/>
    <x v="1"/>
    <x v="5"/>
    <n v="1582"/>
    <x v="2"/>
    <x v="0"/>
  </r>
  <r>
    <s v="Mahindra XUV500 W4"/>
    <n v="9"/>
    <n v="50000"/>
    <x v="0"/>
    <x v="0"/>
    <x v="1"/>
    <x v="0"/>
    <n v="2987"/>
    <x v="0"/>
    <x v="1"/>
  </r>
  <r>
    <s v="Hyundai Creta 1.6 SX Automatic Diesel"/>
    <n v="8.5"/>
    <n v="108000"/>
    <x v="0"/>
    <x v="1"/>
    <x v="1"/>
    <x v="4"/>
    <n v="1497"/>
    <x v="2"/>
    <x v="0"/>
  </r>
  <r>
    <s v="Mercedes-Benz GLS 350d Grand Edition"/>
    <n v="59.5"/>
    <n v="45000"/>
    <x v="0"/>
    <x v="1"/>
    <x v="1"/>
    <x v="2"/>
    <n v="2499"/>
    <x v="0"/>
    <x v="1"/>
  </r>
  <r>
    <s v="Honda City EXi"/>
    <n v="1.29"/>
    <n v="139000"/>
    <x v="1"/>
    <x v="0"/>
    <x v="2"/>
    <x v="15"/>
    <n v="1995"/>
    <x v="2"/>
    <x v="0"/>
  </r>
  <r>
    <s v="Chevrolet Tavera B1-7 seats BSII"/>
    <n v="2.9"/>
    <n v="120000"/>
    <x v="0"/>
    <x v="0"/>
    <x v="1"/>
    <x v="16"/>
    <n v="1498"/>
    <x v="0"/>
    <x v="0"/>
  </r>
  <r>
    <s v="BMW 5 Series 520d Luxury Line"/>
    <n v="48"/>
    <n v="29000"/>
    <x v="0"/>
    <x v="1"/>
    <x v="0"/>
    <x v="7"/>
    <n v="1248"/>
    <x v="0"/>
    <x v="0"/>
  </r>
  <r>
    <s v="Honda Amaze VX CVT Diesel BSIV"/>
    <n v="4.5"/>
    <n v="80105"/>
    <x v="0"/>
    <x v="1"/>
    <x v="1"/>
    <x v="2"/>
    <n v="999"/>
    <x v="0"/>
    <x v="2"/>
  </r>
  <r>
    <s v="Maruti Vitara Brezza ZDi Plus"/>
    <n v="8.75"/>
    <n v="60000"/>
    <x v="0"/>
    <x v="0"/>
    <x v="0"/>
    <x v="7"/>
    <n v="2143"/>
    <x v="0"/>
    <x v="1"/>
  </r>
  <r>
    <s v="Renault KWID 1.0 RXT"/>
    <n v="2.5"/>
    <n v="70000"/>
    <x v="1"/>
    <x v="0"/>
    <x v="0"/>
    <x v="0"/>
    <n v="1197"/>
    <x v="0"/>
    <x v="0"/>
  </r>
  <r>
    <s v="Mercedes-Benz GLE 250d"/>
    <n v="56"/>
    <n v="45000"/>
    <x v="0"/>
    <x v="1"/>
    <x v="0"/>
    <x v="7"/>
    <n v="1248"/>
    <x v="0"/>
    <x v="0"/>
  </r>
  <r>
    <s v="Hyundai Xcent 1.2 Kappa AT SX Option"/>
    <n v="3.75"/>
    <n v="110000"/>
    <x v="1"/>
    <x v="1"/>
    <x v="0"/>
    <x v="5"/>
    <n v="1248"/>
    <x v="0"/>
    <x v="0"/>
  </r>
  <r>
    <s v="Maruti Swift Dzire VDi"/>
    <n v="2.4"/>
    <n v="120000"/>
    <x v="0"/>
    <x v="0"/>
    <x v="1"/>
    <x v="14"/>
    <n v="2995"/>
    <x v="0"/>
    <x v="1"/>
  </r>
  <r>
    <s v="Maruti SX4 S Cross DDiS 200 Zeta"/>
    <n v="7.25"/>
    <n v="72568"/>
    <x v="0"/>
    <x v="0"/>
    <x v="0"/>
    <x v="0"/>
    <n v="995"/>
    <x v="0"/>
    <x v="2"/>
  </r>
  <r>
    <s v="Land Rover Range Rover 3.0 Petrol LWB Vogue BSIV"/>
    <n v="192"/>
    <n v="40000"/>
    <x v="1"/>
    <x v="1"/>
    <x v="0"/>
    <x v="7"/>
    <n v="1199"/>
    <x v="0"/>
    <x v="0"/>
  </r>
  <r>
    <s v="Chevrolet Spark 1.0 E"/>
    <n v="1.05"/>
    <n v="81000"/>
    <x v="1"/>
    <x v="0"/>
    <x v="0"/>
    <x v="14"/>
    <n v="1248"/>
    <x v="0"/>
    <x v="0"/>
  </r>
  <r>
    <s v="Chevrolet Sail Hatchback 1.2 LS"/>
    <n v="3.65"/>
    <n v="30000"/>
    <x v="1"/>
    <x v="0"/>
    <x v="0"/>
    <x v="0"/>
    <n v="1998"/>
    <x v="0"/>
    <x v="0"/>
  </r>
  <r>
    <s v="Maruti Vitara Brezza ZDi Plus"/>
    <n v="8"/>
    <n v="100000"/>
    <x v="0"/>
    <x v="0"/>
    <x v="1"/>
    <x v="7"/>
    <n v="1950"/>
    <x v="0"/>
    <x v="0"/>
  </r>
  <r>
    <s v="Volvo XC60 B5 Inscripition"/>
    <n v="68.5"/>
    <n v="7000"/>
    <x v="1"/>
    <x v="1"/>
    <x v="0"/>
    <x v="11"/>
    <n v="1582"/>
    <x v="0"/>
    <x v="0"/>
  </r>
  <r>
    <s v="Mercedes-Benz E-Class Exclusive E 220d"/>
    <n v="56"/>
    <n v="18770"/>
    <x v="0"/>
    <x v="1"/>
    <x v="0"/>
    <x v="3"/>
    <n v="1497"/>
    <x v="0"/>
    <x v="0"/>
  </r>
  <r>
    <s v="Hyundai Verna 1.6 CRDI SX Option"/>
    <n v="9.25"/>
    <n v="85680"/>
    <x v="0"/>
    <x v="0"/>
    <x v="0"/>
    <x v="0"/>
    <n v="1995"/>
    <x v="0"/>
    <x v="0"/>
  </r>
  <r>
    <s v="Honda City i VTEC V"/>
    <n v="7.25"/>
    <n v="61548"/>
    <x v="1"/>
    <x v="0"/>
    <x v="0"/>
    <x v="2"/>
    <n v="998"/>
    <x v="0"/>
    <x v="2"/>
  </r>
  <r>
    <s v="BMW X1 sDrive 20d xLine"/>
    <n v="30"/>
    <n v="25000"/>
    <x v="0"/>
    <x v="1"/>
    <x v="0"/>
    <x v="7"/>
    <n v="1248"/>
    <x v="0"/>
    <x v="0"/>
  </r>
  <r>
    <s v="Maruti A-Star Vxi"/>
    <n v="1.4"/>
    <n v="100000"/>
    <x v="1"/>
    <x v="0"/>
    <x v="3"/>
    <x v="14"/>
    <n v="1197"/>
    <x v="0"/>
    <x v="0"/>
  </r>
  <r>
    <s v="Maruti Swift LDI BSIV"/>
    <n v="4.25"/>
    <n v="80000"/>
    <x v="0"/>
    <x v="0"/>
    <x v="0"/>
    <x v="2"/>
    <n v="2987"/>
    <x v="0"/>
    <x v="1"/>
  </r>
  <r>
    <s v="Hyundai i20 Magna"/>
    <n v="7"/>
    <n v="5000"/>
    <x v="1"/>
    <x v="0"/>
    <x v="0"/>
    <x v="1"/>
    <n v="1396"/>
    <x v="0"/>
    <x v="0"/>
  </r>
  <r>
    <s v="Maserati Ghibli Diesel BSIV"/>
    <n v="66"/>
    <n v="12000"/>
    <x v="0"/>
    <x v="1"/>
    <x v="0"/>
    <x v="2"/>
    <n v="2179"/>
    <x v="0"/>
    <x v="1"/>
  </r>
  <r>
    <s v="Hyundai i20 1.4 Asta"/>
    <n v="6.9"/>
    <n v="84250"/>
    <x v="0"/>
    <x v="0"/>
    <x v="1"/>
    <x v="0"/>
    <n v="1197"/>
    <x v="4"/>
    <x v="0"/>
  </r>
  <r>
    <s v="Mahindra Scorpio 2.6 SLX CRDe"/>
    <n v="1.8"/>
    <n v="120000"/>
    <x v="0"/>
    <x v="0"/>
    <x v="2"/>
    <x v="18"/>
    <n v="2143"/>
    <x v="0"/>
    <x v="1"/>
  </r>
  <r>
    <s v="Hyundai Venue S"/>
    <n v="8"/>
    <n v="35000"/>
    <x v="1"/>
    <x v="0"/>
    <x v="0"/>
    <x v="6"/>
    <n v="1197"/>
    <x v="0"/>
    <x v="0"/>
  </r>
  <r>
    <s v="Mercedes-Benz C-Class C 220 CDI Avantgarde"/>
    <n v="21.5"/>
    <n v="37000"/>
    <x v="0"/>
    <x v="1"/>
    <x v="1"/>
    <x v="4"/>
    <n v="1248"/>
    <x v="0"/>
    <x v="0"/>
  </r>
  <r>
    <s v="Hyundai i20 Sportz Option 1.2"/>
    <n v="5.65"/>
    <n v="72000"/>
    <x v="1"/>
    <x v="0"/>
    <x v="0"/>
    <x v="2"/>
    <n v="1498"/>
    <x v="0"/>
    <x v="0"/>
  </r>
  <r>
    <s v="Maruti SX4 S Cross Zeta DDiS 200 SH"/>
    <n v="8.4499999999999993"/>
    <n v="72000"/>
    <x v="0"/>
    <x v="0"/>
    <x v="0"/>
    <x v="7"/>
    <n v="2967"/>
    <x v="0"/>
    <x v="1"/>
  </r>
  <r>
    <s v="Skoda Rapid 1.5 TDI Ambition"/>
    <n v="4.5"/>
    <n v="80250"/>
    <x v="0"/>
    <x v="0"/>
    <x v="1"/>
    <x v="5"/>
    <n v="1396"/>
    <x v="0"/>
    <x v="0"/>
  </r>
  <r>
    <s v="Porsche Cayenne Diesel Platinum Edition"/>
    <n v="58"/>
    <n v="50000"/>
    <x v="0"/>
    <x v="1"/>
    <x v="0"/>
    <x v="2"/>
    <n v="1197"/>
    <x v="0"/>
    <x v="0"/>
  </r>
  <r>
    <s v="Hyundai i20 Asta 1.4 CRDi"/>
    <n v="5.2"/>
    <n v="75000"/>
    <x v="0"/>
    <x v="0"/>
    <x v="0"/>
    <x v="2"/>
    <n v="1498"/>
    <x v="0"/>
    <x v="0"/>
  </r>
  <r>
    <s v="Maruti Baleno Alpha CVT"/>
    <n v="7"/>
    <n v="48763"/>
    <x v="1"/>
    <x v="1"/>
    <x v="0"/>
    <x v="3"/>
    <n v="1991"/>
    <x v="0"/>
    <x v="0"/>
  </r>
  <r>
    <s v="Honda City i DTec S"/>
    <n v="7.25"/>
    <n v="34142"/>
    <x v="0"/>
    <x v="0"/>
    <x v="0"/>
    <x v="2"/>
    <n v="1199"/>
    <x v="0"/>
    <x v="0"/>
  </r>
  <r>
    <s v="Mercedes-Benz E-Class Exclusive E 200"/>
    <n v="67"/>
    <n v="8900"/>
    <x v="1"/>
    <x v="1"/>
    <x v="0"/>
    <x v="1"/>
    <n v="999"/>
    <x v="0"/>
    <x v="2"/>
  </r>
  <r>
    <s v="Honda WR-V i-VTEC S"/>
    <n v="6.75"/>
    <n v="25000"/>
    <x v="1"/>
    <x v="0"/>
    <x v="0"/>
    <x v="7"/>
    <n v="1462"/>
    <x v="2"/>
    <x v="0"/>
  </r>
  <r>
    <s v="Renault Triber RXZ"/>
    <n v="7"/>
    <n v="25000"/>
    <x v="1"/>
    <x v="0"/>
    <x v="0"/>
    <x v="1"/>
    <n v="1950"/>
    <x v="2"/>
    <x v="0"/>
  </r>
  <r>
    <s v="Maruti Ertiga VXI"/>
    <n v="7.7"/>
    <n v="70000"/>
    <x v="1"/>
    <x v="0"/>
    <x v="1"/>
    <x v="7"/>
    <n v="1199"/>
    <x v="0"/>
    <x v="0"/>
  </r>
  <r>
    <s v="Mercedes-Benz C-Class Progressive C 200"/>
    <n v="42.5"/>
    <n v="28000"/>
    <x v="1"/>
    <x v="1"/>
    <x v="0"/>
    <x v="7"/>
    <n v="1197"/>
    <x v="0"/>
    <x v="0"/>
  </r>
  <r>
    <s v="Tata Altroz XT"/>
    <n v="6.5"/>
    <n v="21000"/>
    <x v="1"/>
    <x v="0"/>
    <x v="0"/>
    <x v="6"/>
    <n v="998"/>
    <x v="0"/>
    <x v="2"/>
  </r>
  <r>
    <s v="Hyundai i20 Magna"/>
    <n v="5.7"/>
    <n v="40000"/>
    <x v="1"/>
    <x v="0"/>
    <x v="0"/>
    <x v="6"/>
    <n v="1995"/>
    <x v="0"/>
    <x v="0"/>
  </r>
  <r>
    <s v="Maruti Wagon R LXI BS IV"/>
    <n v="3.15"/>
    <n v="40000"/>
    <x v="1"/>
    <x v="0"/>
    <x v="0"/>
    <x v="5"/>
    <n v="2179"/>
    <x v="0"/>
    <x v="1"/>
  </r>
  <r>
    <s v="BMW 5 Series 525d Luxury Line"/>
    <n v="25.75"/>
    <n v="65500"/>
    <x v="0"/>
    <x v="1"/>
    <x v="0"/>
    <x v="4"/>
    <n v="1388"/>
    <x v="2"/>
    <x v="0"/>
  </r>
  <r>
    <s v="Tata Safari Storme EX"/>
    <n v="5.8"/>
    <n v="90000"/>
    <x v="0"/>
    <x v="0"/>
    <x v="0"/>
    <x v="5"/>
    <n v="2523"/>
    <x v="0"/>
    <x v="1"/>
  </r>
  <r>
    <s v="Ford Fiesta 1.4 ZXi Duratec"/>
    <n v="1.5"/>
    <n v="179000"/>
    <x v="1"/>
    <x v="0"/>
    <x v="1"/>
    <x v="14"/>
    <n v="4461"/>
    <x v="2"/>
    <x v="3"/>
  </r>
  <r>
    <s v="Mahindra Bolero EX NON AC"/>
    <n v="5.0999999999999996"/>
    <n v="40000"/>
    <x v="0"/>
    <x v="0"/>
    <x v="0"/>
    <x v="2"/>
    <n v="1197"/>
    <x v="2"/>
    <x v="0"/>
  </r>
  <r>
    <s v="Toyota Land Cruiser VX"/>
    <n v="169"/>
    <n v="27000"/>
    <x v="0"/>
    <x v="1"/>
    <x v="0"/>
    <x v="7"/>
    <n v="796"/>
    <x v="0"/>
    <x v="2"/>
  </r>
  <r>
    <s v="Hyundai i20 Sportz 1.2"/>
    <n v="5.25"/>
    <n v="70000"/>
    <x v="1"/>
    <x v="0"/>
    <x v="2"/>
    <x v="2"/>
    <n v="1598"/>
    <x v="0"/>
    <x v="0"/>
  </r>
  <r>
    <s v="Maruti Alto LX"/>
    <n v="0.65"/>
    <n v="60000"/>
    <x v="1"/>
    <x v="0"/>
    <x v="1"/>
    <x v="13"/>
    <n v="1998"/>
    <x v="0"/>
    <x v="0"/>
  </r>
  <r>
    <s v="Volkswagen Vento Magnific 1.6 Highline"/>
    <n v="4.99"/>
    <n v="40000"/>
    <x v="1"/>
    <x v="0"/>
    <x v="0"/>
    <x v="4"/>
    <n v="1373"/>
    <x v="0"/>
    <x v="0"/>
  </r>
  <r>
    <s v="BMW X1 sDrive20i xLine"/>
    <n v="40"/>
    <n v="10000"/>
    <x v="1"/>
    <x v="1"/>
    <x v="0"/>
    <x v="1"/>
    <n v="1061"/>
    <x v="2"/>
    <x v="0"/>
  </r>
  <r>
    <s v="Maruti Ertiga VXI"/>
    <n v="5.95"/>
    <n v="40000"/>
    <x v="1"/>
    <x v="0"/>
    <x v="1"/>
    <x v="4"/>
    <n v="1197"/>
    <x v="0"/>
    <x v="0"/>
  </r>
  <r>
    <s v="Maruti Zen Estilo 1.1 LX BSIII"/>
    <n v="0.89"/>
    <n v="29081"/>
    <x v="1"/>
    <x v="0"/>
    <x v="2"/>
    <x v="15"/>
    <n v="2179"/>
    <x v="0"/>
    <x v="1"/>
  </r>
  <r>
    <s v="Hyundai Xcent 1.2 VTVT S"/>
    <n v="5.36"/>
    <n v="30000"/>
    <x v="1"/>
    <x v="0"/>
    <x v="0"/>
    <x v="3"/>
    <n v="1984"/>
    <x v="2"/>
    <x v="0"/>
  </r>
  <r>
    <s v="Tata Hexa XT"/>
    <n v="10.95"/>
    <n v="66000"/>
    <x v="0"/>
    <x v="0"/>
    <x v="0"/>
    <x v="0"/>
    <n v="1197"/>
    <x v="0"/>
    <x v="0"/>
  </r>
  <r>
    <s v="Audi Q5 2.0 TFSI Quattro"/>
    <n v="12"/>
    <n v="80000"/>
    <x v="1"/>
    <x v="1"/>
    <x v="1"/>
    <x v="8"/>
    <n v="1198"/>
    <x v="0"/>
    <x v="0"/>
  </r>
  <r>
    <s v="Maruti Swift Dzire VXI"/>
    <n v="7.2"/>
    <n v="6200"/>
    <x v="1"/>
    <x v="0"/>
    <x v="0"/>
    <x v="11"/>
    <n v="1998"/>
    <x v="5"/>
    <x v="0"/>
  </r>
  <r>
    <s v="Maruti Super Carry STD"/>
    <n v="4.7"/>
    <n v="20000"/>
    <x v="1"/>
    <x v="0"/>
    <x v="1"/>
    <x v="1"/>
    <n v="796"/>
    <x v="3"/>
    <x v="2"/>
  </r>
  <r>
    <s v="Mini 3 DOOR John Cooper Works 2019-2020"/>
    <n v="34.5"/>
    <n v="40000"/>
    <x v="1"/>
    <x v="1"/>
    <x v="1"/>
    <x v="0"/>
    <n v="1197"/>
    <x v="3"/>
    <x v="0"/>
  </r>
  <r>
    <s v="Maruti 800 Std MPFi"/>
    <n v="0.65"/>
    <n v="80000"/>
    <x v="1"/>
    <x v="0"/>
    <x v="1"/>
    <x v="21"/>
    <n v="1599"/>
    <x v="0"/>
    <x v="0"/>
  </r>
  <r>
    <s v="Maruti Baleno Delta"/>
    <n v="6.5"/>
    <n v="20000"/>
    <x v="1"/>
    <x v="0"/>
    <x v="0"/>
    <x v="6"/>
    <n v="2400"/>
    <x v="0"/>
    <x v="1"/>
  </r>
  <r>
    <s v="Chevrolet Optra 1.6"/>
    <n v="1.5"/>
    <n v="60000"/>
    <x v="1"/>
    <x v="0"/>
    <x v="2"/>
    <x v="15"/>
    <n v="796"/>
    <x v="0"/>
    <x v="2"/>
  </r>
  <r>
    <s v="Volvo XC60 D5 Inscription"/>
    <n v="54.5"/>
    <n v="34000"/>
    <x v="0"/>
    <x v="1"/>
    <x v="0"/>
    <x v="7"/>
    <n v="2179"/>
    <x v="3"/>
    <x v="1"/>
  </r>
  <r>
    <s v="Maruti 800 DX 5 Speed"/>
    <n v="0.55000000000000004"/>
    <n v="30000"/>
    <x v="1"/>
    <x v="0"/>
    <x v="0"/>
    <x v="18"/>
    <n v="796"/>
    <x v="2"/>
    <x v="2"/>
  </r>
  <r>
    <s v="Mahindra Scorpio S5 BSIV"/>
    <n v="11.5"/>
    <n v="120000"/>
    <x v="0"/>
    <x v="0"/>
    <x v="0"/>
    <x v="7"/>
    <n v="1999"/>
    <x v="3"/>
    <x v="0"/>
  </r>
  <r>
    <s v="Maruti 800 Std"/>
    <n v="0.45"/>
    <n v="50000"/>
    <x v="1"/>
    <x v="0"/>
    <x v="3"/>
    <x v="23"/>
    <n v="1197"/>
    <x v="2"/>
    <x v="0"/>
  </r>
  <r>
    <s v="Land Rover Discovery Sport TD4 HSE 7S"/>
    <n v="48.75"/>
    <n v="38000"/>
    <x v="0"/>
    <x v="1"/>
    <x v="0"/>
    <x v="6"/>
    <n v="1799"/>
    <x v="0"/>
    <x v="0"/>
  </r>
  <r>
    <s v="Maruti Swift VXI with ABS"/>
    <n v="1.25"/>
    <n v="85000"/>
    <x v="1"/>
    <x v="0"/>
    <x v="1"/>
    <x v="15"/>
    <n v="998"/>
    <x v="0"/>
    <x v="2"/>
  </r>
  <r>
    <s v="Honda Civic ZX"/>
    <n v="17"/>
    <n v="25000"/>
    <x v="1"/>
    <x v="1"/>
    <x v="0"/>
    <x v="7"/>
    <n v="2925"/>
    <x v="0"/>
    <x v="1"/>
  </r>
  <r>
    <s v="Maruti Zen Estilo VXI BSIII"/>
    <n v="0.95"/>
    <n v="120000"/>
    <x v="1"/>
    <x v="0"/>
    <x v="1"/>
    <x v="17"/>
    <n v="1498"/>
    <x v="0"/>
    <x v="0"/>
  </r>
  <r>
    <s v="Mercedes-Benz S-Class S 350d"/>
    <n v="177"/>
    <n v="1400"/>
    <x v="0"/>
    <x v="1"/>
    <x v="0"/>
    <x v="11"/>
    <n v="2499"/>
    <x v="2"/>
    <x v="1"/>
  </r>
  <r>
    <s v="Honda BR-V i-DTEC E MT"/>
    <n v="6.5"/>
    <n v="65500"/>
    <x v="0"/>
    <x v="0"/>
    <x v="0"/>
    <x v="0"/>
    <n v="1461"/>
    <x v="2"/>
    <x v="0"/>
  </r>
  <r>
    <s v="Chevrolet Tavera B2 8 Seats BSIII"/>
    <n v="1.7"/>
    <n v="380000"/>
    <x v="0"/>
    <x v="0"/>
    <x v="3"/>
    <x v="9"/>
    <n v="998"/>
    <x v="4"/>
    <x v="2"/>
  </r>
  <r>
    <s v="Renault Lodgy Stepway Edition 8 Seater"/>
    <n v="7"/>
    <n v="50000"/>
    <x v="0"/>
    <x v="0"/>
    <x v="1"/>
    <x v="2"/>
    <n v="993"/>
    <x v="0"/>
    <x v="2"/>
  </r>
  <r>
    <s v="Maruti S-Presso VXI Plus 2019-2022"/>
    <n v="3.9"/>
    <n v="40000"/>
    <x v="1"/>
    <x v="0"/>
    <x v="0"/>
    <x v="7"/>
    <n v="796"/>
    <x v="0"/>
    <x v="2"/>
  </r>
  <r>
    <s v="Maruti Zen LXI"/>
    <n v="0.39"/>
    <n v="100000"/>
    <x v="1"/>
    <x v="0"/>
    <x v="1"/>
    <x v="23"/>
    <n v="1396"/>
    <x v="0"/>
    <x v="0"/>
  </r>
  <r>
    <s v="Maruti Alto 800 tour H1 (O)"/>
    <n v="3.78"/>
    <n v="5000"/>
    <x v="1"/>
    <x v="0"/>
    <x v="0"/>
    <x v="1"/>
    <n v="2523"/>
    <x v="0"/>
    <x v="1"/>
  </r>
  <r>
    <s v="Hyundai i20 Sportz 1.4 CRDi"/>
    <n v="5.5"/>
    <n v="90000"/>
    <x v="0"/>
    <x v="0"/>
    <x v="0"/>
    <x v="2"/>
    <n v="998"/>
    <x v="0"/>
    <x v="2"/>
  </r>
  <r>
    <s v="Mahindra Marshal DI"/>
    <n v="4.9000000000000004"/>
    <n v="100000"/>
    <x v="0"/>
    <x v="0"/>
    <x v="0"/>
    <x v="19"/>
    <n v="2179"/>
    <x v="4"/>
    <x v="1"/>
  </r>
  <r>
    <s v="Maruti Alto K10 VXI"/>
    <n v="2.9"/>
    <n v="50000"/>
    <x v="1"/>
    <x v="0"/>
    <x v="2"/>
    <x v="3"/>
    <n v="2179"/>
    <x v="4"/>
    <x v="1"/>
  </r>
  <r>
    <s v="Mahindra Scorpio Sle"/>
    <n v="3.5"/>
    <n v="110000"/>
    <x v="0"/>
    <x v="0"/>
    <x v="3"/>
    <x v="12"/>
    <n v="1461"/>
    <x v="0"/>
    <x v="0"/>
  </r>
  <r>
    <s v="Mahindra Scorpio VLS AT 2.2 mHAWK"/>
    <n v="4.8"/>
    <n v="120000"/>
    <x v="0"/>
    <x v="1"/>
    <x v="1"/>
    <x v="8"/>
    <n v="998"/>
    <x v="0"/>
    <x v="2"/>
  </r>
  <r>
    <s v="Renault Duster 85PS Diesel RxL"/>
    <n v="4.75"/>
    <n v="116000"/>
    <x v="0"/>
    <x v="0"/>
    <x v="0"/>
    <x v="4"/>
    <n v="1968"/>
    <x v="0"/>
    <x v="0"/>
  </r>
  <r>
    <s v="Maruti Wagon R AMT VXI"/>
    <n v="4.26"/>
    <n v="25000"/>
    <x v="1"/>
    <x v="1"/>
    <x v="0"/>
    <x v="0"/>
    <n v="2523"/>
    <x v="2"/>
    <x v="1"/>
  </r>
  <r>
    <s v="Skoda Octavia 2.0 TDI AT Style Plus"/>
    <n v="14"/>
    <n v="75000"/>
    <x v="0"/>
    <x v="1"/>
    <x v="1"/>
    <x v="0"/>
    <n v="1299"/>
    <x v="0"/>
    <x v="0"/>
  </r>
  <r>
    <s v="Mahindra Bolero SLX 2WD BSIII"/>
    <n v="4"/>
    <n v="120000"/>
    <x v="0"/>
    <x v="0"/>
    <x v="3"/>
    <x v="10"/>
    <n v="1061"/>
    <x v="0"/>
    <x v="0"/>
  </r>
  <r>
    <s v="Ford Ikon 1.3 CLXi"/>
    <n v="1.2"/>
    <n v="70000"/>
    <x v="1"/>
    <x v="0"/>
    <x v="1"/>
    <x v="19"/>
    <n v="796"/>
    <x v="0"/>
    <x v="2"/>
  </r>
  <r>
    <s v="Maruti Wagon R LXI Minor"/>
    <n v="1.6"/>
    <n v="90000"/>
    <x v="1"/>
    <x v="0"/>
    <x v="0"/>
    <x v="14"/>
    <n v="799"/>
    <x v="0"/>
    <x v="2"/>
  </r>
  <r>
    <s v="Maruti Alto LX BSIII"/>
    <n v="1"/>
    <n v="120000"/>
    <x v="1"/>
    <x v="0"/>
    <x v="3"/>
    <x v="12"/>
    <n v="1493"/>
    <x v="0"/>
    <x v="0"/>
  </r>
  <r>
    <s v="Renault KWID RXT"/>
    <n v="4.3"/>
    <n v="25000"/>
    <x v="1"/>
    <x v="0"/>
    <x v="0"/>
    <x v="6"/>
    <n v="1196"/>
    <x v="2"/>
    <x v="0"/>
  </r>
  <r>
    <s v="Honda City 1.5 EXI"/>
    <n v="1.75"/>
    <n v="263000"/>
    <x v="1"/>
    <x v="0"/>
    <x v="0"/>
    <x v="19"/>
    <n v="998"/>
    <x v="0"/>
    <x v="2"/>
  </r>
  <r>
    <s v="Maruti Eeco 7 Seater Standard BSIV"/>
    <n v="2.7"/>
    <n v="110000"/>
    <x v="1"/>
    <x v="0"/>
    <x v="0"/>
    <x v="0"/>
    <n v="1061"/>
    <x v="0"/>
    <x v="0"/>
  </r>
  <r>
    <s v="Maruti Wagon R VXI Optional"/>
    <n v="4"/>
    <n v="10000"/>
    <x v="1"/>
    <x v="0"/>
    <x v="2"/>
    <x v="3"/>
    <n v="1248"/>
    <x v="0"/>
    <x v="0"/>
  </r>
  <r>
    <s v="Maruti Wagon R LX Minor Duo LPG"/>
    <n v="1"/>
    <n v="137535"/>
    <x v="4"/>
    <x v="0"/>
    <x v="0"/>
    <x v="17"/>
    <n v="1196"/>
    <x v="0"/>
    <x v="0"/>
  </r>
  <r>
    <s v="Maruti Swift VDI Optional"/>
    <n v="3.7"/>
    <n v="90000"/>
    <x v="0"/>
    <x v="0"/>
    <x v="1"/>
    <x v="4"/>
    <n v="1956"/>
    <x v="0"/>
    <x v="0"/>
  </r>
  <r>
    <s v="Maruti Eeco CNG 5 Seater AC"/>
    <n v="4.03"/>
    <n v="35000"/>
    <x v="2"/>
    <x v="0"/>
    <x v="0"/>
    <x v="1"/>
    <n v="1196"/>
    <x v="0"/>
    <x v="0"/>
  </r>
  <r>
    <s v="Jeep Compass 2.0 Limited"/>
    <n v="16"/>
    <n v="40000"/>
    <x v="0"/>
    <x v="0"/>
    <x v="0"/>
    <x v="7"/>
    <n v="1582"/>
    <x v="0"/>
    <x v="0"/>
  </r>
  <r>
    <s v="Maruti Eeco 5 Seater STD 2020-2022"/>
    <n v="5.2"/>
    <n v="39000"/>
    <x v="1"/>
    <x v="0"/>
    <x v="0"/>
    <x v="6"/>
    <n v="1582"/>
    <x v="0"/>
    <x v="0"/>
  </r>
  <r>
    <s v="Hyundai Creta 1.6 SX Automatic Diesel"/>
    <n v="15.9"/>
    <n v="73200"/>
    <x v="0"/>
    <x v="1"/>
    <x v="0"/>
    <x v="3"/>
    <n v="998"/>
    <x v="0"/>
    <x v="2"/>
  </r>
  <r>
    <s v="Hyundai Verna 1.6 CRDi SX"/>
    <n v="9.9"/>
    <n v="88500"/>
    <x v="0"/>
    <x v="0"/>
    <x v="0"/>
    <x v="0"/>
    <n v="1197"/>
    <x v="0"/>
    <x v="0"/>
  </r>
  <r>
    <s v="Maruti Alto K10 VXI"/>
    <n v="3.6"/>
    <n v="49000"/>
    <x v="1"/>
    <x v="0"/>
    <x v="0"/>
    <x v="3"/>
    <n v="1497"/>
    <x v="0"/>
    <x v="0"/>
  </r>
  <r>
    <s v="Hyundai i20 Asta Option"/>
    <n v="7.4"/>
    <n v="45000"/>
    <x v="1"/>
    <x v="0"/>
    <x v="0"/>
    <x v="3"/>
    <n v="1498"/>
    <x v="0"/>
    <x v="0"/>
  </r>
  <r>
    <s v="Honda City GXi"/>
    <n v="1.81"/>
    <n v="114862"/>
    <x v="1"/>
    <x v="0"/>
    <x v="0"/>
    <x v="9"/>
    <n v="1199"/>
    <x v="0"/>
    <x v="0"/>
  </r>
  <r>
    <s v="Honda City i DTEC V"/>
    <n v="9.5"/>
    <n v="147947"/>
    <x v="0"/>
    <x v="0"/>
    <x v="0"/>
    <x v="4"/>
    <n v="1061"/>
    <x v="0"/>
    <x v="0"/>
  </r>
  <r>
    <s v="Honda Amaze VX CVT"/>
    <n v="9.4700000000000006"/>
    <n v="4391"/>
    <x v="1"/>
    <x v="1"/>
    <x v="0"/>
    <x v="11"/>
    <n v="1198"/>
    <x v="0"/>
    <x v="0"/>
  </r>
  <r>
    <s v="Maruti Wagon R LXI Minor Duo LPG"/>
    <n v="0.63802999999999999"/>
    <n v="115549"/>
    <x v="4"/>
    <x v="0"/>
    <x v="0"/>
    <x v="17"/>
    <n v="1598"/>
    <x v="0"/>
    <x v="0"/>
  </r>
  <r>
    <s v="Honda Amaze SX i-VTEC"/>
    <n v="4.45"/>
    <n v="38738"/>
    <x v="1"/>
    <x v="0"/>
    <x v="0"/>
    <x v="2"/>
    <n v="1462"/>
    <x v="0"/>
    <x v="0"/>
  </r>
  <r>
    <s v="Maruti SX4 S Cross DDiS 320 Delta"/>
    <n v="6.35"/>
    <n v="85762"/>
    <x v="0"/>
    <x v="0"/>
    <x v="0"/>
    <x v="4"/>
    <n v="1497"/>
    <x v="0"/>
    <x v="0"/>
  </r>
  <r>
    <s v="Toyota Urban cruiser Mid"/>
    <n v="7.82"/>
    <n v="27987"/>
    <x v="1"/>
    <x v="0"/>
    <x v="0"/>
    <x v="11"/>
    <n v="1197"/>
    <x v="0"/>
    <x v="0"/>
  </r>
  <r>
    <s v="Honda City 1.5 V MT"/>
    <n v="3.02"/>
    <n v="141918"/>
    <x v="1"/>
    <x v="0"/>
    <x v="0"/>
    <x v="12"/>
    <n v="1120"/>
    <x v="0"/>
    <x v="0"/>
  </r>
  <r>
    <s v="Maruti Baleno Zeta"/>
    <n v="7.23"/>
    <n v="39558"/>
    <x v="1"/>
    <x v="0"/>
    <x v="0"/>
    <x v="1"/>
    <n v="1248"/>
    <x v="0"/>
    <x v="0"/>
  </r>
  <r>
    <s v="Hyundai Grand i10 CRDi Asta Option"/>
    <n v="3.44"/>
    <n v="68456"/>
    <x v="0"/>
    <x v="0"/>
    <x v="1"/>
    <x v="10"/>
    <n v="998"/>
    <x v="0"/>
    <x v="2"/>
  </r>
  <r>
    <s v="Maruti Swift VDI"/>
    <n v="3.4"/>
    <n v="86000"/>
    <x v="0"/>
    <x v="0"/>
    <x v="0"/>
    <x v="16"/>
    <n v="796"/>
    <x v="0"/>
    <x v="2"/>
  </r>
  <r>
    <s v="Maruti S-Presso VXI Plus 2019-2022"/>
    <n v="4.4000000000000004"/>
    <n v="29782"/>
    <x v="1"/>
    <x v="0"/>
    <x v="0"/>
    <x v="1"/>
    <n v="1248"/>
    <x v="0"/>
    <x v="0"/>
  </r>
  <r>
    <s v="Maruti Alto LX"/>
    <n v="1.1499999999999999"/>
    <n v="95046"/>
    <x v="1"/>
    <x v="0"/>
    <x v="1"/>
    <x v="16"/>
    <n v="2179"/>
    <x v="4"/>
    <x v="1"/>
  </r>
  <r>
    <s v="Maruti Ciaz ZDi Plus SHVS"/>
    <n v="4.96"/>
    <n v="133053"/>
    <x v="0"/>
    <x v="0"/>
    <x v="0"/>
    <x v="2"/>
    <n v="1198"/>
    <x v="0"/>
    <x v="0"/>
  </r>
  <r>
    <s v="Mahindra Scorpio VLX 2WD AT BSIV"/>
    <n v="4.62"/>
    <n v="151537"/>
    <x v="0"/>
    <x v="1"/>
    <x v="1"/>
    <x v="10"/>
    <n v="796"/>
    <x v="4"/>
    <x v="2"/>
  </r>
  <r>
    <s v="Honda Amaze S i-VTEC"/>
    <n v="4.4000000000000004"/>
    <n v="91437"/>
    <x v="1"/>
    <x v="0"/>
    <x v="0"/>
    <x v="0"/>
    <n v="2143"/>
    <x v="0"/>
    <x v="1"/>
  </r>
  <r>
    <s v="Maruti Omni E MPI STD BSIV"/>
    <n v="1.78"/>
    <n v="11615"/>
    <x v="1"/>
    <x v="0"/>
    <x v="0"/>
    <x v="4"/>
    <n v="1197"/>
    <x v="0"/>
    <x v="0"/>
  </r>
  <r>
    <s v="Mercedes-Benz E-Class E250 CDI Avantgarde"/>
    <n v="11.21"/>
    <n v="85471"/>
    <x v="0"/>
    <x v="1"/>
    <x v="1"/>
    <x v="8"/>
    <n v="1396"/>
    <x v="0"/>
    <x v="0"/>
  </r>
  <r>
    <s v="Hyundai i20 Sportz 1.2"/>
    <n v="3.4"/>
    <n v="82591"/>
    <x v="1"/>
    <x v="0"/>
    <x v="0"/>
    <x v="10"/>
    <n v="1461"/>
    <x v="0"/>
    <x v="0"/>
  </r>
  <r>
    <s v="Hyundai i20 1.4 Asta Option"/>
    <n v="7.25"/>
    <n v="73000"/>
    <x v="0"/>
    <x v="0"/>
    <x v="0"/>
    <x v="0"/>
    <n v="1495"/>
    <x v="0"/>
    <x v="0"/>
  </r>
  <r>
    <s v="Renault Duster 110PS Diesel RxZ Plus"/>
    <n v="4.21"/>
    <n v="68000"/>
    <x v="0"/>
    <x v="0"/>
    <x v="0"/>
    <x v="8"/>
    <n v="1497"/>
    <x v="0"/>
    <x v="0"/>
  </r>
  <r>
    <s v="Hyundai Accent Executive LPG"/>
    <n v="1.28"/>
    <n v="73592"/>
    <x v="4"/>
    <x v="0"/>
    <x v="1"/>
    <x v="12"/>
    <n v="1248"/>
    <x v="0"/>
    <x v="0"/>
  </r>
  <r>
    <s v="Honda City 1.5 S MT"/>
    <n v="2.48"/>
    <n v="114361"/>
    <x v="1"/>
    <x v="0"/>
    <x v="4"/>
    <x v="14"/>
    <n v="1198"/>
    <x v="0"/>
    <x v="0"/>
  </r>
  <r>
    <s v="Maruti Ciaz ZDi"/>
    <n v="5.16"/>
    <n v="84193"/>
    <x v="0"/>
    <x v="0"/>
    <x v="1"/>
    <x v="5"/>
    <n v="1497"/>
    <x v="0"/>
    <x v="0"/>
  </r>
  <r>
    <s v="Volkswagen Ameo 1.2 MPI Highline Plus"/>
    <n v="5.25"/>
    <n v="57000"/>
    <x v="1"/>
    <x v="0"/>
    <x v="1"/>
    <x v="0"/>
    <n v="1462"/>
    <x v="0"/>
    <x v="0"/>
  </r>
  <r>
    <s v="Honda City i VTEC VX"/>
    <n v="5.93"/>
    <n v="48727"/>
    <x v="1"/>
    <x v="0"/>
    <x v="0"/>
    <x v="5"/>
    <n v="1199"/>
    <x v="0"/>
    <x v="0"/>
  </r>
  <r>
    <s v="Maruti Brezza Zxi"/>
    <n v="10.43"/>
    <n v="6510"/>
    <x v="1"/>
    <x v="0"/>
    <x v="0"/>
    <x v="11"/>
    <n v="1598"/>
    <x v="0"/>
    <x v="0"/>
  </r>
  <r>
    <s v="Honda Amaze S Petrol"/>
    <n v="6.65"/>
    <n v="33088"/>
    <x v="1"/>
    <x v="0"/>
    <x v="0"/>
    <x v="1"/>
    <n v="1197"/>
    <x v="0"/>
    <x v="0"/>
  </r>
  <r>
    <s v="Skoda Rapid 1.6 TDI Elegance"/>
    <n v="2.4500000000000002"/>
    <n v="151434"/>
    <x v="0"/>
    <x v="0"/>
    <x v="2"/>
    <x v="16"/>
    <n v="1598"/>
    <x v="0"/>
    <x v="0"/>
  </r>
  <r>
    <s v="Maruti Swift Dzire VXI 1.2"/>
    <n v="5.47"/>
    <n v="21166"/>
    <x v="1"/>
    <x v="0"/>
    <x v="0"/>
    <x v="0"/>
    <n v="1086"/>
    <x v="0"/>
    <x v="0"/>
  </r>
  <r>
    <s v="Volkswagen Vento Diesel Trendline"/>
    <n v="2.5099999999999998"/>
    <n v="106647"/>
    <x v="0"/>
    <x v="0"/>
    <x v="1"/>
    <x v="8"/>
    <n v="1197"/>
    <x v="0"/>
    <x v="0"/>
  </r>
  <r>
    <s v="Hyundai i10 Sportz 1.1L"/>
    <n v="2.76"/>
    <n v="37930"/>
    <x v="1"/>
    <x v="0"/>
    <x v="3"/>
    <x v="5"/>
    <n v="2494"/>
    <x v="4"/>
    <x v="1"/>
  </r>
  <r>
    <s v="Hyundai Grand i10 Magna"/>
    <n v="3.01"/>
    <n v="128281"/>
    <x v="1"/>
    <x v="0"/>
    <x v="0"/>
    <x v="5"/>
    <n v="1198"/>
    <x v="0"/>
    <x v="0"/>
  </r>
  <r>
    <s v="Toyota Innova 2.5 VX (Diesel) 8 Seater BS IV"/>
    <n v="4.6900000000000004"/>
    <n v="168062"/>
    <x v="0"/>
    <x v="0"/>
    <x v="2"/>
    <x v="12"/>
    <n v="2489"/>
    <x v="2"/>
    <x v="1"/>
  </r>
  <r>
    <s v="Nissan Micra XL Option CVT"/>
    <n v="4.93"/>
    <n v="13333"/>
    <x v="1"/>
    <x v="1"/>
    <x v="0"/>
    <x v="7"/>
    <n v="1968"/>
    <x v="0"/>
    <x v="0"/>
  </r>
  <r>
    <s v="Mahindra Xylo D4"/>
    <n v="2.59"/>
    <n v="151026"/>
    <x v="0"/>
    <x v="0"/>
    <x v="1"/>
    <x v="5"/>
    <n v="1598"/>
    <x v="0"/>
    <x v="0"/>
  </r>
  <r>
    <s v="Skoda Superb Elegance 2.0 TDI CR AT"/>
    <n v="3.93"/>
    <n v="134521"/>
    <x v="0"/>
    <x v="1"/>
    <x v="1"/>
    <x v="16"/>
    <n v="1995"/>
    <x v="0"/>
    <x v="0"/>
  </r>
  <r>
    <s v="Skoda Rapid 1.6 TDI Elegance"/>
    <n v="2.9"/>
    <n v="132996"/>
    <x v="0"/>
    <x v="0"/>
    <x v="1"/>
    <x v="8"/>
    <n v="1498"/>
    <x v="0"/>
    <x v="0"/>
  </r>
  <r>
    <s v="BMW X4 M Sport X xDrive20d"/>
    <n v="56.5"/>
    <n v="29000"/>
    <x v="0"/>
    <x v="1"/>
    <x v="0"/>
    <x v="7"/>
    <n v="1598"/>
    <x v="0"/>
    <x v="0"/>
  </r>
  <r>
    <s v="Honda City ZX MT"/>
    <n v="12.92"/>
    <n v="19534"/>
    <x v="1"/>
    <x v="0"/>
    <x v="0"/>
    <x v="6"/>
    <n v="998"/>
    <x v="0"/>
    <x v="2"/>
  </r>
  <r>
    <s v="Skoda Rapid 1.6 MPI Ambition BSIV"/>
    <n v="6.44"/>
    <n v="88673"/>
    <x v="1"/>
    <x v="0"/>
    <x v="0"/>
    <x v="7"/>
    <n v="1198"/>
    <x v="0"/>
    <x v="0"/>
  </r>
  <r>
    <s v="Hyundai i20 Asta Opt Turbo DCT"/>
    <n v="10.93"/>
    <n v="32272"/>
    <x v="1"/>
    <x v="1"/>
    <x v="0"/>
    <x v="6"/>
    <n v="1086"/>
    <x v="0"/>
    <x v="0"/>
  </r>
  <r>
    <s v="Volkswagen Polo 1.2 MPI Trendline"/>
    <n v="4.33"/>
    <n v="26850"/>
    <x v="1"/>
    <x v="0"/>
    <x v="1"/>
    <x v="0"/>
    <n v="814"/>
    <x v="0"/>
    <x v="2"/>
  </r>
  <r>
    <s v="Hyundai i10 Era 1.1"/>
    <n v="0.98497000000000001"/>
    <n v="120426"/>
    <x v="1"/>
    <x v="0"/>
    <x v="3"/>
    <x v="14"/>
    <n v="1598"/>
    <x v="0"/>
    <x v="0"/>
  </r>
  <r>
    <s v="Hyundai EON Era Plus"/>
    <n v="2.46"/>
    <n v="21796"/>
    <x v="1"/>
    <x v="0"/>
    <x v="0"/>
    <x v="4"/>
    <n v="1496"/>
    <x v="0"/>
    <x v="0"/>
  </r>
  <r>
    <s v="Volkswagen Vento Diesel Comfortline"/>
    <n v="2.69"/>
    <n v="118881"/>
    <x v="0"/>
    <x v="0"/>
    <x v="0"/>
    <x v="8"/>
    <n v="1197"/>
    <x v="0"/>
    <x v="0"/>
  </r>
  <r>
    <s v="Toyota Yaris G BSIV"/>
    <n v="7.75"/>
    <n v="32039"/>
    <x v="1"/>
    <x v="0"/>
    <x v="1"/>
    <x v="3"/>
    <n v="2179"/>
    <x v="2"/>
    <x v="1"/>
  </r>
  <r>
    <s v="Maruti Baleno 1.2 Alpha"/>
    <n v="5.37"/>
    <n v="124763"/>
    <x v="1"/>
    <x v="0"/>
    <x v="0"/>
    <x v="0"/>
    <n v="2179"/>
    <x v="2"/>
    <x v="1"/>
  </r>
  <r>
    <s v="Mahindra Scorpio S8 7C Seater"/>
    <n v="6.95"/>
    <n v="201197"/>
    <x v="0"/>
    <x v="0"/>
    <x v="2"/>
    <x v="4"/>
    <n v="1197"/>
    <x v="0"/>
    <x v="0"/>
  </r>
  <r>
    <s v="Mahindra XUV500 W10 2WD"/>
    <n v="8.51"/>
    <n v="81672"/>
    <x v="0"/>
    <x v="0"/>
    <x v="1"/>
    <x v="4"/>
    <n v="998"/>
    <x v="0"/>
    <x v="2"/>
  </r>
  <r>
    <s v="Maruti Swift Dzire VXI"/>
    <n v="7.32"/>
    <n v="20248"/>
    <x v="1"/>
    <x v="0"/>
    <x v="0"/>
    <x v="1"/>
    <n v="998"/>
    <x v="0"/>
    <x v="2"/>
  </r>
  <r>
    <s v="Maruti Wagon R VXI BS IV"/>
    <n v="2.21"/>
    <n v="73639"/>
    <x v="1"/>
    <x v="0"/>
    <x v="0"/>
    <x v="8"/>
    <n v="1198"/>
    <x v="0"/>
    <x v="0"/>
  </r>
  <r>
    <s v="Maruti Wagon R VXI BS IV"/>
    <n v="1.55"/>
    <n v="82028"/>
    <x v="1"/>
    <x v="0"/>
    <x v="1"/>
    <x v="12"/>
    <n v="1248"/>
    <x v="0"/>
    <x v="0"/>
  </r>
  <r>
    <s v="Honda Amaze S i-Vtech"/>
    <n v="3.87"/>
    <n v="32375"/>
    <x v="1"/>
    <x v="0"/>
    <x v="3"/>
    <x v="2"/>
    <n v="2179"/>
    <x v="0"/>
    <x v="1"/>
  </r>
  <r>
    <s v="Maruti Ciaz ZDi Plus"/>
    <n v="4.75"/>
    <n v="182048"/>
    <x v="0"/>
    <x v="0"/>
    <x v="0"/>
    <x v="4"/>
    <n v="2393"/>
    <x v="4"/>
    <x v="1"/>
  </r>
  <r>
    <s v="Land Rover Freelander 2 SE"/>
    <n v="13.28"/>
    <n v="158108"/>
    <x v="0"/>
    <x v="1"/>
    <x v="0"/>
    <x v="5"/>
    <n v="999"/>
    <x v="0"/>
    <x v="2"/>
  </r>
  <r>
    <s v="Toyota Innova Crysta 2.4 G MT 8S BSIV"/>
    <n v="11.3"/>
    <n v="74176"/>
    <x v="0"/>
    <x v="0"/>
    <x v="0"/>
    <x v="2"/>
    <n v="998"/>
    <x v="0"/>
    <x v="2"/>
  </r>
  <r>
    <s v="Skoda Rapid 1.0 TSI Ambition"/>
    <n v="9.0399999999999991"/>
    <n v="17805"/>
    <x v="1"/>
    <x v="0"/>
    <x v="1"/>
    <x v="6"/>
    <n v="1061"/>
    <x v="0"/>
    <x v="0"/>
  </r>
  <r>
    <s v="Maruti Zen Estilo LXI BS IV"/>
    <n v="1.31"/>
    <n v="105209"/>
    <x v="1"/>
    <x v="0"/>
    <x v="0"/>
    <x v="14"/>
    <n v="1248"/>
    <x v="0"/>
    <x v="0"/>
  </r>
  <r>
    <s v="Maruti Wagon R LXI Minor Duo LPG"/>
    <n v="0.98429"/>
    <n v="72792"/>
    <x v="4"/>
    <x v="0"/>
    <x v="0"/>
    <x v="9"/>
    <n v="1956"/>
    <x v="0"/>
    <x v="0"/>
  </r>
  <r>
    <s v="Maruti Swift LDI BSIV"/>
    <n v="3.7"/>
    <n v="93411"/>
    <x v="0"/>
    <x v="0"/>
    <x v="1"/>
    <x v="5"/>
    <n v="1396"/>
    <x v="0"/>
    <x v="0"/>
  </r>
  <r>
    <s v="Tata Harrier XZ Dark Edition BSIV"/>
    <n v="14.52"/>
    <n v="51954"/>
    <x v="0"/>
    <x v="0"/>
    <x v="0"/>
    <x v="7"/>
    <n v="1197"/>
    <x v="0"/>
    <x v="0"/>
  </r>
  <r>
    <s v="Hyundai Verna 1.4 EX"/>
    <n v="3.86"/>
    <n v="199085"/>
    <x v="0"/>
    <x v="0"/>
    <x v="0"/>
    <x v="10"/>
    <n v="1120"/>
    <x v="0"/>
    <x v="0"/>
  </r>
  <r>
    <s v="Maruti Swift Dzire 1.2 Vxi BSIV"/>
    <n v="2.4700000000000002"/>
    <n v="213709"/>
    <x v="1"/>
    <x v="0"/>
    <x v="0"/>
    <x v="16"/>
    <n v="936"/>
    <x v="0"/>
    <x v="2"/>
  </r>
  <r>
    <s v="Hyundai Grand i10 CRDi Magna"/>
    <n v="2.65"/>
    <n v="134698"/>
    <x v="0"/>
    <x v="0"/>
    <x v="0"/>
    <x v="10"/>
    <n v="1197"/>
    <x v="0"/>
    <x v="0"/>
  </r>
  <r>
    <s v="Chevrolet Beat Diesel PS"/>
    <n v="1.07"/>
    <n v="82983"/>
    <x v="0"/>
    <x v="0"/>
    <x v="0"/>
    <x v="8"/>
    <n v="624"/>
    <x v="3"/>
    <x v="2"/>
  </r>
  <r>
    <s v="Hyundai Grand i10 Magna"/>
    <n v="2.96"/>
    <n v="81678"/>
    <x v="1"/>
    <x v="0"/>
    <x v="0"/>
    <x v="10"/>
    <n v="2498"/>
    <x v="1"/>
    <x v="1"/>
  </r>
  <r>
    <s v="Tata Nano Twist XT"/>
    <n v="0.86502999999999997"/>
    <n v="50789"/>
    <x v="1"/>
    <x v="0"/>
    <x v="1"/>
    <x v="5"/>
    <n v="1497"/>
    <x v="0"/>
    <x v="0"/>
  </r>
  <r>
    <s v="Mahindra Thar CRDe"/>
    <n v="7.82"/>
    <n v="46994"/>
    <x v="0"/>
    <x v="0"/>
    <x v="0"/>
    <x v="3"/>
    <n v="2179"/>
    <x v="2"/>
    <x v="1"/>
  </r>
  <r>
    <s v="Honda City i VTEC VX Option"/>
    <n v="7.29"/>
    <n v="19528"/>
    <x v="1"/>
    <x v="0"/>
    <x v="0"/>
    <x v="2"/>
    <n v="1497"/>
    <x v="0"/>
    <x v="0"/>
  </r>
  <r>
    <s v="Tata Hexa XE"/>
    <n v="7.25"/>
    <n v="68315"/>
    <x v="0"/>
    <x v="0"/>
    <x v="1"/>
    <x v="0"/>
    <n v="1248"/>
    <x v="0"/>
    <x v="0"/>
  </r>
  <r>
    <s v="Ford Ecosport 1.5 Petrol Trend BSIV"/>
    <n v="5.82"/>
    <n v="69720"/>
    <x v="1"/>
    <x v="0"/>
    <x v="0"/>
    <x v="0"/>
    <n v="1061"/>
    <x v="0"/>
    <x v="0"/>
  </r>
  <r>
    <s v="Maruti SX4 S Cross DDiS 200 Sigma"/>
    <n v="5.15"/>
    <n v="110655"/>
    <x v="0"/>
    <x v="0"/>
    <x v="0"/>
    <x v="2"/>
    <n v="1396"/>
    <x v="0"/>
    <x v="0"/>
  </r>
  <r>
    <s v="Maruti Wagon R LXI Minor Duo LPG"/>
    <n v="1.07"/>
    <n v="87100"/>
    <x v="4"/>
    <x v="0"/>
    <x v="1"/>
    <x v="14"/>
    <n v="1399"/>
    <x v="0"/>
    <x v="0"/>
  </r>
  <r>
    <s v="Hyundai i20 Sportz 1.4 CRDi"/>
    <n v="3.19"/>
    <n v="124012"/>
    <x v="0"/>
    <x v="0"/>
    <x v="1"/>
    <x v="10"/>
    <n v="1299"/>
    <x v="0"/>
    <x v="0"/>
  </r>
  <r>
    <s v="Ford Figo Diesel ZXI"/>
    <n v="1.34"/>
    <n v="92251"/>
    <x v="0"/>
    <x v="0"/>
    <x v="1"/>
    <x v="12"/>
    <n v="1498"/>
    <x v="2"/>
    <x v="0"/>
  </r>
  <r>
    <s v="Ford Ikon 1.3 Flair"/>
    <n v="0.80901999999999996"/>
    <n v="61127"/>
    <x v="1"/>
    <x v="0"/>
    <x v="1"/>
    <x v="9"/>
    <n v="1197"/>
    <x v="0"/>
    <x v="0"/>
  </r>
  <r>
    <s v="Honda Mobilio V i-DTEC"/>
    <n v="3.99"/>
    <n v="141083"/>
    <x v="0"/>
    <x v="0"/>
    <x v="0"/>
    <x v="5"/>
    <n v="1248"/>
    <x v="0"/>
    <x v="0"/>
  </r>
  <r>
    <s v="Maruti Swift LXI BSIV"/>
    <n v="3.25"/>
    <n v="61802"/>
    <x v="1"/>
    <x v="0"/>
    <x v="1"/>
    <x v="5"/>
    <n v="1197"/>
    <x v="0"/>
    <x v="0"/>
  </r>
  <r>
    <s v="Chevrolet Sail Hatchback 1.3 TCDi"/>
    <n v="2.31"/>
    <n v="147215"/>
    <x v="0"/>
    <x v="0"/>
    <x v="2"/>
    <x v="4"/>
    <n v="998"/>
    <x v="0"/>
    <x v="2"/>
  </r>
  <r>
    <s v="Maruti Ignis 1.2 Delta BSIV"/>
    <n v="4.43"/>
    <n v="74295"/>
    <x v="1"/>
    <x v="0"/>
    <x v="0"/>
    <x v="0"/>
    <n v="1248"/>
    <x v="0"/>
    <x v="0"/>
  </r>
  <r>
    <s v="Maruti Wagon R VXI BS IV"/>
    <n v="3.49"/>
    <n v="66290"/>
    <x v="1"/>
    <x v="0"/>
    <x v="1"/>
    <x v="0"/>
    <n v="1197"/>
    <x v="0"/>
    <x v="0"/>
  </r>
  <r>
    <s v="Maruti Vitara Brezza ZDi Plus Dual Tone"/>
    <n v="8.2200000000000006"/>
    <n v="92485"/>
    <x v="0"/>
    <x v="0"/>
    <x v="0"/>
    <x v="3"/>
    <n v="1086"/>
    <x v="0"/>
    <x v="0"/>
  </r>
  <r>
    <s v="Maruti Baleno 1.2 Delta"/>
    <n v="5.36"/>
    <n v="57563"/>
    <x v="1"/>
    <x v="0"/>
    <x v="0"/>
    <x v="3"/>
    <n v="1197"/>
    <x v="0"/>
    <x v="0"/>
  </r>
  <r>
    <s v="Hyundai i10 Magna 1.1L"/>
    <n v="2.25"/>
    <n v="30675"/>
    <x v="1"/>
    <x v="0"/>
    <x v="0"/>
    <x v="16"/>
    <n v="1199"/>
    <x v="0"/>
    <x v="0"/>
  </r>
  <r>
    <s v="Maruti Swift Dzire VXI"/>
    <n v="3.37"/>
    <n v="58835"/>
    <x v="1"/>
    <x v="0"/>
    <x v="0"/>
    <x v="10"/>
    <n v="1582"/>
    <x v="0"/>
    <x v="0"/>
  </r>
  <r>
    <s v="Volkswagen Polo Diesel Comfortline 1.2L"/>
    <n v="2.58"/>
    <n v="122571"/>
    <x v="0"/>
    <x v="0"/>
    <x v="2"/>
    <x v="10"/>
    <n v="1399"/>
    <x v="0"/>
    <x v="0"/>
  </r>
  <r>
    <s v="Hyundai Verna 1.6 SX"/>
    <n v="4.07"/>
    <n v="116064"/>
    <x v="0"/>
    <x v="0"/>
    <x v="1"/>
    <x v="10"/>
    <n v="5461"/>
    <x v="0"/>
    <x v="6"/>
  </r>
  <r>
    <s v="Ford Classic 1.4 Duratorq Titanium"/>
    <n v="1.58"/>
    <n v="128396"/>
    <x v="0"/>
    <x v="0"/>
    <x v="0"/>
    <x v="8"/>
    <n v="3996"/>
    <x v="3"/>
    <x v="5"/>
  </r>
  <r>
    <s v="Mercedes-Benz G G63 AMG"/>
    <n v="152"/>
    <n v="47000"/>
    <x v="1"/>
    <x v="1"/>
    <x v="1"/>
    <x v="0"/>
    <n v="1199"/>
    <x v="0"/>
    <x v="0"/>
  </r>
  <r>
    <s v="Porsche Panamera GTS"/>
    <n v="175"/>
    <n v="10000"/>
    <x v="1"/>
    <x v="1"/>
    <x v="0"/>
    <x v="7"/>
    <n v="1950"/>
    <x v="0"/>
    <x v="0"/>
  </r>
  <r>
    <s v="Chevrolet Beat LT"/>
    <n v="2.5499999999999998"/>
    <n v="37275"/>
    <x v="1"/>
    <x v="0"/>
    <x v="0"/>
    <x v="5"/>
    <n v="1950"/>
    <x v="0"/>
    <x v="0"/>
  </r>
  <r>
    <s v="Mercedes-Benz E-Class Exclusive E 220 d BSIV"/>
    <n v="44"/>
    <n v="44000"/>
    <x v="0"/>
    <x v="1"/>
    <x v="0"/>
    <x v="0"/>
    <n v="1086"/>
    <x v="0"/>
    <x v="0"/>
  </r>
  <r>
    <s v="Mercedes-Benz E-Class Exclusive E 220 d BSIV"/>
    <n v="43.5"/>
    <n v="39000"/>
    <x v="0"/>
    <x v="1"/>
    <x v="0"/>
    <x v="0"/>
    <n v="1991"/>
    <x v="0"/>
    <x v="0"/>
  </r>
  <r>
    <s v="Hyundai Santro Xing XG"/>
    <n v="0.84636999999999996"/>
    <n v="97767"/>
    <x v="1"/>
    <x v="0"/>
    <x v="4"/>
    <x v="13"/>
    <n v="1198"/>
    <x v="0"/>
    <x v="0"/>
  </r>
  <r>
    <s v="Mercedes-Benz GLC 200"/>
    <n v="56.5"/>
    <n v="32000"/>
    <x v="1"/>
    <x v="1"/>
    <x v="0"/>
    <x v="6"/>
    <n v="1248"/>
    <x v="0"/>
    <x v="0"/>
  </r>
  <r>
    <s v="Honda Amaze S i-VTEC"/>
    <n v="5"/>
    <n v="53931"/>
    <x v="1"/>
    <x v="0"/>
    <x v="0"/>
    <x v="3"/>
    <n v="1199"/>
    <x v="0"/>
    <x v="0"/>
  </r>
  <r>
    <s v="Fiat Avventura MULTIJET Active"/>
    <n v="3.47"/>
    <n v="73818"/>
    <x v="0"/>
    <x v="0"/>
    <x v="0"/>
    <x v="5"/>
    <n v="2498"/>
    <x v="1"/>
    <x v="1"/>
  </r>
  <r>
    <s v="Honda Jazz 1.2 V AT i VTEC"/>
    <n v="6.9"/>
    <n v="27200"/>
    <x v="1"/>
    <x v="1"/>
    <x v="0"/>
    <x v="0"/>
    <n v="1462"/>
    <x v="0"/>
    <x v="0"/>
  </r>
  <r>
    <s v="Mahindra Thar CRDe"/>
    <n v="7.72"/>
    <n v="46365"/>
    <x v="0"/>
    <x v="0"/>
    <x v="0"/>
    <x v="0"/>
    <n v="1461"/>
    <x v="0"/>
    <x v="0"/>
  </r>
  <r>
    <s v="Maruti Ciaz Alpha BSIV"/>
    <n v="8.7200000000000006"/>
    <n v="82496"/>
    <x v="1"/>
    <x v="0"/>
    <x v="0"/>
    <x v="7"/>
    <n v="1248"/>
    <x v="0"/>
    <x v="0"/>
  </r>
  <r>
    <s v="Renault Duster 110PS Diesel RxL AMT"/>
    <n v="6.51"/>
    <n v="73656"/>
    <x v="0"/>
    <x v="1"/>
    <x v="0"/>
    <x v="2"/>
    <n v="1493"/>
    <x v="2"/>
    <x v="0"/>
  </r>
  <r>
    <s v="Maruti Ciaz ZDi SHVS"/>
    <n v="5.43"/>
    <n v="92530"/>
    <x v="0"/>
    <x v="0"/>
    <x v="0"/>
    <x v="2"/>
    <n v="1368"/>
    <x v="0"/>
    <x v="0"/>
  </r>
  <r>
    <s v="Mahindra TUV 300 mHAWK100 T8"/>
    <n v="6.58"/>
    <n v="68364"/>
    <x v="0"/>
    <x v="0"/>
    <x v="1"/>
    <x v="0"/>
    <n v="1197"/>
    <x v="0"/>
    <x v="0"/>
  </r>
  <r>
    <s v="Jeep Compass 1.4 Sport"/>
    <n v="12.61"/>
    <n v="30224"/>
    <x v="1"/>
    <x v="0"/>
    <x v="0"/>
    <x v="3"/>
    <n v="1462"/>
    <x v="0"/>
    <x v="0"/>
  </r>
  <r>
    <s v="Maruti Baleno 1.2 Alpha"/>
    <n v="5.85"/>
    <n v="88658"/>
    <x v="1"/>
    <x v="0"/>
    <x v="0"/>
    <x v="0"/>
    <n v="2498"/>
    <x v="1"/>
    <x v="1"/>
  </r>
  <r>
    <s v="Maruti Vitara Brezza ZXI"/>
    <n v="10.53"/>
    <n v="26396"/>
    <x v="1"/>
    <x v="0"/>
    <x v="0"/>
    <x v="6"/>
    <n v="998"/>
    <x v="0"/>
    <x v="2"/>
  </r>
  <r>
    <s v="Mahindra Thar CRDe"/>
    <n v="7.46"/>
    <n v="60020"/>
    <x v="0"/>
    <x v="0"/>
    <x v="0"/>
    <x v="0"/>
    <n v="1462"/>
    <x v="0"/>
    <x v="0"/>
  </r>
  <r>
    <s v="Maruti Alto K10 2010-2014 VXI"/>
    <n v="2.68"/>
    <n v="55107"/>
    <x v="1"/>
    <x v="0"/>
    <x v="0"/>
    <x v="5"/>
    <n v="796"/>
    <x v="0"/>
    <x v="2"/>
  </r>
  <r>
    <s v="Maruti Ciaz Alpha AT"/>
    <n v="12.43"/>
    <n v="3925"/>
    <x v="1"/>
    <x v="1"/>
    <x v="0"/>
    <x v="11"/>
    <n v="1197"/>
    <x v="0"/>
    <x v="0"/>
  </r>
  <r>
    <s v="Maruti Alto 800 LXI"/>
    <n v="3.23"/>
    <n v="21949"/>
    <x v="1"/>
    <x v="0"/>
    <x v="0"/>
    <x v="0"/>
    <n v="1995"/>
    <x v="0"/>
    <x v="0"/>
  </r>
  <r>
    <s v="Maruti Swift Dzire VXI"/>
    <n v="5"/>
    <n v="41899"/>
    <x v="1"/>
    <x v="0"/>
    <x v="0"/>
    <x v="2"/>
    <n v="2400"/>
    <x v="0"/>
    <x v="1"/>
  </r>
  <r>
    <s v="BMW 5 Series 520d Luxury Line"/>
    <n v="46"/>
    <n v="43000"/>
    <x v="0"/>
    <x v="1"/>
    <x v="0"/>
    <x v="7"/>
    <n v="1950"/>
    <x v="0"/>
    <x v="0"/>
  </r>
  <r>
    <s v="Volvo XC60 D5 Inscription"/>
    <n v="61"/>
    <n v="20000"/>
    <x v="0"/>
    <x v="1"/>
    <x v="0"/>
    <x v="1"/>
    <n v="1968"/>
    <x v="0"/>
    <x v="0"/>
  </r>
  <r>
    <s v="Mercedes-Benz GLC 220d 4MATIC"/>
    <n v="56.5"/>
    <n v="24000"/>
    <x v="0"/>
    <x v="1"/>
    <x v="0"/>
    <x v="6"/>
    <n v="2987"/>
    <x v="0"/>
    <x v="1"/>
  </r>
  <r>
    <s v="Audi Q3 35 TDI Quattro Premium Plus"/>
    <n v="17.5"/>
    <n v="39356"/>
    <x v="0"/>
    <x v="1"/>
    <x v="0"/>
    <x v="4"/>
    <n v="2143"/>
    <x v="0"/>
    <x v="1"/>
  </r>
  <r>
    <s v="Mercedes-Benz S-Class S 350 CDI"/>
    <n v="71.5"/>
    <n v="18000"/>
    <x v="0"/>
    <x v="1"/>
    <x v="0"/>
    <x v="0"/>
    <n v="998"/>
    <x v="0"/>
    <x v="2"/>
  </r>
  <r>
    <s v="Mercedes-Benz C-Class 220 CDI AT"/>
    <n v="13.75"/>
    <n v="40000"/>
    <x v="0"/>
    <x v="1"/>
    <x v="0"/>
    <x v="10"/>
    <n v="1248"/>
    <x v="0"/>
    <x v="0"/>
  </r>
  <r>
    <s v="Maruti Alto K10 VXI"/>
    <n v="3.15"/>
    <n v="30555"/>
    <x v="1"/>
    <x v="0"/>
    <x v="0"/>
    <x v="2"/>
    <n v="1197"/>
    <x v="0"/>
    <x v="0"/>
  </r>
  <r>
    <s v="Maruti Ciaz VDi Plus SHVS"/>
    <n v="4.78"/>
    <n v="119878"/>
    <x v="0"/>
    <x v="0"/>
    <x v="0"/>
    <x v="4"/>
    <n v="1248"/>
    <x v="0"/>
    <x v="0"/>
  </r>
  <r>
    <s v="Hyundai i20 1.2 Magna Opt"/>
    <n v="2.4300000000000002"/>
    <n v="84557"/>
    <x v="1"/>
    <x v="0"/>
    <x v="0"/>
    <x v="16"/>
    <n v="1997"/>
    <x v="2"/>
    <x v="0"/>
  </r>
  <r>
    <s v="Maruti Ciaz VDi Option SHVS"/>
    <n v="5.36"/>
    <n v="96528"/>
    <x v="0"/>
    <x v="0"/>
    <x v="0"/>
    <x v="0"/>
    <n v="999"/>
    <x v="0"/>
    <x v="2"/>
  </r>
  <r>
    <s v="Mahindra XUV500 W10 1.99 mHawk"/>
    <n v="11.24"/>
    <n v="44081"/>
    <x v="0"/>
    <x v="0"/>
    <x v="0"/>
    <x v="0"/>
    <n v="1248"/>
    <x v="0"/>
    <x v="0"/>
  </r>
  <r>
    <s v="Renault Kiger RXT AMT"/>
    <n v="7.75"/>
    <n v="6494"/>
    <x v="1"/>
    <x v="1"/>
    <x v="0"/>
    <x v="1"/>
    <n v="998"/>
    <x v="0"/>
    <x v="2"/>
  </r>
  <r>
    <s v="Maruti Swift VDI BSIV"/>
    <n v="3.4"/>
    <n v="118631"/>
    <x v="0"/>
    <x v="0"/>
    <x v="0"/>
    <x v="5"/>
    <n v="1198"/>
    <x v="0"/>
    <x v="0"/>
  </r>
  <r>
    <s v="Maruti Alto K10 VXI"/>
    <n v="3.51"/>
    <n v="47133"/>
    <x v="1"/>
    <x v="0"/>
    <x v="0"/>
    <x v="3"/>
    <n v="1197"/>
    <x v="0"/>
    <x v="0"/>
  </r>
  <r>
    <s v="Honda Amaze S i-VTEC"/>
    <n v="4.5599999999999996"/>
    <n v="94025"/>
    <x v="1"/>
    <x v="0"/>
    <x v="0"/>
    <x v="0"/>
    <n v="998"/>
    <x v="0"/>
    <x v="2"/>
  </r>
  <r>
    <s v="Hyundai i20 Magna 1.2"/>
    <n v="5.0199999999999996"/>
    <n v="68841"/>
    <x v="1"/>
    <x v="0"/>
    <x v="0"/>
    <x v="2"/>
    <n v="1582"/>
    <x v="0"/>
    <x v="0"/>
  </r>
  <r>
    <s v="Hyundai Venue SX Plus Turbo DCT BSIV"/>
    <n v="10.46"/>
    <n v="31952"/>
    <x v="1"/>
    <x v="1"/>
    <x v="0"/>
    <x v="7"/>
    <n v="998"/>
    <x v="0"/>
    <x v="2"/>
  </r>
  <r>
    <s v="Hyundai Creta 1.6 CRDi SX"/>
    <n v="11.3"/>
    <n v="66518"/>
    <x v="0"/>
    <x v="0"/>
    <x v="1"/>
    <x v="7"/>
    <n v="1582"/>
    <x v="0"/>
    <x v="0"/>
  </r>
  <r>
    <s v="Hyundai Venue SX Plus Turbo DCT BSIV"/>
    <n v="10.53"/>
    <n v="26684"/>
    <x v="1"/>
    <x v="1"/>
    <x v="1"/>
    <x v="7"/>
    <n v="1199"/>
    <x v="0"/>
    <x v="0"/>
  </r>
  <r>
    <s v="Hyundai Creta 1.6 CRDi SX"/>
    <n v="7.9"/>
    <n v="38280"/>
    <x v="0"/>
    <x v="0"/>
    <x v="0"/>
    <x v="4"/>
    <n v="1197"/>
    <x v="0"/>
    <x v="0"/>
  </r>
  <r>
    <s v="Tata Tiago 1.2 Revotron XZ"/>
    <n v="3.77"/>
    <n v="96392"/>
    <x v="1"/>
    <x v="0"/>
    <x v="0"/>
    <x v="0"/>
    <n v="2179"/>
    <x v="2"/>
    <x v="1"/>
  </r>
  <r>
    <s v="Maruti Swift Dzire 1.2 ZXi BSIV"/>
    <n v="2.86"/>
    <n v="92613"/>
    <x v="1"/>
    <x v="0"/>
    <x v="0"/>
    <x v="16"/>
    <n v="1498"/>
    <x v="0"/>
    <x v="0"/>
  </r>
  <r>
    <s v="Mahindra Scorpio S7 120"/>
    <n v="11.78"/>
    <n v="40011"/>
    <x v="0"/>
    <x v="0"/>
    <x v="0"/>
    <x v="3"/>
    <n v="1396"/>
    <x v="0"/>
    <x v="0"/>
  </r>
  <r>
    <s v="Honda City i DTEC VX"/>
    <n v="5.33"/>
    <n v="98772"/>
    <x v="0"/>
    <x v="0"/>
    <x v="1"/>
    <x v="4"/>
    <n v="1248"/>
    <x v="0"/>
    <x v="0"/>
  </r>
  <r>
    <s v="Hyundai i20 Asta 1.4 CRDi"/>
    <n v="3.5"/>
    <n v="38931"/>
    <x v="0"/>
    <x v="0"/>
    <x v="0"/>
    <x v="10"/>
    <n v="1396"/>
    <x v="0"/>
    <x v="0"/>
  </r>
  <r>
    <s v="Maruti Swift LDI BSIV"/>
    <n v="4.2699999999999996"/>
    <n v="82392"/>
    <x v="0"/>
    <x v="0"/>
    <x v="0"/>
    <x v="0"/>
    <n v="2179"/>
    <x v="2"/>
    <x v="1"/>
  </r>
  <r>
    <s v="Hyundai i20 1.4 Asta"/>
    <n v="5.72"/>
    <n v="96805"/>
    <x v="0"/>
    <x v="0"/>
    <x v="0"/>
    <x v="0"/>
    <n v="998"/>
    <x v="0"/>
    <x v="2"/>
  </r>
  <r>
    <s v="Mahindra Scorpio S5 BSIV"/>
    <n v="9.98"/>
    <n v="68307"/>
    <x v="0"/>
    <x v="0"/>
    <x v="0"/>
    <x v="3"/>
    <n v="1197"/>
    <x v="0"/>
    <x v="0"/>
  </r>
  <r>
    <s v="Maruti Wagon R LXI BS IV"/>
    <n v="3.75"/>
    <n v="30404"/>
    <x v="1"/>
    <x v="0"/>
    <x v="0"/>
    <x v="2"/>
    <n v="1248"/>
    <x v="0"/>
    <x v="0"/>
  </r>
  <r>
    <s v="Maruti Baleno 1.2 Alpha"/>
    <n v="6.3"/>
    <n v="36438"/>
    <x v="1"/>
    <x v="0"/>
    <x v="1"/>
    <x v="3"/>
    <n v="2179"/>
    <x v="2"/>
    <x v="1"/>
  </r>
  <r>
    <s v="Maruti Swift VDI BSIV"/>
    <n v="3.76"/>
    <n v="115206"/>
    <x v="0"/>
    <x v="0"/>
    <x v="0"/>
    <x v="4"/>
    <n v="1451"/>
    <x v="0"/>
    <x v="0"/>
  </r>
  <r>
    <s v="Mahindra XUV500 W6 2WD"/>
    <n v="6.23"/>
    <n v="104537"/>
    <x v="0"/>
    <x v="0"/>
    <x v="0"/>
    <x v="4"/>
    <n v="2755"/>
    <x v="2"/>
    <x v="1"/>
  </r>
  <r>
    <s v="MG Hector Sharp DCT"/>
    <n v="16.13"/>
    <n v="29827"/>
    <x v="1"/>
    <x v="1"/>
    <x v="1"/>
    <x v="7"/>
    <n v="1968"/>
    <x v="0"/>
    <x v="0"/>
  </r>
  <r>
    <s v="Toyota Innova Crysta 2.8 GX AT BSIV"/>
    <n v="15.75"/>
    <n v="55000"/>
    <x v="0"/>
    <x v="1"/>
    <x v="0"/>
    <x v="0"/>
    <n v="3198"/>
    <x v="2"/>
    <x v="5"/>
  </r>
  <r>
    <s v="Audi A6 35 TDI"/>
    <n v="24.5"/>
    <n v="68000"/>
    <x v="0"/>
    <x v="1"/>
    <x v="0"/>
    <x v="2"/>
    <n v="2755"/>
    <x v="2"/>
    <x v="1"/>
  </r>
  <r>
    <s v="Ford Endeavour 3.2 Titanium AT 4X4"/>
    <n v="28.75"/>
    <n v="80000"/>
    <x v="0"/>
    <x v="1"/>
    <x v="0"/>
    <x v="3"/>
    <n v="814"/>
    <x v="0"/>
    <x v="2"/>
  </r>
  <r>
    <s v="Toyota Innova Crysta 2.8 GX AT BSIV"/>
    <n v="19.45"/>
    <n v="55000"/>
    <x v="0"/>
    <x v="1"/>
    <x v="0"/>
    <x v="7"/>
    <n v="1497"/>
    <x v="0"/>
    <x v="0"/>
  </r>
  <r>
    <s v="Hyundai EON Era Plus"/>
    <n v="2.2999999999999998"/>
    <n v="67885"/>
    <x v="1"/>
    <x v="0"/>
    <x v="0"/>
    <x v="10"/>
    <n v="998"/>
    <x v="0"/>
    <x v="2"/>
  </r>
  <r>
    <s v="Kia Seltos HTX IVT G"/>
    <n v="16.5"/>
    <n v="28000"/>
    <x v="1"/>
    <x v="1"/>
    <x v="0"/>
    <x v="1"/>
    <n v="1197"/>
    <x v="0"/>
    <x v="0"/>
  </r>
  <r>
    <s v="Hyundai EON 1.0 Era Plus"/>
    <n v="2.2999999999999998"/>
    <n v="48421"/>
    <x v="1"/>
    <x v="0"/>
    <x v="0"/>
    <x v="10"/>
    <n v="1582"/>
    <x v="0"/>
    <x v="0"/>
  </r>
  <r>
    <s v="Maruti Swift Dzire VXI"/>
    <n v="4.25"/>
    <n v="49000"/>
    <x v="1"/>
    <x v="0"/>
    <x v="0"/>
    <x v="5"/>
    <n v="1995"/>
    <x v="0"/>
    <x v="0"/>
  </r>
  <r>
    <s v="Hyundai Verna 1.6 SX"/>
    <n v="4.5"/>
    <n v="75000"/>
    <x v="0"/>
    <x v="0"/>
    <x v="0"/>
    <x v="10"/>
    <n v="1198"/>
    <x v="0"/>
    <x v="0"/>
  </r>
  <r>
    <s v="BMW 5 Series 520d Sport Line"/>
    <n v="40.5"/>
    <n v="55000"/>
    <x v="0"/>
    <x v="1"/>
    <x v="1"/>
    <x v="3"/>
    <n v="1493"/>
    <x v="0"/>
    <x v="0"/>
  </r>
  <r>
    <s v="Honda Amaze S Option i-VTEC"/>
    <n v="4.71"/>
    <n v="6357"/>
    <x v="1"/>
    <x v="0"/>
    <x v="0"/>
    <x v="0"/>
    <n v="1199"/>
    <x v="0"/>
    <x v="0"/>
  </r>
  <r>
    <s v="Hyundai Venue SX Opt Executive Diesel"/>
    <n v="10.24"/>
    <n v="24237"/>
    <x v="0"/>
    <x v="0"/>
    <x v="0"/>
    <x v="11"/>
    <n v="2755"/>
    <x v="2"/>
    <x v="1"/>
  </r>
  <r>
    <s v="Honda Amaze E Petrol"/>
    <n v="5.89"/>
    <n v="10282"/>
    <x v="1"/>
    <x v="0"/>
    <x v="0"/>
    <x v="6"/>
    <n v="1396"/>
    <x v="0"/>
    <x v="0"/>
  </r>
  <r>
    <s v="Toyota Innova Crysta 2.8 ZX AT BSIV"/>
    <n v="17.100000000000001"/>
    <n v="111337"/>
    <x v="0"/>
    <x v="1"/>
    <x v="0"/>
    <x v="3"/>
    <n v="1582"/>
    <x v="0"/>
    <x v="0"/>
  </r>
  <r>
    <s v="Hyundai Venue SX Opt Diesel BSIV"/>
    <n v="9.82"/>
    <n v="64104"/>
    <x v="0"/>
    <x v="0"/>
    <x v="0"/>
    <x v="7"/>
    <n v="1968"/>
    <x v="0"/>
    <x v="0"/>
  </r>
  <r>
    <s v="Hyundai Verna 1.6 CRDi SX"/>
    <n v="5.6"/>
    <n v="42234"/>
    <x v="0"/>
    <x v="0"/>
    <x v="1"/>
    <x v="2"/>
    <n v="1197"/>
    <x v="0"/>
    <x v="0"/>
  </r>
  <r>
    <s v="Audi Q5 30 TDI quattro Premium"/>
    <n v="14.75"/>
    <n v="80000"/>
    <x v="0"/>
    <x v="1"/>
    <x v="2"/>
    <x v="4"/>
    <n v="1197"/>
    <x v="0"/>
    <x v="0"/>
  </r>
  <r>
    <s v="Maruti Ignis Sigma"/>
    <n v="5.0199999999999996"/>
    <n v="2294"/>
    <x v="1"/>
    <x v="0"/>
    <x v="0"/>
    <x v="11"/>
    <n v="1396"/>
    <x v="0"/>
    <x v="0"/>
  </r>
  <r>
    <s v="Maruti Baleno Delta"/>
    <n v="6.31"/>
    <n v="38736"/>
    <x v="1"/>
    <x v="0"/>
    <x v="0"/>
    <x v="6"/>
    <n v="998"/>
    <x v="0"/>
    <x v="2"/>
  </r>
  <r>
    <s v="Hyundai i20 Asta 1.4 CRDi"/>
    <n v="3.81"/>
    <n v="130432"/>
    <x v="0"/>
    <x v="0"/>
    <x v="0"/>
    <x v="5"/>
    <n v="2694"/>
    <x v="2"/>
    <x v="1"/>
  </r>
  <r>
    <s v="Hyundai Venue SX Opt iMT"/>
    <n v="11.5"/>
    <n v="10000"/>
    <x v="1"/>
    <x v="0"/>
    <x v="0"/>
    <x v="1"/>
    <n v="2967"/>
    <x v="0"/>
    <x v="1"/>
  </r>
  <r>
    <s v="Toyota Fortuner 2.7 2WD AT"/>
    <n v="31"/>
    <n v="44000"/>
    <x v="1"/>
    <x v="1"/>
    <x v="1"/>
    <x v="7"/>
    <n v="1086"/>
    <x v="0"/>
    <x v="0"/>
  </r>
  <r>
    <s v="Audi Q5 3.0 TDI Quattro"/>
    <n v="9.9499999999999993"/>
    <n v="68000"/>
    <x v="0"/>
    <x v="1"/>
    <x v="2"/>
    <x v="16"/>
    <n v="2967"/>
    <x v="0"/>
    <x v="1"/>
  </r>
  <r>
    <s v="Hyundai i10 Magna 1.1L"/>
    <n v="2.25"/>
    <n v="38000"/>
    <x v="1"/>
    <x v="0"/>
    <x v="0"/>
    <x v="16"/>
    <n v="1197"/>
    <x v="0"/>
    <x v="0"/>
  </r>
  <r>
    <s v="Audi Q5 3.0 TDI Quattro Technology"/>
    <n v="21"/>
    <n v="35000"/>
    <x v="0"/>
    <x v="1"/>
    <x v="0"/>
    <x v="4"/>
    <n v="2179"/>
    <x v="2"/>
    <x v="1"/>
  </r>
  <r>
    <s v="Maruti Swift Dzire VXI 1.2 BS IV"/>
    <n v="6.5"/>
    <n v="65000"/>
    <x v="1"/>
    <x v="0"/>
    <x v="0"/>
    <x v="7"/>
    <n v="1582"/>
    <x v="0"/>
    <x v="0"/>
  </r>
  <r>
    <s v="Mahindra Scorpio S5"/>
    <n v="15.85"/>
    <n v="12001"/>
    <x v="0"/>
    <x v="0"/>
    <x v="0"/>
    <x v="11"/>
    <n v="2967"/>
    <x v="2"/>
    <x v="1"/>
  </r>
  <r>
    <s v="Hyundai Creta 1.6 SX Automatic Diesel"/>
    <n v="14.25"/>
    <n v="36000"/>
    <x v="0"/>
    <x v="1"/>
    <x v="1"/>
    <x v="6"/>
    <n v="1969"/>
    <x v="0"/>
    <x v="0"/>
  </r>
  <r>
    <s v="Audi Q7 45 TDI Quattro Premium Plus"/>
    <n v="18.75"/>
    <n v="43000"/>
    <x v="0"/>
    <x v="1"/>
    <x v="1"/>
    <x v="5"/>
    <n v="1968"/>
    <x v="0"/>
    <x v="0"/>
  </r>
  <r>
    <s v="Volvo XC60 Inscription D5"/>
    <n v="60"/>
    <n v="7500"/>
    <x v="0"/>
    <x v="1"/>
    <x v="0"/>
    <x v="6"/>
    <n v="1798"/>
    <x v="0"/>
    <x v="0"/>
  </r>
  <r>
    <s v="Audi Q3 2.0 TDI Quattro Premium Plus"/>
    <n v="13"/>
    <n v="56500"/>
    <x v="0"/>
    <x v="1"/>
    <x v="0"/>
    <x v="5"/>
    <n v="1582"/>
    <x v="0"/>
    <x v="0"/>
  </r>
  <r>
    <s v="Audi A6 35 TFSI Matrix"/>
    <n v="36.75"/>
    <n v="30000"/>
    <x v="1"/>
    <x v="1"/>
    <x v="0"/>
    <x v="3"/>
    <n v="1950"/>
    <x v="0"/>
    <x v="0"/>
  </r>
  <r>
    <s v="Hyundai Verna CRDi 1.6 AT SX Plus"/>
    <n v="10"/>
    <n v="63500"/>
    <x v="0"/>
    <x v="1"/>
    <x v="0"/>
    <x v="0"/>
    <n v="1995"/>
    <x v="0"/>
    <x v="0"/>
  </r>
  <r>
    <s v="Mercedes-Benz C-Class Progressive C 220d"/>
    <n v="41"/>
    <n v="26500"/>
    <x v="0"/>
    <x v="1"/>
    <x v="0"/>
    <x v="7"/>
    <n v="2179"/>
    <x v="2"/>
    <x v="1"/>
  </r>
  <r>
    <s v="BMW X1 xDrive 20d xLine"/>
    <n v="28.5"/>
    <n v="38500"/>
    <x v="0"/>
    <x v="1"/>
    <x v="0"/>
    <x v="3"/>
    <n v="1498"/>
    <x v="0"/>
    <x v="0"/>
  </r>
  <r>
    <s v="Mahindra XUV500 R W10 FWD"/>
    <n v="8.9"/>
    <n v="65000"/>
    <x v="0"/>
    <x v="0"/>
    <x v="0"/>
    <x v="4"/>
    <n v="1493"/>
    <x v="0"/>
    <x v="0"/>
  </r>
  <r>
    <s v="Honda Amaze VX CVT Diesel"/>
    <n v="9.25"/>
    <n v="44500"/>
    <x v="0"/>
    <x v="1"/>
    <x v="0"/>
    <x v="7"/>
    <n v="2993"/>
    <x v="0"/>
    <x v="1"/>
  </r>
  <r>
    <s v="Hyundai i20 Sportz Diesel"/>
    <n v="9.75"/>
    <n v="15500"/>
    <x v="0"/>
    <x v="0"/>
    <x v="0"/>
    <x v="11"/>
    <n v="1991"/>
    <x v="0"/>
    <x v="0"/>
  </r>
  <r>
    <s v="BMW X5 xDrive 30d xLine"/>
    <n v="100"/>
    <n v="20500"/>
    <x v="0"/>
    <x v="1"/>
    <x v="0"/>
    <x v="11"/>
    <n v="1995"/>
    <x v="0"/>
    <x v="0"/>
  </r>
  <r>
    <s v="Mercedes-Benz E-Class Expression E 200 BSIV"/>
    <n v="44"/>
    <n v="65000"/>
    <x v="1"/>
    <x v="1"/>
    <x v="0"/>
    <x v="3"/>
    <n v="2143"/>
    <x v="0"/>
    <x v="1"/>
  </r>
  <r>
    <s v="BMW 3 Series 320d GT Luxury Line"/>
    <n v="18.5"/>
    <n v="64593"/>
    <x v="0"/>
    <x v="1"/>
    <x v="2"/>
    <x v="5"/>
    <n v="2755"/>
    <x v="2"/>
    <x v="1"/>
  </r>
  <r>
    <s v="Mercedes-Benz E-Class E250 CDI Avantgarde"/>
    <n v="22"/>
    <n v="63203"/>
    <x v="0"/>
    <x v="1"/>
    <x v="1"/>
    <x v="4"/>
    <n v="1995"/>
    <x v="3"/>
    <x v="0"/>
  </r>
  <r>
    <s v="Toyota Fortuner 2.8 2WD AT"/>
    <n v="29"/>
    <n v="60500"/>
    <x v="0"/>
    <x v="1"/>
    <x v="0"/>
    <x v="0"/>
    <n v="1248"/>
    <x v="2"/>
    <x v="0"/>
  </r>
  <r>
    <s v="BMW 6 Series GT 620d Luxury Line 2019-2021"/>
    <n v="60.5"/>
    <n v="50000"/>
    <x v="0"/>
    <x v="1"/>
    <x v="0"/>
    <x v="6"/>
    <n v="796"/>
    <x v="0"/>
    <x v="2"/>
  </r>
  <r>
    <s v="Maruti Ertiga ZDI"/>
    <n v="6"/>
    <n v="43000"/>
    <x v="0"/>
    <x v="0"/>
    <x v="1"/>
    <x v="5"/>
    <n v="2987"/>
    <x v="2"/>
    <x v="1"/>
  </r>
  <r>
    <s v="Maruti Alto 800 LXI"/>
    <n v="3.07"/>
    <n v="31458"/>
    <x v="1"/>
    <x v="0"/>
    <x v="0"/>
    <x v="1"/>
    <n v="1582"/>
    <x v="0"/>
    <x v="0"/>
  </r>
  <r>
    <s v="Mercedes-Benz GLS 350d 4MATIC"/>
    <n v="52"/>
    <n v="70000"/>
    <x v="0"/>
    <x v="1"/>
    <x v="1"/>
    <x v="2"/>
    <n v="998"/>
    <x v="0"/>
    <x v="2"/>
  </r>
  <r>
    <s v="Hyundai Elantra CRDi S"/>
    <n v="5.25"/>
    <n v="70372"/>
    <x v="0"/>
    <x v="0"/>
    <x v="0"/>
    <x v="10"/>
    <n v="624"/>
    <x v="3"/>
    <x v="2"/>
  </r>
  <r>
    <s v="Maruti Wagon R LXI CNG"/>
    <n v="1.9"/>
    <n v="129325"/>
    <x v="2"/>
    <x v="0"/>
    <x v="0"/>
    <x v="8"/>
    <n v="1991"/>
    <x v="0"/>
    <x v="0"/>
  </r>
  <r>
    <s v="Tata Nano Twist XT"/>
    <n v="0.85670999999999997"/>
    <n v="59290"/>
    <x v="1"/>
    <x v="0"/>
    <x v="3"/>
    <x v="4"/>
    <n v="2993"/>
    <x v="0"/>
    <x v="1"/>
  </r>
  <r>
    <s v="Mercedes-Benz GLC 200"/>
    <n v="61"/>
    <n v="15000"/>
    <x v="1"/>
    <x v="1"/>
    <x v="0"/>
    <x v="1"/>
    <n v="1968"/>
    <x v="0"/>
    <x v="0"/>
  </r>
  <r>
    <s v="BMW X6 xDrive 40d M Sport"/>
    <n v="37.9"/>
    <n v="75000"/>
    <x v="0"/>
    <x v="1"/>
    <x v="1"/>
    <x v="4"/>
    <n v="2143"/>
    <x v="0"/>
    <x v="1"/>
  </r>
  <r>
    <s v="Audi Q5 2.0 TDI Premium Plus"/>
    <n v="16"/>
    <n v="94002"/>
    <x v="0"/>
    <x v="1"/>
    <x v="1"/>
    <x v="5"/>
    <n v="2494"/>
    <x v="0"/>
    <x v="1"/>
  </r>
  <r>
    <s v="Mercedes-Benz C-Class C 220 CDI Avantgarde"/>
    <n v="11.9"/>
    <n v="90004"/>
    <x v="0"/>
    <x v="1"/>
    <x v="2"/>
    <x v="5"/>
    <n v="2993"/>
    <x v="0"/>
    <x v="1"/>
  </r>
  <r>
    <s v="Toyota Camry 2.5 Hybrid"/>
    <n v="23.5"/>
    <n v="47000"/>
    <x v="1"/>
    <x v="1"/>
    <x v="0"/>
    <x v="0"/>
    <n v="1498"/>
    <x v="0"/>
    <x v="0"/>
  </r>
  <r>
    <s v="BMW X5 xDrive 30d M Sport"/>
    <n v="29"/>
    <n v="83005"/>
    <x v="0"/>
    <x v="1"/>
    <x v="1"/>
    <x v="5"/>
    <n v="1595"/>
    <x v="0"/>
    <x v="0"/>
  </r>
  <r>
    <s v="Ford Ecosport 1.5 Diesel Titanium"/>
    <n v="4.75"/>
    <n v="62500"/>
    <x v="0"/>
    <x v="0"/>
    <x v="0"/>
    <x v="4"/>
    <n v="2143"/>
    <x v="0"/>
    <x v="1"/>
  </r>
  <r>
    <s v="Mercedes-Benz B Class B180 Sports"/>
    <n v="12.9"/>
    <n v="67000"/>
    <x v="1"/>
    <x v="1"/>
    <x v="1"/>
    <x v="10"/>
    <n v="1197"/>
    <x v="0"/>
    <x v="0"/>
  </r>
  <r>
    <s v="Mercedes-Benz GLE 250d"/>
    <n v="36.5"/>
    <n v="64000"/>
    <x v="0"/>
    <x v="1"/>
    <x v="0"/>
    <x v="2"/>
    <n v="2967"/>
    <x v="3"/>
    <x v="1"/>
  </r>
  <r>
    <s v="Maruti Swift ZXI BSIV"/>
    <n v="4.41"/>
    <n v="39889"/>
    <x v="1"/>
    <x v="0"/>
    <x v="1"/>
    <x v="0"/>
    <n v="1997"/>
    <x v="0"/>
    <x v="0"/>
  </r>
  <r>
    <s v="Audi A8 L 50 TDI Quattro Premium Plus"/>
    <n v="42"/>
    <n v="81250"/>
    <x v="0"/>
    <x v="1"/>
    <x v="0"/>
    <x v="4"/>
    <n v="1498"/>
    <x v="0"/>
    <x v="0"/>
  </r>
  <r>
    <s v="Jaguar F-Pace 2.0 R-Dynamic S Diesel"/>
    <n v="74"/>
    <n v="9900"/>
    <x v="0"/>
    <x v="1"/>
    <x v="0"/>
    <x v="1"/>
    <n v="1498"/>
    <x v="0"/>
    <x v="0"/>
  </r>
  <r>
    <s v="Ford Ecosport 1.5 Diesel Titanium Plus"/>
    <n v="5.25"/>
    <n v="43000"/>
    <x v="0"/>
    <x v="0"/>
    <x v="0"/>
    <x v="2"/>
    <n v="1998"/>
    <x v="0"/>
    <x v="0"/>
  </r>
  <r>
    <s v="MG Astor Sharp CVT"/>
    <n v="17.25"/>
    <n v="2400"/>
    <x v="1"/>
    <x v="1"/>
    <x v="0"/>
    <x v="11"/>
    <n v="2993"/>
    <x v="3"/>
    <x v="1"/>
  </r>
  <r>
    <s v="BMW X4 xDrive30i M Sport Silver Shadow Edition"/>
    <n v="74.5"/>
    <n v="7600"/>
    <x v="1"/>
    <x v="1"/>
    <x v="0"/>
    <x v="11"/>
    <n v="1798"/>
    <x v="0"/>
    <x v="0"/>
  </r>
  <r>
    <s v="Jaguar XJ 3.0L LWB Ultimate"/>
    <n v="22.9"/>
    <n v="79004"/>
    <x v="0"/>
    <x v="1"/>
    <x v="1"/>
    <x v="8"/>
    <n v="2143"/>
    <x v="0"/>
    <x v="1"/>
  </r>
  <r>
    <s v="Toyota Corolla Altis VL AT"/>
    <n v="8.75"/>
    <n v="99300"/>
    <x v="1"/>
    <x v="1"/>
    <x v="1"/>
    <x v="4"/>
    <n v="2987"/>
    <x v="0"/>
    <x v="1"/>
  </r>
  <r>
    <s v="Mercedes-Benz M-Class ML 250 CDI"/>
    <n v="21.9"/>
    <n v="80000"/>
    <x v="0"/>
    <x v="1"/>
    <x v="1"/>
    <x v="5"/>
    <n v="4367"/>
    <x v="0"/>
    <x v="3"/>
  </r>
  <r>
    <s v="Mercedes-Benz S-Class S 350 CDI"/>
    <n v="51"/>
    <n v="40000"/>
    <x v="0"/>
    <x v="1"/>
    <x v="0"/>
    <x v="4"/>
    <n v="1968"/>
    <x v="0"/>
    <x v="0"/>
  </r>
  <r>
    <s v="Land Rover Range Rover Vogue SE 4.4 SDV8"/>
    <n v="35.25"/>
    <n v="87002"/>
    <x v="0"/>
    <x v="1"/>
    <x v="1"/>
    <x v="10"/>
    <n v="1968"/>
    <x v="0"/>
    <x v="0"/>
  </r>
  <r>
    <s v="Audi Q5 2.0 TDI Premium Plus"/>
    <n v="14.25"/>
    <n v="94002"/>
    <x v="0"/>
    <x v="1"/>
    <x v="1"/>
    <x v="10"/>
    <n v="2487"/>
    <x v="0"/>
    <x v="1"/>
  </r>
  <r>
    <s v="Audi A6 2.0 TDI Premium Plus"/>
    <n v="14.25"/>
    <n v="82005"/>
    <x v="0"/>
    <x v="1"/>
    <x v="1"/>
    <x v="10"/>
    <n v="4367"/>
    <x v="0"/>
    <x v="3"/>
  </r>
  <r>
    <s v="Toyota Camry Hybrid 2.5"/>
    <n v="40.9"/>
    <n v="20000"/>
    <x v="1"/>
    <x v="1"/>
    <x v="0"/>
    <x v="7"/>
    <n v="1998"/>
    <x v="0"/>
    <x v="0"/>
  </r>
  <r>
    <s v="Land Rover Range Rover Vogue SE 4.4 SDV8"/>
    <n v="39.75"/>
    <n v="95004"/>
    <x v="0"/>
    <x v="1"/>
    <x v="0"/>
    <x v="10"/>
    <n v="1498"/>
    <x v="0"/>
    <x v="0"/>
  </r>
  <r>
    <s v="BMW X1 sDrive20i xLine"/>
    <n v="28.1"/>
    <n v="68753"/>
    <x v="1"/>
    <x v="1"/>
    <x v="1"/>
    <x v="7"/>
    <n v="1956"/>
    <x v="0"/>
    <x v="0"/>
  </r>
  <r>
    <s v="Ford Ecosport 1.5 DV5 MT Titanium"/>
    <n v="4.75"/>
    <n v="62500"/>
    <x v="0"/>
    <x v="0"/>
    <x v="0"/>
    <x v="4"/>
    <n v="1582"/>
    <x v="0"/>
    <x v="0"/>
  </r>
  <r>
    <s v="Jeep Compass 2.0 Sport Plus BSIV"/>
    <n v="15.75"/>
    <n v="62000"/>
    <x v="0"/>
    <x v="0"/>
    <x v="0"/>
    <x v="7"/>
    <n v="1498"/>
    <x v="0"/>
    <x v="0"/>
  </r>
  <r>
    <s v="Hyundai Creta 1.6 CRDi AT S Plus"/>
    <n v="8.9499999999999993"/>
    <n v="85000"/>
    <x v="0"/>
    <x v="1"/>
    <x v="0"/>
    <x v="0"/>
    <n v="1248"/>
    <x v="0"/>
    <x v="0"/>
  </r>
  <r>
    <s v="Honda WR-V i-DTEC VX"/>
    <n v="6.99"/>
    <n v="58000"/>
    <x v="0"/>
    <x v="0"/>
    <x v="0"/>
    <x v="0"/>
    <n v="2143"/>
    <x v="0"/>
    <x v="1"/>
  </r>
  <r>
    <s v="Maruti Baleno 1.3 Zeta"/>
    <n v="6.2"/>
    <n v="55500"/>
    <x v="0"/>
    <x v="0"/>
    <x v="0"/>
    <x v="3"/>
    <n v="1248"/>
    <x v="0"/>
    <x v="0"/>
  </r>
  <r>
    <s v="Mercedes-Benz GLE 250d"/>
    <n v="44"/>
    <n v="49000"/>
    <x v="0"/>
    <x v="1"/>
    <x v="0"/>
    <x v="0"/>
    <n v="1956"/>
    <x v="0"/>
    <x v="0"/>
  </r>
  <r>
    <s v="Maruti Baleno 1.3 Zeta"/>
    <n v="6.25"/>
    <n v="54000"/>
    <x v="0"/>
    <x v="0"/>
    <x v="0"/>
    <x v="3"/>
    <n v="1956"/>
    <x v="0"/>
    <x v="0"/>
  </r>
  <r>
    <s v="Tata Harrier XM"/>
    <n v="12.5"/>
    <n v="32500"/>
    <x v="0"/>
    <x v="0"/>
    <x v="0"/>
    <x v="7"/>
    <n v="1950"/>
    <x v="0"/>
    <x v="0"/>
  </r>
  <r>
    <s v="Tata Harrier XM"/>
    <n v="12.6"/>
    <n v="33500"/>
    <x v="0"/>
    <x v="0"/>
    <x v="0"/>
    <x v="7"/>
    <n v="0"/>
    <x v="0"/>
    <x v="4"/>
  </r>
  <r>
    <s v="Mercedes-Benz E-Class Expression E 220 d BSIV"/>
    <n v="58"/>
    <n v="17000"/>
    <x v="0"/>
    <x v="1"/>
    <x v="0"/>
    <x v="6"/>
    <n v="1950"/>
    <x v="0"/>
    <x v="0"/>
  </r>
  <r>
    <s v="MG ZS EV Exclusive"/>
    <n v="21.1"/>
    <n v="38000"/>
    <x v="3"/>
    <x v="1"/>
    <x v="0"/>
    <x v="6"/>
    <n v="1950"/>
    <x v="0"/>
    <x v="0"/>
  </r>
  <r>
    <s v="Mercedes-Benz C-Class Progressive C 200"/>
    <n v="36.5"/>
    <n v="16500"/>
    <x v="1"/>
    <x v="1"/>
    <x v="0"/>
    <x v="3"/>
    <n v="1998"/>
    <x v="0"/>
    <x v="0"/>
  </r>
  <r>
    <s v="Mercedes-Benz E-Class Exclusive E 220d"/>
    <n v="76.25"/>
    <n v="2000"/>
    <x v="0"/>
    <x v="1"/>
    <x v="0"/>
    <x v="11"/>
    <n v="1950"/>
    <x v="0"/>
    <x v="0"/>
  </r>
  <r>
    <s v="Mini Cooper D"/>
    <n v="18.899999999999999"/>
    <n v="29000"/>
    <x v="0"/>
    <x v="1"/>
    <x v="1"/>
    <x v="5"/>
    <n v="1197"/>
    <x v="0"/>
    <x v="0"/>
  </r>
  <r>
    <s v="Mercedes-Benz C-Class Progressive C 220d"/>
    <n v="39"/>
    <n v="24000"/>
    <x v="0"/>
    <x v="1"/>
    <x v="1"/>
    <x v="6"/>
    <n v="1995"/>
    <x v="0"/>
    <x v="0"/>
  </r>
  <r>
    <s v="Maruti Swift LXI"/>
    <n v="4.83"/>
    <n v="37229"/>
    <x v="1"/>
    <x v="0"/>
    <x v="0"/>
    <x v="6"/>
    <n v="2179"/>
    <x v="2"/>
    <x v="1"/>
  </r>
  <r>
    <s v="BMW X3 xDrive 20d Luxury Line"/>
    <n v="60"/>
    <n v="19000"/>
    <x v="0"/>
    <x v="1"/>
    <x v="0"/>
    <x v="1"/>
    <n v="1968"/>
    <x v="0"/>
    <x v="0"/>
  </r>
  <r>
    <s v="Mahindra XUV500 W6 2WD"/>
    <n v="4.3099999999999996"/>
    <n v="90928"/>
    <x v="0"/>
    <x v="0"/>
    <x v="0"/>
    <x v="10"/>
    <n v="1373"/>
    <x v="2"/>
    <x v="0"/>
  </r>
  <r>
    <s v="Audi A3 35 TDI Premium Plus"/>
    <n v="25.8"/>
    <n v="39000"/>
    <x v="0"/>
    <x v="1"/>
    <x v="0"/>
    <x v="6"/>
    <n v="1950"/>
    <x v="0"/>
    <x v="0"/>
  </r>
  <r>
    <s v="Maruti Ertiga VXI CNG"/>
    <n v="7.25"/>
    <n v="44000"/>
    <x v="2"/>
    <x v="0"/>
    <x v="0"/>
    <x v="2"/>
    <n v="1399"/>
    <x v="0"/>
    <x v="0"/>
  </r>
  <r>
    <s v="Mercedes-Benz C-Class Progressive C 200"/>
    <n v="49.9"/>
    <n v="12000"/>
    <x v="1"/>
    <x v="1"/>
    <x v="0"/>
    <x v="1"/>
    <n v="1497"/>
    <x v="0"/>
    <x v="0"/>
  </r>
  <r>
    <s v="Ford Figo Diesel Titanium"/>
    <n v="1.93"/>
    <n v="86483"/>
    <x v="0"/>
    <x v="0"/>
    <x v="2"/>
    <x v="5"/>
    <n v="1598"/>
    <x v="0"/>
    <x v="0"/>
  </r>
  <r>
    <s v="Honda City Edge Edition SV"/>
    <n v="9"/>
    <n v="20000"/>
    <x v="1"/>
    <x v="0"/>
    <x v="0"/>
    <x v="7"/>
    <n v="1950"/>
    <x v="0"/>
    <x v="0"/>
  </r>
  <r>
    <s v="Renault Duster Petrol RxL"/>
    <n v="5.75"/>
    <n v="49000"/>
    <x v="1"/>
    <x v="0"/>
    <x v="1"/>
    <x v="0"/>
    <n v="2755"/>
    <x v="2"/>
    <x v="1"/>
  </r>
  <r>
    <s v="Mercedes-Benz C-Class Progressive C 200"/>
    <n v="47.9"/>
    <n v="12000"/>
    <x v="1"/>
    <x v="1"/>
    <x v="0"/>
    <x v="1"/>
    <n v="1197"/>
    <x v="0"/>
    <x v="0"/>
  </r>
  <r>
    <s v="Toyota Innova Crysta 2.8 GX AT BSIV"/>
    <n v="18.75"/>
    <n v="26000"/>
    <x v="0"/>
    <x v="1"/>
    <x v="0"/>
    <x v="3"/>
    <n v="1248"/>
    <x v="0"/>
    <x v="0"/>
  </r>
  <r>
    <s v="Toyota Glanza G"/>
    <n v="6.06"/>
    <n v="40252"/>
    <x v="1"/>
    <x v="0"/>
    <x v="0"/>
    <x v="6"/>
    <n v="1997"/>
    <x v="0"/>
    <x v="0"/>
  </r>
  <r>
    <s v="Maruti Swift VDI BSIV"/>
    <n v="3.23"/>
    <n v="97947"/>
    <x v="0"/>
    <x v="0"/>
    <x v="1"/>
    <x v="5"/>
    <n v="1582"/>
    <x v="0"/>
    <x v="0"/>
  </r>
  <r>
    <s v="Land Rover Range Rover Velar R-Dynamic S Petrol MY21"/>
    <n v="85"/>
    <n v="38000"/>
    <x v="1"/>
    <x v="1"/>
    <x v="0"/>
    <x v="6"/>
    <n v="1197"/>
    <x v="0"/>
    <x v="0"/>
  </r>
  <r>
    <s v="Hyundai Creta 1.6 CRDi AT SX Plus"/>
    <n v="7.16"/>
    <n v="150715"/>
    <x v="0"/>
    <x v="1"/>
    <x v="0"/>
    <x v="4"/>
    <n v="1968"/>
    <x v="0"/>
    <x v="0"/>
  </r>
  <r>
    <s v="Hyundai i10 Sportz"/>
    <n v="1.58"/>
    <n v="102820"/>
    <x v="1"/>
    <x v="0"/>
    <x v="0"/>
    <x v="12"/>
    <n v="1996"/>
    <x v="2"/>
    <x v="0"/>
  </r>
  <r>
    <s v="Skoda New Laura Ambiente 2.0 TDI CR AT"/>
    <n v="2.5299999999999998"/>
    <n v="109403"/>
    <x v="0"/>
    <x v="1"/>
    <x v="2"/>
    <x v="8"/>
    <n v="1462"/>
    <x v="2"/>
    <x v="0"/>
  </r>
  <r>
    <s v="MG Gloster Savvy 7-Str"/>
    <n v="39.65"/>
    <n v="11000"/>
    <x v="0"/>
    <x v="1"/>
    <x v="1"/>
    <x v="1"/>
    <n v="1197"/>
    <x v="0"/>
    <x v="0"/>
  </r>
  <r>
    <s v="Maruti Ertiga VXI AT"/>
    <n v="8.58"/>
    <n v="37377"/>
    <x v="1"/>
    <x v="1"/>
    <x v="0"/>
    <x v="7"/>
    <n v="1461"/>
    <x v="0"/>
    <x v="0"/>
  </r>
  <r>
    <s v="Maruti Swift Dzire VXI"/>
    <n v="3.67"/>
    <n v="84728"/>
    <x v="1"/>
    <x v="0"/>
    <x v="1"/>
    <x v="4"/>
    <n v="1969"/>
    <x v="0"/>
    <x v="0"/>
  </r>
  <r>
    <s v="Renault Duster 85PS Diesel RxE"/>
    <n v="3.24"/>
    <n v="53548"/>
    <x v="0"/>
    <x v="0"/>
    <x v="1"/>
    <x v="10"/>
    <n v="1968"/>
    <x v="0"/>
    <x v="0"/>
  </r>
  <r>
    <s v="Volvo S90 D4 Inscription BSIV"/>
    <n v="44.75"/>
    <n v="20000"/>
    <x v="0"/>
    <x v="1"/>
    <x v="0"/>
    <x v="3"/>
    <n v="1197"/>
    <x v="0"/>
    <x v="0"/>
  </r>
  <r>
    <s v="Audi A6 2.0 TDI"/>
    <n v="16.190000000000001"/>
    <n v="29397"/>
    <x v="0"/>
    <x v="1"/>
    <x v="0"/>
    <x v="5"/>
    <n v="1997"/>
    <x v="2"/>
    <x v="0"/>
  </r>
  <r>
    <s v="Hyundai Grand i10 Asta"/>
    <n v="4.0599999999999996"/>
    <n v="30346"/>
    <x v="1"/>
    <x v="0"/>
    <x v="0"/>
    <x v="2"/>
    <n v="1248"/>
    <x v="0"/>
    <x v="0"/>
  </r>
  <r>
    <s v="Mahindra XUV500 W10 1.99 mHawk"/>
    <n v="10.63"/>
    <n v="42119"/>
    <x v="0"/>
    <x v="0"/>
    <x v="0"/>
    <x v="0"/>
    <n v="1248"/>
    <x v="0"/>
    <x v="0"/>
  </r>
  <r>
    <s v="Maruti Swift Dzire VDI"/>
    <n v="3.27"/>
    <n v="120450"/>
    <x v="0"/>
    <x v="0"/>
    <x v="1"/>
    <x v="5"/>
    <n v="1451"/>
    <x v="0"/>
    <x v="0"/>
  </r>
  <r>
    <s v="Maruti Swift LDI BSIV"/>
    <n v="2.67"/>
    <n v="148393"/>
    <x v="0"/>
    <x v="0"/>
    <x v="2"/>
    <x v="5"/>
    <n v="2993"/>
    <x v="0"/>
    <x v="1"/>
  </r>
  <r>
    <s v="MG Hector Hybrid Sharp MT"/>
    <n v="13.39"/>
    <n v="21549"/>
    <x v="1"/>
    <x v="0"/>
    <x v="0"/>
    <x v="6"/>
    <n v="1248"/>
    <x v="0"/>
    <x v="0"/>
  </r>
  <r>
    <s v="BMW X5 xDrive 30d"/>
    <n v="29.75"/>
    <n v="85000"/>
    <x v="0"/>
    <x v="1"/>
    <x v="1"/>
    <x v="4"/>
    <n v="1799"/>
    <x v="0"/>
    <x v="0"/>
  </r>
  <r>
    <s v="Maruti Vitara Brezza VDi Option"/>
    <n v="5.9"/>
    <n v="90468"/>
    <x v="0"/>
    <x v="0"/>
    <x v="0"/>
    <x v="2"/>
    <n v="1497"/>
    <x v="0"/>
    <x v="0"/>
  </r>
  <r>
    <s v="Honda Civic ZX BSIV"/>
    <n v="15.56"/>
    <n v="20900"/>
    <x v="1"/>
    <x v="1"/>
    <x v="0"/>
    <x v="7"/>
    <n v="1950"/>
    <x v="0"/>
    <x v="0"/>
  </r>
  <r>
    <s v="Hyundai Creta SX"/>
    <n v="13.87"/>
    <n v="19234"/>
    <x v="1"/>
    <x v="0"/>
    <x v="0"/>
    <x v="1"/>
    <n v="1497"/>
    <x v="0"/>
    <x v="0"/>
  </r>
  <r>
    <s v="Mercedes-Benz GLC Coupe 300d 4MATIC"/>
    <n v="71.5"/>
    <n v="24900"/>
    <x v="0"/>
    <x v="1"/>
    <x v="0"/>
    <x v="1"/>
    <n v="1493"/>
    <x v="0"/>
    <x v="0"/>
  </r>
  <r>
    <s v="Tata Nexon 1.5 Revotorq XZA Plus DualTone"/>
    <n v="8.75"/>
    <n v="73269"/>
    <x v="0"/>
    <x v="1"/>
    <x v="0"/>
    <x v="3"/>
    <n v="1353"/>
    <x v="0"/>
    <x v="0"/>
  </r>
  <r>
    <s v="Kia Seltos HTX Plus D"/>
    <n v="15.25"/>
    <n v="48101"/>
    <x v="0"/>
    <x v="0"/>
    <x v="0"/>
    <x v="6"/>
    <n v="1997"/>
    <x v="0"/>
    <x v="0"/>
  </r>
  <r>
    <s v="Kia Seltos GTX Plus"/>
    <n v="14.95"/>
    <n v="24001"/>
    <x v="1"/>
    <x v="0"/>
    <x v="0"/>
    <x v="6"/>
    <n v="1999"/>
    <x v="2"/>
    <x v="0"/>
  </r>
  <r>
    <s v="Jaguar XF 2.0 Petrol Prestige"/>
    <n v="47"/>
    <n v="7500"/>
    <x v="1"/>
    <x v="1"/>
    <x v="0"/>
    <x v="6"/>
    <n v="1956"/>
    <x v="0"/>
    <x v="0"/>
  </r>
  <r>
    <s v="Hyundai Alcazar Platinum 7-Seater"/>
    <n v="19.489999999999998"/>
    <n v="9701"/>
    <x v="1"/>
    <x v="0"/>
    <x v="0"/>
    <x v="11"/>
    <n v="999"/>
    <x v="0"/>
    <x v="2"/>
  </r>
  <r>
    <s v="Tata Harrier XZA AT"/>
    <n v="19.899999999999999"/>
    <n v="27133"/>
    <x v="0"/>
    <x v="1"/>
    <x v="0"/>
    <x v="1"/>
    <n v="4461"/>
    <x v="2"/>
    <x v="3"/>
  </r>
  <r>
    <s v="Renault KWID Climber 1.0 AMT Opt"/>
    <n v="5.25"/>
    <n v="18270"/>
    <x v="1"/>
    <x v="1"/>
    <x v="0"/>
    <x v="11"/>
    <n v="1373"/>
    <x v="0"/>
    <x v="0"/>
  </r>
  <r>
    <s v="Toyota Land Cruiser VX"/>
    <n v="158"/>
    <n v="56000"/>
    <x v="0"/>
    <x v="1"/>
    <x v="0"/>
    <x v="3"/>
    <n v="1197"/>
    <x v="0"/>
    <x v="0"/>
  </r>
  <r>
    <s v="Maruti Ciaz VXi"/>
    <n v="5.5"/>
    <n v="50001"/>
    <x v="1"/>
    <x v="0"/>
    <x v="0"/>
    <x v="4"/>
    <n v="1197"/>
    <x v="0"/>
    <x v="0"/>
  </r>
  <r>
    <s v="Maruti Swift VXI 2018"/>
    <n v="5.6"/>
    <n v="56681"/>
    <x v="1"/>
    <x v="0"/>
    <x v="0"/>
    <x v="3"/>
    <n v="1197"/>
    <x v="0"/>
    <x v="0"/>
  </r>
  <r>
    <s v="Maruti Baleno Alpha"/>
    <n v="9.8000000000000007"/>
    <n v="2755"/>
    <x v="1"/>
    <x v="0"/>
    <x v="0"/>
    <x v="11"/>
    <n v="2179"/>
    <x v="2"/>
    <x v="1"/>
  </r>
  <r>
    <s v="Maruti Baleno 1.2 Alpha"/>
    <n v="6.5"/>
    <n v="46201"/>
    <x v="1"/>
    <x v="0"/>
    <x v="0"/>
    <x v="0"/>
    <n v="1197"/>
    <x v="0"/>
    <x v="0"/>
  </r>
  <r>
    <s v="Mahindra XUV500 W10 2WD"/>
    <n v="9.5"/>
    <n v="85001"/>
    <x v="0"/>
    <x v="0"/>
    <x v="0"/>
    <x v="2"/>
    <n v="1993"/>
    <x v="0"/>
    <x v="0"/>
  </r>
  <r>
    <s v="Hyundai Grand i10 AT Asta"/>
    <n v="4.6500000000000004"/>
    <n v="64836"/>
    <x v="1"/>
    <x v="1"/>
    <x v="0"/>
    <x v="4"/>
    <n v="1197"/>
    <x v="0"/>
    <x v="0"/>
  </r>
  <r>
    <s v="Mercedes-Benz C-Class C 220d"/>
    <n v="62"/>
    <n v="4000"/>
    <x v="0"/>
    <x v="1"/>
    <x v="0"/>
    <x v="11"/>
    <n v="1353"/>
    <x v="0"/>
    <x v="0"/>
  </r>
  <r>
    <s v="Hyundai Grand i10 Nios AMT Sportz"/>
    <n v="6.9"/>
    <n v="24057"/>
    <x v="1"/>
    <x v="1"/>
    <x v="0"/>
    <x v="6"/>
    <n v="1956"/>
    <x v="2"/>
    <x v="0"/>
  </r>
  <r>
    <s v="Hyundai Creta SX Turbo Dualtone"/>
    <n v="16.95"/>
    <n v="49559"/>
    <x v="1"/>
    <x v="1"/>
    <x v="0"/>
    <x v="6"/>
    <n v="1497"/>
    <x v="0"/>
    <x v="0"/>
  </r>
  <r>
    <s v="Tata New Safari XZA Plus AT"/>
    <n v="23.5"/>
    <n v="10289"/>
    <x v="0"/>
    <x v="1"/>
    <x v="0"/>
    <x v="11"/>
    <n v="1956"/>
    <x v="0"/>
    <x v="0"/>
  </r>
  <r>
    <s v="Honda City i VTEC CVT VX"/>
    <n v="7.75"/>
    <n v="64000"/>
    <x v="1"/>
    <x v="1"/>
    <x v="0"/>
    <x v="2"/>
    <n v="1451"/>
    <x v="0"/>
    <x v="0"/>
  </r>
  <r>
    <s v="MG Hector Smart Diesel MT BSIV"/>
    <n v="14.5"/>
    <n v="54001"/>
    <x v="0"/>
    <x v="0"/>
    <x v="1"/>
    <x v="7"/>
    <n v="1798"/>
    <x v="0"/>
    <x v="0"/>
  </r>
  <r>
    <s v="MG Hector Sharp DCT"/>
    <n v="18.25"/>
    <n v="27779"/>
    <x v="1"/>
    <x v="1"/>
    <x v="0"/>
    <x v="1"/>
    <n v="1396"/>
    <x v="0"/>
    <x v="0"/>
  </r>
  <r>
    <s v="Skoda Octavia 1.8 TSI AT Style Plus"/>
    <n v="13.49"/>
    <n v="70000"/>
    <x v="1"/>
    <x v="1"/>
    <x v="0"/>
    <x v="0"/>
    <n v="2499"/>
    <x v="0"/>
    <x v="1"/>
  </r>
  <r>
    <s v="Hyundai Creta 1.4 CRDi S"/>
    <n v="8.35"/>
    <n v="70000"/>
    <x v="0"/>
    <x v="0"/>
    <x v="0"/>
    <x v="0"/>
    <n v="1498"/>
    <x v="0"/>
    <x v="0"/>
  </r>
  <r>
    <s v="Lexus NX 300h Luxury"/>
    <n v="48"/>
    <n v="49000"/>
    <x v="1"/>
    <x v="1"/>
    <x v="0"/>
    <x v="7"/>
    <n v="2925"/>
    <x v="0"/>
    <x v="1"/>
  </r>
  <r>
    <s v="Volkswagen Polo 1.5 TDI Trendline"/>
    <n v="4.0999999999999996"/>
    <n v="115000"/>
    <x v="0"/>
    <x v="0"/>
    <x v="0"/>
    <x v="2"/>
    <n v="1462"/>
    <x v="1"/>
    <x v="0"/>
  </r>
  <r>
    <s v="Mercedes-Benz S-Class S 350 d"/>
    <n v="47.75"/>
    <n v="13000"/>
    <x v="0"/>
    <x v="1"/>
    <x v="1"/>
    <x v="5"/>
    <n v="1353"/>
    <x v="0"/>
    <x v="0"/>
  </r>
  <r>
    <s v="Maruti XL6 Alpha AT"/>
    <n v="12"/>
    <n v="35000"/>
    <x v="1"/>
    <x v="1"/>
    <x v="0"/>
    <x v="1"/>
    <n v="1798"/>
    <x v="0"/>
    <x v="0"/>
  </r>
  <r>
    <s v="Kia Seltos GTX Plus DCT"/>
    <n v="18.95"/>
    <n v="3900"/>
    <x v="1"/>
    <x v="1"/>
    <x v="1"/>
    <x v="1"/>
    <n v="2925"/>
    <x v="2"/>
    <x v="1"/>
  </r>
  <r>
    <s v="Toyota Corolla Altis G AT"/>
    <n v="8.9499999999999993"/>
    <n v="63000"/>
    <x v="1"/>
    <x v="1"/>
    <x v="0"/>
    <x v="5"/>
    <n v="1968"/>
    <x v="0"/>
    <x v="0"/>
  </r>
  <r>
    <s v="Mercedes-Benz GLS 400d 4MATIC"/>
    <n v="117"/>
    <n v="15000"/>
    <x v="0"/>
    <x v="1"/>
    <x v="1"/>
    <x v="6"/>
    <n v="2143"/>
    <x v="0"/>
    <x v="1"/>
  </r>
  <r>
    <s v="Audi A4 2.0 TDI"/>
    <n v="11.49"/>
    <n v="60000"/>
    <x v="0"/>
    <x v="1"/>
    <x v="0"/>
    <x v="5"/>
    <n v="1998"/>
    <x v="0"/>
    <x v="0"/>
  </r>
  <r>
    <s v="Mercedes-Benz C-Class C 220 CDI Avantgarde"/>
    <n v="12.45"/>
    <n v="23000"/>
    <x v="0"/>
    <x v="1"/>
    <x v="0"/>
    <x v="10"/>
    <n v="2993"/>
    <x v="0"/>
    <x v="1"/>
  </r>
  <r>
    <s v="BMW 5 Series 530i M Sport"/>
    <n v="66"/>
    <n v="6000"/>
    <x v="1"/>
    <x v="1"/>
    <x v="0"/>
    <x v="11"/>
    <n v="1968"/>
    <x v="0"/>
    <x v="0"/>
  </r>
  <r>
    <s v="BMW X5 xDrive 30d xLine"/>
    <n v="83"/>
    <n v="25000"/>
    <x v="0"/>
    <x v="1"/>
    <x v="0"/>
    <x v="6"/>
    <n v="1950"/>
    <x v="0"/>
    <x v="0"/>
  </r>
  <r>
    <s v="Audi Q3 2.0 TDI Quattro Premium Plus"/>
    <n v="12.5"/>
    <n v="64000"/>
    <x v="0"/>
    <x v="1"/>
    <x v="1"/>
    <x v="5"/>
    <n v="1461"/>
    <x v="0"/>
    <x v="0"/>
  </r>
  <r>
    <s v="Mercedes-Benz C-Class Progressive C 200"/>
    <n v="36"/>
    <n v="17000"/>
    <x v="1"/>
    <x v="1"/>
    <x v="0"/>
    <x v="3"/>
    <n v="2184"/>
    <x v="3"/>
    <x v="1"/>
  </r>
  <r>
    <s v="Renault Duster 110PS Diesel RxS AMT"/>
    <n v="6.95"/>
    <n v="40000"/>
    <x v="0"/>
    <x v="1"/>
    <x v="1"/>
    <x v="2"/>
    <n v="1198"/>
    <x v="0"/>
    <x v="0"/>
  </r>
  <r>
    <s v="Mahindra Thar LX 4-Str Convert Top Diesel AT"/>
    <n v="18.75"/>
    <n v="30000"/>
    <x v="0"/>
    <x v="1"/>
    <x v="0"/>
    <x v="6"/>
    <n v="1451"/>
    <x v="0"/>
    <x v="0"/>
  </r>
  <r>
    <s v="Honda Brio S MT"/>
    <n v="2.6"/>
    <n v="79000"/>
    <x v="1"/>
    <x v="0"/>
    <x v="0"/>
    <x v="8"/>
    <n v="1199"/>
    <x v="0"/>
    <x v="0"/>
  </r>
  <r>
    <s v="MG Hector Sharp DCT"/>
    <n v="17"/>
    <n v="26000"/>
    <x v="1"/>
    <x v="1"/>
    <x v="0"/>
    <x v="6"/>
    <n v="2967"/>
    <x v="2"/>
    <x v="1"/>
  </r>
  <r>
    <s v="Honda Amaze S Petrol"/>
    <n v="6.4"/>
    <n v="25102"/>
    <x v="1"/>
    <x v="0"/>
    <x v="0"/>
    <x v="7"/>
    <n v="1198"/>
    <x v="0"/>
    <x v="0"/>
  </r>
  <r>
    <s v="Audi Q7 45 TDI Quattro Technology"/>
    <n v="46"/>
    <n v="65000"/>
    <x v="0"/>
    <x v="1"/>
    <x v="0"/>
    <x v="0"/>
    <n v="1197"/>
    <x v="0"/>
    <x v="0"/>
  </r>
  <r>
    <s v="Volkswagen Polo Petrol Comfortline 1.2L"/>
    <n v="3.9"/>
    <n v="35000"/>
    <x v="1"/>
    <x v="0"/>
    <x v="0"/>
    <x v="5"/>
    <n v="1991"/>
    <x v="0"/>
    <x v="0"/>
  </r>
  <r>
    <s v="Hyundai Grand i10 Magna"/>
    <n v="3.4"/>
    <n v="33000"/>
    <x v="1"/>
    <x v="0"/>
    <x v="1"/>
    <x v="5"/>
    <n v="2987"/>
    <x v="2"/>
    <x v="1"/>
  </r>
  <r>
    <s v="Mercedes-Benz GLC 300 4MATIC Sport"/>
    <n v="48.1"/>
    <n v="29000"/>
    <x v="1"/>
    <x v="1"/>
    <x v="0"/>
    <x v="7"/>
    <n v="1998"/>
    <x v="0"/>
    <x v="0"/>
  </r>
  <r>
    <s v="Mercedes-Benz GLS 350d Grand Edition"/>
    <n v="59.5"/>
    <n v="45000"/>
    <x v="0"/>
    <x v="1"/>
    <x v="1"/>
    <x v="2"/>
    <n v="2499"/>
    <x v="0"/>
    <x v="1"/>
  </r>
  <r>
    <s v="BMW X3 xDrive 30i Luxury Line"/>
    <n v="45"/>
    <n v="25500"/>
    <x v="1"/>
    <x v="1"/>
    <x v="0"/>
    <x v="3"/>
    <n v="2755"/>
    <x v="2"/>
    <x v="1"/>
  </r>
  <r>
    <s v="Lexus NX 300h Luxury"/>
    <n v="48.25"/>
    <n v="48000"/>
    <x v="1"/>
    <x v="1"/>
    <x v="0"/>
    <x v="7"/>
    <n v="1995"/>
    <x v="0"/>
    <x v="0"/>
  </r>
  <r>
    <s v="Toyota Fortuner 2.8 4WD MT BSIV"/>
    <n v="24.45"/>
    <n v="100000"/>
    <x v="0"/>
    <x v="0"/>
    <x v="0"/>
    <x v="0"/>
    <n v="1498"/>
    <x v="0"/>
    <x v="0"/>
  </r>
  <r>
    <s v="BMW 5 Series 520d Luxury Line"/>
    <n v="48"/>
    <n v="29000"/>
    <x v="0"/>
    <x v="1"/>
    <x v="0"/>
    <x v="7"/>
    <n v="1198"/>
    <x v="0"/>
    <x v="0"/>
  </r>
  <r>
    <s v="Nissan Sunny XV"/>
    <n v="2.85"/>
    <n v="83000"/>
    <x v="1"/>
    <x v="0"/>
    <x v="0"/>
    <x v="8"/>
    <n v="2498"/>
    <x v="2"/>
    <x v="1"/>
  </r>
  <r>
    <s v="Nissan Micra XV"/>
    <n v="2"/>
    <n v="57000"/>
    <x v="1"/>
    <x v="0"/>
    <x v="0"/>
    <x v="16"/>
    <n v="2143"/>
    <x v="0"/>
    <x v="1"/>
  </r>
  <r>
    <s v="Mahindra Thar 4X4"/>
    <n v="5.9"/>
    <n v="59000"/>
    <x v="0"/>
    <x v="0"/>
    <x v="1"/>
    <x v="5"/>
    <n v="2179"/>
    <x v="0"/>
    <x v="1"/>
  </r>
  <r>
    <s v="Mercedes-Benz GLE 250d"/>
    <n v="56"/>
    <n v="45000"/>
    <x v="0"/>
    <x v="1"/>
    <x v="0"/>
    <x v="7"/>
    <n v="2179"/>
    <x v="0"/>
    <x v="1"/>
  </r>
  <r>
    <s v="Land Rover Range Rover Evoque 2.2L Prestige"/>
    <n v="25.9"/>
    <n v="69000"/>
    <x v="0"/>
    <x v="1"/>
    <x v="1"/>
    <x v="5"/>
    <n v="2987"/>
    <x v="2"/>
    <x v="1"/>
  </r>
  <r>
    <s v="Land Rover Range Rover Evoque 2.2L Prestige"/>
    <n v="29.9"/>
    <n v="69000"/>
    <x v="0"/>
    <x v="1"/>
    <x v="0"/>
    <x v="4"/>
    <n v="5950"/>
    <x v="3"/>
    <x v="6"/>
  </r>
  <r>
    <s v="Mercedes-Benz GL-Class 350 CDI Blue Efficiency"/>
    <n v="34.9"/>
    <n v="79000"/>
    <x v="0"/>
    <x v="1"/>
    <x v="2"/>
    <x v="4"/>
    <n v="2143"/>
    <x v="0"/>
    <x v="1"/>
  </r>
  <r>
    <s v="Bentley Flying Spur W12"/>
    <n v="68.900000000000006"/>
    <n v="44000"/>
    <x v="1"/>
    <x v="1"/>
    <x v="0"/>
    <x v="10"/>
    <n v="2967"/>
    <x v="0"/>
    <x v="1"/>
  </r>
  <r>
    <s v="Mercedes-Benz GLC 220d 4MATIC Sport"/>
    <n v="38.9"/>
    <n v="69000"/>
    <x v="0"/>
    <x v="1"/>
    <x v="0"/>
    <x v="0"/>
    <n v="2755"/>
    <x v="2"/>
    <x v="1"/>
  </r>
  <r>
    <s v="Audi A6 3.0 TDI Quattro Premium Plus"/>
    <n v="11.25"/>
    <n v="68000"/>
    <x v="0"/>
    <x v="1"/>
    <x v="1"/>
    <x v="10"/>
    <n v="1796"/>
    <x v="0"/>
    <x v="0"/>
  </r>
  <r>
    <s v="Toyota Fortuner 2.8 2WD MT BSIV"/>
    <n v="31"/>
    <n v="60000"/>
    <x v="0"/>
    <x v="0"/>
    <x v="0"/>
    <x v="7"/>
    <n v="2477"/>
    <x v="2"/>
    <x v="1"/>
  </r>
  <r>
    <s v="Mercedes-Benz C-Class C 200 CGI Elegance"/>
    <n v="8.25"/>
    <n v="86000"/>
    <x v="1"/>
    <x v="1"/>
    <x v="0"/>
    <x v="16"/>
    <n v="1197"/>
    <x v="0"/>
    <x v="0"/>
  </r>
  <r>
    <s v="Mitsubishi Pajero Sport 4X2 AT Dual Tone"/>
    <n v="16.45"/>
    <n v="39000"/>
    <x v="0"/>
    <x v="1"/>
    <x v="0"/>
    <x v="0"/>
    <n v="1198"/>
    <x v="0"/>
    <x v="0"/>
  </r>
  <r>
    <s v="Hyundai Grand i10 Nios Magna"/>
    <n v="6.25"/>
    <n v="12000"/>
    <x v="1"/>
    <x v="0"/>
    <x v="1"/>
    <x v="6"/>
    <n v="1999"/>
    <x v="0"/>
    <x v="0"/>
  </r>
  <r>
    <s v="Honda Amaze EX i-Vtech"/>
    <n v="3.6"/>
    <n v="85000"/>
    <x v="1"/>
    <x v="0"/>
    <x v="0"/>
    <x v="5"/>
    <n v="1248"/>
    <x v="0"/>
    <x v="0"/>
  </r>
  <r>
    <s v="Land Rover Discovery Sport TD4 HSE"/>
    <n v="29.5"/>
    <n v="120000"/>
    <x v="0"/>
    <x v="1"/>
    <x v="0"/>
    <x v="2"/>
    <n v="2996"/>
    <x v="2"/>
    <x v="1"/>
  </r>
  <r>
    <s v="Maruti SX4 S Cross Zeta DDiS 200 SH"/>
    <n v="7.51"/>
    <n v="90000"/>
    <x v="0"/>
    <x v="0"/>
    <x v="0"/>
    <x v="3"/>
    <n v="2993"/>
    <x v="0"/>
    <x v="1"/>
  </r>
  <r>
    <s v="Mercedes-Benz GLS 400 4MATIC"/>
    <n v="62.5"/>
    <n v="80000"/>
    <x v="1"/>
    <x v="1"/>
    <x v="0"/>
    <x v="0"/>
    <n v="1248"/>
    <x v="0"/>
    <x v="0"/>
  </r>
  <r>
    <s v="BMW X5 xDrive 30d Expedition"/>
    <n v="56.5"/>
    <n v="34000"/>
    <x v="0"/>
    <x v="1"/>
    <x v="0"/>
    <x v="7"/>
    <n v="1451"/>
    <x v="1"/>
    <x v="0"/>
  </r>
  <r>
    <s v="Maruti Ciaz VDi Plus"/>
    <n v="4.6500000000000004"/>
    <n v="72000"/>
    <x v="0"/>
    <x v="0"/>
    <x v="0"/>
    <x v="4"/>
    <n v="1950"/>
    <x v="0"/>
    <x v="0"/>
  </r>
  <r>
    <s v="MG Hector Plus Sharp DCT"/>
    <n v="19"/>
    <n v="18000"/>
    <x v="1"/>
    <x v="1"/>
    <x v="0"/>
    <x v="1"/>
    <n v="2143"/>
    <x v="0"/>
    <x v="1"/>
  </r>
  <r>
    <s v="Mercedes-Benz C-Class Progressive C 200"/>
    <n v="47.9"/>
    <n v="11000"/>
    <x v="1"/>
    <x v="1"/>
    <x v="0"/>
    <x v="1"/>
    <n v="1595"/>
    <x v="0"/>
    <x v="0"/>
  </r>
  <r>
    <s v="Mercedes-Benz E-Class E250 CDI Avantgarde"/>
    <n v="25.9"/>
    <n v="60625"/>
    <x v="0"/>
    <x v="1"/>
    <x v="1"/>
    <x v="2"/>
    <n v="1197"/>
    <x v="0"/>
    <x v="0"/>
  </r>
  <r>
    <s v="Mercedes-Benz A Class A180 Sport"/>
    <n v="17"/>
    <n v="68000"/>
    <x v="1"/>
    <x v="1"/>
    <x v="0"/>
    <x v="0"/>
    <n v="4663"/>
    <x v="0"/>
    <x v="3"/>
  </r>
  <r>
    <s v="Maruti Baleno 1.2 CVT Delta"/>
    <n v="5.25"/>
    <n v="75000"/>
    <x v="1"/>
    <x v="1"/>
    <x v="0"/>
    <x v="2"/>
    <n v="1968"/>
    <x v="0"/>
    <x v="0"/>
  </r>
  <r>
    <s v="Mercedes-Benz S-Class S 500 L"/>
    <n v="49"/>
    <n v="70000"/>
    <x v="1"/>
    <x v="1"/>
    <x v="1"/>
    <x v="4"/>
    <n v="2987"/>
    <x v="2"/>
    <x v="1"/>
  </r>
  <r>
    <s v="Audi Q3 2.0 TDI Quattro Premium Plus"/>
    <n v="15.89"/>
    <n v="73000"/>
    <x v="0"/>
    <x v="1"/>
    <x v="0"/>
    <x v="4"/>
    <n v="1968"/>
    <x v="0"/>
    <x v="0"/>
  </r>
  <r>
    <s v="Mercedes-Benz GLS 350d 4MATIC"/>
    <n v="58.85"/>
    <n v="65000"/>
    <x v="0"/>
    <x v="1"/>
    <x v="0"/>
    <x v="0"/>
    <n v="2995"/>
    <x v="0"/>
    <x v="1"/>
  </r>
  <r>
    <s v="Audi Q3 35 TDI Quattro Premium Plus"/>
    <n v="17.5"/>
    <n v="70011"/>
    <x v="0"/>
    <x v="1"/>
    <x v="0"/>
    <x v="4"/>
    <n v="2755"/>
    <x v="2"/>
    <x v="1"/>
  </r>
  <r>
    <s v="Land Rover Range Rover 3.0 Petrol LWB Vogue BSIV"/>
    <n v="192"/>
    <n v="40000"/>
    <x v="1"/>
    <x v="1"/>
    <x v="0"/>
    <x v="7"/>
    <n v="1968"/>
    <x v="0"/>
    <x v="0"/>
  </r>
  <r>
    <s v="Toyota Innova Crysta 2.8 ZX AT BSIV"/>
    <n v="17.5"/>
    <n v="67011"/>
    <x v="0"/>
    <x v="1"/>
    <x v="0"/>
    <x v="0"/>
    <n v="1497"/>
    <x v="0"/>
    <x v="0"/>
  </r>
  <r>
    <s v="Skoda Yeti Ambition 4X2"/>
    <n v="3.25"/>
    <n v="103000"/>
    <x v="0"/>
    <x v="0"/>
    <x v="0"/>
    <x v="10"/>
    <n v="1998"/>
    <x v="0"/>
    <x v="0"/>
  </r>
  <r>
    <s v="Honda City i-VTEC CVT ZX"/>
    <n v="9.49"/>
    <n v="50000"/>
    <x v="1"/>
    <x v="1"/>
    <x v="1"/>
    <x v="0"/>
    <n v="1197"/>
    <x v="0"/>
    <x v="0"/>
  </r>
  <r>
    <s v="Volvo XC60 B5 Inscripition"/>
    <n v="68.5"/>
    <n v="7000"/>
    <x v="1"/>
    <x v="1"/>
    <x v="0"/>
    <x v="11"/>
    <n v="3198"/>
    <x v="2"/>
    <x v="5"/>
  </r>
  <r>
    <s v="Maruti Swift Dzire VXI 1.2"/>
    <n v="6.4"/>
    <n v="30000"/>
    <x v="1"/>
    <x v="0"/>
    <x v="0"/>
    <x v="7"/>
    <n v="1991"/>
    <x v="0"/>
    <x v="0"/>
  </r>
  <r>
    <s v="Ford Endeavour Titanium Plus 4X4"/>
    <n v="31.49"/>
    <n v="44000"/>
    <x v="0"/>
    <x v="1"/>
    <x v="0"/>
    <x v="3"/>
    <n v="1353"/>
    <x v="0"/>
    <x v="0"/>
  </r>
  <r>
    <s v="Mercedes-Benz GLC 300 4MATIC Sport"/>
    <n v="48"/>
    <n v="28500"/>
    <x v="1"/>
    <x v="1"/>
    <x v="0"/>
    <x v="7"/>
    <n v="1248"/>
    <x v="0"/>
    <x v="0"/>
  </r>
  <r>
    <s v="Hyundai Creta SX Opt Turbo"/>
    <n v="19.75"/>
    <n v="8000"/>
    <x v="1"/>
    <x v="1"/>
    <x v="0"/>
    <x v="1"/>
    <n v="1497"/>
    <x v="0"/>
    <x v="0"/>
  </r>
  <r>
    <s v="Maruti Swift VDI"/>
    <n v="5.9"/>
    <n v="60000"/>
    <x v="0"/>
    <x v="0"/>
    <x v="0"/>
    <x v="7"/>
    <n v="1197"/>
    <x v="0"/>
    <x v="0"/>
  </r>
  <r>
    <s v="Honda City V AT"/>
    <n v="3.94"/>
    <n v="70000"/>
    <x v="1"/>
    <x v="1"/>
    <x v="1"/>
    <x v="8"/>
    <n v="1995"/>
    <x v="0"/>
    <x v="0"/>
  </r>
  <r>
    <s v="Maruti Ignis 1.2 Alpha BSIV"/>
    <n v="4.3499999999999996"/>
    <n v="80000"/>
    <x v="1"/>
    <x v="0"/>
    <x v="0"/>
    <x v="3"/>
    <n v="1497"/>
    <x v="0"/>
    <x v="0"/>
  </r>
  <r>
    <s v="BMW X1 sDrive 20d xLine"/>
    <n v="30"/>
    <n v="25000"/>
    <x v="0"/>
    <x v="1"/>
    <x v="0"/>
    <x v="7"/>
    <n v="796"/>
    <x v="0"/>
    <x v="2"/>
  </r>
  <r>
    <s v="Honda City V MT"/>
    <n v="10.5"/>
    <n v="2000"/>
    <x v="1"/>
    <x v="0"/>
    <x v="0"/>
    <x v="11"/>
    <n v="2694"/>
    <x v="2"/>
    <x v="1"/>
  </r>
  <r>
    <s v="Maruti Alto 800 LXI"/>
    <n v="3.2"/>
    <n v="35000"/>
    <x v="1"/>
    <x v="0"/>
    <x v="0"/>
    <x v="3"/>
    <n v="2987"/>
    <x v="0"/>
    <x v="1"/>
  </r>
  <r>
    <s v="Toyota Innova Crysta 2.7 ZX AT"/>
    <n v="20"/>
    <n v="26000"/>
    <x v="1"/>
    <x v="1"/>
    <x v="0"/>
    <x v="3"/>
    <n v="2184"/>
    <x v="3"/>
    <x v="1"/>
  </r>
  <r>
    <s v="Maserati Ghibli Diesel BSIV"/>
    <n v="66"/>
    <n v="12000"/>
    <x v="0"/>
    <x v="1"/>
    <x v="0"/>
    <x v="2"/>
    <n v="1197"/>
    <x v="0"/>
    <x v="0"/>
  </r>
  <r>
    <s v="Mahindra Thar LX 4-Str Convert Top Diesel AT"/>
    <n v="17.75"/>
    <n v="13001"/>
    <x v="0"/>
    <x v="1"/>
    <x v="0"/>
    <x v="11"/>
    <n v="2143"/>
    <x v="0"/>
    <x v="1"/>
  </r>
  <r>
    <s v="Hyundai Xcent 1.2 VTVT S"/>
    <n v="4.75"/>
    <n v="60000"/>
    <x v="1"/>
    <x v="0"/>
    <x v="1"/>
    <x v="7"/>
    <n v="1199"/>
    <x v="0"/>
    <x v="0"/>
  </r>
  <r>
    <s v="Mercedes-Benz C-Class C 220 CDI Avantgarde"/>
    <n v="21.5"/>
    <n v="37000"/>
    <x v="0"/>
    <x v="1"/>
    <x v="1"/>
    <x v="4"/>
    <n v="2498"/>
    <x v="1"/>
    <x v="1"/>
  </r>
  <r>
    <s v="Honda Jazz 1.2 V AT i VTEC"/>
    <n v="6.9"/>
    <n v="27200"/>
    <x v="1"/>
    <x v="1"/>
    <x v="0"/>
    <x v="0"/>
    <n v="1462"/>
    <x v="0"/>
    <x v="0"/>
  </r>
  <r>
    <s v="Mahindra Thar CRDe"/>
    <n v="7.72"/>
    <n v="46365"/>
    <x v="0"/>
    <x v="0"/>
    <x v="0"/>
    <x v="0"/>
    <n v="1461"/>
    <x v="0"/>
    <x v="0"/>
  </r>
  <r>
    <s v="Maruti Ciaz Alpha BSIV"/>
    <n v="8.7200000000000006"/>
    <n v="82496"/>
    <x v="1"/>
    <x v="0"/>
    <x v="0"/>
    <x v="7"/>
    <n v="1248"/>
    <x v="0"/>
    <x v="0"/>
  </r>
  <r>
    <s v="Renault Duster 110PS Diesel RxL AMT"/>
    <n v="6.51"/>
    <n v="73656"/>
    <x v="0"/>
    <x v="1"/>
    <x v="0"/>
    <x v="2"/>
    <n v="1493"/>
    <x v="2"/>
    <x v="0"/>
  </r>
  <r>
    <s v="Maruti Ciaz ZDi SHVS"/>
    <n v="5.43"/>
    <n v="92530"/>
    <x v="0"/>
    <x v="0"/>
    <x v="0"/>
    <x v="2"/>
    <n v="1368"/>
    <x v="0"/>
    <x v="0"/>
  </r>
  <r>
    <s v="Mahindra TUV 300 mHAWK100 T8"/>
    <n v="6.58"/>
    <n v="68364"/>
    <x v="0"/>
    <x v="0"/>
    <x v="1"/>
    <x v="0"/>
    <n v="1197"/>
    <x v="0"/>
    <x v="0"/>
  </r>
  <r>
    <s v="Jeep Compass 1.4 Sport"/>
    <n v="12.61"/>
    <n v="30224"/>
    <x v="1"/>
    <x v="0"/>
    <x v="0"/>
    <x v="3"/>
    <n v="1462"/>
    <x v="0"/>
    <x v="0"/>
  </r>
  <r>
    <s v="Maruti Baleno 1.2 Alpha"/>
    <n v="5.85"/>
    <n v="88658"/>
    <x v="1"/>
    <x v="0"/>
    <x v="0"/>
    <x v="0"/>
    <n v="2498"/>
    <x v="1"/>
    <x v="1"/>
  </r>
  <r>
    <s v="Maruti Vitara Brezza ZXI"/>
    <n v="10.53"/>
    <n v="26396"/>
    <x v="1"/>
    <x v="0"/>
    <x v="0"/>
    <x v="6"/>
    <n v="998"/>
    <x v="0"/>
    <x v="2"/>
  </r>
  <r>
    <s v="Mahindra Thar CRDe"/>
    <n v="7.46"/>
    <n v="60020"/>
    <x v="0"/>
    <x v="0"/>
    <x v="0"/>
    <x v="0"/>
    <n v="1462"/>
    <x v="0"/>
    <x v="0"/>
  </r>
  <r>
    <s v="Maruti Alto K10 2010-2014 VXI"/>
    <n v="2.68"/>
    <n v="55107"/>
    <x v="1"/>
    <x v="0"/>
    <x v="0"/>
    <x v="5"/>
    <n v="796"/>
    <x v="0"/>
    <x v="2"/>
  </r>
  <r>
    <s v="Maruti Ciaz Alpha AT"/>
    <n v="12.43"/>
    <n v="3925"/>
    <x v="1"/>
    <x v="1"/>
    <x v="0"/>
    <x v="11"/>
    <n v="1197"/>
    <x v="0"/>
    <x v="0"/>
  </r>
  <r>
    <s v="Maruti Alto 800 LXI"/>
    <n v="3.23"/>
    <n v="21949"/>
    <x v="1"/>
    <x v="0"/>
    <x v="0"/>
    <x v="0"/>
    <n v="1598"/>
    <x v="0"/>
    <x v="0"/>
  </r>
  <r>
    <s v="Maruti Swift Dzire VXI"/>
    <n v="5"/>
    <n v="41899"/>
    <x v="1"/>
    <x v="0"/>
    <x v="0"/>
    <x v="2"/>
    <n v="1497"/>
    <x v="0"/>
    <x v="0"/>
  </r>
  <r>
    <s v="Nissan Terrano XL P"/>
    <n v="7.25"/>
    <n v="30000"/>
    <x v="1"/>
    <x v="0"/>
    <x v="0"/>
    <x v="3"/>
    <n v="2400"/>
    <x v="0"/>
    <x v="1"/>
  </r>
  <r>
    <s v="Honda City i-VTEC V"/>
    <n v="8.65"/>
    <n v="28000"/>
    <x v="1"/>
    <x v="0"/>
    <x v="0"/>
    <x v="3"/>
    <n v="1950"/>
    <x v="0"/>
    <x v="0"/>
  </r>
  <r>
    <s v="Volvo XC60 D5 Inscription"/>
    <n v="61"/>
    <n v="20000"/>
    <x v="0"/>
    <x v="1"/>
    <x v="0"/>
    <x v="1"/>
    <n v="1950"/>
    <x v="0"/>
    <x v="0"/>
  </r>
  <r>
    <s v="Mercedes-Benz GLC 220d 4MATIC"/>
    <n v="56.5"/>
    <n v="24000"/>
    <x v="0"/>
    <x v="1"/>
    <x v="0"/>
    <x v="6"/>
    <n v="1798"/>
    <x v="0"/>
    <x v="0"/>
  </r>
  <r>
    <s v="Mercedes-Benz GLE 300d"/>
    <n v="89"/>
    <n v="13000"/>
    <x v="0"/>
    <x v="1"/>
    <x v="0"/>
    <x v="1"/>
    <n v="998"/>
    <x v="0"/>
    <x v="2"/>
  </r>
  <r>
    <s v="Skoda Superb Style 1.8 TSI AT"/>
    <n v="21.75"/>
    <n v="54000"/>
    <x v="1"/>
    <x v="1"/>
    <x v="0"/>
    <x v="0"/>
    <n v="1248"/>
    <x v="0"/>
    <x v="0"/>
  </r>
  <r>
    <s v="Maruti Alto K10 VXI"/>
    <n v="3.15"/>
    <n v="30555"/>
    <x v="1"/>
    <x v="0"/>
    <x v="0"/>
    <x v="2"/>
    <n v="1197"/>
    <x v="0"/>
    <x v="0"/>
  </r>
  <r>
    <s v="Maruti Ciaz VDi Plus SHVS"/>
    <n v="4.78"/>
    <n v="119878"/>
    <x v="0"/>
    <x v="0"/>
    <x v="0"/>
    <x v="4"/>
    <n v="1248"/>
    <x v="0"/>
    <x v="0"/>
  </r>
  <r>
    <s v="Hyundai i20 1.2 Magna Opt"/>
    <n v="2.4300000000000002"/>
    <n v="84557"/>
    <x v="1"/>
    <x v="0"/>
    <x v="0"/>
    <x v="16"/>
    <n v="1997"/>
    <x v="2"/>
    <x v="0"/>
  </r>
  <r>
    <s v="Maruti Ciaz VDi Option SHVS"/>
    <n v="5.36"/>
    <n v="96528"/>
    <x v="0"/>
    <x v="0"/>
    <x v="0"/>
    <x v="0"/>
    <n v="999"/>
    <x v="0"/>
    <x v="2"/>
  </r>
  <r>
    <s v="Mahindra XUV500 W10 1.99 mHawk"/>
    <n v="11.24"/>
    <n v="44081"/>
    <x v="0"/>
    <x v="0"/>
    <x v="0"/>
    <x v="0"/>
    <n v="1248"/>
    <x v="0"/>
    <x v="0"/>
  </r>
  <r>
    <s v="Renault Kiger RXT AMT"/>
    <n v="7.75"/>
    <n v="6494"/>
    <x v="1"/>
    <x v="1"/>
    <x v="0"/>
    <x v="1"/>
    <n v="998"/>
    <x v="0"/>
    <x v="2"/>
  </r>
  <r>
    <s v="Maruti Swift VDI BSIV"/>
    <n v="3.4"/>
    <n v="118631"/>
    <x v="0"/>
    <x v="0"/>
    <x v="0"/>
    <x v="5"/>
    <n v="1198"/>
    <x v="0"/>
    <x v="0"/>
  </r>
  <r>
    <s v="Maruti Alto K10 VXI"/>
    <n v="3.51"/>
    <n v="47133"/>
    <x v="1"/>
    <x v="0"/>
    <x v="0"/>
    <x v="3"/>
    <n v="1197"/>
    <x v="0"/>
    <x v="0"/>
  </r>
  <r>
    <s v="Honda Amaze S i-VTEC"/>
    <n v="4.5599999999999996"/>
    <n v="94025"/>
    <x v="1"/>
    <x v="0"/>
    <x v="0"/>
    <x v="0"/>
    <n v="998"/>
    <x v="0"/>
    <x v="2"/>
  </r>
  <r>
    <s v="Hyundai i20 Magna 1.2"/>
    <n v="5.0199999999999996"/>
    <n v="68841"/>
    <x v="1"/>
    <x v="0"/>
    <x v="0"/>
    <x v="2"/>
    <n v="1582"/>
    <x v="0"/>
    <x v="0"/>
  </r>
  <r>
    <s v="Hyundai Venue SX Plus Turbo DCT BSIV"/>
    <n v="10.46"/>
    <n v="31952"/>
    <x v="1"/>
    <x v="1"/>
    <x v="0"/>
    <x v="7"/>
    <n v="998"/>
    <x v="0"/>
    <x v="2"/>
  </r>
  <r>
    <s v="Hyundai Creta 1.6 CRDi SX"/>
    <n v="11.3"/>
    <n v="66518"/>
    <x v="0"/>
    <x v="0"/>
    <x v="1"/>
    <x v="7"/>
    <n v="1582"/>
    <x v="0"/>
    <x v="0"/>
  </r>
  <r>
    <s v="Hyundai Venue SX Plus Turbo DCT BSIV"/>
    <n v="10.53"/>
    <n v="26684"/>
    <x v="1"/>
    <x v="1"/>
    <x v="1"/>
    <x v="7"/>
    <n v="1199"/>
    <x v="0"/>
    <x v="0"/>
  </r>
  <r>
    <s v="Hyundai Creta 1.6 CRDi SX"/>
    <n v="7.9"/>
    <n v="38280"/>
    <x v="0"/>
    <x v="0"/>
    <x v="0"/>
    <x v="4"/>
    <n v="1197"/>
    <x v="0"/>
    <x v="0"/>
  </r>
  <r>
    <s v="Tata Tiago 1.2 Revotron XZ"/>
    <n v="3.77"/>
    <n v="96392"/>
    <x v="1"/>
    <x v="0"/>
    <x v="0"/>
    <x v="0"/>
    <n v="2179"/>
    <x v="2"/>
    <x v="1"/>
  </r>
  <r>
    <s v="Maruti Swift Dzire 1.2 ZXi BSIV"/>
    <n v="2.86"/>
    <n v="92613"/>
    <x v="1"/>
    <x v="0"/>
    <x v="0"/>
    <x v="16"/>
    <n v="1498"/>
    <x v="0"/>
    <x v="0"/>
  </r>
  <r>
    <s v="Mahindra Scorpio S7 120"/>
    <n v="11.78"/>
    <n v="40011"/>
    <x v="0"/>
    <x v="0"/>
    <x v="0"/>
    <x v="3"/>
    <n v="1396"/>
    <x v="0"/>
    <x v="0"/>
  </r>
  <r>
    <s v="Honda City i DTEC VX"/>
    <n v="5.33"/>
    <n v="98772"/>
    <x v="0"/>
    <x v="0"/>
    <x v="1"/>
    <x v="4"/>
    <n v="1248"/>
    <x v="0"/>
    <x v="0"/>
  </r>
  <r>
    <s v="Hyundai i20 Asta 1.4 CRDi"/>
    <n v="3.5"/>
    <n v="38931"/>
    <x v="0"/>
    <x v="0"/>
    <x v="0"/>
    <x v="10"/>
    <n v="1396"/>
    <x v="0"/>
    <x v="0"/>
  </r>
  <r>
    <s v="Maruti Swift LDI BSIV"/>
    <n v="4.2699999999999996"/>
    <n v="82392"/>
    <x v="0"/>
    <x v="0"/>
    <x v="0"/>
    <x v="0"/>
    <n v="2179"/>
    <x v="2"/>
    <x v="1"/>
  </r>
  <r>
    <s v="Hyundai i20 1.4 Asta"/>
    <n v="5.72"/>
    <n v="96805"/>
    <x v="0"/>
    <x v="0"/>
    <x v="0"/>
    <x v="0"/>
    <n v="998"/>
    <x v="0"/>
    <x v="2"/>
  </r>
  <r>
    <s v="Mahindra Scorpio S5 BSIV"/>
    <n v="9.98"/>
    <n v="68307"/>
    <x v="0"/>
    <x v="0"/>
    <x v="0"/>
    <x v="3"/>
    <n v="1197"/>
    <x v="0"/>
    <x v="0"/>
  </r>
  <r>
    <s v="Maruti Wagon R LXI BS IV"/>
    <n v="3.75"/>
    <n v="30404"/>
    <x v="1"/>
    <x v="0"/>
    <x v="0"/>
    <x v="2"/>
    <n v="1248"/>
    <x v="0"/>
    <x v="0"/>
  </r>
  <r>
    <s v="Maruti Baleno 1.2 Alpha"/>
    <n v="6.3"/>
    <n v="36438"/>
    <x v="1"/>
    <x v="0"/>
    <x v="1"/>
    <x v="3"/>
    <n v="2179"/>
    <x v="2"/>
    <x v="1"/>
  </r>
  <r>
    <s v="Maruti Swift VDI BSIV"/>
    <n v="3.76"/>
    <n v="115206"/>
    <x v="0"/>
    <x v="0"/>
    <x v="0"/>
    <x v="4"/>
    <n v="1451"/>
    <x v="0"/>
    <x v="0"/>
  </r>
  <r>
    <s v="Mahindra XUV500 W6 2WD"/>
    <n v="6.23"/>
    <n v="104537"/>
    <x v="0"/>
    <x v="0"/>
    <x v="0"/>
    <x v="4"/>
    <n v="1995"/>
    <x v="0"/>
    <x v="0"/>
  </r>
  <r>
    <s v="MG Hector Sharp DCT"/>
    <n v="16.13"/>
    <n v="29827"/>
    <x v="1"/>
    <x v="1"/>
    <x v="1"/>
    <x v="7"/>
    <n v="1968"/>
    <x v="0"/>
    <x v="0"/>
  </r>
  <r>
    <s v="BMW 3 Series Luxury Edition"/>
    <n v="44.5"/>
    <n v="9200"/>
    <x v="0"/>
    <x v="1"/>
    <x v="0"/>
    <x v="6"/>
    <n v="2755"/>
    <x v="2"/>
    <x v="1"/>
  </r>
  <r>
    <s v="Audi Q3 35 TDI Quattro Premium Plus"/>
    <n v="17.5"/>
    <n v="39356"/>
    <x v="0"/>
    <x v="1"/>
    <x v="0"/>
    <x v="4"/>
    <n v="3198"/>
    <x v="2"/>
    <x v="5"/>
  </r>
  <r>
    <s v="Toyota Innova Crysta 2.8 GX AT BSIV"/>
    <n v="15.75"/>
    <n v="55000"/>
    <x v="0"/>
    <x v="1"/>
    <x v="0"/>
    <x v="0"/>
    <n v="2755"/>
    <x v="2"/>
    <x v="1"/>
  </r>
  <r>
    <s v="Ford Endeavour 3.2 Titanium AT 4X4"/>
    <n v="28.75"/>
    <n v="80000"/>
    <x v="0"/>
    <x v="1"/>
    <x v="0"/>
    <x v="3"/>
    <n v="2987"/>
    <x v="0"/>
    <x v="1"/>
  </r>
  <r>
    <s v="Toyota Innova Crysta 2.8 GX AT BSIV"/>
    <n v="19.45"/>
    <n v="55000"/>
    <x v="0"/>
    <x v="1"/>
    <x v="0"/>
    <x v="7"/>
    <n v="1248"/>
    <x v="0"/>
    <x v="0"/>
  </r>
  <r>
    <s v="Mercedes-Benz S-Class S 350 CDI"/>
    <n v="71.5"/>
    <n v="18000"/>
    <x v="0"/>
    <x v="1"/>
    <x v="0"/>
    <x v="0"/>
    <n v="1497"/>
    <x v="0"/>
    <x v="0"/>
  </r>
  <r>
    <s v="Maruti Vitara Brezza VDi AMT"/>
    <n v="7.5"/>
    <n v="43000"/>
    <x v="0"/>
    <x v="1"/>
    <x v="0"/>
    <x v="3"/>
    <n v="814"/>
    <x v="0"/>
    <x v="2"/>
  </r>
  <r>
    <s v="Hyundai Creta EX"/>
    <n v="12.73"/>
    <n v="1000"/>
    <x v="1"/>
    <x v="0"/>
    <x v="0"/>
    <x v="1"/>
    <n v="2143"/>
    <x v="0"/>
    <x v="1"/>
  </r>
  <r>
    <s v="Hyundai EON Era Plus"/>
    <n v="2.2999999999999998"/>
    <n v="67885"/>
    <x v="1"/>
    <x v="0"/>
    <x v="0"/>
    <x v="10"/>
    <n v="998"/>
    <x v="0"/>
    <x v="2"/>
  </r>
  <r>
    <s v="Mercedes-Benz C-Class 220 CDI AT"/>
    <n v="13.75"/>
    <n v="40000"/>
    <x v="0"/>
    <x v="1"/>
    <x v="0"/>
    <x v="10"/>
    <n v="1396"/>
    <x v="0"/>
    <x v="0"/>
  </r>
  <r>
    <s v="Hyundai EON 1.0 Era Plus"/>
    <n v="2.2999999999999998"/>
    <n v="48421"/>
    <x v="1"/>
    <x v="0"/>
    <x v="0"/>
    <x v="10"/>
    <n v="1197"/>
    <x v="0"/>
    <x v="0"/>
  </r>
  <r>
    <s v="Hyundai i20 Active 1.4 S"/>
    <n v="6.5"/>
    <n v="110000"/>
    <x v="0"/>
    <x v="0"/>
    <x v="0"/>
    <x v="3"/>
    <n v="1582"/>
    <x v="0"/>
    <x v="0"/>
  </r>
  <r>
    <s v="Maruti Swift Dzire VXI"/>
    <n v="4.25"/>
    <n v="49000"/>
    <x v="1"/>
    <x v="0"/>
    <x v="0"/>
    <x v="5"/>
    <n v="1498"/>
    <x v="0"/>
    <x v="0"/>
  </r>
  <r>
    <s v="Hyundai Verna 1.6 SX"/>
    <n v="4.5"/>
    <n v="75000"/>
    <x v="0"/>
    <x v="0"/>
    <x v="0"/>
    <x v="10"/>
    <n v="1150"/>
    <x v="0"/>
    <x v="0"/>
  </r>
  <r>
    <s v="Ford Ecosport 1.5 DV5 MT Titanium"/>
    <n v="4.0999999999999996"/>
    <n v="71000"/>
    <x v="0"/>
    <x v="0"/>
    <x v="0"/>
    <x v="5"/>
    <n v="1968"/>
    <x v="0"/>
    <x v="0"/>
  </r>
  <r>
    <s v="Chevrolet Aveo U-VA 1.2"/>
    <n v="0.9"/>
    <n v="78000"/>
    <x v="1"/>
    <x v="0"/>
    <x v="1"/>
    <x v="14"/>
    <n v="1248"/>
    <x v="2"/>
    <x v="0"/>
  </r>
  <r>
    <s v="Audi A6 35 TDI"/>
    <n v="24.5"/>
    <n v="68000"/>
    <x v="0"/>
    <x v="1"/>
    <x v="0"/>
    <x v="2"/>
    <n v="1198"/>
    <x v="0"/>
    <x v="0"/>
  </r>
  <r>
    <s v="Maruti Ertiga ZDI"/>
    <n v="5.18"/>
    <n v="94944"/>
    <x v="0"/>
    <x v="0"/>
    <x v="0"/>
    <x v="4"/>
    <n v="1493"/>
    <x v="0"/>
    <x v="0"/>
  </r>
  <r>
    <s v="Honda Amaze S Option i-VTEC"/>
    <n v="4.71"/>
    <n v="6357"/>
    <x v="1"/>
    <x v="0"/>
    <x v="0"/>
    <x v="0"/>
    <n v="1497"/>
    <x v="0"/>
    <x v="0"/>
  </r>
  <r>
    <s v="Hyundai Venue SX Opt Executive Diesel"/>
    <n v="10.24"/>
    <n v="24237"/>
    <x v="0"/>
    <x v="0"/>
    <x v="0"/>
    <x v="11"/>
    <n v="1199"/>
    <x v="0"/>
    <x v="0"/>
  </r>
  <r>
    <s v="Kia Seltos HTX IVT G"/>
    <n v="16.5"/>
    <n v="28000"/>
    <x v="1"/>
    <x v="1"/>
    <x v="0"/>
    <x v="1"/>
    <n v="2755"/>
    <x v="2"/>
    <x v="1"/>
  </r>
  <r>
    <s v="Honda Amaze E Petrol"/>
    <n v="5.89"/>
    <n v="10282"/>
    <x v="1"/>
    <x v="0"/>
    <x v="0"/>
    <x v="6"/>
    <n v="2982"/>
    <x v="2"/>
    <x v="1"/>
  </r>
  <r>
    <s v="Toyota Innova Crysta 2.8 ZX AT BSIV"/>
    <n v="17.100000000000001"/>
    <n v="111337"/>
    <x v="0"/>
    <x v="1"/>
    <x v="0"/>
    <x v="3"/>
    <n v="1995"/>
    <x v="0"/>
    <x v="0"/>
  </r>
  <r>
    <s v="Toyota Fortuner 4x2 Manual"/>
    <n v="12.62"/>
    <n v="127429"/>
    <x v="0"/>
    <x v="0"/>
    <x v="0"/>
    <x v="5"/>
    <n v="1461"/>
    <x v="0"/>
    <x v="0"/>
  </r>
  <r>
    <s v="BMW 5 Series 520d Sport Line"/>
    <n v="40.5"/>
    <n v="55000"/>
    <x v="0"/>
    <x v="1"/>
    <x v="1"/>
    <x v="3"/>
    <n v="1197"/>
    <x v="0"/>
    <x v="0"/>
  </r>
  <r>
    <s v="Nissan Sunny Diesel XL"/>
    <n v="3.39"/>
    <n v="61034"/>
    <x v="0"/>
    <x v="0"/>
    <x v="1"/>
    <x v="4"/>
    <n v="1120"/>
    <x v="0"/>
    <x v="0"/>
  </r>
  <r>
    <s v="Maruti Swift AMT ZXI"/>
    <n v="5.64"/>
    <n v="76036"/>
    <x v="1"/>
    <x v="1"/>
    <x v="1"/>
    <x v="3"/>
    <n v="1968"/>
    <x v="0"/>
    <x v="0"/>
  </r>
  <r>
    <s v="Hyundai Grand i10 CRDi Sportz"/>
    <n v="2.75"/>
    <n v="65000"/>
    <x v="0"/>
    <x v="0"/>
    <x v="1"/>
    <x v="5"/>
    <n v="1396"/>
    <x v="0"/>
    <x v="0"/>
  </r>
  <r>
    <s v="Audi Q5 30 TDI quattro Premium"/>
    <n v="14.75"/>
    <n v="80000"/>
    <x v="0"/>
    <x v="1"/>
    <x v="2"/>
    <x v="4"/>
    <n v="2755"/>
    <x v="2"/>
    <x v="1"/>
  </r>
  <r>
    <s v="Hyundai Venue SX Opt Diesel BSIV"/>
    <n v="9.82"/>
    <n v="64104"/>
    <x v="0"/>
    <x v="0"/>
    <x v="0"/>
    <x v="7"/>
    <n v="1582"/>
    <x v="0"/>
    <x v="0"/>
  </r>
  <r>
    <s v="Toyota Innova Crysta 2.8 GX AT BSIV"/>
    <n v="15.76"/>
    <n v="116378"/>
    <x v="0"/>
    <x v="1"/>
    <x v="0"/>
    <x v="3"/>
    <n v="998"/>
    <x v="0"/>
    <x v="2"/>
  </r>
  <r>
    <s v="Hyundai Verna 1.6 CRDi SX"/>
    <n v="5.6"/>
    <n v="42234"/>
    <x v="0"/>
    <x v="0"/>
    <x v="1"/>
    <x v="2"/>
    <n v="2179"/>
    <x v="2"/>
    <x v="1"/>
  </r>
  <r>
    <s v="Hyundai Venue SX Opt iMT"/>
    <n v="11.5"/>
    <n v="10000"/>
    <x v="1"/>
    <x v="0"/>
    <x v="0"/>
    <x v="1"/>
    <n v="1197"/>
    <x v="0"/>
    <x v="0"/>
  </r>
  <r>
    <s v="Mahindra XUV500 W6 2WD"/>
    <n v="4.4400000000000004"/>
    <n v="49812"/>
    <x v="0"/>
    <x v="0"/>
    <x v="1"/>
    <x v="10"/>
    <n v="1198"/>
    <x v="0"/>
    <x v="0"/>
  </r>
  <r>
    <s v="Maruti Ignis Sigma"/>
    <n v="5.0199999999999996"/>
    <n v="2294"/>
    <x v="1"/>
    <x v="0"/>
    <x v="0"/>
    <x v="11"/>
    <n v="2967"/>
    <x v="0"/>
    <x v="1"/>
  </r>
  <r>
    <s v="Skoda Fabia 1.2 MPI Ambiente"/>
    <n v="1.17"/>
    <n v="94679"/>
    <x v="1"/>
    <x v="0"/>
    <x v="4"/>
    <x v="12"/>
    <n v="1248"/>
    <x v="0"/>
    <x v="0"/>
  </r>
  <r>
    <s v="Audi Q5 3.0 TDI Quattro Technology"/>
    <n v="21"/>
    <n v="35000"/>
    <x v="0"/>
    <x v="1"/>
    <x v="0"/>
    <x v="4"/>
    <n v="998"/>
    <x v="0"/>
    <x v="2"/>
  </r>
  <r>
    <s v="Maruti Ciaz ZDi"/>
    <n v="4.76"/>
    <n v="57122"/>
    <x v="0"/>
    <x v="0"/>
    <x v="0"/>
    <x v="5"/>
    <n v="1186"/>
    <x v="0"/>
    <x v="0"/>
  </r>
  <r>
    <s v="Maruti Wagon R VXI BS IV"/>
    <n v="3.32"/>
    <n v="25122"/>
    <x v="1"/>
    <x v="0"/>
    <x v="0"/>
    <x v="0"/>
    <n v="1582"/>
    <x v="0"/>
    <x v="0"/>
  </r>
  <r>
    <s v="Hyundai Grand i10 1.2 CRDi Magna"/>
    <n v="3.5"/>
    <n v="60000"/>
    <x v="0"/>
    <x v="0"/>
    <x v="1"/>
    <x v="0"/>
    <n v="1197"/>
    <x v="0"/>
    <x v="0"/>
  </r>
  <r>
    <s v="Hyundai Creta 1.6 SX Automatic Diesel"/>
    <n v="14.25"/>
    <n v="36000"/>
    <x v="0"/>
    <x v="1"/>
    <x v="1"/>
    <x v="6"/>
    <n v="1396"/>
    <x v="0"/>
    <x v="0"/>
  </r>
  <r>
    <s v="Maruti Baleno Delta"/>
    <n v="6.31"/>
    <n v="38736"/>
    <x v="1"/>
    <x v="0"/>
    <x v="0"/>
    <x v="6"/>
    <n v="2694"/>
    <x v="2"/>
    <x v="1"/>
  </r>
  <r>
    <s v="Hyundai i20 Asta 1.4 CRDi"/>
    <n v="3.81"/>
    <n v="130432"/>
    <x v="0"/>
    <x v="0"/>
    <x v="0"/>
    <x v="5"/>
    <n v="1798"/>
    <x v="0"/>
    <x v="0"/>
  </r>
  <r>
    <s v="Toyota Fortuner 2.7 2WD AT"/>
    <n v="31"/>
    <n v="44000"/>
    <x v="1"/>
    <x v="1"/>
    <x v="1"/>
    <x v="7"/>
    <n v="2967"/>
    <x v="0"/>
    <x v="1"/>
  </r>
  <r>
    <s v="Audi A6 35 TFSI Matrix"/>
    <n v="36.75"/>
    <n v="30000"/>
    <x v="1"/>
    <x v="1"/>
    <x v="0"/>
    <x v="3"/>
    <n v="1086"/>
    <x v="0"/>
    <x v="0"/>
  </r>
  <r>
    <s v="Audi Q5 3.0 TDI Quattro"/>
    <n v="9.9499999999999993"/>
    <n v="68000"/>
    <x v="0"/>
    <x v="1"/>
    <x v="2"/>
    <x v="16"/>
    <n v="2179"/>
    <x v="2"/>
    <x v="1"/>
  </r>
  <r>
    <s v="Hyundai i10 Magna 1.1L"/>
    <n v="2.25"/>
    <n v="38000"/>
    <x v="1"/>
    <x v="0"/>
    <x v="0"/>
    <x v="16"/>
    <n v="1197"/>
    <x v="0"/>
    <x v="0"/>
  </r>
  <r>
    <s v="Mahindra XUV500 R W10 FWD"/>
    <n v="8.9"/>
    <n v="65000"/>
    <x v="0"/>
    <x v="0"/>
    <x v="0"/>
    <x v="4"/>
    <n v="2179"/>
    <x v="2"/>
    <x v="1"/>
  </r>
  <r>
    <s v="Maruti Swift Dzire VXI 1.2 BS IV"/>
    <n v="6.5"/>
    <n v="65000"/>
    <x v="1"/>
    <x v="0"/>
    <x v="0"/>
    <x v="7"/>
    <n v="1368"/>
    <x v="0"/>
    <x v="0"/>
  </r>
  <r>
    <s v="Mahindra Scorpio S5"/>
    <n v="15.85"/>
    <n v="12001"/>
    <x v="0"/>
    <x v="0"/>
    <x v="0"/>
    <x v="11"/>
    <n v="1991"/>
    <x v="0"/>
    <x v="0"/>
  </r>
  <r>
    <s v="Jeep Compass 1.4 Sport Plus BSIV"/>
    <n v="13.75"/>
    <n v="23000"/>
    <x v="1"/>
    <x v="0"/>
    <x v="0"/>
    <x v="7"/>
    <n v="2967"/>
    <x v="2"/>
    <x v="1"/>
  </r>
  <r>
    <s v="Mercedes-Benz E-Class Expression E 200 BSIV"/>
    <n v="44"/>
    <n v="65000"/>
    <x v="1"/>
    <x v="1"/>
    <x v="0"/>
    <x v="3"/>
    <n v="1198"/>
    <x v="0"/>
    <x v="0"/>
  </r>
  <r>
    <s v="Audi Q7 45 TDI Quattro Premium Plus"/>
    <n v="18.75"/>
    <n v="43000"/>
    <x v="0"/>
    <x v="1"/>
    <x v="1"/>
    <x v="5"/>
    <n v="1969"/>
    <x v="0"/>
    <x v="0"/>
  </r>
  <r>
    <s v="Honda Brio S MT"/>
    <n v="2.65"/>
    <n v="25000"/>
    <x v="1"/>
    <x v="0"/>
    <x v="0"/>
    <x v="8"/>
    <n v="1995"/>
    <x v="3"/>
    <x v="0"/>
  </r>
  <r>
    <s v="Volvo XC60 Inscription D5"/>
    <n v="60"/>
    <n v="7500"/>
    <x v="0"/>
    <x v="1"/>
    <x v="0"/>
    <x v="6"/>
    <n v="1198"/>
    <x v="1"/>
    <x v="0"/>
  </r>
  <r>
    <s v="BMW 6 Series GT 620d Luxury Line 2019-2021"/>
    <n v="60.5"/>
    <n v="50000"/>
    <x v="0"/>
    <x v="1"/>
    <x v="0"/>
    <x v="6"/>
    <n v="2359"/>
    <x v="0"/>
    <x v="1"/>
  </r>
  <r>
    <s v="Mahindra KUV 100 NXT G80 K8 Dual Tone"/>
    <n v="4.3499999999999996"/>
    <n v="36000"/>
    <x v="1"/>
    <x v="0"/>
    <x v="0"/>
    <x v="0"/>
    <n v="1968"/>
    <x v="0"/>
    <x v="0"/>
  </r>
  <r>
    <s v="Hyundai Sonata 2.4 GDi MT"/>
    <n v="4.75"/>
    <n v="86000"/>
    <x v="1"/>
    <x v="0"/>
    <x v="0"/>
    <x v="8"/>
    <n v="2987"/>
    <x v="2"/>
    <x v="1"/>
  </r>
  <r>
    <s v="Audi Q3 2.0 TDI Quattro Premium Plus"/>
    <n v="13"/>
    <n v="56500"/>
    <x v="0"/>
    <x v="1"/>
    <x v="0"/>
    <x v="5"/>
    <n v="1196"/>
    <x v="0"/>
    <x v="0"/>
  </r>
  <r>
    <s v="Mercedes-Benz GLS 350d 4MATIC"/>
    <n v="52"/>
    <n v="70000"/>
    <x v="0"/>
    <x v="1"/>
    <x v="1"/>
    <x v="2"/>
    <n v="1582"/>
    <x v="0"/>
    <x v="0"/>
  </r>
  <r>
    <s v="Ford Figo Petrol ZXI"/>
    <n v="2.65"/>
    <n v="68000"/>
    <x v="1"/>
    <x v="0"/>
    <x v="0"/>
    <x v="10"/>
    <n v="1950"/>
    <x v="0"/>
    <x v="0"/>
  </r>
  <r>
    <s v="Hyundai Verna CRDi 1.6 AT SX Plus"/>
    <n v="10"/>
    <n v="63500"/>
    <x v="0"/>
    <x v="1"/>
    <x v="0"/>
    <x v="0"/>
    <n v="1991"/>
    <x v="0"/>
    <x v="0"/>
  </r>
  <r>
    <s v="Mercedes-Benz C-Class Progressive C 220d"/>
    <n v="41"/>
    <n v="26500"/>
    <x v="0"/>
    <x v="1"/>
    <x v="0"/>
    <x v="7"/>
    <n v="1995"/>
    <x v="0"/>
    <x v="0"/>
  </r>
  <r>
    <s v="Mercedes-Benz GLC 200"/>
    <n v="61"/>
    <n v="15000"/>
    <x v="1"/>
    <x v="1"/>
    <x v="0"/>
    <x v="1"/>
    <n v="1498"/>
    <x v="0"/>
    <x v="0"/>
  </r>
  <r>
    <s v="BMW X1 xDrive 20d xLine"/>
    <n v="28.5"/>
    <n v="38500"/>
    <x v="0"/>
    <x v="1"/>
    <x v="0"/>
    <x v="3"/>
    <n v="1493"/>
    <x v="0"/>
    <x v="0"/>
  </r>
  <r>
    <s v="Honda Amaze VX CVT Diesel"/>
    <n v="9.25"/>
    <n v="44500"/>
    <x v="0"/>
    <x v="1"/>
    <x v="0"/>
    <x v="7"/>
    <n v="2494"/>
    <x v="0"/>
    <x v="1"/>
  </r>
  <r>
    <s v="Hyundai i20 Sportz Diesel"/>
    <n v="9.75"/>
    <n v="15500"/>
    <x v="0"/>
    <x v="0"/>
    <x v="0"/>
    <x v="11"/>
    <n v="2755"/>
    <x v="2"/>
    <x v="1"/>
  </r>
  <r>
    <s v="Toyota Camry 2.5 Hybrid"/>
    <n v="23.5"/>
    <n v="47000"/>
    <x v="1"/>
    <x v="1"/>
    <x v="0"/>
    <x v="0"/>
    <n v="2993"/>
    <x v="0"/>
    <x v="1"/>
  </r>
  <r>
    <s v="Toyota Fortuner 2.8 2WD AT BSIV"/>
    <n v="33.5"/>
    <n v="12000"/>
    <x v="0"/>
    <x v="1"/>
    <x v="0"/>
    <x v="3"/>
    <n v="1995"/>
    <x v="0"/>
    <x v="0"/>
  </r>
  <r>
    <s v="BMW X5 xDrive 30d xLine"/>
    <n v="100"/>
    <n v="20500"/>
    <x v="0"/>
    <x v="1"/>
    <x v="0"/>
    <x v="11"/>
    <n v="2143"/>
    <x v="0"/>
    <x v="1"/>
  </r>
  <r>
    <s v="BMW 3 Series 320d GT Luxury Line"/>
    <n v="18.5"/>
    <n v="64593"/>
    <x v="0"/>
    <x v="1"/>
    <x v="2"/>
    <x v="5"/>
    <n v="1197"/>
    <x v="0"/>
    <x v="0"/>
  </r>
  <r>
    <s v="Mercedes-Benz GLE 250d"/>
    <n v="36.5"/>
    <n v="64000"/>
    <x v="0"/>
    <x v="1"/>
    <x v="0"/>
    <x v="2"/>
    <n v="2143"/>
    <x v="0"/>
    <x v="1"/>
  </r>
  <r>
    <s v="Toyota Glanza G"/>
    <n v="7"/>
    <n v="70000"/>
    <x v="1"/>
    <x v="0"/>
    <x v="0"/>
    <x v="1"/>
    <n v="2755"/>
    <x v="2"/>
    <x v="1"/>
  </r>
  <r>
    <s v="Mercedes-Benz E-Class E250 CDI Avantgarde"/>
    <n v="22"/>
    <n v="63203"/>
    <x v="0"/>
    <x v="1"/>
    <x v="1"/>
    <x v="4"/>
    <n v="1997"/>
    <x v="0"/>
    <x v="0"/>
  </r>
  <r>
    <s v="Toyota Fortuner 2.8 2WD AT"/>
    <n v="29"/>
    <n v="60500"/>
    <x v="0"/>
    <x v="1"/>
    <x v="0"/>
    <x v="0"/>
    <n v="799"/>
    <x v="0"/>
    <x v="2"/>
  </r>
  <r>
    <s v="Jaguar F-Pace 2.0 R-Dynamic S Diesel"/>
    <n v="74"/>
    <n v="9900"/>
    <x v="0"/>
    <x v="1"/>
    <x v="0"/>
    <x v="1"/>
    <n v="998"/>
    <x v="0"/>
    <x v="2"/>
  </r>
  <r>
    <s v="Renault KWID RXL"/>
    <n v="2.85"/>
    <n v="25000"/>
    <x v="1"/>
    <x v="0"/>
    <x v="0"/>
    <x v="2"/>
    <n v="4367"/>
    <x v="0"/>
    <x v="3"/>
  </r>
  <r>
    <s v="Maruti Wagon R CNG LXI BSIV"/>
    <n v="1.91"/>
    <n v="65000"/>
    <x v="2"/>
    <x v="0"/>
    <x v="1"/>
    <x v="16"/>
    <n v="1248"/>
    <x v="2"/>
    <x v="0"/>
  </r>
  <r>
    <s v="Land Rover Range Rover 4.4 Diesel LWB Autobiography"/>
    <n v="190"/>
    <n v="68500"/>
    <x v="0"/>
    <x v="1"/>
    <x v="0"/>
    <x v="7"/>
    <n v="1497"/>
    <x v="0"/>
    <x v="0"/>
  </r>
  <r>
    <s v="Maruti Ertiga ZDI"/>
    <n v="6"/>
    <n v="43000"/>
    <x v="0"/>
    <x v="0"/>
    <x v="1"/>
    <x v="5"/>
    <n v="1396"/>
    <x v="0"/>
    <x v="0"/>
  </r>
  <r>
    <s v="Honda City i VTEC VX"/>
    <n v="5.9"/>
    <n v="70000"/>
    <x v="1"/>
    <x v="0"/>
    <x v="0"/>
    <x v="4"/>
    <n v="1998"/>
    <x v="0"/>
    <x v="0"/>
  </r>
  <r>
    <s v="Hyundai i20 Sportz 1.4 CRDi"/>
    <n v="2.75"/>
    <n v="150000"/>
    <x v="0"/>
    <x v="0"/>
    <x v="2"/>
    <x v="10"/>
    <n v="796"/>
    <x v="0"/>
    <x v="2"/>
  </r>
  <r>
    <s v="BMW X4 xDrive30i M Sport Silver Shadow Edition"/>
    <n v="74.5"/>
    <n v="7600"/>
    <x v="1"/>
    <x v="1"/>
    <x v="0"/>
    <x v="11"/>
    <n v="1582"/>
    <x v="0"/>
    <x v="0"/>
  </r>
  <r>
    <s v="Maruti Alto 800 LXI"/>
    <n v="3.07"/>
    <n v="31458"/>
    <x v="1"/>
    <x v="0"/>
    <x v="0"/>
    <x v="1"/>
    <n v="998"/>
    <x v="0"/>
    <x v="2"/>
  </r>
  <r>
    <s v="Hyundai Elantra CRDi S"/>
    <n v="5.25"/>
    <n v="70372"/>
    <x v="0"/>
    <x v="0"/>
    <x v="0"/>
    <x v="10"/>
    <n v="2998"/>
    <x v="2"/>
    <x v="1"/>
  </r>
  <r>
    <s v="Maruti Wagon R LXI CNG"/>
    <n v="1.9"/>
    <n v="129325"/>
    <x v="2"/>
    <x v="0"/>
    <x v="0"/>
    <x v="8"/>
    <n v="1497"/>
    <x v="0"/>
    <x v="0"/>
  </r>
  <r>
    <s v="BMW X7 xDrive 40i"/>
    <n v="115"/>
    <n v="39000"/>
    <x v="1"/>
    <x v="1"/>
    <x v="0"/>
    <x v="7"/>
    <n v="2694"/>
    <x v="2"/>
    <x v="1"/>
  </r>
  <r>
    <s v="Honda City V MT"/>
    <n v="10.15"/>
    <n v="17000"/>
    <x v="1"/>
    <x v="0"/>
    <x v="0"/>
    <x v="1"/>
    <n v="2143"/>
    <x v="0"/>
    <x v="1"/>
  </r>
  <r>
    <s v="Toyota Fortuner 2.7 2WD AT"/>
    <n v="35"/>
    <n v="20000"/>
    <x v="1"/>
    <x v="1"/>
    <x v="0"/>
    <x v="6"/>
    <n v="2987"/>
    <x v="0"/>
    <x v="1"/>
  </r>
  <r>
    <s v="Mercedes-Benz B Class B180 CDI"/>
    <n v="7.65"/>
    <n v="57000"/>
    <x v="0"/>
    <x v="1"/>
    <x v="2"/>
    <x v="10"/>
    <n v="1498"/>
    <x v="0"/>
    <x v="0"/>
  </r>
  <r>
    <s v="Mercedes-Benz S-Class S 350 CDI"/>
    <n v="51"/>
    <n v="40000"/>
    <x v="0"/>
    <x v="1"/>
    <x v="0"/>
    <x v="4"/>
    <n v="1196"/>
    <x v="0"/>
    <x v="0"/>
  </r>
  <r>
    <s v="Ford Ecosport 1.5 Diesel Titanium"/>
    <n v="9.5"/>
    <n v="46000"/>
    <x v="0"/>
    <x v="0"/>
    <x v="0"/>
    <x v="6"/>
    <n v="624"/>
    <x v="3"/>
    <x v="2"/>
  </r>
  <r>
    <s v="Maruti Eeco CNG 5 Seater AC BSIV"/>
    <n v="5"/>
    <n v="18000"/>
    <x v="2"/>
    <x v="0"/>
    <x v="0"/>
    <x v="7"/>
    <n v="2487"/>
    <x v="0"/>
    <x v="1"/>
  </r>
  <r>
    <s v="Tata Nano Twist XT"/>
    <n v="0.85670999999999997"/>
    <n v="59290"/>
    <x v="1"/>
    <x v="0"/>
    <x v="3"/>
    <x v="4"/>
    <n v="1196"/>
    <x v="0"/>
    <x v="0"/>
  </r>
  <r>
    <s v="Toyota Camry Hybrid 2.5"/>
    <n v="40.9"/>
    <n v="20000"/>
    <x v="1"/>
    <x v="1"/>
    <x v="0"/>
    <x v="7"/>
    <n v="1198"/>
    <x v="0"/>
    <x v="0"/>
  </r>
  <r>
    <s v="Maruti Eeco 5 Seater AC BSIV"/>
    <n v="2.1"/>
    <n v="18000"/>
    <x v="1"/>
    <x v="0"/>
    <x v="0"/>
    <x v="8"/>
    <n v="1198"/>
    <x v="0"/>
    <x v="0"/>
  </r>
  <r>
    <s v="Nissan Micra Active XV"/>
    <n v="3.55"/>
    <n v="56000"/>
    <x v="1"/>
    <x v="0"/>
    <x v="0"/>
    <x v="3"/>
    <n v="1995"/>
    <x v="0"/>
    <x v="0"/>
  </r>
  <r>
    <s v="Volkswagen Ameo 1.2 MPI Highline"/>
    <n v="4.55"/>
    <n v="66000"/>
    <x v="1"/>
    <x v="0"/>
    <x v="1"/>
    <x v="2"/>
    <n v="1461"/>
    <x v="0"/>
    <x v="0"/>
  </r>
  <r>
    <s v="BMW 5 Series 520d Luxury Line"/>
    <n v="46"/>
    <n v="43000"/>
    <x v="0"/>
    <x v="1"/>
    <x v="0"/>
    <x v="7"/>
    <n v="2993"/>
    <x v="0"/>
    <x v="1"/>
  </r>
  <r>
    <s v="Nissan Terrano XL 85 PS"/>
    <n v="4.25"/>
    <n v="67000"/>
    <x v="0"/>
    <x v="0"/>
    <x v="0"/>
    <x v="5"/>
    <n v="1493"/>
    <x v="2"/>
    <x v="0"/>
  </r>
  <r>
    <s v="BMW X6 xDrive 40d M Sport"/>
    <n v="37.9"/>
    <n v="75000"/>
    <x v="0"/>
    <x v="1"/>
    <x v="1"/>
    <x v="4"/>
    <n v="998"/>
    <x v="0"/>
    <x v="2"/>
  </r>
  <r>
    <s v="Mahindra TUV 300 mHAWK100 T8"/>
    <n v="6.45"/>
    <n v="47000"/>
    <x v="0"/>
    <x v="0"/>
    <x v="0"/>
    <x v="0"/>
    <n v="1968"/>
    <x v="0"/>
    <x v="0"/>
  </r>
  <r>
    <s v="Hyundai Venue SX Sport iMT"/>
    <n v="10.75"/>
    <n v="8800"/>
    <x v="1"/>
    <x v="0"/>
    <x v="0"/>
    <x v="1"/>
    <n v="1197"/>
    <x v="0"/>
    <x v="0"/>
  </r>
  <r>
    <s v="Audi Q5 2.0 TDI Premium Plus"/>
    <n v="16"/>
    <n v="94002"/>
    <x v="0"/>
    <x v="1"/>
    <x v="1"/>
    <x v="5"/>
    <n v="1797"/>
    <x v="0"/>
    <x v="0"/>
  </r>
  <r>
    <s v="Maruti Ignis Sigma"/>
    <n v="5.25"/>
    <n v="12000"/>
    <x v="1"/>
    <x v="0"/>
    <x v="0"/>
    <x v="1"/>
    <n v="1956"/>
    <x v="0"/>
    <x v="0"/>
  </r>
  <r>
    <s v="Hyundai Elantra SX AT"/>
    <n v="7.65"/>
    <n v="75000"/>
    <x v="1"/>
    <x v="1"/>
    <x v="0"/>
    <x v="4"/>
    <n v="2143"/>
    <x v="0"/>
    <x v="1"/>
  </r>
  <r>
    <s v="Jeep Compass 2.0 Sport Plus BSIV"/>
    <n v="15.75"/>
    <n v="62000"/>
    <x v="0"/>
    <x v="0"/>
    <x v="0"/>
    <x v="7"/>
    <n v="2993"/>
    <x v="0"/>
    <x v="1"/>
  </r>
  <r>
    <s v="Mercedes-Benz C-Class C 220 CDI Avantgarde"/>
    <n v="11.9"/>
    <n v="90004"/>
    <x v="0"/>
    <x v="1"/>
    <x v="2"/>
    <x v="5"/>
    <n v="1997"/>
    <x v="2"/>
    <x v="0"/>
  </r>
  <r>
    <s v="BMW X5 xDrive 30d M Sport"/>
    <n v="29"/>
    <n v="83005"/>
    <x v="0"/>
    <x v="1"/>
    <x v="1"/>
    <x v="5"/>
    <n v="2143"/>
    <x v="0"/>
    <x v="1"/>
  </r>
  <r>
    <s v="Mahindra XUV500 W10 1.99 mHawk"/>
    <n v="10.95"/>
    <n v="47000"/>
    <x v="0"/>
    <x v="0"/>
    <x v="0"/>
    <x v="3"/>
    <n v="2494"/>
    <x v="2"/>
    <x v="1"/>
  </r>
  <r>
    <s v="Mercedes-Benz GLE 250d"/>
    <n v="44"/>
    <n v="49000"/>
    <x v="0"/>
    <x v="1"/>
    <x v="0"/>
    <x v="0"/>
    <n v="1498"/>
    <x v="0"/>
    <x v="0"/>
  </r>
  <r>
    <s v="Toyota Innova 2.5 ZX Diesel 7 Seater BSIII"/>
    <n v="12"/>
    <n v="70000"/>
    <x v="0"/>
    <x v="0"/>
    <x v="0"/>
    <x v="4"/>
    <n v="1498"/>
    <x v="0"/>
    <x v="0"/>
  </r>
  <r>
    <s v="Ford Ecosport 1.5 Diesel Titanium"/>
    <n v="4.75"/>
    <n v="62500"/>
    <x v="0"/>
    <x v="0"/>
    <x v="0"/>
    <x v="4"/>
    <n v="1950"/>
    <x v="0"/>
    <x v="0"/>
  </r>
  <r>
    <s v="Ford Ecosport 1.5 Diesel Titanium"/>
    <n v="7.25"/>
    <n v="49036"/>
    <x v="0"/>
    <x v="0"/>
    <x v="0"/>
    <x v="0"/>
    <n v="1595"/>
    <x v="0"/>
    <x v="0"/>
  </r>
  <r>
    <s v="Mercedes-Benz E-Class Expression E 220 d BSIV"/>
    <n v="58"/>
    <n v="17000"/>
    <x v="0"/>
    <x v="1"/>
    <x v="0"/>
    <x v="6"/>
    <n v="1197"/>
    <x v="0"/>
    <x v="0"/>
  </r>
  <r>
    <s v="Mercedes-Benz B Class B180 Sports"/>
    <n v="12.9"/>
    <n v="67000"/>
    <x v="1"/>
    <x v="1"/>
    <x v="1"/>
    <x v="10"/>
    <n v="1950"/>
    <x v="0"/>
    <x v="0"/>
  </r>
  <r>
    <s v="Maruti Swift ZXI BSIV"/>
    <n v="4.41"/>
    <n v="39889"/>
    <x v="1"/>
    <x v="0"/>
    <x v="1"/>
    <x v="0"/>
    <n v="2967"/>
    <x v="3"/>
    <x v="1"/>
  </r>
  <r>
    <s v="Mercedes-Benz E-Class Exclusive E 220d"/>
    <n v="76.25"/>
    <n v="2000"/>
    <x v="0"/>
    <x v="1"/>
    <x v="0"/>
    <x v="11"/>
    <n v="1498"/>
    <x v="0"/>
    <x v="0"/>
  </r>
  <r>
    <s v="Audi A8 L 50 TDI Quattro Premium Plus"/>
    <n v="42"/>
    <n v="81250"/>
    <x v="0"/>
    <x v="1"/>
    <x v="0"/>
    <x v="4"/>
    <n v="1995"/>
    <x v="0"/>
    <x v="0"/>
  </r>
  <r>
    <s v="Ford Ecosport 1.5 Diesel Titanium Plus"/>
    <n v="5.25"/>
    <n v="43000"/>
    <x v="0"/>
    <x v="0"/>
    <x v="0"/>
    <x v="2"/>
    <n v="1196"/>
    <x v="0"/>
    <x v="0"/>
  </r>
  <r>
    <s v="BMW X3 xDrive 20d Luxury Line"/>
    <n v="60"/>
    <n v="19000"/>
    <x v="0"/>
    <x v="1"/>
    <x v="0"/>
    <x v="1"/>
    <n v="1498"/>
    <x v="0"/>
    <x v="0"/>
  </r>
  <r>
    <s v="Ford Figo 1.2P Titanium Plus MT"/>
    <n v="3.95"/>
    <n v="29000"/>
    <x v="1"/>
    <x v="0"/>
    <x v="1"/>
    <x v="2"/>
    <n v="2993"/>
    <x v="3"/>
    <x v="1"/>
  </r>
  <r>
    <s v="MG Astor Sharp CVT"/>
    <n v="17.25"/>
    <n v="2400"/>
    <x v="1"/>
    <x v="1"/>
    <x v="0"/>
    <x v="11"/>
    <n v="1796"/>
    <x v="0"/>
    <x v="0"/>
  </r>
  <r>
    <s v="Jaguar XJ 3.0L LWB Ultimate"/>
    <n v="22.9"/>
    <n v="79004"/>
    <x v="0"/>
    <x v="1"/>
    <x v="1"/>
    <x v="8"/>
    <n v="1798"/>
    <x v="0"/>
    <x v="0"/>
  </r>
  <r>
    <s v="Mercedes-Benz C-Class C 200 CGI Grand Edition"/>
    <n v="36.5"/>
    <n v="28000"/>
    <x v="1"/>
    <x v="1"/>
    <x v="0"/>
    <x v="3"/>
    <n v="2143"/>
    <x v="0"/>
    <x v="1"/>
  </r>
  <r>
    <s v="Toyota Corolla Altis VL AT"/>
    <n v="8.75"/>
    <n v="99300"/>
    <x v="1"/>
    <x v="1"/>
    <x v="1"/>
    <x v="4"/>
    <n v="4367"/>
    <x v="0"/>
    <x v="3"/>
  </r>
  <r>
    <s v="Mercedes-Benz M-Class ML 250 CDI"/>
    <n v="21.9"/>
    <n v="80000"/>
    <x v="0"/>
    <x v="1"/>
    <x v="1"/>
    <x v="5"/>
    <n v="2993"/>
    <x v="3"/>
    <x v="1"/>
  </r>
  <r>
    <s v="Land Rover Range Rover Vogue SE 4.4 SDV8"/>
    <n v="35.25"/>
    <n v="87002"/>
    <x v="0"/>
    <x v="1"/>
    <x v="1"/>
    <x v="10"/>
    <n v="1968"/>
    <x v="0"/>
    <x v="0"/>
  </r>
  <r>
    <s v="BMW 7 Series 730Ld DPE Signature"/>
    <n v="130"/>
    <n v="19000"/>
    <x v="0"/>
    <x v="1"/>
    <x v="0"/>
    <x v="1"/>
    <n v="1968"/>
    <x v="0"/>
    <x v="0"/>
  </r>
  <r>
    <s v="Audi Q5 2.0 TDI Premium Plus"/>
    <n v="14.25"/>
    <n v="94002"/>
    <x v="0"/>
    <x v="1"/>
    <x v="1"/>
    <x v="10"/>
    <n v="4367"/>
    <x v="0"/>
    <x v="3"/>
  </r>
  <r>
    <s v="Audi A6 2.0 TDI Premium Plus"/>
    <n v="14.25"/>
    <n v="82005"/>
    <x v="0"/>
    <x v="1"/>
    <x v="1"/>
    <x v="10"/>
    <n v="1796"/>
    <x v="0"/>
    <x v="0"/>
  </r>
  <r>
    <s v="Land Rover Range Rover Vogue SE 4.4 SDV8"/>
    <n v="39.75"/>
    <n v="95004"/>
    <x v="0"/>
    <x v="1"/>
    <x v="0"/>
    <x v="10"/>
    <n v="1998"/>
    <x v="0"/>
    <x v="0"/>
  </r>
  <r>
    <s v="Mercedes-Benz C-Class C 200 CGI Grand Edition"/>
    <n v="36.5"/>
    <n v="25000"/>
    <x v="1"/>
    <x v="1"/>
    <x v="0"/>
    <x v="3"/>
    <n v="1498"/>
    <x v="0"/>
    <x v="0"/>
  </r>
  <r>
    <s v="BMW X1 sDrive20i xLine"/>
    <n v="28.1"/>
    <n v="68753"/>
    <x v="1"/>
    <x v="1"/>
    <x v="1"/>
    <x v="7"/>
    <n v="1582"/>
    <x v="0"/>
    <x v="0"/>
  </r>
  <r>
    <s v="Ford Ecosport 1.5 DV5 MT Titanium"/>
    <n v="4.75"/>
    <n v="62500"/>
    <x v="0"/>
    <x v="0"/>
    <x v="0"/>
    <x v="4"/>
    <n v="1950"/>
    <x v="0"/>
    <x v="0"/>
  </r>
  <r>
    <s v="Hyundai Creta 1.6 CRDi AT S Plus"/>
    <n v="8.9499999999999993"/>
    <n v="85000"/>
    <x v="0"/>
    <x v="1"/>
    <x v="0"/>
    <x v="0"/>
    <n v="1498"/>
    <x v="0"/>
    <x v="0"/>
  </r>
  <r>
    <s v="Mercedes-Benz C-Class Progressive C 200"/>
    <n v="49.9"/>
    <n v="12000"/>
    <x v="1"/>
    <x v="1"/>
    <x v="0"/>
    <x v="1"/>
    <n v="1248"/>
    <x v="0"/>
    <x v="0"/>
  </r>
  <r>
    <s v="Honda WR-V i-DTEC VX"/>
    <n v="6.99"/>
    <n v="58000"/>
    <x v="0"/>
    <x v="0"/>
    <x v="0"/>
    <x v="0"/>
    <n v="1248"/>
    <x v="0"/>
    <x v="0"/>
  </r>
  <r>
    <s v="Maruti Baleno 1.3 Zeta"/>
    <n v="6.2"/>
    <n v="55500"/>
    <x v="0"/>
    <x v="0"/>
    <x v="0"/>
    <x v="3"/>
    <n v="1950"/>
    <x v="0"/>
    <x v="0"/>
  </r>
  <r>
    <s v="Maruti Baleno 1.3 Zeta"/>
    <n v="6.25"/>
    <n v="54000"/>
    <x v="0"/>
    <x v="0"/>
    <x v="0"/>
    <x v="3"/>
    <n v="1956"/>
    <x v="0"/>
    <x v="0"/>
  </r>
  <r>
    <s v="Mercedes-Benz C-Class Progressive C 200"/>
    <n v="47.9"/>
    <n v="12000"/>
    <x v="1"/>
    <x v="1"/>
    <x v="0"/>
    <x v="1"/>
    <n v="1956"/>
    <x v="0"/>
    <x v="0"/>
  </r>
  <r>
    <s v="Tata Harrier XM"/>
    <n v="12.5"/>
    <n v="32500"/>
    <x v="0"/>
    <x v="0"/>
    <x v="0"/>
    <x v="7"/>
    <n v="1086"/>
    <x v="0"/>
    <x v="0"/>
  </r>
  <r>
    <s v="Tata Harrier XM"/>
    <n v="12.6"/>
    <n v="33500"/>
    <x v="0"/>
    <x v="0"/>
    <x v="0"/>
    <x v="7"/>
    <n v="1997"/>
    <x v="0"/>
    <x v="0"/>
  </r>
  <r>
    <s v="Hyundai i10 Era 1.1 iTech SE"/>
    <n v="2.21"/>
    <n v="60000"/>
    <x v="1"/>
    <x v="0"/>
    <x v="0"/>
    <x v="8"/>
    <n v="2523"/>
    <x v="2"/>
    <x v="1"/>
  </r>
  <r>
    <s v="Land Rover Range Rover Velar R-Dynamic S Petrol MY21"/>
    <n v="85"/>
    <n v="38000"/>
    <x v="1"/>
    <x v="1"/>
    <x v="0"/>
    <x v="6"/>
    <n v="1248"/>
    <x v="0"/>
    <x v="0"/>
  </r>
  <r>
    <s v="Mahindra Bolero SLX 2WD BSIII"/>
    <n v="4.5"/>
    <n v="120000"/>
    <x v="0"/>
    <x v="0"/>
    <x v="0"/>
    <x v="4"/>
    <n v="998"/>
    <x v="0"/>
    <x v="2"/>
  </r>
  <r>
    <s v="Maruti Vitara Brezza LDi Option"/>
    <n v="6.35"/>
    <n v="64000"/>
    <x v="0"/>
    <x v="0"/>
    <x v="0"/>
    <x v="0"/>
    <n v="1996"/>
    <x v="2"/>
    <x v="0"/>
  </r>
  <r>
    <s v="Maruti Wagon R CNG LXI BSIV"/>
    <n v="4"/>
    <n v="59000"/>
    <x v="2"/>
    <x v="0"/>
    <x v="0"/>
    <x v="0"/>
    <n v="1451"/>
    <x v="0"/>
    <x v="0"/>
  </r>
  <r>
    <s v="MG Gloster Savvy 7-Str"/>
    <n v="39.65"/>
    <n v="11000"/>
    <x v="0"/>
    <x v="1"/>
    <x v="1"/>
    <x v="1"/>
    <n v="999"/>
    <x v="0"/>
    <x v="2"/>
  </r>
  <r>
    <s v="MG Hector Sharp DCT"/>
    <n v="18"/>
    <n v="12023"/>
    <x v="1"/>
    <x v="1"/>
    <x v="0"/>
    <x v="1"/>
    <n v="1969"/>
    <x v="0"/>
    <x v="0"/>
  </r>
  <r>
    <s v="Renault KWID Climber 1.0 AMT BSIV"/>
    <n v="4.7"/>
    <n v="30000"/>
    <x v="1"/>
    <x v="1"/>
    <x v="0"/>
    <x v="7"/>
    <n v="0"/>
    <x v="0"/>
    <x v="4"/>
  </r>
  <r>
    <s v="Volvo S90 D4 Inscription BSIV"/>
    <n v="44.75"/>
    <n v="20000"/>
    <x v="0"/>
    <x v="1"/>
    <x v="0"/>
    <x v="3"/>
    <n v="1950"/>
    <x v="0"/>
    <x v="0"/>
  </r>
  <r>
    <s v="MG ZS EV Exclusive"/>
    <n v="21.1"/>
    <n v="38000"/>
    <x v="3"/>
    <x v="1"/>
    <x v="0"/>
    <x v="6"/>
    <n v="1998"/>
    <x v="0"/>
    <x v="0"/>
  </r>
  <r>
    <s v="Mercedes-Benz C-Class Progressive C 200"/>
    <n v="36.5"/>
    <n v="16500"/>
    <x v="1"/>
    <x v="1"/>
    <x v="0"/>
    <x v="3"/>
    <n v="1950"/>
    <x v="0"/>
    <x v="0"/>
  </r>
  <r>
    <s v="Mini Cooper D"/>
    <n v="18.899999999999999"/>
    <n v="29000"/>
    <x v="0"/>
    <x v="1"/>
    <x v="1"/>
    <x v="5"/>
    <n v="1197"/>
    <x v="0"/>
    <x v="0"/>
  </r>
  <r>
    <s v="Mercedes-Benz C-Class Progressive C 220d"/>
    <n v="39"/>
    <n v="24000"/>
    <x v="0"/>
    <x v="1"/>
    <x v="1"/>
    <x v="6"/>
    <n v="1498"/>
    <x v="0"/>
    <x v="0"/>
  </r>
  <r>
    <s v="Maruti Swift LXI"/>
    <n v="4.83"/>
    <n v="37229"/>
    <x v="1"/>
    <x v="0"/>
    <x v="0"/>
    <x v="6"/>
    <n v="2993"/>
    <x v="0"/>
    <x v="1"/>
  </r>
  <r>
    <s v="Honda City i DTEC VX"/>
    <n v="4.9000000000000004"/>
    <n v="100000"/>
    <x v="0"/>
    <x v="0"/>
    <x v="2"/>
    <x v="4"/>
    <n v="2179"/>
    <x v="2"/>
    <x v="1"/>
  </r>
  <r>
    <s v="BMW X5 xDrive 30d"/>
    <n v="29.75"/>
    <n v="85000"/>
    <x v="0"/>
    <x v="1"/>
    <x v="1"/>
    <x v="4"/>
    <n v="1968"/>
    <x v="0"/>
    <x v="0"/>
  </r>
  <r>
    <s v="Mahindra XUV500 W6 2WD"/>
    <n v="4.3099999999999996"/>
    <n v="90928"/>
    <x v="0"/>
    <x v="0"/>
    <x v="0"/>
    <x v="10"/>
    <n v="1498"/>
    <x v="0"/>
    <x v="0"/>
  </r>
  <r>
    <s v="Audi A3 35 TDI Premium Plus"/>
    <n v="25.8"/>
    <n v="39000"/>
    <x v="0"/>
    <x v="1"/>
    <x v="0"/>
    <x v="6"/>
    <n v="1950"/>
    <x v="0"/>
    <x v="0"/>
  </r>
  <r>
    <s v="Volkswagen Vento 1.5 TDI Highline AT"/>
    <n v="5"/>
    <n v="78000"/>
    <x v="0"/>
    <x v="1"/>
    <x v="0"/>
    <x v="4"/>
    <n v="1373"/>
    <x v="2"/>
    <x v="0"/>
  </r>
  <r>
    <s v="Mercedes-Benz GLC Coupe 300d 4MATIC"/>
    <n v="71.5"/>
    <n v="24900"/>
    <x v="0"/>
    <x v="1"/>
    <x v="0"/>
    <x v="1"/>
    <n v="1399"/>
    <x v="0"/>
    <x v="0"/>
  </r>
  <r>
    <s v="Maruti Ertiga VXI CNG"/>
    <n v="7.25"/>
    <n v="44000"/>
    <x v="2"/>
    <x v="0"/>
    <x v="0"/>
    <x v="2"/>
    <n v="1497"/>
    <x v="0"/>
    <x v="0"/>
  </r>
  <r>
    <s v="Ford Figo Diesel Titanium"/>
    <n v="1.93"/>
    <n v="86483"/>
    <x v="0"/>
    <x v="0"/>
    <x v="2"/>
    <x v="5"/>
    <n v="1997"/>
    <x v="0"/>
    <x v="0"/>
  </r>
  <r>
    <s v="Honda City Edge Edition SV"/>
    <n v="9"/>
    <n v="20000"/>
    <x v="1"/>
    <x v="0"/>
    <x v="0"/>
    <x v="7"/>
    <n v="1598"/>
    <x v="0"/>
    <x v="0"/>
  </r>
  <r>
    <s v="Jaguar XF 2.0 Petrol Prestige"/>
    <n v="47"/>
    <n v="7500"/>
    <x v="1"/>
    <x v="1"/>
    <x v="0"/>
    <x v="6"/>
    <n v="2755"/>
    <x v="2"/>
    <x v="1"/>
  </r>
  <r>
    <s v="Renault Duster Petrol RxL"/>
    <n v="5.75"/>
    <n v="49000"/>
    <x v="1"/>
    <x v="0"/>
    <x v="1"/>
    <x v="0"/>
    <n v="1462"/>
    <x v="2"/>
    <x v="0"/>
  </r>
  <r>
    <s v="Toyota Innova Crysta 2.8 GX AT BSIV"/>
    <n v="18.75"/>
    <n v="26000"/>
    <x v="0"/>
    <x v="1"/>
    <x v="0"/>
    <x v="3"/>
    <n v="4461"/>
    <x v="2"/>
    <x v="3"/>
  </r>
  <r>
    <s v="Maruti Ertiga CNG VXI"/>
    <n v="6.75"/>
    <n v="65000"/>
    <x v="2"/>
    <x v="0"/>
    <x v="0"/>
    <x v="4"/>
    <n v="1197"/>
    <x v="0"/>
    <x v="0"/>
  </r>
  <r>
    <s v="Toyota Land Cruiser VX"/>
    <n v="158"/>
    <n v="56000"/>
    <x v="0"/>
    <x v="1"/>
    <x v="0"/>
    <x v="3"/>
    <n v="1248"/>
    <x v="0"/>
    <x v="0"/>
  </r>
  <r>
    <s v="Toyota Glanza G"/>
    <n v="6.06"/>
    <n v="40252"/>
    <x v="1"/>
    <x v="0"/>
    <x v="0"/>
    <x v="6"/>
    <n v="1582"/>
    <x v="0"/>
    <x v="0"/>
  </r>
  <r>
    <s v="Maruti Swift VDI BSIV"/>
    <n v="3.23"/>
    <n v="97947"/>
    <x v="0"/>
    <x v="0"/>
    <x v="1"/>
    <x v="5"/>
    <n v="1197"/>
    <x v="0"/>
    <x v="0"/>
  </r>
  <r>
    <s v="Hyundai Creta 1.6 CRDi AT SX Plus"/>
    <n v="7.16"/>
    <n v="150715"/>
    <x v="0"/>
    <x v="1"/>
    <x v="0"/>
    <x v="4"/>
    <n v="1968"/>
    <x v="0"/>
    <x v="0"/>
  </r>
  <r>
    <s v="Hyundai i10 Sportz"/>
    <n v="1.58"/>
    <n v="102820"/>
    <x v="1"/>
    <x v="0"/>
    <x v="0"/>
    <x v="12"/>
    <n v="1462"/>
    <x v="2"/>
    <x v="0"/>
  </r>
  <r>
    <s v="Skoda New Laura Ambiente 2.0 TDI CR AT"/>
    <n v="2.5299999999999998"/>
    <n v="109403"/>
    <x v="0"/>
    <x v="1"/>
    <x v="2"/>
    <x v="8"/>
    <n v="1993"/>
    <x v="0"/>
    <x v="0"/>
  </r>
  <r>
    <s v="Maruti Ertiga VXI AT"/>
    <n v="8.58"/>
    <n v="37377"/>
    <x v="1"/>
    <x v="1"/>
    <x v="0"/>
    <x v="7"/>
    <n v="1197"/>
    <x v="0"/>
    <x v="0"/>
  </r>
  <r>
    <s v="Mercedes-Benz C-Class C 220d"/>
    <n v="62"/>
    <n v="4000"/>
    <x v="0"/>
    <x v="1"/>
    <x v="0"/>
    <x v="11"/>
    <n v="1461"/>
    <x v="0"/>
    <x v="0"/>
  </r>
  <r>
    <s v="Maruti Swift Dzire VXI"/>
    <n v="3.67"/>
    <n v="84728"/>
    <x v="1"/>
    <x v="0"/>
    <x v="1"/>
    <x v="4"/>
    <n v="1968"/>
    <x v="0"/>
    <x v="0"/>
  </r>
  <r>
    <s v="Renault Duster 85PS Diesel RxE"/>
    <n v="3.24"/>
    <n v="53548"/>
    <x v="0"/>
    <x v="0"/>
    <x v="1"/>
    <x v="10"/>
    <n v="1497"/>
    <x v="0"/>
    <x v="0"/>
  </r>
  <r>
    <s v="Audi A6 2.0 TDI"/>
    <n v="16.190000000000001"/>
    <n v="29397"/>
    <x v="0"/>
    <x v="1"/>
    <x v="0"/>
    <x v="5"/>
    <n v="1197"/>
    <x v="0"/>
    <x v="0"/>
  </r>
  <r>
    <s v="Honda City i VTEC CVT VX"/>
    <n v="7.75"/>
    <n v="64000"/>
    <x v="1"/>
    <x v="1"/>
    <x v="0"/>
    <x v="2"/>
    <n v="1997"/>
    <x v="2"/>
    <x v="0"/>
  </r>
  <r>
    <s v="Hyundai Grand i10 Asta"/>
    <n v="4.0599999999999996"/>
    <n v="30346"/>
    <x v="1"/>
    <x v="0"/>
    <x v="0"/>
    <x v="2"/>
    <n v="1248"/>
    <x v="0"/>
    <x v="0"/>
  </r>
  <r>
    <s v="Mahindra XUV500 W10 1.99 mHawk"/>
    <n v="10.63"/>
    <n v="42119"/>
    <x v="0"/>
    <x v="0"/>
    <x v="0"/>
    <x v="0"/>
    <n v="1396"/>
    <x v="0"/>
    <x v="0"/>
  </r>
  <r>
    <s v="Maruti Swift Dzire VDI"/>
    <n v="3.27"/>
    <n v="120450"/>
    <x v="0"/>
    <x v="0"/>
    <x v="1"/>
    <x v="5"/>
    <n v="1198"/>
    <x v="0"/>
    <x v="0"/>
  </r>
  <r>
    <s v="Hyundai Creta 1.4 CRDi S"/>
    <n v="8.35"/>
    <n v="70000"/>
    <x v="0"/>
    <x v="0"/>
    <x v="0"/>
    <x v="0"/>
    <n v="1991"/>
    <x v="3"/>
    <x v="0"/>
  </r>
  <r>
    <s v="Honda Amaze S i-Vtech"/>
    <n v="4.4000000000000004"/>
    <n v="59534"/>
    <x v="1"/>
    <x v="0"/>
    <x v="1"/>
    <x v="4"/>
    <n v="1373"/>
    <x v="0"/>
    <x v="0"/>
  </r>
  <r>
    <s v="Chevrolet Cruze LTZ AT"/>
    <n v="6.5"/>
    <n v="90000"/>
    <x v="0"/>
    <x v="1"/>
    <x v="1"/>
    <x v="2"/>
    <n v="2494"/>
    <x v="4"/>
    <x v="1"/>
  </r>
  <r>
    <s v="Maruti Ciaz 1.4 Zeta"/>
    <n v="7.5"/>
    <n v="63001"/>
    <x v="1"/>
    <x v="0"/>
    <x v="0"/>
    <x v="0"/>
    <n v="1950"/>
    <x v="0"/>
    <x v="0"/>
  </r>
  <r>
    <s v="Toyota Innova 2.5 VX (Diesel) 8 Seater"/>
    <n v="13.5"/>
    <n v="153000"/>
    <x v="0"/>
    <x v="0"/>
    <x v="0"/>
    <x v="5"/>
    <n v="1197"/>
    <x v="0"/>
    <x v="0"/>
  </r>
  <r>
    <s v="Mercedes-Benz C-Class Progressive C 220d"/>
    <n v="16"/>
    <n v="65000"/>
    <x v="0"/>
    <x v="1"/>
    <x v="0"/>
    <x v="5"/>
    <n v="1462"/>
    <x v="1"/>
    <x v="0"/>
  </r>
  <r>
    <s v="Hyundai Grand i10 Asta Option"/>
    <n v="4.5999999999999996"/>
    <n v="60000"/>
    <x v="1"/>
    <x v="0"/>
    <x v="1"/>
    <x v="4"/>
    <n v="1968"/>
    <x v="0"/>
    <x v="0"/>
  </r>
  <r>
    <s v="Maruti XL6 Zeta"/>
    <n v="11"/>
    <n v="17000"/>
    <x v="1"/>
    <x v="0"/>
    <x v="0"/>
    <x v="1"/>
    <n v="1197"/>
    <x v="0"/>
    <x v="0"/>
  </r>
  <r>
    <s v="Audi A4 2.0 TDI"/>
    <n v="13"/>
    <n v="55000"/>
    <x v="0"/>
    <x v="1"/>
    <x v="2"/>
    <x v="10"/>
    <n v="1997"/>
    <x v="2"/>
    <x v="0"/>
  </r>
  <r>
    <s v="Hyundai i20 Petrol Asta Option"/>
    <n v="7.9"/>
    <n v="24000"/>
    <x v="1"/>
    <x v="0"/>
    <x v="0"/>
    <x v="7"/>
    <n v="1298"/>
    <x v="0"/>
    <x v="0"/>
  </r>
  <r>
    <s v="Mahindra XUV500 W10 1.99 mHawk"/>
    <n v="12"/>
    <n v="102000"/>
    <x v="0"/>
    <x v="0"/>
    <x v="0"/>
    <x v="2"/>
    <n v="1199"/>
    <x v="0"/>
    <x v="0"/>
  </r>
  <r>
    <s v="Maruti Swift 1.3 VXi"/>
    <n v="3.2"/>
    <n v="40000"/>
    <x v="1"/>
    <x v="0"/>
    <x v="0"/>
    <x v="12"/>
    <n v="999"/>
    <x v="2"/>
    <x v="2"/>
  </r>
  <r>
    <s v="Tata Tiago 1.2 Revotron XM"/>
    <n v="3.05"/>
    <n v="92195"/>
    <x v="1"/>
    <x v="0"/>
    <x v="0"/>
    <x v="2"/>
    <n v="1598"/>
    <x v="0"/>
    <x v="0"/>
  </r>
  <r>
    <s v="Renault Triber RXL EASY-R AMT"/>
    <n v="6.65"/>
    <n v="13780"/>
    <x v="1"/>
    <x v="1"/>
    <x v="0"/>
    <x v="6"/>
    <n v="1798"/>
    <x v="0"/>
    <x v="0"/>
  </r>
  <r>
    <s v="Skoda Rapid 1.6 MPI AT Ambition BSIV"/>
    <n v="9.75"/>
    <n v="24700"/>
    <x v="1"/>
    <x v="1"/>
    <x v="0"/>
    <x v="7"/>
    <n v="1199"/>
    <x v="0"/>
    <x v="0"/>
  </r>
  <r>
    <s v="Skoda Octavia 1.8 TSI AT Style"/>
    <n v="19.5"/>
    <n v="41000"/>
    <x v="1"/>
    <x v="1"/>
    <x v="0"/>
    <x v="7"/>
    <n v="1582"/>
    <x v="0"/>
    <x v="0"/>
  </r>
  <r>
    <s v="Honda Jazz V CVT"/>
    <n v="6.8"/>
    <n v="18000"/>
    <x v="1"/>
    <x v="1"/>
    <x v="1"/>
    <x v="0"/>
    <n v="1373"/>
    <x v="0"/>
    <x v="0"/>
  </r>
  <r>
    <s v="Hyundai Creta 1.6 CRDi AT SX Plus"/>
    <n v="12.25"/>
    <n v="7000"/>
    <x v="0"/>
    <x v="1"/>
    <x v="0"/>
    <x v="2"/>
    <n v="1248"/>
    <x v="0"/>
    <x v="0"/>
  </r>
  <r>
    <s v="Maruti Ciaz 1.4 AT Alpha"/>
    <n v="9.5"/>
    <n v="39600"/>
    <x v="1"/>
    <x v="1"/>
    <x v="0"/>
    <x v="3"/>
    <n v="1197"/>
    <x v="0"/>
    <x v="0"/>
  </r>
  <r>
    <s v="Maruti Swift VDI BSIV"/>
    <n v="6.9"/>
    <n v="39500"/>
    <x v="0"/>
    <x v="0"/>
    <x v="0"/>
    <x v="3"/>
    <n v="2755"/>
    <x v="2"/>
    <x v="1"/>
  </r>
  <r>
    <s v="Maruti Swift Dzire AMT ZXI Plus"/>
    <n v="8.75"/>
    <n v="11800"/>
    <x v="1"/>
    <x v="1"/>
    <x v="0"/>
    <x v="6"/>
    <n v="1969"/>
    <x v="0"/>
    <x v="0"/>
  </r>
  <r>
    <s v="Toyota Fortuner 2.8 2WD MT BSIV"/>
    <n v="28.05"/>
    <n v="77000"/>
    <x v="0"/>
    <x v="0"/>
    <x v="1"/>
    <x v="0"/>
    <n v="2982"/>
    <x v="2"/>
    <x v="1"/>
  </r>
  <r>
    <s v="Volvo S60 D4 KINETIC"/>
    <n v="16.8"/>
    <n v="99000"/>
    <x v="0"/>
    <x v="1"/>
    <x v="0"/>
    <x v="0"/>
    <n v="1497"/>
    <x v="0"/>
    <x v="0"/>
  </r>
  <r>
    <s v="Toyota Fortuner 4x2 Manual"/>
    <n v="16.100000000000001"/>
    <n v="177000"/>
    <x v="0"/>
    <x v="0"/>
    <x v="0"/>
    <x v="5"/>
    <n v="1497"/>
    <x v="0"/>
    <x v="0"/>
  </r>
  <r>
    <s v="Kia Seltos HTX G"/>
    <n v="13.9"/>
    <n v="43000"/>
    <x v="1"/>
    <x v="0"/>
    <x v="0"/>
    <x v="7"/>
    <n v="1995"/>
    <x v="0"/>
    <x v="0"/>
  </r>
  <r>
    <s v="Mahindra XUV300 W8 Diesel BSIV"/>
    <n v="12.6"/>
    <n v="40000"/>
    <x v="0"/>
    <x v="0"/>
    <x v="0"/>
    <x v="7"/>
    <n v="1968"/>
    <x v="0"/>
    <x v="0"/>
  </r>
  <r>
    <s v="BMW X1 sDrive 20d xLine"/>
    <n v="32.5"/>
    <n v="65000"/>
    <x v="0"/>
    <x v="1"/>
    <x v="0"/>
    <x v="7"/>
    <n v="1248"/>
    <x v="0"/>
    <x v="0"/>
  </r>
  <r>
    <s v="Audi A3 35 TDI Premium Plus"/>
    <n v="25.8"/>
    <n v="39000"/>
    <x v="0"/>
    <x v="1"/>
    <x v="0"/>
    <x v="6"/>
    <n v="1497"/>
    <x v="2"/>
    <x v="0"/>
  </r>
  <r>
    <s v="Maruti Vitara Brezza ZDi"/>
    <n v="9.8000000000000007"/>
    <n v="48000"/>
    <x v="0"/>
    <x v="0"/>
    <x v="0"/>
    <x v="3"/>
    <n v="1582"/>
    <x v="0"/>
    <x v="0"/>
  </r>
  <r>
    <s v="Mahindra Marazzo M2 BSIV"/>
    <n v="10.25"/>
    <n v="77000"/>
    <x v="0"/>
    <x v="0"/>
    <x v="0"/>
    <x v="7"/>
    <n v="1493"/>
    <x v="2"/>
    <x v="0"/>
  </r>
  <r>
    <s v="Hyundai Creta 1.6 CRDi SX Plus"/>
    <n v="10.25"/>
    <n v="52000"/>
    <x v="0"/>
    <x v="0"/>
    <x v="0"/>
    <x v="3"/>
    <n v="1498"/>
    <x v="2"/>
    <x v="0"/>
  </r>
  <r>
    <s v="Mahindra TUV 300 T10"/>
    <n v="9.6999999999999993"/>
    <n v="27000"/>
    <x v="0"/>
    <x v="0"/>
    <x v="0"/>
    <x v="3"/>
    <n v="1497"/>
    <x v="0"/>
    <x v="0"/>
  </r>
  <r>
    <s v="Honda BR-V i-DTEC V MT"/>
    <n v="9.65"/>
    <n v="47000"/>
    <x v="0"/>
    <x v="0"/>
    <x v="0"/>
    <x v="3"/>
    <n v="1498"/>
    <x v="0"/>
    <x v="0"/>
  </r>
  <r>
    <s v="Tata Nexon 1.5 Revotorq XZ Plus"/>
    <n v="9.5500000000000007"/>
    <n v="42000"/>
    <x v="0"/>
    <x v="0"/>
    <x v="1"/>
    <x v="7"/>
    <n v="1591"/>
    <x v="0"/>
    <x v="0"/>
  </r>
  <r>
    <s v="Honda WR-V i-DTEC VX"/>
    <n v="9.3000000000000007"/>
    <n v="42000"/>
    <x v="0"/>
    <x v="0"/>
    <x v="0"/>
    <x v="3"/>
    <n v="1598"/>
    <x v="0"/>
    <x v="0"/>
  </r>
  <r>
    <s v="Hyundai Creta 1.6 VTVT SX Plus"/>
    <n v="8.9499999999999993"/>
    <n v="48000"/>
    <x v="1"/>
    <x v="0"/>
    <x v="0"/>
    <x v="2"/>
    <n v="1198"/>
    <x v="0"/>
    <x v="0"/>
  </r>
  <r>
    <s v="Maruti SX4 S Cross DDiS 320 Zeta"/>
    <n v="8.5500000000000007"/>
    <n v="59000"/>
    <x v="0"/>
    <x v="0"/>
    <x v="0"/>
    <x v="0"/>
    <n v="1493"/>
    <x v="2"/>
    <x v="0"/>
  </r>
  <r>
    <s v="Tata Nexon 1.2 Revotron XM"/>
    <n v="8.35"/>
    <n v="27000"/>
    <x v="1"/>
    <x v="0"/>
    <x v="0"/>
    <x v="7"/>
    <n v="999"/>
    <x v="2"/>
    <x v="2"/>
  </r>
  <r>
    <s v="Mahindra TUV 300 T8"/>
    <n v="8"/>
    <n v="44000"/>
    <x v="0"/>
    <x v="0"/>
    <x v="0"/>
    <x v="2"/>
    <n v="1248"/>
    <x v="2"/>
    <x v="0"/>
  </r>
  <r>
    <s v="Renault Triber RXZ EASY-R AMT"/>
    <n v="8"/>
    <n v="5000"/>
    <x v="1"/>
    <x v="1"/>
    <x v="0"/>
    <x v="1"/>
    <n v="1498"/>
    <x v="0"/>
    <x v="0"/>
  </r>
  <r>
    <s v="Maruti Ertiga ZDI"/>
    <n v="7.4"/>
    <n v="78000"/>
    <x v="0"/>
    <x v="0"/>
    <x v="0"/>
    <x v="10"/>
    <n v="1497"/>
    <x v="2"/>
    <x v="0"/>
  </r>
  <r>
    <s v="Ford Ecosport 1.5 TDCi Titanium Plus BE BSIV"/>
    <n v="7"/>
    <n v="57000"/>
    <x v="0"/>
    <x v="0"/>
    <x v="0"/>
    <x v="2"/>
    <n v="999"/>
    <x v="0"/>
    <x v="2"/>
  </r>
  <r>
    <s v="Honda Mobilio V Option i-VTEC"/>
    <n v="6.05"/>
    <n v="48000"/>
    <x v="1"/>
    <x v="0"/>
    <x v="1"/>
    <x v="5"/>
    <n v="1498"/>
    <x v="0"/>
    <x v="0"/>
  </r>
  <r>
    <s v="Ford Ecosport 1.0 Ecoboost Titanium Optional"/>
    <n v="5.9"/>
    <n v="56000"/>
    <x v="1"/>
    <x v="0"/>
    <x v="0"/>
    <x v="5"/>
    <n v="1461"/>
    <x v="0"/>
    <x v="0"/>
  </r>
  <r>
    <s v="Volkswagen Vento 1.5 TDI Highline"/>
    <n v="5.5"/>
    <n v="15000"/>
    <x v="0"/>
    <x v="0"/>
    <x v="0"/>
    <x v="10"/>
    <n v="1497"/>
    <x v="0"/>
    <x v="0"/>
  </r>
  <r>
    <s v="Renault Duster 110PS Diesel RXZ Optional with Nav"/>
    <n v="5.65"/>
    <n v="77000"/>
    <x v="0"/>
    <x v="0"/>
    <x v="1"/>
    <x v="8"/>
    <n v="2179"/>
    <x v="0"/>
    <x v="1"/>
  </r>
  <r>
    <s v="Honda City i-VTEC V"/>
    <n v="8.5"/>
    <n v="60000"/>
    <x v="1"/>
    <x v="0"/>
    <x v="0"/>
    <x v="3"/>
    <n v="1198"/>
    <x v="0"/>
    <x v="0"/>
  </r>
  <r>
    <s v="Land Rover Range Rover Evoque 2.2L Pure"/>
    <n v="20"/>
    <n v="65000"/>
    <x v="0"/>
    <x v="1"/>
    <x v="1"/>
    <x v="10"/>
    <n v="1199"/>
    <x v="0"/>
    <x v="0"/>
  </r>
  <r>
    <s v="Honda Jazz X"/>
    <n v="3.9"/>
    <n v="61985"/>
    <x v="1"/>
    <x v="0"/>
    <x v="0"/>
    <x v="8"/>
    <n v="1197"/>
    <x v="0"/>
    <x v="0"/>
  </r>
  <r>
    <s v="Honda Amaze V Petrol BSIV"/>
    <n v="8.1999999999999993"/>
    <n v="19000"/>
    <x v="1"/>
    <x v="0"/>
    <x v="0"/>
    <x v="7"/>
    <n v="1199"/>
    <x v="0"/>
    <x v="0"/>
  </r>
  <r>
    <s v="Maruti Swift Dzire VXI 1.2"/>
    <n v="7.5"/>
    <n v="30000"/>
    <x v="1"/>
    <x v="0"/>
    <x v="0"/>
    <x v="7"/>
    <n v="1197"/>
    <x v="0"/>
    <x v="0"/>
  </r>
  <r>
    <s v="Honda Jazz 1.2 S i VTEC"/>
    <n v="7"/>
    <n v="41000"/>
    <x v="1"/>
    <x v="0"/>
    <x v="0"/>
    <x v="3"/>
    <n v="1197"/>
    <x v="0"/>
    <x v="0"/>
  </r>
  <r>
    <s v="Hyundai Grand i10 Nios Sportz"/>
    <n v="6.75"/>
    <n v="6834"/>
    <x v="1"/>
    <x v="0"/>
    <x v="0"/>
    <x v="6"/>
    <n v="1591"/>
    <x v="0"/>
    <x v="0"/>
  </r>
  <r>
    <s v="Maruti Swift Dzire VXI"/>
    <n v="3.7"/>
    <n v="112160"/>
    <x v="1"/>
    <x v="0"/>
    <x v="0"/>
    <x v="10"/>
    <n v="1462"/>
    <x v="0"/>
    <x v="0"/>
  </r>
  <r>
    <s v="Hyundai Creta 1.6 SX Automatic"/>
    <n v="11"/>
    <n v="16118"/>
    <x v="1"/>
    <x v="1"/>
    <x v="0"/>
    <x v="3"/>
    <n v="1461"/>
    <x v="0"/>
    <x v="0"/>
  </r>
  <r>
    <s v="Maruti Ciaz Alpha"/>
    <n v="9.9"/>
    <n v="47000"/>
    <x v="1"/>
    <x v="0"/>
    <x v="0"/>
    <x v="6"/>
    <n v="1598"/>
    <x v="0"/>
    <x v="0"/>
  </r>
  <r>
    <s v="Renault Duster 110PS Diesel RxZ"/>
    <n v="4.2"/>
    <n v="80000"/>
    <x v="0"/>
    <x v="0"/>
    <x v="1"/>
    <x v="8"/>
    <n v="1462"/>
    <x v="0"/>
    <x v="0"/>
  </r>
  <r>
    <s v="Skoda Rapid 1.6 MPI Active BSIV"/>
    <n v="8.93"/>
    <n v="24000"/>
    <x v="1"/>
    <x v="0"/>
    <x v="0"/>
    <x v="6"/>
    <n v="998"/>
    <x v="0"/>
    <x v="2"/>
  </r>
  <r>
    <s v="Maruti Ciaz Alpha Automatic BSIV"/>
    <n v="8.65"/>
    <n v="46000"/>
    <x v="1"/>
    <x v="1"/>
    <x v="0"/>
    <x v="3"/>
    <n v="1197"/>
    <x v="0"/>
    <x v="0"/>
  </r>
  <r>
    <s v="Maruti Baleno RS 1.0 Petrol"/>
    <n v="7.85"/>
    <n v="30000"/>
    <x v="1"/>
    <x v="0"/>
    <x v="0"/>
    <x v="0"/>
    <n v="1197"/>
    <x v="0"/>
    <x v="0"/>
  </r>
  <r>
    <s v="Hyundai i20 Active 1.2 SX"/>
    <n v="7.65"/>
    <n v="30000"/>
    <x v="1"/>
    <x v="0"/>
    <x v="0"/>
    <x v="0"/>
    <n v="1396"/>
    <x v="0"/>
    <x v="0"/>
  </r>
  <r>
    <s v="Maruti Swift Dzire ZXI 1.2"/>
    <n v="7.55"/>
    <n v="31000"/>
    <x v="1"/>
    <x v="0"/>
    <x v="0"/>
    <x v="0"/>
    <n v="1248"/>
    <x v="0"/>
    <x v="0"/>
  </r>
  <r>
    <s v="Hyundai Elite i20 2018 Diesel Asta Option"/>
    <n v="7.5"/>
    <n v="46000"/>
    <x v="0"/>
    <x v="0"/>
    <x v="0"/>
    <x v="3"/>
    <n v="1199"/>
    <x v="0"/>
    <x v="0"/>
  </r>
  <r>
    <s v="Maruti Baleno 1.3 Zeta"/>
    <n v="7.43"/>
    <n v="44000"/>
    <x v="0"/>
    <x v="0"/>
    <x v="0"/>
    <x v="2"/>
    <n v="1498"/>
    <x v="0"/>
    <x v="0"/>
  </r>
  <r>
    <s v="Honda Jazz V"/>
    <n v="7.3"/>
    <n v="40000"/>
    <x v="1"/>
    <x v="0"/>
    <x v="0"/>
    <x v="7"/>
    <n v="1197"/>
    <x v="0"/>
    <x v="0"/>
  </r>
  <r>
    <s v="Honda City i DTec S"/>
    <n v="7.05"/>
    <n v="39000"/>
    <x v="0"/>
    <x v="0"/>
    <x v="0"/>
    <x v="2"/>
    <n v="1197"/>
    <x v="0"/>
    <x v="0"/>
  </r>
  <r>
    <s v="Hyundai i20 Asta 1.2"/>
    <n v="4.5"/>
    <n v="63759"/>
    <x v="1"/>
    <x v="0"/>
    <x v="0"/>
    <x v="10"/>
    <n v="1199"/>
    <x v="0"/>
    <x v="0"/>
  </r>
  <r>
    <s v="Hyundai i20 Active S Petrol"/>
    <n v="6.99"/>
    <n v="29000"/>
    <x v="1"/>
    <x v="0"/>
    <x v="1"/>
    <x v="3"/>
    <n v="1197"/>
    <x v="0"/>
    <x v="0"/>
  </r>
  <r>
    <s v="Honda Jazz 1.2 SV i VTEC"/>
    <n v="6.95"/>
    <n v="42000"/>
    <x v="1"/>
    <x v="0"/>
    <x v="0"/>
    <x v="0"/>
    <n v="1197"/>
    <x v="0"/>
    <x v="0"/>
  </r>
  <r>
    <s v="Hyundai i20 Sportz 1.2"/>
    <n v="6.75"/>
    <n v="37000"/>
    <x v="1"/>
    <x v="0"/>
    <x v="0"/>
    <x v="0"/>
    <n v="1497"/>
    <x v="0"/>
    <x v="0"/>
  </r>
  <r>
    <s v="Maruti Swift VXI"/>
    <n v="6.75"/>
    <n v="40000"/>
    <x v="1"/>
    <x v="0"/>
    <x v="0"/>
    <x v="7"/>
    <n v="1199"/>
    <x v="0"/>
    <x v="0"/>
  </r>
  <r>
    <s v="Honda City i VTEC SV"/>
    <n v="6.45"/>
    <n v="33000"/>
    <x v="1"/>
    <x v="0"/>
    <x v="0"/>
    <x v="5"/>
    <n v="998"/>
    <x v="0"/>
    <x v="2"/>
  </r>
  <r>
    <s v="Honda Jazz 1.2 S i VTEC"/>
    <n v="6.4"/>
    <n v="26000"/>
    <x v="1"/>
    <x v="0"/>
    <x v="0"/>
    <x v="3"/>
    <n v="1373"/>
    <x v="0"/>
    <x v="0"/>
  </r>
  <r>
    <s v="Hyundai Venue SX Plus Turbo DCT DT"/>
    <n v="11.95"/>
    <n v="24000"/>
    <x v="1"/>
    <x v="1"/>
    <x v="0"/>
    <x v="1"/>
    <n v="1497"/>
    <x v="2"/>
    <x v="0"/>
  </r>
  <r>
    <s v="Maruti Ciaz VXi"/>
    <n v="4.5"/>
    <n v="156596"/>
    <x v="1"/>
    <x v="0"/>
    <x v="0"/>
    <x v="4"/>
    <n v="1798"/>
    <x v="0"/>
    <x v="0"/>
  </r>
  <r>
    <s v="Honda BR-V i-VTEC VX MT"/>
    <n v="5.8"/>
    <n v="98778"/>
    <x v="1"/>
    <x v="0"/>
    <x v="0"/>
    <x v="0"/>
    <n v="1197"/>
    <x v="0"/>
    <x v="0"/>
  </r>
  <r>
    <s v="Skoda Superb Elegance 1.8 TSI AT"/>
    <n v="8"/>
    <n v="145000"/>
    <x v="1"/>
    <x v="1"/>
    <x v="1"/>
    <x v="12"/>
    <n v="1968"/>
    <x v="0"/>
    <x v="0"/>
  </r>
  <r>
    <s v="Hyundai i20 1.2 Asta Option"/>
    <n v="7.9"/>
    <n v="26000"/>
    <x v="1"/>
    <x v="0"/>
    <x v="0"/>
    <x v="3"/>
    <n v="1197"/>
    <x v="0"/>
    <x v="0"/>
  </r>
  <r>
    <s v="Skoda Octavia 2.0 TDI AT Style Plus"/>
    <n v="17.5"/>
    <n v="60000"/>
    <x v="0"/>
    <x v="1"/>
    <x v="1"/>
    <x v="0"/>
    <n v="1199"/>
    <x v="0"/>
    <x v="0"/>
  </r>
  <r>
    <s v="Maruti Baleno 1.2 Zeta"/>
    <n v="5.6"/>
    <n v="560000"/>
    <x v="1"/>
    <x v="0"/>
    <x v="0"/>
    <x v="0"/>
    <n v="1199"/>
    <x v="0"/>
    <x v="0"/>
  </r>
  <r>
    <s v="Honda Jazz 1.2 VX i VTEC"/>
    <n v="6.35"/>
    <n v="45000"/>
    <x v="1"/>
    <x v="0"/>
    <x v="0"/>
    <x v="0"/>
    <n v="1598"/>
    <x v="0"/>
    <x v="0"/>
  </r>
  <r>
    <s v="Tata Tiago XZA"/>
    <n v="6.25"/>
    <n v="27000"/>
    <x v="1"/>
    <x v="1"/>
    <x v="0"/>
    <x v="7"/>
    <n v="1798"/>
    <x v="0"/>
    <x v="0"/>
  </r>
  <r>
    <s v="Skoda Rapid 1.6 MPI AT Ambition BSIV"/>
    <n v="8.6"/>
    <n v="43000"/>
    <x v="1"/>
    <x v="1"/>
    <x v="0"/>
    <x v="3"/>
    <n v="1968"/>
    <x v="0"/>
    <x v="0"/>
  </r>
  <r>
    <s v="Toyota Corolla Altis GL MT"/>
    <n v="9.9"/>
    <n v="37000"/>
    <x v="1"/>
    <x v="0"/>
    <x v="0"/>
    <x v="4"/>
    <n v="1197"/>
    <x v="0"/>
    <x v="0"/>
  </r>
  <r>
    <s v="Audi Q3 2.0 TDI Quattro Premium Plus"/>
    <n v="19.899999999999999"/>
    <n v="46000"/>
    <x v="0"/>
    <x v="1"/>
    <x v="0"/>
    <x v="5"/>
    <n v="1199"/>
    <x v="0"/>
    <x v="0"/>
  </r>
  <r>
    <s v="Hyundai i10 Sportz AT"/>
    <n v="2.8"/>
    <n v="51366"/>
    <x v="1"/>
    <x v="1"/>
    <x v="0"/>
    <x v="16"/>
    <n v="1497"/>
    <x v="0"/>
    <x v="0"/>
  </r>
  <r>
    <s v="Honda Jazz 1.2 V AT i VTEC"/>
    <n v="6.3"/>
    <n v="77331"/>
    <x v="1"/>
    <x v="1"/>
    <x v="0"/>
    <x v="0"/>
    <n v="1984"/>
    <x v="0"/>
    <x v="0"/>
  </r>
  <r>
    <s v="Honda City i VTEC V"/>
    <n v="6.3"/>
    <n v="77783"/>
    <x v="1"/>
    <x v="0"/>
    <x v="0"/>
    <x v="2"/>
    <n v="1493"/>
    <x v="2"/>
    <x v="0"/>
  </r>
  <r>
    <s v="Skoda Superb LK 2.0 TDI AT"/>
    <n v="22.5"/>
    <n v="44000"/>
    <x v="0"/>
    <x v="1"/>
    <x v="0"/>
    <x v="2"/>
    <n v="1198"/>
    <x v="0"/>
    <x v="0"/>
  </r>
  <r>
    <s v="Mahindra TUV 300 T10 AMT"/>
    <n v="6.25"/>
    <n v="56276"/>
    <x v="0"/>
    <x v="1"/>
    <x v="1"/>
    <x v="3"/>
    <n v="1248"/>
    <x v="0"/>
    <x v="0"/>
  </r>
  <r>
    <s v="Honda Brio V MT"/>
    <n v="2.9"/>
    <n v="44408"/>
    <x v="1"/>
    <x v="0"/>
    <x v="1"/>
    <x v="8"/>
    <n v="999"/>
    <x v="0"/>
    <x v="2"/>
  </r>
  <r>
    <s v="Tata Manza Aqua Quadrajet"/>
    <n v="1.5"/>
    <n v="80000"/>
    <x v="0"/>
    <x v="0"/>
    <x v="0"/>
    <x v="12"/>
    <n v="1368"/>
    <x v="0"/>
    <x v="0"/>
  </r>
  <r>
    <s v="Volkswagen Ameo 1.0 MPI Highline Plus"/>
    <n v="6.1"/>
    <n v="20000"/>
    <x v="1"/>
    <x v="0"/>
    <x v="0"/>
    <x v="7"/>
    <n v="2198"/>
    <x v="2"/>
    <x v="1"/>
  </r>
  <r>
    <s v="Jeep Compass 1.4 Limited Opt DCT"/>
    <n v="23.9"/>
    <n v="19000"/>
    <x v="1"/>
    <x v="1"/>
    <x v="0"/>
    <x v="1"/>
    <n v="1462"/>
    <x v="0"/>
    <x v="0"/>
  </r>
  <r>
    <s v="Ford Endeavour 2.2 Titanium AT 4X2"/>
    <n v="27"/>
    <n v="73500"/>
    <x v="0"/>
    <x v="1"/>
    <x v="0"/>
    <x v="7"/>
    <n v="1248"/>
    <x v="0"/>
    <x v="0"/>
  </r>
  <r>
    <s v="Maruti Ciaz Delta Automatic BSIV"/>
    <n v="8.1"/>
    <n v="28783"/>
    <x v="1"/>
    <x v="1"/>
    <x v="0"/>
    <x v="7"/>
    <n v="1422"/>
    <x v="0"/>
    <x v="0"/>
  </r>
  <r>
    <s v="Maruti Vitara Brezza ZDi"/>
    <n v="9.75"/>
    <n v="43000"/>
    <x v="0"/>
    <x v="0"/>
    <x v="0"/>
    <x v="3"/>
    <n v="1197"/>
    <x v="0"/>
    <x v="0"/>
  </r>
  <r>
    <s v="Skoda Fabia 1.4 TDI Classic"/>
    <n v="1.5"/>
    <n v="117500"/>
    <x v="0"/>
    <x v="0"/>
    <x v="1"/>
    <x v="12"/>
    <n v="1198"/>
    <x v="0"/>
    <x v="0"/>
  </r>
  <r>
    <s v="Maruti Swift Dzire VXi AT"/>
    <n v="4.5"/>
    <n v="46352"/>
    <x v="1"/>
    <x v="1"/>
    <x v="0"/>
    <x v="8"/>
    <n v="1197"/>
    <x v="0"/>
    <x v="0"/>
  </r>
  <r>
    <s v="Volkswagen Ameo 1.2 MPI Comfortline Plus"/>
    <n v="4.4000000000000004"/>
    <n v="84123"/>
    <x v="1"/>
    <x v="0"/>
    <x v="0"/>
    <x v="0"/>
    <n v="796"/>
    <x v="0"/>
    <x v="2"/>
  </r>
  <r>
    <s v="Hyundai i20 Asta Option BSIV"/>
    <n v="7.8"/>
    <n v="22773"/>
    <x v="1"/>
    <x v="0"/>
    <x v="0"/>
    <x v="7"/>
    <n v="1199"/>
    <x v="0"/>
    <x v="0"/>
  </r>
  <r>
    <s v="Maruti Alto 800 LXI"/>
    <n v="3"/>
    <n v="20000"/>
    <x v="1"/>
    <x v="0"/>
    <x v="1"/>
    <x v="0"/>
    <n v="2143"/>
    <x v="0"/>
    <x v="1"/>
  </r>
  <r>
    <s v="Chevrolet Beat LT"/>
    <n v="1.75"/>
    <n v="77075"/>
    <x v="1"/>
    <x v="0"/>
    <x v="2"/>
    <x v="16"/>
    <n v="999"/>
    <x v="0"/>
    <x v="2"/>
  </r>
  <r>
    <s v="Mercedes-Benz GLC Progressive 220d"/>
    <n v="43"/>
    <n v="38000"/>
    <x v="0"/>
    <x v="1"/>
    <x v="0"/>
    <x v="3"/>
    <n v="2143"/>
    <x v="0"/>
    <x v="1"/>
  </r>
  <r>
    <s v="Renault KWID 1.0 RXT"/>
    <n v="2.1"/>
    <n v="70000"/>
    <x v="1"/>
    <x v="0"/>
    <x v="0"/>
    <x v="2"/>
    <n v="1242"/>
    <x v="0"/>
    <x v="0"/>
  </r>
  <r>
    <s v="Mercedes-Benz GLA Class 200 d Sport"/>
    <n v="20.5"/>
    <n v="40000"/>
    <x v="0"/>
    <x v="1"/>
    <x v="0"/>
    <x v="2"/>
    <n v="1197"/>
    <x v="0"/>
    <x v="0"/>
  </r>
  <r>
    <s v="Fiat Palio 1.2 ELX"/>
    <n v="0.6"/>
    <n v="20000"/>
    <x v="1"/>
    <x v="0"/>
    <x v="0"/>
    <x v="18"/>
    <n v="796"/>
    <x v="0"/>
    <x v="2"/>
  </r>
  <r>
    <s v="Hyundai Grand i10 Magna"/>
    <n v="3.85"/>
    <n v="60000"/>
    <x v="1"/>
    <x v="0"/>
    <x v="0"/>
    <x v="2"/>
    <n v="998"/>
    <x v="0"/>
    <x v="2"/>
  </r>
  <r>
    <s v="Maruti Alto LXi"/>
    <n v="1.85"/>
    <n v="19521"/>
    <x v="1"/>
    <x v="0"/>
    <x v="0"/>
    <x v="9"/>
    <n v="2393"/>
    <x v="2"/>
    <x v="1"/>
  </r>
  <r>
    <s v="Maruti Alto K10 VXI AMT"/>
    <n v="3.8"/>
    <n v="19800"/>
    <x v="1"/>
    <x v="1"/>
    <x v="1"/>
    <x v="0"/>
    <n v="1364"/>
    <x v="0"/>
    <x v="0"/>
  </r>
  <r>
    <s v="Toyota Innova Crysta 2.4 G MT"/>
    <n v="19.75"/>
    <n v="50000"/>
    <x v="0"/>
    <x v="0"/>
    <x v="0"/>
    <x v="7"/>
    <n v="1497"/>
    <x v="0"/>
    <x v="0"/>
  </r>
  <r>
    <s v="Toyota Etios VXD"/>
    <n v="5.85"/>
    <n v="50000"/>
    <x v="0"/>
    <x v="0"/>
    <x v="0"/>
    <x v="8"/>
    <n v="1493"/>
    <x v="2"/>
    <x v="0"/>
  </r>
  <r>
    <s v="Honda City i-VTEC VX"/>
    <n v="10.5"/>
    <n v="37000"/>
    <x v="1"/>
    <x v="0"/>
    <x v="0"/>
    <x v="7"/>
    <n v="1498"/>
    <x v="0"/>
    <x v="0"/>
  </r>
  <r>
    <s v="Mahindra TUV 300 T10"/>
    <n v="8"/>
    <n v="40000"/>
    <x v="0"/>
    <x v="0"/>
    <x v="0"/>
    <x v="7"/>
    <n v="1497"/>
    <x v="0"/>
    <x v="0"/>
  </r>
  <r>
    <s v="Honda WR-V i-DTEC S"/>
    <n v="8.25"/>
    <n v="10700"/>
    <x v="0"/>
    <x v="0"/>
    <x v="0"/>
    <x v="0"/>
    <n v="1197"/>
    <x v="0"/>
    <x v="0"/>
  </r>
  <r>
    <s v="Honda City i VTEC V"/>
    <n v="6.1"/>
    <n v="31800"/>
    <x v="1"/>
    <x v="0"/>
    <x v="0"/>
    <x v="5"/>
    <n v="1199"/>
    <x v="0"/>
    <x v="0"/>
  </r>
  <r>
    <s v="Maruti Baleno 1.2 Zeta"/>
    <n v="5.79"/>
    <n v="32400"/>
    <x v="1"/>
    <x v="0"/>
    <x v="0"/>
    <x v="2"/>
    <n v="1197"/>
    <x v="0"/>
    <x v="0"/>
  </r>
  <r>
    <s v="Honda Amaze VX Petrol"/>
    <n v="7.85"/>
    <n v="4700"/>
    <x v="1"/>
    <x v="0"/>
    <x v="0"/>
    <x v="6"/>
    <n v="1248"/>
    <x v="0"/>
    <x v="0"/>
  </r>
  <r>
    <s v="Hyundai Grand i10 1.2 Kappa Sportz BSIV"/>
    <n v="5.25"/>
    <n v="33500"/>
    <x v="1"/>
    <x v="0"/>
    <x v="0"/>
    <x v="3"/>
    <n v="1582"/>
    <x v="0"/>
    <x v="0"/>
  </r>
  <r>
    <s v="Maruti Swift Dzire VDI"/>
    <n v="6.99"/>
    <n v="54800"/>
    <x v="0"/>
    <x v="0"/>
    <x v="0"/>
    <x v="3"/>
    <n v="998"/>
    <x v="0"/>
    <x v="2"/>
  </r>
  <r>
    <s v="Hyundai Verna CRDi 1.6 EX"/>
    <n v="7.99"/>
    <n v="44000"/>
    <x v="0"/>
    <x v="0"/>
    <x v="0"/>
    <x v="0"/>
    <n v="1199"/>
    <x v="0"/>
    <x v="0"/>
  </r>
  <r>
    <s v="Maruti Wagon R VXI BS IV"/>
    <n v="4.1500000000000004"/>
    <n v="19000"/>
    <x v="1"/>
    <x v="0"/>
    <x v="0"/>
    <x v="5"/>
    <n v="1197"/>
    <x v="0"/>
    <x v="0"/>
  </r>
  <r>
    <s v="Honda Jazz VX CVT"/>
    <n v="7.89"/>
    <n v="22000"/>
    <x v="1"/>
    <x v="1"/>
    <x v="0"/>
    <x v="7"/>
    <n v="1199"/>
    <x v="0"/>
    <x v="0"/>
  </r>
  <r>
    <s v="Hyundai i20 Sportz"/>
    <n v="7.85"/>
    <n v="12900"/>
    <x v="1"/>
    <x v="0"/>
    <x v="0"/>
    <x v="6"/>
    <n v="998"/>
    <x v="0"/>
    <x v="2"/>
  </r>
  <r>
    <s v="Honda Amaze V CVT Petrol BSIV"/>
    <n v="7.8"/>
    <n v="22700"/>
    <x v="1"/>
    <x v="1"/>
    <x v="0"/>
    <x v="7"/>
    <n v="1086"/>
    <x v="0"/>
    <x v="0"/>
  </r>
  <r>
    <s v="Maruti Zen Estilo VXI BSIV"/>
    <n v="1.89"/>
    <n v="69000"/>
    <x v="1"/>
    <x v="0"/>
    <x v="1"/>
    <x v="12"/>
    <n v="1197"/>
    <x v="0"/>
    <x v="0"/>
  </r>
  <r>
    <s v="Hyundai Santro Xing GL Plus"/>
    <n v="2.69"/>
    <n v="60000"/>
    <x v="1"/>
    <x v="0"/>
    <x v="0"/>
    <x v="8"/>
    <n v="1497"/>
    <x v="0"/>
    <x v="0"/>
  </r>
  <r>
    <s v="Hyundai i20 Sportz"/>
    <n v="9"/>
    <n v="9500"/>
    <x v="1"/>
    <x v="0"/>
    <x v="0"/>
    <x v="6"/>
    <n v="1497"/>
    <x v="0"/>
    <x v="0"/>
  </r>
  <r>
    <s v="Honda City i-VTEC SV"/>
    <n v="9.8000000000000007"/>
    <n v="15000"/>
    <x v="1"/>
    <x v="0"/>
    <x v="0"/>
    <x v="1"/>
    <n v="2393"/>
    <x v="2"/>
    <x v="1"/>
  </r>
  <r>
    <s v="Kia Seltos HTK Plus G"/>
    <n v="12.6"/>
    <n v="19000"/>
    <x v="1"/>
    <x v="0"/>
    <x v="0"/>
    <x v="6"/>
    <n v="1196"/>
    <x v="0"/>
    <x v="0"/>
  </r>
  <r>
    <s v="Toyota Innova Crysta 2.4 ZX 7 STR AT"/>
    <n v="30.5"/>
    <n v="3500"/>
    <x v="0"/>
    <x v="1"/>
    <x v="0"/>
    <x v="11"/>
    <n v="998"/>
    <x v="0"/>
    <x v="2"/>
  </r>
  <r>
    <s v="Ford Figo Petrol ZXI"/>
    <n v="1.9"/>
    <n v="81721"/>
    <x v="1"/>
    <x v="0"/>
    <x v="0"/>
    <x v="12"/>
    <n v="1196"/>
    <x v="0"/>
    <x v="0"/>
  </r>
  <r>
    <s v="Maruti Zen Estilo LXI BS IV"/>
    <n v="2.1"/>
    <n v="109656"/>
    <x v="1"/>
    <x v="0"/>
    <x v="0"/>
    <x v="8"/>
    <n v="998"/>
    <x v="0"/>
    <x v="2"/>
  </r>
  <r>
    <s v="Ford Figo Petrol ZXI"/>
    <n v="1.95"/>
    <n v="87955"/>
    <x v="1"/>
    <x v="0"/>
    <x v="0"/>
    <x v="8"/>
    <n v="1197"/>
    <x v="0"/>
    <x v="0"/>
  </r>
  <r>
    <s v="Maruti Alto K10 VXI AMT"/>
    <n v="3.3"/>
    <n v="50000"/>
    <x v="1"/>
    <x v="1"/>
    <x v="0"/>
    <x v="4"/>
    <n v="2993"/>
    <x v="0"/>
    <x v="1"/>
  </r>
  <r>
    <s v="Maruti Swift Dzire AMT ZXI Plus"/>
    <n v="8"/>
    <n v="12990"/>
    <x v="1"/>
    <x v="1"/>
    <x v="0"/>
    <x v="7"/>
    <n v="2987"/>
    <x v="2"/>
    <x v="1"/>
  </r>
  <r>
    <s v="BMW 5 Series 530d M Sport"/>
    <n v="29.99"/>
    <n v="75099"/>
    <x v="0"/>
    <x v="1"/>
    <x v="0"/>
    <x v="5"/>
    <n v="1498"/>
    <x v="0"/>
    <x v="0"/>
  </r>
  <r>
    <s v="Mercedes-Benz GL-Class 350 CDI Luxury"/>
    <n v="14.5"/>
    <n v="120000"/>
    <x v="0"/>
    <x v="1"/>
    <x v="0"/>
    <x v="12"/>
    <n v="1197"/>
    <x v="0"/>
    <x v="0"/>
  </r>
  <r>
    <s v="Skoda Rapid 1.5 TDI AT Elegance Black Package"/>
    <n v="5.95"/>
    <n v="70000"/>
    <x v="0"/>
    <x v="1"/>
    <x v="1"/>
    <x v="4"/>
    <n v="1330"/>
    <x v="0"/>
    <x v="0"/>
  </r>
  <r>
    <s v="Hyundai i20 Asta"/>
    <n v="2.5"/>
    <n v="90000"/>
    <x v="1"/>
    <x v="0"/>
    <x v="1"/>
    <x v="14"/>
    <n v="1591"/>
    <x v="0"/>
    <x v="0"/>
  </r>
  <r>
    <s v="Renault Duster RXS Turbo CVT"/>
    <n v="12.5"/>
    <n v="10000"/>
    <x v="1"/>
    <x v="1"/>
    <x v="1"/>
    <x v="1"/>
    <n v="1598"/>
    <x v="0"/>
    <x v="0"/>
  </r>
  <r>
    <s v="Hyundai Creta 1.6 SX Automatic"/>
    <n v="12.75"/>
    <n v="44000"/>
    <x v="1"/>
    <x v="1"/>
    <x v="0"/>
    <x v="3"/>
    <n v="1198"/>
    <x v="0"/>
    <x v="0"/>
  </r>
  <r>
    <s v="Skoda Rapid Ultima 1.6 MPI AT Elegance"/>
    <n v="6.89"/>
    <n v="29500"/>
    <x v="1"/>
    <x v="1"/>
    <x v="0"/>
    <x v="10"/>
    <n v="1493"/>
    <x v="2"/>
    <x v="0"/>
  </r>
  <r>
    <s v="Honda Brio V MT"/>
    <n v="3.15"/>
    <n v="81200"/>
    <x v="1"/>
    <x v="0"/>
    <x v="0"/>
    <x v="10"/>
    <n v="1498"/>
    <x v="0"/>
    <x v="0"/>
  </r>
  <r>
    <s v="Mahindra TUV 300 mHAWK100 T8 AMT"/>
    <n v="7"/>
    <n v="50000"/>
    <x v="0"/>
    <x v="1"/>
    <x v="0"/>
    <x v="2"/>
    <n v="1199"/>
    <x v="0"/>
    <x v="0"/>
  </r>
  <r>
    <s v="Volkswagen Vento 1.5 TDI Highline AT"/>
    <n v="6.1"/>
    <n v="141383"/>
    <x v="0"/>
    <x v="1"/>
    <x v="0"/>
    <x v="2"/>
    <n v="1582"/>
    <x v="0"/>
    <x v="0"/>
  </r>
  <r>
    <s v="Honda Amaze VX CVT Petrol BSIV"/>
    <n v="8"/>
    <n v="34392"/>
    <x v="1"/>
    <x v="1"/>
    <x v="0"/>
    <x v="7"/>
    <n v="1197"/>
    <x v="0"/>
    <x v="0"/>
  </r>
  <r>
    <s v="Hyundai Verna SX CRDi AT"/>
    <n v="6"/>
    <n v="90000"/>
    <x v="0"/>
    <x v="1"/>
    <x v="0"/>
    <x v="10"/>
    <n v="1998"/>
    <x v="0"/>
    <x v="0"/>
  </r>
  <r>
    <s v="Hyundai Grand i10 Magna"/>
    <n v="3.9"/>
    <n v="47681"/>
    <x v="1"/>
    <x v="0"/>
    <x v="0"/>
    <x v="5"/>
    <n v="1086"/>
    <x v="0"/>
    <x v="0"/>
  </r>
  <r>
    <s v="Mini Cooper Countryman Cooper S"/>
    <n v="40.99"/>
    <n v="25900"/>
    <x v="1"/>
    <x v="1"/>
    <x v="0"/>
    <x v="7"/>
    <n v="993"/>
    <x v="0"/>
    <x v="2"/>
  </r>
  <r>
    <s v="Hyundai Santro Xing GL"/>
    <n v="1.55"/>
    <n v="120000"/>
    <x v="1"/>
    <x v="0"/>
    <x v="2"/>
    <x v="14"/>
    <n v="1197"/>
    <x v="0"/>
    <x v="0"/>
  </r>
  <r>
    <s v="Maruti Zen LXI"/>
    <n v="0.99"/>
    <n v="68952"/>
    <x v="1"/>
    <x v="0"/>
    <x v="1"/>
    <x v="21"/>
    <n v="1497"/>
    <x v="0"/>
    <x v="0"/>
  </r>
  <r>
    <s v="Hyundai i10 Asta"/>
    <n v="3.35"/>
    <n v="41525"/>
    <x v="1"/>
    <x v="0"/>
    <x v="1"/>
    <x v="16"/>
    <n v="1353"/>
    <x v="0"/>
    <x v="0"/>
  </r>
  <r>
    <s v="Tata Altroz XZ Diesel"/>
    <n v="8.9"/>
    <n v="15000"/>
    <x v="0"/>
    <x v="0"/>
    <x v="0"/>
    <x v="1"/>
    <n v="1956"/>
    <x v="0"/>
    <x v="0"/>
  </r>
  <r>
    <s v="Kia Seltos GTX DCT"/>
    <n v="18.25"/>
    <n v="11000"/>
    <x v="1"/>
    <x v="1"/>
    <x v="0"/>
    <x v="1"/>
    <n v="1498"/>
    <x v="0"/>
    <x v="0"/>
  </r>
  <r>
    <s v="Jeep Compass 2.0 Limited"/>
    <n v="19.5"/>
    <n v="29990"/>
    <x v="0"/>
    <x v="0"/>
    <x v="0"/>
    <x v="7"/>
    <n v="1493"/>
    <x v="0"/>
    <x v="0"/>
  </r>
  <r>
    <s v="Honda City ZX CVT"/>
    <n v="14.5"/>
    <n v="25000"/>
    <x v="1"/>
    <x v="1"/>
    <x v="0"/>
    <x v="6"/>
    <n v="1498"/>
    <x v="0"/>
    <x v="0"/>
  </r>
  <r>
    <s v="Hyundai Verna SX AT Diesel"/>
    <n v="15"/>
    <n v="20000"/>
    <x v="0"/>
    <x v="1"/>
    <x v="0"/>
    <x v="11"/>
    <n v="1498"/>
    <x v="0"/>
    <x v="0"/>
  </r>
  <r>
    <s v="Ford Figo 1.5D Base MT"/>
    <n v="4"/>
    <n v="90000"/>
    <x v="0"/>
    <x v="0"/>
    <x v="1"/>
    <x v="2"/>
    <n v="1497"/>
    <x v="0"/>
    <x v="0"/>
  </r>
  <r>
    <s v="Honda WR-V i-DTEC VX"/>
    <n v="8.75"/>
    <n v="80000"/>
    <x v="0"/>
    <x v="0"/>
    <x v="0"/>
    <x v="3"/>
    <n v="2179"/>
    <x v="4"/>
    <x v="1"/>
  </r>
  <r>
    <s v="Honda City i VTEC CVT VX"/>
    <n v="8.5"/>
    <n v="50000"/>
    <x v="1"/>
    <x v="1"/>
    <x v="1"/>
    <x v="2"/>
    <n v="1798"/>
    <x v="0"/>
    <x v="0"/>
  </r>
  <r>
    <s v="Mahindra Scorpio SLE BSIV"/>
    <n v="4.8"/>
    <n v="90000"/>
    <x v="0"/>
    <x v="0"/>
    <x v="1"/>
    <x v="12"/>
    <n v="1197"/>
    <x v="0"/>
    <x v="0"/>
  </r>
  <r>
    <s v="Toyota Corolla Altis G AT"/>
    <n v="9.26"/>
    <n v="70000"/>
    <x v="1"/>
    <x v="1"/>
    <x v="1"/>
    <x v="4"/>
    <n v="999"/>
    <x v="0"/>
    <x v="2"/>
  </r>
  <r>
    <s v="Maruti Ignis Delta AMT"/>
    <n v="6"/>
    <n v="20000"/>
    <x v="1"/>
    <x v="1"/>
    <x v="0"/>
    <x v="6"/>
    <n v="796"/>
    <x v="0"/>
    <x v="2"/>
  </r>
  <r>
    <s v="Skoda Rapid 1.0 TSI Style AT"/>
    <n v="9.9"/>
    <n v="25000"/>
    <x v="1"/>
    <x v="1"/>
    <x v="0"/>
    <x v="3"/>
    <n v="1968"/>
    <x v="0"/>
    <x v="0"/>
  </r>
  <r>
    <s v="Maruti Alto LXi"/>
    <n v="0.45"/>
    <n v="60000"/>
    <x v="1"/>
    <x v="0"/>
    <x v="1"/>
    <x v="15"/>
    <n v="1497"/>
    <x v="0"/>
    <x v="0"/>
  </r>
  <r>
    <s v="Audi Q3 35 TDI Quattro Premium"/>
    <n v="22.05"/>
    <n v="56000"/>
    <x v="0"/>
    <x v="1"/>
    <x v="0"/>
    <x v="4"/>
    <n v="1496"/>
    <x v="0"/>
    <x v="0"/>
  </r>
  <r>
    <s v="Honda City i VTEC CVT VX"/>
    <n v="8.5"/>
    <n v="53000"/>
    <x v="1"/>
    <x v="1"/>
    <x v="0"/>
    <x v="2"/>
    <n v="1968"/>
    <x v="0"/>
    <x v="0"/>
  </r>
  <r>
    <s v="Ford Ecosport Sports Petrol"/>
    <n v="9.6999999999999993"/>
    <n v="10000"/>
    <x v="1"/>
    <x v="0"/>
    <x v="0"/>
    <x v="6"/>
    <n v="2393"/>
    <x v="2"/>
    <x v="1"/>
  </r>
  <r>
    <s v="Audi A4 2.0 TDI Multitronic"/>
    <n v="10.5"/>
    <n v="110000"/>
    <x v="0"/>
    <x v="1"/>
    <x v="0"/>
    <x v="8"/>
    <n v="1598"/>
    <x v="0"/>
    <x v="0"/>
  </r>
  <r>
    <s v="Toyota Innova Crysta 2.4 ZX MT BSIV"/>
    <n v="22"/>
    <n v="99990"/>
    <x v="0"/>
    <x v="0"/>
    <x v="0"/>
    <x v="3"/>
    <n v="1995"/>
    <x v="0"/>
    <x v="0"/>
  </r>
  <r>
    <s v="Skoda Rapid 1.6 MPI Elegance Plus Black Package"/>
    <n v="4.2"/>
    <n v="68000"/>
    <x v="1"/>
    <x v="0"/>
    <x v="1"/>
    <x v="5"/>
    <n v="1197"/>
    <x v="0"/>
    <x v="0"/>
  </r>
  <r>
    <s v="BMW 5 Series 520d Modern Line"/>
    <n v="21"/>
    <n v="68500"/>
    <x v="0"/>
    <x v="1"/>
    <x v="3"/>
    <x v="5"/>
    <n v="999"/>
    <x v="0"/>
    <x v="2"/>
  </r>
  <r>
    <s v="Maruti Swift ZXi BSIV"/>
    <n v="5.75"/>
    <n v="50599"/>
    <x v="1"/>
    <x v="0"/>
    <x v="1"/>
    <x v="4"/>
    <n v="1497"/>
    <x v="0"/>
    <x v="0"/>
  </r>
  <r>
    <s v="Volkswagen Polo 1.0 MPI Comfortline"/>
    <n v="4.8499999999999996"/>
    <n v="54431"/>
    <x v="1"/>
    <x v="0"/>
    <x v="1"/>
    <x v="4"/>
    <n v="1498"/>
    <x v="0"/>
    <x v="0"/>
  </r>
  <r>
    <s v="Honda City i-VTEC CVT VX"/>
    <n v="9.5"/>
    <n v="65855"/>
    <x v="1"/>
    <x v="1"/>
    <x v="0"/>
    <x v="7"/>
    <n v="0"/>
    <x v="0"/>
    <x v="4"/>
  </r>
  <r>
    <s v="Ford Ecosport 1.5 DV5 MT Titanium"/>
    <n v="4.8499999999999996"/>
    <n v="113706"/>
    <x v="0"/>
    <x v="0"/>
    <x v="1"/>
    <x v="5"/>
    <n v="2523"/>
    <x v="4"/>
    <x v="1"/>
  </r>
  <r>
    <s v="Tata Nexon EV Prime XZ Plus LUX"/>
    <n v="14.5"/>
    <n v="40000"/>
    <x v="3"/>
    <x v="1"/>
    <x v="0"/>
    <x v="6"/>
    <n v="1497"/>
    <x v="4"/>
    <x v="0"/>
  </r>
  <r>
    <s v="Mahindra Scorpio EX"/>
    <n v="5.5"/>
    <n v="100000"/>
    <x v="0"/>
    <x v="0"/>
    <x v="1"/>
    <x v="8"/>
    <n v="1599"/>
    <x v="0"/>
    <x v="0"/>
  </r>
  <r>
    <s v="Mahindra Marazzo M6 Plus 8Str"/>
    <n v="14.85"/>
    <n v="36700"/>
    <x v="0"/>
    <x v="0"/>
    <x v="0"/>
    <x v="1"/>
    <n v="2393"/>
    <x v="2"/>
    <x v="1"/>
  </r>
  <r>
    <s v="Hyundai Verna 1.6 i ABS"/>
    <n v="2.5"/>
    <n v="40000"/>
    <x v="1"/>
    <x v="0"/>
    <x v="1"/>
    <x v="14"/>
    <n v="2755"/>
    <x v="2"/>
    <x v="1"/>
  </r>
  <r>
    <s v="Toyota Innova Crysta 2.4 VX MT"/>
    <n v="24.5"/>
    <n v="50000"/>
    <x v="0"/>
    <x v="0"/>
    <x v="0"/>
    <x v="6"/>
    <n v="1197"/>
    <x v="0"/>
    <x v="0"/>
  </r>
  <r>
    <s v="Toyota Innova Crysta 2.8 ZX AT BSIV"/>
    <n v="26.5"/>
    <n v="50000"/>
    <x v="0"/>
    <x v="1"/>
    <x v="0"/>
    <x v="7"/>
    <n v="2987"/>
    <x v="2"/>
    <x v="1"/>
  </r>
  <r>
    <s v="Hyundai Grand i10 Nios Sportz"/>
    <n v="6"/>
    <n v="40000"/>
    <x v="1"/>
    <x v="0"/>
    <x v="0"/>
    <x v="7"/>
    <n v="1199"/>
    <x v="0"/>
    <x v="0"/>
  </r>
  <r>
    <s v="Mercedes-Benz GLS 350d 4MATIC"/>
    <n v="65"/>
    <n v="135000"/>
    <x v="0"/>
    <x v="1"/>
    <x v="0"/>
    <x v="3"/>
    <n v="1968"/>
    <x v="0"/>
    <x v="0"/>
  </r>
  <r>
    <s v="Honda Jazz 1.2 SV i VTEC"/>
    <n v="6.1"/>
    <n v="40000"/>
    <x v="1"/>
    <x v="0"/>
    <x v="0"/>
    <x v="2"/>
    <n v="1591"/>
    <x v="0"/>
    <x v="0"/>
  </r>
  <r>
    <s v="Audi A6 35 TDI"/>
    <n v="33"/>
    <n v="15000"/>
    <x v="0"/>
    <x v="1"/>
    <x v="0"/>
    <x v="2"/>
    <n v="2987"/>
    <x v="0"/>
    <x v="1"/>
  </r>
  <r>
    <s v="Hyundai Creta 1.6 SX Automatic"/>
    <n v="10.35"/>
    <n v="39000"/>
    <x v="1"/>
    <x v="1"/>
    <x v="0"/>
    <x v="2"/>
    <n v="1364"/>
    <x v="0"/>
    <x v="0"/>
  </r>
  <r>
    <s v="Mercedes-Benz GLE 350d"/>
    <n v="47.5"/>
    <n v="60000"/>
    <x v="0"/>
    <x v="1"/>
    <x v="1"/>
    <x v="2"/>
    <n v="2755"/>
    <x v="2"/>
    <x v="1"/>
  </r>
  <r>
    <s v="Toyota Etios GD"/>
    <n v="3.2"/>
    <n v="120000"/>
    <x v="0"/>
    <x v="0"/>
    <x v="3"/>
    <x v="10"/>
    <n v="2143"/>
    <x v="0"/>
    <x v="1"/>
  </r>
  <r>
    <s v="Toyota Innova Crysta 2.8 ZX AT BSIV"/>
    <n v="25.75"/>
    <n v="60000"/>
    <x v="0"/>
    <x v="1"/>
    <x v="0"/>
    <x v="7"/>
    <n v="1995"/>
    <x v="0"/>
    <x v="0"/>
  </r>
  <r>
    <s v="Mercedes-Benz GLE 250d"/>
    <n v="49.5"/>
    <n v="45000"/>
    <x v="0"/>
    <x v="1"/>
    <x v="0"/>
    <x v="0"/>
    <n v="2179"/>
    <x v="2"/>
    <x v="1"/>
  </r>
  <r>
    <s v="BMW X1 sDrive 20d xLine"/>
    <n v="36.75"/>
    <n v="23000"/>
    <x v="0"/>
    <x v="1"/>
    <x v="0"/>
    <x v="7"/>
    <n v="1198"/>
    <x v="1"/>
    <x v="0"/>
  </r>
  <r>
    <s v="Mahindra XUV500 W11 AT BSIV"/>
    <n v="17"/>
    <n v="46952"/>
    <x v="0"/>
    <x v="1"/>
    <x v="0"/>
    <x v="7"/>
    <n v="1598"/>
    <x v="0"/>
    <x v="0"/>
  </r>
  <r>
    <s v="Mahindra KUV 100 NXT D75 K8 Dual Tone"/>
    <n v="4.5"/>
    <n v="35000"/>
    <x v="0"/>
    <x v="0"/>
    <x v="1"/>
    <x v="0"/>
    <n v="1582"/>
    <x v="0"/>
    <x v="0"/>
  </r>
  <r>
    <s v="Skoda Rapid 1.6 MPI Elegance"/>
    <n v="4.3"/>
    <n v="70000"/>
    <x v="1"/>
    <x v="0"/>
    <x v="1"/>
    <x v="5"/>
    <n v="998"/>
    <x v="0"/>
    <x v="2"/>
  </r>
  <r>
    <s v="Hyundai Verna CRDi 1.6 SX"/>
    <n v="8.8000000000000007"/>
    <n v="90000"/>
    <x v="0"/>
    <x v="0"/>
    <x v="1"/>
    <x v="3"/>
    <n v="1197"/>
    <x v="0"/>
    <x v="0"/>
  </r>
  <r>
    <s v="Maruti Celerio X ZXI BSIV"/>
    <n v="4.25"/>
    <n v="35000"/>
    <x v="1"/>
    <x v="0"/>
    <x v="0"/>
    <x v="3"/>
    <n v="1197"/>
    <x v="0"/>
    <x v="0"/>
  </r>
  <r>
    <s v="Hyundai Grand i10 1.2 Kappa Sportz BSIV"/>
    <n v="5.25"/>
    <n v="19400"/>
    <x v="1"/>
    <x v="0"/>
    <x v="0"/>
    <x v="3"/>
    <n v="1197"/>
    <x v="0"/>
    <x v="0"/>
  </r>
  <r>
    <s v="Hyundai i20 1.2 Sportz"/>
    <n v="3.05"/>
    <n v="80000"/>
    <x v="1"/>
    <x v="0"/>
    <x v="1"/>
    <x v="8"/>
    <n v="1353"/>
    <x v="0"/>
    <x v="0"/>
  </r>
  <r>
    <s v="Hyundai Grand i10 Magna"/>
    <n v="4.5"/>
    <n v="30900"/>
    <x v="1"/>
    <x v="0"/>
    <x v="0"/>
    <x v="4"/>
    <n v="2199"/>
    <x v="2"/>
    <x v="1"/>
  </r>
  <r>
    <s v="Kia Seltos GTX Plus DCT"/>
    <n v="17.5"/>
    <n v="30000"/>
    <x v="1"/>
    <x v="1"/>
    <x v="0"/>
    <x v="1"/>
    <n v="1591"/>
    <x v="0"/>
    <x v="0"/>
  </r>
  <r>
    <s v="Hyundai Santa Fe 4x4 AT"/>
    <n v="13"/>
    <n v="77000"/>
    <x v="0"/>
    <x v="1"/>
    <x v="0"/>
    <x v="10"/>
    <n v="1591"/>
    <x v="0"/>
    <x v="0"/>
  </r>
  <r>
    <s v="Hyundai Creta 1.6 SX"/>
    <n v="13.5"/>
    <n v="36000"/>
    <x v="1"/>
    <x v="0"/>
    <x v="0"/>
    <x v="3"/>
    <n v="1498"/>
    <x v="0"/>
    <x v="0"/>
  </r>
  <r>
    <s v="Hyundai Creta 1.6 SX Automatic"/>
    <n v="14.5"/>
    <n v="19000"/>
    <x v="1"/>
    <x v="1"/>
    <x v="0"/>
    <x v="7"/>
    <n v="1395"/>
    <x v="0"/>
    <x v="0"/>
  </r>
  <r>
    <s v="Ford Ecosport 1.5 Diesel Titanium Plus BSIV"/>
    <n v="8.25"/>
    <n v="70000"/>
    <x v="0"/>
    <x v="0"/>
    <x v="0"/>
    <x v="0"/>
    <n v="1984"/>
    <x v="0"/>
    <x v="0"/>
  </r>
  <r>
    <s v="Skoda Octavia Ambition 1.4 TSI MT"/>
    <n v="12"/>
    <n v="85000"/>
    <x v="1"/>
    <x v="0"/>
    <x v="0"/>
    <x v="5"/>
    <n v="1968"/>
    <x v="0"/>
    <x v="0"/>
  </r>
  <r>
    <s v="Audi A4 2.0 TFSI"/>
    <n v="15"/>
    <n v="23000"/>
    <x v="1"/>
    <x v="1"/>
    <x v="0"/>
    <x v="12"/>
    <n v="2982"/>
    <x v="2"/>
    <x v="1"/>
  </r>
  <r>
    <s v="Skoda Octavia Elegance 2.0 TDI AT"/>
    <n v="16"/>
    <n v="75000"/>
    <x v="0"/>
    <x v="1"/>
    <x v="0"/>
    <x v="4"/>
    <n v="1798"/>
    <x v="0"/>
    <x v="0"/>
  </r>
  <r>
    <s v="Toyota Fortuner 4x4 AT"/>
    <n v="19.5"/>
    <n v="85000"/>
    <x v="0"/>
    <x v="1"/>
    <x v="0"/>
    <x v="10"/>
    <n v="2494"/>
    <x v="0"/>
    <x v="1"/>
  </r>
  <r>
    <s v="Toyota Corolla Altis 1.8 J"/>
    <n v="7.75"/>
    <n v="50000"/>
    <x v="1"/>
    <x v="0"/>
    <x v="0"/>
    <x v="8"/>
    <n v="2982"/>
    <x v="2"/>
    <x v="1"/>
  </r>
  <r>
    <s v="Toyota Camry Hybrid"/>
    <n v="23"/>
    <n v="50000"/>
    <x v="3"/>
    <x v="1"/>
    <x v="0"/>
    <x v="4"/>
    <n v="1969"/>
    <x v="2"/>
    <x v="0"/>
  </r>
  <r>
    <s v="Toyota Fortuner 4x4 AT"/>
    <n v="25.5"/>
    <n v="60000"/>
    <x v="0"/>
    <x v="1"/>
    <x v="0"/>
    <x v="2"/>
    <n v="1984"/>
    <x v="0"/>
    <x v="0"/>
  </r>
  <r>
    <s v="Volvo XC 90 D5 Inscription"/>
    <n v="65"/>
    <n v="60000"/>
    <x v="0"/>
    <x v="1"/>
    <x v="0"/>
    <x v="3"/>
    <n v="2400"/>
    <x v="0"/>
    <x v="1"/>
  </r>
  <r>
    <s v="Volvo S60 D4 SUMMUM"/>
    <n v="22"/>
    <n v="36000"/>
    <x v="0"/>
    <x v="1"/>
    <x v="0"/>
    <x v="4"/>
    <n v="2698"/>
    <x v="0"/>
    <x v="1"/>
  </r>
  <r>
    <s v="Volvo XC60 D5 Inscription"/>
    <n v="24"/>
    <n v="120000"/>
    <x v="0"/>
    <x v="1"/>
    <x v="0"/>
    <x v="4"/>
    <n v="1968"/>
    <x v="0"/>
    <x v="0"/>
  </r>
  <r>
    <s v="Audi A6 2.7 TDI"/>
    <n v="13"/>
    <n v="70000"/>
    <x v="0"/>
    <x v="1"/>
    <x v="0"/>
    <x v="12"/>
    <n v="1998"/>
    <x v="3"/>
    <x v="0"/>
  </r>
  <r>
    <s v="Audi Q3 2.0 TDI WCI"/>
    <n v="16"/>
    <n v="94000"/>
    <x v="0"/>
    <x v="1"/>
    <x v="1"/>
    <x v="10"/>
    <n v="2967"/>
    <x v="2"/>
    <x v="1"/>
  </r>
  <r>
    <s v="Mini 3 DOOR Cooper S"/>
    <n v="37.5"/>
    <n v="9000"/>
    <x v="1"/>
    <x v="1"/>
    <x v="0"/>
    <x v="3"/>
    <n v="2967"/>
    <x v="2"/>
    <x v="1"/>
  </r>
  <r>
    <s v="Audi Q7 3.0 TDI quattro"/>
    <n v="23"/>
    <n v="135000"/>
    <x v="0"/>
    <x v="1"/>
    <x v="0"/>
    <x v="10"/>
    <n v="1995"/>
    <x v="0"/>
    <x v="0"/>
  </r>
  <r>
    <s v="Audi Q7 45 TDI Quattro Premium Plus"/>
    <n v="58"/>
    <n v="70000"/>
    <x v="0"/>
    <x v="1"/>
    <x v="0"/>
    <x v="3"/>
    <n v="1995"/>
    <x v="0"/>
    <x v="0"/>
  </r>
  <r>
    <s v="BMW 3 Series 320d"/>
    <n v="15"/>
    <n v="39000"/>
    <x v="0"/>
    <x v="1"/>
    <x v="0"/>
    <x v="16"/>
    <n v="1995"/>
    <x v="0"/>
    <x v="0"/>
  </r>
  <r>
    <s v="BMW 3 Series 320d"/>
    <n v="16"/>
    <n v="50000"/>
    <x v="0"/>
    <x v="1"/>
    <x v="0"/>
    <x v="8"/>
    <n v="2993"/>
    <x v="0"/>
    <x v="1"/>
  </r>
  <r>
    <s v="BMW 3 Series 320d Sport"/>
    <n v="45"/>
    <n v="8000"/>
    <x v="0"/>
    <x v="1"/>
    <x v="0"/>
    <x v="6"/>
    <n v="2925"/>
    <x v="0"/>
    <x v="1"/>
  </r>
  <r>
    <s v="BMW X3 xDrive30d M Sport"/>
    <n v="40"/>
    <n v="50000"/>
    <x v="0"/>
    <x v="1"/>
    <x v="0"/>
    <x v="2"/>
    <n v="1995"/>
    <x v="0"/>
    <x v="0"/>
  </r>
  <r>
    <s v="Mercedes-Benz S-Class S 350 d"/>
    <n v="130"/>
    <n v="14000"/>
    <x v="0"/>
    <x v="1"/>
    <x v="0"/>
    <x v="6"/>
    <n v="1199"/>
    <x v="0"/>
    <x v="0"/>
  </r>
  <r>
    <s v="BMW 5 Series 520d Luxury Line"/>
    <n v="46"/>
    <n v="40000"/>
    <x v="0"/>
    <x v="1"/>
    <x v="0"/>
    <x v="3"/>
    <n v="1498"/>
    <x v="0"/>
    <x v="0"/>
  </r>
  <r>
    <s v="Volkswagen Polo Diesel Comfortline 1.2L"/>
    <n v="3.75"/>
    <n v="196000"/>
    <x v="0"/>
    <x v="0"/>
    <x v="1"/>
    <x v="10"/>
    <n v="1497"/>
    <x v="0"/>
    <x v="0"/>
  </r>
  <r>
    <s v="Volkswagen Vento 1.5 TDI Highline Plus AT"/>
    <n v="8.5"/>
    <n v="95000"/>
    <x v="0"/>
    <x v="1"/>
    <x v="0"/>
    <x v="3"/>
    <n v="1796"/>
    <x v="0"/>
    <x v="0"/>
  </r>
  <r>
    <s v="Tata Nexon 1.5 Revotorq XM"/>
    <n v="7.5"/>
    <n v="48632"/>
    <x v="0"/>
    <x v="0"/>
    <x v="0"/>
    <x v="3"/>
    <n v="1498"/>
    <x v="0"/>
    <x v="0"/>
  </r>
  <r>
    <s v="Mercedes-Benz C-Class 200 K AT"/>
    <n v="8"/>
    <n v="90000"/>
    <x v="1"/>
    <x v="1"/>
    <x v="1"/>
    <x v="9"/>
    <n v="2143"/>
    <x v="0"/>
    <x v="1"/>
  </r>
  <r>
    <s v="Volkswagen Vento 1.5 TDI Highline Plus AT"/>
    <n v="8.5"/>
    <n v="95000"/>
    <x v="0"/>
    <x v="1"/>
    <x v="0"/>
    <x v="3"/>
    <n v="1950"/>
    <x v="0"/>
    <x v="0"/>
  </r>
  <r>
    <s v="Mercedes-Benz C-Class C 220 CDI Avantgarde"/>
    <n v="39"/>
    <n v="55000"/>
    <x v="0"/>
    <x v="1"/>
    <x v="0"/>
    <x v="3"/>
    <n v="2143"/>
    <x v="0"/>
    <x v="1"/>
  </r>
  <r>
    <s v="Mercedes-Benz E-Class Exclusive E 220d"/>
    <n v="47"/>
    <n v="18000"/>
    <x v="0"/>
    <x v="1"/>
    <x v="0"/>
    <x v="0"/>
    <n v="1496"/>
    <x v="0"/>
    <x v="0"/>
  </r>
  <r>
    <s v="Mercedes-Benz GLC 220d 4MATIC Sport"/>
    <n v="50"/>
    <n v="29000"/>
    <x v="0"/>
    <x v="1"/>
    <x v="0"/>
    <x v="3"/>
    <n v="2993"/>
    <x v="0"/>
    <x v="1"/>
  </r>
  <r>
    <s v="Toyota Yaris J CVT"/>
    <n v="11"/>
    <n v="5000"/>
    <x v="1"/>
    <x v="1"/>
    <x v="0"/>
    <x v="6"/>
    <n v="1197"/>
    <x v="0"/>
    <x v="0"/>
  </r>
  <r>
    <s v="BMW 7 Series 730Ld DPE Signature"/>
    <n v="70"/>
    <n v="25000"/>
    <x v="0"/>
    <x v="1"/>
    <x v="0"/>
    <x v="0"/>
    <n v="814"/>
    <x v="0"/>
    <x v="2"/>
  </r>
  <r>
    <s v="Hyundai i10 Asta"/>
    <n v="3.25"/>
    <n v="41000"/>
    <x v="1"/>
    <x v="0"/>
    <x v="1"/>
    <x v="16"/>
    <n v="999"/>
    <x v="0"/>
    <x v="2"/>
  </r>
  <r>
    <s v="Hyundai EON Era"/>
    <n v="2.5"/>
    <n v="63463"/>
    <x v="1"/>
    <x v="0"/>
    <x v="0"/>
    <x v="10"/>
    <n v="796"/>
    <x v="0"/>
    <x v="2"/>
  </r>
  <r>
    <s v="Renault Kiger RXT Turbo CVT"/>
    <n v="8.99"/>
    <n v="20000"/>
    <x v="1"/>
    <x v="1"/>
    <x v="0"/>
    <x v="1"/>
    <n v="1197"/>
    <x v="0"/>
    <x v="0"/>
  </r>
  <r>
    <s v="Maruti Alto 800 LXI Anniversary Edition"/>
    <n v="2.67"/>
    <n v="69852"/>
    <x v="1"/>
    <x v="0"/>
    <x v="0"/>
    <x v="5"/>
    <n v="998"/>
    <x v="0"/>
    <x v="2"/>
  </r>
  <r>
    <s v="Hyundai Grand i10 Magna AT"/>
    <n v="5.25"/>
    <n v="29584"/>
    <x v="1"/>
    <x v="1"/>
    <x v="0"/>
    <x v="2"/>
    <n v="999"/>
    <x v="2"/>
    <x v="2"/>
  </r>
  <r>
    <s v="Maruti Wagon R VXI BS IV"/>
    <n v="3.95"/>
    <n v="27514"/>
    <x v="1"/>
    <x v="0"/>
    <x v="0"/>
    <x v="5"/>
    <n v="1197"/>
    <x v="0"/>
    <x v="0"/>
  </r>
  <r>
    <s v="Renault Triber RXZ BSIV"/>
    <n v="6.9"/>
    <n v="30339"/>
    <x v="1"/>
    <x v="0"/>
    <x v="0"/>
    <x v="7"/>
    <n v="998"/>
    <x v="0"/>
    <x v="2"/>
  </r>
  <r>
    <s v="Maruti Baleno Alpha CVT"/>
    <n v="8.5"/>
    <n v="39386"/>
    <x v="1"/>
    <x v="1"/>
    <x v="0"/>
    <x v="7"/>
    <n v="1086"/>
    <x v="0"/>
    <x v="0"/>
  </r>
  <r>
    <s v="Maruti Wagon R VXI BS IV"/>
    <n v="3"/>
    <n v="64671"/>
    <x v="1"/>
    <x v="0"/>
    <x v="0"/>
    <x v="8"/>
    <n v="1248"/>
    <x v="0"/>
    <x v="0"/>
  </r>
  <r>
    <s v="Hyundai Santro Sportz BSIV"/>
    <n v="4.9000000000000004"/>
    <n v="30670"/>
    <x v="1"/>
    <x v="0"/>
    <x v="0"/>
    <x v="7"/>
    <n v="1197"/>
    <x v="0"/>
    <x v="0"/>
  </r>
  <r>
    <s v="Maruti Swift VDI"/>
    <n v="6.7"/>
    <n v="46086"/>
    <x v="0"/>
    <x v="0"/>
    <x v="0"/>
    <x v="3"/>
    <n v="998"/>
    <x v="0"/>
    <x v="2"/>
  </r>
  <r>
    <s v="Maruti Baleno 1.2 Delta"/>
    <n v="5.5"/>
    <n v="70346"/>
    <x v="1"/>
    <x v="0"/>
    <x v="0"/>
    <x v="4"/>
    <n v="1198"/>
    <x v="0"/>
    <x v="0"/>
  </r>
  <r>
    <s v="Maruti Wagon R VXI"/>
    <n v="1.5"/>
    <n v="50000"/>
    <x v="1"/>
    <x v="0"/>
    <x v="0"/>
    <x v="13"/>
    <n v="998"/>
    <x v="0"/>
    <x v="2"/>
  </r>
  <r>
    <s v="Honda Amaze S i-Vtech"/>
    <n v="4"/>
    <n v="80000"/>
    <x v="1"/>
    <x v="0"/>
    <x v="0"/>
    <x v="4"/>
    <n v="998"/>
    <x v="0"/>
    <x v="2"/>
  </r>
  <r>
    <s v="Maruti Wagon R AMT VXI Option"/>
    <n v="4.49"/>
    <n v="58365"/>
    <x v="1"/>
    <x v="1"/>
    <x v="0"/>
    <x v="2"/>
    <n v="1197"/>
    <x v="0"/>
    <x v="0"/>
  </r>
  <r>
    <s v="Maruti Wagon R VXI Plus"/>
    <n v="4.99"/>
    <n v="12000"/>
    <x v="1"/>
    <x v="0"/>
    <x v="0"/>
    <x v="0"/>
    <n v="1197"/>
    <x v="0"/>
    <x v="0"/>
  </r>
  <r>
    <s v="Hyundai i20 Magna"/>
    <n v="2.9"/>
    <n v="58182"/>
    <x v="1"/>
    <x v="0"/>
    <x v="0"/>
    <x v="14"/>
    <n v="1248"/>
    <x v="0"/>
    <x v="0"/>
  </r>
  <r>
    <s v="Hyundai Grand i10 Magna"/>
    <n v="3.25"/>
    <n v="325000"/>
    <x v="1"/>
    <x v="0"/>
    <x v="0"/>
    <x v="10"/>
    <n v="1956"/>
    <x v="0"/>
    <x v="0"/>
  </r>
  <r>
    <s v="Fiat Punto 1.3 Active"/>
    <n v="2.7"/>
    <n v="127152"/>
    <x v="0"/>
    <x v="0"/>
    <x v="0"/>
    <x v="5"/>
    <n v="1248"/>
    <x v="0"/>
    <x v="0"/>
  </r>
  <r>
    <s v="Jeep Compass 2.0 Limited"/>
    <n v="12.2"/>
    <n v="98492"/>
    <x v="0"/>
    <x v="0"/>
    <x v="0"/>
    <x v="3"/>
    <n v="1968"/>
    <x v="0"/>
    <x v="0"/>
  </r>
  <r>
    <s v="Maruti Swift Dzire AGS ZDI Plus"/>
    <n v="7.75"/>
    <n v="23000"/>
    <x v="0"/>
    <x v="1"/>
    <x v="0"/>
    <x v="3"/>
    <n v="2755"/>
    <x v="2"/>
    <x v="1"/>
  </r>
  <r>
    <s v="Audi A3 35 TDI Premium Plus"/>
    <n v="20.75"/>
    <n v="45000"/>
    <x v="0"/>
    <x v="1"/>
    <x v="0"/>
    <x v="0"/>
    <n v="3198"/>
    <x v="2"/>
    <x v="5"/>
  </r>
  <r>
    <s v="Toyota Innova Crysta 2.8 ZX AT BSIV"/>
    <n v="24.9"/>
    <n v="63001"/>
    <x v="0"/>
    <x v="1"/>
    <x v="0"/>
    <x v="7"/>
    <n v="1462"/>
    <x v="1"/>
    <x v="0"/>
  </r>
  <r>
    <s v="Ford Endeavour 3.2 Trend AT 4X4"/>
    <n v="20.5"/>
    <n v="72000"/>
    <x v="0"/>
    <x v="1"/>
    <x v="0"/>
    <x v="2"/>
    <n v="2755"/>
    <x v="2"/>
    <x v="1"/>
  </r>
  <r>
    <s v="Maruti XL6 Zeta"/>
    <n v="11.45"/>
    <n v="26000"/>
    <x v="1"/>
    <x v="0"/>
    <x v="0"/>
    <x v="6"/>
    <n v="2393"/>
    <x v="2"/>
    <x v="1"/>
  </r>
  <r>
    <s v="Toyota Innova Crysta 2.8 GX AT BSIV"/>
    <n v="20.75"/>
    <n v="46000"/>
    <x v="0"/>
    <x v="1"/>
    <x v="1"/>
    <x v="7"/>
    <n v="998"/>
    <x v="0"/>
    <x v="2"/>
  </r>
  <r>
    <s v="Toyota Innova Crysta 2.4 VX MT"/>
    <n v="19.5"/>
    <n v="140000"/>
    <x v="0"/>
    <x v="0"/>
    <x v="0"/>
    <x v="3"/>
    <n v="1248"/>
    <x v="0"/>
    <x v="0"/>
  </r>
  <r>
    <s v="Hyundai Venue SX Plus Turbo DCT"/>
    <n v="10.6"/>
    <n v="3500"/>
    <x v="1"/>
    <x v="1"/>
    <x v="0"/>
    <x v="1"/>
    <n v="1969"/>
    <x v="2"/>
    <x v="0"/>
  </r>
  <r>
    <s v="Maruti Ciaz ZDi SHVS"/>
    <n v="5.4"/>
    <n v="120000"/>
    <x v="0"/>
    <x v="0"/>
    <x v="0"/>
    <x v="4"/>
    <n v="1498"/>
    <x v="0"/>
    <x v="0"/>
  </r>
  <r>
    <s v="Volvo XC 90 D5 Inscription"/>
    <n v="65"/>
    <n v="39000"/>
    <x v="0"/>
    <x v="1"/>
    <x v="0"/>
    <x v="3"/>
    <n v="998"/>
    <x v="0"/>
    <x v="2"/>
  </r>
  <r>
    <s v="Volkswagen Vento 1.5 TDI Highline AT"/>
    <n v="9.5"/>
    <n v="79100"/>
    <x v="0"/>
    <x v="1"/>
    <x v="0"/>
    <x v="0"/>
    <n v="1462"/>
    <x v="1"/>
    <x v="0"/>
  </r>
  <r>
    <s v="Maruti Zen Estilo LXI BS IV"/>
    <n v="1.75"/>
    <n v="60000"/>
    <x v="1"/>
    <x v="0"/>
    <x v="1"/>
    <x v="14"/>
    <n v="1497"/>
    <x v="0"/>
    <x v="0"/>
  </r>
  <r>
    <s v="Maruti XL6 Alpha"/>
    <n v="10"/>
    <n v="30000"/>
    <x v="1"/>
    <x v="0"/>
    <x v="0"/>
    <x v="11"/>
    <n v="1598"/>
    <x v="0"/>
    <x v="0"/>
  </r>
  <r>
    <s v="Tata Altroz XZ Diesel"/>
    <n v="8.25"/>
    <n v="46000"/>
    <x v="0"/>
    <x v="0"/>
    <x v="0"/>
    <x v="6"/>
    <n v="1199"/>
    <x v="0"/>
    <x v="0"/>
  </r>
  <r>
    <s v="Volkswagen Vento 1.6 Comfortline"/>
    <n v="8.6"/>
    <n v="65232"/>
    <x v="1"/>
    <x v="0"/>
    <x v="0"/>
    <x v="3"/>
    <n v="1493"/>
    <x v="2"/>
    <x v="0"/>
  </r>
  <r>
    <s v="Volkswagen Polo Diesel Comfortline 1.2L"/>
    <n v="2.7"/>
    <n v="106865"/>
    <x v="0"/>
    <x v="0"/>
    <x v="0"/>
    <x v="12"/>
    <n v="2609"/>
    <x v="2"/>
    <x v="1"/>
  </r>
  <r>
    <s v="Mahindra TUV 300 T8 AMT"/>
    <n v="8"/>
    <n v="49900"/>
    <x v="0"/>
    <x v="1"/>
    <x v="0"/>
    <x v="2"/>
    <n v="1498"/>
    <x v="0"/>
    <x v="0"/>
  </r>
  <r>
    <s v="Mahindra Scorpio SLX 2.6 Turbo 7 Str"/>
    <n v="2.65"/>
    <n v="100000"/>
    <x v="0"/>
    <x v="0"/>
    <x v="2"/>
    <x v="17"/>
    <n v="1086"/>
    <x v="0"/>
    <x v="0"/>
  </r>
  <r>
    <s v="Ford Aspire 1.5 TDCi Titanium Plus"/>
    <n v="5.25"/>
    <n v="110000"/>
    <x v="0"/>
    <x v="0"/>
    <x v="0"/>
    <x v="4"/>
    <n v="1462"/>
    <x v="0"/>
    <x v="0"/>
  </r>
  <r>
    <s v="Hyundai Santro Magna Corp Edition AMT"/>
    <n v="5.76"/>
    <n v="9000"/>
    <x v="1"/>
    <x v="1"/>
    <x v="0"/>
    <x v="6"/>
    <n v="3198"/>
    <x v="2"/>
    <x v="5"/>
  </r>
  <r>
    <s v="Maruti SX4 S Cross Alpha"/>
    <n v="9.4499999999999993"/>
    <n v="15000"/>
    <x v="1"/>
    <x v="0"/>
    <x v="0"/>
    <x v="6"/>
    <n v="1248"/>
    <x v="0"/>
    <x v="0"/>
  </r>
  <r>
    <s v="Ford Endeavour Titanium Plus 4X4"/>
    <n v="32.5"/>
    <n v="45000"/>
    <x v="0"/>
    <x v="1"/>
    <x v="0"/>
    <x v="7"/>
    <n v="1497"/>
    <x v="2"/>
    <x v="0"/>
  </r>
  <r>
    <s v="Maruti Swift VDI"/>
    <n v="4.5"/>
    <n v="100000"/>
    <x v="0"/>
    <x v="0"/>
    <x v="1"/>
    <x v="10"/>
    <n v="1396"/>
    <x v="0"/>
    <x v="0"/>
  </r>
  <r>
    <s v="Honda BR-V i-VTEC V CVT"/>
    <n v="8.15"/>
    <n v="80000"/>
    <x v="1"/>
    <x v="1"/>
    <x v="1"/>
    <x v="0"/>
    <n v="998"/>
    <x v="0"/>
    <x v="2"/>
  </r>
  <r>
    <s v="Hyundai i20 Sportz 1.4 CRDi"/>
    <n v="5.32"/>
    <n v="80000"/>
    <x v="0"/>
    <x v="0"/>
    <x v="0"/>
    <x v="4"/>
    <n v="1497"/>
    <x v="0"/>
    <x v="0"/>
  </r>
  <r>
    <s v="Hyundai i20 Asta Turbo DCT DT"/>
    <n v="11.25"/>
    <n v="11000"/>
    <x v="1"/>
    <x v="1"/>
    <x v="0"/>
    <x v="1"/>
    <n v="1396"/>
    <x v="0"/>
    <x v="0"/>
  </r>
  <r>
    <s v="Honda City i VTEC CVT VX"/>
    <n v="7.25"/>
    <n v="50000"/>
    <x v="1"/>
    <x v="1"/>
    <x v="1"/>
    <x v="4"/>
    <n v="1197"/>
    <x v="0"/>
    <x v="0"/>
  </r>
  <r>
    <s v="Hyundai i20 Asta 1.4 CRDi"/>
    <n v="5.75"/>
    <n v="90000"/>
    <x v="0"/>
    <x v="0"/>
    <x v="0"/>
    <x v="4"/>
    <n v="1498"/>
    <x v="0"/>
    <x v="0"/>
  </r>
  <r>
    <s v="Hyundai Grand i10 1.2 Kappa Asta"/>
    <n v="5"/>
    <n v="90000"/>
    <x v="1"/>
    <x v="0"/>
    <x v="0"/>
    <x v="3"/>
    <n v="1591"/>
    <x v="0"/>
    <x v="0"/>
  </r>
  <r>
    <s v="Skoda Rapid 1.5 TDI AT Style BSIV"/>
    <n v="9.75"/>
    <n v="93500"/>
    <x v="0"/>
    <x v="1"/>
    <x v="0"/>
    <x v="7"/>
    <n v="998"/>
    <x v="0"/>
    <x v="2"/>
  </r>
  <r>
    <s v="Hyundai Creta 1.6 VTVT AT SX Plus"/>
    <n v="9.99"/>
    <n v="32000"/>
    <x v="1"/>
    <x v="1"/>
    <x v="1"/>
    <x v="0"/>
    <n v="936"/>
    <x v="0"/>
    <x v="2"/>
  </r>
  <r>
    <s v="Maruti Wagon R VXI BS IV"/>
    <n v="3.4"/>
    <n v="60000"/>
    <x v="1"/>
    <x v="0"/>
    <x v="0"/>
    <x v="5"/>
    <n v="1498"/>
    <x v="0"/>
    <x v="0"/>
  </r>
  <r>
    <s v="Chevrolet Beat Diesel LS"/>
    <n v="2.15"/>
    <n v="70000"/>
    <x v="0"/>
    <x v="0"/>
    <x v="1"/>
    <x v="4"/>
    <n v="1984"/>
    <x v="3"/>
    <x v="0"/>
  </r>
  <r>
    <s v="Honda City ZX CVT"/>
    <n v="8.6"/>
    <n v="70000"/>
    <x v="1"/>
    <x v="1"/>
    <x v="1"/>
    <x v="0"/>
    <n v="1799"/>
    <x v="0"/>
    <x v="0"/>
  </r>
  <r>
    <s v="Volkswagen Beetle 2.0"/>
    <n v="15.25"/>
    <n v="18999"/>
    <x v="1"/>
    <x v="1"/>
    <x v="1"/>
    <x v="12"/>
    <n v="1248"/>
    <x v="0"/>
    <x v="0"/>
  </r>
  <r>
    <s v="Honda Civic 1.8 V AT"/>
    <n v="3.5"/>
    <n v="110000"/>
    <x v="1"/>
    <x v="1"/>
    <x v="1"/>
    <x v="17"/>
    <n v="1197"/>
    <x v="0"/>
    <x v="0"/>
  </r>
  <r>
    <s v="Maruti Swift Dzire VDi"/>
    <n v="3.15"/>
    <n v="145000"/>
    <x v="0"/>
    <x v="0"/>
    <x v="1"/>
    <x v="16"/>
    <n v="1461"/>
    <x v="0"/>
    <x v="0"/>
  </r>
  <r>
    <s v="Hyundai i10 Magna 1.2 iTech SE"/>
    <n v="1.9"/>
    <n v="60000"/>
    <x v="1"/>
    <x v="0"/>
    <x v="0"/>
    <x v="9"/>
    <n v="998"/>
    <x v="0"/>
    <x v="2"/>
  </r>
  <r>
    <s v="Renault Pulse RxL Optional"/>
    <n v="2.5"/>
    <n v="50000"/>
    <x v="0"/>
    <x v="0"/>
    <x v="0"/>
    <x v="8"/>
    <n v="1197"/>
    <x v="0"/>
    <x v="0"/>
  </r>
  <r>
    <s v="Maruti Wagon R VXI BS IV"/>
    <n v="3.3"/>
    <n v="70000"/>
    <x v="1"/>
    <x v="0"/>
    <x v="1"/>
    <x v="4"/>
    <n v="2999"/>
    <x v="2"/>
    <x v="1"/>
  </r>
  <r>
    <s v="Hyundai i20 Active 1.2 S"/>
    <n v="5.9"/>
    <n v="48000"/>
    <x v="1"/>
    <x v="0"/>
    <x v="0"/>
    <x v="4"/>
    <n v="1186"/>
    <x v="0"/>
    <x v="0"/>
  </r>
  <r>
    <s v="Isuzu MU 7 4x2 BS III"/>
    <n v="8"/>
    <n v="80000"/>
    <x v="0"/>
    <x v="0"/>
    <x v="2"/>
    <x v="5"/>
    <n v="1582"/>
    <x v="0"/>
    <x v="0"/>
  </r>
  <r>
    <s v="Hyundai Aura S Diesel"/>
    <n v="7.75"/>
    <n v="40000"/>
    <x v="0"/>
    <x v="0"/>
    <x v="0"/>
    <x v="6"/>
    <n v="1248"/>
    <x v="0"/>
    <x v="0"/>
  </r>
  <r>
    <s v="Hyundai Verna 1.6 CRDi SX"/>
    <n v="7"/>
    <n v="50000"/>
    <x v="0"/>
    <x v="0"/>
    <x v="0"/>
    <x v="4"/>
    <n v="1995"/>
    <x v="0"/>
    <x v="0"/>
  </r>
  <r>
    <s v="Fiat Punto Pure 1.3L Advanced Multi-Jet"/>
    <n v="2"/>
    <n v="158763"/>
    <x v="0"/>
    <x v="0"/>
    <x v="0"/>
    <x v="8"/>
    <n v="2179"/>
    <x v="2"/>
    <x v="1"/>
  </r>
  <r>
    <s v="BMW 3 Series 320d Luxury Line"/>
    <n v="31.5"/>
    <n v="35000"/>
    <x v="0"/>
    <x v="1"/>
    <x v="0"/>
    <x v="0"/>
    <n v="2179"/>
    <x v="2"/>
    <x v="1"/>
  </r>
  <r>
    <s v="Tata Safari Storme LX"/>
    <n v="3.1"/>
    <n v="90000"/>
    <x v="0"/>
    <x v="0"/>
    <x v="1"/>
    <x v="8"/>
    <n v="1497"/>
    <x v="0"/>
    <x v="0"/>
  </r>
  <r>
    <s v="Mahindra XUV500 W8 AWD"/>
    <n v="7.5"/>
    <n v="120000"/>
    <x v="0"/>
    <x v="0"/>
    <x v="2"/>
    <x v="10"/>
    <n v="2179"/>
    <x v="2"/>
    <x v="1"/>
  </r>
  <r>
    <s v="Honda City i VTEC V"/>
    <n v="5.5"/>
    <n v="60000"/>
    <x v="1"/>
    <x v="0"/>
    <x v="1"/>
    <x v="4"/>
    <n v="1497"/>
    <x v="0"/>
    <x v="0"/>
  </r>
  <r>
    <s v="Mahindra XUV500 W8 2WD"/>
    <n v="9"/>
    <n v="70000"/>
    <x v="0"/>
    <x v="0"/>
    <x v="0"/>
    <x v="4"/>
    <n v="1598"/>
    <x v="0"/>
    <x v="0"/>
  </r>
  <r>
    <s v="Honda City E"/>
    <n v="4.25"/>
    <n v="97320"/>
    <x v="1"/>
    <x v="0"/>
    <x v="0"/>
    <x v="8"/>
    <n v="1199"/>
    <x v="0"/>
    <x v="0"/>
  </r>
  <r>
    <s v="Volkswagen Vento Diesel Highline"/>
    <n v="4.9000000000000004"/>
    <n v="118393"/>
    <x v="0"/>
    <x v="0"/>
    <x v="0"/>
    <x v="5"/>
    <n v="1368"/>
    <x v="0"/>
    <x v="0"/>
  </r>
  <r>
    <s v="Honda Jazz ZX"/>
    <n v="8.9"/>
    <n v="24774"/>
    <x v="1"/>
    <x v="0"/>
    <x v="0"/>
    <x v="1"/>
    <n v="999"/>
    <x v="0"/>
    <x v="2"/>
  </r>
  <r>
    <s v="Fiat Linea Emotion"/>
    <n v="1.7"/>
    <n v="50000"/>
    <x v="1"/>
    <x v="0"/>
    <x v="0"/>
    <x v="12"/>
    <n v="1968"/>
    <x v="0"/>
    <x v="0"/>
  </r>
  <r>
    <s v="Renault KWID Climber 1.0 AMT"/>
    <n v="4.9000000000000004"/>
    <n v="13800"/>
    <x v="1"/>
    <x v="1"/>
    <x v="0"/>
    <x v="6"/>
    <n v="1198"/>
    <x v="0"/>
    <x v="0"/>
  </r>
  <r>
    <s v="Skoda Yeti Ambition 4X2"/>
    <n v="4"/>
    <n v="147000"/>
    <x v="0"/>
    <x v="0"/>
    <x v="1"/>
    <x v="16"/>
    <n v="998"/>
    <x v="0"/>
    <x v="2"/>
  </r>
  <r>
    <s v="Honda Amaze SX i-VTEC"/>
    <n v="4.8"/>
    <n v="50000"/>
    <x v="1"/>
    <x v="0"/>
    <x v="2"/>
    <x v="2"/>
    <n v="1498"/>
    <x v="2"/>
    <x v="0"/>
  </r>
  <r>
    <s v="Hyundai EON 1.0 Era Plus"/>
    <n v="3.2"/>
    <n v="50000"/>
    <x v="1"/>
    <x v="0"/>
    <x v="1"/>
    <x v="0"/>
    <n v="2494"/>
    <x v="4"/>
    <x v="1"/>
  </r>
  <r>
    <s v="Honda BR-V i-DTEC S MT"/>
    <n v="8.5"/>
    <n v="30000"/>
    <x v="0"/>
    <x v="0"/>
    <x v="0"/>
    <x v="3"/>
    <n v="1498"/>
    <x v="0"/>
    <x v="0"/>
  </r>
  <r>
    <s v="Toyota Innova 2.5 VX (Diesel) 8 Seater BS IV"/>
    <n v="14.9"/>
    <n v="56001"/>
    <x v="0"/>
    <x v="0"/>
    <x v="0"/>
    <x v="5"/>
    <n v="1798"/>
    <x v="0"/>
    <x v="0"/>
  </r>
  <r>
    <s v="Honda City i DTec V"/>
    <n v="7.25"/>
    <n v="60000"/>
    <x v="0"/>
    <x v="0"/>
    <x v="0"/>
    <x v="2"/>
    <n v="998"/>
    <x v="0"/>
    <x v="2"/>
  </r>
  <r>
    <s v="Toyota Corolla Altis VL AT"/>
    <n v="10.39"/>
    <n v="32976"/>
    <x v="1"/>
    <x v="1"/>
    <x v="1"/>
    <x v="2"/>
    <n v="1198"/>
    <x v="0"/>
    <x v="0"/>
  </r>
  <r>
    <s v="Maruti Wagon R VXI BS IV"/>
    <n v="3.54"/>
    <n v="6830"/>
    <x v="1"/>
    <x v="0"/>
    <x v="0"/>
    <x v="5"/>
    <n v="814"/>
    <x v="0"/>
    <x v="2"/>
  </r>
  <r>
    <s v="Nissan Micra Active XV S"/>
    <n v="3.28"/>
    <n v="76018"/>
    <x v="1"/>
    <x v="0"/>
    <x v="0"/>
    <x v="2"/>
    <n v="1591"/>
    <x v="0"/>
    <x v="0"/>
  </r>
  <r>
    <s v="Hyundai EON Magna Plus"/>
    <n v="2.7"/>
    <n v="65841"/>
    <x v="1"/>
    <x v="0"/>
    <x v="0"/>
    <x v="2"/>
    <n v="2179"/>
    <x v="2"/>
    <x v="1"/>
  </r>
  <r>
    <s v="Hyundai Creta 1.6 VTVT E Plus"/>
    <n v="7.99"/>
    <n v="29943"/>
    <x v="1"/>
    <x v="0"/>
    <x v="1"/>
    <x v="0"/>
    <n v="993"/>
    <x v="0"/>
    <x v="2"/>
  </r>
  <r>
    <s v="Tata New Safari DICOR 2.2 EX 4x2"/>
    <n v="5.01"/>
    <n v="35383"/>
    <x v="0"/>
    <x v="0"/>
    <x v="0"/>
    <x v="5"/>
    <n v="1798"/>
    <x v="0"/>
    <x v="0"/>
  </r>
  <r>
    <s v="Maruti Zen VXI BSII"/>
    <n v="0.95"/>
    <n v="90000"/>
    <x v="1"/>
    <x v="0"/>
    <x v="2"/>
    <x v="19"/>
    <n v="1199"/>
    <x v="0"/>
    <x v="0"/>
  </r>
  <r>
    <s v="Skoda Superb Elegance 1.8 TSI AT"/>
    <n v="4.75"/>
    <n v="50000"/>
    <x v="1"/>
    <x v="1"/>
    <x v="1"/>
    <x v="8"/>
    <n v="998"/>
    <x v="0"/>
    <x v="2"/>
  </r>
  <r>
    <s v="Chevrolet Beat LS"/>
    <n v="1.34"/>
    <n v="63723"/>
    <x v="1"/>
    <x v="0"/>
    <x v="0"/>
    <x v="12"/>
    <n v="1197"/>
    <x v="0"/>
    <x v="0"/>
  </r>
  <r>
    <s v="Maruti Wagon R LXI CNG"/>
    <n v="3.4"/>
    <n v="75270"/>
    <x v="2"/>
    <x v="0"/>
    <x v="0"/>
    <x v="2"/>
    <n v="1368"/>
    <x v="0"/>
    <x v="0"/>
  </r>
  <r>
    <s v="Hyundai i20 1.2 Asta"/>
    <n v="2.64"/>
    <n v="80502"/>
    <x v="1"/>
    <x v="0"/>
    <x v="2"/>
    <x v="16"/>
    <n v="1198"/>
    <x v="0"/>
    <x v="0"/>
  </r>
  <r>
    <s v="Fiat Linea 1.4 Emotion"/>
    <n v="2.2400000000000002"/>
    <n v="39520"/>
    <x v="1"/>
    <x v="0"/>
    <x v="0"/>
    <x v="10"/>
    <n v="1198"/>
    <x v="0"/>
    <x v="0"/>
  </r>
  <r>
    <s v="Volkswagen Polo Petrol Highline 1.2L"/>
    <n v="2.95"/>
    <n v="60000"/>
    <x v="1"/>
    <x v="0"/>
    <x v="0"/>
    <x v="16"/>
    <n v="1498"/>
    <x v="0"/>
    <x v="0"/>
  </r>
  <r>
    <s v="Volkswagen Polo Petrol Highline 1.2L"/>
    <n v="2.65"/>
    <n v="79000"/>
    <x v="1"/>
    <x v="0"/>
    <x v="0"/>
    <x v="12"/>
    <n v="2179"/>
    <x v="2"/>
    <x v="1"/>
  </r>
  <r>
    <s v="Volkswagen CrossPolo 1.5 TDI"/>
    <n v="4.8499999999999996"/>
    <n v="66000"/>
    <x v="0"/>
    <x v="0"/>
    <x v="0"/>
    <x v="4"/>
    <n v="2967"/>
    <x v="0"/>
    <x v="1"/>
  </r>
  <r>
    <s v="Mahindra XUV500 W8 2WD"/>
    <n v="4.63"/>
    <n v="116509"/>
    <x v="0"/>
    <x v="0"/>
    <x v="1"/>
    <x v="8"/>
    <n v="2894"/>
    <x v="3"/>
    <x v="1"/>
  </r>
  <r>
    <s v="Audi A6 3.0 TDI Quattro Technology"/>
    <n v="10.85"/>
    <n v="76398"/>
    <x v="0"/>
    <x v="1"/>
    <x v="1"/>
    <x v="8"/>
    <n v="1197"/>
    <x v="0"/>
    <x v="0"/>
  </r>
  <r>
    <s v="Audi RS5 Coupe"/>
    <n v="35"/>
    <n v="55000"/>
    <x v="1"/>
    <x v="1"/>
    <x v="1"/>
    <x v="16"/>
    <n v="2179"/>
    <x v="0"/>
    <x v="1"/>
  </r>
  <r>
    <s v="Hyundai i20 Sportz 1.2"/>
    <n v="4.47"/>
    <n v="61000"/>
    <x v="1"/>
    <x v="0"/>
    <x v="0"/>
    <x v="5"/>
    <n v="1248"/>
    <x v="0"/>
    <x v="0"/>
  </r>
  <r>
    <s v="Land Rover Freelander 2 SE"/>
    <n v="18.5"/>
    <n v="80000"/>
    <x v="0"/>
    <x v="1"/>
    <x v="1"/>
    <x v="5"/>
    <n v="1197"/>
    <x v="0"/>
    <x v="0"/>
  </r>
  <r>
    <s v="Maruti Ciaz VDi Plus SHVS"/>
    <n v="6.04"/>
    <n v="64803"/>
    <x v="0"/>
    <x v="0"/>
    <x v="0"/>
    <x v="2"/>
    <n v="1197"/>
    <x v="0"/>
    <x v="0"/>
  </r>
  <r>
    <s v="Hyundai i20 1.2 Sportz"/>
    <n v="2.52"/>
    <n v="34453"/>
    <x v="1"/>
    <x v="0"/>
    <x v="0"/>
    <x v="12"/>
    <n v="1497"/>
    <x v="0"/>
    <x v="0"/>
  </r>
  <r>
    <s v="Maruti Swift Dzire AMT VXI"/>
    <n v="5.75"/>
    <n v="17348"/>
    <x v="1"/>
    <x v="1"/>
    <x v="1"/>
    <x v="0"/>
    <n v="1498"/>
    <x v="0"/>
    <x v="0"/>
  </r>
  <r>
    <s v="Tata Nexon 1.5 Revotorq XM"/>
    <n v="6"/>
    <n v="102732"/>
    <x v="0"/>
    <x v="0"/>
    <x v="0"/>
    <x v="3"/>
    <n v="1248"/>
    <x v="0"/>
    <x v="0"/>
  </r>
  <r>
    <s v="Nissan Sunny XL CVT"/>
    <n v="4"/>
    <n v="90592"/>
    <x v="1"/>
    <x v="1"/>
    <x v="0"/>
    <x v="10"/>
    <n v="1198"/>
    <x v="0"/>
    <x v="0"/>
  </r>
  <r>
    <s v="Maruti Baleno Alpha Diesel"/>
    <n v="7.5"/>
    <n v="80000"/>
    <x v="0"/>
    <x v="0"/>
    <x v="0"/>
    <x v="3"/>
    <n v="2354"/>
    <x v="0"/>
    <x v="1"/>
  </r>
  <r>
    <s v="Honda Amaze VX i-Vtech"/>
    <n v="4.7"/>
    <n v="19062"/>
    <x v="1"/>
    <x v="0"/>
    <x v="0"/>
    <x v="4"/>
    <n v="2360"/>
    <x v="0"/>
    <x v="1"/>
  </r>
  <r>
    <s v="Honda CR-V 2.4L 4WD AT"/>
    <n v="10.75"/>
    <n v="65000"/>
    <x v="1"/>
    <x v="1"/>
    <x v="0"/>
    <x v="4"/>
    <n v="1199"/>
    <x v="0"/>
    <x v="0"/>
  </r>
  <r>
    <s v="Mitsubishi Outlander 2.4"/>
    <n v="5.25"/>
    <n v="45000"/>
    <x v="1"/>
    <x v="1"/>
    <x v="0"/>
    <x v="16"/>
    <n v="2987"/>
    <x v="0"/>
    <x v="1"/>
  </r>
  <r>
    <s v="Volkswagen Polo Diesel Highline 1.2L"/>
    <n v="3.98"/>
    <n v="83634"/>
    <x v="0"/>
    <x v="0"/>
    <x v="0"/>
    <x v="10"/>
    <n v="1493"/>
    <x v="2"/>
    <x v="0"/>
  </r>
  <r>
    <s v="Mercedes-Benz M-Class ML 350 4Matic"/>
    <n v="20.5"/>
    <n v="103000"/>
    <x v="0"/>
    <x v="1"/>
    <x v="1"/>
    <x v="10"/>
    <n v="1498"/>
    <x v="2"/>
    <x v="0"/>
  </r>
  <r>
    <s v="Mahindra TUV 300 T8 AMT"/>
    <n v="5.99"/>
    <n v="42032"/>
    <x v="0"/>
    <x v="1"/>
    <x v="1"/>
    <x v="2"/>
    <n v="2143"/>
    <x v="0"/>
    <x v="1"/>
  </r>
  <r>
    <s v="Honda Mobilio S i-DTEC"/>
    <n v="4.3600000000000003"/>
    <n v="89653"/>
    <x v="0"/>
    <x v="0"/>
    <x v="2"/>
    <x v="5"/>
    <n v="2987"/>
    <x v="2"/>
    <x v="1"/>
  </r>
  <r>
    <s v="Mercedes-Benz GLC 220d 4MATIC Sport"/>
    <n v="45"/>
    <n v="57000"/>
    <x v="0"/>
    <x v="1"/>
    <x v="0"/>
    <x v="3"/>
    <n v="1995"/>
    <x v="0"/>
    <x v="0"/>
  </r>
  <r>
    <s v="Mercedes-Benz GL-Class 350 CDI Blue Efficiency"/>
    <n v="32.75"/>
    <n v="80000"/>
    <x v="0"/>
    <x v="1"/>
    <x v="0"/>
    <x v="5"/>
    <n v="1968"/>
    <x v="0"/>
    <x v="0"/>
  </r>
  <r>
    <s v="BMW X1 sDrive 20D xLine"/>
    <n v="9.5"/>
    <n v="82000"/>
    <x v="0"/>
    <x v="1"/>
    <x v="2"/>
    <x v="10"/>
    <n v="2487"/>
    <x v="0"/>
    <x v="1"/>
  </r>
  <r>
    <s v="Audi A4 2.0 TDI"/>
    <n v="12.25"/>
    <n v="50000"/>
    <x v="0"/>
    <x v="1"/>
    <x v="0"/>
    <x v="10"/>
    <n v="1498"/>
    <x v="0"/>
    <x v="0"/>
  </r>
  <r>
    <s v="Toyota Camry Hybrid 2.5"/>
    <n v="18.75"/>
    <n v="98000"/>
    <x v="1"/>
    <x v="1"/>
    <x v="0"/>
    <x v="3"/>
    <n v="1794"/>
    <x v="0"/>
    <x v="0"/>
  </r>
  <r>
    <s v="Volkswagen Polo 1.5 TDI Comfortline"/>
    <n v="3.93"/>
    <n v="71033"/>
    <x v="0"/>
    <x v="0"/>
    <x v="1"/>
    <x v="5"/>
    <n v="2179"/>
    <x v="2"/>
    <x v="1"/>
  </r>
  <r>
    <s v="Toyota Corolla Altis 1.8 VL AT"/>
    <n v="3.25"/>
    <n v="95000"/>
    <x v="1"/>
    <x v="1"/>
    <x v="2"/>
    <x v="14"/>
    <n v="1968"/>
    <x v="0"/>
    <x v="0"/>
  </r>
  <r>
    <s v="Mahindra XUV500 W10 AWD"/>
    <n v="12"/>
    <n v="68000"/>
    <x v="0"/>
    <x v="0"/>
    <x v="1"/>
    <x v="3"/>
    <n v="1248"/>
    <x v="0"/>
    <x v="0"/>
  </r>
  <r>
    <s v="Audi A6 2.0 TDI Premium Plus"/>
    <n v="12.75"/>
    <n v="98000"/>
    <x v="0"/>
    <x v="1"/>
    <x v="1"/>
    <x v="10"/>
    <n v="1497"/>
    <x v="0"/>
    <x v="0"/>
  </r>
  <r>
    <s v="Maruti Swift Vdi BSIII"/>
    <n v="1.99"/>
    <n v="92860"/>
    <x v="0"/>
    <x v="0"/>
    <x v="0"/>
    <x v="9"/>
    <n v="1896"/>
    <x v="0"/>
    <x v="0"/>
  </r>
  <r>
    <s v="Honda City E"/>
    <n v="3"/>
    <n v="77132"/>
    <x v="1"/>
    <x v="0"/>
    <x v="0"/>
    <x v="8"/>
    <n v="0"/>
    <x v="0"/>
    <x v="4"/>
  </r>
  <r>
    <s v="Skoda New Laura L and K AT"/>
    <n v="1.35"/>
    <n v="118971"/>
    <x v="0"/>
    <x v="1"/>
    <x v="1"/>
    <x v="9"/>
    <n v="1598"/>
    <x v="0"/>
    <x v="0"/>
  </r>
  <r>
    <s v="MG ZS EV Exclusive"/>
    <n v="21.85"/>
    <n v="28000"/>
    <x v="3"/>
    <x v="1"/>
    <x v="0"/>
    <x v="1"/>
    <n v="1968"/>
    <x v="0"/>
    <x v="0"/>
  </r>
  <r>
    <s v="Volkswagen Vento Petrol Highline AT"/>
    <n v="2.73"/>
    <n v="71760"/>
    <x v="1"/>
    <x v="1"/>
    <x v="0"/>
    <x v="12"/>
    <n v="1248"/>
    <x v="0"/>
    <x v="0"/>
  </r>
  <r>
    <s v="Skoda Octavia Elegance 2.0 TDI AT"/>
    <n v="9.1300000000000008"/>
    <n v="84612"/>
    <x v="0"/>
    <x v="1"/>
    <x v="0"/>
    <x v="5"/>
    <n v="998"/>
    <x v="0"/>
    <x v="2"/>
  </r>
  <r>
    <s v="Maruti Ciaz VDI SHVS"/>
    <n v="5.93"/>
    <n v="124183"/>
    <x v="0"/>
    <x v="0"/>
    <x v="0"/>
    <x v="0"/>
    <n v="2993"/>
    <x v="0"/>
    <x v="1"/>
  </r>
  <r>
    <s v="Maruti Wagon R LXI CNG"/>
    <n v="3.41"/>
    <n v="47756"/>
    <x v="2"/>
    <x v="0"/>
    <x v="0"/>
    <x v="2"/>
    <n v="1591"/>
    <x v="0"/>
    <x v="0"/>
  </r>
  <r>
    <s v="BMW X5 xDrive 30d M Sport"/>
    <n v="52"/>
    <n v="65000"/>
    <x v="0"/>
    <x v="1"/>
    <x v="0"/>
    <x v="0"/>
    <n v="1591"/>
    <x v="0"/>
    <x v="0"/>
  </r>
  <r>
    <s v="Hyundai Verna 1.6 SX VTVT"/>
    <n v="3.75"/>
    <n v="37125"/>
    <x v="1"/>
    <x v="0"/>
    <x v="0"/>
    <x v="16"/>
    <n v="1497"/>
    <x v="0"/>
    <x v="0"/>
  </r>
  <r>
    <s v="Hyundai Verna 1.6 SX VTVT"/>
    <n v="3.52"/>
    <n v="87013"/>
    <x v="1"/>
    <x v="0"/>
    <x v="2"/>
    <x v="10"/>
    <n v="1598"/>
    <x v="0"/>
    <x v="0"/>
  </r>
  <r>
    <s v="Honda City 1.5 S MT"/>
    <n v="2.71"/>
    <n v="149232"/>
    <x v="1"/>
    <x v="0"/>
    <x v="0"/>
    <x v="12"/>
    <n v="1364"/>
    <x v="0"/>
    <x v="0"/>
  </r>
  <r>
    <s v="Volkswagen Vento Petrol Highline"/>
    <n v="2.54"/>
    <n v="82145"/>
    <x v="1"/>
    <x v="0"/>
    <x v="2"/>
    <x v="8"/>
    <n v="1461"/>
    <x v="0"/>
    <x v="0"/>
  </r>
  <r>
    <s v="Toyota Etios Liva GD"/>
    <n v="2.82"/>
    <n v="75805"/>
    <x v="0"/>
    <x v="0"/>
    <x v="0"/>
    <x v="16"/>
    <n v="1298"/>
    <x v="0"/>
    <x v="0"/>
  </r>
  <r>
    <s v="Renault Duster 110PS Diesel RxL"/>
    <n v="5.75"/>
    <n v="73000"/>
    <x v="0"/>
    <x v="0"/>
    <x v="0"/>
    <x v="4"/>
    <n v="1197"/>
    <x v="0"/>
    <x v="0"/>
  </r>
  <r>
    <s v="Maruti Swift Dzire VXi"/>
    <n v="1.9"/>
    <n v="91717"/>
    <x v="1"/>
    <x v="0"/>
    <x v="1"/>
    <x v="14"/>
    <n v="998"/>
    <x v="0"/>
    <x v="2"/>
  </r>
  <r>
    <s v="Maruti Swift VXI"/>
    <n v="3.17"/>
    <n v="61828"/>
    <x v="1"/>
    <x v="0"/>
    <x v="0"/>
    <x v="10"/>
    <n v="1373"/>
    <x v="2"/>
    <x v="0"/>
  </r>
  <r>
    <s v="Maruti Wagon R LXI BS IV"/>
    <n v="2.38"/>
    <n v="98554"/>
    <x v="1"/>
    <x v="0"/>
    <x v="0"/>
    <x v="8"/>
    <n v="2993"/>
    <x v="0"/>
    <x v="1"/>
  </r>
  <r>
    <s v="Maruti Ertiga ZXI"/>
    <n v="4.62"/>
    <n v="112696"/>
    <x v="1"/>
    <x v="0"/>
    <x v="1"/>
    <x v="10"/>
    <n v="1498"/>
    <x v="0"/>
    <x v="0"/>
  </r>
  <r>
    <s v="BMW 7 Series 730Ld"/>
    <n v="24.18"/>
    <n v="9329"/>
    <x v="0"/>
    <x v="1"/>
    <x v="0"/>
    <x v="10"/>
    <n v="1248"/>
    <x v="0"/>
    <x v="0"/>
  </r>
  <r>
    <s v="Skoda Rapid 1.5 TDI Style BSIV"/>
    <n v="6.66"/>
    <n v="64419"/>
    <x v="0"/>
    <x v="0"/>
    <x v="0"/>
    <x v="0"/>
    <n v="1197"/>
    <x v="0"/>
    <x v="0"/>
  </r>
  <r>
    <s v="Maruti Swift Dzire VDI"/>
    <n v="5.63"/>
    <n v="91892"/>
    <x v="0"/>
    <x v="0"/>
    <x v="0"/>
    <x v="2"/>
    <n v="1197"/>
    <x v="0"/>
    <x v="0"/>
  </r>
  <r>
    <s v="Hyundai i20 Asta 1.2"/>
    <n v="4.79"/>
    <n v="50827"/>
    <x v="1"/>
    <x v="0"/>
    <x v="1"/>
    <x v="4"/>
    <n v="995"/>
    <x v="0"/>
    <x v="2"/>
  </r>
  <r>
    <s v="Maruti Baleno 1.2 Alpha"/>
    <n v="5.53"/>
    <n v="69167"/>
    <x v="1"/>
    <x v="0"/>
    <x v="0"/>
    <x v="4"/>
    <n v="1493"/>
    <x v="0"/>
    <x v="0"/>
  </r>
  <r>
    <s v="Chevrolet Spark 1.0 LT"/>
    <n v="0.99204999999999999"/>
    <n v="84489"/>
    <x v="1"/>
    <x v="0"/>
    <x v="2"/>
    <x v="16"/>
    <n v="998"/>
    <x v="0"/>
    <x v="2"/>
  </r>
  <r>
    <s v="Kia Seltos HTE D"/>
    <n v="11.82"/>
    <n v="35343"/>
    <x v="0"/>
    <x v="0"/>
    <x v="0"/>
    <x v="1"/>
    <n v="0"/>
    <x v="0"/>
    <x v="4"/>
  </r>
  <r>
    <s v="Maruti Wagon R VXI BS IV"/>
    <n v="2.36"/>
    <n v="100527"/>
    <x v="1"/>
    <x v="0"/>
    <x v="0"/>
    <x v="8"/>
    <n v="799"/>
    <x v="0"/>
    <x v="2"/>
  </r>
  <r>
    <s v="Tata Nexon EV Prime XZ Plus"/>
    <n v="3.67"/>
    <n v="54239"/>
    <x v="3"/>
    <x v="1"/>
    <x v="0"/>
    <x v="6"/>
    <n v="1373"/>
    <x v="2"/>
    <x v="0"/>
  </r>
  <r>
    <s v="Renault KWID RXT Optional"/>
    <n v="3.13"/>
    <n v="26457"/>
    <x v="1"/>
    <x v="0"/>
    <x v="2"/>
    <x v="3"/>
    <n v="1061"/>
    <x v="0"/>
    <x v="0"/>
  </r>
  <r>
    <s v="Maruti Ertiga VXI CNG"/>
    <n v="4.8600000000000003"/>
    <n v="67231"/>
    <x v="2"/>
    <x v="0"/>
    <x v="0"/>
    <x v="5"/>
    <n v="998"/>
    <x v="0"/>
    <x v="2"/>
  </r>
  <r>
    <s v="Maruti Wagon R LXI Minor Duo LPG"/>
    <n v="1.21"/>
    <n v="74228"/>
    <x v="4"/>
    <x v="0"/>
    <x v="0"/>
    <x v="9"/>
    <n v="1197"/>
    <x v="0"/>
    <x v="0"/>
  </r>
  <r>
    <s v="Maruti Celerio VXI CNG Optional BSIV"/>
    <n v="4.51"/>
    <n v="55362"/>
    <x v="2"/>
    <x v="0"/>
    <x v="0"/>
    <x v="0"/>
    <n v="999"/>
    <x v="0"/>
    <x v="2"/>
  </r>
  <r>
    <s v="Hyundai i10 Magna AT"/>
    <n v="1.79"/>
    <n v="80896"/>
    <x v="1"/>
    <x v="1"/>
    <x v="2"/>
    <x v="12"/>
    <n v="1493"/>
    <x v="0"/>
    <x v="0"/>
  </r>
  <r>
    <s v="Skoda Slavia 1.0 TSI Ambition"/>
    <n v="12.7"/>
    <n v="2263"/>
    <x v="1"/>
    <x v="0"/>
    <x v="0"/>
    <x v="11"/>
    <n v="1462"/>
    <x v="0"/>
    <x v="0"/>
  </r>
  <r>
    <s v="Hyundai Creta SX Diesel"/>
    <n v="17.5"/>
    <n v="25000"/>
    <x v="0"/>
    <x v="0"/>
    <x v="0"/>
    <x v="1"/>
    <n v="2494"/>
    <x v="4"/>
    <x v="1"/>
  </r>
  <r>
    <s v="Maruti Vitara Brezza ZXI Plus"/>
    <n v="10.08"/>
    <n v="14572"/>
    <x v="1"/>
    <x v="0"/>
    <x v="0"/>
    <x v="1"/>
    <n v="1498"/>
    <x v="2"/>
    <x v="0"/>
  </r>
  <r>
    <s v="Toyota Innova 2.5 G4 Diesel 8-seater"/>
    <n v="5.66"/>
    <n v="91865"/>
    <x v="0"/>
    <x v="0"/>
    <x v="0"/>
    <x v="16"/>
    <n v="1197"/>
    <x v="0"/>
    <x v="0"/>
  </r>
  <r>
    <s v="Honda Mobilio S i-DTEC"/>
    <n v="5.95"/>
    <n v="77000"/>
    <x v="0"/>
    <x v="0"/>
    <x v="0"/>
    <x v="4"/>
    <n v="5000"/>
    <x v="3"/>
    <x v="3"/>
  </r>
  <r>
    <s v="Hyundai Grand i10 Magna"/>
    <n v="3.95"/>
    <n v="36109"/>
    <x v="1"/>
    <x v="0"/>
    <x v="0"/>
    <x v="5"/>
    <n v="2755"/>
    <x v="2"/>
    <x v="1"/>
  </r>
  <r>
    <s v="Jaguar XJ 5.0 L V8 Supercharged"/>
    <n v="29.75"/>
    <n v="72000"/>
    <x v="1"/>
    <x v="1"/>
    <x v="1"/>
    <x v="8"/>
    <n v="2499"/>
    <x v="2"/>
    <x v="1"/>
  </r>
  <r>
    <s v="Toyota Fortuner 2.8 2WD AT"/>
    <n v="30"/>
    <n v="73500"/>
    <x v="0"/>
    <x v="1"/>
    <x v="0"/>
    <x v="3"/>
    <n v="1497"/>
    <x v="0"/>
    <x v="0"/>
  </r>
  <r>
    <s v="Chevrolet Tavera Neo 3 LS 7 C BSIII"/>
    <n v="5.96"/>
    <n v="212171"/>
    <x v="0"/>
    <x v="0"/>
    <x v="0"/>
    <x v="4"/>
    <n v="2755"/>
    <x v="2"/>
    <x v="1"/>
  </r>
  <r>
    <s v="Honda City i VTEC VX Option"/>
    <n v="7.12"/>
    <n v="73079"/>
    <x v="1"/>
    <x v="0"/>
    <x v="0"/>
    <x v="2"/>
    <n v="1373"/>
    <x v="0"/>
    <x v="0"/>
  </r>
  <r>
    <s v="Toyota Innova Crysta 2.8 GX AT BSIV"/>
    <n v="15.46"/>
    <n v="47791"/>
    <x v="0"/>
    <x v="1"/>
    <x v="0"/>
    <x v="0"/>
    <n v="1086"/>
    <x v="0"/>
    <x v="0"/>
  </r>
  <r>
    <s v="Maruti Ciaz ZXi"/>
    <n v="4.9000000000000004"/>
    <n v="89982"/>
    <x v="1"/>
    <x v="0"/>
    <x v="1"/>
    <x v="4"/>
    <n v="1198"/>
    <x v="0"/>
    <x v="0"/>
  </r>
  <r>
    <s v="Hyundai Santro Xing GLS"/>
    <n v="1.1299999999999999"/>
    <n v="100694"/>
    <x v="1"/>
    <x v="0"/>
    <x v="2"/>
    <x v="9"/>
    <n v="1197"/>
    <x v="0"/>
    <x v="0"/>
  </r>
  <r>
    <s v="Volkswagen Polo Petrol Comfortline 1.2L"/>
    <n v="3.03"/>
    <n v="42788"/>
    <x v="1"/>
    <x v="0"/>
    <x v="1"/>
    <x v="10"/>
    <n v="1248"/>
    <x v="0"/>
    <x v="0"/>
  </r>
  <r>
    <s v="Maruti Swift VXI"/>
    <n v="2.76"/>
    <n v="53127"/>
    <x v="1"/>
    <x v="0"/>
    <x v="1"/>
    <x v="8"/>
    <n v="2982"/>
    <x v="2"/>
    <x v="1"/>
  </r>
  <r>
    <s v="Maruti Swift Dzire Ldi BSIV"/>
    <n v="2.57"/>
    <n v="47832"/>
    <x v="0"/>
    <x v="0"/>
    <x v="1"/>
    <x v="12"/>
    <n v="1193"/>
    <x v="0"/>
    <x v="0"/>
  </r>
  <r>
    <s v="Toyota Fortuner 3.0 Diesel"/>
    <n v="8.7899999999999991"/>
    <n v="119570"/>
    <x v="0"/>
    <x v="0"/>
    <x v="1"/>
    <x v="12"/>
    <n v="998"/>
    <x v="0"/>
    <x v="2"/>
  </r>
  <r>
    <s v="Tata Zest Revotron 1.2 XT"/>
    <n v="3.23"/>
    <n v="13251"/>
    <x v="1"/>
    <x v="0"/>
    <x v="0"/>
    <x v="4"/>
    <n v="1499"/>
    <x v="0"/>
    <x v="0"/>
  </r>
  <r>
    <s v="Hyundai Verna SX Opt Turbo"/>
    <n v="14.32"/>
    <n v="10514"/>
    <x v="1"/>
    <x v="1"/>
    <x v="0"/>
    <x v="1"/>
    <n v="624"/>
    <x v="3"/>
    <x v="2"/>
  </r>
  <r>
    <s v="Ford Ecosport 1.5 Ti VCT MT Trend"/>
    <n v="4.4400000000000004"/>
    <n v="58613"/>
    <x v="1"/>
    <x v="0"/>
    <x v="0"/>
    <x v="10"/>
    <n v="1598"/>
    <x v="0"/>
    <x v="0"/>
  </r>
  <r>
    <s v="Tata Nano Lx"/>
    <n v="0.54613"/>
    <n v="46883"/>
    <x v="1"/>
    <x v="0"/>
    <x v="1"/>
    <x v="12"/>
    <n v="1399"/>
    <x v="4"/>
    <x v="0"/>
  </r>
  <r>
    <s v="Volkswagen Polo Petrol Highline 1.6L"/>
    <n v="3.25"/>
    <n v="56000"/>
    <x v="1"/>
    <x v="0"/>
    <x v="1"/>
    <x v="16"/>
    <n v="1197"/>
    <x v="0"/>
    <x v="0"/>
  </r>
  <r>
    <s v="Chevrolet Enjoy Petrol LS 8 Seater"/>
    <n v="3"/>
    <n v="210000"/>
    <x v="1"/>
    <x v="0"/>
    <x v="0"/>
    <x v="5"/>
    <n v="1197"/>
    <x v="0"/>
    <x v="0"/>
  </r>
  <r>
    <s v="Hyundai i10 Sportz 1.2 AT"/>
    <n v="2.4900000000000002"/>
    <n v="103000"/>
    <x v="1"/>
    <x v="1"/>
    <x v="1"/>
    <x v="12"/>
    <n v="1598"/>
    <x v="0"/>
    <x v="0"/>
  </r>
  <r>
    <s v="Hyundai i20 1.2 Sportz"/>
    <n v="3.45"/>
    <n v="86000"/>
    <x v="1"/>
    <x v="0"/>
    <x v="0"/>
    <x v="8"/>
    <n v="1598"/>
    <x v="0"/>
    <x v="0"/>
  </r>
  <r>
    <s v="Volkswagen Vento Petrol Highline"/>
    <n v="2.99"/>
    <n v="76000"/>
    <x v="1"/>
    <x v="0"/>
    <x v="0"/>
    <x v="16"/>
    <n v="998"/>
    <x v="0"/>
    <x v="2"/>
  </r>
  <r>
    <s v="Volkswagen Vento Petrol Highline AT"/>
    <n v="3.25"/>
    <n v="76000"/>
    <x v="1"/>
    <x v="1"/>
    <x v="1"/>
    <x v="16"/>
    <n v="1995"/>
    <x v="0"/>
    <x v="0"/>
  </r>
  <r>
    <s v="Maruti Wagon R LXI CNG Optional"/>
    <n v="4"/>
    <n v="40000"/>
    <x v="2"/>
    <x v="0"/>
    <x v="2"/>
    <x v="0"/>
    <n v="1591"/>
    <x v="0"/>
    <x v="0"/>
  </r>
  <r>
    <s v="Hyundai Tucson 2.0 e-VGT 2WD AT GL"/>
    <n v="17.5"/>
    <n v="50000"/>
    <x v="0"/>
    <x v="1"/>
    <x v="0"/>
    <x v="3"/>
    <n v="2179"/>
    <x v="2"/>
    <x v="1"/>
  </r>
  <r>
    <s v="Hyundai Verna VTVT 1.6 AT SX Option"/>
    <n v="10.3"/>
    <n v="20000"/>
    <x v="1"/>
    <x v="1"/>
    <x v="0"/>
    <x v="3"/>
    <n v="1197"/>
    <x v="0"/>
    <x v="0"/>
  </r>
  <r>
    <s v="Mahindra XUV500 W8 FWD"/>
    <n v="6.69"/>
    <n v="74000"/>
    <x v="0"/>
    <x v="0"/>
    <x v="0"/>
    <x v="8"/>
    <n v="1061"/>
    <x v="0"/>
    <x v="0"/>
  </r>
  <r>
    <s v="Hyundai i10 Magna"/>
    <n v="1.2"/>
    <n v="120000"/>
    <x v="1"/>
    <x v="0"/>
    <x v="2"/>
    <x v="9"/>
    <n v="1498"/>
    <x v="0"/>
    <x v="0"/>
  </r>
  <r>
    <s v="Maruti Estilo LXI"/>
    <n v="1.05"/>
    <n v="70000"/>
    <x v="1"/>
    <x v="0"/>
    <x v="1"/>
    <x v="14"/>
    <n v="1799"/>
    <x v="0"/>
    <x v="0"/>
  </r>
  <r>
    <s v="Honda City i DTEC V"/>
    <n v="6.5"/>
    <n v="87000"/>
    <x v="0"/>
    <x v="0"/>
    <x v="1"/>
    <x v="4"/>
    <n v="1798"/>
    <x v="0"/>
    <x v="0"/>
  </r>
  <r>
    <s v="Honda Civic 1.8 S MT"/>
    <n v="1.4"/>
    <n v="110000"/>
    <x v="1"/>
    <x v="0"/>
    <x v="2"/>
    <x v="17"/>
    <n v="1199"/>
    <x v="2"/>
    <x v="0"/>
  </r>
  <r>
    <s v="Skoda Superb Style 1.8 TSI AT"/>
    <n v="16.5"/>
    <n v="61000"/>
    <x v="1"/>
    <x v="1"/>
    <x v="0"/>
    <x v="0"/>
    <n v="2523"/>
    <x v="0"/>
    <x v="1"/>
  </r>
  <r>
    <s v="Volkswagen Polo 1.2 MPI Highline"/>
    <n v="5.8"/>
    <n v="21300"/>
    <x v="1"/>
    <x v="0"/>
    <x v="0"/>
    <x v="2"/>
    <n v="1462"/>
    <x v="0"/>
    <x v="0"/>
  </r>
  <r>
    <s v="Mahindra Bolero ZLX BSIII"/>
    <n v="5.2"/>
    <n v="110000"/>
    <x v="0"/>
    <x v="0"/>
    <x v="2"/>
    <x v="4"/>
    <n v="1199"/>
    <x v="0"/>
    <x v="0"/>
  </r>
  <r>
    <s v="Toyota Urban cruiser High AT"/>
    <n v="12.15"/>
    <n v="11400"/>
    <x v="1"/>
    <x v="1"/>
    <x v="0"/>
    <x v="11"/>
    <n v="1582"/>
    <x v="0"/>
    <x v="0"/>
  </r>
  <r>
    <s v="Honda WR-V Exclusive Petrol"/>
    <n v="7"/>
    <n v="30000"/>
    <x v="1"/>
    <x v="0"/>
    <x v="0"/>
    <x v="3"/>
    <n v="1497"/>
    <x v="0"/>
    <x v="0"/>
  </r>
  <r>
    <s v="Hyundai Elantra CRDi SX"/>
    <n v="5.5"/>
    <n v="120000"/>
    <x v="0"/>
    <x v="0"/>
    <x v="2"/>
    <x v="5"/>
    <n v="1798"/>
    <x v="0"/>
    <x v="0"/>
  </r>
  <r>
    <s v="Honda City i VTEC VX"/>
    <n v="5"/>
    <n v="98000"/>
    <x v="1"/>
    <x v="0"/>
    <x v="0"/>
    <x v="5"/>
    <n v="1586"/>
    <x v="0"/>
    <x v="0"/>
  </r>
  <r>
    <s v="Skoda Superb 1.8 TSI MT"/>
    <n v="3.55"/>
    <n v="50000"/>
    <x v="1"/>
    <x v="0"/>
    <x v="0"/>
    <x v="12"/>
    <n v="1197"/>
    <x v="1"/>
    <x v="0"/>
  </r>
  <r>
    <s v="Maruti SX4 Zxi BSIII"/>
    <n v="1.5"/>
    <n v="100000"/>
    <x v="1"/>
    <x v="0"/>
    <x v="1"/>
    <x v="17"/>
    <n v="2835"/>
    <x v="0"/>
    <x v="1"/>
  </r>
  <r>
    <s v="Maruti Swift Dzire VXI"/>
    <n v="4.5"/>
    <n v="73000"/>
    <x v="1"/>
    <x v="0"/>
    <x v="0"/>
    <x v="10"/>
    <n v="1493"/>
    <x v="0"/>
    <x v="0"/>
  </r>
  <r>
    <s v="Mitsubishi Pajero 2.8 L"/>
    <n v="5.5"/>
    <n v="90786"/>
    <x v="0"/>
    <x v="0"/>
    <x v="1"/>
    <x v="17"/>
    <n v="796"/>
    <x v="0"/>
    <x v="2"/>
  </r>
  <r>
    <s v="Hyundai Venue SX Diesel"/>
    <n v="10.48"/>
    <n v="14801"/>
    <x v="0"/>
    <x v="0"/>
    <x v="0"/>
    <x v="6"/>
    <n v="998"/>
    <x v="0"/>
    <x v="2"/>
  </r>
  <r>
    <s v="Maruti Alto LXi"/>
    <n v="1.1000000000000001"/>
    <n v="70000"/>
    <x v="1"/>
    <x v="0"/>
    <x v="2"/>
    <x v="9"/>
    <n v="1461"/>
    <x v="0"/>
    <x v="0"/>
  </r>
  <r>
    <s v="Maruti Wagon R VXI BS IV"/>
    <n v="3.5"/>
    <n v="40000"/>
    <x v="1"/>
    <x v="0"/>
    <x v="3"/>
    <x v="0"/>
    <n v="1248"/>
    <x v="0"/>
    <x v="0"/>
  </r>
  <r>
    <s v="Nissan Sunny Diesel XV"/>
    <n v="3.5"/>
    <n v="120000"/>
    <x v="0"/>
    <x v="0"/>
    <x v="0"/>
    <x v="5"/>
    <n v="1248"/>
    <x v="0"/>
    <x v="0"/>
  </r>
  <r>
    <s v="Tata Zest Quadrajet 1.3 XT"/>
    <n v="4.5"/>
    <n v="77000"/>
    <x v="0"/>
    <x v="0"/>
    <x v="0"/>
    <x v="2"/>
    <n v="796"/>
    <x v="0"/>
    <x v="2"/>
  </r>
  <r>
    <s v="Maruti Vitara Brezza VDi Option"/>
    <n v="7.5"/>
    <n v="90000"/>
    <x v="0"/>
    <x v="0"/>
    <x v="0"/>
    <x v="0"/>
    <n v="1493"/>
    <x v="2"/>
    <x v="0"/>
  </r>
  <r>
    <s v="Maruti Alto LXi BSIII"/>
    <n v="1.7"/>
    <n v="100000"/>
    <x v="1"/>
    <x v="0"/>
    <x v="1"/>
    <x v="9"/>
    <n v="2179"/>
    <x v="0"/>
    <x v="1"/>
  </r>
  <r>
    <s v="Hyundai Verna CRDi"/>
    <n v="2"/>
    <n v="175000"/>
    <x v="0"/>
    <x v="0"/>
    <x v="2"/>
    <x v="12"/>
    <n v="1493"/>
    <x v="0"/>
    <x v="0"/>
  </r>
  <r>
    <s v="Mahindra XUV500 W10 AWD"/>
    <n v="9.2100000000000009"/>
    <n v="155000"/>
    <x v="0"/>
    <x v="0"/>
    <x v="1"/>
    <x v="4"/>
    <n v="1197"/>
    <x v="0"/>
    <x v="0"/>
  </r>
  <r>
    <s v="Hyundai Verna CRDi SX ABS"/>
    <n v="1.5"/>
    <n v="170000"/>
    <x v="0"/>
    <x v="0"/>
    <x v="1"/>
    <x v="17"/>
    <n v="1086"/>
    <x v="0"/>
    <x v="0"/>
  </r>
  <r>
    <s v="Hyundai i20 1.2 Asta"/>
    <n v="3"/>
    <n v="70000"/>
    <x v="1"/>
    <x v="0"/>
    <x v="2"/>
    <x v="12"/>
    <n v="1193"/>
    <x v="0"/>
    <x v="0"/>
  </r>
  <r>
    <s v="Hyundai i10 Era LPG"/>
    <n v="2.35"/>
    <n v="25000"/>
    <x v="4"/>
    <x v="0"/>
    <x v="0"/>
    <x v="8"/>
    <n v="999"/>
    <x v="0"/>
    <x v="2"/>
  </r>
  <r>
    <s v="Tata Indica GLS"/>
    <n v="1.25"/>
    <n v="72000"/>
    <x v="1"/>
    <x v="0"/>
    <x v="1"/>
    <x v="9"/>
    <n v="1248"/>
    <x v="0"/>
    <x v="0"/>
  </r>
  <r>
    <s v="Renault Kiger RXZ AMT DT"/>
    <n v="9"/>
    <n v="8500"/>
    <x v="1"/>
    <x v="1"/>
    <x v="0"/>
    <x v="1"/>
    <n v="1248"/>
    <x v="0"/>
    <x v="0"/>
  </r>
  <r>
    <s v="Chevrolet Sail Hatchback 1.3 TCDi"/>
    <n v="2.6"/>
    <n v="120000"/>
    <x v="0"/>
    <x v="0"/>
    <x v="0"/>
    <x v="5"/>
    <n v="1498"/>
    <x v="0"/>
    <x v="0"/>
  </r>
  <r>
    <s v="Fiat Punto 1.3 Emotion"/>
    <n v="3"/>
    <n v="100000"/>
    <x v="0"/>
    <x v="0"/>
    <x v="1"/>
    <x v="5"/>
    <n v="1396"/>
    <x v="0"/>
    <x v="0"/>
  </r>
  <r>
    <s v="Honda City ZX CVT"/>
    <n v="15"/>
    <n v="10000"/>
    <x v="1"/>
    <x v="1"/>
    <x v="0"/>
    <x v="1"/>
    <n v="1798"/>
    <x v="0"/>
    <x v="0"/>
  </r>
  <r>
    <s v="Hyundai i20 Asta 1.4 CRDi"/>
    <n v="4.1500000000000004"/>
    <n v="70000"/>
    <x v="0"/>
    <x v="0"/>
    <x v="1"/>
    <x v="10"/>
    <n v="1197"/>
    <x v="0"/>
    <x v="0"/>
  </r>
  <r>
    <s v="Toyota Corolla Altis 1.8 Limited Edition"/>
    <n v="8.75"/>
    <n v="32000"/>
    <x v="1"/>
    <x v="0"/>
    <x v="0"/>
    <x v="4"/>
    <n v="1498"/>
    <x v="0"/>
    <x v="0"/>
  </r>
  <r>
    <s v="Hyundai Xcent 1.2 Kappa AT S Option"/>
    <n v="4.5"/>
    <n v="70000"/>
    <x v="1"/>
    <x v="1"/>
    <x v="2"/>
    <x v="4"/>
    <n v="1596"/>
    <x v="0"/>
    <x v="0"/>
  </r>
  <r>
    <s v="Honda City i-DTEC VX"/>
    <n v="8"/>
    <n v="110000"/>
    <x v="0"/>
    <x v="0"/>
    <x v="1"/>
    <x v="0"/>
    <n v="1193"/>
    <x v="0"/>
    <x v="0"/>
  </r>
  <r>
    <s v="Ford Fusion 1.6 Duratec Petrol"/>
    <n v="0.61"/>
    <n v="110000"/>
    <x v="1"/>
    <x v="0"/>
    <x v="1"/>
    <x v="17"/>
    <n v="1498"/>
    <x v="0"/>
    <x v="0"/>
  </r>
  <r>
    <s v="Tata Indica Xeta GLS BS IV"/>
    <n v="1.3"/>
    <n v="80000"/>
    <x v="1"/>
    <x v="0"/>
    <x v="1"/>
    <x v="15"/>
    <n v="1498"/>
    <x v="0"/>
    <x v="0"/>
  </r>
  <r>
    <s v="Volkswagen Polo 1.5 TDI Highline"/>
    <n v="4.5"/>
    <n v="90000"/>
    <x v="0"/>
    <x v="0"/>
    <x v="1"/>
    <x v="4"/>
    <n v="995"/>
    <x v="0"/>
    <x v="2"/>
  </r>
  <r>
    <s v="Honda Amaze VX CVT Diesel"/>
    <n v="11"/>
    <n v="50000"/>
    <x v="0"/>
    <x v="1"/>
    <x v="0"/>
    <x v="1"/>
    <n v="995"/>
    <x v="0"/>
    <x v="2"/>
  </r>
  <r>
    <s v="Chevrolet Spark 1.0 LS LPG"/>
    <n v="0.9"/>
    <n v="60000"/>
    <x v="4"/>
    <x v="0"/>
    <x v="1"/>
    <x v="14"/>
    <n v="1196"/>
    <x v="4"/>
    <x v="0"/>
  </r>
  <r>
    <s v="Chevrolet Spark 1.0 LS LPG"/>
    <n v="0.85"/>
    <n v="60000"/>
    <x v="4"/>
    <x v="0"/>
    <x v="1"/>
    <x v="14"/>
    <n v="2494"/>
    <x v="0"/>
    <x v="1"/>
  </r>
  <r>
    <s v="Ford Figo Petrol Titanium"/>
    <n v="1.3"/>
    <n v="50000"/>
    <x v="1"/>
    <x v="0"/>
    <x v="2"/>
    <x v="12"/>
    <n v="1197"/>
    <x v="0"/>
    <x v="0"/>
  </r>
  <r>
    <s v="Toyota Innova 2.5 G1 Diesel 8-seater"/>
    <n v="2"/>
    <n v="120000"/>
    <x v="0"/>
    <x v="0"/>
    <x v="3"/>
    <x v="13"/>
    <n v="814"/>
    <x v="0"/>
    <x v="2"/>
  </r>
  <r>
    <s v="Maruti Wagon R VXI 1.2 BSIV"/>
    <n v="2.59"/>
    <n v="108000"/>
    <x v="1"/>
    <x v="0"/>
    <x v="3"/>
    <x v="10"/>
    <n v="1197"/>
    <x v="0"/>
    <x v="0"/>
  </r>
  <r>
    <s v="Hyundai EON Era Plus"/>
    <n v="3"/>
    <n v="60000"/>
    <x v="1"/>
    <x v="0"/>
    <x v="1"/>
    <x v="4"/>
    <n v="1799"/>
    <x v="0"/>
    <x v="0"/>
  </r>
  <r>
    <s v="Maruti Swift VVT VXI"/>
    <n v="4.5"/>
    <n v="50000"/>
    <x v="1"/>
    <x v="0"/>
    <x v="1"/>
    <x v="2"/>
    <n v="1197"/>
    <x v="0"/>
    <x v="0"/>
  </r>
  <r>
    <s v="Honda Civic 1.8 S MT"/>
    <n v="1.4"/>
    <n v="110000"/>
    <x v="1"/>
    <x v="0"/>
    <x v="2"/>
    <x v="17"/>
    <n v="2143"/>
    <x v="0"/>
    <x v="1"/>
  </r>
  <r>
    <s v="Hyundai Grand i10 1.2 Kappa Asta"/>
    <n v="5.25"/>
    <n v="60000"/>
    <x v="1"/>
    <x v="0"/>
    <x v="0"/>
    <x v="0"/>
    <n v="2179"/>
    <x v="0"/>
    <x v="1"/>
  </r>
  <r>
    <s v="Mercedes-Benz C-Class C 250 CDI Avantgarde"/>
    <n v="11.9"/>
    <n v="75000"/>
    <x v="0"/>
    <x v="1"/>
    <x v="1"/>
    <x v="16"/>
    <n v="1798"/>
    <x v="0"/>
    <x v="0"/>
  </r>
  <r>
    <s v="Jaguar XF 2.2 Litre Luxury"/>
    <n v="24.75"/>
    <n v="50000"/>
    <x v="0"/>
    <x v="1"/>
    <x v="0"/>
    <x v="4"/>
    <n v="1995"/>
    <x v="0"/>
    <x v="0"/>
  </r>
  <r>
    <s v="Skoda Superb LK 1.8 TSI AT"/>
    <n v="17.11"/>
    <n v="69000"/>
    <x v="1"/>
    <x v="1"/>
    <x v="0"/>
    <x v="2"/>
    <n v="2143"/>
    <x v="0"/>
    <x v="1"/>
  </r>
  <r>
    <s v="BMW X1 sDrive20d"/>
    <n v="11.7"/>
    <n v="135000"/>
    <x v="0"/>
    <x v="1"/>
    <x v="0"/>
    <x v="16"/>
    <n v="5461"/>
    <x v="2"/>
    <x v="6"/>
  </r>
  <r>
    <s v="Mercedes-Benz CLA 200 CDI Sport"/>
    <n v="28"/>
    <n v="24000"/>
    <x v="0"/>
    <x v="1"/>
    <x v="0"/>
    <x v="3"/>
    <n v="2199"/>
    <x v="0"/>
    <x v="1"/>
  </r>
  <r>
    <s v="Mercedes-Benz S-Class S 500 L"/>
    <n v="18.75"/>
    <n v="72000"/>
    <x v="1"/>
    <x v="1"/>
    <x v="0"/>
    <x v="16"/>
    <n v="1995"/>
    <x v="0"/>
    <x v="0"/>
  </r>
  <r>
    <s v="Hyundai Santa Fe 4x4 AT"/>
    <n v="7.75"/>
    <n v="126000"/>
    <x v="0"/>
    <x v="1"/>
    <x v="1"/>
    <x v="8"/>
    <n v="1995"/>
    <x v="0"/>
    <x v="0"/>
  </r>
  <r>
    <s v="BMW 3 Series GT Luxury Line"/>
    <n v="44"/>
    <n v="14000"/>
    <x v="0"/>
    <x v="1"/>
    <x v="0"/>
    <x v="6"/>
    <n v="1799"/>
    <x v="0"/>
    <x v="0"/>
  </r>
  <r>
    <s v="BMW 3 Series 320d Luxury Line"/>
    <n v="18.5"/>
    <n v="61000"/>
    <x v="0"/>
    <x v="1"/>
    <x v="1"/>
    <x v="4"/>
    <n v="1199"/>
    <x v="0"/>
    <x v="0"/>
  </r>
  <r>
    <s v="Honda Civic 1.8 V MT"/>
    <n v="2.5"/>
    <n v="60000"/>
    <x v="1"/>
    <x v="0"/>
    <x v="0"/>
    <x v="9"/>
    <n v="999"/>
    <x v="0"/>
    <x v="2"/>
  </r>
  <r>
    <s v="Tata Tiago 1.2 Revotron XZ Plus"/>
    <n v="5"/>
    <n v="5000"/>
    <x v="1"/>
    <x v="0"/>
    <x v="0"/>
    <x v="7"/>
    <n v="1798"/>
    <x v="0"/>
    <x v="0"/>
  </r>
  <r>
    <s v="Renault KWID 1.0 RXT Opt"/>
    <n v="3.8"/>
    <n v="25000"/>
    <x v="1"/>
    <x v="0"/>
    <x v="1"/>
    <x v="6"/>
    <n v="1396"/>
    <x v="0"/>
    <x v="0"/>
  </r>
  <r>
    <s v="Toyota Corolla Altis VL AT"/>
    <n v="9.5"/>
    <n v="50000"/>
    <x v="1"/>
    <x v="1"/>
    <x v="0"/>
    <x v="4"/>
    <n v="1991"/>
    <x v="0"/>
    <x v="0"/>
  </r>
  <r>
    <s v="Hyundai i20 Sportz 1.4 CRDi"/>
    <n v="5"/>
    <n v="60000"/>
    <x v="0"/>
    <x v="0"/>
    <x v="0"/>
    <x v="10"/>
    <n v="1896"/>
    <x v="0"/>
    <x v="0"/>
  </r>
  <r>
    <s v="Mercedes-Benz GLA Class 200 Sport"/>
    <n v="33"/>
    <n v="15000"/>
    <x v="1"/>
    <x v="1"/>
    <x v="0"/>
    <x v="6"/>
    <n v="796"/>
    <x v="0"/>
    <x v="2"/>
  </r>
  <r>
    <s v="Skoda Octavia Ambiente 1.9 TDI"/>
    <n v="3.45"/>
    <n v="96000"/>
    <x v="0"/>
    <x v="0"/>
    <x v="1"/>
    <x v="14"/>
    <n v="1497"/>
    <x v="0"/>
    <x v="0"/>
  </r>
  <r>
    <s v="Maruti Alto LXi BSIII"/>
    <n v="1.39"/>
    <n v="120000"/>
    <x v="1"/>
    <x v="0"/>
    <x v="3"/>
    <x v="17"/>
    <n v="1198"/>
    <x v="0"/>
    <x v="0"/>
  </r>
  <r>
    <s v="Honda City i VTEC CVT VX"/>
    <n v="7.11"/>
    <n v="70000"/>
    <x v="1"/>
    <x v="1"/>
    <x v="0"/>
    <x v="2"/>
    <n v="1197"/>
    <x v="0"/>
    <x v="0"/>
  </r>
  <r>
    <s v="Tata Nexon 1.2 Revotron XM"/>
    <n v="7.99"/>
    <n v="22045"/>
    <x v="1"/>
    <x v="0"/>
    <x v="0"/>
    <x v="7"/>
    <n v="1461"/>
    <x v="2"/>
    <x v="0"/>
  </r>
  <r>
    <s v="Maruti Swift Dzire 1.2 Lxi BSIV"/>
    <n v="2.4"/>
    <n v="110000"/>
    <x v="1"/>
    <x v="0"/>
    <x v="2"/>
    <x v="16"/>
    <n v="2494"/>
    <x v="0"/>
    <x v="1"/>
  </r>
  <r>
    <s v="Nissan Micra Diesel XV"/>
    <n v="2.85"/>
    <n v="70000"/>
    <x v="0"/>
    <x v="0"/>
    <x v="1"/>
    <x v="8"/>
    <n v="998"/>
    <x v="0"/>
    <x v="2"/>
  </r>
  <r>
    <s v="Toyota Innova 2.5 G (Diesel) 7 Seater"/>
    <n v="6.4"/>
    <n v="141292"/>
    <x v="0"/>
    <x v="0"/>
    <x v="0"/>
    <x v="16"/>
    <n v="1197"/>
    <x v="0"/>
    <x v="0"/>
  </r>
  <r>
    <s v="Maruti Zen Estilo VXI BSIV"/>
    <n v="1.9"/>
    <n v="93313"/>
    <x v="1"/>
    <x v="0"/>
    <x v="1"/>
    <x v="12"/>
    <n v="998"/>
    <x v="0"/>
    <x v="2"/>
  </r>
  <r>
    <s v="Maruti Swift Dzire ZXI 1.2 BS IV"/>
    <n v="7"/>
    <n v="20798"/>
    <x v="1"/>
    <x v="0"/>
    <x v="0"/>
    <x v="3"/>
    <n v="1197"/>
    <x v="0"/>
    <x v="0"/>
  </r>
  <r>
    <s v="Maruti Wagon R CNG LXI"/>
    <n v="3.9"/>
    <n v="91849"/>
    <x v="2"/>
    <x v="0"/>
    <x v="0"/>
    <x v="4"/>
    <n v="1197"/>
    <x v="0"/>
    <x v="0"/>
  </r>
  <r>
    <s v="Maruti Baleno 1.2 Sigma"/>
    <n v="6.25"/>
    <n v="15758"/>
    <x v="1"/>
    <x v="0"/>
    <x v="0"/>
    <x v="7"/>
    <n v="1498"/>
    <x v="0"/>
    <x v="0"/>
  </r>
  <r>
    <s v="Hyundai i20 1.2 Sportz"/>
    <n v="2.5"/>
    <n v="80000"/>
    <x v="1"/>
    <x v="0"/>
    <x v="1"/>
    <x v="12"/>
    <n v="1497"/>
    <x v="0"/>
    <x v="0"/>
  </r>
  <r>
    <s v="Ford Ecosport 1.5 DV5 MT Titanium"/>
    <n v="5.45"/>
    <n v="121000"/>
    <x v="0"/>
    <x v="0"/>
    <x v="0"/>
    <x v="10"/>
    <n v="1497"/>
    <x v="0"/>
    <x v="0"/>
  </r>
  <r>
    <s v="Honda City i VTEC SV"/>
    <n v="6.1"/>
    <n v="83114"/>
    <x v="1"/>
    <x v="0"/>
    <x v="0"/>
    <x v="4"/>
    <n v="1462"/>
    <x v="0"/>
    <x v="0"/>
  </r>
  <r>
    <s v="Honda City i VTEC SV"/>
    <n v="5.95"/>
    <n v="76357"/>
    <x v="1"/>
    <x v="0"/>
    <x v="0"/>
    <x v="4"/>
    <n v="1061"/>
    <x v="0"/>
    <x v="0"/>
  </r>
  <r>
    <s v="Maruti Ciaz Alpha AT"/>
    <n v="9.6"/>
    <n v="10000"/>
    <x v="1"/>
    <x v="1"/>
    <x v="0"/>
    <x v="6"/>
    <n v="1373"/>
    <x v="0"/>
    <x v="0"/>
  </r>
  <r>
    <s v="Maruti Wagon R LXI Minor"/>
    <n v="1.05"/>
    <n v="90000"/>
    <x v="1"/>
    <x v="0"/>
    <x v="1"/>
    <x v="17"/>
    <n v="1196"/>
    <x v="0"/>
    <x v="0"/>
  </r>
  <r>
    <s v="Maruti Ciaz ZXi Plus"/>
    <n v="6.3"/>
    <n v="50000"/>
    <x v="1"/>
    <x v="0"/>
    <x v="0"/>
    <x v="0"/>
    <n v="1498"/>
    <x v="0"/>
    <x v="0"/>
  </r>
  <r>
    <s v="Maruti Eeco CNG 5 Seater AC BSIV"/>
    <n v="4.5"/>
    <n v="40000"/>
    <x v="2"/>
    <x v="0"/>
    <x v="1"/>
    <x v="0"/>
    <n v="1197"/>
    <x v="0"/>
    <x v="0"/>
  </r>
  <r>
    <s v="Honda Jazz 1.5 VX i DTEC"/>
    <n v="5.5"/>
    <n v="110000"/>
    <x v="0"/>
    <x v="0"/>
    <x v="1"/>
    <x v="2"/>
    <n v="1047"/>
    <x v="0"/>
    <x v="0"/>
  </r>
  <r>
    <s v="Maruti Baleno 1.2 CVT Zeta"/>
    <n v="6.4"/>
    <n v="25000"/>
    <x v="1"/>
    <x v="1"/>
    <x v="0"/>
    <x v="0"/>
    <n v="999"/>
    <x v="0"/>
    <x v="2"/>
  </r>
  <r>
    <s v="Tata Tigor 1.05 Revotorq XT"/>
    <n v="4.5"/>
    <n v="120000"/>
    <x v="0"/>
    <x v="0"/>
    <x v="0"/>
    <x v="0"/>
    <n v="814"/>
    <x v="0"/>
    <x v="2"/>
  </r>
  <r>
    <s v="Hyundai Santro GS zipDrive - Euro II"/>
    <n v="0.75"/>
    <n v="120000"/>
    <x v="1"/>
    <x v="0"/>
    <x v="0"/>
    <x v="21"/>
    <n v="1582"/>
    <x v="0"/>
    <x v="0"/>
  </r>
  <r>
    <s v="Hyundai EON LPG Magna Plus"/>
    <n v="2.61"/>
    <n v="120000"/>
    <x v="4"/>
    <x v="0"/>
    <x v="1"/>
    <x v="5"/>
    <n v="1396"/>
    <x v="0"/>
    <x v="0"/>
  </r>
  <r>
    <s v="Hyundai Verna 1.6 SX CRDi (O)"/>
    <n v="4.3499999999999996"/>
    <n v="100000"/>
    <x v="0"/>
    <x v="0"/>
    <x v="1"/>
    <x v="10"/>
    <n v="1199"/>
    <x v="0"/>
    <x v="0"/>
  </r>
  <r>
    <s v="Hyundai i20 Asta Option Diesel"/>
    <n v="7.4"/>
    <n v="110000"/>
    <x v="0"/>
    <x v="0"/>
    <x v="0"/>
    <x v="7"/>
    <n v="796"/>
    <x v="0"/>
    <x v="2"/>
  </r>
  <r>
    <s v="Tata Tigor XZ Plus"/>
    <n v="5.7"/>
    <n v="40000"/>
    <x v="1"/>
    <x v="0"/>
    <x v="0"/>
    <x v="7"/>
    <n v="998"/>
    <x v="2"/>
    <x v="2"/>
  </r>
  <r>
    <s v="Maruti Alto 800 VXI"/>
    <n v="2.9"/>
    <n v="80000"/>
    <x v="1"/>
    <x v="0"/>
    <x v="0"/>
    <x v="4"/>
    <n v="2523"/>
    <x v="0"/>
    <x v="1"/>
  </r>
  <r>
    <s v="Maruti Wagon R LXI CNG"/>
    <n v="3.15"/>
    <n v="100000"/>
    <x v="2"/>
    <x v="0"/>
    <x v="0"/>
    <x v="10"/>
    <n v="796"/>
    <x v="0"/>
    <x v="2"/>
  </r>
  <r>
    <s v="Mahindra Bolero ZLX"/>
    <n v="6.25"/>
    <n v="50000"/>
    <x v="0"/>
    <x v="0"/>
    <x v="0"/>
    <x v="4"/>
    <n v="2987"/>
    <x v="0"/>
    <x v="1"/>
  </r>
  <r>
    <s v="Maruti Alto LX"/>
    <n v="0.65"/>
    <n v="46000"/>
    <x v="1"/>
    <x v="0"/>
    <x v="1"/>
    <x v="21"/>
    <n v="796"/>
    <x v="0"/>
    <x v="2"/>
  </r>
  <r>
    <s v="Mercedes-Benz S-Class 320 CDI"/>
    <n v="9.5"/>
    <n v="87000"/>
    <x v="0"/>
    <x v="1"/>
    <x v="1"/>
    <x v="17"/>
    <n v="1248"/>
    <x v="0"/>
    <x v="0"/>
  </r>
  <r>
    <s v="Maruti Alto LXI"/>
    <n v="0.8"/>
    <n v="75000"/>
    <x v="1"/>
    <x v="0"/>
    <x v="0"/>
    <x v="19"/>
    <n v="2354"/>
    <x v="0"/>
    <x v="1"/>
  </r>
  <r>
    <s v="Tata Manza Aura (ABS) Quadrajet BS IV"/>
    <n v="1.9"/>
    <n v="110000"/>
    <x v="0"/>
    <x v="0"/>
    <x v="1"/>
    <x v="12"/>
    <n v="1405"/>
    <x v="0"/>
    <x v="0"/>
  </r>
  <r>
    <s v="Honda Accord 2.4 Inspire M/T"/>
    <n v="4.25"/>
    <n v="64000"/>
    <x v="1"/>
    <x v="0"/>
    <x v="0"/>
    <x v="12"/>
    <n v="1497"/>
    <x v="0"/>
    <x v="0"/>
  </r>
  <r>
    <s v="Tata Indica Terra TDI BSIII"/>
    <n v="2"/>
    <n v="77000"/>
    <x v="0"/>
    <x v="0"/>
    <x v="0"/>
    <x v="12"/>
    <n v="1598"/>
    <x v="0"/>
    <x v="0"/>
  </r>
  <r>
    <s v="Honda City EXi"/>
    <n v="1.4"/>
    <n v="110000"/>
    <x v="1"/>
    <x v="0"/>
    <x v="2"/>
    <x v="17"/>
    <n v="1396"/>
    <x v="0"/>
    <x v="0"/>
  </r>
  <r>
    <s v="Volkswagen Vento Diesel Highline"/>
    <n v="2.8"/>
    <n v="100000"/>
    <x v="0"/>
    <x v="0"/>
    <x v="1"/>
    <x v="16"/>
    <n v="1086"/>
    <x v="0"/>
    <x v="0"/>
  </r>
  <r>
    <s v="Tata Indigo GLX"/>
    <n v="1"/>
    <n v="50000"/>
    <x v="1"/>
    <x v="0"/>
    <x v="0"/>
    <x v="19"/>
    <n v="2446"/>
    <x v="0"/>
    <x v="1"/>
  </r>
  <r>
    <s v="Hyundai i10 Era"/>
    <n v="2.95"/>
    <n v="62000"/>
    <x v="1"/>
    <x v="0"/>
    <x v="1"/>
    <x v="10"/>
    <n v="1197"/>
    <x v="0"/>
    <x v="0"/>
  </r>
  <r>
    <s v="Toyota Qualis FS B1"/>
    <n v="1.7"/>
    <n v="120000"/>
    <x v="0"/>
    <x v="0"/>
    <x v="2"/>
    <x v="18"/>
    <n v="998"/>
    <x v="0"/>
    <x v="2"/>
  </r>
  <r>
    <s v="Hyundai Xcent Prime T Plus CNG"/>
    <n v="4.0999999999999996"/>
    <n v="120000"/>
    <x v="2"/>
    <x v="0"/>
    <x v="1"/>
    <x v="3"/>
    <n v="1248"/>
    <x v="0"/>
    <x v="0"/>
  </r>
  <r>
    <s v="Maruti Wagon R LXI Optional"/>
    <n v="3.6"/>
    <n v="90000"/>
    <x v="1"/>
    <x v="0"/>
    <x v="1"/>
    <x v="2"/>
    <n v="1586"/>
    <x v="0"/>
    <x v="0"/>
  </r>
  <r>
    <s v="Maruti Swift VDI"/>
    <n v="4"/>
    <n v="80000"/>
    <x v="0"/>
    <x v="0"/>
    <x v="1"/>
    <x v="10"/>
    <n v="999"/>
    <x v="0"/>
    <x v="2"/>
  </r>
  <r>
    <s v="Maruti SX4 Vxi BSIII"/>
    <n v="1.7"/>
    <n v="120000"/>
    <x v="1"/>
    <x v="0"/>
    <x v="1"/>
    <x v="17"/>
    <n v="1798"/>
    <x v="5"/>
    <x v="0"/>
  </r>
  <r>
    <s v="Datsun RediGO AMT 1.0 T Option"/>
    <n v="3.1"/>
    <n v="15000"/>
    <x v="1"/>
    <x v="1"/>
    <x v="0"/>
    <x v="3"/>
    <n v="1995"/>
    <x v="0"/>
    <x v="0"/>
  </r>
  <r>
    <s v="Skoda Superb LK 1.8 TSI AT"/>
    <n v="17"/>
    <n v="80000"/>
    <x v="1"/>
    <x v="1"/>
    <x v="0"/>
    <x v="0"/>
    <n v="1198"/>
    <x v="0"/>
    <x v="0"/>
  </r>
  <r>
    <s v="BMW 3 Series 320d"/>
    <n v="5"/>
    <n v="90000"/>
    <x v="0"/>
    <x v="1"/>
    <x v="0"/>
    <x v="16"/>
    <n v="1498"/>
    <x v="0"/>
    <x v="0"/>
  </r>
  <r>
    <s v="Maruti Super Carry STD CNG"/>
    <n v="5.8"/>
    <n v="10000"/>
    <x v="2"/>
    <x v="0"/>
    <x v="0"/>
    <x v="1"/>
    <n v="1198"/>
    <x v="2"/>
    <x v="0"/>
  </r>
  <r>
    <s v="Honda WR-V i-DTEC VX"/>
    <n v="6.5"/>
    <n v="70000"/>
    <x v="0"/>
    <x v="0"/>
    <x v="0"/>
    <x v="0"/>
    <n v="1061"/>
    <x v="0"/>
    <x v="0"/>
  </r>
  <r>
    <s v="Honda CR-V AT With Sun Roof"/>
    <n v="3.5"/>
    <n v="100000"/>
    <x v="1"/>
    <x v="1"/>
    <x v="2"/>
    <x v="9"/>
    <n v="2179"/>
    <x v="0"/>
    <x v="1"/>
  </r>
  <r>
    <s v="Maruti Wagon R LXI Minor"/>
    <n v="0.5"/>
    <n v="80000"/>
    <x v="1"/>
    <x v="0"/>
    <x v="3"/>
    <x v="15"/>
    <n v="998"/>
    <x v="0"/>
    <x v="2"/>
  </r>
  <r>
    <s v="Mahindra XUV500 W8 4WD"/>
    <n v="5.5"/>
    <n v="160000"/>
    <x v="0"/>
    <x v="0"/>
    <x v="4"/>
    <x v="8"/>
    <n v="1991"/>
    <x v="0"/>
    <x v="0"/>
  </r>
  <r>
    <s v="Maruti Wagon R VXI BS IV"/>
    <n v="3.4"/>
    <n v="48000"/>
    <x v="1"/>
    <x v="0"/>
    <x v="0"/>
    <x v="5"/>
    <n v="1198"/>
    <x v="0"/>
    <x v="0"/>
  </r>
  <r>
    <s v="Chevrolet Cruze LTZ"/>
    <n v="3.1"/>
    <n v="90000"/>
    <x v="0"/>
    <x v="0"/>
    <x v="1"/>
    <x v="16"/>
    <n v="1299"/>
    <x v="0"/>
    <x v="0"/>
  </r>
  <r>
    <s v="Datsun GO A"/>
    <n v="2.5"/>
    <n v="50000"/>
    <x v="1"/>
    <x v="0"/>
    <x v="2"/>
    <x v="2"/>
    <n v="909"/>
    <x v="0"/>
    <x v="2"/>
  </r>
  <r>
    <s v="Ford Ikon 1.3 Flair"/>
    <n v="0.8"/>
    <n v="107000"/>
    <x v="1"/>
    <x v="0"/>
    <x v="0"/>
    <x v="13"/>
    <n v="998"/>
    <x v="0"/>
    <x v="2"/>
  </r>
  <r>
    <s v="Mahindra Supro VX 5 Str"/>
    <n v="3.5"/>
    <n v="30000"/>
    <x v="0"/>
    <x v="0"/>
    <x v="0"/>
    <x v="0"/>
    <n v="2143"/>
    <x v="0"/>
    <x v="1"/>
  </r>
  <r>
    <s v="Maruti Wagon R VXI Plus Optional"/>
    <n v="3.9"/>
    <n v="35000"/>
    <x v="1"/>
    <x v="0"/>
    <x v="1"/>
    <x v="3"/>
    <n v="2987"/>
    <x v="0"/>
    <x v="1"/>
  </r>
  <r>
    <s v="Mercedes-Benz C-Class C 220 CDI Elegance AT"/>
    <n v="6.49"/>
    <n v="70000"/>
    <x v="0"/>
    <x v="1"/>
    <x v="1"/>
    <x v="12"/>
    <n v="2967"/>
    <x v="0"/>
    <x v="1"/>
  </r>
  <r>
    <s v="Mercedes-Benz E-Class E270 CDI"/>
    <n v="6.85"/>
    <n v="69146"/>
    <x v="0"/>
    <x v="1"/>
    <x v="1"/>
    <x v="15"/>
    <n v="1498"/>
    <x v="0"/>
    <x v="0"/>
  </r>
  <r>
    <s v="Audi Q5 3.0 TDI Quattro"/>
    <n v="29"/>
    <n v="67000"/>
    <x v="0"/>
    <x v="1"/>
    <x v="1"/>
    <x v="2"/>
    <n v="1194"/>
    <x v="0"/>
    <x v="0"/>
  </r>
  <r>
    <s v="Honda Jazz 1.5 VX i DTEC"/>
    <n v="5.45"/>
    <n v="99452"/>
    <x v="0"/>
    <x v="0"/>
    <x v="0"/>
    <x v="2"/>
    <n v="998"/>
    <x v="0"/>
    <x v="2"/>
  </r>
  <r>
    <s v="Ford Figo Titanium"/>
    <n v="5.5"/>
    <n v="28330"/>
    <x v="1"/>
    <x v="0"/>
    <x v="0"/>
    <x v="6"/>
    <n v="1497"/>
    <x v="0"/>
    <x v="0"/>
  </r>
  <r>
    <s v="Maruti Baleno RS"/>
    <n v="6.15"/>
    <n v="50960"/>
    <x v="1"/>
    <x v="0"/>
    <x v="0"/>
    <x v="0"/>
    <n v="1298"/>
    <x v="0"/>
    <x v="0"/>
  </r>
  <r>
    <s v="Kia Seltos HTX IVT G"/>
    <n v="14.2"/>
    <n v="13575"/>
    <x v="1"/>
    <x v="1"/>
    <x v="0"/>
    <x v="1"/>
    <n v="998"/>
    <x v="0"/>
    <x v="2"/>
  </r>
  <r>
    <s v="Maruti Swift Dzire VXi"/>
    <n v="1.9"/>
    <n v="85000"/>
    <x v="1"/>
    <x v="0"/>
    <x v="1"/>
    <x v="9"/>
    <n v="999"/>
    <x v="0"/>
    <x v="2"/>
  </r>
  <r>
    <s v="Maruti Wagon R LXI BS IV"/>
    <n v="2.65"/>
    <n v="85000"/>
    <x v="1"/>
    <x v="0"/>
    <x v="1"/>
    <x v="8"/>
    <n v="999"/>
    <x v="0"/>
    <x v="2"/>
  </r>
  <r>
    <s v="Volkswagen Virtus Topline AT"/>
    <n v="17"/>
    <n v="7020"/>
    <x v="1"/>
    <x v="1"/>
    <x v="5"/>
    <x v="11"/>
    <n v="999"/>
    <x v="0"/>
    <x v="2"/>
  </r>
  <r>
    <s v="Volkswagen Virtus Highline AT"/>
    <n v="15"/>
    <n v="3638"/>
    <x v="1"/>
    <x v="1"/>
    <x v="5"/>
    <x v="11"/>
    <n v="1498"/>
    <x v="0"/>
    <x v="0"/>
  </r>
  <r>
    <s v="Volkswagen Virtus Topline"/>
    <n v="15.25"/>
    <n v="4792"/>
    <x v="1"/>
    <x v="0"/>
    <x v="5"/>
    <x v="11"/>
    <n v="1956"/>
    <x v="0"/>
    <x v="0"/>
  </r>
  <r>
    <s v="Volkswagen Virtus GT Plus"/>
    <n v="19.25"/>
    <n v="11193"/>
    <x v="1"/>
    <x v="1"/>
    <x v="5"/>
    <x v="11"/>
    <n v="1197"/>
    <x v="0"/>
    <x v="0"/>
  </r>
  <r>
    <s v="Jeep Compass 2.0 Longitude Option BSIV"/>
    <n v="11.13"/>
    <n v="67008"/>
    <x v="0"/>
    <x v="0"/>
    <x v="2"/>
    <x v="0"/>
    <n v="1364"/>
    <x v="0"/>
    <x v="0"/>
  </r>
  <r>
    <s v="Hyundai i10 Sportz"/>
    <n v="2.4500000000000002"/>
    <n v="81000"/>
    <x v="1"/>
    <x v="0"/>
    <x v="0"/>
    <x v="12"/>
    <n v="1197"/>
    <x v="0"/>
    <x v="0"/>
  </r>
  <r>
    <s v="Toyota Etios VD"/>
    <n v="3.3"/>
    <n v="80000"/>
    <x v="0"/>
    <x v="0"/>
    <x v="1"/>
    <x v="16"/>
    <n v="1199"/>
    <x v="3"/>
    <x v="0"/>
  </r>
  <r>
    <s v="Maruti Baleno 1.2 Sigma"/>
    <n v="5.35"/>
    <n v="17000"/>
    <x v="1"/>
    <x v="0"/>
    <x v="0"/>
    <x v="2"/>
    <n v="1197"/>
    <x v="0"/>
    <x v="0"/>
  </r>
  <r>
    <s v="Honda Amaze V CVT Petrol"/>
    <n v="7.95"/>
    <n v="22000"/>
    <x v="1"/>
    <x v="1"/>
    <x v="0"/>
    <x v="7"/>
    <n v="624"/>
    <x v="0"/>
    <x v="2"/>
  </r>
  <r>
    <s v="Hyundai Aura S CNG"/>
    <n v="7.5"/>
    <n v="31000"/>
    <x v="2"/>
    <x v="0"/>
    <x v="0"/>
    <x v="1"/>
    <n v="1197"/>
    <x v="0"/>
    <x v="0"/>
  </r>
  <r>
    <s v="Tata Nano CNG XM"/>
    <n v="1.7"/>
    <n v="72000"/>
    <x v="2"/>
    <x v="0"/>
    <x v="1"/>
    <x v="4"/>
    <n v="814"/>
    <x v="0"/>
    <x v="2"/>
  </r>
  <r>
    <s v="Hyundai Grand i10 1.2 Kappa Sportz Option AT"/>
    <n v="5.2"/>
    <n v="68000"/>
    <x v="1"/>
    <x v="1"/>
    <x v="0"/>
    <x v="0"/>
    <n v="1197"/>
    <x v="0"/>
    <x v="0"/>
  </r>
  <r>
    <s v="Hyundai EON Sportz"/>
    <n v="3.2"/>
    <n v="32935"/>
    <x v="1"/>
    <x v="0"/>
    <x v="0"/>
    <x v="0"/>
    <n v="1198"/>
    <x v="0"/>
    <x v="0"/>
  </r>
  <r>
    <s v="Hyundai Grand i10 1.2 Kappa Sportz BSIV"/>
    <n v="5.7"/>
    <n v="16000"/>
    <x v="1"/>
    <x v="0"/>
    <x v="0"/>
    <x v="3"/>
    <n v="998"/>
    <x v="0"/>
    <x v="2"/>
  </r>
  <r>
    <s v="Honda Brio S MT"/>
    <n v="3.3"/>
    <n v="72224"/>
    <x v="1"/>
    <x v="0"/>
    <x v="0"/>
    <x v="10"/>
    <n v="1193"/>
    <x v="0"/>
    <x v="0"/>
  </r>
  <r>
    <s v="Hyundai EON 1.0 Era Plus"/>
    <n v="2.95"/>
    <n v="35667"/>
    <x v="1"/>
    <x v="0"/>
    <x v="0"/>
    <x v="0"/>
    <n v="1197"/>
    <x v="0"/>
    <x v="0"/>
  </r>
  <r>
    <s v="Tata Zest Revotron 1.2T XMS"/>
    <n v="3.75"/>
    <n v="58602"/>
    <x v="1"/>
    <x v="0"/>
    <x v="0"/>
    <x v="4"/>
    <n v="1197"/>
    <x v="2"/>
    <x v="0"/>
  </r>
  <r>
    <s v="Hyundai i10 Magna"/>
    <n v="2.4500000000000002"/>
    <n v="40102"/>
    <x v="1"/>
    <x v="0"/>
    <x v="0"/>
    <x v="8"/>
    <n v="1197"/>
    <x v="0"/>
    <x v="0"/>
  </r>
  <r>
    <s v="Hyundai Grand i10 1.2 Kappa Sportz BSIV"/>
    <n v="4.95"/>
    <n v="70518"/>
    <x v="1"/>
    <x v="0"/>
    <x v="0"/>
    <x v="0"/>
    <n v="999"/>
    <x v="0"/>
    <x v="2"/>
  </r>
  <r>
    <s v="Hyundai i20 Sportz 1.2"/>
    <n v="3.41"/>
    <n v="133876"/>
    <x v="1"/>
    <x v="0"/>
    <x v="0"/>
    <x v="10"/>
    <n v="1461"/>
    <x v="0"/>
    <x v="0"/>
  </r>
  <r>
    <s v="Renault Triber RXT EASY-R AMT"/>
    <n v="8.11"/>
    <n v="7309"/>
    <x v="1"/>
    <x v="1"/>
    <x v="0"/>
    <x v="6"/>
    <n v="1497"/>
    <x v="0"/>
    <x v="0"/>
  </r>
  <r>
    <s v="Renault Duster 110PS Diesel RxL"/>
    <n v="5.36"/>
    <n v="209362"/>
    <x v="0"/>
    <x v="0"/>
    <x v="0"/>
    <x v="4"/>
    <n v="1086"/>
    <x v="0"/>
    <x v="0"/>
  </r>
  <r>
    <s v="Honda City 1.5 V AT"/>
    <n v="2.98"/>
    <n v="105685"/>
    <x v="1"/>
    <x v="1"/>
    <x v="1"/>
    <x v="12"/>
    <n v="1497"/>
    <x v="0"/>
    <x v="0"/>
  </r>
  <r>
    <s v="Hyundai Santro Xing GL"/>
    <n v="1.1399999999999999"/>
    <n v="58415"/>
    <x v="1"/>
    <x v="0"/>
    <x v="1"/>
    <x v="9"/>
    <n v="1199"/>
    <x v="0"/>
    <x v="0"/>
  </r>
  <r>
    <s v="Honda City 1.5 V MT"/>
    <n v="2.85"/>
    <n v="69411"/>
    <x v="1"/>
    <x v="0"/>
    <x v="1"/>
    <x v="12"/>
    <n v="998"/>
    <x v="0"/>
    <x v="2"/>
  </r>
  <r>
    <s v="Honda WR-V i-VTEC VX"/>
    <n v="7.15"/>
    <n v="31356"/>
    <x v="1"/>
    <x v="0"/>
    <x v="0"/>
    <x v="0"/>
    <n v="1493"/>
    <x v="0"/>
    <x v="0"/>
  </r>
  <r>
    <s v="Maruti A-Star Zxi"/>
    <n v="1.58"/>
    <n v="112640"/>
    <x v="1"/>
    <x v="0"/>
    <x v="2"/>
    <x v="14"/>
    <n v="1599"/>
    <x v="0"/>
    <x v="0"/>
  </r>
  <r>
    <s v="Kia Seltos GTX Plus AT D"/>
    <n v="18.28"/>
    <n v="49289"/>
    <x v="0"/>
    <x v="1"/>
    <x v="0"/>
    <x v="6"/>
    <n v="1497"/>
    <x v="3"/>
    <x v="0"/>
  </r>
  <r>
    <s v="Hyundai Verna Transform VTVT"/>
    <n v="1.66"/>
    <n v="86208"/>
    <x v="1"/>
    <x v="0"/>
    <x v="3"/>
    <x v="12"/>
    <n v="1373"/>
    <x v="0"/>
    <x v="0"/>
  </r>
  <r>
    <s v="Honda City i VTEC V"/>
    <n v="6.94"/>
    <n v="40530"/>
    <x v="1"/>
    <x v="0"/>
    <x v="0"/>
    <x v="2"/>
    <n v="998"/>
    <x v="0"/>
    <x v="2"/>
  </r>
  <r>
    <s v="Maruti Ciaz ZXi Plus"/>
    <n v="6.49"/>
    <n v="44877"/>
    <x v="1"/>
    <x v="0"/>
    <x v="0"/>
    <x v="2"/>
    <n v="1298"/>
    <x v="2"/>
    <x v="0"/>
  </r>
  <r>
    <s v="Maruti Alto K10 LXI CNG Optional"/>
    <n v="3.16"/>
    <n v="92170"/>
    <x v="2"/>
    <x v="0"/>
    <x v="0"/>
    <x v="3"/>
    <n v="1197"/>
    <x v="0"/>
    <x v="0"/>
  </r>
  <r>
    <s v="Maruti Swift ZXI BSIII"/>
    <n v="1.83"/>
    <n v="94301"/>
    <x v="1"/>
    <x v="0"/>
    <x v="0"/>
    <x v="9"/>
    <n v="2696"/>
    <x v="0"/>
    <x v="1"/>
  </r>
  <r>
    <s v="Hyundai Xcent 1.2 VTVT E Plus"/>
    <n v="5.28"/>
    <n v="5140"/>
    <x v="1"/>
    <x v="0"/>
    <x v="1"/>
    <x v="3"/>
    <n v="1498"/>
    <x v="0"/>
    <x v="0"/>
  </r>
  <r>
    <s v="Mahindra Ssangyong Rexton RX7"/>
    <n v="5.3"/>
    <n v="86261"/>
    <x v="0"/>
    <x v="1"/>
    <x v="2"/>
    <x v="10"/>
    <n v="1997"/>
    <x v="0"/>
    <x v="0"/>
  </r>
  <r>
    <s v="Honda Jazz 1.5 VX i DTEC"/>
    <n v="3.8"/>
    <n v="240521"/>
    <x v="0"/>
    <x v="0"/>
    <x v="0"/>
    <x v="4"/>
    <n v="1995"/>
    <x v="0"/>
    <x v="0"/>
  </r>
  <r>
    <s v="Honda CR-V 2.0L 2WD AT"/>
    <n v="15.5"/>
    <n v="74000"/>
    <x v="1"/>
    <x v="1"/>
    <x v="0"/>
    <x v="2"/>
    <n v="0"/>
    <x v="2"/>
    <x v="4"/>
  </r>
  <r>
    <s v="BMW 5 Series 520d M Sport"/>
    <n v="36.56"/>
    <n v="33000"/>
    <x v="0"/>
    <x v="1"/>
    <x v="1"/>
    <x v="0"/>
    <n v="1598"/>
    <x v="0"/>
    <x v="0"/>
  </r>
  <r>
    <s v="Tata Nexon EV Prime XZ Plus"/>
    <n v="15.95"/>
    <n v="19900"/>
    <x v="3"/>
    <x v="1"/>
    <x v="0"/>
    <x v="1"/>
    <n v="999"/>
    <x v="2"/>
    <x v="2"/>
  </r>
  <r>
    <s v="Volkswagen Vento Diesel Trendline"/>
    <n v="2.75"/>
    <n v="105014"/>
    <x v="0"/>
    <x v="0"/>
    <x v="2"/>
    <x v="16"/>
    <n v="998"/>
    <x v="0"/>
    <x v="2"/>
  </r>
  <r>
    <s v="Renault Triber RXZ EASY-R AMT"/>
    <n v="8"/>
    <n v="27174"/>
    <x v="1"/>
    <x v="1"/>
    <x v="0"/>
    <x v="1"/>
    <n v="2755"/>
    <x v="0"/>
    <x v="1"/>
  </r>
  <r>
    <s v="Maruti Wagon R VXI BS IV"/>
    <n v="3.64"/>
    <n v="68671"/>
    <x v="1"/>
    <x v="0"/>
    <x v="0"/>
    <x v="2"/>
    <n v="1498"/>
    <x v="0"/>
    <x v="0"/>
  </r>
  <r>
    <s v="Toyota Fortuner 2.8 2WD MT"/>
    <n v="37.5"/>
    <n v="100000"/>
    <x v="0"/>
    <x v="0"/>
    <x v="0"/>
    <x v="7"/>
    <n v="1197"/>
    <x v="0"/>
    <x v="0"/>
  </r>
  <r>
    <s v="Ford Ecosport 1.5 DV5 MT Titanium Optional"/>
    <n v="6.75"/>
    <n v="78452"/>
    <x v="0"/>
    <x v="0"/>
    <x v="0"/>
    <x v="4"/>
    <n v="1582"/>
    <x v="2"/>
    <x v="0"/>
  </r>
  <r>
    <s v="Maruti Swift Dzire VXI"/>
    <n v="4.49"/>
    <n v="51200"/>
    <x v="1"/>
    <x v="0"/>
    <x v="1"/>
    <x v="5"/>
    <n v="1999"/>
    <x v="0"/>
    <x v="0"/>
  </r>
  <r>
    <s v="Hyundai Creta 1.6 CRDi AT SX Plus"/>
    <n v="8.9"/>
    <n v="138314"/>
    <x v="0"/>
    <x v="1"/>
    <x v="0"/>
    <x v="4"/>
    <n v="2755"/>
    <x v="0"/>
    <x v="1"/>
  </r>
  <r>
    <s v="Jaguar F-Pace Prestige 2.0 AWD"/>
    <n v="42"/>
    <n v="66614"/>
    <x v="0"/>
    <x v="1"/>
    <x v="0"/>
    <x v="2"/>
    <n v="1950"/>
    <x v="3"/>
    <x v="0"/>
  </r>
  <r>
    <s v="Toyota Innova Crysta 2.8 ZX AT BSIV"/>
    <n v="22.5"/>
    <n v="117000"/>
    <x v="0"/>
    <x v="1"/>
    <x v="0"/>
    <x v="0"/>
    <n v="1248"/>
    <x v="0"/>
    <x v="0"/>
  </r>
  <r>
    <s v="Mercedes-Benz C-Class Progressive C 220d"/>
    <n v="39"/>
    <n v="24000"/>
    <x v="0"/>
    <x v="1"/>
    <x v="1"/>
    <x v="6"/>
    <n v="2184"/>
    <x v="0"/>
    <x v="1"/>
  </r>
  <r>
    <s v="Maruti Swift DDiS VDI"/>
    <n v="6.3"/>
    <n v="135000"/>
    <x v="0"/>
    <x v="0"/>
    <x v="0"/>
    <x v="2"/>
    <n v="796"/>
    <x v="0"/>
    <x v="2"/>
  </r>
  <r>
    <s v="Mahindra Thar LX 4-Str Hard Top Diesel"/>
    <n v="18.8"/>
    <n v="4595"/>
    <x v="0"/>
    <x v="0"/>
    <x v="0"/>
    <x v="11"/>
    <n v="1968"/>
    <x v="2"/>
    <x v="0"/>
  </r>
  <r>
    <s v="Maruti Alto 800 VXI"/>
    <n v="3.5"/>
    <n v="58503"/>
    <x v="1"/>
    <x v="0"/>
    <x v="0"/>
    <x v="0"/>
    <n v="1498"/>
    <x v="2"/>
    <x v="0"/>
  </r>
  <r>
    <s v="Audi A3 35 TDI Premium Plus"/>
    <n v="25.8"/>
    <n v="39000"/>
    <x v="0"/>
    <x v="1"/>
    <x v="0"/>
    <x v="6"/>
    <n v="1248"/>
    <x v="0"/>
    <x v="0"/>
  </r>
  <r>
    <s v="Ford Ecosport 1.5 Diesel Trend Plus BSIV"/>
    <n v="6.9"/>
    <n v="71000"/>
    <x v="0"/>
    <x v="0"/>
    <x v="0"/>
    <x v="0"/>
    <n v="1373"/>
    <x v="0"/>
    <x v="0"/>
  </r>
  <r>
    <s v="Maruti Ertiga VDI"/>
    <n v="6.5"/>
    <n v="79369"/>
    <x v="0"/>
    <x v="0"/>
    <x v="0"/>
    <x v="8"/>
    <n v="999"/>
    <x v="0"/>
    <x v="2"/>
  </r>
  <r>
    <s v="Maruti Ertiga ZXI"/>
    <n v="5.5"/>
    <n v="100000"/>
    <x v="1"/>
    <x v="0"/>
    <x v="0"/>
    <x v="4"/>
    <n v="998"/>
    <x v="0"/>
    <x v="2"/>
  </r>
  <r>
    <s v="Renault KWID Climber 1.0 AMT Opt"/>
    <n v="5"/>
    <n v="10000"/>
    <x v="1"/>
    <x v="1"/>
    <x v="0"/>
    <x v="1"/>
    <n v="796"/>
    <x v="0"/>
    <x v="2"/>
  </r>
  <r>
    <s v="Maruti Wagon R VXI AMT"/>
    <n v="5.25"/>
    <n v="22000"/>
    <x v="1"/>
    <x v="1"/>
    <x v="0"/>
    <x v="3"/>
    <n v="1498"/>
    <x v="0"/>
    <x v="0"/>
  </r>
  <r>
    <s v="Maruti Alto 800 VXI"/>
    <n v="3.8"/>
    <n v="21321"/>
    <x v="1"/>
    <x v="0"/>
    <x v="0"/>
    <x v="3"/>
    <n v="1997"/>
    <x v="0"/>
    <x v="0"/>
  </r>
  <r>
    <s v="MG Astor Sharp CVT"/>
    <n v="17.5"/>
    <n v="8826"/>
    <x v="1"/>
    <x v="1"/>
    <x v="0"/>
    <x v="11"/>
    <n v="1086"/>
    <x v="0"/>
    <x v="0"/>
  </r>
  <r>
    <s v="Honda CR-V 2.0L 2WD AT"/>
    <n v="23.5"/>
    <n v="14000"/>
    <x v="1"/>
    <x v="1"/>
    <x v="0"/>
    <x v="3"/>
    <n v="1197"/>
    <x v="0"/>
    <x v="0"/>
  </r>
  <r>
    <s v="Hyundai i10 Sportz 1.1L"/>
    <n v="4"/>
    <n v="20000"/>
    <x v="1"/>
    <x v="0"/>
    <x v="0"/>
    <x v="5"/>
    <n v="1197"/>
    <x v="3"/>
    <x v="0"/>
  </r>
  <r>
    <s v="Maruti Ignis 1.2 Alpha BSIV"/>
    <n v="5.47"/>
    <n v="40000"/>
    <x v="1"/>
    <x v="0"/>
    <x v="0"/>
    <x v="0"/>
    <n v="1198"/>
    <x v="2"/>
    <x v="0"/>
  </r>
  <r>
    <s v="Hyundai i20 Sportz 1.2"/>
    <n v="6.5"/>
    <n v="25000"/>
    <x v="1"/>
    <x v="0"/>
    <x v="0"/>
    <x v="0"/>
    <n v="796"/>
    <x v="0"/>
    <x v="2"/>
  </r>
  <r>
    <s v="Datsun GO T Option Petrol"/>
    <n v="4.2"/>
    <n v="30000"/>
    <x v="1"/>
    <x v="0"/>
    <x v="1"/>
    <x v="7"/>
    <n v="2179"/>
    <x v="0"/>
    <x v="1"/>
  </r>
  <r>
    <s v="Maruti 800 DX 5 Speed"/>
    <n v="0.4"/>
    <n v="80000"/>
    <x v="1"/>
    <x v="0"/>
    <x v="0"/>
    <x v="23"/>
    <n v="998"/>
    <x v="0"/>
    <x v="2"/>
  </r>
  <r>
    <s v="Mahindra XUV500 W8 FWD"/>
    <n v="7.5"/>
    <n v="98725"/>
    <x v="0"/>
    <x v="0"/>
    <x v="0"/>
    <x v="10"/>
    <n v="1582"/>
    <x v="0"/>
    <x v="0"/>
  </r>
  <r>
    <s v="Maruti Alto K10 2010-2014 VXI"/>
    <n v="2.65"/>
    <n v="59632"/>
    <x v="1"/>
    <x v="0"/>
    <x v="0"/>
    <x v="8"/>
    <n v="1248"/>
    <x v="0"/>
    <x v="0"/>
  </r>
  <r>
    <s v="Hyundai Creta 1.6 SX Automatic Diesel"/>
    <n v="15"/>
    <n v="71230"/>
    <x v="0"/>
    <x v="1"/>
    <x v="0"/>
    <x v="3"/>
    <n v="1582"/>
    <x v="0"/>
    <x v="0"/>
  </r>
  <r>
    <s v="Maruti Swift VDI BSIV"/>
    <n v="5"/>
    <n v="50000"/>
    <x v="0"/>
    <x v="0"/>
    <x v="0"/>
    <x v="5"/>
    <n v="1197"/>
    <x v="0"/>
    <x v="0"/>
  </r>
  <r>
    <s v="Hyundai Creta 1.6 CRDi SX Option"/>
    <n v="9.8000000000000007"/>
    <n v="117302"/>
    <x v="0"/>
    <x v="0"/>
    <x v="0"/>
    <x v="4"/>
    <n v="1248"/>
    <x v="0"/>
    <x v="0"/>
  </r>
  <r>
    <s v="Maruti Swift VXI"/>
    <n v="4.3499999999999996"/>
    <n v="78318"/>
    <x v="1"/>
    <x v="0"/>
    <x v="0"/>
    <x v="10"/>
    <n v="1248"/>
    <x v="0"/>
    <x v="0"/>
  </r>
  <r>
    <s v="Maruti Swift Dzire VDi"/>
    <n v="4.7"/>
    <n v="98836"/>
    <x v="0"/>
    <x v="0"/>
    <x v="0"/>
    <x v="10"/>
    <n v="1598"/>
    <x v="0"/>
    <x v="0"/>
  </r>
  <r>
    <s v="Maruti Vitara Brezza ZDi"/>
    <n v="10.5"/>
    <n v="88235"/>
    <x v="0"/>
    <x v="0"/>
    <x v="0"/>
    <x v="7"/>
    <n v="1248"/>
    <x v="0"/>
    <x v="0"/>
  </r>
  <r>
    <s v="Volkswagen Vento Diesel Highline"/>
    <n v="3.8"/>
    <n v="120000"/>
    <x v="0"/>
    <x v="0"/>
    <x v="1"/>
    <x v="10"/>
    <n v="1582"/>
    <x v="0"/>
    <x v="0"/>
  </r>
  <r>
    <s v="Maruti Swift VDI"/>
    <n v="4"/>
    <n v="110000"/>
    <x v="0"/>
    <x v="0"/>
    <x v="1"/>
    <x v="8"/>
    <n v="796"/>
    <x v="0"/>
    <x v="2"/>
  </r>
  <r>
    <s v="Hyundai Creta 1.6 CRDi SX Plus"/>
    <n v="12.5"/>
    <n v="84738"/>
    <x v="0"/>
    <x v="0"/>
    <x v="0"/>
    <x v="3"/>
    <n v="1197"/>
    <x v="2"/>
    <x v="0"/>
  </r>
  <r>
    <s v="Maruti Alto LX BSIII"/>
    <n v="1.5"/>
    <n v="60000"/>
    <x v="1"/>
    <x v="0"/>
    <x v="2"/>
    <x v="17"/>
    <n v="1498"/>
    <x v="0"/>
    <x v="0"/>
  </r>
  <r>
    <s v="Maruti Baleno 1.2 Delta"/>
    <n v="6.5"/>
    <n v="38238"/>
    <x v="1"/>
    <x v="0"/>
    <x v="0"/>
    <x v="0"/>
    <n v="1997"/>
    <x v="0"/>
    <x v="0"/>
  </r>
  <r>
    <s v="Volkswagen Vento 1.5 TDI Highline AT"/>
    <n v="7.25"/>
    <n v="114996"/>
    <x v="0"/>
    <x v="1"/>
    <x v="0"/>
    <x v="2"/>
    <n v="1199"/>
    <x v="0"/>
    <x v="0"/>
  </r>
  <r>
    <s v="Mahindra XUV500 W8 1.99 mHawk"/>
    <n v="10.9"/>
    <n v="68269"/>
    <x v="0"/>
    <x v="0"/>
    <x v="0"/>
    <x v="2"/>
    <n v="1498"/>
    <x v="0"/>
    <x v="0"/>
  </r>
  <r>
    <s v="Tata Altroz XZ"/>
    <n v="8.5"/>
    <n v="15000"/>
    <x v="1"/>
    <x v="0"/>
    <x v="0"/>
    <x v="6"/>
    <n v="1248"/>
    <x v="0"/>
    <x v="0"/>
  </r>
  <r>
    <s v="Volkswagen Polo 1.5 TDI Highline"/>
    <n v="5.25"/>
    <n v="101000"/>
    <x v="0"/>
    <x v="0"/>
    <x v="0"/>
    <x v="4"/>
    <n v="1598"/>
    <x v="0"/>
    <x v="0"/>
  </r>
  <r>
    <s v="Maruti Swift Dzire VDI"/>
    <n v="5.0999999999999996"/>
    <n v="90000"/>
    <x v="0"/>
    <x v="0"/>
    <x v="0"/>
    <x v="10"/>
    <n v="1299"/>
    <x v="0"/>
    <x v="0"/>
  </r>
  <r>
    <s v="Skoda Rapid 1.6 TDI Ambition"/>
    <n v="3.6"/>
    <n v="103000"/>
    <x v="0"/>
    <x v="0"/>
    <x v="0"/>
    <x v="8"/>
    <n v="1373"/>
    <x v="2"/>
    <x v="0"/>
  </r>
  <r>
    <s v="Ford Ikon 1.3 Flair"/>
    <n v="1.25"/>
    <n v="66000"/>
    <x v="1"/>
    <x v="0"/>
    <x v="0"/>
    <x v="13"/>
    <n v="1493"/>
    <x v="0"/>
    <x v="0"/>
  </r>
  <r>
    <s v="Maruti Ciaz VXi"/>
    <n v="6.75"/>
    <n v="90623"/>
    <x v="1"/>
    <x v="0"/>
    <x v="0"/>
    <x v="5"/>
    <n v="2755"/>
    <x v="2"/>
    <x v="1"/>
  </r>
  <r>
    <s v="Hyundai Verna CRDi ABS"/>
    <n v="2.2999999999999998"/>
    <n v="100000"/>
    <x v="0"/>
    <x v="0"/>
    <x v="1"/>
    <x v="9"/>
    <n v="1248"/>
    <x v="0"/>
    <x v="0"/>
  </r>
  <r>
    <s v="Toyota Innova Crysta 2.8 ZX AT BSIV"/>
    <n v="27.3"/>
    <n v="71000"/>
    <x v="0"/>
    <x v="1"/>
    <x v="0"/>
    <x v="7"/>
    <n v="2197"/>
    <x v="0"/>
    <x v="1"/>
  </r>
  <r>
    <s v="Maruti Swift Dzire AMT VDI"/>
    <n v="6.7"/>
    <n v="70000"/>
    <x v="0"/>
    <x v="1"/>
    <x v="1"/>
    <x v="0"/>
    <n v="1498"/>
    <x v="2"/>
    <x v="0"/>
  </r>
  <r>
    <s v="Tata Aria Pure 4x2"/>
    <n v="6.2"/>
    <n v="38431"/>
    <x v="0"/>
    <x v="0"/>
    <x v="0"/>
    <x v="8"/>
    <n v="1248"/>
    <x v="0"/>
    <x v="0"/>
  </r>
  <r>
    <s v="Honda Amaze VX Diesel BSIV"/>
    <n v="6.65"/>
    <n v="110000"/>
    <x v="0"/>
    <x v="0"/>
    <x v="0"/>
    <x v="3"/>
    <n v="2982"/>
    <x v="0"/>
    <x v="1"/>
  </r>
  <r>
    <s v="Maruti Swift VDI"/>
    <n v="4.5"/>
    <n v="110000"/>
    <x v="0"/>
    <x v="0"/>
    <x v="1"/>
    <x v="10"/>
    <n v="1199"/>
    <x v="2"/>
    <x v="0"/>
  </r>
  <r>
    <s v="Toyota Fortuner 3.0 Diesel"/>
    <n v="12.5"/>
    <n v="249535"/>
    <x v="0"/>
    <x v="0"/>
    <x v="0"/>
    <x v="16"/>
    <n v="1498"/>
    <x v="0"/>
    <x v="0"/>
  </r>
  <r>
    <s v="Honda Amaze S Petrol BSIV"/>
    <n v="6.8"/>
    <n v="59858"/>
    <x v="1"/>
    <x v="0"/>
    <x v="0"/>
    <x v="3"/>
    <n v="2179"/>
    <x v="0"/>
    <x v="1"/>
  </r>
  <r>
    <s v="Volkswagen Polo 1.5 TDI Highline"/>
    <n v="4.5"/>
    <n v="89506"/>
    <x v="0"/>
    <x v="0"/>
    <x v="0"/>
    <x v="10"/>
    <n v="1197"/>
    <x v="0"/>
    <x v="0"/>
  </r>
  <r>
    <s v="Mahindra XUV500 W8 4WD"/>
    <n v="11.5"/>
    <n v="76365"/>
    <x v="0"/>
    <x v="0"/>
    <x v="0"/>
    <x v="2"/>
    <n v="1199"/>
    <x v="0"/>
    <x v="0"/>
  </r>
  <r>
    <s v="Hyundai Xcent 1.2 Kappa SX"/>
    <n v="4.5"/>
    <n v="120000"/>
    <x v="1"/>
    <x v="0"/>
    <x v="1"/>
    <x v="5"/>
    <n v="1497"/>
    <x v="0"/>
    <x v="0"/>
  </r>
  <r>
    <s v="Chevrolet Beat LS"/>
    <n v="1.1000000000000001"/>
    <n v="35000"/>
    <x v="1"/>
    <x v="0"/>
    <x v="1"/>
    <x v="16"/>
    <n v="1396"/>
    <x v="0"/>
    <x v="0"/>
  </r>
  <r>
    <s v="Honda City i-VTEC CVT ZX"/>
    <n v="11.5"/>
    <n v="25000"/>
    <x v="1"/>
    <x v="1"/>
    <x v="0"/>
    <x v="3"/>
    <n v="1199"/>
    <x v="0"/>
    <x v="0"/>
  </r>
  <r>
    <s v="Tata Indigo LX BSIV"/>
    <n v="2.39"/>
    <n v="81000"/>
    <x v="0"/>
    <x v="0"/>
    <x v="1"/>
    <x v="4"/>
    <n v="1582"/>
    <x v="0"/>
    <x v="0"/>
  </r>
  <r>
    <s v="Honda Amaze VX CVT i-VTEC"/>
    <n v="7.5"/>
    <n v="98328"/>
    <x v="1"/>
    <x v="1"/>
    <x v="0"/>
    <x v="7"/>
    <n v="1197"/>
    <x v="0"/>
    <x v="0"/>
  </r>
  <r>
    <s v="Hyundai Elantra 1.6 SX Option AT"/>
    <n v="12"/>
    <n v="50000"/>
    <x v="0"/>
    <x v="1"/>
    <x v="1"/>
    <x v="2"/>
    <n v="1896"/>
    <x v="0"/>
    <x v="0"/>
  </r>
  <r>
    <s v="Hyundai i20 Active 1.2 SX"/>
    <n v="7.85"/>
    <n v="52548"/>
    <x v="1"/>
    <x v="0"/>
    <x v="0"/>
    <x v="0"/>
    <n v="1497"/>
    <x v="0"/>
    <x v="0"/>
  </r>
  <r>
    <s v="Volkswagen Jetta 2.0 TDI Trendline"/>
    <n v="2.1800000000000002"/>
    <n v="80000"/>
    <x v="0"/>
    <x v="0"/>
    <x v="1"/>
    <x v="12"/>
    <n v="1498"/>
    <x v="0"/>
    <x v="0"/>
  </r>
  <r>
    <s v="Honda City GXi"/>
    <n v="2.5"/>
    <n v="50000"/>
    <x v="1"/>
    <x v="0"/>
    <x v="0"/>
    <x v="17"/>
    <n v="1199"/>
    <x v="0"/>
    <x v="0"/>
  </r>
  <r>
    <s v="MG Astor Sharp"/>
    <n v="16"/>
    <n v="10000"/>
    <x v="1"/>
    <x v="0"/>
    <x v="0"/>
    <x v="11"/>
    <n v="1197"/>
    <x v="0"/>
    <x v="0"/>
  </r>
  <r>
    <s v="Tata Altroz XZ"/>
    <n v="8"/>
    <n v="60000"/>
    <x v="1"/>
    <x v="0"/>
    <x v="0"/>
    <x v="6"/>
    <n v="1120"/>
    <x v="0"/>
    <x v="0"/>
  </r>
  <r>
    <s v="Hyundai i20 Sportz"/>
    <n v="7.52"/>
    <n v="15000"/>
    <x v="1"/>
    <x v="0"/>
    <x v="0"/>
    <x v="6"/>
    <n v="1591"/>
    <x v="0"/>
    <x v="0"/>
  </r>
  <r>
    <s v="Hyundai Xcent 1.1 CRDi S"/>
    <n v="4.5"/>
    <n v="100000"/>
    <x v="0"/>
    <x v="0"/>
    <x v="0"/>
    <x v="2"/>
    <n v="1399"/>
    <x v="2"/>
    <x v="0"/>
  </r>
  <r>
    <s v="Hyundai Creta 1.6 VTVT SX Plus"/>
    <n v="12.8"/>
    <n v="27726"/>
    <x v="1"/>
    <x v="0"/>
    <x v="0"/>
    <x v="3"/>
    <n v="1586"/>
    <x v="0"/>
    <x v="0"/>
  </r>
  <r>
    <s v="Ford Figo Diesel Titanium"/>
    <n v="2.1"/>
    <n v="180000"/>
    <x v="0"/>
    <x v="0"/>
    <x v="1"/>
    <x v="8"/>
    <n v="1997"/>
    <x v="0"/>
    <x v="0"/>
  </r>
  <r>
    <s v="Maruti SX4 ZXI MT BSIV"/>
    <n v="2.5"/>
    <n v="40000"/>
    <x v="1"/>
    <x v="0"/>
    <x v="0"/>
    <x v="14"/>
    <n v="1197"/>
    <x v="4"/>
    <x v="0"/>
  </r>
  <r>
    <s v="Mahindra XUV500 W10 1.99 mHawk"/>
    <n v="13.5"/>
    <n v="80252"/>
    <x v="0"/>
    <x v="0"/>
    <x v="0"/>
    <x v="2"/>
    <n v="998"/>
    <x v="0"/>
    <x v="2"/>
  </r>
  <r>
    <s v="Maruti Swift Dzire VXI"/>
    <n v="4.2"/>
    <n v="90000"/>
    <x v="1"/>
    <x v="0"/>
    <x v="0"/>
    <x v="5"/>
    <n v="2179"/>
    <x v="0"/>
    <x v="1"/>
  </r>
  <r>
    <s v="Maruti Wagon R LXI"/>
    <n v="1.3"/>
    <n v="75000"/>
    <x v="1"/>
    <x v="0"/>
    <x v="1"/>
    <x v="15"/>
    <n v="998"/>
    <x v="0"/>
    <x v="2"/>
  </r>
  <r>
    <s v="Mahindra Scorpio VLX 2WD AIRBAG AT BSIV"/>
    <n v="5.5"/>
    <n v="120000"/>
    <x v="0"/>
    <x v="0"/>
    <x v="0"/>
    <x v="12"/>
    <n v="1498"/>
    <x v="0"/>
    <x v="0"/>
  </r>
  <r>
    <s v="Maruti Alto K10 VXI AMT"/>
    <n v="4.25"/>
    <n v="57988"/>
    <x v="1"/>
    <x v="1"/>
    <x v="0"/>
    <x v="7"/>
    <n v="1197"/>
    <x v="0"/>
    <x v="0"/>
  </r>
  <r>
    <s v="Honda City i DTEC V"/>
    <n v="6.1"/>
    <n v="85000"/>
    <x v="0"/>
    <x v="0"/>
    <x v="0"/>
    <x v="5"/>
    <n v="1196"/>
    <x v="2"/>
    <x v="0"/>
  </r>
  <r>
    <s v="Maruti Wagon R VXI 1.2 BSIV"/>
    <n v="4.3"/>
    <n v="62000"/>
    <x v="1"/>
    <x v="0"/>
    <x v="0"/>
    <x v="0"/>
    <n v="1197"/>
    <x v="0"/>
    <x v="0"/>
  </r>
  <r>
    <s v="Maruti Eeco 5 Seater AC BSIV"/>
    <n v="5"/>
    <n v="63000"/>
    <x v="1"/>
    <x v="0"/>
    <x v="0"/>
    <x v="7"/>
    <n v="1498"/>
    <x v="2"/>
    <x v="0"/>
  </r>
  <r>
    <s v="Hyundai i10 Sportz"/>
    <n v="3.9"/>
    <n v="65000"/>
    <x v="1"/>
    <x v="0"/>
    <x v="0"/>
    <x v="16"/>
    <n v="1582"/>
    <x v="0"/>
    <x v="0"/>
  </r>
  <r>
    <s v="Mahindra Bolero B6 Opt"/>
    <n v="8.5"/>
    <n v="65000"/>
    <x v="0"/>
    <x v="0"/>
    <x v="0"/>
    <x v="6"/>
    <n v="1493"/>
    <x v="0"/>
    <x v="0"/>
  </r>
  <r>
    <s v="Hyundai Creta 1.6 CRDi SX"/>
    <n v="11.2"/>
    <n v="99000"/>
    <x v="0"/>
    <x v="0"/>
    <x v="0"/>
    <x v="0"/>
    <n v="1197"/>
    <x v="0"/>
    <x v="0"/>
  </r>
  <r>
    <s v="Mahindra TUV 300 T8"/>
    <n v="7"/>
    <n v="80000"/>
    <x v="0"/>
    <x v="0"/>
    <x v="0"/>
    <x v="0"/>
    <n v="1405"/>
    <x v="2"/>
    <x v="0"/>
  </r>
  <r>
    <s v="Hyundai Aura SX"/>
    <n v="7.86"/>
    <n v="5000"/>
    <x v="1"/>
    <x v="0"/>
    <x v="0"/>
    <x v="1"/>
    <n v="1461"/>
    <x v="0"/>
    <x v="0"/>
  </r>
  <r>
    <s v="Tata Indica Aqua 1.4 TDI"/>
    <n v="1"/>
    <n v="110000"/>
    <x v="0"/>
    <x v="0"/>
    <x v="1"/>
    <x v="12"/>
    <n v="2489"/>
    <x v="0"/>
    <x v="1"/>
  </r>
  <r>
    <s v="Renault Duster 110PS Diesel RxZ"/>
    <n v="4"/>
    <n v="142366"/>
    <x v="0"/>
    <x v="0"/>
    <x v="0"/>
    <x v="8"/>
    <n v="1198"/>
    <x v="0"/>
    <x v="0"/>
  </r>
  <r>
    <s v="Mahindra Xylo D2 BS IV"/>
    <n v="2.5"/>
    <n v="170000"/>
    <x v="0"/>
    <x v="0"/>
    <x v="2"/>
    <x v="4"/>
    <n v="796"/>
    <x v="0"/>
    <x v="2"/>
  </r>
  <r>
    <s v="Nissan Micra Active XV Petrol"/>
    <n v="4.0999999999999996"/>
    <n v="54000"/>
    <x v="1"/>
    <x v="0"/>
    <x v="0"/>
    <x v="0"/>
    <n v="1498"/>
    <x v="0"/>
    <x v="0"/>
  </r>
  <r>
    <s v="Maruti Alto 800 LXI"/>
    <n v="3.5"/>
    <n v="15000"/>
    <x v="1"/>
    <x v="0"/>
    <x v="0"/>
    <x v="6"/>
    <n v="1193"/>
    <x v="0"/>
    <x v="0"/>
  </r>
  <r>
    <s v="Honda City VX MT"/>
    <n v="11"/>
    <n v="42550"/>
    <x v="1"/>
    <x v="0"/>
    <x v="0"/>
    <x v="1"/>
    <n v="1086"/>
    <x v="0"/>
    <x v="0"/>
  </r>
  <r>
    <s v="Tata Bolt Revotron XT"/>
    <n v="3.8"/>
    <n v="110000"/>
    <x v="1"/>
    <x v="0"/>
    <x v="1"/>
    <x v="3"/>
    <n v="1086"/>
    <x v="0"/>
    <x v="0"/>
  </r>
  <r>
    <s v="Hyundai Santro Xing XO"/>
    <n v="1.49"/>
    <n v="70000"/>
    <x v="1"/>
    <x v="0"/>
    <x v="1"/>
    <x v="17"/>
    <n v="1582"/>
    <x v="0"/>
    <x v="0"/>
  </r>
  <r>
    <s v="Hyundai Santro Xing XG"/>
    <n v="1.65"/>
    <n v="90000"/>
    <x v="1"/>
    <x v="0"/>
    <x v="2"/>
    <x v="19"/>
    <n v="1197"/>
    <x v="0"/>
    <x v="0"/>
  </r>
  <r>
    <s v="Hyundai Creta 1.6 SX Automatic Diesel"/>
    <n v="16"/>
    <n v="50540"/>
    <x v="0"/>
    <x v="1"/>
    <x v="0"/>
    <x v="7"/>
    <n v="799"/>
    <x v="0"/>
    <x v="2"/>
  </r>
  <r>
    <s v="Maruti Baleno Zeta"/>
    <n v="7.5"/>
    <n v="35000"/>
    <x v="1"/>
    <x v="0"/>
    <x v="0"/>
    <x v="6"/>
    <n v="1396"/>
    <x v="0"/>
    <x v="0"/>
  </r>
  <r>
    <s v="Datsun RediGO S"/>
    <n v="2.5"/>
    <n v="30000"/>
    <x v="1"/>
    <x v="0"/>
    <x v="1"/>
    <x v="0"/>
    <n v="1197"/>
    <x v="0"/>
    <x v="0"/>
  </r>
  <r>
    <s v="Hyundai i20 Asta 1.4 CRDi (Diesel)"/>
    <n v="3"/>
    <n v="90000"/>
    <x v="0"/>
    <x v="0"/>
    <x v="1"/>
    <x v="12"/>
    <n v="1199"/>
    <x v="0"/>
    <x v="0"/>
  </r>
  <r>
    <s v="Hyundai Grand i10 Nios Sportz"/>
    <n v="6.3"/>
    <n v="25000"/>
    <x v="1"/>
    <x v="0"/>
    <x v="0"/>
    <x v="6"/>
    <n v="1586"/>
    <x v="0"/>
    <x v="0"/>
  </r>
  <r>
    <s v="Honda Jazz 1.2 E i VTEC"/>
    <n v="3.8"/>
    <n v="100000"/>
    <x v="1"/>
    <x v="0"/>
    <x v="1"/>
    <x v="4"/>
    <n v="1591"/>
    <x v="0"/>
    <x v="0"/>
  </r>
  <r>
    <s v="Maruti SX4 Vxi BSIII"/>
    <n v="2.5499999999999998"/>
    <n v="90000"/>
    <x v="1"/>
    <x v="0"/>
    <x v="1"/>
    <x v="9"/>
    <n v="998"/>
    <x v="0"/>
    <x v="2"/>
  </r>
  <r>
    <s v="Hyundai Verna VTVT 1.6 SX Option"/>
    <n v="11.8"/>
    <n v="33783"/>
    <x v="1"/>
    <x v="0"/>
    <x v="0"/>
    <x v="7"/>
    <n v="1199"/>
    <x v="0"/>
    <x v="0"/>
  </r>
  <r>
    <s v="Maruti Celerio ZXI AT"/>
    <n v="4"/>
    <n v="50000"/>
    <x v="1"/>
    <x v="1"/>
    <x v="1"/>
    <x v="2"/>
    <n v="998"/>
    <x v="0"/>
    <x v="2"/>
  </r>
  <r>
    <s v="Honda Amaze VX Petrol BSIV"/>
    <n v="7.2"/>
    <n v="30000"/>
    <x v="1"/>
    <x v="0"/>
    <x v="0"/>
    <x v="7"/>
    <n v="1198"/>
    <x v="0"/>
    <x v="0"/>
  </r>
  <r>
    <s v="Maruti Celerio ZXI MT BSIV"/>
    <n v="4.9000000000000004"/>
    <n v="50000"/>
    <x v="1"/>
    <x v="0"/>
    <x v="1"/>
    <x v="7"/>
    <n v="1197"/>
    <x v="0"/>
    <x v="0"/>
  </r>
  <r>
    <s v="Datsun GO T BSIV"/>
    <n v="3.25"/>
    <n v="25000"/>
    <x v="1"/>
    <x v="0"/>
    <x v="1"/>
    <x v="0"/>
    <n v="1498"/>
    <x v="0"/>
    <x v="0"/>
  </r>
  <r>
    <s v="Hyundai i20 Magna Plus BSIV"/>
    <n v="5.95"/>
    <n v="40000"/>
    <x v="1"/>
    <x v="0"/>
    <x v="1"/>
    <x v="7"/>
    <n v="1498"/>
    <x v="0"/>
    <x v="0"/>
  </r>
  <r>
    <s v="Ford Ecosport 1.5 Diesel Titanium"/>
    <n v="8.35"/>
    <n v="68414"/>
    <x v="0"/>
    <x v="0"/>
    <x v="0"/>
    <x v="3"/>
    <n v="1598"/>
    <x v="0"/>
    <x v="0"/>
  </r>
  <r>
    <s v="Volkswagen Vento 1.5 TDI Highline AT"/>
    <n v="7.35"/>
    <n v="91777"/>
    <x v="0"/>
    <x v="1"/>
    <x v="0"/>
    <x v="2"/>
    <n v="1248"/>
    <x v="0"/>
    <x v="0"/>
  </r>
  <r>
    <s v="Skoda Rapid 1.6 TDI Active"/>
    <n v="3.95"/>
    <n v="79399"/>
    <x v="0"/>
    <x v="0"/>
    <x v="0"/>
    <x v="16"/>
    <n v="814"/>
    <x v="0"/>
    <x v="2"/>
  </r>
  <r>
    <s v="Maruti Vitara Brezza ZDi Plus AMT"/>
    <n v="10.8"/>
    <n v="70683"/>
    <x v="0"/>
    <x v="1"/>
    <x v="0"/>
    <x v="3"/>
    <n v="1198"/>
    <x v="0"/>
    <x v="0"/>
  </r>
  <r>
    <s v="Hyundai EON Sportz"/>
    <n v="3.25"/>
    <n v="37820"/>
    <x v="1"/>
    <x v="0"/>
    <x v="0"/>
    <x v="4"/>
    <n v="1498"/>
    <x v="0"/>
    <x v="0"/>
  </r>
  <r>
    <s v="Nissan Micra Active XV Petrol"/>
    <n v="4.75"/>
    <n v="25943"/>
    <x v="1"/>
    <x v="0"/>
    <x v="0"/>
    <x v="0"/>
    <n v="1248"/>
    <x v="0"/>
    <x v="0"/>
  </r>
  <r>
    <s v="Skoda Rapid 1.5 TDI Ambition"/>
    <n v="5.2"/>
    <n v="63470"/>
    <x v="0"/>
    <x v="0"/>
    <x v="0"/>
    <x v="5"/>
    <n v="998"/>
    <x v="0"/>
    <x v="2"/>
  </r>
  <r>
    <s v="Maruti Swift Dzire VDI Optional"/>
    <n v="7.5"/>
    <n v="56500"/>
    <x v="0"/>
    <x v="0"/>
    <x v="0"/>
    <x v="0"/>
    <n v="1248"/>
    <x v="0"/>
    <x v="0"/>
  </r>
  <r>
    <s v="Maruti Celerio ZXI AMT BSIV"/>
    <n v="5.8"/>
    <n v="46364"/>
    <x v="1"/>
    <x v="1"/>
    <x v="0"/>
    <x v="3"/>
    <n v="1198"/>
    <x v="0"/>
    <x v="0"/>
  </r>
  <r>
    <s v="Maruti Swift VDI"/>
    <n v="6.3"/>
    <n v="138571"/>
    <x v="0"/>
    <x v="0"/>
    <x v="0"/>
    <x v="2"/>
    <n v="1527"/>
    <x v="0"/>
    <x v="0"/>
  </r>
  <r>
    <s v="Tata Nexon 1.2 Revotron XZA Plus DualTone"/>
    <n v="10.3"/>
    <n v="15000"/>
    <x v="1"/>
    <x v="1"/>
    <x v="0"/>
    <x v="6"/>
    <n v="1086"/>
    <x v="0"/>
    <x v="0"/>
  </r>
  <r>
    <s v="Maruti Zen D"/>
    <n v="0.75"/>
    <n v="150000"/>
    <x v="0"/>
    <x v="0"/>
    <x v="0"/>
    <x v="21"/>
    <n v="1197"/>
    <x v="0"/>
    <x v="0"/>
  </r>
  <r>
    <s v="Hyundai Santro Xing GLS"/>
    <n v="2.59"/>
    <n v="44357"/>
    <x v="1"/>
    <x v="0"/>
    <x v="1"/>
    <x v="14"/>
    <n v="1498"/>
    <x v="2"/>
    <x v="0"/>
  </r>
  <r>
    <s v="Maruti Wagon R ZXI 1.2"/>
    <n v="5.5"/>
    <n v="20000"/>
    <x v="1"/>
    <x v="0"/>
    <x v="0"/>
    <x v="6"/>
    <n v="1194"/>
    <x v="0"/>
    <x v="0"/>
  </r>
  <r>
    <s v="Volkswagen Polo 1.5 TDI Highline"/>
    <n v="5.3"/>
    <n v="60152"/>
    <x v="0"/>
    <x v="0"/>
    <x v="0"/>
    <x v="5"/>
    <n v="2179"/>
    <x v="0"/>
    <x v="1"/>
  </r>
  <r>
    <s v="Ford Freestyle Titanium"/>
    <n v="7"/>
    <n v="10000"/>
    <x v="1"/>
    <x v="0"/>
    <x v="0"/>
    <x v="6"/>
    <n v="998"/>
    <x v="2"/>
    <x v="2"/>
  </r>
  <r>
    <s v="Mahindra XUV500 R W10 FWD"/>
    <n v="13.5"/>
    <n v="25000"/>
    <x v="0"/>
    <x v="0"/>
    <x v="0"/>
    <x v="0"/>
    <n v="1248"/>
    <x v="0"/>
    <x v="0"/>
  </r>
  <r>
    <s v="Maruti Celerio ZXI Optional AMT BSIV"/>
    <n v="4.5"/>
    <n v="50000"/>
    <x v="1"/>
    <x v="1"/>
    <x v="1"/>
    <x v="3"/>
    <n v="2494"/>
    <x v="0"/>
    <x v="1"/>
  </r>
  <r>
    <s v="Maruti Vitara Brezza ZDi Plus"/>
    <n v="9.75"/>
    <n v="44599"/>
    <x v="0"/>
    <x v="0"/>
    <x v="0"/>
    <x v="3"/>
    <n v="1497"/>
    <x v="0"/>
    <x v="0"/>
  </r>
  <r>
    <s v="Toyota Innova 2.5 VX (Diesel) 7 Seater BS IV"/>
    <n v="7.6"/>
    <n v="289000"/>
    <x v="0"/>
    <x v="0"/>
    <x v="1"/>
    <x v="10"/>
    <n v="1086"/>
    <x v="0"/>
    <x v="0"/>
  </r>
  <r>
    <s v="Honda City GXi"/>
    <n v="2.5"/>
    <n v="80000"/>
    <x v="1"/>
    <x v="0"/>
    <x v="0"/>
    <x v="17"/>
    <n v="1353"/>
    <x v="0"/>
    <x v="0"/>
  </r>
  <r>
    <s v="Hyundai Santro Xing XO"/>
    <n v="1.65"/>
    <n v="120000"/>
    <x v="1"/>
    <x v="0"/>
    <x v="1"/>
    <x v="17"/>
    <n v="1198"/>
    <x v="0"/>
    <x v="0"/>
  </r>
  <r>
    <s v="Kia Seltos GTX Plus"/>
    <n v="15.5"/>
    <n v="60000"/>
    <x v="1"/>
    <x v="0"/>
    <x v="0"/>
    <x v="6"/>
    <n v="1197"/>
    <x v="4"/>
    <x v="0"/>
  </r>
  <r>
    <s v="Honda Amaze S i-Vtech"/>
    <n v="3.25"/>
    <n v="60000"/>
    <x v="1"/>
    <x v="0"/>
    <x v="0"/>
    <x v="5"/>
    <n v="1248"/>
    <x v="0"/>
    <x v="0"/>
  </r>
  <r>
    <s v="Hyundai i20 Active 1.2 SX"/>
    <n v="5.5"/>
    <n v="70000"/>
    <x v="1"/>
    <x v="0"/>
    <x v="1"/>
    <x v="4"/>
    <n v="2609"/>
    <x v="0"/>
    <x v="1"/>
  </r>
  <r>
    <s v="Maruti Vitara Brezza ZDi"/>
    <n v="6.8"/>
    <n v="90000"/>
    <x v="0"/>
    <x v="0"/>
    <x v="1"/>
    <x v="0"/>
    <n v="998"/>
    <x v="0"/>
    <x v="2"/>
  </r>
  <r>
    <s v="Mahindra Scorpio 2.6 Turbo 7 Str"/>
    <n v="2.4"/>
    <n v="156000"/>
    <x v="0"/>
    <x v="0"/>
    <x v="1"/>
    <x v="15"/>
    <n v="1497"/>
    <x v="0"/>
    <x v="0"/>
  </r>
  <r>
    <s v="Maruti Wagon R LXI BS IV"/>
    <n v="3.5"/>
    <n v="35000"/>
    <x v="1"/>
    <x v="0"/>
    <x v="0"/>
    <x v="5"/>
    <n v="1598"/>
    <x v="0"/>
    <x v="0"/>
  </r>
  <r>
    <s v="Mahindra XUV300 W8 Option Diesel"/>
    <n v="13.5"/>
    <n v="78000"/>
    <x v="0"/>
    <x v="0"/>
    <x v="0"/>
    <x v="6"/>
    <n v="1086"/>
    <x v="0"/>
    <x v="0"/>
  </r>
  <r>
    <s v="Skoda Rapid 1.6 MPI AT Style BSIV"/>
    <n v="7.6"/>
    <n v="40000"/>
    <x v="1"/>
    <x v="1"/>
    <x v="0"/>
    <x v="0"/>
    <n v="1493"/>
    <x v="0"/>
    <x v="0"/>
  </r>
  <r>
    <s v="Hyundai Santro Xing XL"/>
    <n v="1.4"/>
    <n v="40000"/>
    <x v="1"/>
    <x v="0"/>
    <x v="1"/>
    <x v="13"/>
    <n v="1197"/>
    <x v="0"/>
    <x v="0"/>
  </r>
  <r>
    <s v="Kia Sonet 1.5 HTX Diesel"/>
    <n v="11"/>
    <n v="25000"/>
    <x v="0"/>
    <x v="0"/>
    <x v="0"/>
    <x v="1"/>
    <n v="796"/>
    <x v="0"/>
    <x v="2"/>
  </r>
  <r>
    <s v="Maruti Baleno Zeta"/>
    <n v="7"/>
    <n v="80000"/>
    <x v="1"/>
    <x v="0"/>
    <x v="0"/>
    <x v="7"/>
    <n v="1498"/>
    <x v="0"/>
    <x v="0"/>
  </r>
  <r>
    <s v="Maruti Alto LXi BSIII"/>
    <n v="1.2"/>
    <n v="77450"/>
    <x v="1"/>
    <x v="0"/>
    <x v="1"/>
    <x v="9"/>
    <n v="1197"/>
    <x v="3"/>
    <x v="0"/>
  </r>
  <r>
    <s v="Volkswagen Vento 1.5 TDI Highline"/>
    <n v="5.0999999999999996"/>
    <n v="170000"/>
    <x v="0"/>
    <x v="0"/>
    <x v="0"/>
    <x v="4"/>
    <n v="1896"/>
    <x v="0"/>
    <x v="0"/>
  </r>
  <r>
    <s v="Hyundai Grand i10 Nios AMT Asta"/>
    <n v="7.1"/>
    <n v="15000"/>
    <x v="1"/>
    <x v="1"/>
    <x v="1"/>
    <x v="6"/>
    <n v="796"/>
    <x v="0"/>
    <x v="2"/>
  </r>
  <r>
    <s v="Skoda Octavia L and K 1.9 TDI MT"/>
    <n v="1.5"/>
    <n v="132000"/>
    <x v="0"/>
    <x v="0"/>
    <x v="0"/>
    <x v="13"/>
    <n v="1586"/>
    <x v="0"/>
    <x v="0"/>
  </r>
  <r>
    <s v="Maruti 800 Std MPFi"/>
    <n v="1.25"/>
    <n v="58000"/>
    <x v="1"/>
    <x v="0"/>
    <x v="0"/>
    <x v="15"/>
    <n v="1497"/>
    <x v="0"/>
    <x v="0"/>
  </r>
  <r>
    <s v="Maruti SX4 Vxi BSIV"/>
    <n v="2.5"/>
    <n v="60000"/>
    <x v="1"/>
    <x v="0"/>
    <x v="0"/>
    <x v="16"/>
    <n v="1498"/>
    <x v="0"/>
    <x v="0"/>
  </r>
  <r>
    <s v="Honda City i VTEC V"/>
    <n v="6.5"/>
    <n v="40000"/>
    <x v="1"/>
    <x v="0"/>
    <x v="0"/>
    <x v="2"/>
    <n v="1248"/>
    <x v="0"/>
    <x v="0"/>
  </r>
  <r>
    <s v="Mercedes-Benz C-Class 180 elegance"/>
    <n v="3.5"/>
    <n v="80000"/>
    <x v="1"/>
    <x v="0"/>
    <x v="1"/>
    <x v="19"/>
    <n v="1248"/>
    <x v="2"/>
    <x v="0"/>
  </r>
  <r>
    <s v="Ford Freestyle Trend Diesel BSIV"/>
    <n v="5.45"/>
    <n v="70000"/>
    <x v="0"/>
    <x v="0"/>
    <x v="0"/>
    <x v="3"/>
    <n v="2494"/>
    <x v="0"/>
    <x v="1"/>
  </r>
  <r>
    <s v="Maruti Swift VDI"/>
    <n v="3.85"/>
    <n v="55726"/>
    <x v="0"/>
    <x v="0"/>
    <x v="0"/>
    <x v="16"/>
    <n v="1248"/>
    <x v="0"/>
    <x v="0"/>
  </r>
  <r>
    <s v="Maruti Vitara Brezza ZDi Plus"/>
    <n v="11.5"/>
    <n v="92916"/>
    <x v="0"/>
    <x v="0"/>
    <x v="0"/>
    <x v="7"/>
    <n v="1461"/>
    <x v="0"/>
    <x v="0"/>
  </r>
  <r>
    <s v="Toyota Innova 2.5 V Diesel 7-seater"/>
    <n v="3.5"/>
    <n v="120000"/>
    <x v="0"/>
    <x v="0"/>
    <x v="3"/>
    <x v="13"/>
    <n v="1197"/>
    <x v="0"/>
    <x v="0"/>
  </r>
  <r>
    <s v="Maruti Swift Dzire VDi"/>
    <n v="2.8"/>
    <n v="120000"/>
    <x v="0"/>
    <x v="0"/>
    <x v="1"/>
    <x v="16"/>
    <n v="995"/>
    <x v="3"/>
    <x v="2"/>
  </r>
  <r>
    <s v="Nissan Micra Diesel XV Premium"/>
    <n v="3.95"/>
    <n v="110000"/>
    <x v="0"/>
    <x v="0"/>
    <x v="0"/>
    <x v="4"/>
    <n v="796"/>
    <x v="1"/>
    <x v="2"/>
  </r>
  <r>
    <s v="Maruti Swift VXI"/>
    <n v="3.5"/>
    <n v="90000"/>
    <x v="1"/>
    <x v="0"/>
    <x v="1"/>
    <x v="10"/>
    <n v="1956"/>
    <x v="0"/>
    <x v="0"/>
  </r>
  <r>
    <s v="Chevrolet Spark 1.0 LS LPG"/>
    <n v="1.2"/>
    <n v="120000"/>
    <x v="4"/>
    <x v="0"/>
    <x v="1"/>
    <x v="14"/>
    <n v="1461"/>
    <x v="2"/>
    <x v="0"/>
  </r>
  <r>
    <s v="Maruti 800 DX 5 Speed"/>
    <n v="0.8"/>
    <n v="50000"/>
    <x v="1"/>
    <x v="0"/>
    <x v="2"/>
    <x v="24"/>
    <n v="1968"/>
    <x v="2"/>
    <x v="0"/>
  </r>
  <r>
    <s v="MG Hector Plus Sharp Diesel MT"/>
    <n v="21.5"/>
    <n v="8000"/>
    <x v="0"/>
    <x v="0"/>
    <x v="0"/>
    <x v="11"/>
    <n v="1493"/>
    <x v="0"/>
    <x v="0"/>
  </r>
  <r>
    <s v="Renault Duster 85PS Diesel RxL"/>
    <n v="5.95"/>
    <n v="70000"/>
    <x v="0"/>
    <x v="0"/>
    <x v="1"/>
    <x v="4"/>
    <n v="1199"/>
    <x v="0"/>
    <x v="0"/>
  </r>
  <r>
    <s v="Skoda Kodiaq 2.0 TDI Laurin Klement"/>
    <n v="32.6"/>
    <n v="60400"/>
    <x v="0"/>
    <x v="1"/>
    <x v="0"/>
    <x v="7"/>
    <n v="1995"/>
    <x v="0"/>
    <x v="0"/>
  </r>
  <r>
    <s v="Mahindra TUV 300 T10 BSIV"/>
    <n v="11.3"/>
    <n v="69824"/>
    <x v="0"/>
    <x v="0"/>
    <x v="0"/>
    <x v="6"/>
    <n v="1193"/>
    <x v="0"/>
    <x v="0"/>
  </r>
  <r>
    <s v="Tata Tiago 1.2 Revotron XZ"/>
    <n v="4.5999999999999996"/>
    <n v="40000"/>
    <x v="1"/>
    <x v="0"/>
    <x v="0"/>
    <x v="2"/>
    <n v="1968"/>
    <x v="0"/>
    <x v="0"/>
  </r>
  <r>
    <s v="Renault Koleos 2.0 Diesel"/>
    <n v="5"/>
    <n v="121000"/>
    <x v="0"/>
    <x v="1"/>
    <x v="1"/>
    <x v="8"/>
    <n v="1497"/>
    <x v="2"/>
    <x v="0"/>
  </r>
  <r>
    <s v="Tata Indigo GLX BS III"/>
    <n v="1.4"/>
    <n v="40000"/>
    <x v="1"/>
    <x v="0"/>
    <x v="1"/>
    <x v="12"/>
    <n v="1248"/>
    <x v="0"/>
    <x v="0"/>
  </r>
  <r>
    <s v="Volkswagen Jetta 2.0L TDI Highline AT"/>
    <n v="8.5"/>
    <n v="50000"/>
    <x v="0"/>
    <x v="1"/>
    <x v="0"/>
    <x v="2"/>
    <n v="1197"/>
    <x v="0"/>
    <x v="0"/>
  </r>
  <r>
    <s v="Honda City GXi"/>
    <n v="1.6"/>
    <n v="100000"/>
    <x v="1"/>
    <x v="0"/>
    <x v="1"/>
    <x v="15"/>
    <n v="1197"/>
    <x v="2"/>
    <x v="0"/>
  </r>
  <r>
    <s v="Maruti Ertiga VDI"/>
    <n v="6.5"/>
    <n v="70000"/>
    <x v="0"/>
    <x v="0"/>
    <x v="1"/>
    <x v="4"/>
    <n v="2982"/>
    <x v="0"/>
    <x v="1"/>
  </r>
  <r>
    <s v="Hyundai i20 1.2 Magna"/>
    <n v="3"/>
    <n v="120000"/>
    <x v="1"/>
    <x v="0"/>
    <x v="0"/>
    <x v="8"/>
    <n v="1582"/>
    <x v="0"/>
    <x v="0"/>
  </r>
  <r>
    <s v="Hyundai i10 Sportz Option"/>
    <n v="2.95"/>
    <n v="90000"/>
    <x v="1"/>
    <x v="0"/>
    <x v="1"/>
    <x v="16"/>
    <n v="1398"/>
    <x v="2"/>
    <x v="0"/>
  </r>
  <r>
    <s v="Toyota Fortuner 4x2 AT"/>
    <n v="19.5"/>
    <n v="120000"/>
    <x v="0"/>
    <x v="1"/>
    <x v="1"/>
    <x v="4"/>
    <n v="1462"/>
    <x v="0"/>
    <x v="0"/>
  </r>
  <r>
    <s v="Hyundai Verna 1.6 CRDi EX MT"/>
    <n v="4.5"/>
    <n v="80000"/>
    <x v="0"/>
    <x v="0"/>
    <x v="0"/>
    <x v="16"/>
    <n v="993"/>
    <x v="0"/>
    <x v="2"/>
  </r>
  <r>
    <s v="Hyundai i20 Asta 1.4 AT"/>
    <n v="4.5"/>
    <n v="110000"/>
    <x v="1"/>
    <x v="0"/>
    <x v="1"/>
    <x v="10"/>
    <n v="1968"/>
    <x v="0"/>
    <x v="0"/>
  </r>
  <r>
    <s v="Maruti Ertiga ZXI Plus Petrol"/>
    <n v="9.1300000000000008"/>
    <n v="40000"/>
    <x v="1"/>
    <x v="0"/>
    <x v="0"/>
    <x v="7"/>
    <n v="1197"/>
    <x v="0"/>
    <x v="0"/>
  </r>
  <r>
    <s v="Maruti Zen LX"/>
    <n v="0.6"/>
    <n v="100000"/>
    <x v="1"/>
    <x v="0"/>
    <x v="1"/>
    <x v="20"/>
    <n v="1591"/>
    <x v="0"/>
    <x v="0"/>
  </r>
  <r>
    <s v="Skoda Octavia 2.0 TDI AT L K"/>
    <n v="20.95"/>
    <n v="35700"/>
    <x v="0"/>
    <x v="1"/>
    <x v="0"/>
    <x v="0"/>
    <n v="1197"/>
    <x v="0"/>
    <x v="0"/>
  </r>
  <r>
    <s v="Maruti Baleno Delta"/>
    <n v="6.8"/>
    <n v="35000"/>
    <x v="1"/>
    <x v="0"/>
    <x v="0"/>
    <x v="1"/>
    <n v="1396"/>
    <x v="0"/>
    <x v="0"/>
  </r>
  <r>
    <s v="Hyundai Creta 1.6 VTVT E Plus"/>
    <n v="7.51"/>
    <n v="43000"/>
    <x v="1"/>
    <x v="0"/>
    <x v="0"/>
    <x v="2"/>
    <n v="1495"/>
    <x v="2"/>
    <x v="0"/>
  </r>
  <r>
    <s v="Hyundai Grand i10 1.2 Kappa Sportz Option"/>
    <n v="5.2"/>
    <n v="30000"/>
    <x v="1"/>
    <x v="0"/>
    <x v="0"/>
    <x v="3"/>
    <n v="1248"/>
    <x v="0"/>
    <x v="0"/>
  </r>
  <r>
    <s v="Hyundai i20 Diesel Sportz"/>
    <n v="7.65"/>
    <n v="68000"/>
    <x v="0"/>
    <x v="0"/>
    <x v="0"/>
    <x v="3"/>
    <n v="1299"/>
    <x v="0"/>
    <x v="0"/>
  </r>
  <r>
    <s v="Hyundai Accent Executive"/>
    <n v="1.2"/>
    <n v="90000"/>
    <x v="1"/>
    <x v="0"/>
    <x v="1"/>
    <x v="14"/>
    <n v="998"/>
    <x v="0"/>
    <x v="2"/>
  </r>
  <r>
    <s v="Maruti Ertiga ZDI"/>
    <n v="5.0999999999999996"/>
    <n v="120000"/>
    <x v="0"/>
    <x v="0"/>
    <x v="1"/>
    <x v="8"/>
    <n v="1061"/>
    <x v="0"/>
    <x v="0"/>
  </r>
  <r>
    <s v="Ford Ikon 1.3 Flair"/>
    <n v="1"/>
    <n v="50000"/>
    <x v="1"/>
    <x v="0"/>
    <x v="0"/>
    <x v="17"/>
    <n v="1493"/>
    <x v="0"/>
    <x v="0"/>
  </r>
  <r>
    <s v="Maruti Wagon R VXI Plus"/>
    <n v="4.6500000000000004"/>
    <n v="38800"/>
    <x v="1"/>
    <x v="0"/>
    <x v="1"/>
    <x v="0"/>
    <n v="796"/>
    <x v="0"/>
    <x v="2"/>
  </r>
  <r>
    <s v="Maruti Wagon R LXI Minor"/>
    <n v="1.3"/>
    <n v="110000"/>
    <x v="1"/>
    <x v="0"/>
    <x v="1"/>
    <x v="17"/>
    <n v="1299"/>
    <x v="0"/>
    <x v="0"/>
  </r>
  <r>
    <s v="Hyundai Accent CRDi"/>
    <n v="0.99"/>
    <n v="120000"/>
    <x v="0"/>
    <x v="0"/>
    <x v="1"/>
    <x v="13"/>
    <n v="1399"/>
    <x v="0"/>
    <x v="0"/>
  </r>
  <r>
    <s v="Maruti Alto 800 VXI"/>
    <n v="4.3499999999999996"/>
    <n v="20439"/>
    <x v="1"/>
    <x v="0"/>
    <x v="0"/>
    <x v="7"/>
    <n v="1799"/>
    <x v="0"/>
    <x v="0"/>
  </r>
  <r>
    <s v="Ford Ikon 1.3 Flair"/>
    <n v="1.3"/>
    <n v="110000"/>
    <x v="1"/>
    <x v="0"/>
    <x v="2"/>
    <x v="15"/>
    <n v="1248"/>
    <x v="0"/>
    <x v="0"/>
  </r>
  <r>
    <s v="Chevrolet Aveo 1.4 E"/>
    <n v="1.6"/>
    <n v="120000"/>
    <x v="1"/>
    <x v="0"/>
    <x v="1"/>
    <x v="17"/>
    <n v="1199"/>
    <x v="0"/>
    <x v="0"/>
  </r>
  <r>
    <s v="Honda Civic 1.8 S MT"/>
    <n v="3"/>
    <n v="110000"/>
    <x v="1"/>
    <x v="0"/>
    <x v="1"/>
    <x v="15"/>
    <n v="999"/>
    <x v="0"/>
    <x v="2"/>
  </r>
  <r>
    <s v="Maruti Swift Dzire VDI"/>
    <n v="6.5"/>
    <n v="80000"/>
    <x v="0"/>
    <x v="0"/>
    <x v="0"/>
    <x v="3"/>
    <n v="1968"/>
    <x v="0"/>
    <x v="0"/>
  </r>
  <r>
    <s v="Hyundai Santro LP zipPlus"/>
    <n v="0.7"/>
    <n v="100000"/>
    <x v="1"/>
    <x v="0"/>
    <x v="0"/>
    <x v="18"/>
    <n v="998"/>
    <x v="0"/>
    <x v="2"/>
  </r>
  <r>
    <s v="Tata Tiago 1.2 Revotron XZ"/>
    <n v="4.5"/>
    <n v="60000"/>
    <x v="1"/>
    <x v="0"/>
    <x v="0"/>
    <x v="0"/>
    <n v="1396"/>
    <x v="0"/>
    <x v="0"/>
  </r>
  <r>
    <s v="Nissan Magnite Turbo XV Premium"/>
    <n v="9"/>
    <n v="20000"/>
    <x v="1"/>
    <x v="0"/>
    <x v="0"/>
    <x v="1"/>
    <n v="1061"/>
    <x v="0"/>
    <x v="0"/>
  </r>
  <r>
    <s v="Audi A4 New  2.0 TDI Multitronic"/>
    <n v="7.5"/>
    <n v="70000"/>
    <x v="0"/>
    <x v="1"/>
    <x v="1"/>
    <x v="16"/>
    <n v="1794"/>
    <x v="0"/>
    <x v="0"/>
  </r>
  <r>
    <s v="Maruti Wagon R VXI Optional"/>
    <n v="4.3"/>
    <n v="50000"/>
    <x v="1"/>
    <x v="0"/>
    <x v="0"/>
    <x v="3"/>
    <n v="1061"/>
    <x v="0"/>
    <x v="0"/>
  </r>
  <r>
    <s v="Tata Indigo LS (TDI) BS III"/>
    <n v="1.3"/>
    <n v="200000"/>
    <x v="0"/>
    <x v="0"/>
    <x v="1"/>
    <x v="9"/>
    <n v="995"/>
    <x v="0"/>
    <x v="2"/>
  </r>
  <r>
    <s v="Maruti Zen Estilo 1.1 LXI BSIII"/>
    <n v="0.99"/>
    <n v="60000"/>
    <x v="1"/>
    <x v="0"/>
    <x v="1"/>
    <x v="17"/>
    <n v="1197"/>
    <x v="0"/>
    <x v="0"/>
  </r>
  <r>
    <s v="Toyota Corolla AE"/>
    <n v="1.7"/>
    <n v="120000"/>
    <x v="1"/>
    <x v="0"/>
    <x v="2"/>
    <x v="21"/>
    <n v="998"/>
    <x v="0"/>
    <x v="2"/>
  </r>
  <r>
    <s v="Maruti Zen Estilo 1.1 LXI BSIII"/>
    <n v="1.2"/>
    <n v="80000"/>
    <x v="1"/>
    <x v="0"/>
    <x v="1"/>
    <x v="17"/>
    <n v="1120"/>
    <x v="0"/>
    <x v="0"/>
  </r>
  <r>
    <s v="Chevrolet Spark 1.0 LT Option Pack"/>
    <n v="1.3"/>
    <n v="50000"/>
    <x v="1"/>
    <x v="0"/>
    <x v="1"/>
    <x v="8"/>
    <n v="2179"/>
    <x v="2"/>
    <x v="1"/>
  </r>
  <r>
    <s v="Hyundai Grand i10 1.2 Kappa Sportz Option"/>
    <n v="6"/>
    <n v="15000"/>
    <x v="1"/>
    <x v="0"/>
    <x v="0"/>
    <x v="7"/>
    <n v="993"/>
    <x v="0"/>
    <x v="2"/>
  </r>
  <r>
    <s v="Hyundai EON 1.0 Era Plus"/>
    <n v="2.95"/>
    <n v="52552"/>
    <x v="1"/>
    <x v="0"/>
    <x v="0"/>
    <x v="5"/>
    <n v="1497"/>
    <x v="0"/>
    <x v="0"/>
  </r>
  <r>
    <s v="Hyundai Grand i10 CRDi Asta"/>
    <n v="5.6"/>
    <n v="63565"/>
    <x v="0"/>
    <x v="0"/>
    <x v="0"/>
    <x v="4"/>
    <n v="1598"/>
    <x v="0"/>
    <x v="0"/>
  </r>
  <r>
    <s v="Mahindra Scorpio S10 7 Seater"/>
    <n v="11.2"/>
    <n v="154659"/>
    <x v="0"/>
    <x v="0"/>
    <x v="0"/>
    <x v="4"/>
    <n v="1956"/>
    <x v="0"/>
    <x v="0"/>
  </r>
  <r>
    <s v="Maruti Zen LXI"/>
    <n v="0.75"/>
    <n v="110000"/>
    <x v="1"/>
    <x v="0"/>
    <x v="1"/>
    <x v="18"/>
    <n v="1591"/>
    <x v="0"/>
    <x v="0"/>
  </r>
  <r>
    <s v="Mahindra XUV300 W6 Diesel"/>
    <n v="10.5"/>
    <n v="27850"/>
    <x v="0"/>
    <x v="0"/>
    <x v="0"/>
    <x v="6"/>
    <n v="1197"/>
    <x v="0"/>
    <x v="0"/>
  </r>
  <r>
    <s v="Skoda Rapid 1.6 MPI Style BSIV"/>
    <n v="8.8000000000000007"/>
    <n v="50000"/>
    <x v="1"/>
    <x v="0"/>
    <x v="0"/>
    <x v="3"/>
    <n v="2523"/>
    <x v="2"/>
    <x v="1"/>
  </r>
  <r>
    <s v="Jeep Compass 2.0 Limited Option 4X4"/>
    <n v="16.899999999999999"/>
    <n v="37000"/>
    <x v="0"/>
    <x v="0"/>
    <x v="0"/>
    <x v="0"/>
    <n v="1591"/>
    <x v="0"/>
    <x v="0"/>
  </r>
  <r>
    <s v="Hyundai Verna 1.6 SX VTVT"/>
    <n v="4.3"/>
    <n v="96384"/>
    <x v="1"/>
    <x v="0"/>
    <x v="0"/>
    <x v="16"/>
    <n v="1497"/>
    <x v="2"/>
    <x v="0"/>
  </r>
  <r>
    <s v="Hyundai i20 1.2 Sportz"/>
    <n v="3.9"/>
    <n v="66070"/>
    <x v="1"/>
    <x v="0"/>
    <x v="0"/>
    <x v="16"/>
    <n v="1497"/>
    <x v="0"/>
    <x v="0"/>
  </r>
  <r>
    <s v="Mahindra Bolero ZLX"/>
    <n v="5"/>
    <n v="77500"/>
    <x v="0"/>
    <x v="0"/>
    <x v="0"/>
    <x v="10"/>
    <n v="998"/>
    <x v="0"/>
    <x v="2"/>
  </r>
  <r>
    <s v="Hyundai Verna VTVT 1.6 SX"/>
    <n v="8.3000000000000007"/>
    <n v="76504"/>
    <x v="1"/>
    <x v="0"/>
    <x v="0"/>
    <x v="0"/>
    <n v="814"/>
    <x v="0"/>
    <x v="2"/>
  </r>
  <r>
    <s v="Honda Mobilio V i-VTEC"/>
    <n v="6.15"/>
    <n v="75763"/>
    <x v="1"/>
    <x v="0"/>
    <x v="0"/>
    <x v="5"/>
    <n v="1197"/>
    <x v="0"/>
    <x v="0"/>
  </r>
  <r>
    <s v="Honda City E"/>
    <n v="5.15"/>
    <n v="58028"/>
    <x v="1"/>
    <x v="0"/>
    <x v="0"/>
    <x v="8"/>
    <n v="1498"/>
    <x v="0"/>
    <x v="0"/>
  </r>
  <r>
    <s v="Maruti Wagon R VXI"/>
    <n v="4.3"/>
    <n v="96909"/>
    <x v="1"/>
    <x v="0"/>
    <x v="0"/>
    <x v="4"/>
    <n v="998"/>
    <x v="0"/>
    <x v="2"/>
  </r>
  <r>
    <s v="Hyundai EON Magna Plus Option"/>
    <n v="3.8"/>
    <n v="49229"/>
    <x v="1"/>
    <x v="0"/>
    <x v="0"/>
    <x v="0"/>
    <n v="1197"/>
    <x v="0"/>
    <x v="0"/>
  </r>
  <r>
    <s v="Maruti Swift VVT VXI"/>
    <n v="4.9000000000000004"/>
    <n v="82113"/>
    <x v="1"/>
    <x v="0"/>
    <x v="0"/>
    <x v="5"/>
    <n v="1186"/>
    <x v="0"/>
    <x v="0"/>
  </r>
  <r>
    <s v="Maruti Ciaz Delta 1.5"/>
    <n v="8.0399999999999991"/>
    <n v="50140"/>
    <x v="0"/>
    <x v="0"/>
    <x v="0"/>
    <x v="7"/>
    <n v="1498"/>
    <x v="0"/>
    <x v="0"/>
  </r>
  <r>
    <s v="Maruti Wagon R VXI BS IV"/>
    <n v="3.1"/>
    <n v="89034"/>
    <x v="1"/>
    <x v="0"/>
    <x v="0"/>
    <x v="5"/>
    <n v="998"/>
    <x v="0"/>
    <x v="2"/>
  </r>
  <r>
    <s v="Hyundai Grand i10 Asta"/>
    <n v="3.62"/>
    <n v="141692"/>
    <x v="1"/>
    <x v="0"/>
    <x v="0"/>
    <x v="5"/>
    <n v="999"/>
    <x v="0"/>
    <x v="2"/>
  </r>
  <r>
    <s v="Hyundai Grand i10 1.2 CRDi Era"/>
    <n v="4.75"/>
    <n v="90000"/>
    <x v="0"/>
    <x v="0"/>
    <x v="0"/>
    <x v="0"/>
    <n v="2494"/>
    <x v="2"/>
    <x v="1"/>
  </r>
  <r>
    <s v="Honda WR-V i-DTEC VX"/>
    <n v="8.32"/>
    <n v="76407"/>
    <x v="0"/>
    <x v="0"/>
    <x v="1"/>
    <x v="3"/>
    <n v="999"/>
    <x v="0"/>
    <x v="2"/>
  </r>
  <r>
    <s v="Maruti Wagon R LXI CNG"/>
    <n v="2.4500000000000002"/>
    <n v="103535"/>
    <x v="2"/>
    <x v="0"/>
    <x v="0"/>
    <x v="8"/>
    <n v="1248"/>
    <x v="0"/>
    <x v="0"/>
  </r>
  <r>
    <s v="Nissan Magnite XV"/>
    <n v="8.31"/>
    <n v="10048"/>
    <x v="1"/>
    <x v="0"/>
    <x v="0"/>
    <x v="1"/>
    <n v="1248"/>
    <x v="0"/>
    <x v="0"/>
  </r>
  <r>
    <s v="Toyota Innova 2.5 VX (Diesel) 7 Seater BS IV"/>
    <n v="7.84"/>
    <n v="193707"/>
    <x v="0"/>
    <x v="0"/>
    <x v="0"/>
    <x v="10"/>
    <n v="2755"/>
    <x v="2"/>
    <x v="1"/>
  </r>
  <r>
    <s v="Renault KWID 1.0 RXT Optional AT 2016-2019"/>
    <n v="3.18"/>
    <n v="20987"/>
    <x v="1"/>
    <x v="1"/>
    <x v="0"/>
    <x v="3"/>
    <n v="998"/>
    <x v="0"/>
    <x v="2"/>
  </r>
  <r>
    <s v="Maruti Baleno Delta Diesel"/>
    <n v="6.9"/>
    <n v="77000"/>
    <x v="0"/>
    <x v="0"/>
    <x v="0"/>
    <x v="3"/>
    <n v="1497"/>
    <x v="0"/>
    <x v="0"/>
  </r>
  <r>
    <s v="Maruti Swift Dzire ZDI"/>
    <n v="7.8"/>
    <n v="88000"/>
    <x v="0"/>
    <x v="0"/>
    <x v="0"/>
    <x v="0"/>
    <n v="796"/>
    <x v="0"/>
    <x v="2"/>
  </r>
  <r>
    <s v="Toyota Innova Crysta 2.8 ZX AT BSIV"/>
    <n v="17.7"/>
    <n v="119000"/>
    <x v="0"/>
    <x v="1"/>
    <x v="0"/>
    <x v="2"/>
    <n v="1086"/>
    <x v="0"/>
    <x v="0"/>
  </r>
  <r>
    <s v="Maruti Alto K10 2010-2014 VXI"/>
    <n v="2.8"/>
    <n v="56000"/>
    <x v="1"/>
    <x v="0"/>
    <x v="0"/>
    <x v="10"/>
    <n v="1598"/>
    <x v="0"/>
    <x v="0"/>
  </r>
  <r>
    <s v="Honda City GXi"/>
    <n v="2.2000000000000002"/>
    <n v="86000"/>
    <x v="1"/>
    <x v="0"/>
    <x v="0"/>
    <x v="15"/>
    <n v="998"/>
    <x v="0"/>
    <x v="2"/>
  </r>
  <r>
    <s v="Maruti Alto 800 LXI"/>
    <n v="2.6"/>
    <n v="68000"/>
    <x v="1"/>
    <x v="0"/>
    <x v="0"/>
    <x v="5"/>
    <n v="1248"/>
    <x v="0"/>
    <x v="0"/>
  </r>
  <r>
    <s v="Hyundai Santro Xing GLS LPG"/>
    <n v="2.8"/>
    <n v="76000"/>
    <x v="4"/>
    <x v="0"/>
    <x v="0"/>
    <x v="5"/>
    <n v="1197"/>
    <x v="0"/>
    <x v="0"/>
  </r>
  <r>
    <s v="Skoda Rapid 1.6 MPI AT Style"/>
    <n v="5.05"/>
    <n v="70354"/>
    <x v="1"/>
    <x v="1"/>
    <x v="1"/>
    <x v="2"/>
    <n v="1248"/>
    <x v="0"/>
    <x v="0"/>
  </r>
  <r>
    <s v="Maruti Wagon R VXI"/>
    <n v="2.1"/>
    <n v="117000"/>
    <x v="1"/>
    <x v="0"/>
    <x v="0"/>
    <x v="14"/>
    <n v="1493"/>
    <x v="0"/>
    <x v="0"/>
  </r>
  <r>
    <s v="Maruti Vitara Brezza ZDi"/>
    <n v="9.8000000000000007"/>
    <n v="65000"/>
    <x v="0"/>
    <x v="0"/>
    <x v="0"/>
    <x v="7"/>
    <n v="1493"/>
    <x v="0"/>
    <x v="0"/>
  </r>
  <r>
    <s v="Hyundai Xcent 1.2 Kappa SX Option"/>
    <n v="5.49"/>
    <n v="46865"/>
    <x v="1"/>
    <x v="0"/>
    <x v="0"/>
    <x v="0"/>
    <n v="1196"/>
    <x v="0"/>
    <x v="0"/>
  </r>
  <r>
    <s v="Maruti Swift Dzire ZDI"/>
    <n v="5.42"/>
    <n v="77932"/>
    <x v="0"/>
    <x v="0"/>
    <x v="1"/>
    <x v="4"/>
    <n v="1495"/>
    <x v="0"/>
    <x v="0"/>
  </r>
  <r>
    <s v="Hyundai Verna Transform SX VGT CRDi"/>
    <n v="2.56"/>
    <n v="118215"/>
    <x v="0"/>
    <x v="0"/>
    <x v="0"/>
    <x v="12"/>
    <n v="998"/>
    <x v="0"/>
    <x v="2"/>
  </r>
  <r>
    <s v="Kia Seltos HTX Plus D"/>
    <n v="16.309999999999999"/>
    <n v="45873"/>
    <x v="0"/>
    <x v="0"/>
    <x v="0"/>
    <x v="6"/>
    <n v="1498"/>
    <x v="0"/>
    <x v="0"/>
  </r>
  <r>
    <s v="Maruti Eeco 5 Seater AC BSIV"/>
    <n v="2.56"/>
    <n v="115596"/>
    <x v="1"/>
    <x v="0"/>
    <x v="0"/>
    <x v="5"/>
    <n v="1198"/>
    <x v="0"/>
    <x v="0"/>
  </r>
  <r>
    <s v="Hyundai Accent GLE"/>
    <n v="1.31"/>
    <n v="69218"/>
    <x v="1"/>
    <x v="0"/>
    <x v="0"/>
    <x v="17"/>
    <n v="1197"/>
    <x v="0"/>
    <x v="0"/>
  </r>
  <r>
    <s v="Hyundai Venue SX Plus Turbo DCT"/>
    <n v="11.91"/>
    <n v="26192"/>
    <x v="1"/>
    <x v="1"/>
    <x v="0"/>
    <x v="6"/>
    <n v="1086"/>
    <x v="0"/>
    <x v="0"/>
  </r>
  <r>
    <s v="Ford Ecosport 1.5 DV5 MT Ambiente"/>
    <n v="4.84"/>
    <n v="90992"/>
    <x v="0"/>
    <x v="0"/>
    <x v="1"/>
    <x v="5"/>
    <n v="1498"/>
    <x v="0"/>
    <x v="0"/>
  </r>
  <r>
    <s v="Volkswagen Polo 1.2 MPI Highline"/>
    <n v="4.25"/>
    <n v="42322"/>
    <x v="1"/>
    <x v="0"/>
    <x v="1"/>
    <x v="5"/>
    <n v="1061"/>
    <x v="0"/>
    <x v="0"/>
  </r>
  <r>
    <s v="Hyundai Grand i10 1.2 Kappa Sportz BSIV"/>
    <n v="5.81"/>
    <n v="20064"/>
    <x v="1"/>
    <x v="0"/>
    <x v="0"/>
    <x v="7"/>
    <n v="1086"/>
    <x v="0"/>
    <x v="0"/>
  </r>
  <r>
    <s v="Hyundai i10 Magna LPG"/>
    <n v="2.81"/>
    <n v="37418"/>
    <x v="4"/>
    <x v="0"/>
    <x v="0"/>
    <x v="10"/>
    <n v="1497"/>
    <x v="0"/>
    <x v="0"/>
  </r>
  <r>
    <s v="Ford Ecosport 1.5 Diesel Titanium BSIV"/>
    <n v="7.16"/>
    <n v="86102"/>
    <x v="0"/>
    <x v="0"/>
    <x v="0"/>
    <x v="0"/>
    <n v="796"/>
    <x v="0"/>
    <x v="2"/>
  </r>
  <r>
    <s v="Maruti Wagon R LXI Minor Duo LPG"/>
    <n v="1.1000000000000001"/>
    <n v="105192"/>
    <x v="4"/>
    <x v="0"/>
    <x v="2"/>
    <x v="9"/>
    <n v="1999"/>
    <x v="0"/>
    <x v="0"/>
  </r>
  <r>
    <s v="Hyundai i10 Sportz 1.1L"/>
    <n v="3.34"/>
    <n v="46895"/>
    <x v="1"/>
    <x v="0"/>
    <x v="1"/>
    <x v="5"/>
    <n v="1199"/>
    <x v="0"/>
    <x v="0"/>
  </r>
  <r>
    <s v="Honda City 1.5 S MT"/>
    <n v="2.9"/>
    <n v="94135"/>
    <x v="1"/>
    <x v="0"/>
    <x v="1"/>
    <x v="14"/>
    <n v="1462"/>
    <x v="0"/>
    <x v="0"/>
  </r>
  <r>
    <s v="Maruti Alto LXi BSIII"/>
    <n v="0.94057999999999997"/>
    <n v="84278"/>
    <x v="1"/>
    <x v="0"/>
    <x v="1"/>
    <x v="9"/>
    <n v="1498"/>
    <x v="0"/>
    <x v="0"/>
  </r>
  <r>
    <s v="Land Rover Range Rover Evoque 2.0 S diesel 2020-2021"/>
    <n v="50.52"/>
    <n v="19150"/>
    <x v="0"/>
    <x v="1"/>
    <x v="0"/>
    <x v="6"/>
    <n v="1396"/>
    <x v="0"/>
    <x v="0"/>
  </r>
  <r>
    <s v="Honda Amaze VX Petrol"/>
    <n v="7.88"/>
    <n v="22803"/>
    <x v="1"/>
    <x v="0"/>
    <x v="0"/>
    <x v="1"/>
    <n v="1197"/>
    <x v="0"/>
    <x v="0"/>
  </r>
  <r>
    <s v="Maruti Vitara Brezza ZXI Plus"/>
    <n v="9.41"/>
    <n v="35864"/>
    <x v="1"/>
    <x v="0"/>
    <x v="1"/>
    <x v="6"/>
    <n v="1497"/>
    <x v="0"/>
    <x v="0"/>
  </r>
  <r>
    <s v="Skoda Rapid 1.5 TDI Ambition"/>
    <n v="5.85"/>
    <n v="48007"/>
    <x v="0"/>
    <x v="0"/>
    <x v="1"/>
    <x v="4"/>
    <n v="1248"/>
    <x v="2"/>
    <x v="0"/>
  </r>
  <r>
    <s v="Hyundai i20 Asta 1.4 CRDi"/>
    <n v="5.96"/>
    <n v="98057"/>
    <x v="0"/>
    <x v="0"/>
    <x v="1"/>
    <x v="2"/>
    <n v="1197"/>
    <x v="0"/>
    <x v="0"/>
  </r>
  <r>
    <s v="Maruti Swift VXI"/>
    <n v="5.3"/>
    <n v="17222"/>
    <x v="1"/>
    <x v="0"/>
    <x v="0"/>
    <x v="3"/>
    <n v="1248"/>
    <x v="0"/>
    <x v="0"/>
  </r>
  <r>
    <s v="Honda City S"/>
    <n v="4.01"/>
    <n v="77960"/>
    <x v="1"/>
    <x v="0"/>
    <x v="1"/>
    <x v="8"/>
    <n v="1086"/>
    <x v="0"/>
    <x v="0"/>
  </r>
  <r>
    <s v="Maruti Ertiga VDI"/>
    <n v="5.66"/>
    <n v="105812"/>
    <x v="0"/>
    <x v="0"/>
    <x v="2"/>
    <x v="4"/>
    <n v="998"/>
    <x v="0"/>
    <x v="2"/>
  </r>
  <r>
    <s v="Hyundai Grand i10 1.2 Kappa Sportz Option"/>
    <n v="5.0199999999999996"/>
    <n v="47180"/>
    <x v="1"/>
    <x v="0"/>
    <x v="0"/>
    <x v="0"/>
    <n v="814"/>
    <x v="0"/>
    <x v="2"/>
  </r>
  <r>
    <s v="Maruti Swift VDI BSIV"/>
    <n v="2.5"/>
    <n v="91865"/>
    <x v="0"/>
    <x v="0"/>
    <x v="1"/>
    <x v="12"/>
    <n v="1995"/>
    <x v="0"/>
    <x v="0"/>
  </r>
  <r>
    <s v="Hyundai Santro Xing GLS"/>
    <n v="1.21"/>
    <n v="121761"/>
    <x v="1"/>
    <x v="0"/>
    <x v="0"/>
    <x v="9"/>
    <n v="1248"/>
    <x v="0"/>
    <x v="0"/>
  </r>
  <r>
    <s v="Maruti Celerio ZXI AT"/>
    <n v="3.93"/>
    <n v="44540"/>
    <x v="1"/>
    <x v="1"/>
    <x v="0"/>
    <x v="4"/>
    <n v="1461"/>
    <x v="4"/>
    <x v="0"/>
  </r>
  <r>
    <s v="Hyundai EON Era Plus"/>
    <n v="3.38"/>
    <n v="27713"/>
    <x v="1"/>
    <x v="0"/>
    <x v="0"/>
    <x v="3"/>
    <n v="1193"/>
    <x v="0"/>
    <x v="0"/>
  </r>
  <r>
    <s v="BMW X1 sDrive20d"/>
    <n v="13.45"/>
    <n v="83354"/>
    <x v="0"/>
    <x v="1"/>
    <x v="1"/>
    <x v="10"/>
    <n v="1798"/>
    <x v="0"/>
    <x v="0"/>
  </r>
  <r>
    <s v="Maruti Vitara Brezza LDi Option"/>
    <n v="6.3"/>
    <n v="118587"/>
    <x v="0"/>
    <x v="0"/>
    <x v="0"/>
    <x v="0"/>
    <n v="1197"/>
    <x v="0"/>
    <x v="0"/>
  </r>
  <r>
    <s v="Renault Lodgy 110PS RxZ 8 Seater"/>
    <n v="6.12"/>
    <n v="72318"/>
    <x v="0"/>
    <x v="0"/>
    <x v="0"/>
    <x v="2"/>
    <n v="1248"/>
    <x v="0"/>
    <x v="0"/>
  </r>
  <r>
    <s v="Tata Indigo eGLX BS IV"/>
    <n v="1.5"/>
    <n v="88579"/>
    <x v="1"/>
    <x v="0"/>
    <x v="0"/>
    <x v="12"/>
    <n v="1248"/>
    <x v="0"/>
    <x v="0"/>
  </r>
  <r>
    <s v="Toyota Corolla Altis VL AT"/>
    <n v="11.43"/>
    <n v="69509"/>
    <x v="1"/>
    <x v="1"/>
    <x v="1"/>
    <x v="2"/>
    <n v="2982"/>
    <x v="2"/>
    <x v="1"/>
  </r>
  <r>
    <s v="Volkswagen Vento 1.2 TSI Highline AT"/>
    <n v="7.37"/>
    <n v="68012"/>
    <x v="1"/>
    <x v="1"/>
    <x v="1"/>
    <x v="0"/>
    <n v="999"/>
    <x v="0"/>
    <x v="2"/>
  </r>
  <r>
    <s v="Maruti Swift Dzire ZDI Plus"/>
    <n v="7.75"/>
    <n v="71250"/>
    <x v="0"/>
    <x v="0"/>
    <x v="0"/>
    <x v="0"/>
    <n v="1197"/>
    <x v="0"/>
    <x v="0"/>
  </r>
  <r>
    <s v="Maruti Swift Dzire AMT VDI"/>
    <n v="6.46"/>
    <n v="76268"/>
    <x v="0"/>
    <x v="1"/>
    <x v="1"/>
    <x v="0"/>
    <n v="1197"/>
    <x v="0"/>
    <x v="0"/>
  </r>
  <r>
    <s v="Toyota Fortuner 3.0 Diesel"/>
    <n v="10.52"/>
    <n v="118649"/>
    <x v="0"/>
    <x v="0"/>
    <x v="0"/>
    <x v="16"/>
    <n v="1086"/>
    <x v="0"/>
    <x v="0"/>
  </r>
  <r>
    <s v="Volkswagen Polo GT 1.0 TSI"/>
    <n v="8.84"/>
    <n v="19319"/>
    <x v="1"/>
    <x v="1"/>
    <x v="0"/>
    <x v="1"/>
    <n v="1998"/>
    <x v="0"/>
    <x v="0"/>
  </r>
  <r>
    <s v="Hyundai i20 1.2 Asta"/>
    <n v="7.55"/>
    <n v="69826"/>
    <x v="1"/>
    <x v="0"/>
    <x v="0"/>
    <x v="3"/>
    <n v="1086"/>
    <x v="0"/>
    <x v="0"/>
  </r>
  <r>
    <s v="Hyundai i10 Magna"/>
    <n v="2.35"/>
    <n v="43274"/>
    <x v="1"/>
    <x v="0"/>
    <x v="0"/>
    <x v="9"/>
    <n v="1956"/>
    <x v="1"/>
    <x v="0"/>
  </r>
  <r>
    <s v="Hyundai i10 Magna 1.1L"/>
    <n v="2.89"/>
    <n v="45950"/>
    <x v="1"/>
    <x v="0"/>
    <x v="0"/>
    <x v="10"/>
    <n v="1956"/>
    <x v="0"/>
    <x v="0"/>
  </r>
  <r>
    <s v="Chevrolet Cruze LTZ"/>
    <n v="8.9700000000000006"/>
    <n v="91649"/>
    <x v="0"/>
    <x v="0"/>
    <x v="0"/>
    <x v="2"/>
    <n v="1248"/>
    <x v="0"/>
    <x v="0"/>
  </r>
  <r>
    <s v="Hyundai i10 Magna 1.1L"/>
    <n v="2.95"/>
    <n v="56936"/>
    <x v="1"/>
    <x v="0"/>
    <x v="0"/>
    <x v="16"/>
    <n v="1399"/>
    <x v="0"/>
    <x v="0"/>
  </r>
  <r>
    <s v="MG Hector Plus Smart Diesel MT"/>
    <n v="17.95"/>
    <n v="9000"/>
    <x v="0"/>
    <x v="0"/>
    <x v="0"/>
    <x v="1"/>
    <n v="1120"/>
    <x v="0"/>
    <x v="0"/>
  </r>
  <r>
    <s v="Jeep Compass 2.0 Limited 4X4"/>
    <n v="13.52"/>
    <n v="120422"/>
    <x v="0"/>
    <x v="0"/>
    <x v="0"/>
    <x v="0"/>
    <n v="998"/>
    <x v="0"/>
    <x v="2"/>
  </r>
  <r>
    <s v="Tata Bolt Quadrajet XM"/>
    <n v="3.15"/>
    <n v="133659"/>
    <x v="0"/>
    <x v="0"/>
    <x v="1"/>
    <x v="2"/>
    <n v="1497"/>
    <x v="0"/>
    <x v="0"/>
  </r>
  <r>
    <s v="Ford Fiesta 1.4 SXi TDCi ABS"/>
    <n v="2.25"/>
    <n v="80295"/>
    <x v="0"/>
    <x v="0"/>
    <x v="0"/>
    <x v="12"/>
    <n v="936"/>
    <x v="0"/>
    <x v="2"/>
  </r>
  <r>
    <s v="Hyundai Grand i10 CRDi Sportz"/>
    <n v="4.83"/>
    <n v="55259"/>
    <x v="0"/>
    <x v="0"/>
    <x v="0"/>
    <x v="2"/>
    <n v="1497"/>
    <x v="0"/>
    <x v="0"/>
  </r>
  <r>
    <s v="Maruti Celerio X VXI BSIV"/>
    <n v="3.77"/>
    <n v="54996"/>
    <x v="1"/>
    <x v="0"/>
    <x v="1"/>
    <x v="7"/>
    <n v="998"/>
    <x v="0"/>
    <x v="2"/>
  </r>
  <r>
    <s v="Tata Nexon XZ Plus Diesel S"/>
    <n v="10.43"/>
    <n v="30903"/>
    <x v="0"/>
    <x v="0"/>
    <x v="0"/>
    <x v="1"/>
    <n v="1396"/>
    <x v="0"/>
    <x v="0"/>
  </r>
  <r>
    <s v="Chevrolet Beat Diesel LT"/>
    <n v="1.66"/>
    <n v="77385"/>
    <x v="0"/>
    <x v="0"/>
    <x v="1"/>
    <x v="16"/>
    <n v="1248"/>
    <x v="0"/>
    <x v="0"/>
  </r>
  <r>
    <s v="Honda City ZX MT"/>
    <n v="3.9"/>
    <n v="38733"/>
    <x v="1"/>
    <x v="0"/>
    <x v="0"/>
    <x v="7"/>
    <n v="1798"/>
    <x v="0"/>
    <x v="0"/>
  </r>
  <r>
    <s v="Maruti Wagon R VXI BS IV"/>
    <n v="2.72"/>
    <n v="51242"/>
    <x v="1"/>
    <x v="0"/>
    <x v="0"/>
    <x v="10"/>
    <n v="999"/>
    <x v="2"/>
    <x v="2"/>
  </r>
  <r>
    <s v="Hyundai i20 1.4 Sportz"/>
    <n v="6.83"/>
    <n v="79385"/>
    <x v="0"/>
    <x v="0"/>
    <x v="1"/>
    <x v="3"/>
    <n v="1956"/>
    <x v="0"/>
    <x v="0"/>
  </r>
  <r>
    <s v="Maruti Baleno 1.3 Delta"/>
    <n v="6.68"/>
    <n v="57304"/>
    <x v="0"/>
    <x v="0"/>
    <x v="1"/>
    <x v="3"/>
    <n v="1197"/>
    <x v="0"/>
    <x v="0"/>
  </r>
  <r>
    <s v="Toyota Corolla Altis G"/>
    <n v="4.2"/>
    <n v="106188"/>
    <x v="1"/>
    <x v="0"/>
    <x v="0"/>
    <x v="10"/>
    <n v="1197"/>
    <x v="0"/>
    <x v="0"/>
  </r>
  <r>
    <s v="Renault Triber RXT"/>
    <n v="5.86"/>
    <n v="57778"/>
    <x v="1"/>
    <x v="0"/>
    <x v="0"/>
    <x v="6"/>
    <n v="796"/>
    <x v="0"/>
    <x v="2"/>
  </r>
  <r>
    <s v="Jeep Compass 2.0 Limited Option"/>
    <n v="12.5"/>
    <n v="64011"/>
    <x v="0"/>
    <x v="0"/>
    <x v="0"/>
    <x v="0"/>
    <n v="1461"/>
    <x v="0"/>
    <x v="0"/>
  </r>
  <r>
    <s v="Hyundai Grand i10 Asta"/>
    <n v="3.6"/>
    <n v="35315"/>
    <x v="1"/>
    <x v="0"/>
    <x v="0"/>
    <x v="10"/>
    <n v="1396"/>
    <x v="0"/>
    <x v="0"/>
  </r>
  <r>
    <s v="Hyundai i20 Active 1.2 S"/>
    <n v="4.96"/>
    <n v="15000"/>
    <x v="1"/>
    <x v="0"/>
    <x v="0"/>
    <x v="2"/>
    <n v="1199"/>
    <x v="0"/>
    <x v="0"/>
  </r>
  <r>
    <s v="Maruti Alto 800 LXI"/>
    <n v="2.4700000000000002"/>
    <n v="21461"/>
    <x v="1"/>
    <x v="0"/>
    <x v="1"/>
    <x v="3"/>
    <n v="2953"/>
    <x v="2"/>
    <x v="1"/>
  </r>
  <r>
    <s v="Renault Pulse RxZ Optional"/>
    <n v="2.8"/>
    <n v="90000"/>
    <x v="0"/>
    <x v="0"/>
    <x v="1"/>
    <x v="4"/>
    <n v="1197"/>
    <x v="0"/>
    <x v="0"/>
  </r>
  <r>
    <s v="Hyundai Verna 1.4 VTVT"/>
    <n v="5"/>
    <n v="42512"/>
    <x v="1"/>
    <x v="0"/>
    <x v="0"/>
    <x v="2"/>
    <n v="796"/>
    <x v="0"/>
    <x v="2"/>
  </r>
  <r>
    <s v="Honda WR-V i-VTEC VX"/>
    <n v="5.75"/>
    <n v="53580"/>
    <x v="1"/>
    <x v="0"/>
    <x v="0"/>
    <x v="0"/>
    <n v="1086"/>
    <x v="0"/>
    <x v="0"/>
  </r>
  <r>
    <s v="Ford Endeavour 3.0L 4X4 AT"/>
    <n v="7.75"/>
    <n v="25000"/>
    <x v="0"/>
    <x v="1"/>
    <x v="0"/>
    <x v="16"/>
    <n v="2179"/>
    <x v="2"/>
    <x v="1"/>
  </r>
  <r>
    <s v="Hyundai i20 Sportz"/>
    <n v="7.85"/>
    <n v="1619"/>
    <x v="1"/>
    <x v="0"/>
    <x v="0"/>
    <x v="11"/>
    <n v="1956"/>
    <x v="0"/>
    <x v="0"/>
  </r>
  <r>
    <s v="Maruti Alto 800 LXI"/>
    <n v="2.1"/>
    <n v="45000"/>
    <x v="1"/>
    <x v="0"/>
    <x v="0"/>
    <x v="5"/>
    <n v="1198"/>
    <x v="0"/>
    <x v="0"/>
  </r>
  <r>
    <s v="Hyundai i10 Era"/>
    <n v="1.75"/>
    <n v="175000"/>
    <x v="1"/>
    <x v="0"/>
    <x v="0"/>
    <x v="12"/>
    <n v="2498"/>
    <x v="1"/>
    <x v="1"/>
  </r>
  <r>
    <s v="Mahindra XUV500 W11 BSIV"/>
    <n v="11.5"/>
    <n v="64000"/>
    <x v="0"/>
    <x v="0"/>
    <x v="0"/>
    <x v="3"/>
    <n v="1197"/>
    <x v="0"/>
    <x v="0"/>
  </r>
  <r>
    <s v="Jeep Compass 2.0 Longitude BSIV"/>
    <n v="12.5"/>
    <n v="17000"/>
    <x v="0"/>
    <x v="0"/>
    <x v="0"/>
    <x v="3"/>
    <n v="1497"/>
    <x v="0"/>
    <x v="0"/>
  </r>
  <r>
    <s v="Honda Amaze EX i-Vtech"/>
    <n v="2.75"/>
    <n v="48000"/>
    <x v="1"/>
    <x v="0"/>
    <x v="0"/>
    <x v="10"/>
    <n v="1197"/>
    <x v="0"/>
    <x v="0"/>
  </r>
  <r>
    <s v="Mahindra Thar CRDe"/>
    <n v="7.5"/>
    <n v="86000"/>
    <x v="0"/>
    <x v="0"/>
    <x v="0"/>
    <x v="3"/>
    <n v="624"/>
    <x v="3"/>
    <x v="2"/>
  </r>
  <r>
    <s v="Hyundai i10 Sportz"/>
    <n v="2.35"/>
    <n v="64000"/>
    <x v="1"/>
    <x v="0"/>
    <x v="2"/>
    <x v="5"/>
    <n v="1196"/>
    <x v="0"/>
    <x v="0"/>
  </r>
  <r>
    <s v="Honda City EXi"/>
    <n v="1"/>
    <n v="84000"/>
    <x v="1"/>
    <x v="0"/>
    <x v="0"/>
    <x v="9"/>
    <n v="1197"/>
    <x v="0"/>
    <x v="0"/>
  </r>
  <r>
    <s v="Toyota Etios Liva G SP"/>
    <n v="2.99"/>
    <n v="45000"/>
    <x v="1"/>
    <x v="0"/>
    <x v="0"/>
    <x v="5"/>
    <n v="998"/>
    <x v="0"/>
    <x v="2"/>
  </r>
  <r>
    <s v="Tata Nano Lx"/>
    <n v="0.6"/>
    <n v="39000"/>
    <x v="1"/>
    <x v="0"/>
    <x v="0"/>
    <x v="12"/>
    <n v="2523"/>
    <x v="2"/>
    <x v="1"/>
  </r>
  <r>
    <s v="Maruti Eeco 5 Seater AC BSIV"/>
    <n v="4.1500000000000004"/>
    <n v="25000"/>
    <x v="1"/>
    <x v="0"/>
    <x v="0"/>
    <x v="7"/>
    <n v="1368"/>
    <x v="0"/>
    <x v="0"/>
  </r>
  <r>
    <s v="Maruti Swift Dzire 1.2 Lxi BSIV"/>
    <n v="3.1"/>
    <n v="55000"/>
    <x v="1"/>
    <x v="0"/>
    <x v="0"/>
    <x v="8"/>
    <n v="1591"/>
    <x v="0"/>
    <x v="0"/>
  </r>
  <r>
    <s v="Maruti Wagon R VXI BS IV"/>
    <n v="3.5"/>
    <n v="48000"/>
    <x v="1"/>
    <x v="0"/>
    <x v="0"/>
    <x v="0"/>
    <n v="1493"/>
    <x v="2"/>
    <x v="0"/>
  </r>
  <r>
    <s v="Mahindra Scorpio S3 7 Seater"/>
    <n v="9.0500000000000007"/>
    <n v="17001"/>
    <x v="0"/>
    <x v="0"/>
    <x v="0"/>
    <x v="7"/>
    <n v="1248"/>
    <x v="2"/>
    <x v="0"/>
  </r>
  <r>
    <s v="Jeep Compass 1.4 Limited Plus"/>
    <n v="16.54"/>
    <n v="18000"/>
    <x v="1"/>
    <x v="1"/>
    <x v="1"/>
    <x v="7"/>
    <n v="1197"/>
    <x v="0"/>
    <x v="0"/>
  </r>
  <r>
    <s v="Hyundai Verna 1.6 VTVT S Option"/>
    <n v="4.95"/>
    <n v="42000"/>
    <x v="1"/>
    <x v="0"/>
    <x v="0"/>
    <x v="4"/>
    <n v="1997"/>
    <x v="2"/>
    <x v="0"/>
  </r>
  <r>
    <s v="Mahindra Bolero Power Plus SLE"/>
    <n v="4.5"/>
    <n v="176000"/>
    <x v="0"/>
    <x v="0"/>
    <x v="0"/>
    <x v="0"/>
    <n v="1598"/>
    <x v="0"/>
    <x v="0"/>
  </r>
  <r>
    <s v="Maruti Ertiga ZDI"/>
    <n v="5.25"/>
    <n v="55352"/>
    <x v="0"/>
    <x v="0"/>
    <x v="0"/>
    <x v="10"/>
    <n v="1997"/>
    <x v="2"/>
    <x v="0"/>
  </r>
  <r>
    <s v="Maruti Swift Dzire VXI"/>
    <n v="6.24"/>
    <n v="5000"/>
    <x v="1"/>
    <x v="0"/>
    <x v="0"/>
    <x v="6"/>
    <n v="1248"/>
    <x v="0"/>
    <x v="0"/>
  </r>
  <r>
    <s v="Mahindra Scorpio 1.99 S10"/>
    <n v="10.99"/>
    <n v="56231"/>
    <x v="0"/>
    <x v="0"/>
    <x v="0"/>
    <x v="0"/>
    <n v="1956"/>
    <x v="0"/>
    <x v="0"/>
  </r>
  <r>
    <s v="Skoda Rapid 1.6 MPI Ambition BSIV"/>
    <n v="7.5"/>
    <n v="7000"/>
    <x v="1"/>
    <x v="0"/>
    <x v="0"/>
    <x v="7"/>
    <n v="1493"/>
    <x v="0"/>
    <x v="0"/>
  </r>
  <r>
    <s v="Mahindra XUV500 1.99 FWD W8"/>
    <n v="5"/>
    <n v="80000"/>
    <x v="0"/>
    <x v="0"/>
    <x v="1"/>
    <x v="5"/>
    <n v="1197"/>
    <x v="0"/>
    <x v="0"/>
  </r>
  <r>
    <s v="Maruti Swift Dzire Tour 1.3 S Diesel"/>
    <n v="4"/>
    <n v="120000"/>
    <x v="0"/>
    <x v="0"/>
    <x v="0"/>
    <x v="3"/>
    <n v="796"/>
    <x v="0"/>
    <x v="2"/>
  </r>
  <r>
    <s v="Jeep Compass 2.0 Limited Plus BSIV"/>
    <n v="14.95"/>
    <n v="22000"/>
    <x v="0"/>
    <x v="0"/>
    <x v="0"/>
    <x v="7"/>
    <n v="796"/>
    <x v="0"/>
    <x v="2"/>
  </r>
  <r>
    <s v="Hyundai Accent VIVA CRDi"/>
    <n v="0.95"/>
    <n v="83000"/>
    <x v="0"/>
    <x v="0"/>
    <x v="1"/>
    <x v="13"/>
    <n v="1461"/>
    <x v="0"/>
    <x v="0"/>
  </r>
  <r>
    <s v="Hyundai i20 Asta 1.2"/>
    <n v="3"/>
    <n v="80000"/>
    <x v="1"/>
    <x v="0"/>
    <x v="0"/>
    <x v="10"/>
    <n v="1497"/>
    <x v="0"/>
    <x v="0"/>
  </r>
  <r>
    <s v="Maruti Alto 800 LXI"/>
    <n v="1.9"/>
    <n v="20000"/>
    <x v="1"/>
    <x v="0"/>
    <x v="2"/>
    <x v="5"/>
    <n v="1497"/>
    <x v="0"/>
    <x v="0"/>
  </r>
  <r>
    <s v="Maruti Omni MPI STD BSIV"/>
    <n v="1.2"/>
    <n v="35000"/>
    <x v="1"/>
    <x v="0"/>
    <x v="0"/>
    <x v="10"/>
    <n v="1199"/>
    <x v="0"/>
    <x v="0"/>
  </r>
  <r>
    <s v="Renault Duster 110PS Diesel RxL"/>
    <n v="4.6500000000000004"/>
    <n v="60000"/>
    <x v="0"/>
    <x v="0"/>
    <x v="0"/>
    <x v="4"/>
    <n v="1197"/>
    <x v="0"/>
    <x v="0"/>
  </r>
  <r>
    <s v="Honda City i VTEC VX"/>
    <n v="5.75"/>
    <n v="67000"/>
    <x v="1"/>
    <x v="0"/>
    <x v="0"/>
    <x v="4"/>
    <n v="1498"/>
    <x v="0"/>
    <x v="0"/>
  </r>
  <r>
    <s v="Honda City V MT"/>
    <n v="3.5"/>
    <n v="65000"/>
    <x v="1"/>
    <x v="0"/>
    <x v="0"/>
    <x v="10"/>
    <n v="1399"/>
    <x v="0"/>
    <x v="0"/>
  </r>
  <r>
    <s v="Honda Jazz V"/>
    <n v="5.25"/>
    <n v="26000"/>
    <x v="1"/>
    <x v="0"/>
    <x v="0"/>
    <x v="3"/>
    <n v="1197"/>
    <x v="0"/>
    <x v="0"/>
  </r>
  <r>
    <s v="Hyundai Xcent 1.2 Kappa S"/>
    <n v="3.5"/>
    <n v="65000"/>
    <x v="1"/>
    <x v="0"/>
    <x v="0"/>
    <x v="4"/>
    <n v="1248"/>
    <x v="0"/>
    <x v="0"/>
  </r>
  <r>
    <s v="Maruti Ciaz Delta 1.5"/>
    <n v="7"/>
    <n v="35000"/>
    <x v="0"/>
    <x v="0"/>
    <x v="0"/>
    <x v="7"/>
    <n v="814"/>
    <x v="0"/>
    <x v="2"/>
  </r>
  <r>
    <s v="Ford Figo Diesel EXI"/>
    <n v="1.6"/>
    <n v="85000"/>
    <x v="0"/>
    <x v="0"/>
    <x v="3"/>
    <x v="16"/>
    <n v="1373"/>
    <x v="0"/>
    <x v="0"/>
  </r>
  <r>
    <s v="Hyundai Grand i10 Sportz"/>
    <n v="2.85"/>
    <n v="60000"/>
    <x v="1"/>
    <x v="0"/>
    <x v="1"/>
    <x v="10"/>
    <n v="1798"/>
    <x v="0"/>
    <x v="0"/>
  </r>
  <r>
    <s v="Tata Manza Aqua Quadrajet BS IV"/>
    <n v="1.75"/>
    <n v="80000"/>
    <x v="0"/>
    <x v="0"/>
    <x v="1"/>
    <x v="16"/>
    <n v="2523"/>
    <x v="2"/>
    <x v="1"/>
  </r>
  <r>
    <s v="Hyundai EON Sportz"/>
    <n v="1.95"/>
    <n v="60000"/>
    <x v="1"/>
    <x v="0"/>
    <x v="0"/>
    <x v="4"/>
    <n v="1956"/>
    <x v="2"/>
    <x v="0"/>
  </r>
  <r>
    <s v="Maruti Ciaz AT ZXi"/>
    <n v="5.5"/>
    <n v="430000"/>
    <x v="1"/>
    <x v="1"/>
    <x v="0"/>
    <x v="4"/>
    <n v="1498"/>
    <x v="0"/>
    <x v="0"/>
  </r>
  <r>
    <s v="Toyota Corolla Altis GL"/>
    <n v="2.95"/>
    <n v="50000"/>
    <x v="1"/>
    <x v="0"/>
    <x v="0"/>
    <x v="16"/>
    <n v="2179"/>
    <x v="2"/>
    <x v="1"/>
  </r>
  <r>
    <s v="Mahindra Bolero SLX"/>
    <n v="4.25"/>
    <n v="120000"/>
    <x v="0"/>
    <x v="0"/>
    <x v="0"/>
    <x v="5"/>
    <n v="2354"/>
    <x v="0"/>
    <x v="1"/>
  </r>
  <r>
    <s v="Tata New Safari XT"/>
    <n v="16.989999999999998"/>
    <n v="18000"/>
    <x v="0"/>
    <x v="0"/>
    <x v="0"/>
    <x v="1"/>
    <n v="1197"/>
    <x v="0"/>
    <x v="0"/>
  </r>
  <r>
    <s v="Ford Ecosport 1.5 DV5 MT Titanium Optional"/>
    <n v="4.49"/>
    <n v="42130"/>
    <x v="0"/>
    <x v="0"/>
    <x v="0"/>
    <x v="5"/>
    <n v="1364"/>
    <x v="0"/>
    <x v="0"/>
  </r>
  <r>
    <s v="Mahindra XUV500 W10 2WD"/>
    <n v="11"/>
    <n v="64000"/>
    <x v="0"/>
    <x v="0"/>
    <x v="0"/>
    <x v="0"/>
    <n v="1086"/>
    <x v="0"/>
    <x v="0"/>
  </r>
  <r>
    <s v="Honda Accord 2.4 MT"/>
    <n v="3.25"/>
    <n v="63000"/>
    <x v="1"/>
    <x v="0"/>
    <x v="0"/>
    <x v="14"/>
    <n v="1497"/>
    <x v="4"/>
    <x v="0"/>
  </r>
  <r>
    <s v="Hyundai i20 Active 1.2 S"/>
    <n v="4.3499999999999996"/>
    <n v="47000"/>
    <x v="1"/>
    <x v="0"/>
    <x v="0"/>
    <x v="4"/>
    <n v="1197"/>
    <x v="0"/>
    <x v="0"/>
  </r>
  <r>
    <s v="Toyota Etios 2014-2016 GD"/>
    <n v="5.25"/>
    <n v="67000"/>
    <x v="0"/>
    <x v="0"/>
    <x v="0"/>
    <x v="2"/>
    <n v="1582"/>
    <x v="0"/>
    <x v="0"/>
  </r>
  <r>
    <s v="Hyundai Santro Xing GL"/>
    <n v="1.5"/>
    <n v="40000"/>
    <x v="1"/>
    <x v="0"/>
    <x v="0"/>
    <x v="9"/>
    <n v="1591"/>
    <x v="0"/>
    <x v="0"/>
  </r>
  <r>
    <s v="Mahindra Marazzo M8 8Str"/>
    <n v="8"/>
    <n v="99000"/>
    <x v="0"/>
    <x v="0"/>
    <x v="0"/>
    <x v="7"/>
    <n v="1061"/>
    <x v="0"/>
    <x v="0"/>
  </r>
  <r>
    <s v="Hyundai i20 Magna"/>
    <n v="6.85"/>
    <n v="7500"/>
    <x v="1"/>
    <x v="0"/>
    <x v="0"/>
    <x v="1"/>
    <n v="1086"/>
    <x v="0"/>
    <x v="0"/>
  </r>
  <r>
    <s v="Hyundai Verna 1.6 SX"/>
    <n v="2.95"/>
    <n v="50000"/>
    <x v="0"/>
    <x v="0"/>
    <x v="0"/>
    <x v="8"/>
    <n v="1086"/>
    <x v="0"/>
    <x v="0"/>
  </r>
  <r>
    <s v="Hyundai Verna 1.6 VTVT S"/>
    <n v="6.25"/>
    <n v="41000"/>
    <x v="1"/>
    <x v="0"/>
    <x v="0"/>
    <x v="0"/>
    <n v="1956"/>
    <x v="0"/>
    <x v="0"/>
  </r>
  <r>
    <s v="Maruti Estilo LXI"/>
    <n v="1.25"/>
    <n v="50000"/>
    <x v="1"/>
    <x v="0"/>
    <x v="0"/>
    <x v="14"/>
    <n v="1591"/>
    <x v="0"/>
    <x v="0"/>
  </r>
  <r>
    <s v="Hyundai Santro Xing GL Plus"/>
    <n v="1.75"/>
    <n v="15000"/>
    <x v="1"/>
    <x v="0"/>
    <x v="0"/>
    <x v="8"/>
    <n v="1198"/>
    <x v="0"/>
    <x v="0"/>
  </r>
  <r>
    <s v="Hyundai Santro Xing GL"/>
    <n v="0.85"/>
    <n v="40000"/>
    <x v="1"/>
    <x v="0"/>
    <x v="2"/>
    <x v="9"/>
    <n v="1199"/>
    <x v="0"/>
    <x v="0"/>
  </r>
  <r>
    <s v="Tata Harrier XZ BSIV"/>
    <n v="13"/>
    <n v="20000"/>
    <x v="0"/>
    <x v="0"/>
    <x v="1"/>
    <x v="7"/>
    <n v="1598"/>
    <x v="0"/>
    <x v="0"/>
  </r>
  <r>
    <s v="Hyundai Verna 1.6 VTVT S"/>
    <n v="5"/>
    <n v="29000"/>
    <x v="1"/>
    <x v="0"/>
    <x v="0"/>
    <x v="2"/>
    <n v="1373"/>
    <x v="0"/>
    <x v="0"/>
  </r>
  <r>
    <s v="Honda Brio S MT"/>
    <n v="2.85"/>
    <n v="13000"/>
    <x v="1"/>
    <x v="0"/>
    <x v="0"/>
    <x v="10"/>
    <n v="1497"/>
    <x v="0"/>
    <x v="0"/>
  </r>
  <r>
    <s v="Honda Amaze S Petrol BSIV"/>
    <n v="5.35"/>
    <n v="27000"/>
    <x v="1"/>
    <x v="0"/>
    <x v="0"/>
    <x v="7"/>
    <n v="1497"/>
    <x v="2"/>
    <x v="0"/>
  </r>
  <r>
    <s v="Volkswagen Vento Petrol Comfortline"/>
    <n v="3.25"/>
    <n v="50000"/>
    <x v="1"/>
    <x v="0"/>
    <x v="0"/>
    <x v="10"/>
    <n v="1248"/>
    <x v="0"/>
    <x v="0"/>
  </r>
  <r>
    <s v="Maruti Ciaz 1.4 Sigma"/>
    <n v="5"/>
    <n v="48000"/>
    <x v="1"/>
    <x v="0"/>
    <x v="0"/>
    <x v="0"/>
    <n v="1582"/>
    <x v="0"/>
    <x v="0"/>
  </r>
  <r>
    <s v="Honda City i VTEC VX"/>
    <n v="7.75"/>
    <n v="39000"/>
    <x v="1"/>
    <x v="0"/>
    <x v="0"/>
    <x v="0"/>
    <n v="1798"/>
    <x v="2"/>
    <x v="0"/>
  </r>
  <r>
    <s v="Honda City i VTEC CVT VX"/>
    <n v="8"/>
    <n v="41000"/>
    <x v="1"/>
    <x v="1"/>
    <x v="0"/>
    <x v="0"/>
    <n v="1248"/>
    <x v="0"/>
    <x v="0"/>
  </r>
  <r>
    <s v="Maruti Ertiga VDI Limited Edition"/>
    <n v="4.6500000000000004"/>
    <n v="74988"/>
    <x v="0"/>
    <x v="0"/>
    <x v="0"/>
    <x v="8"/>
    <n v="814"/>
    <x v="0"/>
    <x v="2"/>
  </r>
  <r>
    <s v="Hyundai Verna CRDi 1.6 EX"/>
    <n v="7.23"/>
    <n v="24494"/>
    <x v="0"/>
    <x v="0"/>
    <x v="0"/>
    <x v="3"/>
    <n v="1197"/>
    <x v="2"/>
    <x v="0"/>
  </r>
  <r>
    <s v="Toyota Corolla Altis JS MT"/>
    <n v="8"/>
    <n v="26000"/>
    <x v="1"/>
    <x v="0"/>
    <x v="0"/>
    <x v="0"/>
    <n v="1498"/>
    <x v="0"/>
    <x v="0"/>
  </r>
  <r>
    <s v="Maruti Ertiga VDI"/>
    <n v="4.6500000000000004"/>
    <n v="80000"/>
    <x v="0"/>
    <x v="0"/>
    <x v="0"/>
    <x v="5"/>
    <n v="1198"/>
    <x v="0"/>
    <x v="0"/>
  </r>
  <r>
    <s v="Hyundai EON D Lite Plus"/>
    <n v="1.3"/>
    <n v="60000"/>
    <x v="1"/>
    <x v="0"/>
    <x v="1"/>
    <x v="8"/>
    <n v="998"/>
    <x v="2"/>
    <x v="2"/>
  </r>
  <r>
    <s v="Maruti Swift VXI"/>
    <n v="3"/>
    <n v="60000"/>
    <x v="1"/>
    <x v="0"/>
    <x v="1"/>
    <x v="10"/>
    <n v="999"/>
    <x v="0"/>
    <x v="2"/>
  </r>
  <r>
    <s v="Maruti Ertiga 1.5 ZDI"/>
    <n v="6.45"/>
    <n v="44304"/>
    <x v="0"/>
    <x v="0"/>
    <x v="0"/>
    <x v="4"/>
    <n v="1497"/>
    <x v="0"/>
    <x v="0"/>
  </r>
  <r>
    <s v="Honda Amaze SX i-VTEC"/>
    <n v="3.65"/>
    <n v="32000"/>
    <x v="1"/>
    <x v="0"/>
    <x v="0"/>
    <x v="5"/>
    <n v="814"/>
    <x v="0"/>
    <x v="2"/>
  </r>
  <r>
    <s v="Maruti S-Presso VXI 2019-2022"/>
    <n v="4.3"/>
    <n v="24531"/>
    <x v="1"/>
    <x v="0"/>
    <x v="0"/>
    <x v="6"/>
    <n v="1197"/>
    <x v="0"/>
    <x v="0"/>
  </r>
  <r>
    <s v="Renault Triber RXT"/>
    <n v="5.8"/>
    <n v="35000"/>
    <x v="1"/>
    <x v="0"/>
    <x v="0"/>
    <x v="6"/>
    <n v="814"/>
    <x v="0"/>
    <x v="2"/>
  </r>
  <r>
    <s v="Honda City i VTEC CVT VX"/>
    <n v="5.25"/>
    <n v="73000"/>
    <x v="1"/>
    <x v="1"/>
    <x v="0"/>
    <x v="4"/>
    <n v="1193"/>
    <x v="0"/>
    <x v="0"/>
  </r>
  <r>
    <s v="Hyundai EON Sportz"/>
    <n v="2.5499999999999998"/>
    <n v="31000"/>
    <x v="1"/>
    <x v="0"/>
    <x v="0"/>
    <x v="4"/>
    <n v="1197"/>
    <x v="0"/>
    <x v="0"/>
  </r>
  <r>
    <s v="Maruti Swift VXi BSIV"/>
    <n v="2.4700000000000002"/>
    <n v="43000"/>
    <x v="1"/>
    <x v="0"/>
    <x v="0"/>
    <x v="16"/>
    <n v="1248"/>
    <x v="1"/>
    <x v="0"/>
  </r>
  <r>
    <s v="Hyundai EON Magna Plus"/>
    <n v="3.57"/>
    <n v="5000"/>
    <x v="1"/>
    <x v="0"/>
    <x v="0"/>
    <x v="3"/>
    <n v="1198"/>
    <x v="0"/>
    <x v="0"/>
  </r>
  <r>
    <s v="Tata Indigo eGLS BS IV"/>
    <n v="1.25"/>
    <n v="25000"/>
    <x v="1"/>
    <x v="0"/>
    <x v="0"/>
    <x v="12"/>
    <n v="1497"/>
    <x v="0"/>
    <x v="0"/>
  </r>
  <r>
    <s v="Hyundai Grand i10 Magna"/>
    <n v="4"/>
    <n v="90000"/>
    <x v="1"/>
    <x v="0"/>
    <x v="0"/>
    <x v="0"/>
    <n v="1197"/>
    <x v="0"/>
    <x v="0"/>
  </r>
  <r>
    <s v="Maruti Ciaz ZDi Plus SHVS"/>
    <n v="5.65"/>
    <n v="56150"/>
    <x v="0"/>
    <x v="0"/>
    <x v="0"/>
    <x v="2"/>
    <n v="1197"/>
    <x v="0"/>
    <x v="0"/>
  </r>
  <r>
    <s v="Mahindra KUV 100 NXT D75 K8 Dual Tone"/>
    <n v="3.6"/>
    <n v="20000"/>
    <x v="0"/>
    <x v="0"/>
    <x v="1"/>
    <x v="0"/>
    <n v="1198"/>
    <x v="4"/>
    <x v="0"/>
  </r>
  <r>
    <s v="Honda City i VTEC VX"/>
    <n v="4.9000000000000004"/>
    <n v="60000"/>
    <x v="1"/>
    <x v="0"/>
    <x v="1"/>
    <x v="4"/>
    <n v="2494"/>
    <x v="0"/>
    <x v="1"/>
  </r>
  <r>
    <s v="Hyundai Xcent Prime T Plus CNG BSIV"/>
    <n v="4"/>
    <n v="70000"/>
    <x v="2"/>
    <x v="0"/>
    <x v="0"/>
    <x v="0"/>
    <n v="1199"/>
    <x v="0"/>
    <x v="0"/>
  </r>
  <r>
    <s v="Maruti Baleno 1.2 Delta"/>
    <n v="4.5"/>
    <n v="25000"/>
    <x v="1"/>
    <x v="0"/>
    <x v="0"/>
    <x v="7"/>
    <n v="796"/>
    <x v="0"/>
    <x v="2"/>
  </r>
  <r>
    <s v="Datsun GO T BSIV"/>
    <n v="1.6"/>
    <n v="25000"/>
    <x v="1"/>
    <x v="0"/>
    <x v="0"/>
    <x v="5"/>
    <n v="1497"/>
    <x v="0"/>
    <x v="0"/>
  </r>
  <r>
    <s v="Toyota Innova 2.5 V Diesel 8-seater"/>
    <n v="8.5"/>
    <n v="18000"/>
    <x v="0"/>
    <x v="0"/>
    <x v="0"/>
    <x v="14"/>
    <n v="1248"/>
    <x v="2"/>
    <x v="0"/>
  </r>
  <r>
    <s v="Tata Punch Adventure"/>
    <n v="6.5"/>
    <n v="12000"/>
    <x v="1"/>
    <x v="0"/>
    <x v="0"/>
    <x v="1"/>
    <n v="2179"/>
    <x v="0"/>
    <x v="1"/>
  </r>
  <r>
    <s v="Maruti Alto 800 VXI"/>
    <n v="2.31"/>
    <n v="15000"/>
    <x v="1"/>
    <x v="0"/>
    <x v="1"/>
    <x v="0"/>
    <n v="1498"/>
    <x v="0"/>
    <x v="0"/>
  </r>
  <r>
    <s v="Honda City S"/>
    <n v="3.5"/>
    <n v="55000"/>
    <x v="1"/>
    <x v="0"/>
    <x v="0"/>
    <x v="10"/>
    <n v="1997"/>
    <x v="0"/>
    <x v="0"/>
  </r>
  <r>
    <s v="Maruti Swift Dzire LDI"/>
    <n v="2.2999999999999998"/>
    <n v="70000"/>
    <x v="0"/>
    <x v="0"/>
    <x v="1"/>
    <x v="10"/>
    <n v="1198"/>
    <x v="0"/>
    <x v="0"/>
  </r>
  <r>
    <s v="Mahindra Scorpio VLX 2WD 7S BSIV"/>
    <n v="3.5"/>
    <n v="300000"/>
    <x v="0"/>
    <x v="0"/>
    <x v="1"/>
    <x v="16"/>
    <n v="1197"/>
    <x v="0"/>
    <x v="0"/>
  </r>
  <r>
    <s v="Honda City i DTEC V"/>
    <n v="4"/>
    <n v="52314"/>
    <x v="0"/>
    <x v="0"/>
    <x v="0"/>
    <x v="5"/>
    <n v="1498"/>
    <x v="0"/>
    <x v="0"/>
  </r>
  <r>
    <s v="Land Rover Range Rover Velar R-Dynamic S Petrol"/>
    <n v="71.5"/>
    <n v="19000"/>
    <x v="1"/>
    <x v="1"/>
    <x v="0"/>
    <x v="6"/>
    <n v="998"/>
    <x v="0"/>
    <x v="2"/>
  </r>
  <r>
    <s v="Nissan Micra XV CVT"/>
    <n v="3.25"/>
    <n v="16937"/>
    <x v="1"/>
    <x v="1"/>
    <x v="0"/>
    <x v="0"/>
    <n v="1197"/>
    <x v="0"/>
    <x v="0"/>
  </r>
  <r>
    <s v="Maruti Baleno 1.2 CVT Delta"/>
    <n v="4.5"/>
    <n v="25000"/>
    <x v="1"/>
    <x v="1"/>
    <x v="0"/>
    <x v="7"/>
    <n v="1399"/>
    <x v="0"/>
    <x v="0"/>
  </r>
  <r>
    <s v="Volkswagen Ameo 1.5 TDI Highline AT 16 Alloy"/>
    <n v="4.7"/>
    <n v="40000"/>
    <x v="0"/>
    <x v="1"/>
    <x v="1"/>
    <x v="0"/>
    <n v="1086"/>
    <x v="0"/>
    <x v="0"/>
  </r>
  <r>
    <s v="Maruti Wagon R Stingray VXI Optional"/>
    <n v="2.8"/>
    <n v="70000"/>
    <x v="1"/>
    <x v="0"/>
    <x v="0"/>
    <x v="4"/>
    <n v="1197"/>
    <x v="2"/>
    <x v="0"/>
  </r>
  <r>
    <s v="Hyundai Xcent 1.2 Kappa S Option"/>
    <n v="3.2"/>
    <n v="46000"/>
    <x v="1"/>
    <x v="0"/>
    <x v="0"/>
    <x v="4"/>
    <n v="1493"/>
    <x v="0"/>
    <x v="0"/>
  </r>
  <r>
    <s v="Ford Figo Diesel Titanium"/>
    <n v="1.25"/>
    <n v="70000"/>
    <x v="0"/>
    <x v="0"/>
    <x v="0"/>
    <x v="16"/>
    <n v="1461"/>
    <x v="0"/>
    <x v="0"/>
  </r>
  <r>
    <s v="Hyundai i10 Era"/>
    <n v="1.3"/>
    <n v="40000"/>
    <x v="1"/>
    <x v="0"/>
    <x v="2"/>
    <x v="14"/>
    <n v="998"/>
    <x v="2"/>
    <x v="2"/>
  </r>
  <r>
    <s v="Hyundai i20 Sportz Plus BSIV"/>
    <n v="5.8"/>
    <n v="17500"/>
    <x v="1"/>
    <x v="0"/>
    <x v="1"/>
    <x v="7"/>
    <n v="2982"/>
    <x v="2"/>
    <x v="1"/>
  </r>
  <r>
    <s v="Mahindra Bolero Power Plus SLX"/>
    <n v="4.8"/>
    <n v="70000"/>
    <x v="0"/>
    <x v="0"/>
    <x v="1"/>
    <x v="0"/>
    <n v="2982"/>
    <x v="0"/>
    <x v="1"/>
  </r>
  <r>
    <s v="Renault Scala Diesel RxZ"/>
    <n v="3"/>
    <n v="67000"/>
    <x v="0"/>
    <x v="0"/>
    <x v="3"/>
    <x v="10"/>
    <n v="1248"/>
    <x v="0"/>
    <x v="0"/>
  </r>
  <r>
    <s v="Maruti Wagon R VXI BS IV"/>
    <n v="3.5"/>
    <n v="20000"/>
    <x v="1"/>
    <x v="0"/>
    <x v="1"/>
    <x v="2"/>
    <n v="995"/>
    <x v="0"/>
    <x v="2"/>
  </r>
  <r>
    <s v="Toyota Fortuner 4x2 AT"/>
    <n v="14"/>
    <n v="120000"/>
    <x v="0"/>
    <x v="1"/>
    <x v="2"/>
    <x v="4"/>
    <n v="998"/>
    <x v="0"/>
    <x v="2"/>
  </r>
  <r>
    <s v="Toyota Fortuner 4x2 AT"/>
    <n v="13"/>
    <n v="120000"/>
    <x v="0"/>
    <x v="1"/>
    <x v="3"/>
    <x v="4"/>
    <n v="998"/>
    <x v="0"/>
    <x v="2"/>
  </r>
  <r>
    <s v="Tata Zest Quadrajet 1.3 75PS XE"/>
    <n v="2.5"/>
    <n v="100000"/>
    <x v="0"/>
    <x v="0"/>
    <x v="0"/>
    <x v="3"/>
    <n v="1248"/>
    <x v="2"/>
    <x v="0"/>
  </r>
  <r>
    <s v="Chevrolet Spark 1.0 LS"/>
    <n v="0.8"/>
    <n v="30000"/>
    <x v="1"/>
    <x v="0"/>
    <x v="1"/>
    <x v="12"/>
    <n v="1498"/>
    <x v="0"/>
    <x v="0"/>
  </r>
  <r>
    <s v="Hyundai EON 1.0 Magna Plus Option O"/>
    <n v="3"/>
    <n v="15000"/>
    <x v="1"/>
    <x v="0"/>
    <x v="0"/>
    <x v="0"/>
    <n v="796"/>
    <x v="1"/>
    <x v="2"/>
  </r>
  <r>
    <s v="Maruti Wagon R VXI BS IV"/>
    <n v="1.9"/>
    <n v="30000"/>
    <x v="1"/>
    <x v="0"/>
    <x v="1"/>
    <x v="8"/>
    <n v="1956"/>
    <x v="0"/>
    <x v="0"/>
  </r>
  <r>
    <s v="Maruti Vitara Brezza VDi"/>
    <n v="7"/>
    <n v="40000"/>
    <x v="0"/>
    <x v="0"/>
    <x v="0"/>
    <x v="7"/>
    <n v="1193"/>
    <x v="0"/>
    <x v="0"/>
  </r>
  <r>
    <s v="Mahindra Bolero B6 Opt"/>
    <n v="8.5"/>
    <n v="50000"/>
    <x v="0"/>
    <x v="0"/>
    <x v="0"/>
    <x v="6"/>
    <n v="1199"/>
    <x v="0"/>
    <x v="0"/>
  </r>
  <r>
    <s v="Maruti Alto LX"/>
    <n v="0.8"/>
    <n v="70000"/>
    <x v="1"/>
    <x v="0"/>
    <x v="1"/>
    <x v="18"/>
    <n v="1193"/>
    <x v="0"/>
    <x v="0"/>
  </r>
  <r>
    <s v="Tata New Safari XZ Plus Gold 6 Str"/>
    <n v="22"/>
    <n v="5000"/>
    <x v="0"/>
    <x v="0"/>
    <x v="0"/>
    <x v="11"/>
    <n v="1591"/>
    <x v="0"/>
    <x v="0"/>
  </r>
  <r>
    <s v="Tata Zest Revotron 1.2 XT"/>
    <n v="4.5"/>
    <n v="15000"/>
    <x v="1"/>
    <x v="0"/>
    <x v="0"/>
    <x v="4"/>
    <n v="1582"/>
    <x v="0"/>
    <x v="0"/>
  </r>
  <r>
    <s v="Honda WR-V i-VTEC VX"/>
    <n v="8.5"/>
    <n v="60000"/>
    <x v="1"/>
    <x v="0"/>
    <x v="0"/>
    <x v="7"/>
    <n v="1197"/>
    <x v="0"/>
    <x v="0"/>
  </r>
  <r>
    <s v="Tata Bolt Revotron XT"/>
    <n v="3"/>
    <n v="50000"/>
    <x v="1"/>
    <x v="0"/>
    <x v="0"/>
    <x v="4"/>
    <n v="1461"/>
    <x v="0"/>
    <x v="0"/>
  </r>
  <r>
    <s v="Hyundai Verna 1.6 SX VTVT"/>
    <n v="4.6100000000000003"/>
    <n v="46000"/>
    <x v="1"/>
    <x v="0"/>
    <x v="0"/>
    <x v="5"/>
    <n v="814"/>
    <x v="0"/>
    <x v="2"/>
  </r>
  <r>
    <s v="Hyundai Verna 1.6 CRDi EX MT"/>
    <n v="4.3099999999999996"/>
    <n v="55000"/>
    <x v="0"/>
    <x v="0"/>
    <x v="0"/>
    <x v="5"/>
    <n v="1396"/>
    <x v="0"/>
    <x v="0"/>
  </r>
  <r>
    <s v="Hyundai Xcent 1.2 Kappa SX"/>
    <n v="3.5"/>
    <n v="50000"/>
    <x v="1"/>
    <x v="0"/>
    <x v="1"/>
    <x v="5"/>
    <n v="1198"/>
    <x v="0"/>
    <x v="0"/>
  </r>
  <r>
    <s v="Renault Scala Diesel RxZ"/>
    <n v="2.5"/>
    <n v="6400"/>
    <x v="0"/>
    <x v="0"/>
    <x v="1"/>
    <x v="10"/>
    <n v="1197"/>
    <x v="2"/>
    <x v="0"/>
  </r>
  <r>
    <s v="Hyundai EON D Lite Plus"/>
    <n v="1.6"/>
    <n v="40000"/>
    <x v="1"/>
    <x v="0"/>
    <x v="1"/>
    <x v="4"/>
    <n v="1997"/>
    <x v="0"/>
    <x v="0"/>
  </r>
  <r>
    <s v="Tata Indigo CR4"/>
    <n v="1.65"/>
    <n v="20000"/>
    <x v="0"/>
    <x v="0"/>
    <x v="1"/>
    <x v="16"/>
    <n v="998"/>
    <x v="0"/>
    <x v="2"/>
  </r>
  <r>
    <s v="Honda Amaze VX i-VTEC"/>
    <n v="3.8"/>
    <n v="60000"/>
    <x v="1"/>
    <x v="0"/>
    <x v="0"/>
    <x v="0"/>
    <n v="1197"/>
    <x v="0"/>
    <x v="0"/>
  </r>
  <r>
    <s v="Maruti Wagon R ZXI AMT 1.2"/>
    <n v="5.25"/>
    <n v="40000"/>
    <x v="1"/>
    <x v="1"/>
    <x v="0"/>
    <x v="6"/>
    <n v="1582"/>
    <x v="0"/>
    <x v="0"/>
  </r>
  <r>
    <s v="Mahindra Scorpio 1.99 S10"/>
    <n v="7.5"/>
    <n v="130000"/>
    <x v="0"/>
    <x v="0"/>
    <x v="0"/>
    <x v="4"/>
    <n v="1461"/>
    <x v="0"/>
    <x v="0"/>
  </r>
  <r>
    <s v="Maruti Wagon R VXI Plus"/>
    <n v="3.15"/>
    <n v="30000"/>
    <x v="1"/>
    <x v="0"/>
    <x v="1"/>
    <x v="0"/>
    <n v="1498"/>
    <x v="0"/>
    <x v="0"/>
  </r>
  <r>
    <s v="Hyundai Venue S"/>
    <n v="7.41"/>
    <n v="15000"/>
    <x v="1"/>
    <x v="0"/>
    <x v="0"/>
    <x v="1"/>
    <n v="1497"/>
    <x v="0"/>
    <x v="0"/>
  </r>
  <r>
    <s v="Hyundai Verna CRDi 1.6 SX"/>
    <n v="8.6"/>
    <n v="40000"/>
    <x v="0"/>
    <x v="0"/>
    <x v="0"/>
    <x v="7"/>
    <n v="1197"/>
    <x v="0"/>
    <x v="0"/>
  </r>
  <r>
    <s v="Renault Duster 85PS Diesel RxS"/>
    <n v="6.75"/>
    <n v="50000"/>
    <x v="0"/>
    <x v="0"/>
    <x v="0"/>
    <x v="0"/>
    <n v="1197"/>
    <x v="0"/>
    <x v="0"/>
  </r>
  <r>
    <s v="Honda Amaze EX i-Dtech"/>
    <n v="2.65"/>
    <n v="120000"/>
    <x v="0"/>
    <x v="0"/>
    <x v="1"/>
    <x v="10"/>
    <n v="1396"/>
    <x v="0"/>
    <x v="0"/>
  </r>
  <r>
    <s v="Kia Seltos HTX G"/>
    <n v="12"/>
    <n v="10000"/>
    <x v="1"/>
    <x v="0"/>
    <x v="0"/>
    <x v="6"/>
    <n v="1199"/>
    <x v="2"/>
    <x v="0"/>
  </r>
  <r>
    <s v="Hyundai i10 Magna"/>
    <n v="1.35"/>
    <n v="75000"/>
    <x v="1"/>
    <x v="0"/>
    <x v="2"/>
    <x v="14"/>
    <n v="999"/>
    <x v="0"/>
    <x v="2"/>
  </r>
  <r>
    <s v="Hyundai i10 Magna 1.2 iTech SE"/>
    <n v="0.95"/>
    <n v="50000"/>
    <x v="1"/>
    <x v="0"/>
    <x v="3"/>
    <x v="9"/>
    <n v="1199"/>
    <x v="0"/>
    <x v="0"/>
  </r>
  <r>
    <s v="Tata Indigo LS TDI BSIII"/>
    <n v="1.1000000000000001"/>
    <n v="120000"/>
    <x v="0"/>
    <x v="0"/>
    <x v="2"/>
    <x v="12"/>
    <n v="1461"/>
    <x v="0"/>
    <x v="0"/>
  </r>
  <r>
    <s v="Tata Tiago 1.2 Revotron XB"/>
    <n v="3.1"/>
    <n v="50000"/>
    <x v="1"/>
    <x v="0"/>
    <x v="0"/>
    <x v="3"/>
    <n v="1197"/>
    <x v="2"/>
    <x v="0"/>
  </r>
  <r>
    <s v="Renault Triber RXE"/>
    <n v="5.5"/>
    <n v="5000"/>
    <x v="1"/>
    <x v="0"/>
    <x v="0"/>
    <x v="6"/>
    <n v="2494"/>
    <x v="0"/>
    <x v="1"/>
  </r>
  <r>
    <s v="Volkswagen Polo Diesel Comfortline 1.2L"/>
    <n v="1.8"/>
    <n v="80000"/>
    <x v="0"/>
    <x v="0"/>
    <x v="3"/>
    <x v="12"/>
    <n v="1396"/>
    <x v="0"/>
    <x v="0"/>
  </r>
  <r>
    <s v="Renault Duster 85PS Diesel RxL"/>
    <n v="4.05"/>
    <n v="40000"/>
    <x v="0"/>
    <x v="0"/>
    <x v="1"/>
    <x v="4"/>
    <n v="1197"/>
    <x v="2"/>
    <x v="0"/>
  </r>
  <r>
    <s v="Maruti Swift Dzire VXI"/>
    <n v="6.1"/>
    <n v="30000"/>
    <x v="1"/>
    <x v="0"/>
    <x v="0"/>
    <x v="6"/>
    <n v="2179"/>
    <x v="0"/>
    <x v="1"/>
  </r>
  <r>
    <s v="Toyota Innova 2.5 EV Diesel MS 7 Str BSIII"/>
    <n v="1.8"/>
    <n v="120000"/>
    <x v="0"/>
    <x v="0"/>
    <x v="2"/>
    <x v="13"/>
    <n v="796"/>
    <x v="0"/>
    <x v="2"/>
  </r>
  <r>
    <s v="Tata Indigo LS (TDI) BS III"/>
    <n v="0.89"/>
    <n v="40000"/>
    <x v="0"/>
    <x v="0"/>
    <x v="0"/>
    <x v="9"/>
    <n v="1197"/>
    <x v="0"/>
    <x v="0"/>
  </r>
  <r>
    <s v="Hyundai i10 Magna 1.2 iTech SE"/>
    <n v="1.2"/>
    <n v="70000"/>
    <x v="1"/>
    <x v="0"/>
    <x v="1"/>
    <x v="9"/>
    <n v="1248"/>
    <x v="0"/>
    <x v="0"/>
  </r>
  <r>
    <s v="Mahindra XUV500 W6 2WD"/>
    <n v="7.38"/>
    <n v="120000"/>
    <x v="0"/>
    <x v="0"/>
    <x v="0"/>
    <x v="5"/>
    <n v="1197"/>
    <x v="0"/>
    <x v="0"/>
  </r>
  <r>
    <s v="Maruti Alto 800 VXI"/>
    <n v="4.28"/>
    <n v="5000"/>
    <x v="1"/>
    <x v="0"/>
    <x v="0"/>
    <x v="11"/>
    <n v="1197"/>
    <x v="0"/>
    <x v="0"/>
  </r>
  <r>
    <s v="Maruti Baleno Delta"/>
    <n v="5.25"/>
    <n v="35000"/>
    <x v="1"/>
    <x v="0"/>
    <x v="0"/>
    <x v="7"/>
    <n v="998"/>
    <x v="0"/>
    <x v="2"/>
  </r>
  <r>
    <s v="Maruti Vitara Brezza VDi Option"/>
    <n v="6"/>
    <n v="40000"/>
    <x v="0"/>
    <x v="0"/>
    <x v="0"/>
    <x v="0"/>
    <n v="1248"/>
    <x v="0"/>
    <x v="0"/>
  </r>
  <r>
    <s v="Hyundai i20 Asta Option 1.2"/>
    <n v="5.2"/>
    <n v="20000"/>
    <x v="1"/>
    <x v="0"/>
    <x v="0"/>
    <x v="0"/>
    <n v="1498"/>
    <x v="0"/>
    <x v="0"/>
  </r>
  <r>
    <s v="Maruti Baleno 1.2 Sigma"/>
    <n v="4.2"/>
    <n v="80000"/>
    <x v="1"/>
    <x v="0"/>
    <x v="0"/>
    <x v="0"/>
    <n v="814"/>
    <x v="0"/>
    <x v="2"/>
  </r>
  <r>
    <s v="Maruti Wagon R LXI BS IV"/>
    <n v="3.7"/>
    <n v="15000"/>
    <x v="1"/>
    <x v="0"/>
    <x v="0"/>
    <x v="10"/>
    <n v="796"/>
    <x v="0"/>
    <x v="2"/>
  </r>
  <r>
    <s v="Maruti Vitara Brezza VDi"/>
    <n v="5.45"/>
    <n v="70000"/>
    <x v="0"/>
    <x v="0"/>
    <x v="1"/>
    <x v="0"/>
    <n v="1197"/>
    <x v="0"/>
    <x v="0"/>
  </r>
  <r>
    <s v="Honda Amaze S i-DTEC"/>
    <n v="4"/>
    <n v="120000"/>
    <x v="0"/>
    <x v="0"/>
    <x v="0"/>
    <x v="2"/>
    <n v="1399"/>
    <x v="0"/>
    <x v="0"/>
  </r>
  <r>
    <s v="Hyundai EON D Lite Plus"/>
    <n v="2.2999999999999998"/>
    <n v="25000"/>
    <x v="1"/>
    <x v="0"/>
    <x v="1"/>
    <x v="3"/>
    <n v="1498"/>
    <x v="0"/>
    <x v="0"/>
  </r>
  <r>
    <s v="Maruti Alto 800 LXI"/>
    <n v="2.5"/>
    <n v="25000"/>
    <x v="1"/>
    <x v="0"/>
    <x v="0"/>
    <x v="4"/>
    <n v="1248"/>
    <x v="0"/>
    <x v="0"/>
  </r>
  <r>
    <s v="Hyundai i20 1.2 Sportz Option"/>
    <n v="2.2999999999999998"/>
    <n v="60000"/>
    <x v="1"/>
    <x v="0"/>
    <x v="1"/>
    <x v="16"/>
    <n v="1197"/>
    <x v="0"/>
    <x v="0"/>
  </r>
  <r>
    <s v="Chevrolet Aveo 1.4 LS BSIV"/>
    <n v="1.65"/>
    <n v="80000"/>
    <x v="1"/>
    <x v="0"/>
    <x v="0"/>
    <x v="17"/>
    <n v="998"/>
    <x v="0"/>
    <x v="2"/>
  </r>
  <r>
    <s v="Ford Ecosport 1.5 DV5 MT Titanium"/>
    <n v="3"/>
    <n v="80000"/>
    <x v="0"/>
    <x v="0"/>
    <x v="2"/>
    <x v="10"/>
    <n v="993"/>
    <x v="0"/>
    <x v="2"/>
  </r>
  <r>
    <s v="Maruti Swift Dzire VDi"/>
    <n v="2.7"/>
    <n v="90000"/>
    <x v="0"/>
    <x v="0"/>
    <x v="1"/>
    <x v="8"/>
    <n v="1197"/>
    <x v="0"/>
    <x v="0"/>
  </r>
  <r>
    <s v="Hyundai Xcent 1.2 Kappa S"/>
    <n v="3.3"/>
    <n v="37000"/>
    <x v="1"/>
    <x v="0"/>
    <x v="0"/>
    <x v="2"/>
    <n v="796"/>
    <x v="0"/>
    <x v="2"/>
  </r>
  <r>
    <s v="Maruti Alto K10 LXI"/>
    <n v="3"/>
    <n v="50000"/>
    <x v="1"/>
    <x v="0"/>
    <x v="0"/>
    <x v="4"/>
    <n v="1498"/>
    <x v="0"/>
    <x v="0"/>
  </r>
  <r>
    <s v="Maruti Zen LXi - BS III"/>
    <n v="0.75"/>
    <n v="50000"/>
    <x v="1"/>
    <x v="0"/>
    <x v="0"/>
    <x v="19"/>
    <n v="1186"/>
    <x v="0"/>
    <x v="0"/>
  </r>
  <r>
    <s v="Maruti Baleno 1.2 Delta"/>
    <n v="5.49"/>
    <n v="19493"/>
    <x v="1"/>
    <x v="0"/>
    <x v="0"/>
    <x v="0"/>
    <n v="796"/>
    <x v="0"/>
    <x v="2"/>
  </r>
  <r>
    <s v="Maruti Alto LXi BSIII"/>
    <n v="1.05"/>
    <n v="35000"/>
    <x v="1"/>
    <x v="0"/>
    <x v="1"/>
    <x v="17"/>
    <n v="993"/>
    <x v="0"/>
    <x v="2"/>
  </r>
  <r>
    <s v="Honda Amaze S i-Dtech"/>
    <n v="2.8"/>
    <n v="60000"/>
    <x v="0"/>
    <x v="0"/>
    <x v="1"/>
    <x v="5"/>
    <n v="1396"/>
    <x v="0"/>
    <x v="0"/>
  </r>
  <r>
    <s v="Hyundai Xcent 1.2 CRDi SX"/>
    <n v="4.5"/>
    <n v="50000"/>
    <x v="0"/>
    <x v="0"/>
    <x v="0"/>
    <x v="3"/>
    <n v="1498"/>
    <x v="0"/>
    <x v="0"/>
  </r>
  <r>
    <s v="Maruti Alto LXi BSIII"/>
    <n v="0.75"/>
    <n v="80000"/>
    <x v="1"/>
    <x v="0"/>
    <x v="1"/>
    <x v="13"/>
    <n v="1197"/>
    <x v="0"/>
    <x v="0"/>
  </r>
  <r>
    <s v="Maruti Zen LX BSII"/>
    <n v="0.9"/>
    <n v="78527"/>
    <x v="1"/>
    <x v="0"/>
    <x v="0"/>
    <x v="19"/>
    <n v="1197"/>
    <x v="0"/>
    <x v="0"/>
  </r>
  <r>
    <s v="Hyundai Creta 1.4 CRDi S"/>
    <n v="7"/>
    <n v="94000"/>
    <x v="0"/>
    <x v="0"/>
    <x v="0"/>
    <x v="2"/>
    <n v="1798"/>
    <x v="0"/>
    <x v="0"/>
  </r>
  <r>
    <s v="Honda City VX MT Diesel"/>
    <n v="9"/>
    <n v="5000"/>
    <x v="0"/>
    <x v="0"/>
    <x v="0"/>
    <x v="11"/>
    <n v="999"/>
    <x v="0"/>
    <x v="2"/>
  </r>
  <r>
    <s v="Hyundai Grand i10 Sportz"/>
    <n v="3"/>
    <n v="40000"/>
    <x v="1"/>
    <x v="0"/>
    <x v="0"/>
    <x v="2"/>
    <n v="1197"/>
    <x v="0"/>
    <x v="0"/>
  </r>
  <r>
    <s v="Hyundai i20 1.2 Magna"/>
    <n v="2.25"/>
    <n v="53128"/>
    <x v="1"/>
    <x v="0"/>
    <x v="0"/>
    <x v="16"/>
    <n v="998"/>
    <x v="0"/>
    <x v="2"/>
  </r>
  <r>
    <s v="Skoda Superb Elegance 1.8 TSI"/>
    <n v="3.77"/>
    <n v="39959"/>
    <x v="1"/>
    <x v="0"/>
    <x v="1"/>
    <x v="16"/>
    <n v="796"/>
    <x v="0"/>
    <x v="2"/>
  </r>
  <r>
    <s v="Renault KWID Climber 1.0 AMT"/>
    <n v="3.55"/>
    <n v="4768"/>
    <x v="1"/>
    <x v="1"/>
    <x v="1"/>
    <x v="3"/>
    <n v="1586"/>
    <x v="0"/>
    <x v="0"/>
  </r>
  <r>
    <s v="Hyundai i20 1.2 Sportz"/>
    <n v="2.16"/>
    <n v="54004"/>
    <x v="1"/>
    <x v="0"/>
    <x v="2"/>
    <x v="16"/>
    <n v="796"/>
    <x v="0"/>
    <x v="2"/>
  </r>
  <r>
    <s v="Maruti Wagon R VXI BS IV"/>
    <n v="3.54"/>
    <n v="16570"/>
    <x v="1"/>
    <x v="0"/>
    <x v="0"/>
    <x v="0"/>
    <n v="1496"/>
    <x v="0"/>
    <x v="0"/>
  </r>
  <r>
    <s v="Maruti Alto 800 VXI Optional"/>
    <n v="3.22"/>
    <n v="7869"/>
    <x v="1"/>
    <x v="0"/>
    <x v="2"/>
    <x v="7"/>
    <n v="1497"/>
    <x v="0"/>
    <x v="0"/>
  </r>
  <r>
    <s v="Maruti SX4 Vxi BSIV"/>
    <n v="2.1"/>
    <n v="67640"/>
    <x v="1"/>
    <x v="0"/>
    <x v="0"/>
    <x v="8"/>
    <n v="796"/>
    <x v="0"/>
    <x v="2"/>
  </r>
  <r>
    <s v="Maruti Alto LXi"/>
    <n v="1.29"/>
    <n v="8934"/>
    <x v="1"/>
    <x v="0"/>
    <x v="0"/>
    <x v="12"/>
    <n v="1197"/>
    <x v="0"/>
    <x v="0"/>
  </r>
  <r>
    <s v="Toyota Etios 2014-2016 V"/>
    <n v="4.17"/>
    <n v="20241"/>
    <x v="1"/>
    <x v="0"/>
    <x v="0"/>
    <x v="4"/>
    <n v="1497"/>
    <x v="0"/>
    <x v="0"/>
  </r>
  <r>
    <s v="Honda City 1.5 S MT"/>
    <n v="2.3199999999999998"/>
    <n v="67343"/>
    <x v="1"/>
    <x v="0"/>
    <x v="0"/>
    <x v="14"/>
    <n v="1086"/>
    <x v="0"/>
    <x v="0"/>
  </r>
  <r>
    <s v="Maruti Alto 800 LXI"/>
    <n v="1.63"/>
    <n v="10065"/>
    <x v="1"/>
    <x v="0"/>
    <x v="0"/>
    <x v="8"/>
    <n v="796"/>
    <x v="0"/>
    <x v="2"/>
  </r>
  <r>
    <s v="Maruti Baleno Zeta"/>
    <n v="6.12"/>
    <n v="57628"/>
    <x v="1"/>
    <x v="0"/>
    <x v="0"/>
    <x v="6"/>
    <n v="1197"/>
    <x v="0"/>
    <x v="0"/>
  </r>
  <r>
    <s v="Honda City i VTEC VX"/>
    <n v="5.55"/>
    <n v="72375"/>
    <x v="1"/>
    <x v="0"/>
    <x v="0"/>
    <x v="4"/>
    <n v="796"/>
    <x v="0"/>
    <x v="2"/>
  </r>
  <r>
    <s v="Hyundai i10 Era"/>
    <n v="1.4"/>
    <n v="19328"/>
    <x v="1"/>
    <x v="0"/>
    <x v="0"/>
    <x v="9"/>
    <n v="796"/>
    <x v="0"/>
    <x v="2"/>
  </r>
  <r>
    <s v="Maruti Alto LXi BSIII"/>
    <n v="1.08"/>
    <n v="24941"/>
    <x v="1"/>
    <x v="0"/>
    <x v="0"/>
    <x v="14"/>
    <n v="1197"/>
    <x v="0"/>
    <x v="0"/>
  </r>
  <r>
    <s v="Hyundai i10 Sportz"/>
    <n v="2.0699999999999998"/>
    <n v="56441"/>
    <x v="1"/>
    <x v="0"/>
    <x v="0"/>
    <x v="16"/>
    <n v="1197"/>
    <x v="0"/>
    <x v="0"/>
  </r>
  <r>
    <s v="Maruti Alto 800 LXI"/>
    <n v="1.56"/>
    <n v="89865"/>
    <x v="1"/>
    <x v="0"/>
    <x v="0"/>
    <x v="10"/>
    <n v="1197"/>
    <x v="2"/>
    <x v="0"/>
  </r>
  <r>
    <s v="Maruti Alto 800 LXI"/>
    <n v="2.5099999999999998"/>
    <n v="25919"/>
    <x v="1"/>
    <x v="0"/>
    <x v="0"/>
    <x v="0"/>
    <n v="1493"/>
    <x v="0"/>
    <x v="0"/>
  </r>
  <r>
    <s v="Maruti Swift Dzire 1.2 Vxi BSIV"/>
    <n v="2.2999999999999998"/>
    <n v="17363"/>
    <x v="1"/>
    <x v="0"/>
    <x v="0"/>
    <x v="12"/>
    <n v="1086"/>
    <x v="0"/>
    <x v="0"/>
  </r>
  <r>
    <s v="Maruti Swift Dzire 1.2 Vxi BSIV"/>
    <n v="2.75"/>
    <n v="60726"/>
    <x v="1"/>
    <x v="0"/>
    <x v="1"/>
    <x v="8"/>
    <n v="1086"/>
    <x v="0"/>
    <x v="0"/>
  </r>
  <r>
    <s v="Maruti Swift RS VXI"/>
    <n v="2.99"/>
    <n v="54842"/>
    <x v="1"/>
    <x v="0"/>
    <x v="1"/>
    <x v="10"/>
    <n v="1497"/>
    <x v="0"/>
    <x v="0"/>
  </r>
  <r>
    <s v="Mahindra TUV 300 mHAWK100 T8"/>
    <n v="6.43"/>
    <n v="31916"/>
    <x v="0"/>
    <x v="0"/>
    <x v="0"/>
    <x v="3"/>
    <n v="796"/>
    <x v="0"/>
    <x v="2"/>
  </r>
  <r>
    <s v="Hyundai i10 Magna 1.1L"/>
    <n v="2.5"/>
    <n v="35457"/>
    <x v="1"/>
    <x v="0"/>
    <x v="0"/>
    <x v="10"/>
    <n v="1248"/>
    <x v="0"/>
    <x v="0"/>
  </r>
  <r>
    <s v="Hyundai i10 Sportz 1.1L"/>
    <n v="2.52"/>
    <n v="34640"/>
    <x v="1"/>
    <x v="0"/>
    <x v="0"/>
    <x v="10"/>
    <n v="1497"/>
    <x v="0"/>
    <x v="0"/>
  </r>
  <r>
    <s v="Honda City 1.5 V MT"/>
    <n v="2.54"/>
    <n v="39398"/>
    <x v="1"/>
    <x v="0"/>
    <x v="2"/>
    <x v="12"/>
    <n v="1086"/>
    <x v="0"/>
    <x v="0"/>
  </r>
  <r>
    <s v="Maruti Alto LXi BSIII"/>
    <n v="1.1399999999999999"/>
    <n v="42919"/>
    <x v="1"/>
    <x v="0"/>
    <x v="0"/>
    <x v="12"/>
    <n v="1591"/>
    <x v="0"/>
    <x v="0"/>
  </r>
  <r>
    <s v="Maruti Swift Dzire VDI"/>
    <n v="3.28"/>
    <n v="38359"/>
    <x v="0"/>
    <x v="0"/>
    <x v="0"/>
    <x v="8"/>
    <n v="1498"/>
    <x v="0"/>
    <x v="0"/>
  </r>
  <r>
    <s v="Honda City S"/>
    <n v="2.9"/>
    <n v="101875"/>
    <x v="1"/>
    <x v="0"/>
    <x v="0"/>
    <x v="16"/>
    <n v="1248"/>
    <x v="0"/>
    <x v="0"/>
  </r>
  <r>
    <s v="Hyundai i10 Magna Optional 1.1L"/>
    <n v="1.61"/>
    <n v="21976"/>
    <x v="1"/>
    <x v="0"/>
    <x v="0"/>
    <x v="9"/>
    <n v="1248"/>
    <x v="0"/>
    <x v="0"/>
  </r>
  <r>
    <s v="Hyundai Creta 1.6 VTVT E Plus"/>
    <n v="7.13"/>
    <n v="65531"/>
    <x v="1"/>
    <x v="0"/>
    <x v="0"/>
    <x v="3"/>
    <n v="998"/>
    <x v="2"/>
    <x v="2"/>
  </r>
  <r>
    <s v="Renault Duster Petrol RXS"/>
    <n v="7.06"/>
    <n v="5044"/>
    <x v="1"/>
    <x v="0"/>
    <x v="0"/>
    <x v="7"/>
    <n v="1373"/>
    <x v="0"/>
    <x v="0"/>
  </r>
  <r>
    <s v="Maruti Swift Dzire LDI"/>
    <n v="5.7"/>
    <n v="66906"/>
    <x v="0"/>
    <x v="0"/>
    <x v="0"/>
    <x v="6"/>
    <n v="2487"/>
    <x v="4"/>
    <x v="1"/>
  </r>
  <r>
    <s v="Fiat Avventura MULTIJET Emotion"/>
    <n v="3.35"/>
    <n v="47547"/>
    <x v="0"/>
    <x v="0"/>
    <x v="1"/>
    <x v="5"/>
    <n v="1497"/>
    <x v="0"/>
    <x v="0"/>
  </r>
  <r>
    <s v="Maruti Zen Estilo LXI BS IV"/>
    <n v="1.54"/>
    <n v="25347"/>
    <x v="1"/>
    <x v="0"/>
    <x v="0"/>
    <x v="12"/>
    <n v="1196"/>
    <x v="2"/>
    <x v="0"/>
  </r>
  <r>
    <s v="Maruti Ertiga BSIV VXI"/>
    <n v="6.21"/>
    <n v="49712"/>
    <x v="1"/>
    <x v="0"/>
    <x v="0"/>
    <x v="0"/>
    <n v="2498"/>
    <x v="0"/>
    <x v="1"/>
  </r>
  <r>
    <s v="Toyota Camry Hybrid 2.5"/>
    <n v="33.9"/>
    <n v="4781"/>
    <x v="1"/>
    <x v="1"/>
    <x v="0"/>
    <x v="7"/>
    <n v="1196"/>
    <x v="0"/>
    <x v="0"/>
  </r>
  <r>
    <s v="Mahindra Marazzo M2 8Str BSIV"/>
    <n v="8.58"/>
    <n v="21716"/>
    <x v="0"/>
    <x v="0"/>
    <x v="0"/>
    <x v="7"/>
    <n v="1197"/>
    <x v="0"/>
    <x v="0"/>
  </r>
  <r>
    <s v="Maruti Eeco 5 Seater AC BSIV"/>
    <n v="1.98"/>
    <n v="55160"/>
    <x v="1"/>
    <x v="0"/>
    <x v="0"/>
    <x v="8"/>
    <n v="1461"/>
    <x v="0"/>
    <x v="0"/>
  </r>
  <r>
    <s v="Mahindra Xylo E4"/>
    <n v="2.31"/>
    <n v="50788"/>
    <x v="0"/>
    <x v="0"/>
    <x v="2"/>
    <x v="12"/>
    <n v="998"/>
    <x v="0"/>
    <x v="2"/>
  </r>
  <r>
    <s v="Maruti Eeco 5 Seater AC BSIV"/>
    <n v="1.55"/>
    <n v="58475"/>
    <x v="1"/>
    <x v="0"/>
    <x v="0"/>
    <x v="12"/>
    <n v="1197"/>
    <x v="0"/>
    <x v="0"/>
  </r>
  <r>
    <s v="Hyundai Xcent 1.2 Kappa S"/>
    <n v="2.98"/>
    <n v="94321"/>
    <x v="1"/>
    <x v="0"/>
    <x v="0"/>
    <x v="5"/>
    <n v="1199"/>
    <x v="1"/>
    <x v="0"/>
  </r>
  <r>
    <s v="Renault Pulse RxL"/>
    <n v="2.1"/>
    <n v="23907"/>
    <x v="0"/>
    <x v="0"/>
    <x v="1"/>
    <x v="10"/>
    <n v="1198"/>
    <x v="0"/>
    <x v="0"/>
  </r>
  <r>
    <s v="Hyundai Venue SX Opt Turbo BSIV"/>
    <n v="8.4600000000000009"/>
    <n v="42060"/>
    <x v="1"/>
    <x v="0"/>
    <x v="0"/>
    <x v="7"/>
    <n v="1086"/>
    <x v="2"/>
    <x v="0"/>
  </r>
  <r>
    <s v="Hyundai i20 1.2 Asta"/>
    <n v="5.53"/>
    <n v="25258"/>
    <x v="1"/>
    <x v="0"/>
    <x v="0"/>
    <x v="0"/>
    <n v="1497"/>
    <x v="0"/>
    <x v="0"/>
  </r>
  <r>
    <s v="Tata Tiago 1.2 Revotron XT"/>
    <n v="3.51"/>
    <n v="31043"/>
    <x v="1"/>
    <x v="0"/>
    <x v="0"/>
    <x v="0"/>
    <n v="1497"/>
    <x v="0"/>
    <x v="0"/>
  </r>
  <r>
    <s v="Mahindra KUV 100 NXT G80 K2"/>
    <n v="3.41"/>
    <n v="39057"/>
    <x v="1"/>
    <x v="0"/>
    <x v="0"/>
    <x v="3"/>
    <n v="1197"/>
    <x v="0"/>
    <x v="0"/>
  </r>
  <r>
    <s v="Hyundai Santro Xing (Non-AC)"/>
    <n v="1.1299999999999999"/>
    <n v="20484"/>
    <x v="1"/>
    <x v="0"/>
    <x v="0"/>
    <x v="16"/>
    <n v="1298"/>
    <x v="2"/>
    <x v="0"/>
  </r>
  <r>
    <s v="Honda Mobilio V i-VTEC"/>
    <n v="4.26"/>
    <n v="55517"/>
    <x v="1"/>
    <x v="0"/>
    <x v="0"/>
    <x v="5"/>
    <n v="2179"/>
    <x v="0"/>
    <x v="1"/>
  </r>
  <r>
    <s v="Honda City S"/>
    <n v="3.56"/>
    <n v="53234"/>
    <x v="1"/>
    <x v="0"/>
    <x v="1"/>
    <x v="10"/>
    <n v="1061"/>
    <x v="2"/>
    <x v="0"/>
  </r>
  <r>
    <s v="Maruti Ritz LXI"/>
    <n v="1.56"/>
    <n v="51007"/>
    <x v="1"/>
    <x v="0"/>
    <x v="0"/>
    <x v="14"/>
    <n v="2982"/>
    <x v="0"/>
    <x v="1"/>
  </r>
  <r>
    <s v="Maruti Swift 1.3 ZXI"/>
    <n v="1.46"/>
    <n v="53755"/>
    <x v="1"/>
    <x v="0"/>
    <x v="0"/>
    <x v="9"/>
    <n v="1591"/>
    <x v="0"/>
    <x v="0"/>
  </r>
  <r>
    <s v="Tata Hexa XMA"/>
    <n v="10.37"/>
    <n v="62144"/>
    <x v="0"/>
    <x v="1"/>
    <x v="0"/>
    <x v="3"/>
    <n v="1197"/>
    <x v="0"/>
    <x v="0"/>
  </r>
  <r>
    <s v="Maruti Wagon R LXI Minor"/>
    <n v="1.23"/>
    <n v="45130"/>
    <x v="1"/>
    <x v="0"/>
    <x v="0"/>
    <x v="14"/>
    <n v="1582"/>
    <x v="0"/>
    <x v="0"/>
  </r>
  <r>
    <s v="Toyota Fortuner 4x4 MT"/>
    <n v="13.47"/>
    <n v="155124"/>
    <x v="0"/>
    <x v="0"/>
    <x v="1"/>
    <x v="4"/>
    <n v="1197"/>
    <x v="0"/>
    <x v="0"/>
  </r>
  <r>
    <s v="Hyundai Creta 1.6 SX Automatic"/>
    <n v="9.9600000000000009"/>
    <n v="30730"/>
    <x v="1"/>
    <x v="1"/>
    <x v="1"/>
    <x v="3"/>
    <n v="2143"/>
    <x v="0"/>
    <x v="1"/>
  </r>
  <r>
    <s v="Maruti Swift Dzire VXI"/>
    <n v="3.18"/>
    <n v="107488"/>
    <x v="1"/>
    <x v="0"/>
    <x v="0"/>
    <x v="5"/>
    <n v="998"/>
    <x v="2"/>
    <x v="2"/>
  </r>
  <r>
    <s v="Hyundai Verna 1.6 SX"/>
    <n v="4.18"/>
    <n v="86336"/>
    <x v="0"/>
    <x v="0"/>
    <x v="1"/>
    <x v="5"/>
    <n v="1248"/>
    <x v="0"/>
    <x v="0"/>
  </r>
  <r>
    <s v="Hyundai i20 Active 1.2 SX"/>
    <n v="5.51"/>
    <n v="31253"/>
    <x v="1"/>
    <x v="0"/>
    <x v="0"/>
    <x v="0"/>
    <n v="1368"/>
    <x v="0"/>
    <x v="0"/>
  </r>
  <r>
    <s v="Mercedes-Benz C-Class C 220 CDI Avantgarde"/>
    <n v="15.89"/>
    <n v="33235"/>
    <x v="0"/>
    <x v="1"/>
    <x v="1"/>
    <x v="4"/>
    <n v="1451"/>
    <x v="2"/>
    <x v="0"/>
  </r>
  <r>
    <s v="Maruti S-Presso VXI AT 2019-2022"/>
    <n v="4.88"/>
    <n v="2258"/>
    <x v="1"/>
    <x v="1"/>
    <x v="0"/>
    <x v="1"/>
    <n v="999"/>
    <x v="0"/>
    <x v="2"/>
  </r>
  <r>
    <s v="Maruti Ertiga VDI"/>
    <n v="4.96"/>
    <n v="100169"/>
    <x v="0"/>
    <x v="0"/>
    <x v="1"/>
    <x v="4"/>
    <n v="1368"/>
    <x v="0"/>
    <x v="0"/>
  </r>
  <r>
    <s v="Jeep Compass 1.4 Limited Plus BSIV"/>
    <n v="12.8"/>
    <n v="34000"/>
    <x v="1"/>
    <x v="1"/>
    <x v="0"/>
    <x v="3"/>
    <n v="799"/>
    <x v="0"/>
    <x v="2"/>
  </r>
  <r>
    <s v="MG Hector Sharp CVT"/>
    <n v="17.559999999999999"/>
    <n v="7000"/>
    <x v="1"/>
    <x v="1"/>
    <x v="0"/>
    <x v="1"/>
    <n v="1461"/>
    <x v="0"/>
    <x v="0"/>
  </r>
  <r>
    <s v="Renault Triber RXZ"/>
    <n v="6.55"/>
    <n v="5900"/>
    <x v="1"/>
    <x v="0"/>
    <x v="0"/>
    <x v="1"/>
    <n v="1197"/>
    <x v="0"/>
    <x v="0"/>
  </r>
  <r>
    <s v="Jeep Compass 1.4 Limited"/>
    <n v="11.85"/>
    <n v="27398"/>
    <x v="1"/>
    <x v="1"/>
    <x v="0"/>
    <x v="0"/>
    <n v="998"/>
    <x v="0"/>
    <x v="2"/>
  </r>
  <r>
    <s v="Renault KWID RXT"/>
    <n v="2.48"/>
    <n v="43259"/>
    <x v="1"/>
    <x v="0"/>
    <x v="0"/>
    <x v="4"/>
    <n v="1968"/>
    <x v="0"/>
    <x v="0"/>
  </r>
  <r>
    <s v="Renault Duster 85PS Diesel RxS"/>
    <n v="6.75"/>
    <n v="15016"/>
    <x v="0"/>
    <x v="0"/>
    <x v="0"/>
    <x v="3"/>
    <n v="1197"/>
    <x v="0"/>
    <x v="0"/>
  </r>
  <r>
    <s v="Maruti Swift VXi BSIV"/>
    <n v="2.5499999999999998"/>
    <n v="30686"/>
    <x v="1"/>
    <x v="0"/>
    <x v="0"/>
    <x v="12"/>
    <n v="1582"/>
    <x v="0"/>
    <x v="0"/>
  </r>
  <r>
    <s v="Maruti Zen Estilo LXI BS IV"/>
    <n v="1.85"/>
    <n v="39543"/>
    <x v="1"/>
    <x v="0"/>
    <x v="0"/>
    <x v="12"/>
    <n v="1061"/>
    <x v="0"/>
    <x v="0"/>
  </r>
  <r>
    <s v="Skoda New Laura Ambiente 2.0 TDI CR MT"/>
    <n v="3.23"/>
    <n v="93913"/>
    <x v="0"/>
    <x v="0"/>
    <x v="0"/>
    <x v="12"/>
    <n v="1198"/>
    <x v="0"/>
    <x v="0"/>
  </r>
  <r>
    <s v="Maruti Swift Dzire VXI 1.2 BS IV"/>
    <n v="5.7"/>
    <n v="27729"/>
    <x v="1"/>
    <x v="0"/>
    <x v="0"/>
    <x v="3"/>
    <n v="1061"/>
    <x v="0"/>
    <x v="0"/>
  </r>
  <r>
    <s v="Hyundai Creta 1.6 CRDi SX"/>
    <n v="8.4499999999999993"/>
    <n v="51501"/>
    <x v="0"/>
    <x v="0"/>
    <x v="0"/>
    <x v="0"/>
    <n v="1197"/>
    <x v="0"/>
    <x v="0"/>
  </r>
  <r>
    <s v="Maruti Wagon R LX Minor"/>
    <n v="0.90173999999999999"/>
    <n v="90147"/>
    <x v="1"/>
    <x v="0"/>
    <x v="0"/>
    <x v="9"/>
    <n v="1197"/>
    <x v="0"/>
    <x v="0"/>
  </r>
  <r>
    <s v="Honda Amaze S i-VTEC"/>
    <n v="5.25"/>
    <n v="16419"/>
    <x v="1"/>
    <x v="0"/>
    <x v="0"/>
    <x v="3"/>
    <n v="1199"/>
    <x v="0"/>
    <x v="0"/>
  </r>
  <r>
    <s v="Maruti Wagon R LXI Minor"/>
    <n v="0.98753999999999997"/>
    <n v="48368"/>
    <x v="1"/>
    <x v="0"/>
    <x v="2"/>
    <x v="9"/>
    <n v="998"/>
    <x v="0"/>
    <x v="2"/>
  </r>
  <r>
    <s v="Hyundai i20 Active 1.2 S"/>
    <n v="4.7"/>
    <n v="33193"/>
    <x v="1"/>
    <x v="0"/>
    <x v="0"/>
    <x v="4"/>
    <n v="1496"/>
    <x v="0"/>
    <x v="0"/>
  </r>
  <r>
    <s v="Maruti Swift VXI"/>
    <n v="4.1500000000000004"/>
    <n v="39260"/>
    <x v="1"/>
    <x v="0"/>
    <x v="0"/>
    <x v="2"/>
    <n v="1198"/>
    <x v="0"/>
    <x v="0"/>
  </r>
  <r>
    <s v="Honda Jazz 1.2 SV i VTEC"/>
    <n v="3.95"/>
    <n v="55212"/>
    <x v="1"/>
    <x v="0"/>
    <x v="0"/>
    <x v="4"/>
    <n v="1197"/>
    <x v="0"/>
    <x v="0"/>
  </r>
  <r>
    <s v="Maruti Alto K10 2010-2014 VXI"/>
    <n v="1.81"/>
    <n v="81674"/>
    <x v="1"/>
    <x v="0"/>
    <x v="0"/>
    <x v="5"/>
    <n v="1120"/>
    <x v="4"/>
    <x v="0"/>
  </r>
  <r>
    <s v="Toyota Etios VX"/>
    <n v="2.39"/>
    <n v="27321"/>
    <x v="1"/>
    <x v="0"/>
    <x v="2"/>
    <x v="16"/>
    <n v="796"/>
    <x v="0"/>
    <x v="2"/>
  </r>
  <r>
    <s v="Honda Amaze E i-Vtech"/>
    <n v="3.19"/>
    <n v="42815"/>
    <x v="1"/>
    <x v="0"/>
    <x v="0"/>
    <x v="4"/>
    <n v="998"/>
    <x v="0"/>
    <x v="2"/>
  </r>
  <r>
    <s v="Hyundai Xcent 1.2 Kappa SX"/>
    <n v="3.81"/>
    <n v="39977"/>
    <x v="1"/>
    <x v="0"/>
    <x v="0"/>
    <x v="2"/>
    <n v="796"/>
    <x v="0"/>
    <x v="2"/>
  </r>
  <r>
    <s v="Hyundai Grand i10 CRDi Magna"/>
    <n v="2.56"/>
    <n v="64669"/>
    <x v="0"/>
    <x v="0"/>
    <x v="0"/>
    <x v="10"/>
    <n v="814"/>
    <x v="0"/>
    <x v="2"/>
  </r>
  <r>
    <s v="Maruti Omni E MPI STD BSIV"/>
    <n v="2.58"/>
    <n v="12603"/>
    <x v="1"/>
    <x v="0"/>
    <x v="0"/>
    <x v="7"/>
    <n v="1196"/>
    <x v="0"/>
    <x v="0"/>
  </r>
  <r>
    <s v="Maruti Wagon R VXI"/>
    <n v="1.9"/>
    <n v="32500"/>
    <x v="1"/>
    <x v="0"/>
    <x v="0"/>
    <x v="10"/>
    <n v="1396"/>
    <x v="0"/>
    <x v="0"/>
  </r>
  <r>
    <s v="Maruti Alto 800 LXI"/>
    <n v="2.67"/>
    <n v="7169"/>
    <x v="1"/>
    <x v="0"/>
    <x v="0"/>
    <x v="0"/>
    <n v="1462"/>
    <x v="2"/>
    <x v="0"/>
  </r>
  <r>
    <s v="Hyundai EON Era Plus"/>
    <n v="1.86"/>
    <n v="10482"/>
    <x v="1"/>
    <x v="0"/>
    <x v="1"/>
    <x v="8"/>
    <n v="1198"/>
    <x v="0"/>
    <x v="0"/>
  </r>
  <r>
    <s v="Ford Figo Petrol Titanium"/>
    <n v="2.0299999999999998"/>
    <n v="48111"/>
    <x v="1"/>
    <x v="0"/>
    <x v="0"/>
    <x v="10"/>
    <n v="1591"/>
    <x v="0"/>
    <x v="0"/>
  </r>
  <r>
    <s v="Hyundai i20 Active 1.4 SX"/>
    <n v="3.92"/>
    <n v="63210"/>
    <x v="0"/>
    <x v="0"/>
    <x v="3"/>
    <x v="4"/>
    <n v="1196"/>
    <x v="0"/>
    <x v="0"/>
  </r>
  <r>
    <s v="Maruti Ciaz Alpha BSIV"/>
    <n v="6.77"/>
    <n v="35289"/>
    <x v="1"/>
    <x v="0"/>
    <x v="0"/>
    <x v="3"/>
    <n v="1199"/>
    <x v="0"/>
    <x v="0"/>
  </r>
  <r>
    <s v="Datsun GO Plus T Option BSIV"/>
    <n v="1.6"/>
    <n v="27352"/>
    <x v="1"/>
    <x v="0"/>
    <x v="2"/>
    <x v="5"/>
    <n v="1248"/>
    <x v="0"/>
    <x v="0"/>
  </r>
  <r>
    <s v="Hyundai Creta 1.6 SX Option"/>
    <n v="11.46"/>
    <n v="25572"/>
    <x v="1"/>
    <x v="0"/>
    <x v="0"/>
    <x v="7"/>
    <n v="796"/>
    <x v="0"/>
    <x v="2"/>
  </r>
  <r>
    <s v="Maruti Eeco 5 Seater AC BSIV"/>
    <n v="2.08"/>
    <n v="67967"/>
    <x v="1"/>
    <x v="0"/>
    <x v="2"/>
    <x v="10"/>
    <n v="1197"/>
    <x v="0"/>
    <x v="0"/>
  </r>
  <r>
    <s v="Honda Jazz ZX"/>
    <n v="6.71"/>
    <n v="10834"/>
    <x v="1"/>
    <x v="0"/>
    <x v="0"/>
    <x v="1"/>
    <n v="1197"/>
    <x v="0"/>
    <x v="0"/>
  </r>
  <r>
    <s v="Maruti Swift Dzire ZDI"/>
    <n v="5.86"/>
    <n v="56000"/>
    <x v="0"/>
    <x v="0"/>
    <x v="0"/>
    <x v="0"/>
    <n v="1248"/>
    <x v="0"/>
    <x v="0"/>
  </r>
  <r>
    <s v="Maruti Alto 800 LXI"/>
    <n v="2.4900000000000002"/>
    <n v="24000"/>
    <x v="1"/>
    <x v="0"/>
    <x v="0"/>
    <x v="0"/>
    <n v="1197"/>
    <x v="0"/>
    <x v="0"/>
  </r>
  <r>
    <s v="Maruti Swift AMT VXI BSIV"/>
    <n v="5.55"/>
    <n v="34000"/>
    <x v="1"/>
    <x v="1"/>
    <x v="0"/>
    <x v="7"/>
    <n v="1198"/>
    <x v="0"/>
    <x v="0"/>
  </r>
  <r>
    <s v="Maruti Swift Dzire AMT ZXI Plus"/>
    <n v="5.99"/>
    <n v="13000"/>
    <x v="1"/>
    <x v="1"/>
    <x v="0"/>
    <x v="0"/>
    <n v="998"/>
    <x v="0"/>
    <x v="2"/>
  </r>
  <r>
    <s v="Maruti SX4 S Cross DDiS 200 Zeta"/>
    <n v="4.4000000000000004"/>
    <n v="158066"/>
    <x v="0"/>
    <x v="0"/>
    <x v="0"/>
    <x v="4"/>
    <n v="1598"/>
    <x v="1"/>
    <x v="0"/>
  </r>
  <r>
    <s v="Maruti Swift VXI"/>
    <n v="2.25"/>
    <n v="22543"/>
    <x v="1"/>
    <x v="0"/>
    <x v="2"/>
    <x v="16"/>
    <n v="1451"/>
    <x v="0"/>
    <x v="0"/>
  </r>
  <r>
    <s v="Honda Brio VX"/>
    <n v="3.17"/>
    <n v="46767"/>
    <x v="1"/>
    <x v="0"/>
    <x v="0"/>
    <x v="5"/>
    <n v="1197"/>
    <x v="2"/>
    <x v="0"/>
  </r>
  <r>
    <s v="Maruti Wagon R AMT VXI Plus"/>
    <n v="3.78"/>
    <n v="7848"/>
    <x v="1"/>
    <x v="1"/>
    <x v="0"/>
    <x v="0"/>
    <n v="1497"/>
    <x v="1"/>
    <x v="0"/>
  </r>
  <r>
    <s v="Skoda Rapid 1.6 MPI Ambition"/>
    <n v="3.85"/>
    <n v="71245"/>
    <x v="1"/>
    <x v="0"/>
    <x v="0"/>
    <x v="2"/>
    <n v="1198"/>
    <x v="3"/>
    <x v="0"/>
  </r>
  <r>
    <s v="MG Hector Plus Sharp CVT"/>
    <n v="19.89"/>
    <n v="1923"/>
    <x v="1"/>
    <x v="1"/>
    <x v="0"/>
    <x v="11"/>
    <n v="4663"/>
    <x v="0"/>
    <x v="3"/>
  </r>
  <r>
    <s v="Hyundai i20 Sportz 1.2"/>
    <n v="5.12"/>
    <n v="38463"/>
    <x v="1"/>
    <x v="0"/>
    <x v="1"/>
    <x v="0"/>
    <n v="2994"/>
    <x v="0"/>
    <x v="1"/>
  </r>
  <r>
    <s v="Honda BR-V Style Edition V CVT"/>
    <n v="6.99"/>
    <n v="28000"/>
    <x v="1"/>
    <x v="1"/>
    <x v="0"/>
    <x v="2"/>
    <n v="1950"/>
    <x v="0"/>
    <x v="0"/>
  </r>
  <r>
    <s v="Mahindra KUV 100 NXT G80 K4 Plus 6Str"/>
    <n v="3.49"/>
    <n v="19000"/>
    <x v="1"/>
    <x v="0"/>
    <x v="0"/>
    <x v="0"/>
    <n v="1991"/>
    <x v="0"/>
    <x v="0"/>
  </r>
  <r>
    <s v="Mercedes-Benz S-Class Maybach S500"/>
    <n v="119"/>
    <n v="24500"/>
    <x v="1"/>
    <x v="1"/>
    <x v="0"/>
    <x v="0"/>
    <n v="1197"/>
    <x v="0"/>
    <x v="0"/>
  </r>
  <r>
    <s v="Audi S5 3.0L TFSI Quattro"/>
    <n v="69"/>
    <n v="11400"/>
    <x v="1"/>
    <x v="1"/>
    <x v="0"/>
    <x v="1"/>
    <n v="1197"/>
    <x v="0"/>
    <x v="0"/>
  </r>
  <r>
    <s v="Mercedes-Benz GLC 220d 4MATIC"/>
    <n v="47.99"/>
    <n v="10400"/>
    <x v="0"/>
    <x v="1"/>
    <x v="0"/>
    <x v="6"/>
    <n v="1493"/>
    <x v="0"/>
    <x v="0"/>
  </r>
  <r>
    <s v="Mercedes-Benz GLA Class 200"/>
    <n v="18"/>
    <n v="26000"/>
    <x v="1"/>
    <x v="1"/>
    <x v="1"/>
    <x v="4"/>
    <n v="796"/>
    <x v="1"/>
    <x v="2"/>
  </r>
  <r>
    <s v="Hyundai i20 Sportz Plus BSIV"/>
    <n v="5.69"/>
    <n v="30000"/>
    <x v="1"/>
    <x v="0"/>
    <x v="0"/>
    <x v="7"/>
    <n v="1198"/>
    <x v="1"/>
    <x v="0"/>
  </r>
  <r>
    <s v="Maruti Baleno Alpha"/>
    <n v="5.99"/>
    <n v="24000"/>
    <x v="1"/>
    <x v="0"/>
    <x v="0"/>
    <x v="3"/>
    <n v="1198"/>
    <x v="0"/>
    <x v="0"/>
  </r>
  <r>
    <s v="Hyundai Verna CRDi"/>
    <n v="1.25"/>
    <n v="100004"/>
    <x v="0"/>
    <x v="0"/>
    <x v="1"/>
    <x v="14"/>
    <n v="1248"/>
    <x v="0"/>
    <x v="0"/>
  </r>
  <r>
    <s v="Maruti Alto STD"/>
    <n v="0.63046000000000002"/>
    <n v="25373"/>
    <x v="1"/>
    <x v="0"/>
    <x v="1"/>
    <x v="9"/>
    <n v="998"/>
    <x v="0"/>
    <x v="2"/>
  </r>
  <r>
    <s v="Mahindra KUV 100 NXT G80 K2"/>
    <n v="3.26"/>
    <n v="25635"/>
    <x v="1"/>
    <x v="0"/>
    <x v="0"/>
    <x v="0"/>
    <n v="1497"/>
    <x v="0"/>
    <x v="0"/>
  </r>
  <r>
    <s v="Mahindra KUV 100 mFALCON G80 K4"/>
    <n v="2.81"/>
    <n v="46982"/>
    <x v="1"/>
    <x v="0"/>
    <x v="0"/>
    <x v="2"/>
    <n v="1497"/>
    <x v="0"/>
    <x v="0"/>
  </r>
  <r>
    <s v="Maruti Ritz VDi"/>
    <n v="1.92"/>
    <n v="94989"/>
    <x v="0"/>
    <x v="0"/>
    <x v="0"/>
    <x v="16"/>
    <n v="998"/>
    <x v="0"/>
    <x v="2"/>
  </r>
  <r>
    <s v="Maruti Zen Estilo VXI BSIII"/>
    <n v="1.1200000000000001"/>
    <n v="18322"/>
    <x v="1"/>
    <x v="0"/>
    <x v="0"/>
    <x v="9"/>
    <n v="1396"/>
    <x v="0"/>
    <x v="0"/>
  </r>
  <r>
    <s v="Ford Ecosport 1.5 Petrol Titanium BSIV"/>
    <n v="6.87"/>
    <n v="34364"/>
    <x v="1"/>
    <x v="0"/>
    <x v="0"/>
    <x v="7"/>
    <n v="1197"/>
    <x v="2"/>
    <x v="0"/>
  </r>
  <r>
    <s v="Hyundai Creta SX"/>
    <n v="13.62"/>
    <n v="17893"/>
    <x v="1"/>
    <x v="0"/>
    <x v="0"/>
    <x v="1"/>
    <n v="1498"/>
    <x v="0"/>
    <x v="0"/>
  </r>
  <r>
    <s v="Hyundai Venue SX Plus Turbo DCT BSIV"/>
    <n v="9.84"/>
    <n v="15224"/>
    <x v="1"/>
    <x v="1"/>
    <x v="0"/>
    <x v="7"/>
    <n v="1198"/>
    <x v="2"/>
    <x v="0"/>
  </r>
  <r>
    <s v="Hyundai Verna 1.4 VTVT"/>
    <n v="3.99"/>
    <n v="90228"/>
    <x v="1"/>
    <x v="0"/>
    <x v="0"/>
    <x v="5"/>
    <n v="2982"/>
    <x v="0"/>
    <x v="1"/>
  </r>
  <r>
    <s v="Maruti Swift VVT VXI"/>
    <n v="3.07"/>
    <n v="76279"/>
    <x v="1"/>
    <x v="0"/>
    <x v="1"/>
    <x v="5"/>
    <n v="995"/>
    <x v="0"/>
    <x v="2"/>
  </r>
  <r>
    <s v="Honda BR-V i-DTEC V MT"/>
    <n v="5.88"/>
    <n v="68861"/>
    <x v="0"/>
    <x v="0"/>
    <x v="0"/>
    <x v="2"/>
    <n v="1197"/>
    <x v="0"/>
    <x v="0"/>
  </r>
  <r>
    <s v="Skoda Fabia 1.2 MPI Ambiente Petrol"/>
    <n v="1.44"/>
    <n v="52816"/>
    <x v="1"/>
    <x v="0"/>
    <x v="0"/>
    <x v="16"/>
    <n v="1399"/>
    <x v="0"/>
    <x v="0"/>
  </r>
  <r>
    <s v="Toyota Fortuner 3.0 Diesel"/>
    <n v="6.34"/>
    <n v="314273"/>
    <x v="0"/>
    <x v="0"/>
    <x v="1"/>
    <x v="14"/>
    <n v="1451"/>
    <x v="0"/>
    <x v="0"/>
  </r>
  <r>
    <s v="Chevrolet Spark 1.0 PS"/>
    <n v="0.87629000000000001"/>
    <n v="5439"/>
    <x v="1"/>
    <x v="0"/>
    <x v="0"/>
    <x v="14"/>
    <n v="796"/>
    <x v="0"/>
    <x v="2"/>
  </r>
  <r>
    <s v="Hyundai i20 1.2 Magna Executive"/>
    <n v="4.6500000000000004"/>
    <n v="64164"/>
    <x v="1"/>
    <x v="0"/>
    <x v="0"/>
    <x v="0"/>
    <n v="1199"/>
    <x v="0"/>
    <x v="0"/>
  </r>
  <r>
    <s v="Ford Figo Diesel ZXI"/>
    <n v="2.02"/>
    <n v="60834"/>
    <x v="0"/>
    <x v="0"/>
    <x v="0"/>
    <x v="8"/>
    <n v="1968"/>
    <x v="0"/>
    <x v="0"/>
  </r>
  <r>
    <s v="MG Hector Sharp DCT"/>
    <n v="15.5"/>
    <n v="14700"/>
    <x v="1"/>
    <x v="1"/>
    <x v="0"/>
    <x v="7"/>
    <n v="2523"/>
    <x v="0"/>
    <x v="1"/>
  </r>
  <r>
    <s v="Maruti Alto 800 LXI"/>
    <n v="2.39"/>
    <n v="25000"/>
    <x v="1"/>
    <x v="0"/>
    <x v="0"/>
    <x v="11"/>
    <n v="1997"/>
    <x v="0"/>
    <x v="0"/>
  </r>
  <r>
    <s v="Tata Nexon XM"/>
    <n v="8"/>
    <n v="10000"/>
    <x v="1"/>
    <x v="0"/>
    <x v="0"/>
    <x v="11"/>
    <n v="1498"/>
    <x v="0"/>
    <x v="0"/>
  </r>
  <r>
    <s v="Audi A3 35 TDI Premium Plus"/>
    <n v="25.8"/>
    <n v="39000"/>
    <x v="0"/>
    <x v="1"/>
    <x v="0"/>
    <x v="6"/>
    <n v="1248"/>
    <x v="2"/>
    <x v="0"/>
  </r>
  <r>
    <s v="Mahindra Bolero Plus AC"/>
    <n v="4.2"/>
    <n v="80000"/>
    <x v="0"/>
    <x v="0"/>
    <x v="0"/>
    <x v="5"/>
    <n v="1497"/>
    <x v="0"/>
    <x v="0"/>
  </r>
  <r>
    <s v="Honda CR-V Special Edition"/>
    <n v="22.5"/>
    <n v="25000"/>
    <x v="1"/>
    <x v="1"/>
    <x v="0"/>
    <x v="6"/>
    <n v="2498"/>
    <x v="0"/>
    <x v="1"/>
  </r>
  <r>
    <s v="Honda Amaze SX i-DTEC"/>
    <n v="3.5"/>
    <n v="75656"/>
    <x v="0"/>
    <x v="0"/>
    <x v="1"/>
    <x v="4"/>
    <n v="1399"/>
    <x v="0"/>
    <x v="0"/>
  </r>
  <r>
    <s v="Maruti Vitara Brezza ZDi"/>
    <n v="8.5"/>
    <n v="30000"/>
    <x v="0"/>
    <x v="0"/>
    <x v="0"/>
    <x v="7"/>
    <n v="1248"/>
    <x v="0"/>
    <x v="0"/>
  </r>
  <r>
    <s v="Ford Ecosport 1.5 Petrol Ambiente BSIV"/>
    <n v="5.2"/>
    <n v="60000"/>
    <x v="1"/>
    <x v="0"/>
    <x v="0"/>
    <x v="0"/>
    <n v="1248"/>
    <x v="0"/>
    <x v="0"/>
  </r>
  <r>
    <s v="Mahindra Xylo E4 BS IV"/>
    <n v="1.8"/>
    <n v="120000"/>
    <x v="0"/>
    <x v="0"/>
    <x v="2"/>
    <x v="16"/>
    <n v="796"/>
    <x v="0"/>
    <x v="2"/>
  </r>
  <r>
    <s v="Ford Figo Diesel Titanium"/>
    <n v="1.85"/>
    <n v="100000"/>
    <x v="0"/>
    <x v="0"/>
    <x v="1"/>
    <x v="10"/>
    <n v="936"/>
    <x v="0"/>
    <x v="2"/>
  </r>
  <r>
    <s v="Maruti Swift Dzire LDI"/>
    <n v="3.5"/>
    <n v="70000"/>
    <x v="0"/>
    <x v="0"/>
    <x v="1"/>
    <x v="4"/>
    <n v="1197"/>
    <x v="0"/>
    <x v="0"/>
  </r>
  <r>
    <s v="Maruti Swift Dzire VDI"/>
    <n v="4.2"/>
    <n v="120000"/>
    <x v="0"/>
    <x v="0"/>
    <x v="1"/>
    <x v="4"/>
    <n v="998"/>
    <x v="0"/>
    <x v="2"/>
  </r>
  <r>
    <s v="Maruti Alto 800 LXI"/>
    <n v="1.75"/>
    <n v="50000"/>
    <x v="1"/>
    <x v="0"/>
    <x v="2"/>
    <x v="5"/>
    <n v="796"/>
    <x v="0"/>
    <x v="2"/>
  </r>
  <r>
    <s v="Chevrolet Beat Diesel LS"/>
    <n v="1.2"/>
    <n v="90000"/>
    <x v="0"/>
    <x v="0"/>
    <x v="1"/>
    <x v="8"/>
    <n v="2523"/>
    <x v="0"/>
    <x v="1"/>
  </r>
  <r>
    <s v="Hyundai i10 Magna"/>
    <n v="1.1499999999999999"/>
    <n v="70000"/>
    <x v="1"/>
    <x v="0"/>
    <x v="0"/>
    <x v="9"/>
    <n v="1248"/>
    <x v="0"/>
    <x v="0"/>
  </r>
  <r>
    <s v="Maruti Wagon R CNG LXI BSIV"/>
    <n v="5"/>
    <n v="20000"/>
    <x v="2"/>
    <x v="0"/>
    <x v="0"/>
    <x v="6"/>
    <n v="1956"/>
    <x v="0"/>
    <x v="0"/>
  </r>
  <r>
    <s v="Maruti Alto LXi"/>
    <n v="0.8"/>
    <n v="50000"/>
    <x v="1"/>
    <x v="0"/>
    <x v="1"/>
    <x v="17"/>
    <n v="1248"/>
    <x v="0"/>
    <x v="0"/>
  </r>
  <r>
    <s v="Mahindra Bolero DI - AC BS III"/>
    <n v="4.5"/>
    <n v="25000"/>
    <x v="0"/>
    <x v="0"/>
    <x v="1"/>
    <x v="5"/>
    <n v="1199"/>
    <x v="0"/>
    <x v="0"/>
  </r>
  <r>
    <s v="Maruti SX4 S Cross DDiS 200 Alpha"/>
    <n v="6.6"/>
    <n v="65000"/>
    <x v="0"/>
    <x v="0"/>
    <x v="1"/>
    <x v="0"/>
    <n v="1197"/>
    <x v="2"/>
    <x v="0"/>
  </r>
  <r>
    <s v="Jeep Compass 2.0 Limited 4X4"/>
    <n v="15"/>
    <n v="90000"/>
    <x v="0"/>
    <x v="0"/>
    <x v="0"/>
    <x v="3"/>
    <n v="1956"/>
    <x v="2"/>
    <x v="0"/>
  </r>
  <r>
    <s v="Maruti Vitara Brezza VDi"/>
    <n v="8.1"/>
    <n v="30000"/>
    <x v="0"/>
    <x v="0"/>
    <x v="0"/>
    <x v="7"/>
    <n v="1956"/>
    <x v="4"/>
    <x v="0"/>
  </r>
  <r>
    <s v="Chevrolet Beat LT"/>
    <n v="1.75"/>
    <n v="60000"/>
    <x v="1"/>
    <x v="0"/>
    <x v="0"/>
    <x v="16"/>
    <n v="2498"/>
    <x v="0"/>
    <x v="1"/>
  </r>
  <r>
    <s v="Maruti Ignis Sigma"/>
    <n v="5"/>
    <n v="10000"/>
    <x v="1"/>
    <x v="0"/>
    <x v="0"/>
    <x v="1"/>
    <n v="1196"/>
    <x v="0"/>
    <x v="0"/>
  </r>
  <r>
    <s v="MG Hector Sharp Diesel MT BSIV"/>
    <n v="15.7"/>
    <n v="30000"/>
    <x v="0"/>
    <x v="0"/>
    <x v="0"/>
    <x v="6"/>
    <n v="796"/>
    <x v="0"/>
    <x v="2"/>
  </r>
  <r>
    <s v="MG Hector Sharp Diesel MT BSIV"/>
    <n v="15"/>
    <n v="32000"/>
    <x v="0"/>
    <x v="0"/>
    <x v="0"/>
    <x v="6"/>
    <n v="1498"/>
    <x v="0"/>
    <x v="0"/>
  </r>
  <r>
    <s v="Mahindra Thar 4X4"/>
    <n v="6.9"/>
    <n v="10000"/>
    <x v="0"/>
    <x v="0"/>
    <x v="1"/>
    <x v="5"/>
    <n v="1498"/>
    <x v="0"/>
    <x v="0"/>
  </r>
  <r>
    <s v="Maruti Eeco 7 Seater STD 2020-2022"/>
    <n v="4.2"/>
    <n v="110000"/>
    <x v="1"/>
    <x v="0"/>
    <x v="0"/>
    <x v="6"/>
    <n v="936"/>
    <x v="0"/>
    <x v="2"/>
  </r>
  <r>
    <s v="Maruti Omni E MPI STD BSIV"/>
    <n v="1.2"/>
    <n v="120000"/>
    <x v="1"/>
    <x v="0"/>
    <x v="0"/>
    <x v="10"/>
    <n v="1396"/>
    <x v="0"/>
    <x v="0"/>
  </r>
  <r>
    <s v="Maruti Omni E 8 Str STD"/>
    <n v="0.85"/>
    <n v="80000"/>
    <x v="1"/>
    <x v="0"/>
    <x v="1"/>
    <x v="17"/>
    <n v="1120"/>
    <x v="3"/>
    <x v="0"/>
  </r>
  <r>
    <s v="Ford Ecosport 1.5 Diesel Titanium BSIV"/>
    <n v="6.5"/>
    <n v="53000"/>
    <x v="0"/>
    <x v="0"/>
    <x v="0"/>
    <x v="3"/>
    <n v="1197"/>
    <x v="1"/>
    <x v="0"/>
  </r>
  <r>
    <s v="Volkswagen Polo 1.5 TDI Trendline"/>
    <n v="2.5"/>
    <n v="80000"/>
    <x v="0"/>
    <x v="0"/>
    <x v="2"/>
    <x v="5"/>
    <n v="1199"/>
    <x v="0"/>
    <x v="0"/>
  </r>
  <r>
    <s v="Chevrolet Beat Diesel LT"/>
    <n v="1.17"/>
    <n v="50000"/>
    <x v="0"/>
    <x v="0"/>
    <x v="0"/>
    <x v="8"/>
    <n v="796"/>
    <x v="0"/>
    <x v="2"/>
  </r>
  <r>
    <s v="Hyundai Elite i20 2018 Diesel Asta Option"/>
    <n v="6.4"/>
    <n v="40000"/>
    <x v="0"/>
    <x v="0"/>
    <x v="0"/>
    <x v="3"/>
    <n v="1462"/>
    <x v="2"/>
    <x v="0"/>
  </r>
  <r>
    <s v="Hyundai Xcent 1.1 CRDi Base"/>
    <n v="4.5"/>
    <n v="60000"/>
    <x v="0"/>
    <x v="0"/>
    <x v="0"/>
    <x v="4"/>
    <n v="1086"/>
    <x v="0"/>
    <x v="0"/>
  </r>
  <r>
    <s v="Hyundai i20 Sportz Option 1.2"/>
    <n v="3.9"/>
    <n v="60000"/>
    <x v="1"/>
    <x v="0"/>
    <x v="2"/>
    <x v="4"/>
    <n v="1197"/>
    <x v="0"/>
    <x v="0"/>
  </r>
  <r>
    <s v="Tata Tigor 1.2 Revotron XE"/>
    <n v="3.5"/>
    <n v="40000"/>
    <x v="1"/>
    <x v="0"/>
    <x v="0"/>
    <x v="3"/>
    <n v="2956"/>
    <x v="0"/>
    <x v="1"/>
  </r>
  <r>
    <s v="Maruti 800 Std"/>
    <n v="0.85"/>
    <n v="50000"/>
    <x v="1"/>
    <x v="0"/>
    <x v="1"/>
    <x v="8"/>
    <n v="1497"/>
    <x v="0"/>
    <x v="0"/>
  </r>
  <r>
    <s v="Maruti XL6 Zeta"/>
    <n v="10"/>
    <n v="10000"/>
    <x v="1"/>
    <x v="0"/>
    <x v="0"/>
    <x v="1"/>
    <n v="1598"/>
    <x v="0"/>
    <x v="0"/>
  </r>
  <r>
    <s v="Hyundai i10 Sportz 1.1L"/>
    <n v="0.98"/>
    <n v="80000"/>
    <x v="1"/>
    <x v="0"/>
    <x v="2"/>
    <x v="14"/>
    <n v="1498"/>
    <x v="0"/>
    <x v="0"/>
  </r>
  <r>
    <s v="Hyundai i10 Magna"/>
    <n v="2"/>
    <n v="60000"/>
    <x v="1"/>
    <x v="0"/>
    <x v="0"/>
    <x v="16"/>
    <n v="1197"/>
    <x v="0"/>
    <x v="0"/>
  </r>
  <r>
    <s v="Tata Sumo CX"/>
    <n v="2"/>
    <n v="400000"/>
    <x v="0"/>
    <x v="0"/>
    <x v="0"/>
    <x v="8"/>
    <n v="799"/>
    <x v="0"/>
    <x v="2"/>
  </r>
  <r>
    <s v="Honda City i VTEC V"/>
    <n v="6.5"/>
    <n v="120000"/>
    <x v="1"/>
    <x v="0"/>
    <x v="0"/>
    <x v="0"/>
    <n v="1498"/>
    <x v="0"/>
    <x v="0"/>
  </r>
  <r>
    <s v="Volkswagen Vento Petrol Highline"/>
    <n v="1.75"/>
    <n v="90000"/>
    <x v="1"/>
    <x v="0"/>
    <x v="0"/>
    <x v="12"/>
    <n v="999"/>
    <x v="2"/>
    <x v="2"/>
  </r>
  <r>
    <s v="Honda Amaze VX i-DTEC"/>
    <n v="4.95"/>
    <n v="100000"/>
    <x v="0"/>
    <x v="0"/>
    <x v="0"/>
    <x v="5"/>
    <n v="1498"/>
    <x v="0"/>
    <x v="0"/>
  </r>
  <r>
    <s v="Hyundai i10 Magna 1.2 iTech SE"/>
    <n v="1.5"/>
    <n v="40000"/>
    <x v="1"/>
    <x v="0"/>
    <x v="0"/>
    <x v="12"/>
    <n v="1248"/>
    <x v="0"/>
    <x v="0"/>
  </r>
  <r>
    <s v="Renault KWID RXT"/>
    <n v="2.5"/>
    <n v="50000"/>
    <x v="1"/>
    <x v="0"/>
    <x v="0"/>
    <x v="3"/>
    <n v="2523"/>
    <x v="0"/>
    <x v="1"/>
  </r>
  <r>
    <s v="Nissan Sunny XL"/>
    <n v="2.1"/>
    <n v="100000"/>
    <x v="1"/>
    <x v="0"/>
    <x v="2"/>
    <x v="8"/>
    <n v="796"/>
    <x v="2"/>
    <x v="2"/>
  </r>
  <r>
    <s v="Datsun RediGO 1.0 T Option"/>
    <n v="2.15"/>
    <n v="5000"/>
    <x v="1"/>
    <x v="0"/>
    <x v="0"/>
    <x v="3"/>
    <n v="1582"/>
    <x v="2"/>
    <x v="0"/>
  </r>
  <r>
    <s v="Nissan Sunny XL"/>
    <n v="2.1"/>
    <n v="100000"/>
    <x v="1"/>
    <x v="0"/>
    <x v="2"/>
    <x v="8"/>
    <n v="1199"/>
    <x v="0"/>
    <x v="0"/>
  </r>
  <r>
    <s v="Maruti SX4 S Cross Alpha DDiS 200 SH"/>
    <n v="6.7"/>
    <n v="60000"/>
    <x v="0"/>
    <x v="0"/>
    <x v="1"/>
    <x v="0"/>
    <n v="1373"/>
    <x v="0"/>
    <x v="0"/>
  </r>
  <r>
    <s v="Mahindra Bolero ZLX"/>
    <n v="4"/>
    <n v="50000"/>
    <x v="0"/>
    <x v="0"/>
    <x v="2"/>
    <x v="10"/>
    <n v="1999"/>
    <x v="0"/>
    <x v="0"/>
  </r>
  <r>
    <s v="Maruti Alto 800 CNG LXI"/>
    <n v="2"/>
    <n v="50000"/>
    <x v="2"/>
    <x v="0"/>
    <x v="4"/>
    <x v="5"/>
    <n v="1199"/>
    <x v="0"/>
    <x v="0"/>
  </r>
  <r>
    <s v="Hyundai Creta 1.6 CRDi SX"/>
    <n v="7.9"/>
    <n v="120000"/>
    <x v="0"/>
    <x v="0"/>
    <x v="0"/>
    <x v="2"/>
    <n v="1498"/>
    <x v="2"/>
    <x v="0"/>
  </r>
  <r>
    <s v="Tata Tiago 1.2 Revotron XT"/>
    <n v="3.7"/>
    <n v="50000"/>
    <x v="1"/>
    <x v="0"/>
    <x v="0"/>
    <x v="3"/>
    <n v="1197"/>
    <x v="0"/>
    <x v="0"/>
  </r>
  <r>
    <s v="Maruti Ertiga VXI Limited Edition"/>
    <n v="9"/>
    <n v="20000"/>
    <x v="1"/>
    <x v="0"/>
    <x v="0"/>
    <x v="6"/>
    <n v="1499"/>
    <x v="0"/>
    <x v="0"/>
  </r>
  <r>
    <s v="Mahindra XUV700 AX7 AT"/>
    <n v="9.59"/>
    <n v="120000"/>
    <x v="1"/>
    <x v="1"/>
    <x v="0"/>
    <x v="11"/>
    <n v="2179"/>
    <x v="0"/>
    <x v="1"/>
  </r>
  <r>
    <s v="Tata Tiago 1.2 Revotron XZ"/>
    <n v="3.3"/>
    <n v="100000"/>
    <x v="1"/>
    <x v="0"/>
    <x v="0"/>
    <x v="3"/>
    <n v="2993"/>
    <x v="0"/>
    <x v="1"/>
  </r>
  <r>
    <s v="Honda Amaze VX i-DTEC"/>
    <n v="3.5"/>
    <n v="70000"/>
    <x v="0"/>
    <x v="0"/>
    <x v="1"/>
    <x v="10"/>
    <n v="1248"/>
    <x v="0"/>
    <x v="0"/>
  </r>
  <r>
    <s v="Maruti Baleno Alpha"/>
    <n v="5.25"/>
    <n v="50000"/>
    <x v="1"/>
    <x v="0"/>
    <x v="1"/>
    <x v="11"/>
    <n v="1396"/>
    <x v="0"/>
    <x v="0"/>
  </r>
  <r>
    <s v="Ford Fiesta Petrol Titanium Plus"/>
    <n v="3"/>
    <n v="60000"/>
    <x v="1"/>
    <x v="0"/>
    <x v="0"/>
    <x v="8"/>
    <n v="1399"/>
    <x v="0"/>
    <x v="0"/>
  </r>
  <r>
    <s v="Mahindra XUV500 AT W6 2WD"/>
    <n v="7"/>
    <n v="70000"/>
    <x v="0"/>
    <x v="1"/>
    <x v="1"/>
    <x v="2"/>
    <n v="1798"/>
    <x v="2"/>
    <x v="0"/>
  </r>
  <r>
    <s v="BMW X5 xDrive 30d"/>
    <n v="13"/>
    <n v="150000"/>
    <x v="0"/>
    <x v="1"/>
    <x v="2"/>
    <x v="10"/>
    <n v="1498"/>
    <x v="0"/>
    <x v="0"/>
  </r>
  <r>
    <s v="Maruti Swift Dzire VDI"/>
    <n v="4.2"/>
    <n v="60000"/>
    <x v="0"/>
    <x v="0"/>
    <x v="1"/>
    <x v="0"/>
    <n v="814"/>
    <x v="0"/>
    <x v="2"/>
  </r>
  <r>
    <s v="Tata Indigo LX TDI BSIII"/>
    <n v="1"/>
    <n v="40000"/>
    <x v="0"/>
    <x v="0"/>
    <x v="0"/>
    <x v="16"/>
    <n v="1997"/>
    <x v="0"/>
    <x v="0"/>
  </r>
  <r>
    <s v="Ford Figo Diesel Titanium"/>
    <n v="1.3"/>
    <n v="70000"/>
    <x v="0"/>
    <x v="0"/>
    <x v="1"/>
    <x v="8"/>
    <n v="1399"/>
    <x v="0"/>
    <x v="0"/>
  </r>
  <r>
    <s v="Skoda Superb Elegance 1.8 TSI"/>
    <n v="3.6"/>
    <n v="80000"/>
    <x v="1"/>
    <x v="0"/>
    <x v="1"/>
    <x v="12"/>
    <n v="1461"/>
    <x v="0"/>
    <x v="0"/>
  </r>
  <r>
    <s v="Ford Ecosport 1.5 DV5 MT Titanium"/>
    <n v="4.25"/>
    <n v="120000"/>
    <x v="0"/>
    <x v="0"/>
    <x v="1"/>
    <x v="5"/>
    <n v="796"/>
    <x v="0"/>
    <x v="2"/>
  </r>
  <r>
    <s v="Hyundai EON Era"/>
    <n v="1.8"/>
    <n v="110000"/>
    <x v="1"/>
    <x v="0"/>
    <x v="0"/>
    <x v="10"/>
    <n v="1582"/>
    <x v="0"/>
    <x v="0"/>
  </r>
  <r>
    <s v="Mahindra Scorpio 1.99 S10"/>
    <n v="9"/>
    <n v="80000"/>
    <x v="0"/>
    <x v="0"/>
    <x v="0"/>
    <x v="2"/>
    <n v="1248"/>
    <x v="2"/>
    <x v="0"/>
  </r>
  <r>
    <s v="Ford Ikon 1.4 TDCi DuraTorq"/>
    <n v="1.1000000000000001"/>
    <n v="60000"/>
    <x v="0"/>
    <x v="0"/>
    <x v="1"/>
    <x v="14"/>
    <n v="998"/>
    <x v="0"/>
    <x v="2"/>
  </r>
  <r>
    <s v="Renault Duster 110PS Diesel RxZ"/>
    <n v="3.9"/>
    <n v="72310"/>
    <x v="0"/>
    <x v="0"/>
    <x v="1"/>
    <x v="5"/>
    <n v="1248"/>
    <x v="0"/>
    <x v="0"/>
  </r>
  <r>
    <s v="Maruti Alto 800 VXI"/>
    <n v="4.2"/>
    <n v="5000"/>
    <x v="1"/>
    <x v="0"/>
    <x v="0"/>
    <x v="11"/>
    <n v="2179"/>
    <x v="0"/>
    <x v="1"/>
  </r>
  <r>
    <s v="Hyundai Verna 1.6 SX"/>
    <n v="4"/>
    <n v="70000"/>
    <x v="0"/>
    <x v="0"/>
    <x v="2"/>
    <x v="10"/>
    <n v="1298"/>
    <x v="0"/>
    <x v="0"/>
  </r>
  <r>
    <s v="Maruti Swift Dzire VDI"/>
    <n v="3.9"/>
    <n v="90000"/>
    <x v="0"/>
    <x v="0"/>
    <x v="0"/>
    <x v="4"/>
    <n v="998"/>
    <x v="2"/>
    <x v="2"/>
  </r>
  <r>
    <s v="Maruti Wagon R VXI Optional"/>
    <n v="3.5"/>
    <n v="90000"/>
    <x v="1"/>
    <x v="0"/>
    <x v="0"/>
    <x v="2"/>
    <n v="1298"/>
    <x v="0"/>
    <x v="0"/>
  </r>
  <r>
    <s v="Tata Zest Quadrajet 1.3 75PS XE"/>
    <n v="6.1"/>
    <n v="60000"/>
    <x v="0"/>
    <x v="0"/>
    <x v="0"/>
    <x v="7"/>
    <n v="1995"/>
    <x v="0"/>
    <x v="0"/>
  </r>
  <r>
    <s v="Tata Safari Storme VX 4WD Varicor 400"/>
    <n v="12"/>
    <n v="18000"/>
    <x v="0"/>
    <x v="0"/>
    <x v="0"/>
    <x v="3"/>
    <n v="2523"/>
    <x v="0"/>
    <x v="1"/>
  </r>
  <r>
    <s v="Maruti Swift VXI BSIII"/>
    <n v="1.25"/>
    <n v="105000"/>
    <x v="1"/>
    <x v="0"/>
    <x v="2"/>
    <x v="12"/>
    <n v="1197"/>
    <x v="0"/>
    <x v="0"/>
  </r>
  <r>
    <s v="Maruti Wagon R LXI CNG Optional"/>
    <n v="2.9"/>
    <n v="60000"/>
    <x v="2"/>
    <x v="0"/>
    <x v="2"/>
    <x v="4"/>
    <n v="998"/>
    <x v="0"/>
    <x v="2"/>
  </r>
  <r>
    <s v="Maruti Swift 1.3 ZXI"/>
    <n v="2"/>
    <n v="100000"/>
    <x v="1"/>
    <x v="0"/>
    <x v="0"/>
    <x v="12"/>
    <n v="998"/>
    <x v="0"/>
    <x v="2"/>
  </r>
  <r>
    <s v="BMW 3 Series 320d"/>
    <n v="4"/>
    <n v="120000"/>
    <x v="0"/>
    <x v="1"/>
    <x v="0"/>
    <x v="14"/>
    <n v="796"/>
    <x v="0"/>
    <x v="2"/>
  </r>
  <r>
    <s v="Mahindra Bolero SLE"/>
    <n v="3"/>
    <n v="100000"/>
    <x v="0"/>
    <x v="0"/>
    <x v="0"/>
    <x v="12"/>
    <n v="1396"/>
    <x v="0"/>
    <x v="0"/>
  </r>
  <r>
    <s v="Maruti Swift Dzire VXI"/>
    <n v="3"/>
    <n v="60000"/>
    <x v="1"/>
    <x v="0"/>
    <x v="1"/>
    <x v="8"/>
    <n v="1061"/>
    <x v="0"/>
    <x v="0"/>
  </r>
  <r>
    <s v="Maruti Wagon R LXI"/>
    <n v="2.2999999999999998"/>
    <n v="70600"/>
    <x v="1"/>
    <x v="0"/>
    <x v="0"/>
    <x v="10"/>
    <n v="1499"/>
    <x v="0"/>
    <x v="0"/>
  </r>
  <r>
    <s v="Maruti Wagon R VXI"/>
    <n v="4.78"/>
    <n v="25000"/>
    <x v="1"/>
    <x v="0"/>
    <x v="0"/>
    <x v="6"/>
    <n v="1086"/>
    <x v="0"/>
    <x v="0"/>
  </r>
  <r>
    <s v="Maruti Alto 800 LXI"/>
    <n v="2.5"/>
    <n v="30000"/>
    <x v="1"/>
    <x v="0"/>
    <x v="0"/>
    <x v="2"/>
    <n v="1248"/>
    <x v="0"/>
    <x v="0"/>
  </r>
  <r>
    <s v="Hyundai i20 Sportz Option 1.4 CRDi"/>
    <n v="4.2"/>
    <n v="90000"/>
    <x v="0"/>
    <x v="0"/>
    <x v="0"/>
    <x v="4"/>
    <n v="1582"/>
    <x v="0"/>
    <x v="0"/>
  </r>
  <r>
    <s v="Maruti Zen Estilo 1.1 VXI BSIII"/>
    <n v="1.02"/>
    <n v="37200"/>
    <x v="1"/>
    <x v="0"/>
    <x v="0"/>
    <x v="17"/>
    <n v="1582"/>
    <x v="0"/>
    <x v="0"/>
  </r>
  <r>
    <s v="Ford Ecosport 1.5 Ti VCT MT Ambiente"/>
    <n v="5.95"/>
    <n v="90000"/>
    <x v="1"/>
    <x v="0"/>
    <x v="0"/>
    <x v="4"/>
    <n v="1197"/>
    <x v="0"/>
    <x v="0"/>
  </r>
  <r>
    <s v="Hyundai Santro Xing GL Plus"/>
    <n v="1.3"/>
    <n v="60000"/>
    <x v="1"/>
    <x v="0"/>
    <x v="1"/>
    <x v="16"/>
    <n v="1497"/>
    <x v="0"/>
    <x v="0"/>
  </r>
  <r>
    <s v="Maruti SX4 VDI"/>
    <n v="2"/>
    <n v="146000"/>
    <x v="0"/>
    <x v="0"/>
    <x v="3"/>
    <x v="8"/>
    <n v="1498"/>
    <x v="0"/>
    <x v="0"/>
  </r>
  <r>
    <s v="Hyundai Verna 1.6 CRDi EX MT"/>
    <n v="3.95"/>
    <n v="80000"/>
    <x v="0"/>
    <x v="0"/>
    <x v="1"/>
    <x v="10"/>
    <n v="796"/>
    <x v="0"/>
    <x v="2"/>
  </r>
  <r>
    <s v="Hyundai Verna 1.6 SX"/>
    <n v="6"/>
    <n v="80000"/>
    <x v="0"/>
    <x v="0"/>
    <x v="1"/>
    <x v="5"/>
    <n v="1197"/>
    <x v="0"/>
    <x v="0"/>
  </r>
  <r>
    <s v="Maruti Swift Dzire LXI"/>
    <n v="6"/>
    <n v="25000"/>
    <x v="1"/>
    <x v="0"/>
    <x v="0"/>
    <x v="3"/>
    <n v="1451"/>
    <x v="0"/>
    <x v="0"/>
  </r>
  <r>
    <s v="Honda City S"/>
    <n v="2.5"/>
    <n v="60000"/>
    <x v="1"/>
    <x v="0"/>
    <x v="1"/>
    <x v="14"/>
    <n v="1498"/>
    <x v="0"/>
    <x v="0"/>
  </r>
  <r>
    <s v="Honda City i DTEC V"/>
    <n v="4.5999999999999996"/>
    <n v="110000"/>
    <x v="0"/>
    <x v="0"/>
    <x v="1"/>
    <x v="5"/>
    <n v="1248"/>
    <x v="0"/>
    <x v="0"/>
  </r>
  <r>
    <s v="Maruti Alto 800 VXI"/>
    <n v="3"/>
    <n v="20000"/>
    <x v="1"/>
    <x v="0"/>
    <x v="0"/>
    <x v="0"/>
    <n v="796"/>
    <x v="0"/>
    <x v="2"/>
  </r>
  <r>
    <s v="Maruti Baleno 1.2 Delta"/>
    <n v="5.38"/>
    <n v="30000"/>
    <x v="1"/>
    <x v="0"/>
    <x v="0"/>
    <x v="3"/>
    <n v="2143"/>
    <x v="0"/>
    <x v="1"/>
  </r>
  <r>
    <s v="MG Hector Sharp DCT"/>
    <n v="16"/>
    <n v="50000"/>
    <x v="1"/>
    <x v="1"/>
    <x v="0"/>
    <x v="7"/>
    <n v="1248"/>
    <x v="0"/>
    <x v="0"/>
  </r>
  <r>
    <s v="Nissan Sunny XL"/>
    <n v="2.75"/>
    <n v="60000"/>
    <x v="1"/>
    <x v="0"/>
    <x v="0"/>
    <x v="8"/>
    <n v="1396"/>
    <x v="0"/>
    <x v="0"/>
  </r>
  <r>
    <s v="Maruti Ritz VDi"/>
    <n v="3"/>
    <n v="64000"/>
    <x v="0"/>
    <x v="0"/>
    <x v="1"/>
    <x v="16"/>
    <n v="1396"/>
    <x v="2"/>
    <x v="0"/>
  </r>
  <r>
    <s v="Maruti Alto 800 LXI"/>
    <n v="3.8"/>
    <n v="20000"/>
    <x v="1"/>
    <x v="0"/>
    <x v="0"/>
    <x v="1"/>
    <n v="1498"/>
    <x v="0"/>
    <x v="0"/>
  </r>
  <r>
    <s v="Mercedes-Benz C-Class 250 CDI Classic"/>
    <n v="7.1"/>
    <n v="70000"/>
    <x v="0"/>
    <x v="1"/>
    <x v="1"/>
    <x v="16"/>
    <n v="1396"/>
    <x v="2"/>
    <x v="0"/>
  </r>
  <r>
    <s v="Maruti Swift Dzire VDI"/>
    <n v="5.0999999999999996"/>
    <n v="34000"/>
    <x v="0"/>
    <x v="0"/>
    <x v="0"/>
    <x v="4"/>
    <n v="2179"/>
    <x v="2"/>
    <x v="1"/>
  </r>
  <r>
    <s v="Hyundai Verna 1.4 VTVT"/>
    <n v="3.5"/>
    <n v="60000"/>
    <x v="1"/>
    <x v="0"/>
    <x v="2"/>
    <x v="8"/>
    <n v="1199"/>
    <x v="0"/>
    <x v="0"/>
  </r>
  <r>
    <s v="Hyundai Verna 1.4 VTVT"/>
    <n v="3.5"/>
    <n v="60000"/>
    <x v="1"/>
    <x v="0"/>
    <x v="2"/>
    <x v="8"/>
    <n v="999"/>
    <x v="0"/>
    <x v="2"/>
  </r>
  <r>
    <s v="Ford Aspire 1.5 TDCi Trend"/>
    <n v="4"/>
    <n v="90000"/>
    <x v="0"/>
    <x v="0"/>
    <x v="0"/>
    <x v="0"/>
    <n v="1248"/>
    <x v="0"/>
    <x v="0"/>
  </r>
  <r>
    <s v="Hyundai i20 Sportz Option 1.4 CRDi"/>
    <n v="5.5"/>
    <n v="70000"/>
    <x v="0"/>
    <x v="0"/>
    <x v="1"/>
    <x v="0"/>
    <n v="1298"/>
    <x v="0"/>
    <x v="0"/>
  </r>
  <r>
    <s v="Mahindra XUV500 W6 2WD"/>
    <n v="4"/>
    <n v="90000"/>
    <x v="0"/>
    <x v="0"/>
    <x v="2"/>
    <x v="10"/>
    <n v="998"/>
    <x v="0"/>
    <x v="2"/>
  </r>
  <r>
    <s v="Tata Tiago 1.2 Revotron XZ"/>
    <n v="3.95"/>
    <n v="95105"/>
    <x v="1"/>
    <x v="0"/>
    <x v="0"/>
    <x v="7"/>
    <n v="1198"/>
    <x v="0"/>
    <x v="0"/>
  </r>
  <r>
    <s v="Renault Triber RXZ EASY-R AMT"/>
    <n v="6.5"/>
    <n v="20000"/>
    <x v="1"/>
    <x v="1"/>
    <x v="0"/>
    <x v="6"/>
    <n v="1451"/>
    <x v="2"/>
    <x v="0"/>
  </r>
  <r>
    <s v="Maruti Ertiga SHVS VDI"/>
    <n v="5.5"/>
    <n v="100000"/>
    <x v="0"/>
    <x v="0"/>
    <x v="1"/>
    <x v="2"/>
    <n v="796"/>
    <x v="0"/>
    <x v="2"/>
  </r>
  <r>
    <s v="Maruti Swift Dzire VXi"/>
    <n v="1.99"/>
    <n v="90000"/>
    <x v="1"/>
    <x v="0"/>
    <x v="3"/>
    <x v="14"/>
    <n v="1956"/>
    <x v="0"/>
    <x v="0"/>
  </r>
  <r>
    <s v="Maruti Alto K10 2010-2014 VXI"/>
    <n v="1.65"/>
    <n v="60000"/>
    <x v="1"/>
    <x v="0"/>
    <x v="0"/>
    <x v="8"/>
    <n v="2477"/>
    <x v="2"/>
    <x v="1"/>
  </r>
  <r>
    <s v="Honda Brio V MT"/>
    <n v="2.6"/>
    <n v="25000"/>
    <x v="1"/>
    <x v="0"/>
    <x v="0"/>
    <x v="8"/>
    <n v="1956"/>
    <x v="0"/>
    <x v="0"/>
  </r>
  <r>
    <s v="MG Hector Sharp DCT"/>
    <n v="14.5"/>
    <n v="35000"/>
    <x v="1"/>
    <x v="1"/>
    <x v="2"/>
    <x v="7"/>
    <n v="814"/>
    <x v="0"/>
    <x v="2"/>
  </r>
  <r>
    <s v="Maruti Alto LXi"/>
    <n v="0.9"/>
    <n v="100000"/>
    <x v="1"/>
    <x v="0"/>
    <x v="0"/>
    <x v="17"/>
    <n v="1248"/>
    <x v="0"/>
    <x v="0"/>
  </r>
  <r>
    <s v="Jeep Compass 2.0 Longitude BSIV"/>
    <n v="13"/>
    <n v="80000"/>
    <x v="0"/>
    <x v="0"/>
    <x v="0"/>
    <x v="3"/>
    <n v="998"/>
    <x v="0"/>
    <x v="2"/>
  </r>
  <r>
    <s v="Mitsubishi Pajero Sport 4X4"/>
    <n v="6.5"/>
    <n v="120000"/>
    <x v="0"/>
    <x v="0"/>
    <x v="1"/>
    <x v="10"/>
    <n v="998"/>
    <x v="3"/>
    <x v="2"/>
  </r>
  <r>
    <s v="Tata Harrier XZ BSIV"/>
    <n v="14"/>
    <n v="90000"/>
    <x v="0"/>
    <x v="0"/>
    <x v="0"/>
    <x v="7"/>
    <n v="1497"/>
    <x v="3"/>
    <x v="0"/>
  </r>
  <r>
    <s v="Hyundai EON LPG Era Plus"/>
    <n v="2.6"/>
    <n v="162000"/>
    <x v="4"/>
    <x v="0"/>
    <x v="0"/>
    <x v="2"/>
    <n v="1248"/>
    <x v="0"/>
    <x v="0"/>
  </r>
  <r>
    <s v="Maruti Ertiga ZDI"/>
    <n v="4.5"/>
    <n v="120000"/>
    <x v="0"/>
    <x v="0"/>
    <x v="3"/>
    <x v="5"/>
    <n v="3996"/>
    <x v="3"/>
    <x v="5"/>
  </r>
  <r>
    <s v="Maruti Wagon R CNG LXI"/>
    <n v="5.0999999999999996"/>
    <n v="60000"/>
    <x v="2"/>
    <x v="0"/>
    <x v="1"/>
    <x v="1"/>
    <n v="3996"/>
    <x v="0"/>
    <x v="5"/>
  </r>
  <r>
    <s v="Maruti Wagon R LXI CNG"/>
    <n v="4.9000000000000004"/>
    <n v="80000"/>
    <x v="2"/>
    <x v="0"/>
    <x v="0"/>
    <x v="7"/>
    <n v="1998"/>
    <x v="0"/>
    <x v="0"/>
  </r>
  <r>
    <s v="Honda City S"/>
    <n v="2.5"/>
    <n v="120000"/>
    <x v="1"/>
    <x v="0"/>
    <x v="1"/>
    <x v="12"/>
    <n v="1997"/>
    <x v="0"/>
    <x v="0"/>
  </r>
  <r>
    <s v="Tata Zest Quadrajet 1.3 XMA"/>
    <n v="2.9"/>
    <n v="70000"/>
    <x v="0"/>
    <x v="1"/>
    <x v="3"/>
    <x v="2"/>
    <n v="1968"/>
    <x v="0"/>
    <x v="0"/>
  </r>
  <r>
    <s v="Audi RS7 4.0 TFSI"/>
    <n v="175"/>
    <n v="7100"/>
    <x v="1"/>
    <x v="1"/>
    <x v="0"/>
    <x v="1"/>
    <n v="1968"/>
    <x v="0"/>
    <x v="0"/>
  </r>
  <r>
    <s v="Audi RS7 4.0 TFSI"/>
    <n v="175"/>
    <n v="11500"/>
    <x v="1"/>
    <x v="1"/>
    <x v="0"/>
    <x v="6"/>
    <n v="1984"/>
    <x v="0"/>
    <x v="0"/>
  </r>
  <r>
    <s v="Audi A4 Technology"/>
    <n v="41.8"/>
    <n v="16000"/>
    <x v="1"/>
    <x v="1"/>
    <x v="0"/>
    <x v="1"/>
    <n v="1998"/>
    <x v="0"/>
    <x v="0"/>
  </r>
  <r>
    <s v="Mahindra Thar LX 4-Str Hard Top"/>
    <n v="16.8"/>
    <n v="5500"/>
    <x v="1"/>
    <x v="0"/>
    <x v="0"/>
    <x v="11"/>
    <n v="1999"/>
    <x v="0"/>
    <x v="0"/>
  </r>
  <r>
    <s v="Audi Q5 30 TDI quattro Premium Plus"/>
    <n v="23.9"/>
    <n v="56500"/>
    <x v="0"/>
    <x v="1"/>
    <x v="0"/>
    <x v="2"/>
    <n v="1395"/>
    <x v="0"/>
    <x v="0"/>
  </r>
  <r>
    <s v="Audi A4 35 TDI Technology Edition"/>
    <n v="14.8"/>
    <n v="45500"/>
    <x v="0"/>
    <x v="1"/>
    <x v="0"/>
    <x v="5"/>
    <n v="1968"/>
    <x v="0"/>
    <x v="0"/>
  </r>
  <r>
    <s v="Audi A6 45 TFSI Technology"/>
    <n v="57.8"/>
    <n v="16000"/>
    <x v="1"/>
    <x v="1"/>
    <x v="5"/>
    <x v="1"/>
    <n v="1968"/>
    <x v="0"/>
    <x v="0"/>
  </r>
  <r>
    <s v="Audi A4 Technology"/>
    <n v="45.9"/>
    <n v="12000"/>
    <x v="1"/>
    <x v="1"/>
    <x v="0"/>
    <x v="1"/>
    <n v="1781"/>
    <x v="0"/>
    <x v="0"/>
  </r>
  <r>
    <s v="Jaguar XF 2.0 Diesel Prestige"/>
    <n v="29.8"/>
    <n v="59000"/>
    <x v="0"/>
    <x v="1"/>
    <x v="0"/>
    <x v="3"/>
    <n v="1798"/>
    <x v="0"/>
    <x v="0"/>
  </r>
  <r>
    <s v="Audi A4 30 TFSI Technology"/>
    <n v="33.799999999999997"/>
    <n v="41000"/>
    <x v="1"/>
    <x v="1"/>
    <x v="0"/>
    <x v="3"/>
    <n v="1248"/>
    <x v="2"/>
    <x v="0"/>
  </r>
  <r>
    <s v="Audi Q3 35 TDI Quattro Premium"/>
    <n v="23.9"/>
    <n v="44600"/>
    <x v="0"/>
    <x v="1"/>
    <x v="0"/>
    <x v="0"/>
    <n v="1368"/>
    <x v="0"/>
    <x v="0"/>
  </r>
  <r>
    <s v="Audi Q3 35 TDI Quattro Premium Plus"/>
    <n v="12.8"/>
    <n v="38500"/>
    <x v="0"/>
    <x v="1"/>
    <x v="1"/>
    <x v="10"/>
    <n v="796"/>
    <x v="0"/>
    <x v="2"/>
  </r>
  <r>
    <s v="Audi A4 1.8 TFSI"/>
    <n v="14.8"/>
    <n v="57500"/>
    <x v="1"/>
    <x v="1"/>
    <x v="2"/>
    <x v="10"/>
    <n v="1493"/>
    <x v="0"/>
    <x v="0"/>
  </r>
  <r>
    <s v="Audi A6 35 TFSI Matrix"/>
    <n v="33.799999999999997"/>
    <n v="12000"/>
    <x v="1"/>
    <x v="1"/>
    <x v="0"/>
    <x v="2"/>
    <n v="1968"/>
    <x v="0"/>
    <x v="0"/>
  </r>
  <r>
    <s v="Maruti Swift VDI BSIV"/>
    <n v="3.29"/>
    <n v="84703"/>
    <x v="0"/>
    <x v="0"/>
    <x v="2"/>
    <x v="5"/>
    <n v="1248"/>
    <x v="3"/>
    <x v="0"/>
  </r>
  <r>
    <s v="Jeep Compass 1.4 Longitude Plus AT"/>
    <n v="16.899999999999999"/>
    <n v="78000"/>
    <x v="1"/>
    <x v="1"/>
    <x v="0"/>
    <x v="3"/>
    <n v="1248"/>
    <x v="0"/>
    <x v="0"/>
  </r>
  <r>
    <s v="Maruti Alto 800 LXI"/>
    <n v="2.67"/>
    <n v="26562"/>
    <x v="1"/>
    <x v="0"/>
    <x v="0"/>
    <x v="0"/>
    <n v="1199"/>
    <x v="0"/>
    <x v="0"/>
  </r>
  <r>
    <s v="Mahindra Quanto C2"/>
    <n v="1.97"/>
    <n v="93021"/>
    <x v="0"/>
    <x v="0"/>
    <x v="2"/>
    <x v="10"/>
    <n v="1998"/>
    <x v="0"/>
    <x v="0"/>
  </r>
  <r>
    <s v="Audi A4 35 TDI Technology"/>
    <n v="32.799999999999997"/>
    <n v="43900"/>
    <x v="0"/>
    <x v="1"/>
    <x v="0"/>
    <x v="7"/>
    <n v="1798"/>
    <x v="0"/>
    <x v="0"/>
  </r>
  <r>
    <s v="Maruti Swift VDI BSIV"/>
    <n v="3.92"/>
    <n v="107813"/>
    <x v="0"/>
    <x v="0"/>
    <x v="0"/>
    <x v="4"/>
    <n v="1395"/>
    <x v="0"/>
    <x v="0"/>
  </r>
  <r>
    <s v="Maruti Swift Dzire VDI"/>
    <n v="5.37"/>
    <n v="64299"/>
    <x v="0"/>
    <x v="0"/>
    <x v="0"/>
    <x v="0"/>
    <n v="2354"/>
    <x v="0"/>
    <x v="1"/>
  </r>
  <r>
    <s v="Tata Tiago 1.2 Revotron XT"/>
    <n v="4.0199999999999996"/>
    <n v="25424"/>
    <x v="1"/>
    <x v="0"/>
    <x v="0"/>
    <x v="7"/>
    <n v="1248"/>
    <x v="0"/>
    <x v="0"/>
  </r>
  <r>
    <s v="BMW 6 Series GT 630i Luxury Line 2018-2021"/>
    <n v="55.8"/>
    <n v="20800"/>
    <x v="1"/>
    <x v="1"/>
    <x v="0"/>
    <x v="7"/>
    <n v="1086"/>
    <x v="0"/>
    <x v="0"/>
  </r>
  <r>
    <s v="Audi A4 35 TFSi Premium"/>
    <n v="20.8"/>
    <n v="32000"/>
    <x v="1"/>
    <x v="1"/>
    <x v="0"/>
    <x v="2"/>
    <n v="1968"/>
    <x v="0"/>
    <x v="0"/>
  </r>
  <r>
    <s v="Audi A4 30 TFSI Technology"/>
    <n v="32.799999999999997"/>
    <n v="27000"/>
    <x v="1"/>
    <x v="1"/>
    <x v="1"/>
    <x v="3"/>
    <n v="1498"/>
    <x v="0"/>
    <x v="0"/>
  </r>
  <r>
    <s v="Honda Accord 2.4 MT"/>
    <n v="2.94"/>
    <n v="80046"/>
    <x v="1"/>
    <x v="0"/>
    <x v="2"/>
    <x v="12"/>
    <n v="1498"/>
    <x v="0"/>
    <x v="0"/>
  </r>
  <r>
    <s v="Maruti Swift Dzire VDI"/>
    <n v="3.72"/>
    <n v="104724"/>
    <x v="0"/>
    <x v="0"/>
    <x v="1"/>
    <x v="5"/>
    <n v="1582"/>
    <x v="0"/>
    <x v="0"/>
  </r>
  <r>
    <s v="Hyundai Santro Xing GL"/>
    <n v="0.79483999999999999"/>
    <n v="91693"/>
    <x v="1"/>
    <x v="0"/>
    <x v="2"/>
    <x v="9"/>
    <n v="998"/>
    <x v="0"/>
    <x v="2"/>
  </r>
  <r>
    <s v="Audi A6 35 TDI"/>
    <n v="19.8"/>
    <n v="85000"/>
    <x v="0"/>
    <x v="1"/>
    <x v="0"/>
    <x v="4"/>
    <n v="1086"/>
    <x v="0"/>
    <x v="0"/>
  </r>
  <r>
    <s v="Ford Freestyle Titanium Diesel BSIV"/>
    <n v="5.43"/>
    <n v="84280"/>
    <x v="0"/>
    <x v="0"/>
    <x v="0"/>
    <x v="3"/>
    <n v="1197"/>
    <x v="0"/>
    <x v="0"/>
  </r>
  <r>
    <s v="Honda Amaze S i-Dtech"/>
    <n v="2.57"/>
    <n v="72947"/>
    <x v="0"/>
    <x v="0"/>
    <x v="1"/>
    <x v="10"/>
    <n v="1248"/>
    <x v="0"/>
    <x v="0"/>
  </r>
  <r>
    <s v="Hyundai Creta 1.6 SX Automatic Diesel"/>
    <n v="14.27"/>
    <n v="38507"/>
    <x v="0"/>
    <x v="1"/>
    <x v="0"/>
    <x v="7"/>
    <n v="1198"/>
    <x v="0"/>
    <x v="0"/>
  </r>
  <r>
    <s v="Maruti Wagon R LXI CNG"/>
    <n v="3.51"/>
    <n v="60033"/>
    <x v="2"/>
    <x v="0"/>
    <x v="0"/>
    <x v="0"/>
    <n v="998"/>
    <x v="2"/>
    <x v="2"/>
  </r>
  <r>
    <s v="Hyundai i10 Magna 1.1L"/>
    <n v="2.57"/>
    <n v="35355"/>
    <x v="1"/>
    <x v="0"/>
    <x v="1"/>
    <x v="5"/>
    <n v="1196"/>
    <x v="0"/>
    <x v="0"/>
  </r>
  <r>
    <s v="Hyundai Grand i10 Magna"/>
    <n v="3.73"/>
    <n v="24027"/>
    <x v="1"/>
    <x v="0"/>
    <x v="1"/>
    <x v="0"/>
    <n v="1591"/>
    <x v="2"/>
    <x v="0"/>
  </r>
  <r>
    <s v="Maruti Baleno 1.3 Alpha"/>
    <n v="5.58"/>
    <n v="57256"/>
    <x v="0"/>
    <x v="0"/>
    <x v="0"/>
    <x v="0"/>
    <n v="2179"/>
    <x v="0"/>
    <x v="1"/>
  </r>
  <r>
    <s v="Honda Amaze EX i-Vtech"/>
    <n v="2.82"/>
    <n v="62029"/>
    <x v="1"/>
    <x v="0"/>
    <x v="0"/>
    <x v="10"/>
    <n v="1197"/>
    <x v="0"/>
    <x v="0"/>
  </r>
  <r>
    <s v="Maruti Wagon R LXI CNG"/>
    <n v="2.7"/>
    <n v="97811"/>
    <x v="2"/>
    <x v="0"/>
    <x v="0"/>
    <x v="5"/>
    <n v="1498"/>
    <x v="0"/>
    <x v="0"/>
  </r>
  <r>
    <s v="Ford Figo Petrol ZXI"/>
    <n v="1.64"/>
    <n v="54910"/>
    <x v="1"/>
    <x v="0"/>
    <x v="0"/>
    <x v="16"/>
    <n v="1197"/>
    <x v="0"/>
    <x v="0"/>
  </r>
  <r>
    <s v="Hyundai Verna 1.6 VTVT S"/>
    <n v="5.37"/>
    <n v="69271"/>
    <x v="1"/>
    <x v="0"/>
    <x v="0"/>
    <x v="2"/>
    <n v="1798"/>
    <x v="0"/>
    <x v="0"/>
  </r>
  <r>
    <s v="Mahindra XUV500 W8 FWD"/>
    <n v="6.43"/>
    <n v="122619"/>
    <x v="0"/>
    <x v="0"/>
    <x v="1"/>
    <x v="4"/>
    <n v="1199"/>
    <x v="0"/>
    <x v="0"/>
  </r>
  <r>
    <s v="Maruti Swift VXI"/>
    <n v="5.92"/>
    <n v="23976"/>
    <x v="1"/>
    <x v="0"/>
    <x v="0"/>
    <x v="6"/>
    <n v="1968"/>
    <x v="0"/>
    <x v="0"/>
  </r>
  <r>
    <s v="Honda Mobilio V i-DTEC"/>
    <n v="3.61"/>
    <n v="159147"/>
    <x v="0"/>
    <x v="0"/>
    <x v="0"/>
    <x v="5"/>
    <n v="1498"/>
    <x v="0"/>
    <x v="0"/>
  </r>
  <r>
    <s v="Maruti Swift Dzire VXI"/>
    <n v="3.3"/>
    <n v="75384"/>
    <x v="1"/>
    <x v="0"/>
    <x v="1"/>
    <x v="5"/>
    <n v="1197"/>
    <x v="2"/>
    <x v="0"/>
  </r>
  <r>
    <s v="Audi A6 35 TFSI Matrix"/>
    <n v="29.9"/>
    <n v="61500"/>
    <x v="1"/>
    <x v="1"/>
    <x v="0"/>
    <x v="0"/>
    <n v="2967"/>
    <x v="0"/>
    <x v="1"/>
  </r>
  <r>
    <s v="Tata Tigor 1.2 Revotron XE"/>
    <n v="3.51"/>
    <n v="39477"/>
    <x v="1"/>
    <x v="0"/>
    <x v="0"/>
    <x v="3"/>
    <n v="1197"/>
    <x v="4"/>
    <x v="0"/>
  </r>
  <r>
    <s v="Audi A6 35 TDI"/>
    <n v="25.8"/>
    <n v="41000"/>
    <x v="0"/>
    <x v="1"/>
    <x v="1"/>
    <x v="2"/>
    <n v="2523"/>
    <x v="0"/>
    <x v="1"/>
  </r>
  <r>
    <s v="Honda City i DTEC SV"/>
    <n v="5.18"/>
    <n v="53234"/>
    <x v="0"/>
    <x v="0"/>
    <x v="1"/>
    <x v="4"/>
    <n v="1582"/>
    <x v="0"/>
    <x v="0"/>
  </r>
  <r>
    <s v="Maruti Swift Dzire AMT ZXI Plus"/>
    <n v="6.04"/>
    <n v="67261"/>
    <x v="1"/>
    <x v="1"/>
    <x v="1"/>
    <x v="3"/>
    <n v="2494"/>
    <x v="0"/>
    <x v="1"/>
  </r>
  <r>
    <s v="Audi A6 3.0 TDI Quattro Premium Plus"/>
    <n v="13.8"/>
    <n v="71000"/>
    <x v="0"/>
    <x v="1"/>
    <x v="2"/>
    <x v="5"/>
    <n v="998"/>
    <x v="0"/>
    <x v="2"/>
  </r>
  <r>
    <s v="Maruti Baleno Delta"/>
    <n v="6.53"/>
    <n v="8201"/>
    <x v="1"/>
    <x v="0"/>
    <x v="0"/>
    <x v="6"/>
    <n v="1591"/>
    <x v="0"/>
    <x v="0"/>
  </r>
  <r>
    <s v="Mahindra Bolero SLE BSIII"/>
    <n v="4.7300000000000004"/>
    <n v="98105"/>
    <x v="0"/>
    <x v="0"/>
    <x v="0"/>
    <x v="4"/>
    <n v="1197"/>
    <x v="0"/>
    <x v="0"/>
  </r>
  <r>
    <s v="Hyundai Verna 1.6 SX CRDI (O) AT"/>
    <n v="4.63"/>
    <n v="93147"/>
    <x v="0"/>
    <x v="1"/>
    <x v="0"/>
    <x v="5"/>
    <n v="1248"/>
    <x v="2"/>
    <x v="0"/>
  </r>
  <r>
    <s v="Toyota Innova 2.5 GX (Diesel) 8 Seater"/>
    <n v="5.57"/>
    <n v="139257"/>
    <x v="0"/>
    <x v="0"/>
    <x v="0"/>
    <x v="8"/>
    <n v="1582"/>
    <x v="2"/>
    <x v="0"/>
  </r>
  <r>
    <s v="Maruti Alto K10 2010-2014 VXI"/>
    <n v="1.34"/>
    <n v="140511"/>
    <x v="1"/>
    <x v="0"/>
    <x v="0"/>
    <x v="16"/>
    <n v="1086"/>
    <x v="2"/>
    <x v="0"/>
  </r>
  <r>
    <s v="Hyundai Verna 1.6 EX VTVT"/>
    <n v="4.49"/>
    <n v="68266"/>
    <x v="1"/>
    <x v="0"/>
    <x v="0"/>
    <x v="5"/>
    <n v="2982"/>
    <x v="0"/>
    <x v="1"/>
  </r>
  <r>
    <s v="Hyundai i20 1.2 Magna"/>
    <n v="2.09"/>
    <n v="80283"/>
    <x v="1"/>
    <x v="0"/>
    <x v="1"/>
    <x v="16"/>
    <n v="1493"/>
    <x v="2"/>
    <x v="0"/>
  </r>
  <r>
    <s v="Maruti Swift VDI BSIV"/>
    <n v="4.59"/>
    <n v="55133"/>
    <x v="0"/>
    <x v="0"/>
    <x v="0"/>
    <x v="2"/>
    <n v="1196"/>
    <x v="2"/>
    <x v="0"/>
  </r>
  <r>
    <s v="Hyundai Elantra CRDi SX"/>
    <n v="5.83"/>
    <n v="58437"/>
    <x v="0"/>
    <x v="0"/>
    <x v="1"/>
    <x v="5"/>
    <n v="998"/>
    <x v="0"/>
    <x v="2"/>
  </r>
  <r>
    <s v="Hyundai Santro Xing GL"/>
    <n v="1.69"/>
    <n v="117816"/>
    <x v="1"/>
    <x v="0"/>
    <x v="0"/>
    <x v="10"/>
    <n v="2494"/>
    <x v="2"/>
    <x v="1"/>
  </r>
  <r>
    <s v="Toyota Fortuner 4x2 Manual"/>
    <n v="11.8"/>
    <n v="212661"/>
    <x v="0"/>
    <x v="0"/>
    <x v="1"/>
    <x v="10"/>
    <n v="1373"/>
    <x v="0"/>
    <x v="0"/>
  </r>
  <r>
    <s v="Mahindra Bolero Power Plus SLE"/>
    <n v="5.22"/>
    <n v="67918"/>
    <x v="0"/>
    <x v="0"/>
    <x v="0"/>
    <x v="2"/>
    <n v="1399"/>
    <x v="0"/>
    <x v="0"/>
  </r>
  <r>
    <s v="Maruti Eeco 7 Seater STD 2020-2022"/>
    <n v="4.68"/>
    <n v="18636"/>
    <x v="1"/>
    <x v="0"/>
    <x v="0"/>
    <x v="11"/>
    <n v="2755"/>
    <x v="0"/>
    <x v="1"/>
  </r>
  <r>
    <s v="Maruti Alto K10 LXI"/>
    <n v="2.0099999999999998"/>
    <n v="111556"/>
    <x v="1"/>
    <x v="0"/>
    <x v="1"/>
    <x v="4"/>
    <n v="1197"/>
    <x v="0"/>
    <x v="0"/>
  </r>
  <r>
    <s v="Toyota Innova 2.5 G (Diesel) 7 Seater BS IV"/>
    <n v="7.93"/>
    <n v="141834"/>
    <x v="0"/>
    <x v="0"/>
    <x v="0"/>
    <x v="4"/>
    <n v="1197"/>
    <x v="0"/>
    <x v="0"/>
  </r>
  <r>
    <s v="Maruti Ertiga VXI"/>
    <n v="4.1100000000000003"/>
    <n v="24920"/>
    <x v="1"/>
    <x v="0"/>
    <x v="1"/>
    <x v="5"/>
    <n v="1197"/>
    <x v="0"/>
    <x v="0"/>
  </r>
  <r>
    <s v="Ford Figo Diesel EXI"/>
    <n v="1.25"/>
    <n v="115042"/>
    <x v="0"/>
    <x v="0"/>
    <x v="1"/>
    <x v="16"/>
    <n v="1462"/>
    <x v="0"/>
    <x v="0"/>
  </r>
  <r>
    <s v="Toyota Innova Crysta 2.8 ZX AT BSIV"/>
    <n v="17.61"/>
    <n v="57189"/>
    <x v="0"/>
    <x v="1"/>
    <x v="1"/>
    <x v="3"/>
    <n v="1197"/>
    <x v="0"/>
    <x v="0"/>
  </r>
  <r>
    <s v="Hyundai i20 Asta 1.2"/>
    <n v="5.65"/>
    <n v="10188"/>
    <x v="1"/>
    <x v="0"/>
    <x v="0"/>
    <x v="2"/>
    <n v="2143"/>
    <x v="0"/>
    <x v="1"/>
  </r>
  <r>
    <s v="Hyundai i10 Sportz 1.2"/>
    <n v="1.3"/>
    <n v="55892"/>
    <x v="1"/>
    <x v="0"/>
    <x v="3"/>
    <x v="9"/>
    <n v="998"/>
    <x v="0"/>
    <x v="2"/>
  </r>
  <r>
    <s v="Hyundai i20 Sportz Plus BSIV"/>
    <n v="6.64"/>
    <n v="38285"/>
    <x v="1"/>
    <x v="0"/>
    <x v="0"/>
    <x v="7"/>
    <n v="1086"/>
    <x v="0"/>
    <x v="0"/>
  </r>
  <r>
    <s v="Toyota Urban cruiser Premium"/>
    <n v="9.2799999999999994"/>
    <n v="26523"/>
    <x v="1"/>
    <x v="0"/>
    <x v="0"/>
    <x v="1"/>
    <n v="998"/>
    <x v="0"/>
    <x v="2"/>
  </r>
  <r>
    <s v="Hyundai i20 Sportz Plus BSIV"/>
    <n v="6.64"/>
    <n v="35986"/>
    <x v="1"/>
    <x v="0"/>
    <x v="0"/>
    <x v="7"/>
    <n v="1461"/>
    <x v="0"/>
    <x v="0"/>
  </r>
  <r>
    <s v="Mercedes-Benz CLA 200 D Sport Edition"/>
    <n v="19.29"/>
    <n v="51609"/>
    <x v="0"/>
    <x v="1"/>
    <x v="0"/>
    <x v="2"/>
    <n v="1248"/>
    <x v="3"/>
    <x v="0"/>
  </r>
  <r>
    <s v="Maruti Wagon R VXI Opt"/>
    <n v="4.13"/>
    <n v="42561"/>
    <x v="1"/>
    <x v="0"/>
    <x v="0"/>
    <x v="7"/>
    <n v="1248"/>
    <x v="0"/>
    <x v="0"/>
  </r>
  <r>
    <s v="Hyundai Santro Xing GLS"/>
    <n v="1.05"/>
    <n v="30778"/>
    <x v="1"/>
    <x v="0"/>
    <x v="0"/>
    <x v="9"/>
    <n v="1086"/>
    <x v="0"/>
    <x v="0"/>
  </r>
  <r>
    <s v="Maruti Wagon R LXI CNG"/>
    <n v="3.35"/>
    <n v="30819"/>
    <x v="2"/>
    <x v="0"/>
    <x v="1"/>
    <x v="0"/>
    <n v="796"/>
    <x v="0"/>
    <x v="2"/>
  </r>
  <r>
    <s v="Nissan Micra Diesel XV"/>
    <n v="1.39"/>
    <n v="77464"/>
    <x v="0"/>
    <x v="0"/>
    <x v="2"/>
    <x v="8"/>
    <n v="1498"/>
    <x v="0"/>
    <x v="0"/>
  </r>
  <r>
    <s v="Maruti Vitara Brezza VDi"/>
    <n v="5.42"/>
    <n v="55142"/>
    <x v="0"/>
    <x v="0"/>
    <x v="0"/>
    <x v="2"/>
    <n v="1493"/>
    <x v="0"/>
    <x v="0"/>
  </r>
  <r>
    <s v="Maruti Swift Dzire ZDI"/>
    <n v="4.79"/>
    <n v="64705"/>
    <x v="0"/>
    <x v="0"/>
    <x v="1"/>
    <x v="4"/>
    <n v="1399"/>
    <x v="0"/>
    <x v="0"/>
  </r>
  <r>
    <s v="Hyundai i10 Era 1.1"/>
    <n v="1.3"/>
    <n v="83013"/>
    <x v="1"/>
    <x v="0"/>
    <x v="3"/>
    <x v="14"/>
    <n v="1248"/>
    <x v="0"/>
    <x v="0"/>
  </r>
  <r>
    <s v="Maruti 800 AC BSIII"/>
    <n v="0.54430000000000001"/>
    <n v="91817"/>
    <x v="1"/>
    <x v="0"/>
    <x v="3"/>
    <x v="14"/>
    <n v="1968"/>
    <x v="0"/>
    <x v="0"/>
  </r>
  <r>
    <s v="Honda Amaze VX i DTEC"/>
    <n v="5.61"/>
    <n v="76012"/>
    <x v="0"/>
    <x v="0"/>
    <x v="0"/>
    <x v="3"/>
    <n v="814"/>
    <x v="2"/>
    <x v="2"/>
  </r>
  <r>
    <s v="Hyundai Creta SX Opt Diesel AT"/>
    <n v="17.73"/>
    <n v="20507"/>
    <x v="0"/>
    <x v="1"/>
    <x v="0"/>
    <x v="6"/>
    <n v="1199"/>
    <x v="2"/>
    <x v="0"/>
  </r>
  <r>
    <s v="Ford Fiesta 1.4 ZXi TDCi ABS"/>
    <n v="1.74"/>
    <n v="118039"/>
    <x v="0"/>
    <x v="0"/>
    <x v="0"/>
    <x v="14"/>
    <n v="1497"/>
    <x v="0"/>
    <x v="0"/>
  </r>
  <r>
    <s v="Tata Zest Quadrajet 1.3 XMS"/>
    <n v="2.8"/>
    <n v="169306"/>
    <x v="0"/>
    <x v="0"/>
    <x v="0"/>
    <x v="5"/>
    <n v="1196"/>
    <x v="0"/>
    <x v="0"/>
  </r>
  <r>
    <s v="Audi A6 2.0 TDI Premium Plus"/>
    <n v="16.899999999999999"/>
    <n v="71000"/>
    <x v="0"/>
    <x v="1"/>
    <x v="0"/>
    <x v="5"/>
    <n v="1493"/>
    <x v="0"/>
    <x v="0"/>
  </r>
  <r>
    <s v="Hyundai EON D Lite Plus"/>
    <n v="2.16"/>
    <n v="51841"/>
    <x v="1"/>
    <x v="0"/>
    <x v="1"/>
    <x v="2"/>
    <n v="998"/>
    <x v="0"/>
    <x v="2"/>
  </r>
  <r>
    <s v="Tata Tigor 1.2 Revotron XZ Option"/>
    <n v="4.1399999999999997"/>
    <n v="10098"/>
    <x v="1"/>
    <x v="0"/>
    <x v="0"/>
    <x v="0"/>
    <n v="1399"/>
    <x v="0"/>
    <x v="0"/>
  </r>
  <r>
    <s v="Honda City i VTEC V"/>
    <n v="4.97"/>
    <n v="58328"/>
    <x v="1"/>
    <x v="0"/>
    <x v="2"/>
    <x v="4"/>
    <n v="1461"/>
    <x v="0"/>
    <x v="0"/>
  </r>
  <r>
    <s v="Maruti Eeco 7 Seater Standard BSIV"/>
    <n v="3.09"/>
    <n v="94128"/>
    <x v="1"/>
    <x v="0"/>
    <x v="0"/>
    <x v="3"/>
    <n v="998"/>
    <x v="0"/>
    <x v="2"/>
  </r>
  <r>
    <s v="Mahindra TUV 300 T6"/>
    <n v="5.16"/>
    <n v="38979"/>
    <x v="0"/>
    <x v="0"/>
    <x v="0"/>
    <x v="0"/>
    <n v="796"/>
    <x v="0"/>
    <x v="2"/>
  </r>
  <r>
    <s v="Maruti Wagon R LXI CNG"/>
    <n v="3.24"/>
    <n v="54087"/>
    <x v="2"/>
    <x v="0"/>
    <x v="0"/>
    <x v="2"/>
    <n v="1197"/>
    <x v="0"/>
    <x v="0"/>
  </r>
  <r>
    <s v="Ford Figo Diesel ZXI"/>
    <n v="1.26"/>
    <n v="71969"/>
    <x v="0"/>
    <x v="0"/>
    <x v="0"/>
    <x v="12"/>
    <n v="1591"/>
    <x v="0"/>
    <x v="0"/>
  </r>
  <r>
    <s v="Renault Duster 85PS Diesel RxE"/>
    <n v="6.02"/>
    <n v="59609"/>
    <x v="0"/>
    <x v="0"/>
    <x v="0"/>
    <x v="3"/>
    <n v="1197"/>
    <x v="2"/>
    <x v="0"/>
  </r>
  <r>
    <s v="Maruti Wagon R LXI CNG"/>
    <n v="2.87"/>
    <n v="94509"/>
    <x v="2"/>
    <x v="0"/>
    <x v="0"/>
    <x v="4"/>
    <n v="1197"/>
    <x v="0"/>
    <x v="0"/>
  </r>
  <r>
    <s v="Maruti Alto 800 LXI"/>
    <n v="2.64"/>
    <n v="52254"/>
    <x v="1"/>
    <x v="0"/>
    <x v="0"/>
    <x v="3"/>
    <n v="1198"/>
    <x v="0"/>
    <x v="0"/>
  </r>
  <r>
    <s v="Maruti Swift Dzire Tour 1.2 S STD"/>
    <n v="6"/>
    <n v="25000"/>
    <x v="1"/>
    <x v="0"/>
    <x v="0"/>
    <x v="3"/>
    <n v="2694"/>
    <x v="0"/>
    <x v="1"/>
  </r>
  <r>
    <s v="Hyundai Verna VTVT 1.6 SX Option"/>
    <n v="9.07"/>
    <n v="36006"/>
    <x v="1"/>
    <x v="0"/>
    <x v="0"/>
    <x v="3"/>
    <n v="2967"/>
    <x v="2"/>
    <x v="1"/>
  </r>
  <r>
    <s v="Hyundai i20 Asta"/>
    <n v="1.91"/>
    <n v="94264"/>
    <x v="1"/>
    <x v="0"/>
    <x v="1"/>
    <x v="12"/>
    <n v="1086"/>
    <x v="0"/>
    <x v="0"/>
  </r>
  <r>
    <s v="Maruti Baleno Sigma"/>
    <n v="6.08"/>
    <n v="14976"/>
    <x v="1"/>
    <x v="0"/>
    <x v="0"/>
    <x v="11"/>
    <n v="1197"/>
    <x v="0"/>
    <x v="0"/>
  </r>
  <r>
    <s v="Datsun GO T BSIV"/>
    <n v="2.21"/>
    <n v="163605"/>
    <x v="1"/>
    <x v="0"/>
    <x v="0"/>
    <x v="0"/>
    <n v="2967"/>
    <x v="0"/>
    <x v="1"/>
  </r>
  <r>
    <s v="Toyota Fortuner 2.7 2WD AT"/>
    <n v="31"/>
    <n v="44000"/>
    <x v="1"/>
    <x v="1"/>
    <x v="1"/>
    <x v="7"/>
    <n v="1198"/>
    <x v="2"/>
    <x v="0"/>
  </r>
  <r>
    <s v="Audi Q5 3.0 TDI Quattro"/>
    <n v="9.9499999999999993"/>
    <n v="68000"/>
    <x v="0"/>
    <x v="1"/>
    <x v="2"/>
    <x v="16"/>
    <n v="1950"/>
    <x v="0"/>
    <x v="0"/>
  </r>
  <r>
    <s v="Hyundai i10 Magna 1.1L"/>
    <n v="2.25"/>
    <n v="38000"/>
    <x v="1"/>
    <x v="0"/>
    <x v="0"/>
    <x v="16"/>
    <n v="1248"/>
    <x v="0"/>
    <x v="0"/>
  </r>
  <r>
    <s v="Maruti Swift Dzire VXI 1.2 BS IV"/>
    <n v="6.5"/>
    <n v="65000"/>
    <x v="1"/>
    <x v="0"/>
    <x v="0"/>
    <x v="7"/>
    <n v="2179"/>
    <x v="0"/>
    <x v="1"/>
  </r>
  <r>
    <s v="Audi Q7 45 TDI Quattro Premium Plus"/>
    <n v="18.75"/>
    <n v="43000"/>
    <x v="0"/>
    <x v="1"/>
    <x v="1"/>
    <x v="5"/>
    <n v="1950"/>
    <x v="0"/>
    <x v="0"/>
  </r>
  <r>
    <s v="Honda Amaze E i-Vtech"/>
    <n v="3.6"/>
    <n v="80000"/>
    <x v="1"/>
    <x v="0"/>
    <x v="2"/>
    <x v="4"/>
    <n v="1950"/>
    <x v="0"/>
    <x v="0"/>
  </r>
  <r>
    <s v="Mercedes-Benz C-Class Progressive C 220d"/>
    <n v="39"/>
    <n v="24000"/>
    <x v="0"/>
    <x v="1"/>
    <x v="1"/>
    <x v="6"/>
    <n v="1991"/>
    <x v="0"/>
    <x v="0"/>
  </r>
  <r>
    <s v="Maruti Baleno 1.3 Delta"/>
    <n v="6"/>
    <n v="90000"/>
    <x v="0"/>
    <x v="0"/>
    <x v="0"/>
    <x v="3"/>
    <n v="1997"/>
    <x v="0"/>
    <x v="0"/>
  </r>
  <r>
    <s v="Mahindra Scorpio S8 7 Seater"/>
    <n v="10"/>
    <n v="25000"/>
    <x v="0"/>
    <x v="0"/>
    <x v="0"/>
    <x v="2"/>
    <n v="4367"/>
    <x v="2"/>
    <x v="3"/>
  </r>
  <r>
    <s v="Mercedes-Benz GLC 220d 4MATIC"/>
    <n v="56.5"/>
    <n v="24000"/>
    <x v="0"/>
    <x v="1"/>
    <x v="0"/>
    <x v="6"/>
    <n v="1998"/>
    <x v="0"/>
    <x v="0"/>
  </r>
  <r>
    <s v="Mercedes-Benz GLE 300d"/>
    <n v="89"/>
    <n v="13000"/>
    <x v="0"/>
    <x v="1"/>
    <x v="0"/>
    <x v="1"/>
    <n v="1968"/>
    <x v="2"/>
    <x v="0"/>
  </r>
  <r>
    <s v="Mercedes-Benz GLC 200"/>
    <n v="61"/>
    <n v="15000"/>
    <x v="1"/>
    <x v="1"/>
    <x v="0"/>
    <x v="1"/>
    <n v="1997"/>
    <x v="2"/>
    <x v="0"/>
  </r>
  <r>
    <s v="Jaguar F-Pace 2.0 R-Dynamic S Diesel"/>
    <n v="74"/>
    <n v="9900"/>
    <x v="0"/>
    <x v="1"/>
    <x v="0"/>
    <x v="1"/>
    <n v="1582"/>
    <x v="0"/>
    <x v="0"/>
  </r>
  <r>
    <s v="Land Rover Range Rover 4.4 Diesel LWB Autobiography"/>
    <n v="190"/>
    <n v="68500"/>
    <x v="0"/>
    <x v="1"/>
    <x v="0"/>
    <x v="7"/>
    <n v="2998"/>
    <x v="2"/>
    <x v="1"/>
  </r>
  <r>
    <s v="BMW X4 xDrive30i M Sport Silver Shadow Edition"/>
    <n v="74.5"/>
    <n v="7600"/>
    <x v="1"/>
    <x v="1"/>
    <x v="0"/>
    <x v="11"/>
    <n v="2179"/>
    <x v="0"/>
    <x v="1"/>
  </r>
  <r>
    <s v="Audi Q3 35 TDI Quattro Premium Plus"/>
    <n v="14.75"/>
    <n v="76000"/>
    <x v="0"/>
    <x v="1"/>
    <x v="1"/>
    <x v="2"/>
    <n v="1462"/>
    <x v="0"/>
    <x v="0"/>
  </r>
  <r>
    <s v="Mahindra XUV500 1.99 FWD W8"/>
    <n v="4.5"/>
    <n v="120000"/>
    <x v="0"/>
    <x v="0"/>
    <x v="1"/>
    <x v="10"/>
    <n v="2523"/>
    <x v="2"/>
    <x v="1"/>
  </r>
  <r>
    <s v="Hyundai Verna 1.6 CRDi SX"/>
    <n v="5.2"/>
    <n v="120000"/>
    <x v="0"/>
    <x v="0"/>
    <x v="1"/>
    <x v="2"/>
    <n v="2487"/>
    <x v="0"/>
    <x v="1"/>
  </r>
  <r>
    <s v="BMW X7 xDrive 40i"/>
    <n v="115"/>
    <n v="39000"/>
    <x v="1"/>
    <x v="1"/>
    <x v="0"/>
    <x v="7"/>
    <n v="2497"/>
    <x v="0"/>
    <x v="1"/>
  </r>
  <r>
    <s v="Mahindra Scorpio S10 7 Seater"/>
    <n v="11.25"/>
    <n v="88000"/>
    <x v="0"/>
    <x v="0"/>
    <x v="0"/>
    <x v="0"/>
    <n v="2982"/>
    <x v="2"/>
    <x v="1"/>
  </r>
  <r>
    <s v="Maruti Grand Vitara Delta AT"/>
    <n v="14.5"/>
    <n v="2000"/>
    <x v="1"/>
    <x v="1"/>
    <x v="0"/>
    <x v="11"/>
    <n v="998"/>
    <x v="2"/>
    <x v="2"/>
  </r>
  <r>
    <s v="Mahindra Bolero ZLX"/>
    <n v="7.5"/>
    <n v="40000"/>
    <x v="0"/>
    <x v="0"/>
    <x v="0"/>
    <x v="7"/>
    <n v="2143"/>
    <x v="0"/>
    <x v="1"/>
  </r>
  <r>
    <s v="Toyota Camry Hybrid 2.5"/>
    <n v="40.9"/>
    <n v="20000"/>
    <x v="1"/>
    <x v="1"/>
    <x v="0"/>
    <x v="7"/>
    <n v="2179"/>
    <x v="0"/>
    <x v="1"/>
  </r>
  <r>
    <s v="Mercedes-Benz E-Class E240 V6 AT"/>
    <n v="5"/>
    <n v="110000"/>
    <x v="1"/>
    <x v="1"/>
    <x v="1"/>
    <x v="15"/>
    <n v="1248"/>
    <x v="0"/>
    <x v="0"/>
  </r>
  <r>
    <s v="Toyota Fortuner 3.0 Diesel"/>
    <n v="8.5"/>
    <n v="80000"/>
    <x v="0"/>
    <x v="0"/>
    <x v="2"/>
    <x v="16"/>
    <n v="1598"/>
    <x v="0"/>
    <x v="0"/>
  </r>
  <r>
    <s v="Maruti Zen Estilo LXI BSIII"/>
    <n v="1"/>
    <n v="110000"/>
    <x v="1"/>
    <x v="0"/>
    <x v="2"/>
    <x v="9"/>
    <n v="1950"/>
    <x v="4"/>
    <x v="0"/>
  </r>
  <r>
    <s v="Mercedes-Benz GLE 250d"/>
    <n v="44"/>
    <n v="49000"/>
    <x v="0"/>
    <x v="1"/>
    <x v="0"/>
    <x v="0"/>
    <n v="1498"/>
    <x v="0"/>
    <x v="0"/>
  </r>
  <r>
    <s v="Tata Safari Storme VX"/>
    <n v="3.2"/>
    <n v="145000"/>
    <x v="0"/>
    <x v="0"/>
    <x v="2"/>
    <x v="10"/>
    <n v="998"/>
    <x v="0"/>
    <x v="2"/>
  </r>
  <r>
    <s v="Maruti Ertiga ZDI"/>
    <n v="5"/>
    <n v="40000"/>
    <x v="0"/>
    <x v="0"/>
    <x v="1"/>
    <x v="8"/>
    <n v="2494"/>
    <x v="0"/>
    <x v="1"/>
  </r>
  <r>
    <s v="Volkswagen Vento IPL II Petrol Trendline"/>
    <n v="1.25"/>
    <n v="100000"/>
    <x v="1"/>
    <x v="0"/>
    <x v="2"/>
    <x v="12"/>
    <n v="1995"/>
    <x v="0"/>
    <x v="0"/>
  </r>
  <r>
    <s v="Mercedes-Benz E-Class Expression E 220 d BSIV"/>
    <n v="58"/>
    <n v="17000"/>
    <x v="0"/>
    <x v="1"/>
    <x v="0"/>
    <x v="6"/>
    <n v="1396"/>
    <x v="0"/>
    <x v="0"/>
  </r>
  <r>
    <s v="Volkswagen Polo Exquisite 1.5 TDI Highline"/>
    <n v="4.9000000000000004"/>
    <n v="100000"/>
    <x v="0"/>
    <x v="0"/>
    <x v="0"/>
    <x v="4"/>
    <n v="1198"/>
    <x v="2"/>
    <x v="0"/>
  </r>
  <r>
    <s v="Maruti Wagon R VXI BS IV"/>
    <n v="1.9"/>
    <n v="100000"/>
    <x v="1"/>
    <x v="0"/>
    <x v="0"/>
    <x v="16"/>
    <n v="1396"/>
    <x v="3"/>
    <x v="0"/>
  </r>
  <r>
    <s v="Toyota Innova 2.5 G (Diesel) 8 Seater"/>
    <n v="6"/>
    <n v="120000"/>
    <x v="0"/>
    <x v="0"/>
    <x v="1"/>
    <x v="10"/>
    <n v="1950"/>
    <x v="4"/>
    <x v="0"/>
  </r>
  <r>
    <s v="BMW X3 xDrive 20d Luxury Line"/>
    <n v="60"/>
    <n v="19000"/>
    <x v="0"/>
    <x v="1"/>
    <x v="0"/>
    <x v="1"/>
    <n v="1997"/>
    <x v="0"/>
    <x v="0"/>
  </r>
  <r>
    <s v="Hyundai i20 Sportz 1.4 CRDi"/>
    <n v="6.5"/>
    <n v="60000"/>
    <x v="0"/>
    <x v="0"/>
    <x v="1"/>
    <x v="0"/>
    <n v="796"/>
    <x v="2"/>
    <x v="2"/>
  </r>
  <r>
    <s v="Nissan Micra Active XV Petrol"/>
    <n v="4"/>
    <n v="25000"/>
    <x v="1"/>
    <x v="0"/>
    <x v="0"/>
    <x v="3"/>
    <n v="2179"/>
    <x v="0"/>
    <x v="1"/>
  </r>
  <r>
    <s v="Tata Indigo LX BSIV"/>
    <n v="1.85"/>
    <n v="100000"/>
    <x v="0"/>
    <x v="0"/>
    <x v="0"/>
    <x v="8"/>
    <n v="1997"/>
    <x v="0"/>
    <x v="0"/>
  </r>
  <r>
    <s v="Mercedes-Benz GLC Coupe 300d 4MATIC"/>
    <n v="71.5"/>
    <n v="24900"/>
    <x v="0"/>
    <x v="1"/>
    <x v="0"/>
    <x v="1"/>
    <n v="1498"/>
    <x v="2"/>
    <x v="0"/>
  </r>
  <r>
    <s v="Mahindra Scorpio 1.99 S10 4WD"/>
    <n v="10"/>
    <n v="70000"/>
    <x v="0"/>
    <x v="0"/>
    <x v="0"/>
    <x v="4"/>
    <n v="1120"/>
    <x v="0"/>
    <x v="0"/>
  </r>
  <r>
    <s v="Maruti 800 AC"/>
    <n v="2"/>
    <n v="70000"/>
    <x v="1"/>
    <x v="0"/>
    <x v="0"/>
    <x v="5"/>
    <n v="999"/>
    <x v="2"/>
    <x v="2"/>
  </r>
  <r>
    <s v="Mahindra Scorpio 2.6 CRDe"/>
    <n v="3.5"/>
    <n v="100000"/>
    <x v="0"/>
    <x v="0"/>
    <x v="1"/>
    <x v="15"/>
    <n v="4461"/>
    <x v="4"/>
    <x v="3"/>
  </r>
  <r>
    <s v="Jaguar XF 2.0 Petrol Prestige"/>
    <n v="47"/>
    <n v="7500"/>
    <x v="1"/>
    <x v="1"/>
    <x v="0"/>
    <x v="6"/>
    <n v="1248"/>
    <x v="0"/>
    <x v="0"/>
  </r>
  <r>
    <s v="Mahindra Bolero B4"/>
    <n v="5.8"/>
    <n v="110000"/>
    <x v="0"/>
    <x v="0"/>
    <x v="0"/>
    <x v="6"/>
    <n v="2982"/>
    <x v="0"/>
    <x v="1"/>
  </r>
  <r>
    <s v="Hyundai Xcent 1.1 CRDi Base"/>
    <n v="3.1"/>
    <n v="70000"/>
    <x v="0"/>
    <x v="0"/>
    <x v="1"/>
    <x v="4"/>
    <n v="2494"/>
    <x v="0"/>
    <x v="1"/>
  </r>
  <r>
    <s v="Renault Kiger RXZ"/>
    <n v="7.5"/>
    <n v="35000"/>
    <x v="1"/>
    <x v="0"/>
    <x v="0"/>
    <x v="1"/>
    <n v="1993"/>
    <x v="0"/>
    <x v="0"/>
  </r>
  <r>
    <s v="Toyota Land Cruiser VX"/>
    <n v="158"/>
    <n v="56000"/>
    <x v="0"/>
    <x v="1"/>
    <x v="0"/>
    <x v="3"/>
    <n v="1199"/>
    <x v="0"/>
    <x v="0"/>
  </r>
  <r>
    <s v="Maruti Swift Dzire ZDI"/>
    <n v="5.35"/>
    <n v="74200"/>
    <x v="0"/>
    <x v="0"/>
    <x v="1"/>
    <x v="0"/>
    <n v="1047"/>
    <x v="0"/>
    <x v="0"/>
  </r>
  <r>
    <s v="Toyota Fortuner 4x2 Manual"/>
    <n v="15"/>
    <n v="120000"/>
    <x v="0"/>
    <x v="0"/>
    <x v="1"/>
    <x v="2"/>
    <n v="998"/>
    <x v="0"/>
    <x v="2"/>
  </r>
  <r>
    <s v="Toyota Innova 2.5 EV Diesel MS 8 Str BSIII"/>
    <n v="3"/>
    <n v="169000"/>
    <x v="0"/>
    <x v="0"/>
    <x v="2"/>
    <x v="17"/>
    <n v="2925"/>
    <x v="2"/>
    <x v="1"/>
  </r>
  <r>
    <s v="Mercedes-Benz C-Class C 220d"/>
    <n v="62"/>
    <n v="4000"/>
    <x v="0"/>
    <x v="1"/>
    <x v="0"/>
    <x v="11"/>
    <n v="796"/>
    <x v="2"/>
    <x v="2"/>
  </r>
  <r>
    <s v="Volkswagen Polo Diesel Trendline 1.2L"/>
    <n v="1.3"/>
    <n v="90000"/>
    <x v="0"/>
    <x v="0"/>
    <x v="2"/>
    <x v="12"/>
    <n v="1086"/>
    <x v="0"/>
    <x v="0"/>
  </r>
  <r>
    <s v="Tata Tiago 1.05 Revotorq XT"/>
    <n v="3"/>
    <n v="120000"/>
    <x v="0"/>
    <x v="0"/>
    <x v="0"/>
    <x v="0"/>
    <n v="1461"/>
    <x v="0"/>
    <x v="0"/>
  </r>
  <r>
    <s v="Maruti A-Star Lxi"/>
    <n v="1.1499999999999999"/>
    <n v="70000"/>
    <x v="1"/>
    <x v="0"/>
    <x v="1"/>
    <x v="14"/>
    <n v="2925"/>
    <x v="0"/>
    <x v="1"/>
  </r>
  <r>
    <s v="Mercedes-Benz S-Class S 350 d"/>
    <n v="47.75"/>
    <n v="13000"/>
    <x v="0"/>
    <x v="1"/>
    <x v="1"/>
    <x v="5"/>
    <n v="814"/>
    <x v="0"/>
    <x v="2"/>
  </r>
  <r>
    <s v="Maruti Alto LXI"/>
    <n v="0.7"/>
    <n v="70000"/>
    <x v="1"/>
    <x v="0"/>
    <x v="2"/>
    <x v="19"/>
    <n v="1582"/>
    <x v="0"/>
    <x v="0"/>
  </r>
  <r>
    <s v="Hyundai Santro Xing XG AT eRLX Euro III"/>
    <n v="0.9"/>
    <n v="60000"/>
    <x v="1"/>
    <x v="1"/>
    <x v="3"/>
    <x v="19"/>
    <n v="1197"/>
    <x v="3"/>
    <x v="0"/>
  </r>
  <r>
    <s v="Renault Lodgy 110PS RxZ 7 Seater"/>
    <n v="4.5"/>
    <n v="110000"/>
    <x v="0"/>
    <x v="0"/>
    <x v="2"/>
    <x v="4"/>
    <n v="2993"/>
    <x v="0"/>
    <x v="1"/>
  </r>
  <r>
    <s v="Mercedes-Benz GLS 400d 4MATIC"/>
    <n v="117"/>
    <n v="15000"/>
    <x v="0"/>
    <x v="1"/>
    <x v="1"/>
    <x v="6"/>
    <n v="1197"/>
    <x v="2"/>
    <x v="0"/>
  </r>
  <r>
    <s v="Hyundai EON D Lite"/>
    <n v="1.75"/>
    <n v="30000"/>
    <x v="1"/>
    <x v="0"/>
    <x v="0"/>
    <x v="10"/>
    <n v="796"/>
    <x v="0"/>
    <x v="2"/>
  </r>
  <r>
    <s v="Hyundai Verna 1.6 CRDi SX"/>
    <n v="7"/>
    <n v="115000"/>
    <x v="0"/>
    <x v="0"/>
    <x v="1"/>
    <x v="4"/>
    <n v="796"/>
    <x v="2"/>
    <x v="2"/>
  </r>
  <r>
    <s v="Maruti Baleno Delta"/>
    <n v="6.5"/>
    <n v="15000"/>
    <x v="1"/>
    <x v="0"/>
    <x v="0"/>
    <x v="7"/>
    <n v="2967"/>
    <x v="0"/>
    <x v="1"/>
  </r>
  <r>
    <s v="BMW X5 xDrive 30d xLine"/>
    <n v="83"/>
    <n v="25000"/>
    <x v="0"/>
    <x v="1"/>
    <x v="0"/>
    <x v="6"/>
    <n v="1396"/>
    <x v="2"/>
    <x v="0"/>
  </r>
  <r>
    <s v="Maruti Ignis 1.2 AMT Zeta BSIV"/>
    <n v="5"/>
    <n v="80000"/>
    <x v="1"/>
    <x v="1"/>
    <x v="0"/>
    <x v="3"/>
    <n v="2523"/>
    <x v="0"/>
    <x v="1"/>
  </r>
  <r>
    <s v="Maruti 800 Std BSII"/>
    <n v="0.84"/>
    <n v="29000"/>
    <x v="1"/>
    <x v="0"/>
    <x v="0"/>
    <x v="18"/>
    <n v="1197"/>
    <x v="2"/>
    <x v="0"/>
  </r>
  <r>
    <s v="Maruti Alto 800 VXI"/>
    <n v="3"/>
    <n v="70000"/>
    <x v="1"/>
    <x v="0"/>
    <x v="0"/>
    <x v="7"/>
    <n v="2987"/>
    <x v="0"/>
    <x v="1"/>
  </r>
  <r>
    <s v="Audi Q7 45 TDI Quattro Technology"/>
    <n v="46"/>
    <n v="65000"/>
    <x v="0"/>
    <x v="1"/>
    <x v="0"/>
    <x v="0"/>
    <n v="999"/>
    <x v="2"/>
    <x v="2"/>
  </r>
  <r>
    <s v="Hyundai i20 1.4 Asta CRDi with AVN"/>
    <n v="2"/>
    <n v="110000"/>
    <x v="0"/>
    <x v="0"/>
    <x v="3"/>
    <x v="14"/>
    <n v="2523"/>
    <x v="0"/>
    <x v="1"/>
  </r>
  <r>
    <s v="Mahindra Bolero SLX"/>
    <n v="3.4"/>
    <n v="100000"/>
    <x v="0"/>
    <x v="0"/>
    <x v="3"/>
    <x v="8"/>
    <n v="1995"/>
    <x v="0"/>
    <x v="0"/>
  </r>
  <r>
    <s v="Maruti Baleno 1.2 Alpha"/>
    <n v="5.5"/>
    <n v="60000"/>
    <x v="1"/>
    <x v="0"/>
    <x v="0"/>
    <x v="3"/>
    <n v="2494"/>
    <x v="0"/>
    <x v="1"/>
  </r>
  <r>
    <s v="Mercedes-Benz GLS 350d Grand Edition"/>
    <n v="59.5"/>
    <n v="45000"/>
    <x v="0"/>
    <x v="1"/>
    <x v="1"/>
    <x v="2"/>
    <n v="1248"/>
    <x v="0"/>
    <x v="0"/>
  </r>
  <r>
    <s v="Volkswagen Taigun 1.0 TSI Topline"/>
    <n v="13"/>
    <n v="5000"/>
    <x v="1"/>
    <x v="0"/>
    <x v="0"/>
    <x v="11"/>
    <n v="1396"/>
    <x v="0"/>
    <x v="0"/>
  </r>
  <r>
    <s v="Mahindra Bolero ZLX"/>
    <n v="4.7"/>
    <n v="60000"/>
    <x v="0"/>
    <x v="0"/>
    <x v="1"/>
    <x v="5"/>
    <n v="2143"/>
    <x v="0"/>
    <x v="1"/>
  </r>
  <r>
    <s v="BMW 5 Series 520d Luxury Line"/>
    <n v="48"/>
    <n v="29000"/>
    <x v="0"/>
    <x v="1"/>
    <x v="0"/>
    <x v="7"/>
    <n v="1396"/>
    <x v="0"/>
    <x v="0"/>
  </r>
  <r>
    <s v="Toyota Innova 2.5 E 7 STR"/>
    <n v="4.25"/>
    <n v="200000"/>
    <x v="0"/>
    <x v="0"/>
    <x v="1"/>
    <x v="8"/>
    <n v="1405"/>
    <x v="0"/>
    <x v="0"/>
  </r>
  <r>
    <s v="Maruti Swift VDI BSIV"/>
    <n v="3.5"/>
    <n v="110000"/>
    <x v="0"/>
    <x v="0"/>
    <x v="0"/>
    <x v="4"/>
    <n v="1498"/>
    <x v="0"/>
    <x v="0"/>
  </r>
  <r>
    <s v="Tata Indigo LX BSIV"/>
    <n v="2.4"/>
    <n v="120000"/>
    <x v="0"/>
    <x v="0"/>
    <x v="0"/>
    <x v="4"/>
    <n v="1950"/>
    <x v="0"/>
    <x v="0"/>
  </r>
  <r>
    <s v="Mercedes-Benz GLE 250d"/>
    <n v="56"/>
    <n v="45000"/>
    <x v="0"/>
    <x v="1"/>
    <x v="0"/>
    <x v="7"/>
    <n v="2925"/>
    <x v="0"/>
    <x v="1"/>
  </r>
  <r>
    <s v="Tata Indigo GLX"/>
    <n v="1.1499999999999999"/>
    <n v="25000"/>
    <x v="1"/>
    <x v="0"/>
    <x v="0"/>
    <x v="14"/>
    <n v="1968"/>
    <x v="2"/>
    <x v="0"/>
  </r>
  <r>
    <s v="Tata Indigo LX"/>
    <n v="0.7"/>
    <n v="80000"/>
    <x v="0"/>
    <x v="0"/>
    <x v="1"/>
    <x v="15"/>
    <n v="998"/>
    <x v="0"/>
    <x v="2"/>
  </r>
  <r>
    <s v="Ford Ecosport 1.5 Diesel Titanium BSIV"/>
    <n v="6.5"/>
    <n v="70000"/>
    <x v="0"/>
    <x v="0"/>
    <x v="0"/>
    <x v="3"/>
    <n v="2995"/>
    <x v="0"/>
    <x v="1"/>
  </r>
  <r>
    <s v="Mercedes-Benz C-Class Progressive C 200"/>
    <n v="47.9"/>
    <n v="11000"/>
    <x v="1"/>
    <x v="1"/>
    <x v="0"/>
    <x v="1"/>
    <n v="1493"/>
    <x v="0"/>
    <x v="0"/>
  </r>
  <r>
    <s v="Mercedes-Benz GLE 400d"/>
    <n v="104"/>
    <n v="12000"/>
    <x v="0"/>
    <x v="1"/>
    <x v="0"/>
    <x v="1"/>
    <n v="1598"/>
    <x v="0"/>
    <x v="0"/>
  </r>
  <r>
    <s v="Audi A6 35 TDI"/>
    <n v="24.9"/>
    <n v="40000"/>
    <x v="0"/>
    <x v="1"/>
    <x v="1"/>
    <x v="2"/>
    <n v="998"/>
    <x v="0"/>
    <x v="2"/>
  </r>
  <r>
    <s v="Maruti Wagon R VXI"/>
    <n v="5.21"/>
    <n v="7500"/>
    <x v="1"/>
    <x v="0"/>
    <x v="0"/>
    <x v="1"/>
    <n v="1998"/>
    <x v="0"/>
    <x v="0"/>
  </r>
  <r>
    <s v="Land Rover Range Rover 3.0 Petrol LWB Vogue BSIV"/>
    <n v="192"/>
    <n v="40000"/>
    <x v="1"/>
    <x v="1"/>
    <x v="0"/>
    <x v="7"/>
    <n v="796"/>
    <x v="0"/>
    <x v="2"/>
  </r>
  <r>
    <s v="Mahindra Bolero Power Plus SLX"/>
    <n v="6"/>
    <n v="50000"/>
    <x v="0"/>
    <x v="0"/>
    <x v="0"/>
    <x v="3"/>
    <n v="1248"/>
    <x v="2"/>
    <x v="0"/>
  </r>
  <r>
    <s v="Volkswagen Vento Diesel Highline"/>
    <n v="2.5"/>
    <n v="80000"/>
    <x v="0"/>
    <x v="0"/>
    <x v="1"/>
    <x v="12"/>
    <n v="1998"/>
    <x v="0"/>
    <x v="0"/>
  </r>
  <r>
    <s v="Maruti Celerio VXI"/>
    <n v="3.46"/>
    <n v="40000"/>
    <x v="1"/>
    <x v="0"/>
    <x v="0"/>
    <x v="0"/>
    <n v="1995"/>
    <x v="0"/>
    <x v="0"/>
  </r>
  <r>
    <s v="Volvo XC60 B5 Inscripition"/>
    <n v="68.5"/>
    <n v="7000"/>
    <x v="1"/>
    <x v="1"/>
    <x v="0"/>
    <x v="11"/>
    <n v="1493"/>
    <x v="0"/>
    <x v="0"/>
  </r>
  <r>
    <s v="Maruti 800 DUO AC LPG"/>
    <n v="0.7"/>
    <n v="60000"/>
    <x v="4"/>
    <x v="0"/>
    <x v="2"/>
    <x v="12"/>
    <n v="1799"/>
    <x v="2"/>
    <x v="0"/>
  </r>
  <r>
    <s v="Maruti Swift VDI Optional"/>
    <n v="6"/>
    <n v="40000"/>
    <x v="0"/>
    <x v="0"/>
    <x v="0"/>
    <x v="3"/>
    <n v="1197"/>
    <x v="0"/>
    <x v="0"/>
  </r>
  <r>
    <s v="Chevrolet Cruze LTZ"/>
    <n v="2"/>
    <n v="70000"/>
    <x v="0"/>
    <x v="0"/>
    <x v="3"/>
    <x v="10"/>
    <n v="2987"/>
    <x v="0"/>
    <x v="1"/>
  </r>
  <r>
    <s v="BMW X1 sDrive 20d xLine"/>
    <n v="30"/>
    <n v="25000"/>
    <x v="0"/>
    <x v="1"/>
    <x v="0"/>
    <x v="7"/>
    <n v="999"/>
    <x v="0"/>
    <x v="2"/>
  </r>
  <r>
    <s v="Mahindra TUV 300 T6 Plus"/>
    <n v="4.9000000000000004"/>
    <n v="120000"/>
    <x v="0"/>
    <x v="0"/>
    <x v="0"/>
    <x v="2"/>
    <n v="1298"/>
    <x v="0"/>
    <x v="0"/>
  </r>
  <r>
    <s v="Honda Civic 1.8 S MT"/>
    <n v="2"/>
    <n v="100000"/>
    <x v="1"/>
    <x v="0"/>
    <x v="2"/>
    <x v="16"/>
    <n v="1198"/>
    <x v="0"/>
    <x v="0"/>
  </r>
  <r>
    <s v="Hyundai i10 Magna"/>
    <n v="1.5"/>
    <n v="50000"/>
    <x v="1"/>
    <x v="0"/>
    <x v="0"/>
    <x v="14"/>
    <n v="2143"/>
    <x v="0"/>
    <x v="1"/>
  </r>
  <r>
    <s v="Maserati Ghibli Diesel BSIV"/>
    <n v="66"/>
    <n v="12000"/>
    <x v="0"/>
    <x v="1"/>
    <x v="0"/>
    <x v="2"/>
    <n v="796"/>
    <x v="0"/>
    <x v="2"/>
  </r>
  <r>
    <s v="Renault Triber RXZ BSIV"/>
    <n v="5.5"/>
    <n v="25000"/>
    <x v="1"/>
    <x v="0"/>
    <x v="0"/>
    <x v="7"/>
    <n v="1248"/>
    <x v="0"/>
    <x v="0"/>
  </r>
  <r>
    <s v="Maruti Esteem Lxi"/>
    <n v="1.2"/>
    <n v="20000"/>
    <x v="1"/>
    <x v="0"/>
    <x v="0"/>
    <x v="17"/>
    <n v="1396"/>
    <x v="0"/>
    <x v="0"/>
  </r>
  <r>
    <s v="Honda Amaze E i-Vtech"/>
    <n v="2.6"/>
    <n v="80000"/>
    <x v="1"/>
    <x v="0"/>
    <x v="3"/>
    <x v="2"/>
    <n v="2967"/>
    <x v="0"/>
    <x v="1"/>
  </r>
  <r>
    <s v="Mercedes-Benz C-Class C 220 CDI Avantgarde"/>
    <n v="21.5"/>
    <n v="37000"/>
    <x v="0"/>
    <x v="1"/>
    <x v="1"/>
    <x v="4"/>
    <n v="1248"/>
    <x v="0"/>
    <x v="0"/>
  </r>
  <r>
    <s v="Maruti Alto LXi"/>
    <n v="1.61"/>
    <n v="80000"/>
    <x v="1"/>
    <x v="0"/>
    <x v="0"/>
    <x v="8"/>
    <n v="1197"/>
    <x v="0"/>
    <x v="0"/>
  </r>
  <r>
    <s v="Maruti Swift Ldi BSIII"/>
    <n v="2"/>
    <n v="120000"/>
    <x v="0"/>
    <x v="0"/>
    <x v="1"/>
    <x v="12"/>
    <n v="796"/>
    <x v="0"/>
    <x v="2"/>
  </r>
  <r>
    <s v="Tata Indica eV2 eL"/>
    <n v="0.75"/>
    <n v="90000"/>
    <x v="0"/>
    <x v="0"/>
    <x v="1"/>
    <x v="16"/>
    <n v="1991"/>
    <x v="2"/>
    <x v="0"/>
  </r>
  <r>
    <s v="Porsche Cayenne Diesel Platinum Edition"/>
    <n v="58"/>
    <n v="50000"/>
    <x v="0"/>
    <x v="1"/>
    <x v="0"/>
    <x v="2"/>
    <n v="1499"/>
    <x v="0"/>
    <x v="0"/>
  </r>
  <r>
    <s v="Maruti Swift VDI"/>
    <n v="3"/>
    <n v="80000"/>
    <x v="0"/>
    <x v="0"/>
    <x v="1"/>
    <x v="10"/>
    <n v="1396"/>
    <x v="0"/>
    <x v="0"/>
  </r>
  <r>
    <s v="Hyundai i20 1.2 Magna"/>
    <n v="2"/>
    <n v="120000"/>
    <x v="1"/>
    <x v="0"/>
    <x v="1"/>
    <x v="16"/>
    <n v="2179"/>
    <x v="0"/>
    <x v="1"/>
  </r>
  <r>
    <s v="Maruti Omni MPI STD BSIV"/>
    <n v="2.5"/>
    <n v="10000"/>
    <x v="1"/>
    <x v="0"/>
    <x v="0"/>
    <x v="3"/>
    <n v="1997"/>
    <x v="0"/>
    <x v="0"/>
  </r>
  <r>
    <s v="Mercedes-Benz E-Class Exclusive E 200"/>
    <n v="67"/>
    <n v="8900"/>
    <x v="1"/>
    <x v="1"/>
    <x v="0"/>
    <x v="1"/>
    <n v="1298"/>
    <x v="0"/>
    <x v="0"/>
  </r>
  <r>
    <s v="Ford Aspire Titanium Plus Diesel"/>
    <n v="8.5"/>
    <n v="15000"/>
    <x v="0"/>
    <x v="0"/>
    <x v="0"/>
    <x v="1"/>
    <n v="1197"/>
    <x v="2"/>
    <x v="0"/>
  </r>
  <r>
    <s v="Hyundai i20 Active 1.4 SX"/>
    <n v="4.5"/>
    <n v="100000"/>
    <x v="0"/>
    <x v="0"/>
    <x v="1"/>
    <x v="4"/>
    <n v="796"/>
    <x v="0"/>
    <x v="2"/>
  </r>
  <r>
    <s v="Mahindra XUV500 W6 2WD"/>
    <n v="7"/>
    <n v="70000"/>
    <x v="0"/>
    <x v="0"/>
    <x v="1"/>
    <x v="5"/>
    <n v="1950"/>
    <x v="0"/>
    <x v="0"/>
  </r>
  <r>
    <s v="Land Rover Range Rover Sport 2.0 Petrol HSE"/>
    <n v="114"/>
    <n v="19500"/>
    <x v="1"/>
    <x v="1"/>
    <x v="0"/>
    <x v="6"/>
    <n v="2609"/>
    <x v="2"/>
    <x v="1"/>
  </r>
  <r>
    <s v="Maruti Swift Dzire VXi"/>
    <n v="3"/>
    <n v="85000"/>
    <x v="1"/>
    <x v="0"/>
    <x v="0"/>
    <x v="14"/>
    <n v="1248"/>
    <x v="0"/>
    <x v="0"/>
  </r>
  <r>
    <s v="Maruti Swift VXI 2018"/>
    <n v="5.45"/>
    <n v="43000"/>
    <x v="1"/>
    <x v="0"/>
    <x v="0"/>
    <x v="7"/>
    <n v="1248"/>
    <x v="0"/>
    <x v="0"/>
  </r>
  <r>
    <s v="Maruti Alto LX"/>
    <n v="1"/>
    <n v="70000"/>
    <x v="1"/>
    <x v="0"/>
    <x v="0"/>
    <x v="12"/>
    <n v="4461"/>
    <x v="4"/>
    <x v="3"/>
  </r>
  <r>
    <s v="Mercedes-Benz C-Class Progressive C 200"/>
    <n v="42.5"/>
    <n v="28000"/>
    <x v="1"/>
    <x v="1"/>
    <x v="0"/>
    <x v="7"/>
    <n v="796"/>
    <x v="0"/>
    <x v="2"/>
  </r>
  <r>
    <s v="Mahindra Scorpio 2.6 CRDe SLE"/>
    <n v="3.1"/>
    <n v="90000"/>
    <x v="0"/>
    <x v="0"/>
    <x v="1"/>
    <x v="14"/>
    <n v="1199"/>
    <x v="0"/>
    <x v="0"/>
  </r>
  <r>
    <s v="Maruti Swift VDI BSIV"/>
    <n v="1.7"/>
    <n v="128000"/>
    <x v="0"/>
    <x v="0"/>
    <x v="3"/>
    <x v="9"/>
    <n v="2179"/>
    <x v="0"/>
    <x v="1"/>
  </r>
  <r>
    <s v="Maruti Vitara Brezza ZDi Plus"/>
    <n v="6.95"/>
    <n v="80000"/>
    <x v="0"/>
    <x v="0"/>
    <x v="1"/>
    <x v="0"/>
    <n v="1998"/>
    <x v="0"/>
    <x v="0"/>
  </r>
  <r>
    <s v="Toyota Land Cruiser VX"/>
    <n v="169"/>
    <n v="27000"/>
    <x v="0"/>
    <x v="1"/>
    <x v="0"/>
    <x v="7"/>
    <n v="1199"/>
    <x v="3"/>
    <x v="0"/>
  </r>
  <r>
    <s v="Maruti Alto 800 LXI"/>
    <n v="2.5"/>
    <n v="50000"/>
    <x v="1"/>
    <x v="0"/>
    <x v="1"/>
    <x v="0"/>
    <n v="1198"/>
    <x v="0"/>
    <x v="0"/>
  </r>
  <r>
    <s v="Tata Tiago 1.2 Revotron XZ"/>
    <n v="4.54"/>
    <n v="40000"/>
    <x v="1"/>
    <x v="0"/>
    <x v="0"/>
    <x v="7"/>
    <n v="1120"/>
    <x v="0"/>
    <x v="0"/>
  </r>
  <r>
    <s v="Mahindra Scorpio 2.6 SLX CRDe"/>
    <n v="1.1000000000000001"/>
    <n v="80000"/>
    <x v="0"/>
    <x v="0"/>
    <x v="0"/>
    <x v="15"/>
    <n v="1998"/>
    <x v="0"/>
    <x v="0"/>
  </r>
  <r>
    <s v="BMW X1 sDrive20i xLine"/>
    <n v="40"/>
    <n v="10000"/>
    <x v="1"/>
    <x v="1"/>
    <x v="0"/>
    <x v="1"/>
    <n v="1493"/>
    <x v="0"/>
    <x v="0"/>
  </r>
  <r>
    <s v="Tata Altroz XM plus"/>
    <n v="7"/>
    <n v="30000"/>
    <x v="1"/>
    <x v="0"/>
    <x v="0"/>
    <x v="1"/>
    <n v="1248"/>
    <x v="0"/>
    <x v="0"/>
  </r>
  <r>
    <s v="Datsun GO A"/>
    <n v="2.7"/>
    <n v="110000"/>
    <x v="1"/>
    <x v="0"/>
    <x v="1"/>
    <x v="0"/>
    <n v="796"/>
    <x v="0"/>
    <x v="2"/>
  </r>
  <r>
    <s v="Hyundai Xcent 1.1 CRDi S"/>
    <n v="2.9"/>
    <n v="90000"/>
    <x v="0"/>
    <x v="0"/>
    <x v="1"/>
    <x v="5"/>
    <n v="2400"/>
    <x v="0"/>
    <x v="1"/>
  </r>
  <r>
    <s v="Mini 3 DOOR John Cooper Works 2019-2020"/>
    <n v="34.5"/>
    <n v="40000"/>
    <x v="1"/>
    <x v="1"/>
    <x v="1"/>
    <x v="0"/>
    <n v="1197"/>
    <x v="2"/>
    <x v="0"/>
  </r>
  <r>
    <s v="Hyundai Venue SX Opt Diesel"/>
    <n v="9.5"/>
    <n v="60000"/>
    <x v="0"/>
    <x v="0"/>
    <x v="0"/>
    <x v="6"/>
    <n v="1197"/>
    <x v="0"/>
    <x v="0"/>
  </r>
  <r>
    <s v="Maruti Vitara Brezza ZDi Plus"/>
    <n v="7"/>
    <n v="80000"/>
    <x v="0"/>
    <x v="0"/>
    <x v="2"/>
    <x v="0"/>
    <n v="1197"/>
    <x v="0"/>
    <x v="0"/>
  </r>
  <r>
    <s v="Maruti Alto LXi"/>
    <n v="1.2"/>
    <n v="110000"/>
    <x v="1"/>
    <x v="0"/>
    <x v="1"/>
    <x v="14"/>
    <n v="1999"/>
    <x v="0"/>
    <x v="0"/>
  </r>
  <r>
    <s v="Volvo XC60 D5 Inscription"/>
    <n v="54.5"/>
    <n v="34000"/>
    <x v="0"/>
    <x v="1"/>
    <x v="0"/>
    <x v="7"/>
    <n v="1299"/>
    <x v="0"/>
    <x v="0"/>
  </r>
  <r>
    <s v="Maruti Swift Dzire VXI"/>
    <n v="6.5"/>
    <n v="35000"/>
    <x v="1"/>
    <x v="0"/>
    <x v="0"/>
    <x v="1"/>
    <n v="998"/>
    <x v="0"/>
    <x v="2"/>
  </r>
  <r>
    <s v="Toyota Etios Cross 1.2L G"/>
    <n v="5.5"/>
    <n v="60000"/>
    <x v="1"/>
    <x v="0"/>
    <x v="0"/>
    <x v="7"/>
    <n v="1086"/>
    <x v="0"/>
    <x v="0"/>
  </r>
  <r>
    <s v="Hyundai Grand i10 Sportz"/>
    <n v="4"/>
    <n v="90000"/>
    <x v="1"/>
    <x v="0"/>
    <x v="0"/>
    <x v="0"/>
    <n v="1086"/>
    <x v="0"/>
    <x v="0"/>
  </r>
  <r>
    <s v="Land Rover Discovery Sport TD4 HSE 7S"/>
    <n v="48.75"/>
    <n v="38000"/>
    <x v="0"/>
    <x v="1"/>
    <x v="0"/>
    <x v="6"/>
    <n v="999"/>
    <x v="0"/>
    <x v="2"/>
  </r>
  <r>
    <s v="Ford Ikon 1.3 Flair"/>
    <n v="0.5"/>
    <n v="45000"/>
    <x v="1"/>
    <x v="0"/>
    <x v="1"/>
    <x v="17"/>
    <n v="998"/>
    <x v="0"/>
    <x v="2"/>
  </r>
  <r>
    <s v="Maruti Wagon R LXI"/>
    <n v="0.75"/>
    <n v="120000"/>
    <x v="1"/>
    <x v="0"/>
    <x v="0"/>
    <x v="13"/>
    <n v="1248"/>
    <x v="0"/>
    <x v="0"/>
  </r>
  <r>
    <s v="Hyundai Santro Xing GL"/>
    <n v="1.05"/>
    <n v="70000"/>
    <x v="1"/>
    <x v="0"/>
    <x v="1"/>
    <x v="12"/>
    <n v="2925"/>
    <x v="0"/>
    <x v="1"/>
  </r>
  <r>
    <s v="Hyundai i10 Sportz 1.1L"/>
    <n v="1.8"/>
    <n v="111408"/>
    <x v="1"/>
    <x v="0"/>
    <x v="0"/>
    <x v="16"/>
    <n v="814"/>
    <x v="0"/>
    <x v="2"/>
  </r>
  <r>
    <s v="Ford Ecosport 1.0 Ecoboost Titanium"/>
    <n v="3.13"/>
    <n v="70000"/>
    <x v="1"/>
    <x v="0"/>
    <x v="1"/>
    <x v="10"/>
    <n v="796"/>
    <x v="0"/>
    <x v="2"/>
  </r>
  <r>
    <s v="Maruti Celerio VXI"/>
    <n v="2.0499999999999998"/>
    <n v="80000"/>
    <x v="1"/>
    <x v="0"/>
    <x v="2"/>
    <x v="4"/>
    <n v="999"/>
    <x v="2"/>
    <x v="2"/>
  </r>
  <r>
    <s v="Maruti Vitara Brezza ZDi Plus Dual Tone"/>
    <n v="6.8"/>
    <n v="80000"/>
    <x v="0"/>
    <x v="0"/>
    <x v="0"/>
    <x v="0"/>
    <n v="1197"/>
    <x v="0"/>
    <x v="0"/>
  </r>
  <r>
    <s v="Mercedes-Benz S-Class S 350d"/>
    <n v="177"/>
    <n v="1400"/>
    <x v="0"/>
    <x v="1"/>
    <x v="0"/>
    <x v="11"/>
    <n v="1493"/>
    <x v="0"/>
    <x v="0"/>
  </r>
  <r>
    <s v="Hyundai EON Magna Plus"/>
    <n v="1.95"/>
    <n v="60000"/>
    <x v="1"/>
    <x v="0"/>
    <x v="1"/>
    <x v="5"/>
    <n v="1462"/>
    <x v="2"/>
    <x v="0"/>
  </r>
  <r>
    <s v="Maruti Alto LXi BSIII"/>
    <n v="0.8"/>
    <n v="80000"/>
    <x v="1"/>
    <x v="0"/>
    <x v="3"/>
    <x v="9"/>
    <n v="1196"/>
    <x v="0"/>
    <x v="0"/>
  </r>
  <r>
    <s v="Renault KWID Climber 1.0 AMT"/>
    <n v="3"/>
    <n v="15000"/>
    <x v="1"/>
    <x v="1"/>
    <x v="0"/>
    <x v="7"/>
    <n v="1396"/>
    <x v="0"/>
    <x v="0"/>
  </r>
  <r>
    <s v="Hyundai Xcent 1.2 VTVT S"/>
    <n v="4.6500000000000004"/>
    <n v="90000"/>
    <x v="1"/>
    <x v="0"/>
    <x v="0"/>
    <x v="7"/>
    <n v="2179"/>
    <x v="0"/>
    <x v="1"/>
  </r>
  <r>
    <s v="Hyundai Creta E Diesel"/>
    <n v="10.85"/>
    <n v="56040"/>
    <x v="0"/>
    <x v="0"/>
    <x v="0"/>
    <x v="6"/>
    <n v="1086"/>
    <x v="0"/>
    <x v="0"/>
  </r>
  <r>
    <s v="Maruti Ertiga VXI"/>
    <n v="8.49"/>
    <n v="69305"/>
    <x v="1"/>
    <x v="0"/>
    <x v="0"/>
    <x v="1"/>
    <n v="1248"/>
    <x v="2"/>
    <x v="0"/>
  </r>
  <r>
    <s v="Ford Figo Petrol Titanium"/>
    <n v="2.35"/>
    <n v="66974"/>
    <x v="1"/>
    <x v="0"/>
    <x v="2"/>
    <x v="5"/>
    <n v="1396"/>
    <x v="0"/>
    <x v="0"/>
  </r>
  <r>
    <s v="Tata Indigo LX BSIV"/>
    <n v="1.4"/>
    <n v="227904"/>
    <x v="0"/>
    <x v="0"/>
    <x v="0"/>
    <x v="5"/>
    <n v="796"/>
    <x v="2"/>
    <x v="2"/>
  </r>
  <r>
    <s v="Mahindra Scorpio S11"/>
    <n v="17.11"/>
    <n v="40670"/>
    <x v="0"/>
    <x v="0"/>
    <x v="0"/>
    <x v="1"/>
    <n v="2179"/>
    <x v="0"/>
    <x v="1"/>
  </r>
  <r>
    <s v="Hyundai Santro Magna"/>
    <n v="4.3600000000000003"/>
    <n v="17535"/>
    <x v="1"/>
    <x v="0"/>
    <x v="0"/>
    <x v="6"/>
    <n v="1248"/>
    <x v="0"/>
    <x v="0"/>
  </r>
  <r>
    <s v="Maruti SX4 S Cross Zeta DDiS 200 SH"/>
    <n v="7.5"/>
    <n v="80243"/>
    <x v="0"/>
    <x v="0"/>
    <x v="1"/>
    <x v="3"/>
    <n v="2982"/>
    <x v="0"/>
    <x v="1"/>
  </r>
  <r>
    <s v="Tata Indigo VX BSIV"/>
    <n v="2.02"/>
    <n v="61549"/>
    <x v="0"/>
    <x v="0"/>
    <x v="0"/>
    <x v="5"/>
    <n v="1198"/>
    <x v="0"/>
    <x v="0"/>
  </r>
  <r>
    <s v="Maruti Alto 800 LXI"/>
    <n v="1.7"/>
    <n v="89345"/>
    <x v="1"/>
    <x v="0"/>
    <x v="1"/>
    <x v="5"/>
    <n v="1198"/>
    <x v="0"/>
    <x v="0"/>
  </r>
  <r>
    <s v="Mahindra Scorpio S9 BSIV"/>
    <n v="13.03"/>
    <n v="95790"/>
    <x v="0"/>
    <x v="0"/>
    <x v="0"/>
    <x v="7"/>
    <n v="1799"/>
    <x v="4"/>
    <x v="0"/>
  </r>
  <r>
    <s v="Maruti Swift VDI BSIV"/>
    <n v="4.25"/>
    <n v="77173"/>
    <x v="0"/>
    <x v="0"/>
    <x v="0"/>
    <x v="4"/>
    <n v="1198"/>
    <x v="0"/>
    <x v="0"/>
  </r>
  <r>
    <s v="Toyota Fortuner 4x4 MT"/>
    <n v="11.75"/>
    <n v="169917"/>
    <x v="0"/>
    <x v="0"/>
    <x v="1"/>
    <x v="10"/>
    <n v="1086"/>
    <x v="0"/>
    <x v="0"/>
  </r>
  <r>
    <s v="Honda Brio VX"/>
    <n v="3.37"/>
    <n v="46224"/>
    <x v="1"/>
    <x v="0"/>
    <x v="0"/>
    <x v="4"/>
    <n v="2494"/>
    <x v="0"/>
    <x v="1"/>
  </r>
  <r>
    <s v="Nissan Micra Active XV"/>
    <n v="3.96"/>
    <n v="23947"/>
    <x v="1"/>
    <x v="0"/>
    <x v="0"/>
    <x v="0"/>
    <n v="1197"/>
    <x v="0"/>
    <x v="0"/>
  </r>
  <r>
    <s v="Honda Civic 1.8 V MT"/>
    <n v="1.8"/>
    <n v="50546"/>
    <x v="1"/>
    <x v="0"/>
    <x v="1"/>
    <x v="9"/>
    <n v="1172"/>
    <x v="0"/>
    <x v="0"/>
  </r>
  <r>
    <s v="Honda Amaze S i-Vtech"/>
    <n v="3.2"/>
    <n v="61229"/>
    <x v="1"/>
    <x v="0"/>
    <x v="0"/>
    <x v="4"/>
    <n v="999"/>
    <x v="0"/>
    <x v="2"/>
  </r>
  <r>
    <s v="Hyundai i10 Magna LPG"/>
    <n v="1.76"/>
    <n v="85122"/>
    <x v="4"/>
    <x v="0"/>
    <x v="2"/>
    <x v="16"/>
    <n v="1120"/>
    <x v="0"/>
    <x v="0"/>
  </r>
  <r>
    <s v="Toyota Innova 2.5 GX (Diesel) 8 Seater BS IV"/>
    <n v="7.18"/>
    <n v="46286"/>
    <x v="0"/>
    <x v="0"/>
    <x v="0"/>
    <x v="5"/>
    <n v="814"/>
    <x v="0"/>
    <x v="2"/>
  </r>
  <r>
    <s v="Maruti Baleno Sigma"/>
    <n v="5.87"/>
    <n v="8110"/>
    <x v="1"/>
    <x v="0"/>
    <x v="0"/>
    <x v="6"/>
    <n v="1086"/>
    <x v="0"/>
    <x v="0"/>
  </r>
  <r>
    <s v="Fiat Grande Punto EVO 1.2 Active"/>
    <n v="2.1800000000000002"/>
    <n v="64712"/>
    <x v="1"/>
    <x v="0"/>
    <x v="1"/>
    <x v="4"/>
    <n v="998"/>
    <x v="0"/>
    <x v="2"/>
  </r>
  <r>
    <s v="Renault KWID Climber 1.0 AMT"/>
    <n v="2.97"/>
    <n v="52698"/>
    <x v="1"/>
    <x v="1"/>
    <x v="0"/>
    <x v="0"/>
    <n v="799"/>
    <x v="0"/>
    <x v="2"/>
  </r>
  <r>
    <s v="Hyundai Grand i10 CRDi Sportz"/>
    <n v="2.9"/>
    <n v="120797"/>
    <x v="0"/>
    <x v="0"/>
    <x v="1"/>
    <x v="2"/>
    <n v="1462"/>
    <x v="0"/>
    <x v="0"/>
  </r>
  <r>
    <s v="Hyundai EON Era Plus Option"/>
    <n v="2.68"/>
    <n v="39109"/>
    <x v="1"/>
    <x v="0"/>
    <x v="0"/>
    <x v="0"/>
    <n v="796"/>
    <x v="2"/>
    <x v="2"/>
  </r>
  <r>
    <s v="Hyundai i10 Era 1.1"/>
    <n v="1.49"/>
    <n v="21046"/>
    <x v="1"/>
    <x v="0"/>
    <x v="0"/>
    <x v="14"/>
    <n v="1364"/>
    <x v="0"/>
    <x v="0"/>
  </r>
  <r>
    <s v="Maruti Wagon R VXI BS IV"/>
    <n v="2.63"/>
    <n v="34794"/>
    <x v="1"/>
    <x v="0"/>
    <x v="0"/>
    <x v="5"/>
    <n v="1498"/>
    <x v="0"/>
    <x v="0"/>
  </r>
  <r>
    <s v="Renault KWID RXT Optional"/>
    <n v="3.05"/>
    <n v="33614"/>
    <x v="1"/>
    <x v="0"/>
    <x v="0"/>
    <x v="3"/>
    <n v="2179"/>
    <x v="2"/>
    <x v="1"/>
  </r>
  <r>
    <s v="Maruti Ciaz Zeta"/>
    <n v="9.5"/>
    <n v="9630"/>
    <x v="1"/>
    <x v="0"/>
    <x v="0"/>
    <x v="11"/>
    <n v="1248"/>
    <x v="0"/>
    <x v="0"/>
  </r>
  <r>
    <s v="Maruti Alto LXi"/>
    <n v="1.1000000000000001"/>
    <n v="72153"/>
    <x v="1"/>
    <x v="0"/>
    <x v="2"/>
    <x v="16"/>
    <n v="1956"/>
    <x v="0"/>
    <x v="0"/>
  </r>
  <r>
    <s v="Toyota Platinum Etios 1.4 GD"/>
    <n v="5.65"/>
    <n v="78172"/>
    <x v="0"/>
    <x v="0"/>
    <x v="0"/>
    <x v="7"/>
    <n v="1462"/>
    <x v="0"/>
    <x v="0"/>
  </r>
  <r>
    <s v="Honda City i-DTEC V"/>
    <n v="7.92"/>
    <n v="64313"/>
    <x v="0"/>
    <x v="0"/>
    <x v="0"/>
    <x v="3"/>
    <n v="1364"/>
    <x v="0"/>
    <x v="0"/>
  </r>
  <r>
    <s v="Mahindra XUV500 W11 BSIV"/>
    <n v="15.62"/>
    <n v="74787"/>
    <x v="0"/>
    <x v="0"/>
    <x v="0"/>
    <x v="6"/>
    <n v="1248"/>
    <x v="0"/>
    <x v="0"/>
  </r>
  <r>
    <s v="Maruti Swift Dzire ZDI Plus"/>
    <n v="6.71"/>
    <n v="92045"/>
    <x v="0"/>
    <x v="0"/>
    <x v="0"/>
    <x v="7"/>
    <n v="998"/>
    <x v="0"/>
    <x v="2"/>
  </r>
  <r>
    <s v="Jeep Compass 2.0 Limited"/>
    <n v="12.03"/>
    <n v="48259"/>
    <x v="0"/>
    <x v="0"/>
    <x v="2"/>
    <x v="3"/>
    <n v="814"/>
    <x v="3"/>
    <x v="2"/>
  </r>
  <r>
    <s v="Maruti Ertiga VXI Petrol"/>
    <n v="7.41"/>
    <n v="21197"/>
    <x v="1"/>
    <x v="0"/>
    <x v="0"/>
    <x v="7"/>
    <n v="1497"/>
    <x v="2"/>
    <x v="0"/>
  </r>
  <r>
    <s v="Toyota Etios VD"/>
    <n v="3.4"/>
    <n v="13814"/>
    <x v="0"/>
    <x v="0"/>
    <x v="0"/>
    <x v="8"/>
    <n v="1451"/>
    <x v="0"/>
    <x v="0"/>
  </r>
  <r>
    <s v="Maruti Baleno 1.3 Delta"/>
    <n v="4.54"/>
    <n v="85890"/>
    <x v="0"/>
    <x v="0"/>
    <x v="0"/>
    <x v="4"/>
    <n v="624"/>
    <x v="0"/>
    <x v="2"/>
  </r>
  <r>
    <s v="Maruti Wagon R LXI BS IV"/>
    <n v="1.33"/>
    <n v="101935"/>
    <x v="1"/>
    <x v="0"/>
    <x v="0"/>
    <x v="12"/>
    <n v="999"/>
    <x v="0"/>
    <x v="2"/>
  </r>
  <r>
    <s v="Hyundai EON Era Plus"/>
    <n v="2.83"/>
    <n v="26012"/>
    <x v="1"/>
    <x v="0"/>
    <x v="0"/>
    <x v="3"/>
    <n v="1497"/>
    <x v="2"/>
    <x v="0"/>
  </r>
  <r>
    <s v="Honda City V MT"/>
    <n v="3.13"/>
    <n v="117699"/>
    <x v="1"/>
    <x v="0"/>
    <x v="1"/>
    <x v="8"/>
    <n v="1197"/>
    <x v="2"/>
    <x v="0"/>
  </r>
  <r>
    <s v="MG Hector Hybrid Sharp MT"/>
    <n v="18.07"/>
    <n v="31437"/>
    <x v="1"/>
    <x v="0"/>
    <x v="1"/>
    <x v="1"/>
    <n v="999"/>
    <x v="2"/>
    <x v="2"/>
  </r>
  <r>
    <s v="Tata Nano Twist XTA"/>
    <n v="1.44"/>
    <n v="14458"/>
    <x v="1"/>
    <x v="1"/>
    <x v="0"/>
    <x v="4"/>
    <n v="2494"/>
    <x v="0"/>
    <x v="1"/>
  </r>
  <r>
    <s v="Renault Triber RXL BSIV"/>
    <n v="5.0199999999999996"/>
    <n v="55744"/>
    <x v="1"/>
    <x v="0"/>
    <x v="0"/>
    <x v="7"/>
    <n v="2179"/>
    <x v="0"/>
    <x v="1"/>
  </r>
  <r>
    <s v="Honda City i VTEC SV"/>
    <n v="5.45"/>
    <n v="10411"/>
    <x v="1"/>
    <x v="0"/>
    <x v="0"/>
    <x v="4"/>
    <n v="1198"/>
    <x v="0"/>
    <x v="0"/>
  </r>
  <r>
    <s v="Maruti Swift Dzire VXI 1.2"/>
    <n v="6.11"/>
    <n v="43627"/>
    <x v="1"/>
    <x v="0"/>
    <x v="0"/>
    <x v="7"/>
    <n v="1197"/>
    <x v="2"/>
    <x v="0"/>
  </r>
  <r>
    <s v="Renault KWID 1.0 RXT Optional AT 2016-2019"/>
    <n v="2.35"/>
    <n v="31306"/>
    <x v="1"/>
    <x v="1"/>
    <x v="0"/>
    <x v="0"/>
    <n v="1995"/>
    <x v="0"/>
    <x v="0"/>
  </r>
  <r>
    <s v="Toyota Innova 2.5 GX (Diesel) 7 Seater BS IV"/>
    <n v="6.53"/>
    <n v="308768"/>
    <x v="0"/>
    <x v="0"/>
    <x v="1"/>
    <x v="4"/>
    <n v="1197"/>
    <x v="0"/>
    <x v="0"/>
  </r>
  <r>
    <s v="Mahindra XUV500 W7 AT BSIV"/>
    <n v="12.35"/>
    <n v="55209"/>
    <x v="0"/>
    <x v="1"/>
    <x v="0"/>
    <x v="3"/>
    <n v="1462"/>
    <x v="0"/>
    <x v="0"/>
  </r>
  <r>
    <s v="Datsun GO Plus T BSIV"/>
    <n v="3.04"/>
    <n v="18732"/>
    <x v="1"/>
    <x v="0"/>
    <x v="0"/>
    <x v="0"/>
    <n v="1198"/>
    <x v="0"/>
    <x v="0"/>
  </r>
  <r>
    <s v="Hyundai Grand i10 Nios Sportz CNG"/>
    <n v="7.41"/>
    <n v="30273"/>
    <x v="2"/>
    <x v="0"/>
    <x v="0"/>
    <x v="1"/>
    <n v="1197"/>
    <x v="0"/>
    <x v="0"/>
  </r>
  <r>
    <s v="BMW X4 M Sport X xDrive20d"/>
    <n v="56.5"/>
    <n v="29000"/>
    <x v="0"/>
    <x v="1"/>
    <x v="0"/>
    <x v="7"/>
    <n v="1591"/>
    <x v="0"/>
    <x v="0"/>
  </r>
  <r>
    <s v="Hyundai Grand i10 1.2 Kappa Sportz BSIV"/>
    <n v="4.62"/>
    <n v="47841"/>
    <x v="1"/>
    <x v="0"/>
    <x v="0"/>
    <x v="3"/>
    <n v="1248"/>
    <x v="0"/>
    <x v="0"/>
  </r>
  <r>
    <s v="Maruti Ertiga VXI"/>
    <n v="8.49"/>
    <n v="3707"/>
    <x v="1"/>
    <x v="0"/>
    <x v="0"/>
    <x v="6"/>
    <n v="999"/>
    <x v="0"/>
    <x v="2"/>
  </r>
  <r>
    <s v="Honda Amaze S i-Vtech"/>
    <n v="3.79"/>
    <n v="104596"/>
    <x v="1"/>
    <x v="0"/>
    <x v="0"/>
    <x v="2"/>
    <n v="1248"/>
    <x v="2"/>
    <x v="0"/>
  </r>
  <r>
    <s v="Hyundai i10 Sportz"/>
    <n v="2.63"/>
    <n v="60162"/>
    <x v="1"/>
    <x v="0"/>
    <x v="0"/>
    <x v="10"/>
    <n v="799"/>
    <x v="0"/>
    <x v="2"/>
  </r>
  <r>
    <s v="Hyundai Creta 1.6 Gamma SX Plus"/>
    <n v="7.8"/>
    <n v="72434"/>
    <x v="1"/>
    <x v="0"/>
    <x v="0"/>
    <x v="4"/>
    <n v="998"/>
    <x v="0"/>
    <x v="2"/>
  </r>
  <r>
    <s v="Maruti Swift VDI"/>
    <n v="2.7"/>
    <n v="96906"/>
    <x v="0"/>
    <x v="0"/>
    <x v="2"/>
    <x v="8"/>
    <n v="2755"/>
    <x v="0"/>
    <x v="1"/>
  </r>
  <r>
    <s v="Renault KWID 1.0 RXT AMT Opt"/>
    <n v="4.45"/>
    <n v="4603"/>
    <x v="1"/>
    <x v="1"/>
    <x v="0"/>
    <x v="6"/>
    <n v="1497"/>
    <x v="0"/>
    <x v="0"/>
  </r>
  <r>
    <s v="Maruti Swift VDI BSIV"/>
    <n v="3.7"/>
    <n v="63740"/>
    <x v="0"/>
    <x v="0"/>
    <x v="1"/>
    <x v="5"/>
    <n v="1396"/>
    <x v="0"/>
    <x v="0"/>
  </r>
  <r>
    <s v="Renault KWID RXT"/>
    <n v="2.4900000000000002"/>
    <n v="53827"/>
    <x v="1"/>
    <x v="0"/>
    <x v="0"/>
    <x v="2"/>
    <n v="1197"/>
    <x v="0"/>
    <x v="0"/>
  </r>
  <r>
    <s v="Kia Sonet HTX Turbo iMT"/>
    <n v="10.37"/>
    <n v="13997"/>
    <x v="1"/>
    <x v="0"/>
    <x v="0"/>
    <x v="1"/>
    <n v="1299"/>
    <x v="2"/>
    <x v="0"/>
  </r>
  <r>
    <s v="Toyota Fortuner 2.8 2WD MT BSIV"/>
    <n v="19.8"/>
    <n v="120949"/>
    <x v="0"/>
    <x v="0"/>
    <x v="1"/>
    <x v="0"/>
    <n v="1248"/>
    <x v="0"/>
    <x v="0"/>
  </r>
  <r>
    <s v="Honda City i VTEC V"/>
    <n v="6.44"/>
    <n v="42189"/>
    <x v="1"/>
    <x v="0"/>
    <x v="0"/>
    <x v="0"/>
    <n v="1086"/>
    <x v="0"/>
    <x v="0"/>
  </r>
  <r>
    <s v="Hyundai i20 1.4 CRDi Sportz"/>
    <n v="2.83"/>
    <n v="34341"/>
    <x v="0"/>
    <x v="0"/>
    <x v="0"/>
    <x v="8"/>
    <n v="1493"/>
    <x v="1"/>
    <x v="0"/>
  </r>
  <r>
    <s v="Hyundai Grand i10 Nios Sportz"/>
    <n v="6.59"/>
    <n v="18881"/>
    <x v="1"/>
    <x v="0"/>
    <x v="0"/>
    <x v="6"/>
    <n v="993"/>
    <x v="0"/>
    <x v="2"/>
  </r>
  <r>
    <s v="Ford Ikon 1.3 CLXi"/>
    <n v="0.72494000000000003"/>
    <n v="127335"/>
    <x v="1"/>
    <x v="0"/>
    <x v="1"/>
    <x v="14"/>
    <n v="1248"/>
    <x v="0"/>
    <x v="0"/>
  </r>
  <r>
    <s v="Maruti Vitara Brezza VDi"/>
    <n v="7.5"/>
    <n v="26201"/>
    <x v="0"/>
    <x v="0"/>
    <x v="0"/>
    <x v="7"/>
    <n v="1462"/>
    <x v="2"/>
    <x v="0"/>
  </r>
  <r>
    <s v="Hyundai i10 Sportz 1.1L"/>
    <n v="2.48"/>
    <n v="107263"/>
    <x v="1"/>
    <x v="0"/>
    <x v="0"/>
    <x v="5"/>
    <n v="998"/>
    <x v="0"/>
    <x v="2"/>
  </r>
  <r>
    <s v="Mahindra Bolero Power Plus SLX"/>
    <n v="6.13"/>
    <n v="58245"/>
    <x v="0"/>
    <x v="0"/>
    <x v="0"/>
    <x v="0"/>
    <n v="1499"/>
    <x v="2"/>
    <x v="0"/>
  </r>
  <r>
    <s v="Maruti Zen LXI"/>
    <n v="0.50717999999999996"/>
    <n v="142740"/>
    <x v="1"/>
    <x v="0"/>
    <x v="1"/>
    <x v="15"/>
    <n v="2755"/>
    <x v="0"/>
    <x v="1"/>
  </r>
  <r>
    <s v="Maruti Swift VDI BSIV"/>
    <n v="4.25"/>
    <n v="51755"/>
    <x v="0"/>
    <x v="0"/>
    <x v="0"/>
    <x v="4"/>
    <n v="1193"/>
    <x v="2"/>
    <x v="0"/>
  </r>
  <r>
    <s v="Maruti XL6 Zeta"/>
    <n v="9.5399999999999991"/>
    <n v="84284"/>
    <x v="1"/>
    <x v="0"/>
    <x v="0"/>
    <x v="6"/>
    <n v="2179"/>
    <x v="0"/>
    <x v="1"/>
  </r>
  <r>
    <s v="Maruti Wagon R LXI BS IV"/>
    <n v="2.76"/>
    <n v="94087"/>
    <x v="1"/>
    <x v="0"/>
    <x v="0"/>
    <x v="4"/>
    <n v="998"/>
    <x v="0"/>
    <x v="2"/>
  </r>
  <r>
    <s v="Ford Fiesta Petrol Titanium"/>
    <n v="2.78"/>
    <n v="56292"/>
    <x v="1"/>
    <x v="0"/>
    <x v="0"/>
    <x v="16"/>
    <n v="2393"/>
    <x v="0"/>
    <x v="1"/>
  </r>
  <r>
    <s v="Toyota Fortuner 2.8 2WD MT"/>
    <n v="29.32"/>
    <n v="91604"/>
    <x v="0"/>
    <x v="0"/>
    <x v="1"/>
    <x v="6"/>
    <n v="2179"/>
    <x v="0"/>
    <x v="1"/>
  </r>
  <r>
    <s v="Tata Zest Revotron 1.2 XT"/>
    <n v="2.66"/>
    <n v="56290"/>
    <x v="1"/>
    <x v="0"/>
    <x v="0"/>
    <x v="4"/>
    <n v="1248"/>
    <x v="0"/>
    <x v="0"/>
  </r>
  <r>
    <s v="Mahindra XUV500 W8 2WD"/>
    <n v="6.01"/>
    <n v="41086"/>
    <x v="0"/>
    <x v="0"/>
    <x v="3"/>
    <x v="4"/>
    <n v="1364"/>
    <x v="2"/>
    <x v="0"/>
  </r>
  <r>
    <s v="Maruti Alto K10 VXI"/>
    <n v="2.6"/>
    <n v="38137"/>
    <x v="1"/>
    <x v="0"/>
    <x v="0"/>
    <x v="2"/>
    <n v="1197"/>
    <x v="0"/>
    <x v="0"/>
  </r>
  <r>
    <s v="Toyota Innova Crysta 2.4 GX 7 STR AT"/>
    <n v="22.16"/>
    <n v="11724"/>
    <x v="0"/>
    <x v="1"/>
    <x v="0"/>
    <x v="11"/>
    <n v="1120"/>
    <x v="0"/>
    <x v="0"/>
  </r>
  <r>
    <s v="Tata Safari Storme LX"/>
    <n v="5.29"/>
    <n v="111023"/>
    <x v="0"/>
    <x v="0"/>
    <x v="3"/>
    <x v="2"/>
    <n v="2198"/>
    <x v="0"/>
    <x v="1"/>
  </r>
  <r>
    <s v="Chevrolet Sail Hatchback LS ABS"/>
    <n v="2.54"/>
    <n v="63936"/>
    <x v="0"/>
    <x v="0"/>
    <x v="0"/>
    <x v="10"/>
    <n v="1461"/>
    <x v="0"/>
    <x v="0"/>
  </r>
  <r>
    <s v="Toyota Etios GD"/>
    <n v="2.96"/>
    <n v="229289"/>
    <x v="0"/>
    <x v="0"/>
    <x v="0"/>
    <x v="10"/>
    <n v="1497"/>
    <x v="0"/>
    <x v="0"/>
  </r>
  <r>
    <s v="Hyundai i20 1.2 Asta"/>
    <n v="5.63"/>
    <n v="21292"/>
    <x v="1"/>
    <x v="0"/>
    <x v="0"/>
    <x v="0"/>
    <n v="1396"/>
    <x v="0"/>
    <x v="0"/>
  </r>
  <r>
    <s v="Hyundai Grand i10 CRDi Magna"/>
    <n v="3.48"/>
    <n v="99561"/>
    <x v="0"/>
    <x v="0"/>
    <x v="0"/>
    <x v="2"/>
    <n v="1193"/>
    <x v="0"/>
    <x v="0"/>
  </r>
  <r>
    <s v="Ford Endeavour 2.2 Trend AT 4X2"/>
    <n v="13.38"/>
    <n v="103066"/>
    <x v="0"/>
    <x v="1"/>
    <x v="1"/>
    <x v="2"/>
    <n v="998"/>
    <x v="0"/>
    <x v="2"/>
  </r>
  <r>
    <s v="Renault Duster 110PS Diesel RxL"/>
    <n v="3.62"/>
    <n v="102141"/>
    <x v="0"/>
    <x v="0"/>
    <x v="1"/>
    <x v="5"/>
    <n v="1498"/>
    <x v="0"/>
    <x v="0"/>
  </r>
  <r>
    <s v="Ford Ecosport 1.5 Petrol Titanium BSIV"/>
    <n v="6.35"/>
    <n v="49320"/>
    <x v="1"/>
    <x v="0"/>
    <x v="0"/>
    <x v="0"/>
    <n v="796"/>
    <x v="0"/>
    <x v="2"/>
  </r>
  <r>
    <s v="Tata Indigo LX BSIV"/>
    <n v="1.72"/>
    <n v="43239"/>
    <x v="0"/>
    <x v="0"/>
    <x v="0"/>
    <x v="4"/>
    <n v="1497"/>
    <x v="0"/>
    <x v="0"/>
  </r>
  <r>
    <s v="Tata Indigo Emax CNG GLS"/>
    <n v="2.4700000000000002"/>
    <n v="112051"/>
    <x v="2"/>
    <x v="0"/>
    <x v="0"/>
    <x v="0"/>
    <n v="1199"/>
    <x v="0"/>
    <x v="0"/>
  </r>
  <r>
    <s v="Maruti Celerio ZXI AMT BSIV"/>
    <n v="3.46"/>
    <n v="7999"/>
    <x v="1"/>
    <x v="1"/>
    <x v="1"/>
    <x v="0"/>
    <n v="5461"/>
    <x v="3"/>
    <x v="6"/>
  </r>
  <r>
    <s v="Ford Ecosport 1.5 DV5 MT Trend"/>
    <n v="3.81"/>
    <n v="86269"/>
    <x v="0"/>
    <x v="0"/>
    <x v="0"/>
    <x v="10"/>
    <n v="1197"/>
    <x v="0"/>
    <x v="0"/>
  </r>
  <r>
    <s v="Maruti Alto LXi BSIII"/>
    <n v="1.2"/>
    <n v="15166"/>
    <x v="1"/>
    <x v="0"/>
    <x v="0"/>
    <x v="12"/>
    <n v="3996"/>
    <x v="0"/>
    <x v="5"/>
  </r>
  <r>
    <s v="Tata Tigor EV XM"/>
    <n v="6.31"/>
    <n v="25882"/>
    <x v="3"/>
    <x v="1"/>
    <x v="0"/>
    <x v="7"/>
    <n v="1582"/>
    <x v="0"/>
    <x v="0"/>
  </r>
  <r>
    <s v="Honda City 1.5 S AT"/>
    <n v="2.69"/>
    <n v="57209"/>
    <x v="1"/>
    <x v="1"/>
    <x v="0"/>
    <x v="14"/>
    <n v="1950"/>
    <x v="0"/>
    <x v="0"/>
  </r>
  <r>
    <s v="Volkswagen CrossPolo 1.2 TDI"/>
    <n v="3.38"/>
    <n v="94848"/>
    <x v="0"/>
    <x v="0"/>
    <x v="2"/>
    <x v="10"/>
    <n v="1061"/>
    <x v="0"/>
    <x v="0"/>
  </r>
  <r>
    <s v="Mercedes-Benz G G63 AMG"/>
    <n v="152"/>
    <n v="47000"/>
    <x v="1"/>
    <x v="1"/>
    <x v="1"/>
    <x v="0"/>
    <n v="1950"/>
    <x v="0"/>
    <x v="0"/>
  </r>
  <r>
    <s v="Hyundai Xcent 1.2 VTVT S"/>
    <n v="4.79"/>
    <n v="9669"/>
    <x v="1"/>
    <x v="0"/>
    <x v="0"/>
    <x v="3"/>
    <n v="1956"/>
    <x v="0"/>
    <x v="0"/>
  </r>
  <r>
    <s v="Porsche Panamera GTS"/>
    <n v="175"/>
    <n v="10000"/>
    <x v="1"/>
    <x v="1"/>
    <x v="0"/>
    <x v="7"/>
    <n v="1061"/>
    <x v="0"/>
    <x v="0"/>
  </r>
  <r>
    <s v="Hyundai Verna 1.6 SX"/>
    <n v="4.1100000000000003"/>
    <n v="111246"/>
    <x v="0"/>
    <x v="0"/>
    <x v="2"/>
    <x v="5"/>
    <n v="1991"/>
    <x v="0"/>
    <x v="0"/>
  </r>
  <r>
    <s v="Mercedes-Benz E-Class Exclusive E 220 d BSIV"/>
    <n v="44"/>
    <n v="44000"/>
    <x v="0"/>
    <x v="1"/>
    <x v="0"/>
    <x v="0"/>
    <n v="1396"/>
    <x v="2"/>
    <x v="0"/>
  </r>
  <r>
    <s v="Maruti Wagon R VXI Minor"/>
    <n v="1.43"/>
    <n v="55118"/>
    <x v="1"/>
    <x v="0"/>
    <x v="0"/>
    <x v="12"/>
    <n v="1197"/>
    <x v="0"/>
    <x v="0"/>
  </r>
  <r>
    <s v="Mercedes-Benz E-Class Exclusive E 220 d BSIV"/>
    <n v="43.5"/>
    <n v="39000"/>
    <x v="0"/>
    <x v="1"/>
    <x v="0"/>
    <x v="0"/>
    <n v="2393"/>
    <x v="0"/>
    <x v="1"/>
  </r>
  <r>
    <s v="Tata Harrier XT plus Dark Edition"/>
    <n v="11.91"/>
    <n v="128924"/>
    <x v="0"/>
    <x v="0"/>
    <x v="0"/>
    <x v="1"/>
    <n v="1197"/>
    <x v="0"/>
    <x v="0"/>
  </r>
  <r>
    <s v="Maruti Wagon R LX Minor"/>
    <n v="1.06"/>
    <n v="55842"/>
    <x v="1"/>
    <x v="0"/>
    <x v="0"/>
    <x v="12"/>
    <n v="998"/>
    <x v="0"/>
    <x v="2"/>
  </r>
  <r>
    <s v="Mercedes-Benz GLC 200"/>
    <n v="56.5"/>
    <n v="32000"/>
    <x v="1"/>
    <x v="1"/>
    <x v="0"/>
    <x v="6"/>
    <n v="1582"/>
    <x v="0"/>
    <x v="0"/>
  </r>
  <r>
    <s v="Hyundai i20 1.4 CRDi Asta"/>
    <n v="2.85"/>
    <n v="96732"/>
    <x v="0"/>
    <x v="0"/>
    <x v="0"/>
    <x v="8"/>
    <n v="1493"/>
    <x v="0"/>
    <x v="0"/>
  </r>
  <r>
    <s v="Hyundai Grand i10 Asta"/>
    <n v="3.33"/>
    <n v="38370"/>
    <x v="1"/>
    <x v="0"/>
    <x v="0"/>
    <x v="5"/>
    <n v="1248"/>
    <x v="0"/>
    <x v="0"/>
  </r>
  <r>
    <s v="Toyota Innova Crysta 2.4 G MT BSIV"/>
    <n v="9.06"/>
    <n v="126401"/>
    <x v="0"/>
    <x v="0"/>
    <x v="1"/>
    <x v="0"/>
    <n v="998"/>
    <x v="0"/>
    <x v="2"/>
  </r>
  <r>
    <s v="Hyundai i20 Active 1.2 S"/>
    <n v="5.14"/>
    <n v="44357"/>
    <x v="1"/>
    <x v="0"/>
    <x v="1"/>
    <x v="0"/>
    <n v="1197"/>
    <x v="2"/>
    <x v="0"/>
  </r>
  <r>
    <s v="Maruti Wagon R LXI BS IV"/>
    <n v="2.23"/>
    <n v="60545"/>
    <x v="1"/>
    <x v="0"/>
    <x v="0"/>
    <x v="10"/>
    <n v="1120"/>
    <x v="0"/>
    <x v="0"/>
  </r>
  <r>
    <s v="Hyundai Verna 1.6 SX"/>
    <n v="3.17"/>
    <n v="132004"/>
    <x v="0"/>
    <x v="0"/>
    <x v="2"/>
    <x v="8"/>
    <n v="2179"/>
    <x v="0"/>
    <x v="1"/>
  </r>
  <r>
    <s v="Kia Seltos HTK Plus D"/>
    <n v="13.25"/>
    <n v="7000"/>
    <x v="0"/>
    <x v="0"/>
    <x v="0"/>
    <x v="1"/>
    <n v="1248"/>
    <x v="4"/>
    <x v="0"/>
  </r>
  <r>
    <s v="Maruti Vitara Brezza ZDi"/>
    <n v="8.0500000000000007"/>
    <n v="36096"/>
    <x v="0"/>
    <x v="0"/>
    <x v="0"/>
    <x v="7"/>
    <n v="1197"/>
    <x v="0"/>
    <x v="0"/>
  </r>
  <r>
    <s v="Maruti Wagon R VXI"/>
    <n v="5.23"/>
    <n v="9264"/>
    <x v="1"/>
    <x v="0"/>
    <x v="0"/>
    <x v="1"/>
    <n v="2494"/>
    <x v="0"/>
    <x v="1"/>
  </r>
  <r>
    <s v="Hyundai Grand i10 Asta Option"/>
    <n v="2.58"/>
    <n v="112870"/>
    <x v="1"/>
    <x v="0"/>
    <x v="0"/>
    <x v="10"/>
    <n v="1198"/>
    <x v="4"/>
    <x v="0"/>
  </r>
  <r>
    <s v="Hyundai Xcent 1.1 CRDi S"/>
    <n v="2.97"/>
    <n v="56522"/>
    <x v="0"/>
    <x v="0"/>
    <x v="1"/>
    <x v="5"/>
    <n v="998"/>
    <x v="0"/>
    <x v="2"/>
  </r>
  <r>
    <s v="Mahindra Scorpio S11 BSIV"/>
    <n v="12.51"/>
    <n v="74206"/>
    <x v="0"/>
    <x v="0"/>
    <x v="0"/>
    <x v="3"/>
    <n v="2393"/>
    <x v="0"/>
    <x v="1"/>
  </r>
  <r>
    <s v="Maruti Swift Dzire VDI"/>
    <n v="6.65"/>
    <n v="70000"/>
    <x v="0"/>
    <x v="0"/>
    <x v="0"/>
    <x v="3"/>
    <n v="1047"/>
    <x v="0"/>
    <x v="0"/>
  </r>
  <r>
    <s v="Hyundai i20 1.2 Asta Option"/>
    <n v="5.63"/>
    <n v="50924"/>
    <x v="1"/>
    <x v="0"/>
    <x v="1"/>
    <x v="3"/>
    <n v="1197"/>
    <x v="0"/>
    <x v="0"/>
  </r>
  <r>
    <s v="Toyota Innova 2.5 GX (Diesel) 8 Seater BS IV"/>
    <n v="7.74"/>
    <n v="55681"/>
    <x v="0"/>
    <x v="0"/>
    <x v="0"/>
    <x v="4"/>
    <n v="998"/>
    <x v="0"/>
    <x v="2"/>
  </r>
  <r>
    <s v="Tata Nexon 1.2 Revotron XM"/>
    <n v="6.46"/>
    <n v="13308"/>
    <x v="1"/>
    <x v="0"/>
    <x v="0"/>
    <x v="7"/>
    <n v="998"/>
    <x v="2"/>
    <x v="2"/>
  </r>
  <r>
    <s v="Maruti Zen Estilo LXI BS IV"/>
    <n v="1.67"/>
    <n v="27420"/>
    <x v="1"/>
    <x v="0"/>
    <x v="0"/>
    <x v="16"/>
    <n v="1248"/>
    <x v="0"/>
    <x v="0"/>
  </r>
  <r>
    <s v="Toyota Innova Crysta 2.4 VX MT 8S BSIV"/>
    <n v="15.05"/>
    <n v="143696"/>
    <x v="0"/>
    <x v="0"/>
    <x v="0"/>
    <x v="3"/>
    <n v="1999"/>
    <x v="3"/>
    <x v="0"/>
  </r>
  <r>
    <s v="Tata Tiago 1.05 Revotorq XT"/>
    <n v="3.74"/>
    <n v="117792"/>
    <x v="0"/>
    <x v="0"/>
    <x v="0"/>
    <x v="0"/>
    <n v="2995"/>
    <x v="1"/>
    <x v="1"/>
  </r>
  <r>
    <s v="Maruti Swift Dzire AMT VXI"/>
    <n v="5.19"/>
    <n v="47131"/>
    <x v="1"/>
    <x v="1"/>
    <x v="0"/>
    <x v="0"/>
    <n v="1991"/>
    <x v="0"/>
    <x v="0"/>
  </r>
  <r>
    <s v="Maruti Wagon R LXI CNG"/>
    <n v="1.95"/>
    <n v="104155"/>
    <x v="2"/>
    <x v="0"/>
    <x v="0"/>
    <x v="8"/>
    <n v="1950"/>
    <x v="4"/>
    <x v="0"/>
  </r>
  <r>
    <s v="Maruti A-Star Lxi"/>
    <n v="1.6"/>
    <n v="54573"/>
    <x v="1"/>
    <x v="0"/>
    <x v="0"/>
    <x v="16"/>
    <n v="1498"/>
    <x v="0"/>
    <x v="0"/>
  </r>
  <r>
    <s v="Maruti Baleno 1.3 Zeta"/>
    <n v="5.88"/>
    <n v="84143"/>
    <x v="0"/>
    <x v="0"/>
    <x v="2"/>
    <x v="7"/>
    <n v="2494"/>
    <x v="2"/>
    <x v="1"/>
  </r>
  <r>
    <s v="Land Rover Discovery Sport TD4 HSE Luxury"/>
    <n v="48"/>
    <n v="46000"/>
    <x v="0"/>
    <x v="1"/>
    <x v="0"/>
    <x v="7"/>
    <n v="1199"/>
    <x v="0"/>
    <x v="0"/>
  </r>
  <r>
    <s v="Audi Q8 55 TFSI Quattro"/>
    <n v="102"/>
    <n v="28000"/>
    <x v="1"/>
    <x v="1"/>
    <x v="0"/>
    <x v="1"/>
    <n v="4134"/>
    <x v="0"/>
    <x v="3"/>
  </r>
  <r>
    <s v="Mercedes-Benz C-Class C300 Cabriolet"/>
    <n v="68"/>
    <n v="30000"/>
    <x v="1"/>
    <x v="1"/>
    <x v="0"/>
    <x v="7"/>
    <n v="998"/>
    <x v="0"/>
    <x v="2"/>
  </r>
  <r>
    <s v="Mercedes-Benz V-Class Exclusive"/>
    <n v="59"/>
    <n v="47000"/>
    <x v="0"/>
    <x v="1"/>
    <x v="1"/>
    <x v="7"/>
    <n v="1197"/>
    <x v="0"/>
    <x v="0"/>
  </r>
  <r>
    <s v="Ford Ecosport Titanium Diesel"/>
    <n v="7.35"/>
    <n v="46029"/>
    <x v="0"/>
    <x v="0"/>
    <x v="0"/>
    <x v="1"/>
    <n v="1396"/>
    <x v="2"/>
    <x v="0"/>
  </r>
  <r>
    <s v="Toyota Innova 2.5 GX (Diesel) 8 Seater BS IV"/>
    <n v="7.8"/>
    <n v="205479"/>
    <x v="0"/>
    <x v="0"/>
    <x v="1"/>
    <x v="2"/>
    <n v="1248"/>
    <x v="0"/>
    <x v="0"/>
  </r>
  <r>
    <s v="Tata Nexon XMA AMT S"/>
    <n v="9.99"/>
    <n v="39353"/>
    <x v="1"/>
    <x v="1"/>
    <x v="0"/>
    <x v="6"/>
    <n v="2755"/>
    <x v="2"/>
    <x v="1"/>
  </r>
  <r>
    <s v="Audi Q7 4.2 TDI quattro"/>
    <n v="17.260000000000002"/>
    <n v="80087"/>
    <x v="0"/>
    <x v="1"/>
    <x v="2"/>
    <x v="16"/>
    <n v="1950"/>
    <x v="0"/>
    <x v="0"/>
  </r>
  <r>
    <s v="Kia Sonet HTX Turbo iMT"/>
    <n v="10.62"/>
    <n v="14067"/>
    <x v="1"/>
    <x v="0"/>
    <x v="0"/>
    <x v="1"/>
    <n v="1462"/>
    <x v="0"/>
    <x v="0"/>
  </r>
  <r>
    <s v="Maruti Baleno Delta"/>
    <n v="6.69"/>
    <n v="13341"/>
    <x v="1"/>
    <x v="0"/>
    <x v="0"/>
    <x v="1"/>
    <n v="1197"/>
    <x v="0"/>
    <x v="0"/>
  </r>
  <r>
    <s v="Hyundai i20 Active 1.4 SX"/>
    <n v="5.74"/>
    <n v="59326"/>
    <x v="0"/>
    <x v="0"/>
    <x v="1"/>
    <x v="0"/>
    <n v="1798"/>
    <x v="0"/>
    <x v="0"/>
  </r>
  <r>
    <s v="Maruti Swift VDI BSIV"/>
    <n v="3.51"/>
    <n v="71093"/>
    <x v="0"/>
    <x v="0"/>
    <x v="0"/>
    <x v="5"/>
    <n v="1197"/>
    <x v="0"/>
    <x v="0"/>
  </r>
  <r>
    <s v="Toyota Fortuner 2.8 4WD AT BSIV"/>
    <n v="32"/>
    <n v="94000"/>
    <x v="0"/>
    <x v="1"/>
    <x v="0"/>
    <x v="3"/>
    <n v="796"/>
    <x v="2"/>
    <x v="2"/>
  </r>
  <r>
    <s v="Mercedes-Benz E-Class Exclusive E 220d"/>
    <n v="74.75"/>
    <n v="13000"/>
    <x v="0"/>
    <x v="1"/>
    <x v="0"/>
    <x v="1"/>
    <n v="1956"/>
    <x v="0"/>
    <x v="0"/>
  </r>
  <r>
    <s v="Maruti Ertiga ZXI Plus"/>
    <n v="9.4600000000000009"/>
    <n v="29267"/>
    <x v="1"/>
    <x v="0"/>
    <x v="0"/>
    <x v="7"/>
    <n v="2179"/>
    <x v="0"/>
    <x v="1"/>
  </r>
  <r>
    <s v="Maruti Swift Dzire AMT VXI"/>
    <n v="7.16"/>
    <n v="9695"/>
    <x v="1"/>
    <x v="1"/>
    <x v="0"/>
    <x v="7"/>
    <n v="1199"/>
    <x v="0"/>
    <x v="0"/>
  </r>
  <r>
    <s v="Toyota Corolla Altis G MT"/>
    <n v="8.83"/>
    <n v="49470"/>
    <x v="1"/>
    <x v="0"/>
    <x v="0"/>
    <x v="2"/>
    <n v="1956"/>
    <x v="0"/>
    <x v="0"/>
  </r>
  <r>
    <s v="Volkswagen Vento 1.2 TSI Highline AT"/>
    <n v="7.31"/>
    <n v="27334"/>
    <x v="1"/>
    <x v="1"/>
    <x v="0"/>
    <x v="2"/>
    <n v="1186"/>
    <x v="0"/>
    <x v="0"/>
  </r>
  <r>
    <s v="Maruti Alto 800 LXI"/>
    <n v="2.68"/>
    <n v="35275"/>
    <x v="1"/>
    <x v="0"/>
    <x v="0"/>
    <x v="2"/>
    <n v="1497"/>
    <x v="0"/>
    <x v="0"/>
  </r>
  <r>
    <s v="Jeep Compass 2.0 Limited Plus AT"/>
    <n v="22.13"/>
    <n v="32365"/>
    <x v="0"/>
    <x v="1"/>
    <x v="0"/>
    <x v="6"/>
    <n v="1497"/>
    <x v="0"/>
    <x v="0"/>
  </r>
  <r>
    <s v="Tata Hexa XT"/>
    <n v="10.210000000000001"/>
    <n v="57366"/>
    <x v="0"/>
    <x v="0"/>
    <x v="0"/>
    <x v="0"/>
    <n v="1199"/>
    <x v="0"/>
    <x v="0"/>
  </r>
  <r>
    <s v="Tata Altroz XZ"/>
    <n v="7.3"/>
    <n v="30972"/>
    <x v="1"/>
    <x v="0"/>
    <x v="0"/>
    <x v="6"/>
    <n v="1956"/>
    <x v="2"/>
    <x v="0"/>
  </r>
  <r>
    <s v="Jeep Compass 2.0 Sport"/>
    <n v="11.78"/>
    <n v="63641"/>
    <x v="0"/>
    <x v="0"/>
    <x v="1"/>
    <x v="3"/>
    <n v="1248"/>
    <x v="2"/>
    <x v="0"/>
  </r>
  <r>
    <s v="Hyundai Grand i10 1.2 CRDi Sportz"/>
    <n v="5.2"/>
    <n v="36171"/>
    <x v="0"/>
    <x v="0"/>
    <x v="0"/>
    <x v="3"/>
    <n v="2179"/>
    <x v="1"/>
    <x v="1"/>
  </r>
  <r>
    <s v="Honda City i-VTEC CVT ZX"/>
    <n v="9.5"/>
    <n v="33851"/>
    <x v="1"/>
    <x v="1"/>
    <x v="0"/>
    <x v="0"/>
    <n v="1373"/>
    <x v="0"/>
    <x v="0"/>
  </r>
  <r>
    <s v="Honda City i VTEC V"/>
    <n v="6.08"/>
    <n v="73414"/>
    <x v="1"/>
    <x v="0"/>
    <x v="0"/>
    <x v="4"/>
    <n v="1198"/>
    <x v="0"/>
    <x v="0"/>
  </r>
  <r>
    <s v="Tata Tiago 1.2 Revotron XZ"/>
    <n v="4.3099999999999996"/>
    <n v="65938"/>
    <x v="1"/>
    <x v="0"/>
    <x v="0"/>
    <x v="0"/>
    <n v="796"/>
    <x v="0"/>
    <x v="2"/>
  </r>
  <r>
    <s v="MG Hector Sharp Diesel MT"/>
    <n v="17.3"/>
    <n v="27122"/>
    <x v="0"/>
    <x v="0"/>
    <x v="0"/>
    <x v="6"/>
    <n v="1461"/>
    <x v="2"/>
    <x v="0"/>
  </r>
  <r>
    <s v="Maruti Baleno 1.3 Zeta"/>
    <n v="5.55"/>
    <n v="73994"/>
    <x v="0"/>
    <x v="0"/>
    <x v="1"/>
    <x v="0"/>
    <n v="1497"/>
    <x v="0"/>
    <x v="0"/>
  </r>
  <r>
    <s v="Tata Safari Storme VX Varicor 400"/>
    <n v="7.69"/>
    <n v="65779"/>
    <x v="0"/>
    <x v="0"/>
    <x v="0"/>
    <x v="2"/>
    <n v="1493"/>
    <x v="0"/>
    <x v="0"/>
  </r>
  <r>
    <s v="Maruti Ertiga BSIV ZXI"/>
    <n v="7.86"/>
    <n v="51239"/>
    <x v="1"/>
    <x v="0"/>
    <x v="0"/>
    <x v="3"/>
    <n v="1396"/>
    <x v="0"/>
    <x v="0"/>
  </r>
  <r>
    <s v="Mahindra KUV 100 mFALCON G80 K4"/>
    <n v="3.66"/>
    <n v="70222"/>
    <x v="1"/>
    <x v="0"/>
    <x v="0"/>
    <x v="0"/>
    <n v="1086"/>
    <x v="0"/>
    <x v="0"/>
  </r>
  <r>
    <s v="Maruti Alto 800 VXI"/>
    <n v="4.12"/>
    <n v="3415"/>
    <x v="1"/>
    <x v="0"/>
    <x v="0"/>
    <x v="1"/>
    <n v="1086"/>
    <x v="2"/>
    <x v="0"/>
  </r>
  <r>
    <s v="Nissan Terrano XL Plus 85 PS"/>
    <n v="4.2"/>
    <n v="110000"/>
    <x v="0"/>
    <x v="0"/>
    <x v="0"/>
    <x v="5"/>
    <n v="1199"/>
    <x v="0"/>
    <x v="0"/>
  </r>
  <r>
    <s v="Honda City 1.5 S AT"/>
    <n v="2"/>
    <n v="80000"/>
    <x v="1"/>
    <x v="1"/>
    <x v="2"/>
    <x v="9"/>
    <n v="2179"/>
    <x v="0"/>
    <x v="1"/>
  </r>
  <r>
    <s v="Mahindra Bolero Power Plus ZLX"/>
    <n v="6"/>
    <n v="150000"/>
    <x v="0"/>
    <x v="0"/>
    <x v="0"/>
    <x v="0"/>
    <n v="1199"/>
    <x v="0"/>
    <x v="0"/>
  </r>
  <r>
    <s v="Hyundai i20 Asta 1.4 CRDi"/>
    <n v="5.4"/>
    <n v="97000"/>
    <x v="0"/>
    <x v="0"/>
    <x v="1"/>
    <x v="4"/>
    <n v="1248"/>
    <x v="0"/>
    <x v="0"/>
  </r>
  <r>
    <s v="Hyundai i10 Era"/>
    <n v="2.25"/>
    <n v="80000"/>
    <x v="1"/>
    <x v="0"/>
    <x v="2"/>
    <x v="14"/>
    <n v="2967"/>
    <x v="2"/>
    <x v="1"/>
  </r>
  <r>
    <s v="Hyundai i10 Era"/>
    <n v="1.8"/>
    <n v="25000"/>
    <x v="1"/>
    <x v="0"/>
    <x v="0"/>
    <x v="16"/>
    <n v="1197"/>
    <x v="0"/>
    <x v="0"/>
  </r>
  <r>
    <s v="Volkswagen Polo Diesel Highline 1.2L"/>
    <n v="2.7"/>
    <n v="60000"/>
    <x v="0"/>
    <x v="0"/>
    <x v="1"/>
    <x v="8"/>
    <n v="2494"/>
    <x v="3"/>
    <x v="1"/>
  </r>
  <r>
    <s v="Tata New Safari Dicor EX 4X2 BS IV"/>
    <n v="3.25"/>
    <n v="80000"/>
    <x v="0"/>
    <x v="0"/>
    <x v="0"/>
    <x v="10"/>
    <n v="1396"/>
    <x v="0"/>
    <x v="0"/>
  </r>
  <r>
    <s v="Chevrolet Beat LS"/>
    <n v="1.95"/>
    <n v="100000"/>
    <x v="1"/>
    <x v="0"/>
    <x v="1"/>
    <x v="0"/>
    <n v="796"/>
    <x v="0"/>
    <x v="2"/>
  </r>
  <r>
    <s v="Maruti Swift Dzire VDI Optional"/>
    <n v="4.5999999999999996"/>
    <n v="30000"/>
    <x v="0"/>
    <x v="0"/>
    <x v="0"/>
    <x v="4"/>
    <n v="2993"/>
    <x v="0"/>
    <x v="1"/>
  </r>
  <r>
    <s v="Porsche Cayenne Diesel"/>
    <n v="22"/>
    <n v="120000"/>
    <x v="0"/>
    <x v="1"/>
    <x v="1"/>
    <x v="16"/>
    <n v="1248"/>
    <x v="0"/>
    <x v="0"/>
  </r>
  <r>
    <s v="Maruti Swift VXI"/>
    <n v="2.1"/>
    <n v="110000"/>
    <x v="1"/>
    <x v="0"/>
    <x v="3"/>
    <x v="16"/>
    <n v="1197"/>
    <x v="0"/>
    <x v="0"/>
  </r>
  <r>
    <s v="Toyota Innova 2.5 VX (Diesel) 7 Seater"/>
    <n v="5.5"/>
    <n v="120000"/>
    <x v="0"/>
    <x v="0"/>
    <x v="2"/>
    <x v="10"/>
    <n v="1461"/>
    <x v="0"/>
    <x v="0"/>
  </r>
  <r>
    <s v="Tata Indica eV2 LS"/>
    <n v="1.1299999999999999"/>
    <n v="110000"/>
    <x v="0"/>
    <x v="0"/>
    <x v="0"/>
    <x v="2"/>
    <n v="998"/>
    <x v="3"/>
    <x v="2"/>
  </r>
  <r>
    <s v="Maruti 800 Std"/>
    <n v="0.35"/>
    <n v="80000"/>
    <x v="1"/>
    <x v="0"/>
    <x v="1"/>
    <x v="25"/>
    <n v="1997"/>
    <x v="0"/>
    <x v="0"/>
  </r>
  <r>
    <s v="BMW X5 xDrive 30d Design Pure Experience 5 Seater"/>
    <n v="20"/>
    <n v="150000"/>
    <x v="0"/>
    <x v="1"/>
    <x v="0"/>
    <x v="5"/>
    <n v="1997"/>
    <x v="0"/>
    <x v="0"/>
  </r>
  <r>
    <s v="Maruti Swift Dzire VDI"/>
    <n v="5.6"/>
    <n v="80000"/>
    <x v="0"/>
    <x v="0"/>
    <x v="2"/>
    <x v="2"/>
    <n v="1248"/>
    <x v="0"/>
    <x v="0"/>
  </r>
  <r>
    <s v="Hyundai Xcent 1.2 VTVT E"/>
    <n v="3.94"/>
    <n v="10000"/>
    <x v="1"/>
    <x v="0"/>
    <x v="0"/>
    <x v="7"/>
    <n v="1582"/>
    <x v="0"/>
    <x v="0"/>
  </r>
  <r>
    <s v="Renault Duster 110PS Diesel RxL"/>
    <n v="4"/>
    <n v="120000"/>
    <x v="0"/>
    <x v="0"/>
    <x v="0"/>
    <x v="4"/>
    <n v="1197"/>
    <x v="0"/>
    <x v="0"/>
  </r>
  <r>
    <s v="Maruti Wagon R VXI"/>
    <n v="5.6"/>
    <n v="5000"/>
    <x v="1"/>
    <x v="0"/>
    <x v="0"/>
    <x v="11"/>
    <n v="1248"/>
    <x v="0"/>
    <x v="0"/>
  </r>
  <r>
    <s v="BMW 5 Series 520i"/>
    <n v="9"/>
    <n v="90000"/>
    <x v="1"/>
    <x v="1"/>
    <x v="1"/>
    <x v="8"/>
    <n v="1086"/>
    <x v="0"/>
    <x v="0"/>
  </r>
  <r>
    <s v="Mahindra Thar LX 4-Str Hard Top AT"/>
    <n v="13.75"/>
    <n v="20000"/>
    <x v="1"/>
    <x v="1"/>
    <x v="0"/>
    <x v="6"/>
    <n v="1462"/>
    <x v="0"/>
    <x v="0"/>
  </r>
  <r>
    <s v="Maruti Swift VDI BSIV W ABS"/>
    <n v="2.35"/>
    <n v="100000"/>
    <x v="0"/>
    <x v="0"/>
    <x v="2"/>
    <x v="12"/>
    <n v="1086"/>
    <x v="2"/>
    <x v="0"/>
  </r>
  <r>
    <s v="Hyundai Verna 1.6 SX"/>
    <n v="3.65"/>
    <n v="120000"/>
    <x v="0"/>
    <x v="0"/>
    <x v="0"/>
    <x v="10"/>
    <n v="2179"/>
    <x v="0"/>
    <x v="1"/>
  </r>
  <r>
    <s v="Honda City 1.5 GXI"/>
    <n v="1.3"/>
    <n v="90000"/>
    <x v="1"/>
    <x v="0"/>
    <x v="3"/>
    <x v="13"/>
    <n v="1193"/>
    <x v="0"/>
    <x v="0"/>
  </r>
  <r>
    <s v="Maruti Swift VXI"/>
    <n v="5.5"/>
    <n v="50000"/>
    <x v="1"/>
    <x v="0"/>
    <x v="0"/>
    <x v="0"/>
    <n v="1497"/>
    <x v="0"/>
    <x v="0"/>
  </r>
  <r>
    <s v="Maruti Ritz VDi"/>
    <n v="3"/>
    <n v="90000"/>
    <x v="0"/>
    <x v="0"/>
    <x v="1"/>
    <x v="5"/>
    <n v="1998"/>
    <x v="0"/>
    <x v="0"/>
  </r>
  <r>
    <s v="Hyundai Santro Magna"/>
    <n v="4"/>
    <n v="3700"/>
    <x v="1"/>
    <x v="0"/>
    <x v="0"/>
    <x v="1"/>
    <n v="1582"/>
    <x v="0"/>
    <x v="0"/>
  </r>
  <r>
    <s v="Maruti Ciaz Zeta"/>
    <n v="9"/>
    <n v="15000"/>
    <x v="1"/>
    <x v="0"/>
    <x v="0"/>
    <x v="6"/>
    <n v="1197"/>
    <x v="0"/>
    <x v="0"/>
  </r>
  <r>
    <s v="Hyundai Santro Era"/>
    <n v="4.25"/>
    <n v="20000"/>
    <x v="1"/>
    <x v="0"/>
    <x v="0"/>
    <x v="7"/>
    <n v="1798"/>
    <x v="0"/>
    <x v="0"/>
  </r>
  <r>
    <s v="Mahindra XUV500 W8 FWD"/>
    <n v="6.3"/>
    <n v="120000"/>
    <x v="0"/>
    <x v="0"/>
    <x v="0"/>
    <x v="10"/>
    <n v="1248"/>
    <x v="0"/>
    <x v="0"/>
  </r>
  <r>
    <s v="Tata Zest Revotron 1.2T XM"/>
    <n v="3.4"/>
    <n v="60000"/>
    <x v="1"/>
    <x v="0"/>
    <x v="0"/>
    <x v="2"/>
    <n v="1399"/>
    <x v="2"/>
    <x v="0"/>
  </r>
  <r>
    <s v="Honda City 1.5 S MT"/>
    <n v="2.5499999999999998"/>
    <n v="60000"/>
    <x v="1"/>
    <x v="0"/>
    <x v="2"/>
    <x v="16"/>
    <n v="2982"/>
    <x v="2"/>
    <x v="1"/>
  </r>
  <r>
    <s v="Chevrolet Cruze LTZ"/>
    <n v="4.8"/>
    <n v="40000"/>
    <x v="0"/>
    <x v="0"/>
    <x v="1"/>
    <x v="2"/>
    <n v="2179"/>
    <x v="0"/>
    <x v="1"/>
  </r>
  <r>
    <s v="Hyundai Verna 1.6 CRDI"/>
    <n v="2.9"/>
    <n v="110000"/>
    <x v="0"/>
    <x v="0"/>
    <x v="2"/>
    <x v="16"/>
    <n v="998"/>
    <x v="0"/>
    <x v="2"/>
  </r>
  <r>
    <s v="Hyundai i10 Sportz"/>
    <n v="2.1"/>
    <n v="70000"/>
    <x v="1"/>
    <x v="0"/>
    <x v="3"/>
    <x v="16"/>
    <n v="1298"/>
    <x v="0"/>
    <x v="0"/>
  </r>
  <r>
    <s v="Skoda Superb 1.8 TSI MT"/>
    <n v="3"/>
    <n v="110000"/>
    <x v="1"/>
    <x v="0"/>
    <x v="0"/>
    <x v="16"/>
    <n v="796"/>
    <x v="0"/>
    <x v="2"/>
  </r>
  <r>
    <s v="Maruti Swift VDI BSIV"/>
    <n v="1.9"/>
    <n v="70000"/>
    <x v="0"/>
    <x v="0"/>
    <x v="1"/>
    <x v="12"/>
    <n v="1497"/>
    <x v="0"/>
    <x v="0"/>
  </r>
  <r>
    <s v="Ford Figo Diesel EXI"/>
    <n v="1"/>
    <n v="80000"/>
    <x v="0"/>
    <x v="0"/>
    <x v="1"/>
    <x v="16"/>
    <n v="1896"/>
    <x v="2"/>
    <x v="0"/>
  </r>
  <r>
    <s v="Toyota Fortuner 4x2 Manual"/>
    <n v="12.7"/>
    <n v="110000"/>
    <x v="0"/>
    <x v="0"/>
    <x v="2"/>
    <x v="4"/>
    <n v="2179"/>
    <x v="0"/>
    <x v="1"/>
  </r>
  <r>
    <s v="Mahindra XUV500 W8 AWD"/>
    <n v="7"/>
    <n v="60000"/>
    <x v="0"/>
    <x v="0"/>
    <x v="0"/>
    <x v="10"/>
    <n v="1498"/>
    <x v="2"/>
    <x v="0"/>
  </r>
  <r>
    <s v="Maruti Alto K10 VXI"/>
    <n v="2.85"/>
    <n v="70000"/>
    <x v="1"/>
    <x v="0"/>
    <x v="0"/>
    <x v="2"/>
    <n v="1956"/>
    <x v="0"/>
    <x v="0"/>
  </r>
  <r>
    <s v="Maruti Esteem Vxi"/>
    <n v="0.8"/>
    <n v="120000"/>
    <x v="1"/>
    <x v="0"/>
    <x v="1"/>
    <x v="17"/>
    <n v="1591"/>
    <x v="0"/>
    <x v="0"/>
  </r>
  <r>
    <s v="Maruti Alto LX"/>
    <n v="0.98899999999999999"/>
    <n v="15000"/>
    <x v="1"/>
    <x v="0"/>
    <x v="0"/>
    <x v="13"/>
    <n v="1461"/>
    <x v="0"/>
    <x v="0"/>
  </r>
  <r>
    <s v="Honda City 1.5 S Inspire"/>
    <n v="2.13"/>
    <n v="110000"/>
    <x v="1"/>
    <x v="0"/>
    <x v="1"/>
    <x v="14"/>
    <n v="796"/>
    <x v="2"/>
    <x v="2"/>
  </r>
  <r>
    <s v="Skoda New Laura Ambiente 1.9 PD"/>
    <n v="1.5"/>
    <n v="120000"/>
    <x v="0"/>
    <x v="0"/>
    <x v="1"/>
    <x v="17"/>
    <n v="2179"/>
    <x v="0"/>
    <x v="1"/>
  </r>
  <r>
    <s v="Tata Hexa XTA"/>
    <n v="10.8"/>
    <n v="80000"/>
    <x v="0"/>
    <x v="1"/>
    <x v="1"/>
    <x v="3"/>
    <n v="1198"/>
    <x v="0"/>
    <x v="0"/>
  </r>
  <r>
    <s v="Volkswagen Ameo 1.5 TDI Highline Plus 16"/>
    <n v="5.35"/>
    <n v="50000"/>
    <x v="0"/>
    <x v="0"/>
    <x v="1"/>
    <x v="3"/>
    <n v="1498"/>
    <x v="5"/>
    <x v="0"/>
  </r>
  <r>
    <s v="Tata New Safari XZ Plus"/>
    <n v="20.65"/>
    <n v="35000"/>
    <x v="0"/>
    <x v="0"/>
    <x v="0"/>
    <x v="1"/>
    <n v="2523"/>
    <x v="0"/>
    <x v="1"/>
  </r>
  <r>
    <s v="Hyundai Verna VTVT 1.6 SX Option"/>
    <n v="8.75"/>
    <n v="60000"/>
    <x v="1"/>
    <x v="0"/>
    <x v="0"/>
    <x v="7"/>
    <n v="796"/>
    <x v="0"/>
    <x v="2"/>
  </r>
  <r>
    <s v="Nissan Micra Diesel XV"/>
    <n v="2.66"/>
    <n v="110000"/>
    <x v="0"/>
    <x v="0"/>
    <x v="1"/>
    <x v="10"/>
    <n v="2499"/>
    <x v="0"/>
    <x v="1"/>
  </r>
  <r>
    <s v="Maruti Alto LX"/>
    <n v="1.25"/>
    <n v="135000"/>
    <x v="1"/>
    <x v="0"/>
    <x v="3"/>
    <x v="14"/>
    <n v="1248"/>
    <x v="2"/>
    <x v="0"/>
  </r>
  <r>
    <s v="Mahindra XUV500 W8 FWD"/>
    <n v="5.25"/>
    <n v="90000"/>
    <x v="0"/>
    <x v="0"/>
    <x v="1"/>
    <x v="10"/>
    <n v="2523"/>
    <x v="0"/>
    <x v="1"/>
  </r>
  <r>
    <s v="Honda Brio S MT"/>
    <n v="2.7"/>
    <n v="67000"/>
    <x v="1"/>
    <x v="0"/>
    <x v="1"/>
    <x v="10"/>
    <n v="1298"/>
    <x v="0"/>
    <x v="0"/>
  </r>
  <r>
    <s v="Honda Amaze EX i-Dtech"/>
    <n v="2.5"/>
    <n v="90000"/>
    <x v="0"/>
    <x v="0"/>
    <x v="2"/>
    <x v="5"/>
    <n v="1396"/>
    <x v="0"/>
    <x v="0"/>
  </r>
  <r>
    <s v="Mahindra Bolero Pik Up Extra Long CBC 1.7T"/>
    <n v="6.9"/>
    <n v="300000"/>
    <x v="0"/>
    <x v="0"/>
    <x v="0"/>
    <x v="7"/>
    <n v="1197"/>
    <x v="0"/>
    <x v="0"/>
  </r>
  <r>
    <s v="Maruti Alto LXi BSIII"/>
    <n v="1.35"/>
    <n v="50000"/>
    <x v="1"/>
    <x v="0"/>
    <x v="1"/>
    <x v="9"/>
    <n v="1995"/>
    <x v="0"/>
    <x v="0"/>
  </r>
  <r>
    <s v="Isuzu D-Max S CAB"/>
    <n v="7.76"/>
    <n v="5000"/>
    <x v="0"/>
    <x v="0"/>
    <x v="0"/>
    <x v="11"/>
    <n v="1461"/>
    <x v="0"/>
    <x v="0"/>
  </r>
  <r>
    <s v="Maruti Swift Dzire VDI"/>
    <n v="4.25"/>
    <n v="100000"/>
    <x v="0"/>
    <x v="0"/>
    <x v="1"/>
    <x v="5"/>
    <n v="1198"/>
    <x v="0"/>
    <x v="0"/>
  </r>
  <r>
    <s v="Mahindra Bolero SLE"/>
    <n v="3"/>
    <n v="110000"/>
    <x v="0"/>
    <x v="0"/>
    <x v="2"/>
    <x v="16"/>
    <n v="998"/>
    <x v="0"/>
    <x v="2"/>
  </r>
  <r>
    <s v="Maruti Swift Dzire VXi"/>
    <n v="1.6"/>
    <n v="80000"/>
    <x v="1"/>
    <x v="0"/>
    <x v="1"/>
    <x v="14"/>
    <n v="1498"/>
    <x v="0"/>
    <x v="0"/>
  </r>
  <r>
    <s v="Hyundai Creta 1.4 CRDi Base"/>
    <n v="8"/>
    <n v="78000"/>
    <x v="0"/>
    <x v="0"/>
    <x v="0"/>
    <x v="0"/>
    <n v="1396"/>
    <x v="0"/>
    <x v="0"/>
  </r>
  <r>
    <s v="Maruti Swift VXi BSIV"/>
    <n v="1.2"/>
    <n v="90000"/>
    <x v="1"/>
    <x v="0"/>
    <x v="2"/>
    <x v="9"/>
    <n v="1586"/>
    <x v="0"/>
    <x v="0"/>
  </r>
  <r>
    <s v="BMW 3 Series 320d"/>
    <n v="3.75"/>
    <n v="100000"/>
    <x v="0"/>
    <x v="1"/>
    <x v="2"/>
    <x v="17"/>
    <n v="998"/>
    <x v="0"/>
    <x v="2"/>
  </r>
  <r>
    <s v="Mahindra Verito Vibe 1.5 dCi D6"/>
    <n v="2"/>
    <n v="136000"/>
    <x v="0"/>
    <x v="0"/>
    <x v="1"/>
    <x v="10"/>
    <n v="1968"/>
    <x v="0"/>
    <x v="0"/>
  </r>
  <r>
    <s v="Honda CR-V MT With Sun Roof"/>
    <n v="6.5"/>
    <n v="136000"/>
    <x v="1"/>
    <x v="0"/>
    <x v="2"/>
    <x v="8"/>
    <n v="999"/>
    <x v="0"/>
    <x v="2"/>
  </r>
  <r>
    <s v="Maruti Alto K10 VXI"/>
    <n v="3.25"/>
    <n v="40000"/>
    <x v="1"/>
    <x v="0"/>
    <x v="0"/>
    <x v="3"/>
    <n v="1493"/>
    <x v="0"/>
    <x v="0"/>
  </r>
  <r>
    <s v="Volkswagen Polo 1.5 TDI Highline"/>
    <n v="3.65"/>
    <n v="110000"/>
    <x v="0"/>
    <x v="0"/>
    <x v="0"/>
    <x v="4"/>
    <n v="1197"/>
    <x v="0"/>
    <x v="0"/>
  </r>
  <r>
    <s v="Hyundai i20 Sportz 1.4 CRDi"/>
    <n v="3.1"/>
    <n v="70000"/>
    <x v="0"/>
    <x v="0"/>
    <x v="2"/>
    <x v="5"/>
    <n v="999"/>
    <x v="0"/>
    <x v="2"/>
  </r>
  <r>
    <s v="Maruti SX4 Zxi with Leather BSIII"/>
    <n v="1.2"/>
    <n v="90000"/>
    <x v="1"/>
    <x v="0"/>
    <x v="1"/>
    <x v="17"/>
    <n v="1061"/>
    <x v="0"/>
    <x v="0"/>
  </r>
  <r>
    <s v="Maruti Celerio VXI"/>
    <n v="3.35"/>
    <n v="60000"/>
    <x v="1"/>
    <x v="0"/>
    <x v="0"/>
    <x v="2"/>
    <n v="1995"/>
    <x v="0"/>
    <x v="0"/>
  </r>
  <r>
    <s v="Audi Q3 35 TDI Quattro Premium Plus"/>
    <n v="12.5"/>
    <n v="40000"/>
    <x v="0"/>
    <x v="1"/>
    <x v="3"/>
    <x v="5"/>
    <n v="998"/>
    <x v="0"/>
    <x v="2"/>
  </r>
  <r>
    <s v="Hyundai Santro GLS I - Euro II"/>
    <n v="0.65"/>
    <n v="147000"/>
    <x v="1"/>
    <x v="0"/>
    <x v="0"/>
    <x v="23"/>
    <n v="1248"/>
    <x v="0"/>
    <x v="0"/>
  </r>
  <r>
    <s v="Hyundai Creta SX Opt Knight Diesel AT DT"/>
    <n v="20"/>
    <n v="20000"/>
    <x v="0"/>
    <x v="1"/>
    <x v="0"/>
    <x v="1"/>
    <n v="999"/>
    <x v="0"/>
    <x v="2"/>
  </r>
  <r>
    <s v="Maruti Baleno Zeta"/>
    <n v="7.1"/>
    <n v="20000"/>
    <x v="1"/>
    <x v="0"/>
    <x v="0"/>
    <x v="1"/>
    <n v="1197"/>
    <x v="0"/>
    <x v="0"/>
  </r>
  <r>
    <s v="Renault KWID 1.0 RXT"/>
    <n v="2.7"/>
    <n v="35000"/>
    <x v="1"/>
    <x v="0"/>
    <x v="0"/>
    <x v="0"/>
    <n v="1956"/>
    <x v="0"/>
    <x v="0"/>
  </r>
  <r>
    <s v="Maruti Wagon R LXI BSIII"/>
    <n v="0.95"/>
    <n v="60000"/>
    <x v="1"/>
    <x v="0"/>
    <x v="0"/>
    <x v="13"/>
    <n v="1197"/>
    <x v="0"/>
    <x v="0"/>
  </r>
  <r>
    <s v="BMW X1 sDrive 18i"/>
    <n v="8"/>
    <n v="100000"/>
    <x v="1"/>
    <x v="1"/>
    <x v="1"/>
    <x v="16"/>
    <n v="1197"/>
    <x v="0"/>
    <x v="0"/>
  </r>
  <r>
    <s v="Maruti Alto K10 VXI AMT"/>
    <n v="3.5"/>
    <n v="25000"/>
    <x v="1"/>
    <x v="1"/>
    <x v="1"/>
    <x v="0"/>
    <n v="1248"/>
    <x v="0"/>
    <x v="0"/>
  </r>
  <r>
    <s v="Maruti Swift VDI BSIV"/>
    <n v="2.4"/>
    <n v="60000"/>
    <x v="0"/>
    <x v="0"/>
    <x v="0"/>
    <x v="4"/>
    <n v="1968"/>
    <x v="0"/>
    <x v="0"/>
  </r>
  <r>
    <s v="Renault KWID 1.0 RXT Optional AT 2016-2019"/>
    <n v="3.09"/>
    <n v="45095"/>
    <x v="1"/>
    <x v="1"/>
    <x v="0"/>
    <x v="0"/>
    <n v="1248"/>
    <x v="0"/>
    <x v="0"/>
  </r>
  <r>
    <s v="Toyota Etios Liva G"/>
    <n v="2.04"/>
    <n v="30056"/>
    <x v="1"/>
    <x v="0"/>
    <x v="1"/>
    <x v="16"/>
    <n v="814"/>
    <x v="2"/>
    <x v="2"/>
  </r>
  <r>
    <s v="Tata Harrier XT"/>
    <n v="15.42"/>
    <n v="32638"/>
    <x v="0"/>
    <x v="0"/>
    <x v="0"/>
    <x v="1"/>
    <n v="2967"/>
    <x v="0"/>
    <x v="1"/>
  </r>
  <r>
    <s v="Maruti Ignis Sigma"/>
    <n v="4.8899999999999997"/>
    <n v="21513"/>
    <x v="1"/>
    <x v="0"/>
    <x v="0"/>
    <x v="6"/>
    <n v="1798"/>
    <x v="2"/>
    <x v="0"/>
  </r>
  <r>
    <s v="Maruti Swift Dzire VXI"/>
    <n v="3.87"/>
    <n v="55325"/>
    <x v="1"/>
    <x v="0"/>
    <x v="0"/>
    <x v="4"/>
    <n v="2179"/>
    <x v="0"/>
    <x v="1"/>
  </r>
  <r>
    <s v="Maruti Swift Dzire LDi"/>
    <n v="1.48"/>
    <n v="163043"/>
    <x v="0"/>
    <x v="0"/>
    <x v="2"/>
    <x v="14"/>
    <n v="1248"/>
    <x v="0"/>
    <x v="0"/>
  </r>
  <r>
    <s v="Audi A4 2.0 TDI"/>
    <n v="7.6"/>
    <n v="117180"/>
    <x v="0"/>
    <x v="1"/>
    <x v="2"/>
    <x v="16"/>
    <n v="1956"/>
    <x v="2"/>
    <x v="0"/>
  </r>
  <r>
    <s v="Maruti Swift VDI BSIV"/>
    <n v="3.01"/>
    <n v="156932"/>
    <x v="0"/>
    <x v="0"/>
    <x v="2"/>
    <x v="5"/>
    <n v="2494"/>
    <x v="0"/>
    <x v="1"/>
  </r>
  <r>
    <s v="Hyundai EON Magna Plus"/>
    <n v="1.84"/>
    <n v="28508"/>
    <x v="1"/>
    <x v="0"/>
    <x v="0"/>
    <x v="10"/>
    <n v="1373"/>
    <x v="0"/>
    <x v="0"/>
  </r>
  <r>
    <s v="Audi Q7 3.0 TDI Quattro Premium Plus"/>
    <n v="11.02"/>
    <n v="86594"/>
    <x v="0"/>
    <x v="1"/>
    <x v="2"/>
    <x v="14"/>
    <n v="1197"/>
    <x v="0"/>
    <x v="0"/>
  </r>
  <r>
    <s v="Skoda Superb Elegance 1.8 TSI"/>
    <n v="5.1100000000000003"/>
    <n v="61090"/>
    <x v="1"/>
    <x v="0"/>
    <x v="1"/>
    <x v="16"/>
    <n v="1497"/>
    <x v="0"/>
    <x v="0"/>
  </r>
  <r>
    <s v="Mahindra Scorpio SLE 7S BSIII"/>
    <n v="3.7"/>
    <n v="295392"/>
    <x v="0"/>
    <x v="0"/>
    <x v="0"/>
    <x v="16"/>
    <n v="1197"/>
    <x v="0"/>
    <x v="0"/>
  </r>
  <r>
    <s v="Maruti Swift LDI"/>
    <n v="2.5"/>
    <n v="84132"/>
    <x v="0"/>
    <x v="0"/>
    <x v="0"/>
    <x v="8"/>
    <n v="1582"/>
    <x v="2"/>
    <x v="0"/>
  </r>
  <r>
    <s v="Jeep Compass 2.0 Limited Option 4X4"/>
    <n v="11.25"/>
    <n v="99695"/>
    <x v="0"/>
    <x v="0"/>
    <x v="0"/>
    <x v="0"/>
    <n v="2393"/>
    <x v="0"/>
    <x v="1"/>
  </r>
  <r>
    <s v="Toyota Innova 2.5 ZX Diesel 7 Seater"/>
    <n v="7.51"/>
    <n v="98234"/>
    <x v="0"/>
    <x v="0"/>
    <x v="0"/>
    <x v="5"/>
    <n v="1461"/>
    <x v="2"/>
    <x v="0"/>
  </r>
  <r>
    <s v="Maruti Ciaz VXi Plus"/>
    <n v="5.24"/>
    <n v="86523"/>
    <x v="1"/>
    <x v="0"/>
    <x v="0"/>
    <x v="2"/>
    <n v="1462"/>
    <x v="0"/>
    <x v="0"/>
  </r>
  <r>
    <s v="Hyundai i10 Sportz"/>
    <n v="2.27"/>
    <n v="76974"/>
    <x v="1"/>
    <x v="0"/>
    <x v="1"/>
    <x v="8"/>
    <n v="1498"/>
    <x v="2"/>
    <x v="0"/>
  </r>
  <r>
    <s v="Honda City 1.5 S MT"/>
    <n v="2.13"/>
    <n v="112308"/>
    <x v="1"/>
    <x v="0"/>
    <x v="2"/>
    <x v="9"/>
    <n v="2199"/>
    <x v="0"/>
    <x v="1"/>
  </r>
  <r>
    <s v="Maruti Swift Dzire VXI"/>
    <n v="2.92"/>
    <n v="42278"/>
    <x v="1"/>
    <x v="0"/>
    <x v="0"/>
    <x v="8"/>
    <n v="1451"/>
    <x v="0"/>
    <x v="0"/>
  </r>
  <r>
    <s v="Hyundai Creta 1.6 CRDi SX"/>
    <n v="8.2899999999999991"/>
    <n v="65308"/>
    <x v="0"/>
    <x v="0"/>
    <x v="0"/>
    <x v="2"/>
    <n v="1248"/>
    <x v="2"/>
    <x v="0"/>
  </r>
  <r>
    <s v="Toyota Innova Crysta 2.4 ZX MT BSIV"/>
    <n v="14.99"/>
    <n v="83519"/>
    <x v="0"/>
    <x v="0"/>
    <x v="0"/>
    <x v="2"/>
    <n v="2499"/>
    <x v="2"/>
    <x v="1"/>
  </r>
  <r>
    <s v="Renault Duster 110PS Diesel RxZ"/>
    <n v="3.52"/>
    <n v="133159"/>
    <x v="0"/>
    <x v="0"/>
    <x v="0"/>
    <x v="10"/>
    <n v="1997"/>
    <x v="0"/>
    <x v="0"/>
  </r>
  <r>
    <s v="Maruti Ertiga CNG VXI"/>
    <n v="9.06"/>
    <n v="55481"/>
    <x v="2"/>
    <x v="0"/>
    <x v="0"/>
    <x v="6"/>
    <n v="998"/>
    <x v="2"/>
    <x v="2"/>
  </r>
  <r>
    <s v="MG Astor Super CVT"/>
    <n v="12.27"/>
    <n v="7046"/>
    <x v="1"/>
    <x v="1"/>
    <x v="0"/>
    <x v="1"/>
    <n v="1493"/>
    <x v="0"/>
    <x v="0"/>
  </r>
  <r>
    <s v="Kia Carnival Prestige"/>
    <n v="28.21"/>
    <n v="9762"/>
    <x v="0"/>
    <x v="1"/>
    <x v="0"/>
    <x v="1"/>
    <n v="1248"/>
    <x v="0"/>
    <x v="0"/>
  </r>
  <r>
    <s v="MG Hector Sharp DCT"/>
    <n v="18.350000000000001"/>
    <n v="12144"/>
    <x v="1"/>
    <x v="1"/>
    <x v="0"/>
    <x v="1"/>
    <n v="1248"/>
    <x v="0"/>
    <x v="0"/>
  </r>
  <r>
    <s v="Maruti SX4 S Cross Zeta DDiS 200 SH"/>
    <n v="6.86"/>
    <n v="117585"/>
    <x v="0"/>
    <x v="0"/>
    <x v="0"/>
    <x v="0"/>
    <n v="1120"/>
    <x v="0"/>
    <x v="0"/>
  </r>
  <r>
    <s v="Ford Endeavour 2.5L 4X2 MT"/>
    <n v="6.46"/>
    <n v="205129"/>
    <x v="0"/>
    <x v="0"/>
    <x v="0"/>
    <x v="5"/>
    <n v="1193"/>
    <x v="0"/>
    <x v="0"/>
  </r>
  <r>
    <s v="Mahindra Scorpio 1.99 S10"/>
    <n v="8.4700000000000006"/>
    <n v="53076"/>
    <x v="0"/>
    <x v="0"/>
    <x v="1"/>
    <x v="2"/>
    <n v="1498"/>
    <x v="0"/>
    <x v="0"/>
  </r>
  <r>
    <s v="Maruti Celerio VXI CNG BSIV"/>
    <n v="4.28"/>
    <n v="84346"/>
    <x v="2"/>
    <x v="0"/>
    <x v="0"/>
    <x v="3"/>
    <n v="1968"/>
    <x v="0"/>
    <x v="0"/>
  </r>
  <r>
    <s v="Mahindra TUV 300 T8"/>
    <n v="5.01"/>
    <n v="97865"/>
    <x v="0"/>
    <x v="0"/>
    <x v="0"/>
    <x v="4"/>
    <n v="814"/>
    <x v="0"/>
    <x v="2"/>
  </r>
  <r>
    <s v="Maruti Swift VDI BSIV"/>
    <n v="2.0699999999999998"/>
    <n v="89807"/>
    <x v="0"/>
    <x v="0"/>
    <x v="0"/>
    <x v="12"/>
    <n v="1396"/>
    <x v="2"/>
    <x v="0"/>
  </r>
  <r>
    <s v="Maruti Swift Dzire VDI"/>
    <n v="3.27"/>
    <n v="99121"/>
    <x v="0"/>
    <x v="0"/>
    <x v="2"/>
    <x v="5"/>
    <n v="2199"/>
    <x v="0"/>
    <x v="1"/>
  </r>
  <r>
    <s v="Hyundai Grand i10 CRDi Magna"/>
    <n v="3.6"/>
    <n v="97497"/>
    <x v="0"/>
    <x v="0"/>
    <x v="0"/>
    <x v="2"/>
    <n v="1498"/>
    <x v="0"/>
    <x v="0"/>
  </r>
  <r>
    <s v="Tata Indigo GLX BS III"/>
    <n v="0.90315999999999996"/>
    <n v="48863"/>
    <x v="1"/>
    <x v="0"/>
    <x v="0"/>
    <x v="12"/>
    <n v="1364"/>
    <x v="0"/>
    <x v="0"/>
  </r>
  <r>
    <s v="Honda City i DTEC E"/>
    <n v="4.28"/>
    <n v="133384"/>
    <x v="0"/>
    <x v="0"/>
    <x v="0"/>
    <x v="5"/>
    <n v="1582"/>
    <x v="0"/>
    <x v="0"/>
  </r>
  <r>
    <s v="Audi A6 35 TDI Technology"/>
    <n v="10.59"/>
    <n v="94235"/>
    <x v="0"/>
    <x v="1"/>
    <x v="2"/>
    <x v="8"/>
    <n v="1248"/>
    <x v="0"/>
    <x v="0"/>
  </r>
  <r>
    <s v="Hyundai EON Magna Plus"/>
    <n v="2.46"/>
    <n v="26995"/>
    <x v="1"/>
    <x v="0"/>
    <x v="0"/>
    <x v="4"/>
    <n v="1461"/>
    <x v="0"/>
    <x v="0"/>
  </r>
  <r>
    <s v="Hyundai i20 Asta 1.4 CRDi"/>
    <n v="4.93"/>
    <n v="93763"/>
    <x v="0"/>
    <x v="0"/>
    <x v="0"/>
    <x v="4"/>
    <n v="998"/>
    <x v="0"/>
    <x v="2"/>
  </r>
  <r>
    <s v="Hyundai Santa Fe 4WD AT"/>
    <n v="9.3800000000000008"/>
    <n v="133491"/>
    <x v="0"/>
    <x v="1"/>
    <x v="2"/>
    <x v="4"/>
    <n v="1197"/>
    <x v="0"/>
    <x v="0"/>
  </r>
  <r>
    <s v="Volkswagen Polo 1.5 TDI Highline"/>
    <n v="3.74"/>
    <n v="73323"/>
    <x v="0"/>
    <x v="0"/>
    <x v="2"/>
    <x v="4"/>
    <n v="799"/>
    <x v="0"/>
    <x v="2"/>
  </r>
  <r>
    <s v="Toyota Etios Liva GD"/>
    <n v="3.87"/>
    <n v="141059"/>
    <x v="0"/>
    <x v="0"/>
    <x v="1"/>
    <x v="4"/>
    <n v="1498"/>
    <x v="0"/>
    <x v="0"/>
  </r>
  <r>
    <s v="Hyundai Verna 1.6 CRDi EX MT"/>
    <n v="2.89"/>
    <n v="178989"/>
    <x v="0"/>
    <x v="0"/>
    <x v="0"/>
    <x v="16"/>
    <n v="1998"/>
    <x v="0"/>
    <x v="0"/>
  </r>
  <r>
    <s v="Maruti Swift Dzire VDI"/>
    <n v="3.68"/>
    <n v="129195"/>
    <x v="0"/>
    <x v="0"/>
    <x v="0"/>
    <x v="10"/>
    <n v="1968"/>
    <x v="0"/>
    <x v="0"/>
  </r>
  <r>
    <s v="Renault Duster 85PS Diesel RxL"/>
    <n v="3.16"/>
    <n v="73331"/>
    <x v="0"/>
    <x v="0"/>
    <x v="1"/>
    <x v="10"/>
    <n v="1248"/>
    <x v="0"/>
    <x v="0"/>
  </r>
  <r>
    <s v="Maruti Celerio VXI"/>
    <n v="2.4900000000000002"/>
    <n v="75088"/>
    <x v="1"/>
    <x v="0"/>
    <x v="0"/>
    <x v="5"/>
    <n v="998"/>
    <x v="0"/>
    <x v="2"/>
  </r>
  <r>
    <s v="Hyundai Grand i10 Magna"/>
    <n v="3.23"/>
    <n v="60609"/>
    <x v="1"/>
    <x v="0"/>
    <x v="0"/>
    <x v="4"/>
    <n v="1995"/>
    <x v="0"/>
    <x v="0"/>
  </r>
  <r>
    <s v="Renault KWID RXE"/>
    <n v="2.19"/>
    <n v="48448"/>
    <x v="1"/>
    <x v="0"/>
    <x v="0"/>
    <x v="4"/>
    <n v="998"/>
    <x v="0"/>
    <x v="2"/>
  </r>
  <r>
    <s v="Ford Ecosport 1.5 DV5 MT Titanium Optional"/>
    <n v="5.33"/>
    <n v="112525"/>
    <x v="0"/>
    <x v="0"/>
    <x v="0"/>
    <x v="4"/>
    <n v="1956"/>
    <x v="2"/>
    <x v="0"/>
  </r>
  <r>
    <s v="Chevrolet Cruze LT"/>
    <n v="2.66"/>
    <n v="97095"/>
    <x v="0"/>
    <x v="0"/>
    <x v="2"/>
    <x v="8"/>
    <n v="2179"/>
    <x v="0"/>
    <x v="1"/>
  </r>
  <r>
    <s v="Audi A4 2.0 TDI"/>
    <n v="8.0299999999999994"/>
    <n v="114450"/>
    <x v="0"/>
    <x v="1"/>
    <x v="2"/>
    <x v="10"/>
    <n v="998"/>
    <x v="0"/>
    <x v="2"/>
  </r>
  <r>
    <s v="Maruti Swift VDI BSIV"/>
    <n v="1.62"/>
    <n v="177180"/>
    <x v="0"/>
    <x v="0"/>
    <x v="2"/>
    <x v="12"/>
    <n v="1497"/>
    <x v="0"/>
    <x v="0"/>
  </r>
  <r>
    <s v="Maruti Wagon R LXI CNG"/>
    <n v="2.59"/>
    <n v="122702"/>
    <x v="2"/>
    <x v="0"/>
    <x v="0"/>
    <x v="2"/>
    <n v="1248"/>
    <x v="0"/>
    <x v="0"/>
  </r>
  <r>
    <s v="BMW 3 Series 320d"/>
    <n v="5.19"/>
    <n v="145228"/>
    <x v="0"/>
    <x v="1"/>
    <x v="0"/>
    <x v="12"/>
    <n v="2993"/>
    <x v="0"/>
    <x v="1"/>
  </r>
  <r>
    <s v="Maruti Alto K10 2010-2014 VXI"/>
    <n v="1.44"/>
    <n v="11026"/>
    <x v="1"/>
    <x v="0"/>
    <x v="0"/>
    <x v="16"/>
    <n v="796"/>
    <x v="0"/>
    <x v="2"/>
  </r>
  <r>
    <s v="MG Hector Sharp Diesel MT"/>
    <n v="18.89"/>
    <n v="5216"/>
    <x v="0"/>
    <x v="0"/>
    <x v="0"/>
    <x v="11"/>
    <n v="1586"/>
    <x v="0"/>
    <x v="0"/>
  </r>
  <r>
    <s v="Tata Sumo MKII GX BS IV"/>
    <n v="2.78"/>
    <n v="39732"/>
    <x v="0"/>
    <x v="0"/>
    <x v="0"/>
    <x v="16"/>
    <n v="1248"/>
    <x v="0"/>
    <x v="0"/>
  </r>
  <r>
    <s v="Maruti Alto K10 VXI"/>
    <n v="3.61"/>
    <n v="26360"/>
    <x v="1"/>
    <x v="0"/>
    <x v="0"/>
    <x v="7"/>
    <n v="1462"/>
    <x v="2"/>
    <x v="0"/>
  </r>
  <r>
    <s v="Honda City V MT AVN"/>
    <n v="7.25"/>
    <n v="55360"/>
    <x v="1"/>
    <x v="0"/>
    <x v="0"/>
    <x v="0"/>
    <n v="2179"/>
    <x v="0"/>
    <x v="1"/>
  </r>
  <r>
    <s v="Maruti Swift Dzire LDI"/>
    <n v="2.97"/>
    <n v="101417"/>
    <x v="0"/>
    <x v="0"/>
    <x v="1"/>
    <x v="4"/>
    <n v="1968"/>
    <x v="0"/>
    <x v="0"/>
  </r>
  <r>
    <s v="BMW 7 Series 730Ld"/>
    <n v="12.97"/>
    <n v="104033"/>
    <x v="0"/>
    <x v="1"/>
    <x v="2"/>
    <x v="12"/>
    <n v="1498"/>
    <x v="0"/>
    <x v="0"/>
  </r>
  <r>
    <s v="Maruti Alto LX"/>
    <n v="1.1100000000000001"/>
    <n v="73411"/>
    <x v="1"/>
    <x v="0"/>
    <x v="2"/>
    <x v="16"/>
    <n v="1199"/>
    <x v="0"/>
    <x v="0"/>
  </r>
  <r>
    <s v="Maruti SX4 Zxi BSIII"/>
    <n v="2.1"/>
    <n v="19844"/>
    <x v="1"/>
    <x v="0"/>
    <x v="0"/>
    <x v="9"/>
    <n v="1498"/>
    <x v="0"/>
    <x v="0"/>
  </r>
  <r>
    <s v="Maruti Swift VDI"/>
    <n v="3.3"/>
    <n v="107497"/>
    <x v="0"/>
    <x v="0"/>
    <x v="0"/>
    <x v="8"/>
    <n v="1995"/>
    <x v="0"/>
    <x v="0"/>
  </r>
  <r>
    <s v="Maruti Ciaz Delta BSIV"/>
    <n v="6.26"/>
    <n v="86272"/>
    <x v="1"/>
    <x v="0"/>
    <x v="0"/>
    <x v="3"/>
    <n v="1582"/>
    <x v="0"/>
    <x v="0"/>
  </r>
  <r>
    <s v="Tata Hexa XT"/>
    <n v="8.86"/>
    <n v="82455"/>
    <x v="0"/>
    <x v="0"/>
    <x v="1"/>
    <x v="0"/>
    <n v="2143"/>
    <x v="0"/>
    <x v="1"/>
  </r>
  <r>
    <s v="Audi Q3 35 TDI Quattro Premium Plus"/>
    <n v="25.48"/>
    <n v="40996"/>
    <x v="0"/>
    <x v="1"/>
    <x v="0"/>
    <x v="7"/>
    <n v="1462"/>
    <x v="0"/>
    <x v="0"/>
  </r>
  <r>
    <s v="Honda Amaze SX i-DTEC"/>
    <n v="3.56"/>
    <n v="182628"/>
    <x v="0"/>
    <x v="0"/>
    <x v="0"/>
    <x v="2"/>
    <n v="1197"/>
    <x v="0"/>
    <x v="0"/>
  </r>
  <r>
    <s v="Volkswagen Polo Diesel Comfortline 1.2L"/>
    <n v="1.92"/>
    <n v="80615"/>
    <x v="0"/>
    <x v="0"/>
    <x v="3"/>
    <x v="16"/>
    <n v="1197"/>
    <x v="0"/>
    <x v="0"/>
  </r>
  <r>
    <s v="Honda City i DTEC VX"/>
    <n v="5.29"/>
    <n v="119391"/>
    <x v="0"/>
    <x v="0"/>
    <x v="0"/>
    <x v="4"/>
    <n v="1497"/>
    <x v="2"/>
    <x v="0"/>
  </r>
  <r>
    <s v="BMW 3 Series 320d Sport Line"/>
    <n v="9.93"/>
    <n v="169917"/>
    <x v="0"/>
    <x v="1"/>
    <x v="2"/>
    <x v="8"/>
    <n v="2494"/>
    <x v="0"/>
    <x v="1"/>
  </r>
  <r>
    <s v="Hyundai Verna CRDi 1.6 AT SX Option"/>
    <n v="11.95"/>
    <n v="28235"/>
    <x v="0"/>
    <x v="1"/>
    <x v="1"/>
    <x v="6"/>
    <n v="796"/>
    <x v="0"/>
    <x v="2"/>
  </r>
  <r>
    <s v="Mercedes-Benz C-Class 220 CDI AT"/>
    <n v="11.36"/>
    <n v="86063"/>
    <x v="0"/>
    <x v="1"/>
    <x v="0"/>
    <x v="5"/>
    <n v="1498"/>
    <x v="2"/>
    <x v="0"/>
  </r>
  <r>
    <s v="Toyota Urban cruiser Premium AT"/>
    <n v="10.72"/>
    <n v="9711"/>
    <x v="1"/>
    <x v="1"/>
    <x v="0"/>
    <x v="1"/>
    <n v="2393"/>
    <x v="0"/>
    <x v="1"/>
  </r>
  <r>
    <s v="Maruti Swift VXI"/>
    <n v="3.62"/>
    <n v="108590"/>
    <x v="1"/>
    <x v="0"/>
    <x v="0"/>
    <x v="4"/>
    <n v="1197"/>
    <x v="0"/>
    <x v="0"/>
  </r>
  <r>
    <s v="Hyundai Grand i10 1.2 Kappa Sportz BSIV"/>
    <n v="4.66"/>
    <n v="51777"/>
    <x v="1"/>
    <x v="0"/>
    <x v="0"/>
    <x v="3"/>
    <n v="1197"/>
    <x v="0"/>
    <x v="0"/>
  </r>
  <r>
    <s v="Tata Nexon XM Diesel S"/>
    <n v="9.81"/>
    <n v="19909"/>
    <x v="0"/>
    <x v="0"/>
    <x v="0"/>
    <x v="1"/>
    <n v="1198"/>
    <x v="0"/>
    <x v="0"/>
  </r>
  <r>
    <s v="Toyota Innova 2.5 GX (Diesel) 7 Seater BS IV"/>
    <n v="6.31"/>
    <n v="119363"/>
    <x v="0"/>
    <x v="0"/>
    <x v="1"/>
    <x v="5"/>
    <n v="1197"/>
    <x v="0"/>
    <x v="0"/>
  </r>
  <r>
    <s v="Maruti Alto 800 LXI CNG"/>
    <n v="2.5499999999999998"/>
    <n v="46001"/>
    <x v="2"/>
    <x v="0"/>
    <x v="0"/>
    <x v="6"/>
    <n v="999"/>
    <x v="0"/>
    <x v="2"/>
  </r>
  <r>
    <s v="Honda City ZX CVT"/>
    <n v="14.43"/>
    <n v="2710"/>
    <x v="1"/>
    <x v="1"/>
    <x v="0"/>
    <x v="11"/>
    <n v="1461"/>
    <x v="0"/>
    <x v="0"/>
  </r>
  <r>
    <s v="Toyota Innova Crysta 2.4 VX MT BSIV"/>
    <n v="19.13"/>
    <n v="46471"/>
    <x v="0"/>
    <x v="0"/>
    <x v="1"/>
    <x v="6"/>
    <n v="1086"/>
    <x v="0"/>
    <x v="0"/>
  </r>
  <r>
    <s v="Maruti Swift Dzire AMT ZXI Plus"/>
    <n v="6.41"/>
    <n v="45893"/>
    <x v="1"/>
    <x v="1"/>
    <x v="0"/>
    <x v="6"/>
    <n v="1399"/>
    <x v="0"/>
    <x v="0"/>
  </r>
  <r>
    <s v="Maruti Baleno 1.2 Delta"/>
    <n v="4.76"/>
    <n v="78178"/>
    <x v="1"/>
    <x v="0"/>
    <x v="0"/>
    <x v="0"/>
    <n v="814"/>
    <x v="2"/>
    <x v="2"/>
  </r>
  <r>
    <s v="Honda Amaze E i-Vtech"/>
    <n v="3.45"/>
    <n v="89419"/>
    <x v="1"/>
    <x v="0"/>
    <x v="1"/>
    <x v="4"/>
    <n v="2179"/>
    <x v="2"/>
    <x v="1"/>
  </r>
  <r>
    <s v="Hyundai Grand i10 Sportz"/>
    <n v="3.93"/>
    <n v="31750"/>
    <x v="1"/>
    <x v="0"/>
    <x v="0"/>
    <x v="2"/>
    <n v="2179"/>
    <x v="0"/>
    <x v="1"/>
  </r>
  <r>
    <s v="Volkswagen Taigun 1.0 TSI Highline AT"/>
    <n v="13.51"/>
    <n v="5527"/>
    <x v="1"/>
    <x v="1"/>
    <x v="0"/>
    <x v="1"/>
    <n v="1197"/>
    <x v="0"/>
    <x v="0"/>
  </r>
  <r>
    <s v="Renault Duster 85PS Diesel RxL"/>
    <n v="5.0999999999999996"/>
    <n v="101376"/>
    <x v="0"/>
    <x v="0"/>
    <x v="0"/>
    <x v="2"/>
    <n v="1248"/>
    <x v="0"/>
    <x v="0"/>
  </r>
  <r>
    <s v="Hyundai i10 Era 1.1"/>
    <n v="1.03"/>
    <n v="102437"/>
    <x v="1"/>
    <x v="0"/>
    <x v="1"/>
    <x v="9"/>
    <n v="1199"/>
    <x v="0"/>
    <x v="0"/>
  </r>
  <r>
    <s v="Ford Fiesta 1.4 SXi TDCi"/>
    <n v="1.41"/>
    <n v="153367"/>
    <x v="0"/>
    <x v="0"/>
    <x v="1"/>
    <x v="9"/>
    <n v="1498"/>
    <x v="0"/>
    <x v="0"/>
  </r>
  <r>
    <s v="Hyundai EON Magna Plus"/>
    <n v="2.2000000000000002"/>
    <n v="92419"/>
    <x v="1"/>
    <x v="0"/>
    <x v="1"/>
    <x v="4"/>
    <n v="998"/>
    <x v="0"/>
    <x v="2"/>
  </r>
  <r>
    <s v="Mahindra XUV500 W6 2WD"/>
    <n v="4.63"/>
    <n v="93764"/>
    <x v="0"/>
    <x v="0"/>
    <x v="1"/>
    <x v="10"/>
    <n v="1498"/>
    <x v="0"/>
    <x v="0"/>
  </r>
  <r>
    <s v="Mahindra XUV500 W10 AWD"/>
    <n v="8.08"/>
    <n v="61137"/>
    <x v="0"/>
    <x v="0"/>
    <x v="1"/>
    <x v="4"/>
    <n v="1396"/>
    <x v="0"/>
    <x v="0"/>
  </r>
  <r>
    <s v="Maruti Baleno 1.2 Delta"/>
    <n v="4.82"/>
    <n v="21109"/>
    <x v="1"/>
    <x v="0"/>
    <x v="0"/>
    <x v="0"/>
    <n v="1498"/>
    <x v="0"/>
    <x v="0"/>
  </r>
  <r>
    <s v="Maruti Swift Dzire VDI"/>
    <n v="3.14"/>
    <n v="194803"/>
    <x v="0"/>
    <x v="0"/>
    <x v="0"/>
    <x v="8"/>
    <n v="1497"/>
    <x v="3"/>
    <x v="0"/>
  </r>
  <r>
    <s v="Tata Tiago 1.2 Revotron XM"/>
    <n v="3.34"/>
    <n v="28392"/>
    <x v="1"/>
    <x v="0"/>
    <x v="0"/>
    <x v="2"/>
    <n v="2184"/>
    <x v="0"/>
    <x v="1"/>
  </r>
  <r>
    <s v="Ford Figo 1.5D Trend MT"/>
    <n v="4.3600000000000003"/>
    <n v="65892"/>
    <x v="0"/>
    <x v="0"/>
    <x v="0"/>
    <x v="3"/>
    <n v="998"/>
    <x v="0"/>
    <x v="2"/>
  </r>
  <r>
    <s v="Maruti Alto K10 VXI"/>
    <n v="3.54"/>
    <n v="13365"/>
    <x v="1"/>
    <x v="0"/>
    <x v="0"/>
    <x v="7"/>
    <n v="1396"/>
    <x v="0"/>
    <x v="0"/>
  </r>
  <r>
    <s v="Honda City i-DTEC VX"/>
    <n v="7.6"/>
    <n v="210870"/>
    <x v="0"/>
    <x v="0"/>
    <x v="0"/>
    <x v="0"/>
    <n v="1193"/>
    <x v="0"/>
    <x v="0"/>
  </r>
  <r>
    <s v="Hyundai i20 1.4 Sportz"/>
    <n v="6.11"/>
    <n v="80294"/>
    <x v="0"/>
    <x v="0"/>
    <x v="0"/>
    <x v="3"/>
    <n v="1497"/>
    <x v="0"/>
    <x v="0"/>
  </r>
  <r>
    <s v="Ford Ecosport 1.5 TDCi Titanium Plus BSIV"/>
    <n v="4.76"/>
    <n v="182108"/>
    <x v="0"/>
    <x v="0"/>
    <x v="0"/>
    <x v="4"/>
    <n v="1451"/>
    <x v="0"/>
    <x v="0"/>
  </r>
  <r>
    <s v="Kia Seltos HTK G"/>
    <n v="11.04"/>
    <n v="12721"/>
    <x v="1"/>
    <x v="0"/>
    <x v="0"/>
    <x v="6"/>
    <n v="1396"/>
    <x v="0"/>
    <x v="0"/>
  </r>
  <r>
    <s v="Mahindra Thar LX 4-Str Hard Top Diesel"/>
    <n v="14.13"/>
    <n v="4486"/>
    <x v="0"/>
    <x v="0"/>
    <x v="0"/>
    <x v="11"/>
    <n v="1498"/>
    <x v="0"/>
    <x v="0"/>
  </r>
  <r>
    <s v="Hyundai Venue SX Plus Turbo DCT BSIV"/>
    <n v="10.73"/>
    <n v="29707"/>
    <x v="1"/>
    <x v="1"/>
    <x v="0"/>
    <x v="6"/>
    <n v="1197"/>
    <x v="0"/>
    <x v="0"/>
  </r>
  <r>
    <s v="Hyundai i20 Active 1.4 S"/>
    <n v="5.27"/>
    <n v="47387"/>
    <x v="0"/>
    <x v="0"/>
    <x v="2"/>
    <x v="2"/>
    <n v="1197"/>
    <x v="4"/>
    <x v="0"/>
  </r>
  <r>
    <s v="Tata Zest Revotron 1.2 XT"/>
    <n v="2.36"/>
    <n v="112613"/>
    <x v="1"/>
    <x v="0"/>
    <x v="0"/>
    <x v="5"/>
    <n v="2393"/>
    <x v="1"/>
    <x v="1"/>
  </r>
  <r>
    <s v="Honda City i VTEC V"/>
    <n v="6.44"/>
    <n v="55802"/>
    <x v="1"/>
    <x v="0"/>
    <x v="0"/>
    <x v="0"/>
    <n v="1956"/>
    <x v="0"/>
    <x v="0"/>
  </r>
  <r>
    <s v="MG Hector Sharp CVT"/>
    <n v="17.77"/>
    <n v="11081"/>
    <x v="1"/>
    <x v="1"/>
    <x v="0"/>
    <x v="1"/>
    <n v="1995"/>
    <x v="0"/>
    <x v="0"/>
  </r>
  <r>
    <s v="Hyundai i20 1.4 Sportz"/>
    <n v="5.87"/>
    <n v="82177"/>
    <x v="0"/>
    <x v="0"/>
    <x v="0"/>
    <x v="3"/>
    <n v="1461"/>
    <x v="0"/>
    <x v="0"/>
  </r>
  <r>
    <s v="Honda City i DTEC SV"/>
    <n v="4.2300000000000004"/>
    <n v="66357"/>
    <x v="0"/>
    <x v="0"/>
    <x v="2"/>
    <x v="5"/>
    <n v="1461"/>
    <x v="0"/>
    <x v="0"/>
  </r>
  <r>
    <s v="Hyundai i20 Magna"/>
    <n v="1.86"/>
    <n v="60228"/>
    <x v="1"/>
    <x v="0"/>
    <x v="0"/>
    <x v="12"/>
    <n v="998"/>
    <x v="0"/>
    <x v="2"/>
  </r>
  <r>
    <s v="Hyundai Xcent 1.2 Kappa AT SX Option"/>
    <n v="3.58"/>
    <n v="89337"/>
    <x v="1"/>
    <x v="1"/>
    <x v="0"/>
    <x v="4"/>
    <n v="1495"/>
    <x v="1"/>
    <x v="0"/>
  </r>
  <r>
    <s v="Toyota Innova Crysta 2.4 GX 8 STR"/>
    <n v="19.3"/>
    <n v="20713"/>
    <x v="0"/>
    <x v="0"/>
    <x v="0"/>
    <x v="1"/>
    <n v="1198"/>
    <x v="2"/>
    <x v="0"/>
  </r>
  <r>
    <s v="MG Hector Plus Sharp Diesel MT"/>
    <n v="12.27"/>
    <n v="49268"/>
    <x v="0"/>
    <x v="0"/>
    <x v="0"/>
    <x v="6"/>
    <n v="2982"/>
    <x v="2"/>
    <x v="1"/>
  </r>
  <r>
    <s v="BMW X1 sDrive20d"/>
    <n v="8.83"/>
    <n v="128428"/>
    <x v="0"/>
    <x v="1"/>
    <x v="1"/>
    <x v="10"/>
    <n v="2982"/>
    <x v="0"/>
    <x v="1"/>
  </r>
  <r>
    <s v="Nissan Terrano XV 110 PS"/>
    <n v="4.41"/>
    <n v="133451"/>
    <x v="0"/>
    <x v="0"/>
    <x v="0"/>
    <x v="4"/>
    <n v="1197"/>
    <x v="0"/>
    <x v="0"/>
  </r>
  <r>
    <s v="Renault Pulse RxL"/>
    <n v="1.65"/>
    <n v="104419"/>
    <x v="0"/>
    <x v="0"/>
    <x v="1"/>
    <x v="8"/>
    <n v="2198"/>
    <x v="0"/>
    <x v="1"/>
  </r>
  <r>
    <s v="Maruti Zen Estilo VXI BSIV"/>
    <n v="1.67"/>
    <n v="67301"/>
    <x v="1"/>
    <x v="0"/>
    <x v="0"/>
    <x v="16"/>
    <n v="796"/>
    <x v="0"/>
    <x v="2"/>
  </r>
  <r>
    <s v="Hyundai Accent GLE"/>
    <n v="1.1499999999999999"/>
    <n v="100636"/>
    <x v="1"/>
    <x v="0"/>
    <x v="1"/>
    <x v="9"/>
    <n v="998"/>
    <x v="2"/>
    <x v="2"/>
  </r>
  <r>
    <s v="Mahindra KUV 100 mFALCON G80 K6 Plus"/>
    <n v="3.38"/>
    <n v="38934"/>
    <x v="1"/>
    <x v="0"/>
    <x v="0"/>
    <x v="2"/>
    <n v="1462"/>
    <x v="0"/>
    <x v="0"/>
  </r>
  <r>
    <s v="Toyota Fortuner 4x2 4 Speed AT"/>
    <n v="11.57"/>
    <n v="91653"/>
    <x v="0"/>
    <x v="1"/>
    <x v="1"/>
    <x v="10"/>
    <n v="1497"/>
    <x v="0"/>
    <x v="0"/>
  </r>
  <r>
    <s v="Toyota Fortuner 4x4 MT"/>
    <n v="10.39"/>
    <n v="151441"/>
    <x v="0"/>
    <x v="0"/>
    <x v="2"/>
    <x v="10"/>
    <n v="1197"/>
    <x v="0"/>
    <x v="0"/>
  </r>
  <r>
    <s v="Maruti Baleno 1.2 Zeta"/>
    <n v="5.99"/>
    <n v="52045"/>
    <x v="1"/>
    <x v="0"/>
    <x v="0"/>
    <x v="7"/>
    <n v="1364"/>
    <x v="0"/>
    <x v="0"/>
  </r>
  <r>
    <s v="Mahindra XUV700 MX Diesel"/>
    <n v="12.46"/>
    <n v="4248"/>
    <x v="0"/>
    <x v="0"/>
    <x v="0"/>
    <x v="11"/>
    <n v="1498"/>
    <x v="0"/>
    <x v="0"/>
  </r>
  <r>
    <s v="Maruti Alto LXi"/>
    <n v="1.06"/>
    <n v="147432"/>
    <x v="1"/>
    <x v="0"/>
    <x v="1"/>
    <x v="12"/>
    <n v="1498"/>
    <x v="0"/>
    <x v="0"/>
  </r>
  <r>
    <s v="Maruti Alto K10 VXI AGS Optional"/>
    <n v="3.12"/>
    <n v="28244"/>
    <x v="1"/>
    <x v="1"/>
    <x v="1"/>
    <x v="0"/>
    <n v="1497"/>
    <x v="0"/>
    <x v="0"/>
  </r>
  <r>
    <s v="Maruti Ertiga VXI"/>
    <n v="7.86"/>
    <n v="44458"/>
    <x v="1"/>
    <x v="0"/>
    <x v="0"/>
    <x v="7"/>
    <n v="1197"/>
    <x v="0"/>
    <x v="0"/>
  </r>
  <r>
    <s v="Honda City 1.5 S MT"/>
    <n v="2.52"/>
    <n v="71456"/>
    <x v="1"/>
    <x v="0"/>
    <x v="0"/>
    <x v="14"/>
    <n v="1120"/>
    <x v="0"/>
    <x v="0"/>
  </r>
  <r>
    <s v="Hyundai Grand i10 Sportz"/>
    <n v="3.24"/>
    <n v="38765"/>
    <x v="1"/>
    <x v="0"/>
    <x v="0"/>
    <x v="4"/>
    <n v="1199"/>
    <x v="0"/>
    <x v="0"/>
  </r>
  <r>
    <s v="Toyota Etios GD"/>
    <n v="2.86"/>
    <n v="135571"/>
    <x v="0"/>
    <x v="0"/>
    <x v="1"/>
    <x v="8"/>
    <n v="1493"/>
    <x v="0"/>
    <x v="0"/>
  </r>
  <r>
    <s v="Honda Amaze E i-Dtech"/>
    <n v="3.69"/>
    <n v="113005"/>
    <x v="0"/>
    <x v="0"/>
    <x v="1"/>
    <x v="4"/>
    <n v="1199"/>
    <x v="0"/>
    <x v="0"/>
  </r>
  <r>
    <s v="Honda City i DTEC VX"/>
    <n v="5"/>
    <n v="155769"/>
    <x v="0"/>
    <x v="0"/>
    <x v="0"/>
    <x v="5"/>
    <n v="999"/>
    <x v="0"/>
    <x v="2"/>
  </r>
  <r>
    <s v="Kia Seltos HTX G"/>
    <n v="12.95"/>
    <n v="8062"/>
    <x v="1"/>
    <x v="0"/>
    <x v="0"/>
    <x v="6"/>
    <n v="1956"/>
    <x v="2"/>
    <x v="0"/>
  </r>
  <r>
    <s v="Hyundai Aura SX"/>
    <n v="6.77"/>
    <n v="6071"/>
    <x v="1"/>
    <x v="0"/>
    <x v="0"/>
    <x v="11"/>
    <n v="2755"/>
    <x v="0"/>
    <x v="1"/>
  </r>
  <r>
    <s v="Hyundai Grand i10 CRDi Asta"/>
    <n v="3.89"/>
    <n v="65072"/>
    <x v="0"/>
    <x v="0"/>
    <x v="0"/>
    <x v="5"/>
    <n v="1461"/>
    <x v="0"/>
    <x v="0"/>
  </r>
  <r>
    <s v="Tata Altroz XT"/>
    <n v="6.96"/>
    <n v="29507"/>
    <x v="1"/>
    <x v="0"/>
    <x v="0"/>
    <x v="6"/>
    <n v="999"/>
    <x v="0"/>
    <x v="2"/>
  </r>
  <r>
    <s v="Hyundai Verna CRDi SX"/>
    <n v="2.57"/>
    <n v="372588"/>
    <x v="0"/>
    <x v="0"/>
    <x v="1"/>
    <x v="12"/>
    <n v="1451"/>
    <x v="0"/>
    <x v="0"/>
  </r>
  <r>
    <s v="Honda Jazz 1.2 VX i VTEC"/>
    <n v="4.95"/>
    <n v="24959"/>
    <x v="1"/>
    <x v="0"/>
    <x v="0"/>
    <x v="2"/>
    <n v="1591"/>
    <x v="1"/>
    <x v="0"/>
  </r>
  <r>
    <s v="Renault KWID 1.0 RXT Optional"/>
    <n v="3.24"/>
    <n v="39265"/>
    <x v="1"/>
    <x v="0"/>
    <x v="0"/>
    <x v="3"/>
    <n v="1451"/>
    <x v="2"/>
    <x v="0"/>
  </r>
  <r>
    <s v="Tata Harrier XT plus 2020-2022"/>
    <n v="16.7"/>
    <n v="21699"/>
    <x v="0"/>
    <x v="0"/>
    <x v="0"/>
    <x v="1"/>
    <n v="2494"/>
    <x v="0"/>
    <x v="1"/>
  </r>
  <r>
    <s v="Toyota Innova Crysta 2.8 GX AT BSIV"/>
    <n v="14.82"/>
    <n v="85911"/>
    <x v="0"/>
    <x v="1"/>
    <x v="0"/>
    <x v="3"/>
    <n v="2993"/>
    <x v="0"/>
    <x v="1"/>
  </r>
  <r>
    <s v="Mahindra Verito 1.5 D4 BSIII"/>
    <n v="2.27"/>
    <n v="117132"/>
    <x v="0"/>
    <x v="0"/>
    <x v="0"/>
    <x v="8"/>
    <n v="1248"/>
    <x v="0"/>
    <x v="0"/>
  </r>
  <r>
    <s v="Renault KWID 1.0 RXT"/>
    <n v="2.56"/>
    <n v="50455"/>
    <x v="1"/>
    <x v="0"/>
    <x v="0"/>
    <x v="0"/>
    <n v="1061"/>
    <x v="0"/>
    <x v="0"/>
  </r>
  <r>
    <s v="MG Hector Sharp AT BSIV"/>
    <n v="15.99"/>
    <n v="13471"/>
    <x v="1"/>
    <x v="1"/>
    <x v="0"/>
    <x v="1"/>
    <n v="1396"/>
    <x v="0"/>
    <x v="0"/>
  </r>
  <r>
    <s v="Hyundai Creta 1.6 SX"/>
    <n v="9.48"/>
    <n v="36104"/>
    <x v="1"/>
    <x v="0"/>
    <x v="0"/>
    <x v="3"/>
    <n v="998"/>
    <x v="0"/>
    <x v="2"/>
  </r>
  <r>
    <s v="MG Hector Plus Sharp Hybrid MT"/>
    <n v="17.3"/>
    <n v="7943"/>
    <x v="1"/>
    <x v="0"/>
    <x v="0"/>
    <x v="1"/>
    <n v="1248"/>
    <x v="0"/>
    <x v="0"/>
  </r>
  <r>
    <s v="Toyota Innova 2.5 GX (Diesel) 7 Seater"/>
    <n v="7.57"/>
    <n v="83474"/>
    <x v="0"/>
    <x v="0"/>
    <x v="1"/>
    <x v="5"/>
    <n v="1198"/>
    <x v="4"/>
    <x v="0"/>
  </r>
  <r>
    <s v="BMW 5 Series 525d Sedan"/>
    <n v="8.93"/>
    <n v="84218"/>
    <x v="0"/>
    <x v="1"/>
    <x v="1"/>
    <x v="12"/>
    <n v="2498"/>
    <x v="2"/>
    <x v="1"/>
  </r>
  <r>
    <s v="Maruti Swift Dzire LDI"/>
    <n v="3.41"/>
    <n v="91065"/>
    <x v="0"/>
    <x v="0"/>
    <x v="1"/>
    <x v="4"/>
    <n v="1248"/>
    <x v="2"/>
    <x v="0"/>
  </r>
  <r>
    <s v="Maruti Wagon R LXI Minor"/>
    <n v="0.94725999999999999"/>
    <n v="105323"/>
    <x v="1"/>
    <x v="0"/>
    <x v="1"/>
    <x v="9"/>
    <n v="2179"/>
    <x v="0"/>
    <x v="1"/>
  </r>
  <r>
    <s v="Hyundai Creta 1.4 CRDi S"/>
    <n v="7.65"/>
    <n v="164798"/>
    <x v="0"/>
    <x v="0"/>
    <x v="0"/>
    <x v="2"/>
    <n v="936"/>
    <x v="0"/>
    <x v="2"/>
  </r>
  <r>
    <s v="Maruti Celerio VXI CNG"/>
    <n v="4.29"/>
    <n v="48660"/>
    <x v="2"/>
    <x v="0"/>
    <x v="0"/>
    <x v="6"/>
    <n v="1896"/>
    <x v="0"/>
    <x v="0"/>
  </r>
  <r>
    <s v="Maruti Ritz VDi"/>
    <n v="2.35"/>
    <n v="154958"/>
    <x v="0"/>
    <x v="0"/>
    <x v="0"/>
    <x v="8"/>
    <n v="1396"/>
    <x v="0"/>
    <x v="0"/>
  </r>
  <r>
    <s v="Honda Amaze E i-VTEC"/>
    <n v="2.75"/>
    <n v="95989"/>
    <x v="1"/>
    <x v="0"/>
    <x v="2"/>
    <x v="2"/>
    <n v="2400"/>
    <x v="0"/>
    <x v="1"/>
  </r>
  <r>
    <s v="Mahindra Xylo E8"/>
    <n v="2.04"/>
    <n v="152308"/>
    <x v="0"/>
    <x v="0"/>
    <x v="0"/>
    <x v="14"/>
    <n v="1086"/>
    <x v="0"/>
    <x v="0"/>
  </r>
  <r>
    <s v="Maruti Ertiga VDI"/>
    <n v="4.1399999999999997"/>
    <n v="127831"/>
    <x v="0"/>
    <x v="0"/>
    <x v="0"/>
    <x v="8"/>
    <n v="1956"/>
    <x v="0"/>
    <x v="0"/>
  </r>
  <r>
    <s v="Mahindra XUV500 W8 FWD"/>
    <n v="5.25"/>
    <n v="164428"/>
    <x v="0"/>
    <x v="0"/>
    <x v="0"/>
    <x v="10"/>
    <n v="796"/>
    <x v="2"/>
    <x v="2"/>
  </r>
  <r>
    <s v="Chevrolet Beat Diesel PS"/>
    <n v="2.79"/>
    <n v="60205"/>
    <x v="0"/>
    <x v="0"/>
    <x v="0"/>
    <x v="2"/>
    <n v="2982"/>
    <x v="0"/>
    <x v="1"/>
  </r>
  <r>
    <s v="Skoda New Laura L and K AT"/>
    <n v="2.4500000000000002"/>
    <n v="234805"/>
    <x v="0"/>
    <x v="1"/>
    <x v="0"/>
    <x v="9"/>
    <n v="1950"/>
    <x v="0"/>
    <x v="0"/>
  </r>
  <r>
    <s v="Tata Indigo LX TDI BSIII"/>
    <n v="2.04"/>
    <n v="223926"/>
    <x v="0"/>
    <x v="0"/>
    <x v="1"/>
    <x v="4"/>
    <n v="4367"/>
    <x v="2"/>
    <x v="3"/>
  </r>
  <r>
    <s v="Volvo S 80 D5"/>
    <n v="8.1999999999999993"/>
    <n v="83694"/>
    <x v="0"/>
    <x v="1"/>
    <x v="2"/>
    <x v="8"/>
    <n v="2998"/>
    <x v="0"/>
    <x v="1"/>
  </r>
  <r>
    <s v="Hyundai Santro Xing XP"/>
    <n v="0.68372999999999995"/>
    <n v="102825"/>
    <x v="1"/>
    <x v="0"/>
    <x v="0"/>
    <x v="21"/>
    <n v="1997"/>
    <x v="0"/>
    <x v="0"/>
  </r>
  <r>
    <s v="Jeep Compass 2.0 Sport"/>
    <n v="13.9"/>
    <n v="42035"/>
    <x v="0"/>
    <x v="0"/>
    <x v="0"/>
    <x v="7"/>
    <n v="1248"/>
    <x v="0"/>
    <x v="0"/>
  </r>
  <r>
    <s v="Maruti Alto 800 LXI CNG"/>
    <n v="3.83"/>
    <n v="28350"/>
    <x v="2"/>
    <x v="0"/>
    <x v="0"/>
    <x v="6"/>
    <n v="1197"/>
    <x v="0"/>
    <x v="0"/>
  </r>
  <r>
    <s v="Toyota Fortuner 4x2 AT"/>
    <n v="13.28"/>
    <n v="105427"/>
    <x v="0"/>
    <x v="1"/>
    <x v="2"/>
    <x v="5"/>
    <n v="796"/>
    <x v="0"/>
    <x v="2"/>
  </r>
  <r>
    <s v="Mercedes-Benz GLE 300d"/>
    <n v="89"/>
    <n v="13000"/>
    <x v="0"/>
    <x v="1"/>
    <x v="0"/>
    <x v="1"/>
    <n v="1968"/>
    <x v="0"/>
    <x v="0"/>
  </r>
  <r>
    <s v="Land Rover Range Rover 4.4 Diesel LWB Autobiography"/>
    <n v="190"/>
    <n v="68500"/>
    <x v="0"/>
    <x v="1"/>
    <x v="0"/>
    <x v="7"/>
    <n v="1497"/>
    <x v="0"/>
    <x v="0"/>
  </r>
  <r>
    <s v="BMW X7 xDrive 40i"/>
    <n v="115"/>
    <n v="39000"/>
    <x v="1"/>
    <x v="1"/>
    <x v="0"/>
    <x v="7"/>
    <n v="1061"/>
    <x v="0"/>
    <x v="0"/>
  </r>
  <r>
    <s v="Land Rover Range Rover Sport 2.0 Petrol HSE"/>
    <n v="114"/>
    <n v="19500"/>
    <x v="1"/>
    <x v="1"/>
    <x v="0"/>
    <x v="6"/>
    <n v="1199"/>
    <x v="2"/>
    <x v="0"/>
  </r>
  <r>
    <s v="Maruti Swift VDI"/>
    <n v="4.25"/>
    <n v="66000"/>
    <x v="0"/>
    <x v="0"/>
    <x v="0"/>
    <x v="5"/>
    <n v="2184"/>
    <x v="0"/>
    <x v="1"/>
  </r>
  <r>
    <s v="Hyundai i10 Magna"/>
    <n v="3.1"/>
    <n v="23000"/>
    <x v="1"/>
    <x v="0"/>
    <x v="0"/>
    <x v="4"/>
    <n v="2179"/>
    <x v="0"/>
    <x v="1"/>
  </r>
  <r>
    <s v="Maruti Alto LXi"/>
    <n v="1.5"/>
    <n v="65000"/>
    <x v="1"/>
    <x v="0"/>
    <x v="1"/>
    <x v="14"/>
    <n v="1198"/>
    <x v="0"/>
    <x v="0"/>
  </r>
  <r>
    <s v="Audi Q3 35 TDI Quattro Premium Plus"/>
    <n v="14.75"/>
    <n v="76000"/>
    <x v="0"/>
    <x v="1"/>
    <x v="1"/>
    <x v="2"/>
    <n v="1498"/>
    <x v="0"/>
    <x v="0"/>
  </r>
  <r>
    <s v="Hyundai Creta EX"/>
    <n v="11"/>
    <n v="20000"/>
    <x v="1"/>
    <x v="0"/>
    <x v="0"/>
    <x v="6"/>
    <n v="1396"/>
    <x v="0"/>
    <x v="0"/>
  </r>
  <r>
    <s v="Maruti Estilo LXI"/>
    <n v="1.25"/>
    <n v="90000"/>
    <x v="1"/>
    <x v="0"/>
    <x v="0"/>
    <x v="14"/>
    <n v="998"/>
    <x v="0"/>
    <x v="2"/>
  </r>
  <r>
    <s v="Tata Tiago 1.2 Revotron XZ Plus"/>
    <n v="4.4000000000000004"/>
    <n v="25000"/>
    <x v="1"/>
    <x v="0"/>
    <x v="0"/>
    <x v="7"/>
    <n v="1399"/>
    <x v="0"/>
    <x v="0"/>
  </r>
  <r>
    <s v="Nissan X-Trail Comfort"/>
    <n v="1.7"/>
    <n v="110000"/>
    <x v="0"/>
    <x v="0"/>
    <x v="0"/>
    <x v="15"/>
    <n v="998"/>
    <x v="0"/>
    <x v="2"/>
  </r>
  <r>
    <s v="Mahindra XUV500 W8 2WD"/>
    <n v="4.0999999999999996"/>
    <n v="110000"/>
    <x v="0"/>
    <x v="0"/>
    <x v="2"/>
    <x v="5"/>
    <n v="1396"/>
    <x v="0"/>
    <x v="0"/>
  </r>
  <r>
    <s v="Tata Nexon 1.2 Revotron XE"/>
    <n v="6"/>
    <n v="60000"/>
    <x v="1"/>
    <x v="0"/>
    <x v="0"/>
    <x v="6"/>
    <n v="1498"/>
    <x v="0"/>
    <x v="0"/>
  </r>
  <r>
    <s v="Honda City i-DTEC V"/>
    <n v="6.5"/>
    <n v="110000"/>
    <x v="0"/>
    <x v="0"/>
    <x v="1"/>
    <x v="0"/>
    <n v="993"/>
    <x v="0"/>
    <x v="2"/>
  </r>
  <r>
    <s v="Hyundai i20 Sportz Option 1.4 CRDi"/>
    <n v="4"/>
    <n v="100000"/>
    <x v="0"/>
    <x v="0"/>
    <x v="0"/>
    <x v="4"/>
    <n v="1197"/>
    <x v="0"/>
    <x v="0"/>
  </r>
  <r>
    <s v="Maruti Wagon R LXI CNG"/>
    <n v="3"/>
    <n v="60000"/>
    <x v="2"/>
    <x v="0"/>
    <x v="0"/>
    <x v="5"/>
    <n v="1197"/>
    <x v="0"/>
    <x v="0"/>
  </r>
  <r>
    <s v="Ford Figo Diesel Titanium"/>
    <n v="1"/>
    <n v="70000"/>
    <x v="0"/>
    <x v="0"/>
    <x v="2"/>
    <x v="12"/>
    <n v="1956"/>
    <x v="0"/>
    <x v="0"/>
  </r>
  <r>
    <s v="Maruti Wagon R LXI Avnace Edition"/>
    <n v="2.9"/>
    <n v="80000"/>
    <x v="1"/>
    <x v="0"/>
    <x v="0"/>
    <x v="4"/>
    <n v="1399"/>
    <x v="0"/>
    <x v="0"/>
  </r>
  <r>
    <s v="Hyundai i20 1.4 CRDi Era"/>
    <n v="1.4"/>
    <n v="100000"/>
    <x v="0"/>
    <x v="0"/>
    <x v="3"/>
    <x v="16"/>
    <n v="1061"/>
    <x v="0"/>
    <x v="0"/>
  </r>
  <r>
    <s v="Ford Aspire 1.5 TDCi Trend"/>
    <n v="3.5"/>
    <n v="127000"/>
    <x v="0"/>
    <x v="0"/>
    <x v="0"/>
    <x v="4"/>
    <n v="796"/>
    <x v="0"/>
    <x v="2"/>
  </r>
  <r>
    <s v="Maruti Zen LXi - BS III"/>
    <n v="0.75"/>
    <n v="80000"/>
    <x v="1"/>
    <x v="0"/>
    <x v="0"/>
    <x v="15"/>
    <n v="1794"/>
    <x v="0"/>
    <x v="0"/>
  </r>
  <r>
    <s v="Maruti Ignis 1.2 Delta BSIV"/>
    <n v="4.3"/>
    <n v="50000"/>
    <x v="1"/>
    <x v="0"/>
    <x v="0"/>
    <x v="3"/>
    <n v="1498"/>
    <x v="2"/>
    <x v="0"/>
  </r>
  <r>
    <s v="Hyundai i20 1.2 Magna"/>
    <n v="1.6"/>
    <n v="87000"/>
    <x v="1"/>
    <x v="0"/>
    <x v="1"/>
    <x v="12"/>
    <n v="1199"/>
    <x v="0"/>
    <x v="0"/>
  </r>
  <r>
    <s v="Tata Harrier XT BSIV"/>
    <n v="12"/>
    <n v="80000"/>
    <x v="0"/>
    <x v="0"/>
    <x v="0"/>
    <x v="7"/>
    <n v="2179"/>
    <x v="0"/>
    <x v="1"/>
  </r>
  <r>
    <s v="Ford Figo Diesel LXI"/>
    <n v="2.5"/>
    <n v="90000"/>
    <x v="0"/>
    <x v="0"/>
    <x v="0"/>
    <x v="10"/>
    <n v="1498"/>
    <x v="0"/>
    <x v="0"/>
  </r>
  <r>
    <s v="Maruti Wagon R LXI Minor"/>
    <n v="0.85"/>
    <n v="80000"/>
    <x v="1"/>
    <x v="0"/>
    <x v="0"/>
    <x v="9"/>
    <n v="1248"/>
    <x v="0"/>
    <x v="0"/>
  </r>
  <r>
    <s v="Maruti Alto 800 LXI"/>
    <n v="3"/>
    <n v="25000"/>
    <x v="1"/>
    <x v="0"/>
    <x v="1"/>
    <x v="7"/>
    <n v="793"/>
    <x v="0"/>
    <x v="2"/>
  </r>
  <r>
    <s v="Toyota Corolla Executive (HE)"/>
    <n v="1.9"/>
    <n v="120000"/>
    <x v="1"/>
    <x v="0"/>
    <x v="1"/>
    <x v="9"/>
    <n v="1248"/>
    <x v="0"/>
    <x v="0"/>
  </r>
  <r>
    <s v="Honda City V MT Diesel"/>
    <n v="10.99"/>
    <n v="25000"/>
    <x v="0"/>
    <x v="0"/>
    <x v="0"/>
    <x v="1"/>
    <n v="1405"/>
    <x v="0"/>
    <x v="0"/>
  </r>
  <r>
    <s v="Tata Tiago 1.2 Revotron XZ"/>
    <n v="2.5"/>
    <n v="40000"/>
    <x v="1"/>
    <x v="0"/>
    <x v="0"/>
    <x v="0"/>
    <n v="1499"/>
    <x v="0"/>
    <x v="0"/>
  </r>
  <r>
    <s v="Mahindra XUV500 AT W10 FWD"/>
    <n v="6"/>
    <n v="120000"/>
    <x v="0"/>
    <x v="1"/>
    <x v="2"/>
    <x v="2"/>
    <n v="1396"/>
    <x v="0"/>
    <x v="0"/>
  </r>
  <r>
    <s v="Honda Amaze S i-DTEC"/>
    <n v="5.5"/>
    <n v="100000"/>
    <x v="0"/>
    <x v="0"/>
    <x v="0"/>
    <x v="3"/>
    <n v="1199"/>
    <x v="0"/>
    <x v="0"/>
  </r>
  <r>
    <s v="Maruti Swift ZDI Plus"/>
    <n v="6.3"/>
    <n v="90000"/>
    <x v="0"/>
    <x v="0"/>
    <x v="0"/>
    <x v="7"/>
    <n v="1598"/>
    <x v="0"/>
    <x v="0"/>
  </r>
  <r>
    <s v="Maruti Celerio VDi"/>
    <n v="2.25"/>
    <n v="50000"/>
    <x v="0"/>
    <x v="0"/>
    <x v="1"/>
    <x v="4"/>
    <n v="1198"/>
    <x v="0"/>
    <x v="0"/>
  </r>
  <r>
    <s v="Maruti Swift ZDI Plus"/>
    <n v="5.8"/>
    <n v="90000"/>
    <x v="0"/>
    <x v="0"/>
    <x v="0"/>
    <x v="7"/>
    <n v="1799"/>
    <x v="0"/>
    <x v="0"/>
  </r>
  <r>
    <s v="Tata Indica DLG TC"/>
    <n v="0.55000000000000004"/>
    <n v="50000"/>
    <x v="0"/>
    <x v="0"/>
    <x v="2"/>
    <x v="17"/>
    <n v="1193"/>
    <x v="0"/>
    <x v="0"/>
  </r>
  <r>
    <s v="Ford Aspire Titanium Diesel"/>
    <n v="6.5"/>
    <n v="90000"/>
    <x v="0"/>
    <x v="0"/>
    <x v="1"/>
    <x v="11"/>
    <n v="998"/>
    <x v="0"/>
    <x v="2"/>
  </r>
  <r>
    <s v="Hyundai Creta 1.4 E Plus"/>
    <n v="9.1"/>
    <n v="40000"/>
    <x v="0"/>
    <x v="0"/>
    <x v="1"/>
    <x v="3"/>
    <n v="1198"/>
    <x v="2"/>
    <x v="0"/>
  </r>
  <r>
    <s v="Tata Tiago 1.2 Revotron XM"/>
    <n v="3.9"/>
    <n v="35000"/>
    <x v="1"/>
    <x v="0"/>
    <x v="0"/>
    <x v="7"/>
    <n v="1498"/>
    <x v="2"/>
    <x v="0"/>
  </r>
  <r>
    <s v="Chevrolet Optra 1.6 LS Petrol"/>
    <n v="1.1000000000000001"/>
    <n v="70000"/>
    <x v="1"/>
    <x v="0"/>
    <x v="3"/>
    <x v="9"/>
    <n v="1497"/>
    <x v="0"/>
    <x v="0"/>
  </r>
  <r>
    <s v="Volkswagen Polo 1.2 MPI Comfortline"/>
    <n v="2.7"/>
    <n v="90000"/>
    <x v="1"/>
    <x v="0"/>
    <x v="1"/>
    <x v="5"/>
    <n v="1493"/>
    <x v="0"/>
    <x v="0"/>
  </r>
  <r>
    <s v="Honda Civic 1.8 V MT"/>
    <n v="2"/>
    <n v="90000"/>
    <x v="1"/>
    <x v="0"/>
    <x v="2"/>
    <x v="9"/>
    <n v="1248"/>
    <x v="0"/>
    <x v="0"/>
  </r>
  <r>
    <s v="Tata Indica Xeta GLS BS IV"/>
    <n v="0.45"/>
    <n v="60000"/>
    <x v="1"/>
    <x v="0"/>
    <x v="0"/>
    <x v="9"/>
    <n v="1498"/>
    <x v="0"/>
    <x v="0"/>
  </r>
  <r>
    <s v="Maruti Wagon R LXI"/>
    <n v="4.2"/>
    <n v="50000"/>
    <x v="1"/>
    <x v="0"/>
    <x v="0"/>
    <x v="7"/>
    <n v="814"/>
    <x v="0"/>
    <x v="2"/>
  </r>
  <r>
    <s v="Volkswagen Polo 1.2 MPI Comfortline"/>
    <n v="3"/>
    <n v="90000"/>
    <x v="1"/>
    <x v="0"/>
    <x v="2"/>
    <x v="4"/>
    <n v="1199"/>
    <x v="0"/>
    <x v="0"/>
  </r>
  <r>
    <s v="Honda Amaze E i-Dtech"/>
    <n v="3.4"/>
    <n v="25000"/>
    <x v="0"/>
    <x v="0"/>
    <x v="0"/>
    <x v="5"/>
    <n v="1896"/>
    <x v="0"/>
    <x v="0"/>
  </r>
  <r>
    <s v="Mahindra Marazzo M2 BSIV"/>
    <n v="7.5"/>
    <n v="110000"/>
    <x v="0"/>
    <x v="0"/>
    <x v="0"/>
    <x v="7"/>
    <n v="2179"/>
    <x v="0"/>
    <x v="1"/>
  </r>
  <r>
    <s v="Mahindra TUV 300 T6"/>
    <n v="5.55"/>
    <n v="80000"/>
    <x v="0"/>
    <x v="0"/>
    <x v="0"/>
    <x v="0"/>
    <n v="1364"/>
    <x v="0"/>
    <x v="0"/>
  </r>
  <r>
    <s v="Maruti SX4 S Cross Zeta DDiS 200 SH"/>
    <n v="8.1"/>
    <n v="126000"/>
    <x v="0"/>
    <x v="0"/>
    <x v="0"/>
    <x v="0"/>
    <n v="1197"/>
    <x v="0"/>
    <x v="0"/>
  </r>
  <r>
    <s v="Honda Amaze E i-Dtech"/>
    <n v="3.2"/>
    <n v="82000"/>
    <x v="0"/>
    <x v="0"/>
    <x v="1"/>
    <x v="10"/>
    <n v="1968"/>
    <x v="2"/>
    <x v="0"/>
  </r>
  <r>
    <s v="Hyundai EON LPG Era Plus Option"/>
    <n v="2.2000000000000002"/>
    <n v="50000"/>
    <x v="4"/>
    <x v="0"/>
    <x v="1"/>
    <x v="3"/>
    <n v="1047"/>
    <x v="0"/>
    <x v="0"/>
  </r>
  <r>
    <s v="Honda Amaze S CVT Petrol BSIV"/>
    <n v="5.9"/>
    <n v="80000"/>
    <x v="1"/>
    <x v="1"/>
    <x v="0"/>
    <x v="7"/>
    <n v="1047"/>
    <x v="0"/>
    <x v="0"/>
  </r>
  <r>
    <s v="Skoda New Laura Ambiente 1.9 PD"/>
    <n v="2"/>
    <n v="45500"/>
    <x v="0"/>
    <x v="0"/>
    <x v="1"/>
    <x v="12"/>
    <n v="1248"/>
    <x v="2"/>
    <x v="0"/>
  </r>
  <r>
    <s v="Mahindra Scorpio LX BSIV"/>
    <n v="8.5"/>
    <n v="40000"/>
    <x v="0"/>
    <x v="0"/>
    <x v="0"/>
    <x v="8"/>
    <n v="1061"/>
    <x v="0"/>
    <x v="0"/>
  </r>
  <r>
    <s v="Toyota Etios VD"/>
    <n v="2.2999999999999998"/>
    <n v="142000"/>
    <x v="0"/>
    <x v="0"/>
    <x v="0"/>
    <x v="16"/>
    <n v="1498"/>
    <x v="0"/>
    <x v="0"/>
  </r>
  <r>
    <s v="Hyundai Grand i10 Magna"/>
    <n v="4.4000000000000004"/>
    <n v="34000"/>
    <x v="1"/>
    <x v="0"/>
    <x v="0"/>
    <x v="2"/>
    <n v="2179"/>
    <x v="0"/>
    <x v="1"/>
  </r>
  <r>
    <s v="Skoda Octavia Elegance 2.0 TDI AT"/>
    <n v="6.75"/>
    <n v="181000"/>
    <x v="0"/>
    <x v="1"/>
    <x v="0"/>
    <x v="5"/>
    <n v="1196"/>
    <x v="0"/>
    <x v="0"/>
  </r>
  <r>
    <s v="Tata Tigor 1.05 Revotorq XZ Option"/>
    <n v="4.8"/>
    <n v="70000"/>
    <x v="0"/>
    <x v="0"/>
    <x v="0"/>
    <x v="7"/>
    <n v="993"/>
    <x v="0"/>
    <x v="2"/>
  </r>
  <r>
    <s v="Tata Tigor 1.05 Revotorq XZ Option"/>
    <n v="4.8"/>
    <n v="70000"/>
    <x v="0"/>
    <x v="0"/>
    <x v="0"/>
    <x v="7"/>
    <n v="1451"/>
    <x v="0"/>
    <x v="0"/>
  </r>
  <r>
    <s v="Maruti Ertiga ZDI"/>
    <n v="4.5"/>
    <n v="120000"/>
    <x v="0"/>
    <x v="0"/>
    <x v="0"/>
    <x v="8"/>
    <n v="1248"/>
    <x v="0"/>
    <x v="0"/>
  </r>
  <r>
    <s v="Maruti Wagon R VXI Minor"/>
    <n v="1.1000000000000001"/>
    <n v="40000"/>
    <x v="1"/>
    <x v="0"/>
    <x v="3"/>
    <x v="17"/>
    <n v="1193"/>
    <x v="0"/>
    <x v="0"/>
  </r>
  <r>
    <s v="Skoda Rapid 1.5 TDI AT Ambition"/>
    <n v="7.5"/>
    <n v="80000"/>
    <x v="0"/>
    <x v="1"/>
    <x v="0"/>
    <x v="4"/>
    <n v="814"/>
    <x v="0"/>
    <x v="2"/>
  </r>
  <r>
    <s v="Mahindra XUV500 W7"/>
    <n v="13"/>
    <n v="30000"/>
    <x v="0"/>
    <x v="0"/>
    <x v="0"/>
    <x v="6"/>
    <n v="1197"/>
    <x v="0"/>
    <x v="0"/>
  </r>
  <r>
    <s v="Ford Figo Petrol EXI"/>
    <n v="1"/>
    <n v="100000"/>
    <x v="1"/>
    <x v="0"/>
    <x v="1"/>
    <x v="16"/>
    <n v="998"/>
    <x v="0"/>
    <x v="2"/>
  </r>
  <r>
    <s v="Maruti Zen LXI"/>
    <n v="0.65"/>
    <n v="100000"/>
    <x v="1"/>
    <x v="0"/>
    <x v="2"/>
    <x v="19"/>
    <n v="1194"/>
    <x v="0"/>
    <x v="0"/>
  </r>
  <r>
    <s v="MG Hector Sharp DCT"/>
    <n v="17.5"/>
    <n v="40000"/>
    <x v="1"/>
    <x v="1"/>
    <x v="0"/>
    <x v="1"/>
    <n v="1197"/>
    <x v="0"/>
    <x v="0"/>
  </r>
  <r>
    <s v="Maruti Baleno Delta Diesel"/>
    <n v="5.34"/>
    <n v="95700"/>
    <x v="0"/>
    <x v="0"/>
    <x v="1"/>
    <x v="3"/>
    <n v="1197"/>
    <x v="0"/>
    <x v="0"/>
  </r>
  <r>
    <s v="Tata Indica GLS"/>
    <n v="1.2"/>
    <n v="38332"/>
    <x v="1"/>
    <x v="0"/>
    <x v="0"/>
    <x v="17"/>
    <n v="1498"/>
    <x v="0"/>
    <x v="0"/>
  </r>
  <r>
    <s v="Hyundai EON Magna Plus"/>
    <n v="2.5"/>
    <n v="35000"/>
    <x v="1"/>
    <x v="0"/>
    <x v="0"/>
    <x v="4"/>
    <n v="1498"/>
    <x v="0"/>
    <x v="0"/>
  </r>
  <r>
    <s v="Hyundai Grand i10 1.2 Kappa Sportz Option"/>
    <n v="3.6"/>
    <n v="50000"/>
    <x v="1"/>
    <x v="0"/>
    <x v="2"/>
    <x v="3"/>
    <n v="1497"/>
    <x v="4"/>
    <x v="0"/>
  </r>
  <r>
    <s v="Maruti Alto K10 VXI"/>
    <n v="3.5"/>
    <n v="35000"/>
    <x v="1"/>
    <x v="0"/>
    <x v="0"/>
    <x v="2"/>
    <n v="998"/>
    <x v="0"/>
    <x v="2"/>
  </r>
  <r>
    <s v="Ford Freestyle Ambiente Petrol BSIV"/>
    <n v="4.25"/>
    <n v="40000"/>
    <x v="1"/>
    <x v="0"/>
    <x v="0"/>
    <x v="3"/>
    <n v="1248"/>
    <x v="0"/>
    <x v="0"/>
  </r>
  <r>
    <s v="Maruti Swift VXI"/>
    <n v="3.05"/>
    <n v="50000"/>
    <x v="1"/>
    <x v="0"/>
    <x v="0"/>
    <x v="10"/>
    <n v="2494"/>
    <x v="0"/>
    <x v="1"/>
  </r>
  <r>
    <s v="Maruti Swift Dzire Tour 1.2 S STD CNG"/>
    <n v="6.1"/>
    <n v="40000"/>
    <x v="2"/>
    <x v="0"/>
    <x v="0"/>
    <x v="7"/>
    <n v="1498"/>
    <x v="0"/>
    <x v="0"/>
  </r>
  <r>
    <s v="Ford Ecosport Thunder Edition Diesel"/>
    <n v="9"/>
    <n v="50000"/>
    <x v="0"/>
    <x v="0"/>
    <x v="0"/>
    <x v="1"/>
    <n v="998"/>
    <x v="0"/>
    <x v="2"/>
  </r>
  <r>
    <s v="Ford Ecosport 1.5 DV5 MT Ambiente"/>
    <n v="5"/>
    <n v="60000"/>
    <x v="0"/>
    <x v="0"/>
    <x v="1"/>
    <x v="5"/>
    <n v="1799"/>
    <x v="0"/>
    <x v="0"/>
  </r>
  <r>
    <s v="Kia Seltos Anniversary Edition IVT"/>
    <n v="16.5"/>
    <n v="31000"/>
    <x v="1"/>
    <x v="1"/>
    <x v="0"/>
    <x v="6"/>
    <n v="1248"/>
    <x v="0"/>
    <x v="0"/>
  </r>
  <r>
    <s v="Maruti Wagon R VXi BSII"/>
    <n v="1.7"/>
    <n v="80000"/>
    <x v="1"/>
    <x v="0"/>
    <x v="1"/>
    <x v="16"/>
    <n v="1461"/>
    <x v="0"/>
    <x v="0"/>
  </r>
  <r>
    <s v="Maruti SX4 S Cross Zeta DDiS 200 SH"/>
    <n v="7.6"/>
    <n v="70000"/>
    <x v="0"/>
    <x v="0"/>
    <x v="0"/>
    <x v="3"/>
    <n v="1197"/>
    <x v="2"/>
    <x v="0"/>
  </r>
  <r>
    <s v="Toyota Innova 2.5 VX (Diesel) 8 Seater BS IV"/>
    <n v="4.0999999999999996"/>
    <n v="120000"/>
    <x v="0"/>
    <x v="0"/>
    <x v="2"/>
    <x v="16"/>
    <n v="1248"/>
    <x v="0"/>
    <x v="0"/>
  </r>
  <r>
    <s v="Honda Jazz VX Diesel"/>
    <n v="7.1"/>
    <n v="50000"/>
    <x v="0"/>
    <x v="0"/>
    <x v="0"/>
    <x v="7"/>
    <n v="1582"/>
    <x v="0"/>
    <x v="0"/>
  </r>
  <r>
    <s v="Maruti Wagon R VXI BS IV"/>
    <n v="2.4"/>
    <n v="50000"/>
    <x v="1"/>
    <x v="0"/>
    <x v="0"/>
    <x v="10"/>
    <n v="2179"/>
    <x v="0"/>
    <x v="1"/>
  </r>
  <r>
    <s v="Honda Civic 1.8 S MT"/>
    <n v="1.4"/>
    <n v="85000"/>
    <x v="1"/>
    <x v="0"/>
    <x v="1"/>
    <x v="9"/>
    <n v="1396"/>
    <x v="0"/>
    <x v="0"/>
  </r>
  <r>
    <s v="Maruti Swift VDI BSIV"/>
    <n v="4.25"/>
    <n v="80000"/>
    <x v="0"/>
    <x v="0"/>
    <x v="0"/>
    <x v="2"/>
    <n v="1248"/>
    <x v="2"/>
    <x v="0"/>
  </r>
  <r>
    <s v="Renault Duster 85PS Diesel RxL"/>
    <n v="4.75"/>
    <n v="73000"/>
    <x v="0"/>
    <x v="0"/>
    <x v="1"/>
    <x v="4"/>
    <n v="1248"/>
    <x v="0"/>
    <x v="0"/>
  </r>
  <r>
    <s v="Hyundai i10 Magna 1.2 iTech SE"/>
    <n v="1.8"/>
    <n v="60000"/>
    <x v="1"/>
    <x v="0"/>
    <x v="1"/>
    <x v="10"/>
    <n v="1248"/>
    <x v="0"/>
    <x v="0"/>
  </r>
  <r>
    <s v="Maruti Swift Dzire LDI"/>
    <n v="2.99"/>
    <n v="120000"/>
    <x v="0"/>
    <x v="0"/>
    <x v="0"/>
    <x v="10"/>
    <n v="1248"/>
    <x v="0"/>
    <x v="0"/>
  </r>
  <r>
    <s v="Hyundai Creta 1.6 CRDi SX"/>
    <n v="7.5"/>
    <n v="100000"/>
    <x v="0"/>
    <x v="0"/>
    <x v="0"/>
    <x v="4"/>
    <n v="1364"/>
    <x v="2"/>
    <x v="0"/>
  </r>
  <r>
    <s v="Mahindra XUV500 W8 FWD"/>
    <n v="6"/>
    <n v="100000"/>
    <x v="0"/>
    <x v="0"/>
    <x v="1"/>
    <x v="5"/>
    <n v="1496"/>
    <x v="0"/>
    <x v="0"/>
  </r>
  <r>
    <s v="Hyundai i20 1.4 CRDi Sportz"/>
    <n v="2.78"/>
    <n v="120000"/>
    <x v="0"/>
    <x v="0"/>
    <x v="0"/>
    <x v="8"/>
    <n v="998"/>
    <x v="0"/>
    <x v="2"/>
  </r>
  <r>
    <s v="Maruti Swift Dzire VDI"/>
    <n v="3"/>
    <n v="80000"/>
    <x v="0"/>
    <x v="0"/>
    <x v="2"/>
    <x v="8"/>
    <n v="2393"/>
    <x v="0"/>
    <x v="1"/>
  </r>
  <r>
    <s v="Maruti Swift Dzire VDi"/>
    <n v="2.9"/>
    <n v="80000"/>
    <x v="0"/>
    <x v="0"/>
    <x v="2"/>
    <x v="8"/>
    <n v="1405"/>
    <x v="0"/>
    <x v="0"/>
  </r>
  <r>
    <s v="Tata Indica Quadrajet VX"/>
    <n v="0.95"/>
    <n v="100000"/>
    <x v="0"/>
    <x v="0"/>
    <x v="1"/>
    <x v="8"/>
    <n v="1197"/>
    <x v="0"/>
    <x v="0"/>
  </r>
  <r>
    <s v="Maruti Ertiga SHVS VDI"/>
    <n v="6.65"/>
    <n v="60000"/>
    <x v="0"/>
    <x v="0"/>
    <x v="0"/>
    <x v="0"/>
    <n v="1582"/>
    <x v="0"/>
    <x v="0"/>
  </r>
  <r>
    <s v="Toyota Etios Liva GD"/>
    <n v="2.65"/>
    <n v="80000"/>
    <x v="0"/>
    <x v="0"/>
    <x v="0"/>
    <x v="10"/>
    <n v="1582"/>
    <x v="0"/>
    <x v="0"/>
  </r>
  <r>
    <s v="Toyota Etios VX"/>
    <n v="1.9"/>
    <n v="80500"/>
    <x v="1"/>
    <x v="0"/>
    <x v="1"/>
    <x v="16"/>
    <n v="998"/>
    <x v="0"/>
    <x v="2"/>
  </r>
  <r>
    <s v="Maruti Wagon R VXI BS IV"/>
    <n v="3"/>
    <n v="25000"/>
    <x v="1"/>
    <x v="0"/>
    <x v="0"/>
    <x v="8"/>
    <n v="1497"/>
    <x v="0"/>
    <x v="0"/>
  </r>
  <r>
    <s v="Toyota Innova Crysta 2.4 G MT BSIV"/>
    <n v="13.5"/>
    <n v="90000"/>
    <x v="0"/>
    <x v="0"/>
    <x v="0"/>
    <x v="0"/>
    <n v="814"/>
    <x v="0"/>
    <x v="2"/>
  </r>
  <r>
    <s v="Tata Indigo LX (TDI) BS-III"/>
    <n v="1.8"/>
    <n v="60000"/>
    <x v="0"/>
    <x v="0"/>
    <x v="3"/>
    <x v="5"/>
    <n v="998"/>
    <x v="0"/>
    <x v="2"/>
  </r>
  <r>
    <s v="Hyundai Venue S BSIV"/>
    <n v="7"/>
    <n v="50000"/>
    <x v="1"/>
    <x v="0"/>
    <x v="0"/>
    <x v="7"/>
    <n v="1197"/>
    <x v="0"/>
    <x v="0"/>
  </r>
  <r>
    <s v="Hyundai Creta 1.6 CRDi SX"/>
    <n v="7.3"/>
    <n v="100000"/>
    <x v="0"/>
    <x v="0"/>
    <x v="1"/>
    <x v="4"/>
    <n v="1248"/>
    <x v="0"/>
    <x v="0"/>
  </r>
  <r>
    <s v="Hyundai Creta 1.6 CRDi SX"/>
    <n v="7.3"/>
    <n v="100000"/>
    <x v="0"/>
    <x v="0"/>
    <x v="1"/>
    <x v="4"/>
    <n v="1461"/>
    <x v="0"/>
    <x v="0"/>
  </r>
  <r>
    <s v="Maruti Wagon R LXI DUO BS IV"/>
    <n v="2.5"/>
    <n v="80000"/>
    <x v="4"/>
    <x v="0"/>
    <x v="0"/>
    <x v="8"/>
    <n v="998"/>
    <x v="4"/>
    <x v="2"/>
  </r>
  <r>
    <s v="Honda City VTEC"/>
    <n v="1.2"/>
    <n v="10000"/>
    <x v="1"/>
    <x v="0"/>
    <x v="1"/>
    <x v="9"/>
    <n v="1461"/>
    <x v="0"/>
    <x v="0"/>
  </r>
  <r>
    <s v="Hyundai EON LPG Magna Plus"/>
    <n v="1.85"/>
    <n v="60000"/>
    <x v="4"/>
    <x v="0"/>
    <x v="1"/>
    <x v="8"/>
    <n v="1298"/>
    <x v="0"/>
    <x v="0"/>
  </r>
  <r>
    <s v="Maruti Alto K10 2010-2014 VXI"/>
    <n v="1.8"/>
    <n v="70000"/>
    <x v="1"/>
    <x v="0"/>
    <x v="1"/>
    <x v="10"/>
    <n v="796"/>
    <x v="0"/>
    <x v="2"/>
  </r>
  <r>
    <s v="Hyundai i10 Magna"/>
    <n v="1.5"/>
    <n v="110000"/>
    <x v="1"/>
    <x v="0"/>
    <x v="2"/>
    <x v="8"/>
    <n v="796"/>
    <x v="0"/>
    <x v="2"/>
  </r>
  <r>
    <s v="Maruti Ritz VDi"/>
    <n v="2.15"/>
    <n v="72000"/>
    <x v="0"/>
    <x v="0"/>
    <x v="0"/>
    <x v="16"/>
    <n v="1368"/>
    <x v="0"/>
    <x v="0"/>
  </r>
  <r>
    <s v="Renault Duster 85PS Diesel RxL"/>
    <n v="3.65"/>
    <n v="63000"/>
    <x v="0"/>
    <x v="0"/>
    <x v="1"/>
    <x v="5"/>
    <n v="1341"/>
    <x v="0"/>
    <x v="0"/>
  </r>
  <r>
    <s v="Maruti Wagon R LXI"/>
    <n v="3.85"/>
    <n v="50000"/>
    <x v="1"/>
    <x v="0"/>
    <x v="1"/>
    <x v="7"/>
    <n v="1197"/>
    <x v="0"/>
    <x v="0"/>
  </r>
  <r>
    <s v="Mahindra Verito Vibe 1.5 dCi D6"/>
    <n v="2.4"/>
    <n v="100000"/>
    <x v="0"/>
    <x v="0"/>
    <x v="1"/>
    <x v="4"/>
    <n v="1197"/>
    <x v="0"/>
    <x v="0"/>
  </r>
  <r>
    <s v="Maruti Swift Dzire VXi"/>
    <n v="1.75"/>
    <n v="80000"/>
    <x v="1"/>
    <x v="0"/>
    <x v="3"/>
    <x v="14"/>
    <n v="796"/>
    <x v="0"/>
    <x v="2"/>
  </r>
  <r>
    <s v="Maruti Omni E MPI STD BSIV"/>
    <n v="2.2999999999999998"/>
    <n v="70000"/>
    <x v="1"/>
    <x v="0"/>
    <x v="0"/>
    <x v="3"/>
    <n v="1498"/>
    <x v="0"/>
    <x v="0"/>
  </r>
  <r>
    <s v="Maruti Alto 800 LXI"/>
    <n v="3.1"/>
    <n v="35000"/>
    <x v="1"/>
    <x v="0"/>
    <x v="1"/>
    <x v="6"/>
    <n v="1497"/>
    <x v="0"/>
    <x v="0"/>
  </r>
  <r>
    <s v="Jeep Compass 1.4 Longitude Option BSIV"/>
    <n v="14.37"/>
    <n v="50000"/>
    <x v="1"/>
    <x v="1"/>
    <x v="0"/>
    <x v="3"/>
    <n v="999"/>
    <x v="0"/>
    <x v="2"/>
  </r>
  <r>
    <s v="Hyundai Getz GLS"/>
    <n v="0.9"/>
    <n v="70000"/>
    <x v="1"/>
    <x v="0"/>
    <x v="2"/>
    <x v="15"/>
    <n v="1199"/>
    <x v="2"/>
    <x v="0"/>
  </r>
  <r>
    <s v="Hyundai i20 1.2 Magna"/>
    <n v="1.95"/>
    <n v="100000"/>
    <x v="1"/>
    <x v="0"/>
    <x v="0"/>
    <x v="12"/>
    <n v="799"/>
    <x v="3"/>
    <x v="2"/>
  </r>
  <r>
    <s v="Hyundai i20 1.2 Magna"/>
    <n v="1.95"/>
    <n v="90000"/>
    <x v="1"/>
    <x v="0"/>
    <x v="0"/>
    <x v="12"/>
    <n v="1197"/>
    <x v="0"/>
    <x v="0"/>
  </r>
  <r>
    <s v="Maruti Alto LXi"/>
    <n v="1.2"/>
    <n v="70000"/>
    <x v="1"/>
    <x v="0"/>
    <x v="0"/>
    <x v="8"/>
    <n v="2179"/>
    <x v="0"/>
    <x v="1"/>
  </r>
  <r>
    <s v="Honda City i-DTEC V"/>
    <n v="6.5"/>
    <n v="110000"/>
    <x v="0"/>
    <x v="0"/>
    <x v="1"/>
    <x v="0"/>
    <n v="998"/>
    <x v="0"/>
    <x v="2"/>
  </r>
  <r>
    <s v="Honda City GXi"/>
    <n v="1.3"/>
    <n v="90000"/>
    <x v="1"/>
    <x v="0"/>
    <x v="2"/>
    <x v="15"/>
    <n v="998"/>
    <x v="0"/>
    <x v="2"/>
  </r>
  <r>
    <s v="Ford Ecosport 1.0 Ecoboost Titanium"/>
    <n v="4.71"/>
    <n v="80769"/>
    <x v="1"/>
    <x v="0"/>
    <x v="1"/>
    <x v="4"/>
    <n v="1197"/>
    <x v="0"/>
    <x v="0"/>
  </r>
  <r>
    <s v="Volkswagen Polo Diesel Comfortline 1.2L"/>
    <n v="2.9"/>
    <n v="47700"/>
    <x v="0"/>
    <x v="0"/>
    <x v="1"/>
    <x v="10"/>
    <n v="1248"/>
    <x v="0"/>
    <x v="0"/>
  </r>
  <r>
    <s v="Renault KWID RXL"/>
    <n v="2.1"/>
    <n v="40000"/>
    <x v="1"/>
    <x v="0"/>
    <x v="1"/>
    <x v="2"/>
    <n v="1197"/>
    <x v="0"/>
    <x v="0"/>
  </r>
  <r>
    <s v="Maruti Baleno Delta"/>
    <n v="6.5"/>
    <n v="20000"/>
    <x v="1"/>
    <x v="0"/>
    <x v="0"/>
    <x v="1"/>
    <n v="1248"/>
    <x v="0"/>
    <x v="0"/>
  </r>
  <r>
    <s v="Tata Safari Storme Explorer Edition"/>
    <n v="3.4"/>
    <n v="110000"/>
    <x v="0"/>
    <x v="0"/>
    <x v="2"/>
    <x v="10"/>
    <n v="999"/>
    <x v="0"/>
    <x v="2"/>
  </r>
  <r>
    <s v="Maruti Alto K10 LXI CNG"/>
    <n v="2.2000000000000002"/>
    <n v="50000"/>
    <x v="2"/>
    <x v="0"/>
    <x v="0"/>
    <x v="5"/>
    <n v="1248"/>
    <x v="0"/>
    <x v="0"/>
  </r>
  <r>
    <s v="Maruti Wagon R LXI"/>
    <n v="0.8"/>
    <n v="70000"/>
    <x v="1"/>
    <x v="0"/>
    <x v="1"/>
    <x v="13"/>
    <n v="1968"/>
    <x v="0"/>
    <x v="0"/>
  </r>
  <r>
    <s v="Hyundai i20 Magna Plus BSIV"/>
    <n v="6"/>
    <n v="15000"/>
    <x v="1"/>
    <x v="0"/>
    <x v="0"/>
    <x v="7"/>
    <n v="1395"/>
    <x v="0"/>
    <x v="0"/>
  </r>
  <r>
    <s v="Tata Manza Aqua Quadrajet BS IV"/>
    <n v="1.8"/>
    <n v="120000"/>
    <x v="0"/>
    <x v="0"/>
    <x v="2"/>
    <x v="8"/>
    <n v="1998"/>
    <x v="0"/>
    <x v="0"/>
  </r>
  <r>
    <s v="Maruti Ritz ZXi"/>
    <n v="1.5"/>
    <n v="110000"/>
    <x v="1"/>
    <x v="0"/>
    <x v="1"/>
    <x v="14"/>
    <n v="2487"/>
    <x v="0"/>
    <x v="1"/>
  </r>
  <r>
    <s v="Maruti Swift Dzire VDI"/>
    <n v="6.25"/>
    <n v="40000"/>
    <x v="0"/>
    <x v="0"/>
    <x v="0"/>
    <x v="3"/>
    <n v="1995"/>
    <x v="0"/>
    <x v="0"/>
  </r>
  <r>
    <s v="Datsun RediGO 1.0 T Option"/>
    <n v="2"/>
    <n v="60000"/>
    <x v="1"/>
    <x v="0"/>
    <x v="2"/>
    <x v="7"/>
    <n v="1991"/>
    <x v="3"/>
    <x v="0"/>
  </r>
  <r>
    <s v="Maruti Swift Dzire LDI"/>
    <n v="3.5"/>
    <n v="100000"/>
    <x v="0"/>
    <x v="0"/>
    <x v="2"/>
    <x v="4"/>
    <n v="1950"/>
    <x v="0"/>
    <x v="0"/>
  </r>
  <r>
    <s v="Audi Q5 40 TDI Premium Plus"/>
    <n v="44.75"/>
    <n v="27000"/>
    <x v="0"/>
    <x v="1"/>
    <x v="1"/>
    <x v="6"/>
    <n v="1950"/>
    <x v="0"/>
    <x v="0"/>
  </r>
  <r>
    <s v="Audi A4 30 TFSI Premium Plus"/>
    <n v="21.75"/>
    <n v="99125"/>
    <x v="1"/>
    <x v="1"/>
    <x v="0"/>
    <x v="0"/>
    <n v="1998"/>
    <x v="0"/>
    <x v="0"/>
  </r>
  <r>
    <s v="BMW 5 Series 530i M Sport"/>
    <n v="51.75"/>
    <n v="46000"/>
    <x v="1"/>
    <x v="1"/>
    <x v="0"/>
    <x v="7"/>
    <n v="1499"/>
    <x v="0"/>
    <x v="0"/>
  </r>
  <r>
    <s v="Lexus ES 300h"/>
    <n v="39.75"/>
    <n v="68000"/>
    <x v="1"/>
    <x v="1"/>
    <x v="0"/>
    <x v="0"/>
    <n v="1968"/>
    <x v="0"/>
    <x v="0"/>
  </r>
  <r>
    <s v="BMW 5 Series 520d Luxury Line"/>
    <n v="54.75"/>
    <n v="40500"/>
    <x v="0"/>
    <x v="1"/>
    <x v="0"/>
    <x v="1"/>
    <n v="1598"/>
    <x v="0"/>
    <x v="0"/>
  </r>
  <r>
    <s v="Mercedes-Benz GLC 300 4MATIC"/>
    <n v="43.75"/>
    <n v="27000"/>
    <x v="1"/>
    <x v="1"/>
    <x v="0"/>
    <x v="3"/>
    <n v="2143"/>
    <x v="0"/>
    <x v="1"/>
  </r>
  <r>
    <s v="Mercedes-Benz GLC 220d 4MATIC"/>
    <n v="58.75"/>
    <n v="18000"/>
    <x v="0"/>
    <x v="1"/>
    <x v="0"/>
    <x v="6"/>
    <n v="2143"/>
    <x v="0"/>
    <x v="1"/>
  </r>
  <r>
    <s v="Mercedes-Benz C-Class Progressive C 220d"/>
    <n v="43.75"/>
    <n v="40200"/>
    <x v="0"/>
    <x v="1"/>
    <x v="0"/>
    <x v="6"/>
    <n v="1998"/>
    <x v="0"/>
    <x v="0"/>
  </r>
  <r>
    <s v="Mini 3 DOOR Cooper S"/>
    <n v="43.75"/>
    <n v="4200"/>
    <x v="1"/>
    <x v="1"/>
    <x v="1"/>
    <x v="3"/>
    <n v="2143"/>
    <x v="0"/>
    <x v="1"/>
  </r>
  <r>
    <s v="Ford Ecosport 1.5 Ti VCT MT Titanium BSIV"/>
    <n v="8.75"/>
    <n v="51000"/>
    <x v="1"/>
    <x v="0"/>
    <x v="0"/>
    <x v="3"/>
    <n v="1186"/>
    <x v="0"/>
    <x v="0"/>
  </r>
  <r>
    <s v="Audi A6 35 TDI Technology"/>
    <n v="19.75"/>
    <n v="60100"/>
    <x v="0"/>
    <x v="1"/>
    <x v="1"/>
    <x v="4"/>
    <n v="1197"/>
    <x v="0"/>
    <x v="0"/>
  </r>
  <r>
    <s v="Renault Duster Petrol RxL"/>
    <n v="7.95"/>
    <n v="30000"/>
    <x v="1"/>
    <x v="0"/>
    <x v="0"/>
    <x v="3"/>
    <n v="1061"/>
    <x v="0"/>
    <x v="0"/>
  </r>
  <r>
    <s v="Mercedes-Benz C-Class C 220 CDI Avantgarde"/>
    <n v="29.75"/>
    <n v="71000"/>
    <x v="0"/>
    <x v="1"/>
    <x v="1"/>
    <x v="3"/>
    <n v="999"/>
    <x v="0"/>
    <x v="2"/>
  </r>
  <r>
    <s v="Mercedes-Benz GLE 250d"/>
    <n v="45.75"/>
    <n v="46100"/>
    <x v="0"/>
    <x v="1"/>
    <x v="0"/>
    <x v="0"/>
    <n v="1086"/>
    <x v="0"/>
    <x v="0"/>
  </r>
  <r>
    <s v="BMW X3 xDrive 30i Luxury Line"/>
    <n v="61.75"/>
    <n v="18000"/>
    <x v="1"/>
    <x v="1"/>
    <x v="0"/>
    <x v="1"/>
    <n v="1396"/>
    <x v="0"/>
    <x v="0"/>
  </r>
  <r>
    <s v="Mercedes-Benz CLA 200 CDI Style"/>
    <n v="16"/>
    <n v="56000"/>
    <x v="0"/>
    <x v="1"/>
    <x v="1"/>
    <x v="4"/>
    <n v="1498"/>
    <x v="0"/>
    <x v="0"/>
  </r>
  <r>
    <s v="Hyundai Xcent 1.2 CRDi E Plus"/>
    <n v="4.28"/>
    <n v="60694"/>
    <x v="0"/>
    <x v="0"/>
    <x v="1"/>
    <x v="3"/>
    <n v="1198"/>
    <x v="0"/>
    <x v="0"/>
  </r>
  <r>
    <s v="Maruti Swift Dzire VXI"/>
    <n v="3.75"/>
    <n v="38536"/>
    <x v="1"/>
    <x v="0"/>
    <x v="2"/>
    <x v="4"/>
    <n v="998"/>
    <x v="0"/>
    <x v="2"/>
  </r>
  <r>
    <s v="Maruti Wagon R LXI Minor"/>
    <n v="0.76085000000000003"/>
    <n v="97641"/>
    <x v="1"/>
    <x v="0"/>
    <x v="2"/>
    <x v="9"/>
    <n v="1498"/>
    <x v="0"/>
    <x v="0"/>
  </r>
  <r>
    <s v="Renault KWID 1.0 RXT Optional AT 2016-2019"/>
    <n v="3.4"/>
    <n v="4956"/>
    <x v="1"/>
    <x v="1"/>
    <x v="0"/>
    <x v="3"/>
    <n v="1199"/>
    <x v="0"/>
    <x v="0"/>
  </r>
  <r>
    <s v="Hyundai Santro Xing GLS"/>
    <n v="1.51"/>
    <n v="112753"/>
    <x v="1"/>
    <x v="0"/>
    <x v="1"/>
    <x v="8"/>
    <n v="998"/>
    <x v="0"/>
    <x v="2"/>
  </r>
  <r>
    <s v="Hyundai i20 1.4 CRDi Sportz"/>
    <n v="2.4500000000000002"/>
    <n v="135966"/>
    <x v="0"/>
    <x v="0"/>
    <x v="1"/>
    <x v="8"/>
    <n v="998"/>
    <x v="0"/>
    <x v="2"/>
  </r>
  <r>
    <s v="Ford Ecosport 1.5 Diesel Trend Plus BSIV"/>
    <n v="6.08"/>
    <n v="60730"/>
    <x v="0"/>
    <x v="0"/>
    <x v="0"/>
    <x v="0"/>
    <n v="998"/>
    <x v="0"/>
    <x v="2"/>
  </r>
  <r>
    <s v="Honda Amaze SX i-VTEC"/>
    <n v="3.77"/>
    <n v="35128"/>
    <x v="1"/>
    <x v="0"/>
    <x v="0"/>
    <x v="4"/>
    <n v="1248"/>
    <x v="2"/>
    <x v="0"/>
  </r>
  <r>
    <s v="Maruti Wagon R LXI"/>
    <n v="2.75"/>
    <n v="93688"/>
    <x v="1"/>
    <x v="0"/>
    <x v="0"/>
    <x v="5"/>
    <n v="2143"/>
    <x v="0"/>
    <x v="1"/>
  </r>
  <r>
    <s v="Honda Amaze S Diesel"/>
    <n v="4"/>
    <n v="17804"/>
    <x v="0"/>
    <x v="0"/>
    <x v="0"/>
    <x v="5"/>
    <n v="1497"/>
    <x v="0"/>
    <x v="0"/>
  </r>
  <r>
    <s v="Honda Amaze S Petrol"/>
    <n v="3.5"/>
    <n v="118424"/>
    <x v="1"/>
    <x v="0"/>
    <x v="0"/>
    <x v="5"/>
    <n v="2982"/>
    <x v="2"/>
    <x v="1"/>
  </r>
  <r>
    <s v="Maruti Wagon R VXI"/>
    <n v="3.75"/>
    <n v="9256"/>
    <x v="1"/>
    <x v="0"/>
    <x v="0"/>
    <x v="0"/>
    <n v="1497"/>
    <x v="0"/>
    <x v="0"/>
  </r>
  <r>
    <s v="Maruti Wagon R LXI"/>
    <n v="2.5"/>
    <n v="90098"/>
    <x v="1"/>
    <x v="0"/>
    <x v="0"/>
    <x v="10"/>
    <n v="1197"/>
    <x v="0"/>
    <x v="0"/>
  </r>
  <r>
    <s v="Maruti Wagon R LXI BS IV"/>
    <n v="1.33"/>
    <n v="54363"/>
    <x v="1"/>
    <x v="0"/>
    <x v="2"/>
    <x v="12"/>
    <n v="1498"/>
    <x v="0"/>
    <x v="0"/>
  </r>
  <r>
    <s v="Maruti Swift VDI"/>
    <n v="5.1100000000000003"/>
    <n v="53139"/>
    <x v="0"/>
    <x v="0"/>
    <x v="2"/>
    <x v="3"/>
    <n v="998"/>
    <x v="0"/>
    <x v="2"/>
  </r>
  <r>
    <s v="Mercedes-Benz C-Class C 220 CDI BE Avantgare"/>
    <n v="9.1199999999999992"/>
    <n v="73873"/>
    <x v="0"/>
    <x v="1"/>
    <x v="0"/>
    <x v="8"/>
    <n v="796"/>
    <x v="0"/>
    <x v="2"/>
  </r>
  <r>
    <s v="Tata Nexon 1.5 Revotorq XZ Plus"/>
    <n v="7.6"/>
    <n v="34346"/>
    <x v="0"/>
    <x v="0"/>
    <x v="0"/>
    <x v="7"/>
    <n v="1396"/>
    <x v="0"/>
    <x v="0"/>
  </r>
  <r>
    <s v="Toyota Fortuner 4x4 MT"/>
    <n v="10.55"/>
    <n v="99934"/>
    <x v="0"/>
    <x v="0"/>
    <x v="0"/>
    <x v="8"/>
    <n v="1197"/>
    <x v="0"/>
    <x v="0"/>
  </r>
  <r>
    <s v="Hyundai Creta S"/>
    <n v="12.38"/>
    <n v="12748"/>
    <x v="1"/>
    <x v="0"/>
    <x v="1"/>
    <x v="1"/>
    <n v="1197"/>
    <x v="0"/>
    <x v="0"/>
  </r>
  <r>
    <s v="Maruti Wagon R VXI 1.2"/>
    <n v="4.66"/>
    <n v="9006"/>
    <x v="1"/>
    <x v="0"/>
    <x v="0"/>
    <x v="7"/>
    <n v="998"/>
    <x v="0"/>
    <x v="2"/>
  </r>
  <r>
    <s v="Mahindra Bolero B6"/>
    <n v="9.17"/>
    <n v="28600"/>
    <x v="0"/>
    <x v="0"/>
    <x v="2"/>
    <x v="6"/>
    <n v="1199"/>
    <x v="0"/>
    <x v="0"/>
  </r>
  <r>
    <s v="Maruti Wagon R CNG LXI Opt"/>
    <n v="5.88"/>
    <n v="8876"/>
    <x v="2"/>
    <x v="0"/>
    <x v="0"/>
    <x v="1"/>
    <n v="796"/>
    <x v="0"/>
    <x v="2"/>
  </r>
  <r>
    <s v="Maruti Alto 800 CNG LXI"/>
    <n v="1.68"/>
    <n v="60613"/>
    <x v="2"/>
    <x v="0"/>
    <x v="0"/>
    <x v="10"/>
    <n v="998"/>
    <x v="0"/>
    <x v="2"/>
  </r>
  <r>
    <s v="Hyundai i20 1.4 Magna Executive"/>
    <n v="5.22"/>
    <n v="56939"/>
    <x v="0"/>
    <x v="0"/>
    <x v="0"/>
    <x v="0"/>
    <n v="998"/>
    <x v="0"/>
    <x v="2"/>
  </r>
  <r>
    <s v="Hyundai Grand i10 Magna"/>
    <n v="3.12"/>
    <n v="80628"/>
    <x v="1"/>
    <x v="0"/>
    <x v="1"/>
    <x v="4"/>
    <n v="999"/>
    <x v="0"/>
    <x v="2"/>
  </r>
  <r>
    <s v="Maruti Swift VXI"/>
    <n v="5.87"/>
    <n v="9535"/>
    <x v="1"/>
    <x v="0"/>
    <x v="0"/>
    <x v="1"/>
    <n v="1197"/>
    <x v="0"/>
    <x v="0"/>
  </r>
  <r>
    <s v="Maruti Wagon R LXI CNG"/>
    <n v="2.1"/>
    <n v="68616"/>
    <x v="2"/>
    <x v="0"/>
    <x v="1"/>
    <x v="8"/>
    <n v="1396"/>
    <x v="0"/>
    <x v="0"/>
  </r>
  <r>
    <s v="Honda Amaze V Petrol BSIV"/>
    <n v="6.5"/>
    <n v="33000"/>
    <x v="1"/>
    <x v="0"/>
    <x v="0"/>
    <x v="3"/>
    <n v="796"/>
    <x v="2"/>
    <x v="2"/>
  </r>
  <r>
    <s v="Maruti Alto 800 LXI"/>
    <n v="1.88"/>
    <n v="4972"/>
    <x v="1"/>
    <x v="0"/>
    <x v="0"/>
    <x v="4"/>
    <n v="1198"/>
    <x v="0"/>
    <x v="0"/>
  </r>
  <r>
    <s v="Maruti Wagon R LXI CNG"/>
    <n v="4.33"/>
    <n v="34088"/>
    <x v="2"/>
    <x v="0"/>
    <x v="1"/>
    <x v="7"/>
    <n v="1591"/>
    <x v="0"/>
    <x v="0"/>
  </r>
  <r>
    <s v="Maruti Wagon R Stingray LXI"/>
    <n v="2.52"/>
    <n v="54890"/>
    <x v="1"/>
    <x v="0"/>
    <x v="1"/>
    <x v="10"/>
    <n v="2494"/>
    <x v="0"/>
    <x v="1"/>
  </r>
  <r>
    <s v="Nissan Magnite XL"/>
    <n v="5.47"/>
    <n v="25166"/>
    <x v="1"/>
    <x v="0"/>
    <x v="0"/>
    <x v="1"/>
    <n v="1396"/>
    <x v="0"/>
    <x v="0"/>
  </r>
  <r>
    <s v="Maruti Swift VXI"/>
    <n v="5.92"/>
    <n v="32714"/>
    <x v="1"/>
    <x v="0"/>
    <x v="0"/>
    <x v="6"/>
    <n v="998"/>
    <x v="0"/>
    <x v="2"/>
  </r>
  <r>
    <s v="Hyundai i20 Sportz 1.4 CRDi"/>
    <n v="4.5"/>
    <n v="75000"/>
    <x v="0"/>
    <x v="0"/>
    <x v="0"/>
    <x v="5"/>
    <n v="1086"/>
    <x v="0"/>
    <x v="0"/>
  </r>
  <r>
    <s v="Maruti Alto XCITE"/>
    <n v="0.86607999999999996"/>
    <n v="60375"/>
    <x v="1"/>
    <x v="0"/>
    <x v="0"/>
    <x v="14"/>
    <n v="1197"/>
    <x v="4"/>
    <x v="0"/>
  </r>
  <r>
    <s v="Honda Amaze VX i-Vtech"/>
    <n v="3.78"/>
    <n v="37083"/>
    <x v="1"/>
    <x v="0"/>
    <x v="0"/>
    <x v="5"/>
    <n v="1047"/>
    <x v="0"/>
    <x v="0"/>
  </r>
  <r>
    <s v="Hyundai Creta 1.6 SX Option Executive"/>
    <n v="13.31"/>
    <n v="7322"/>
    <x v="1"/>
    <x v="0"/>
    <x v="1"/>
    <x v="7"/>
    <n v="796"/>
    <x v="0"/>
    <x v="2"/>
  </r>
  <r>
    <s v="Toyota Innova 2.5 G (Diesel) 7 Seater BS IV"/>
    <n v="5.83"/>
    <n v="276459"/>
    <x v="0"/>
    <x v="0"/>
    <x v="2"/>
    <x v="5"/>
    <n v="2179"/>
    <x v="2"/>
    <x v="1"/>
  </r>
  <r>
    <s v="Hyundai Creta 1.4 E Plus"/>
    <n v="8.14"/>
    <n v="64179"/>
    <x v="0"/>
    <x v="0"/>
    <x v="0"/>
    <x v="3"/>
    <n v="1248"/>
    <x v="2"/>
    <x v="0"/>
  </r>
  <r>
    <s v="Maruti Wagon R LXI BS IV"/>
    <n v="2.76"/>
    <n v="41347"/>
    <x v="1"/>
    <x v="0"/>
    <x v="0"/>
    <x v="4"/>
    <n v="998"/>
    <x v="0"/>
    <x v="2"/>
  </r>
  <r>
    <s v="Hyundai Santro Sportz BSIV"/>
    <n v="4.5199999999999996"/>
    <n v="15845"/>
    <x v="1"/>
    <x v="0"/>
    <x v="0"/>
    <x v="7"/>
    <n v="1248"/>
    <x v="0"/>
    <x v="0"/>
  </r>
  <r>
    <s v="Maruti Swift Dzire VXI 1.2"/>
    <n v="5.35"/>
    <n v="20185"/>
    <x v="1"/>
    <x v="0"/>
    <x v="0"/>
    <x v="0"/>
    <n v="1248"/>
    <x v="0"/>
    <x v="0"/>
  </r>
  <r>
    <s v="Tata Tigor XZ Plus Diesel"/>
    <n v="5.97"/>
    <n v="38207"/>
    <x v="0"/>
    <x v="0"/>
    <x v="0"/>
    <x v="7"/>
    <n v="998"/>
    <x v="0"/>
    <x v="2"/>
  </r>
  <r>
    <s v="Maruti Alto LXi BSIII"/>
    <n v="0.76393999999999995"/>
    <n v="78759"/>
    <x v="1"/>
    <x v="0"/>
    <x v="0"/>
    <x v="17"/>
    <n v="1086"/>
    <x v="0"/>
    <x v="0"/>
  </r>
  <r>
    <s v="Mahindra Scorpio VLX 2WD BSIV"/>
    <n v="5.5"/>
    <n v="70000"/>
    <x v="0"/>
    <x v="0"/>
    <x v="0"/>
    <x v="5"/>
    <n v="1197"/>
    <x v="0"/>
    <x v="0"/>
  </r>
  <r>
    <s v="Maruti Swift VDI"/>
    <n v="3.13"/>
    <n v="89414"/>
    <x v="0"/>
    <x v="0"/>
    <x v="1"/>
    <x v="10"/>
    <n v="1197"/>
    <x v="0"/>
    <x v="0"/>
  </r>
  <r>
    <s v="Maruti Wagon R LXI BS IV"/>
    <n v="2.76"/>
    <n v="69420"/>
    <x v="1"/>
    <x v="0"/>
    <x v="1"/>
    <x v="4"/>
    <n v="1586"/>
    <x v="0"/>
    <x v="0"/>
  </r>
  <r>
    <s v="Maruti Ertiga SHVS ZDI Plus"/>
    <n v="7.24"/>
    <n v="68143"/>
    <x v="0"/>
    <x v="0"/>
    <x v="0"/>
    <x v="0"/>
    <n v="1493"/>
    <x v="0"/>
    <x v="0"/>
  </r>
  <r>
    <s v="Maruti Ertiga ZDI"/>
    <n v="5"/>
    <n v="56184"/>
    <x v="0"/>
    <x v="0"/>
    <x v="1"/>
    <x v="5"/>
    <n v="1248"/>
    <x v="0"/>
    <x v="0"/>
  </r>
  <r>
    <s v="Maruti Celerio LXI Optional"/>
    <n v="2.95"/>
    <n v="40479"/>
    <x v="1"/>
    <x v="0"/>
    <x v="0"/>
    <x v="0"/>
    <n v="1497"/>
    <x v="2"/>
    <x v="0"/>
  </r>
  <r>
    <s v="Hyundai Santro Xing GL LPG"/>
    <n v="1.1100000000000001"/>
    <n v="45912"/>
    <x v="4"/>
    <x v="0"/>
    <x v="0"/>
    <x v="12"/>
    <n v="796"/>
    <x v="0"/>
    <x v="2"/>
  </r>
  <r>
    <s v="Maruti Ritz LXI"/>
    <n v="1.59"/>
    <n v="82441"/>
    <x v="1"/>
    <x v="0"/>
    <x v="2"/>
    <x v="12"/>
    <n v="799"/>
    <x v="0"/>
    <x v="2"/>
  </r>
  <r>
    <s v="Maruti Swift VXI"/>
    <n v="2.74"/>
    <n v="78801"/>
    <x v="1"/>
    <x v="0"/>
    <x v="1"/>
    <x v="10"/>
    <n v="3198"/>
    <x v="0"/>
    <x v="5"/>
  </r>
  <r>
    <s v="Maruti SX4 Vxi BSIV"/>
    <n v="1.72"/>
    <n v="83083"/>
    <x v="1"/>
    <x v="0"/>
    <x v="2"/>
    <x v="12"/>
    <n v="2987"/>
    <x v="0"/>
    <x v="1"/>
  </r>
  <r>
    <s v="Kia Seltos HTX Plus D"/>
    <n v="13.26"/>
    <n v="35157"/>
    <x v="0"/>
    <x v="0"/>
    <x v="0"/>
    <x v="7"/>
    <n v="793"/>
    <x v="0"/>
    <x v="2"/>
  </r>
  <r>
    <s v="Maruti Vitara Brezza VDi"/>
    <n v="6.25"/>
    <n v="75000"/>
    <x v="0"/>
    <x v="0"/>
    <x v="0"/>
    <x v="2"/>
    <n v="1248"/>
    <x v="0"/>
    <x v="0"/>
  </r>
  <r>
    <s v="Honda City 1.5 S MT"/>
    <n v="3.4"/>
    <n v="75000"/>
    <x v="1"/>
    <x v="0"/>
    <x v="0"/>
    <x v="16"/>
    <n v="1086"/>
    <x v="1"/>
    <x v="0"/>
  </r>
  <r>
    <s v="Maruti Alto 800 LXI"/>
    <n v="2.6"/>
    <n v="72000"/>
    <x v="1"/>
    <x v="0"/>
    <x v="0"/>
    <x v="4"/>
    <n v="1197"/>
    <x v="2"/>
    <x v="0"/>
  </r>
  <r>
    <s v="Datsun RediGO S"/>
    <n v="2.35"/>
    <n v="73000"/>
    <x v="1"/>
    <x v="0"/>
    <x v="0"/>
    <x v="2"/>
    <n v="1364"/>
    <x v="0"/>
    <x v="0"/>
  </r>
  <r>
    <s v="Ford Endeavour 3.2 Titanium AT 4X4"/>
    <n v="20.8"/>
    <n v="103988"/>
    <x v="0"/>
    <x v="1"/>
    <x v="0"/>
    <x v="2"/>
    <n v="1198"/>
    <x v="4"/>
    <x v="0"/>
  </r>
  <r>
    <s v="Mercedes-Benz S-Class S 300"/>
    <n v="11.94"/>
    <n v="151374"/>
    <x v="1"/>
    <x v="1"/>
    <x v="0"/>
    <x v="16"/>
    <n v="1498"/>
    <x v="0"/>
    <x v="0"/>
  </r>
  <r>
    <s v="Maruti Celerio VDi"/>
    <n v="3.06"/>
    <n v="79977"/>
    <x v="0"/>
    <x v="0"/>
    <x v="1"/>
    <x v="2"/>
    <n v="796"/>
    <x v="2"/>
    <x v="2"/>
  </r>
  <r>
    <s v="Fiat Avventura MULTIJET Emotion"/>
    <n v="4.08"/>
    <n v="51490"/>
    <x v="0"/>
    <x v="0"/>
    <x v="0"/>
    <x v="4"/>
    <n v="796"/>
    <x v="2"/>
    <x v="2"/>
  </r>
  <r>
    <s v="Hyundai i10 Magna 1.1L"/>
    <n v="2.78"/>
    <n v="19967"/>
    <x v="1"/>
    <x v="0"/>
    <x v="0"/>
    <x v="5"/>
    <n v="1396"/>
    <x v="0"/>
    <x v="0"/>
  </r>
  <r>
    <s v="Hyundai i20 Sportz 1.2"/>
    <n v="4.33"/>
    <n v="88581"/>
    <x v="1"/>
    <x v="0"/>
    <x v="0"/>
    <x v="4"/>
    <n v="2179"/>
    <x v="0"/>
    <x v="1"/>
  </r>
  <r>
    <s v="Toyota Etios Cross 1.4L GD"/>
    <n v="3.64"/>
    <n v="111810"/>
    <x v="0"/>
    <x v="0"/>
    <x v="0"/>
    <x v="5"/>
    <n v="2179"/>
    <x v="0"/>
    <x v="1"/>
  </r>
  <r>
    <s v="Mahindra KUV 100 NXT D75 K2"/>
    <n v="3.84"/>
    <n v="35893"/>
    <x v="0"/>
    <x v="0"/>
    <x v="0"/>
    <x v="3"/>
    <n v="1197"/>
    <x v="0"/>
    <x v="0"/>
  </r>
  <r>
    <s v="Honda BR-V i-DTEC VX MT"/>
    <n v="7.23"/>
    <n v="65370"/>
    <x v="0"/>
    <x v="0"/>
    <x v="0"/>
    <x v="0"/>
    <n v="998"/>
    <x v="2"/>
    <x v="2"/>
  </r>
  <r>
    <s v="Maruti Alto 800 LXI"/>
    <n v="2.02"/>
    <n v="48816"/>
    <x v="1"/>
    <x v="0"/>
    <x v="0"/>
    <x v="4"/>
    <n v="1248"/>
    <x v="0"/>
    <x v="0"/>
  </r>
  <r>
    <s v="Maruti Omni E MPI STD BSIV"/>
    <n v="2.13"/>
    <n v="73200"/>
    <x v="1"/>
    <x v="0"/>
    <x v="0"/>
    <x v="3"/>
    <n v="1493"/>
    <x v="0"/>
    <x v="0"/>
  </r>
  <r>
    <s v="Tata Indigo LX BSIV"/>
    <n v="1.3"/>
    <n v="152903"/>
    <x v="0"/>
    <x v="0"/>
    <x v="0"/>
    <x v="5"/>
    <n v="1956"/>
    <x v="0"/>
    <x v="0"/>
  </r>
  <r>
    <s v="Tata New Safari DICOR 2.2 EX 4x2"/>
    <n v="2.31"/>
    <n v="153332"/>
    <x v="0"/>
    <x v="0"/>
    <x v="4"/>
    <x v="16"/>
    <n v="1396"/>
    <x v="0"/>
    <x v="0"/>
  </r>
  <r>
    <s v="Tata New Safari DICOR 2.2 EX 4x2"/>
    <n v="2.0699999999999998"/>
    <n v="55198"/>
    <x v="0"/>
    <x v="0"/>
    <x v="0"/>
    <x v="14"/>
    <n v="1462"/>
    <x v="0"/>
    <x v="0"/>
  </r>
  <r>
    <s v="Maruti Baleno Delta"/>
    <n v="6.22"/>
    <n v="10239"/>
    <x v="1"/>
    <x v="0"/>
    <x v="0"/>
    <x v="7"/>
    <n v="1248"/>
    <x v="2"/>
    <x v="0"/>
  </r>
  <r>
    <s v="Maruti Wagon R VXI"/>
    <n v="5.23"/>
    <n v="3261"/>
    <x v="1"/>
    <x v="0"/>
    <x v="0"/>
    <x v="6"/>
    <n v="1461"/>
    <x v="0"/>
    <x v="0"/>
  </r>
  <r>
    <s v="Maruti Vitara Brezza VDi"/>
    <n v="6.57"/>
    <n v="94088"/>
    <x v="0"/>
    <x v="0"/>
    <x v="0"/>
    <x v="0"/>
    <n v="1197"/>
    <x v="0"/>
    <x v="0"/>
  </r>
  <r>
    <s v="Kia Seltos HTK Plus AT D"/>
    <n v="12.36"/>
    <n v="27371"/>
    <x v="0"/>
    <x v="1"/>
    <x v="0"/>
    <x v="7"/>
    <n v="1248"/>
    <x v="0"/>
    <x v="0"/>
  </r>
  <r>
    <s v="Tata New Safari XT Plus"/>
    <n v="17.940000000000001"/>
    <n v="72558"/>
    <x v="0"/>
    <x v="0"/>
    <x v="0"/>
    <x v="1"/>
    <n v="1193"/>
    <x v="0"/>
    <x v="0"/>
  </r>
  <r>
    <s v="Hyundai i20 1.4 CRDi Sportz"/>
    <n v="2"/>
    <n v="133295"/>
    <x v="0"/>
    <x v="0"/>
    <x v="1"/>
    <x v="16"/>
    <n v="1498"/>
    <x v="0"/>
    <x v="0"/>
  </r>
  <r>
    <s v="Maruti Ciaz Sigma BSIV"/>
    <n v="7.17"/>
    <n v="17221"/>
    <x v="1"/>
    <x v="0"/>
    <x v="0"/>
    <x v="7"/>
    <n v="1396"/>
    <x v="0"/>
    <x v="0"/>
  </r>
  <r>
    <s v="Maruti Swift VDI BSIV"/>
    <n v="5.14"/>
    <n v="28654"/>
    <x v="0"/>
    <x v="0"/>
    <x v="0"/>
    <x v="0"/>
    <n v="1199"/>
    <x v="2"/>
    <x v="0"/>
  </r>
  <r>
    <s v="Renault Duster 85PS Diesel RxL Optional"/>
    <n v="3.5"/>
    <n v="119202"/>
    <x v="0"/>
    <x v="0"/>
    <x v="1"/>
    <x v="5"/>
    <n v="1197"/>
    <x v="0"/>
    <x v="0"/>
  </r>
  <r>
    <s v="Hyundai i10 Magna 1.2"/>
    <n v="1.52"/>
    <n v="55077"/>
    <x v="1"/>
    <x v="0"/>
    <x v="1"/>
    <x v="14"/>
    <n v="1497"/>
    <x v="0"/>
    <x v="0"/>
  </r>
  <r>
    <s v="Maruti Ertiga SHVS VDI Limited Edition"/>
    <n v="6.14"/>
    <n v="74022"/>
    <x v="0"/>
    <x v="0"/>
    <x v="1"/>
    <x v="0"/>
    <n v="2179"/>
    <x v="0"/>
    <x v="1"/>
  </r>
  <r>
    <s v="Tata Zest Revotron 1.2T XE"/>
    <n v="1.53"/>
    <n v="22065"/>
    <x v="1"/>
    <x v="0"/>
    <x v="0"/>
    <x v="5"/>
    <n v="1248"/>
    <x v="0"/>
    <x v="0"/>
  </r>
  <r>
    <s v="Skoda Rapid 1.5 TDI AT Ambition Plus"/>
    <n v="4.5"/>
    <n v="104656"/>
    <x v="0"/>
    <x v="1"/>
    <x v="0"/>
    <x v="4"/>
    <n v="1461"/>
    <x v="0"/>
    <x v="0"/>
  </r>
  <r>
    <s v="Hyundai i20 Asta 1.4 CRDi"/>
    <n v="4.38"/>
    <n v="163925"/>
    <x v="0"/>
    <x v="0"/>
    <x v="0"/>
    <x v="4"/>
    <n v="998"/>
    <x v="0"/>
    <x v="2"/>
  </r>
  <r>
    <s v="Honda Jazz 1.2 V i VTEC"/>
    <n v="5.36"/>
    <n v="23947"/>
    <x v="1"/>
    <x v="0"/>
    <x v="0"/>
    <x v="3"/>
    <n v="1248"/>
    <x v="0"/>
    <x v="0"/>
  </r>
  <r>
    <s v="Maruti Ignis 1.2 Delta BSIV"/>
    <n v="4.33"/>
    <n v="44230"/>
    <x v="1"/>
    <x v="0"/>
    <x v="0"/>
    <x v="0"/>
    <n v="1969"/>
    <x v="2"/>
    <x v="0"/>
  </r>
  <r>
    <s v="Honda City 1.5 V MT"/>
    <n v="3.15"/>
    <n v="66131"/>
    <x v="1"/>
    <x v="0"/>
    <x v="1"/>
    <x v="16"/>
    <n v="1198"/>
    <x v="0"/>
    <x v="0"/>
  </r>
  <r>
    <s v="Mahindra XUV500 AT W10 FWD"/>
    <n v="9.76"/>
    <n v="124551"/>
    <x v="0"/>
    <x v="1"/>
    <x v="0"/>
    <x v="0"/>
    <n v="1248"/>
    <x v="0"/>
    <x v="0"/>
  </r>
  <r>
    <s v="Maruti Swift Dzire LDi"/>
    <n v="1.79"/>
    <n v="100271"/>
    <x v="0"/>
    <x v="0"/>
    <x v="0"/>
    <x v="14"/>
    <n v="2179"/>
    <x v="0"/>
    <x v="1"/>
  </r>
  <r>
    <s v="Renault Duster 85PS Diesel RxL"/>
    <n v="3.79"/>
    <n v="72403"/>
    <x v="0"/>
    <x v="0"/>
    <x v="1"/>
    <x v="10"/>
    <n v="1086"/>
    <x v="0"/>
    <x v="0"/>
  </r>
  <r>
    <s v="Maruti Wagon R LXI BS IV"/>
    <n v="1.71"/>
    <n v="81422"/>
    <x v="1"/>
    <x v="0"/>
    <x v="0"/>
    <x v="16"/>
    <n v="1199"/>
    <x v="0"/>
    <x v="0"/>
  </r>
  <r>
    <s v="Maruti Swift Dzire VDI"/>
    <n v="2"/>
    <n v="58889"/>
    <x v="0"/>
    <x v="0"/>
    <x v="0"/>
    <x v="5"/>
    <n v="1086"/>
    <x v="0"/>
    <x v="0"/>
  </r>
  <r>
    <s v="Volvo XC60 Inscription D5 BSIV"/>
    <n v="56.75"/>
    <n v="13000"/>
    <x v="0"/>
    <x v="1"/>
    <x v="0"/>
    <x v="7"/>
    <n v="1086"/>
    <x v="0"/>
    <x v="0"/>
  </r>
  <r>
    <s v="Honda Brio S MT"/>
    <n v="3"/>
    <n v="20410"/>
    <x v="1"/>
    <x v="0"/>
    <x v="0"/>
    <x v="4"/>
    <n v="1197"/>
    <x v="0"/>
    <x v="0"/>
  </r>
  <r>
    <s v="Maruti Swift Dzire VDI"/>
    <n v="4.0999999999999996"/>
    <n v="60000"/>
    <x v="0"/>
    <x v="0"/>
    <x v="0"/>
    <x v="10"/>
    <n v="1364"/>
    <x v="0"/>
    <x v="0"/>
  </r>
  <r>
    <s v="Mahindra XUV500 W11 Option AWD"/>
    <n v="15.5"/>
    <n v="30000"/>
    <x v="0"/>
    <x v="0"/>
    <x v="0"/>
    <x v="7"/>
    <n v="998"/>
    <x v="0"/>
    <x v="2"/>
  </r>
  <r>
    <s v="Hyundai Santro Xing GLS"/>
    <n v="1.7"/>
    <n v="80000"/>
    <x v="1"/>
    <x v="0"/>
    <x v="0"/>
    <x v="9"/>
    <n v="1199"/>
    <x v="0"/>
    <x v="0"/>
  </r>
  <r>
    <s v="Chevrolet Beat LT"/>
    <n v="1.65"/>
    <n v="80000"/>
    <x v="1"/>
    <x v="0"/>
    <x v="2"/>
    <x v="4"/>
    <n v="1086"/>
    <x v="0"/>
    <x v="0"/>
  </r>
  <r>
    <s v="Hyundai i10 Sportz 1.1L"/>
    <n v="3.1"/>
    <n v="60000"/>
    <x v="1"/>
    <x v="0"/>
    <x v="0"/>
    <x v="5"/>
    <n v="1596"/>
    <x v="0"/>
    <x v="0"/>
  </r>
  <r>
    <s v="Hyundai Santro Xing GL"/>
    <n v="0.85"/>
    <n v="80000"/>
    <x v="1"/>
    <x v="0"/>
    <x v="0"/>
    <x v="9"/>
    <n v="1197"/>
    <x v="0"/>
    <x v="0"/>
  </r>
  <r>
    <s v="Hyundai i10 Sportz"/>
    <n v="2.2999999999999998"/>
    <n v="90000"/>
    <x v="1"/>
    <x v="0"/>
    <x v="0"/>
    <x v="8"/>
    <n v="998"/>
    <x v="2"/>
    <x v="2"/>
  </r>
  <r>
    <s v="Toyota Etios Cross 1.4L GD"/>
    <n v="4.2"/>
    <n v="130000"/>
    <x v="0"/>
    <x v="0"/>
    <x v="0"/>
    <x v="5"/>
    <n v="1196"/>
    <x v="0"/>
    <x v="0"/>
  </r>
  <r>
    <s v="Maruti Alto K10 VXI"/>
    <n v="2"/>
    <n v="100000"/>
    <x v="1"/>
    <x v="0"/>
    <x v="0"/>
    <x v="4"/>
    <n v="1248"/>
    <x v="0"/>
    <x v="0"/>
  </r>
  <r>
    <s v="Honda Jazz 1.2 SV i VTEC"/>
    <n v="3.7"/>
    <n v="138000"/>
    <x v="1"/>
    <x v="0"/>
    <x v="0"/>
    <x v="4"/>
    <n v="2179"/>
    <x v="2"/>
    <x v="1"/>
  </r>
  <r>
    <s v="Hyundai Santro Xing XO"/>
    <n v="1"/>
    <n v="25000"/>
    <x v="1"/>
    <x v="0"/>
    <x v="0"/>
    <x v="17"/>
    <n v="998"/>
    <x v="0"/>
    <x v="2"/>
  </r>
  <r>
    <s v="Ford Fiesta 1.6 Duratec EXI Ltd"/>
    <n v="2.5"/>
    <n v="70000"/>
    <x v="1"/>
    <x v="0"/>
    <x v="1"/>
    <x v="16"/>
    <n v="1956"/>
    <x v="0"/>
    <x v="0"/>
  </r>
  <r>
    <s v="Hyundai Venue S Plus"/>
    <n v="8"/>
    <n v="10000"/>
    <x v="1"/>
    <x v="0"/>
    <x v="0"/>
    <x v="1"/>
    <n v="1956"/>
    <x v="0"/>
    <x v="0"/>
  </r>
  <r>
    <s v="Maruti Wagon R Stingray VXI"/>
    <n v="3.1"/>
    <n v="50000"/>
    <x v="1"/>
    <x v="0"/>
    <x v="2"/>
    <x v="10"/>
    <n v="1248"/>
    <x v="0"/>
    <x v="0"/>
  </r>
  <r>
    <s v="Ford Figo Petrol Titanium"/>
    <n v="1.45"/>
    <n v="30000"/>
    <x v="1"/>
    <x v="0"/>
    <x v="1"/>
    <x v="12"/>
    <n v="1497"/>
    <x v="0"/>
    <x v="0"/>
  </r>
  <r>
    <s v="Maruti Swift ZDi"/>
    <n v="3.1"/>
    <n v="100000"/>
    <x v="0"/>
    <x v="0"/>
    <x v="1"/>
    <x v="8"/>
    <n v="1248"/>
    <x v="0"/>
    <x v="0"/>
  </r>
  <r>
    <s v="Mahindra XUV500 AT W10 AWD"/>
    <n v="8.25"/>
    <n v="76000"/>
    <x v="0"/>
    <x v="1"/>
    <x v="1"/>
    <x v="4"/>
    <n v="1199"/>
    <x v="0"/>
    <x v="0"/>
  </r>
  <r>
    <s v="Maruti Wagon R VXI BS IV"/>
    <n v="3.97"/>
    <n v="70000"/>
    <x v="1"/>
    <x v="0"/>
    <x v="0"/>
    <x v="5"/>
    <n v="1197"/>
    <x v="0"/>
    <x v="0"/>
  </r>
  <r>
    <s v="Jeep Compass 2.0 Limited"/>
    <n v="14"/>
    <n v="55000"/>
    <x v="0"/>
    <x v="0"/>
    <x v="0"/>
    <x v="3"/>
    <n v="1197"/>
    <x v="0"/>
    <x v="0"/>
  </r>
  <r>
    <s v="Tata New Safari XTA Plus"/>
    <n v="20"/>
    <n v="20000"/>
    <x v="0"/>
    <x v="1"/>
    <x v="0"/>
    <x v="11"/>
    <n v="1373"/>
    <x v="0"/>
    <x v="0"/>
  </r>
  <r>
    <s v="Maruti SX4 S Cross Zeta DDiS 200 SH"/>
    <n v="9.5"/>
    <n v="60000"/>
    <x v="0"/>
    <x v="0"/>
    <x v="0"/>
    <x v="7"/>
    <n v="999"/>
    <x v="0"/>
    <x v="2"/>
  </r>
  <r>
    <s v="Honda City ZX MT"/>
    <n v="11"/>
    <n v="70000"/>
    <x v="1"/>
    <x v="0"/>
    <x v="0"/>
    <x v="6"/>
    <n v="1497"/>
    <x v="0"/>
    <x v="0"/>
  </r>
  <r>
    <s v="Maruti Swift VDI"/>
    <n v="2.8"/>
    <n v="120000"/>
    <x v="0"/>
    <x v="0"/>
    <x v="0"/>
    <x v="8"/>
    <n v="998"/>
    <x v="0"/>
    <x v="2"/>
  </r>
  <r>
    <s v="Chevrolet Sail Hatchback Petrol LT ABS"/>
    <n v="2.2999999999999998"/>
    <n v="43727"/>
    <x v="1"/>
    <x v="0"/>
    <x v="0"/>
    <x v="8"/>
    <n v="1086"/>
    <x v="0"/>
    <x v="0"/>
  </r>
  <r>
    <s v="Maruti Swift VVT VXI"/>
    <n v="4.5"/>
    <n v="25000"/>
    <x v="1"/>
    <x v="0"/>
    <x v="0"/>
    <x v="5"/>
    <n v="1248"/>
    <x v="0"/>
    <x v="0"/>
  </r>
  <r>
    <s v="Hyundai Xcent 1.2 VTVT SX"/>
    <n v="5.64"/>
    <n v="20000"/>
    <x v="1"/>
    <x v="0"/>
    <x v="0"/>
    <x v="7"/>
    <n v="1150"/>
    <x v="0"/>
    <x v="0"/>
  </r>
  <r>
    <s v="Maruti Ciaz ZXi"/>
    <n v="6"/>
    <n v="85000"/>
    <x v="1"/>
    <x v="0"/>
    <x v="0"/>
    <x v="4"/>
    <n v="1197"/>
    <x v="0"/>
    <x v="0"/>
  </r>
  <r>
    <s v="Renault KWID 1.0 RXT"/>
    <n v="3.5"/>
    <n v="35000"/>
    <x v="1"/>
    <x v="0"/>
    <x v="0"/>
    <x v="7"/>
    <n v="1197"/>
    <x v="0"/>
    <x v="0"/>
  </r>
  <r>
    <s v="Honda City 1.5 V MT"/>
    <n v="2.75"/>
    <n v="60000"/>
    <x v="1"/>
    <x v="0"/>
    <x v="1"/>
    <x v="12"/>
    <n v="1373"/>
    <x v="0"/>
    <x v="0"/>
  </r>
  <r>
    <s v="Maruti Wagon R LXI BS IV"/>
    <n v="3.5"/>
    <n v="70000"/>
    <x v="1"/>
    <x v="0"/>
    <x v="0"/>
    <x v="10"/>
    <n v="1248"/>
    <x v="0"/>
    <x v="0"/>
  </r>
  <r>
    <s v="Hyundai Santro Sportz BSIV"/>
    <n v="4.0199999999999996"/>
    <n v="25000"/>
    <x v="1"/>
    <x v="0"/>
    <x v="0"/>
    <x v="7"/>
    <n v="998"/>
    <x v="2"/>
    <x v="2"/>
  </r>
  <r>
    <s v="Maruti Swift Dzire VDI"/>
    <n v="2.99"/>
    <n v="93000"/>
    <x v="0"/>
    <x v="0"/>
    <x v="1"/>
    <x v="4"/>
    <n v="1199"/>
    <x v="0"/>
    <x v="0"/>
  </r>
  <r>
    <s v="Chevrolet Aveo U-VA 1.2 LS"/>
    <n v="0.75"/>
    <n v="15000"/>
    <x v="1"/>
    <x v="0"/>
    <x v="0"/>
    <x v="9"/>
    <n v="1086"/>
    <x v="0"/>
    <x v="0"/>
  </r>
  <r>
    <s v="Maruti Swift RS VXI"/>
    <n v="3.75"/>
    <n v="50000"/>
    <x v="1"/>
    <x v="0"/>
    <x v="0"/>
    <x v="5"/>
    <n v="2179"/>
    <x v="0"/>
    <x v="1"/>
  </r>
  <r>
    <s v="Hyundai Xcent Prime T Plus"/>
    <n v="6"/>
    <n v="70000"/>
    <x v="1"/>
    <x v="0"/>
    <x v="0"/>
    <x v="7"/>
    <n v="1197"/>
    <x v="0"/>
    <x v="0"/>
  </r>
  <r>
    <s v="Maruti Ciaz ZXi"/>
    <n v="5.25"/>
    <n v="80000"/>
    <x v="1"/>
    <x v="0"/>
    <x v="0"/>
    <x v="4"/>
    <n v="1499"/>
    <x v="0"/>
    <x v="0"/>
  </r>
  <r>
    <s v="Maruti Swift Dzire VDi"/>
    <n v="2.2999999999999998"/>
    <n v="87000"/>
    <x v="0"/>
    <x v="0"/>
    <x v="4"/>
    <x v="8"/>
    <n v="1248"/>
    <x v="0"/>
    <x v="0"/>
  </r>
  <r>
    <s v="Maruti Wagon R LXI Avnace Edition"/>
    <n v="2.5"/>
    <n v="60000"/>
    <x v="1"/>
    <x v="0"/>
    <x v="0"/>
    <x v="4"/>
    <n v="1197"/>
    <x v="0"/>
    <x v="0"/>
  </r>
  <r>
    <s v="Volkswagen Polo Diesel Highline 1.2L"/>
    <n v="1.8"/>
    <n v="120000"/>
    <x v="0"/>
    <x v="0"/>
    <x v="2"/>
    <x v="16"/>
    <n v="1462"/>
    <x v="0"/>
    <x v="0"/>
  </r>
  <r>
    <s v="Hyundai Santro Sportz AMT BSIV"/>
    <n v="4.7"/>
    <n v="30000"/>
    <x v="1"/>
    <x v="1"/>
    <x v="0"/>
    <x v="7"/>
    <n v="1498"/>
    <x v="0"/>
    <x v="0"/>
  </r>
  <r>
    <s v="Mahindra XUV500 W4"/>
    <n v="10"/>
    <n v="70000"/>
    <x v="0"/>
    <x v="0"/>
    <x v="0"/>
    <x v="5"/>
    <n v="1496"/>
    <x v="0"/>
    <x v="0"/>
  </r>
  <r>
    <s v="Hyundai i20 Sportz 1.2"/>
    <n v="6"/>
    <n v="56000"/>
    <x v="1"/>
    <x v="0"/>
    <x v="0"/>
    <x v="0"/>
    <n v="1199"/>
    <x v="0"/>
    <x v="0"/>
  </r>
  <r>
    <s v="Ford Figo 1.5P Titanium AT"/>
    <n v="4"/>
    <n v="110000"/>
    <x v="1"/>
    <x v="1"/>
    <x v="0"/>
    <x v="7"/>
    <n v="799"/>
    <x v="3"/>
    <x v="2"/>
  </r>
  <r>
    <s v="Tata Manza Aqua Quadrajet BS IV"/>
    <n v="3.5"/>
    <n v="70000"/>
    <x v="0"/>
    <x v="0"/>
    <x v="0"/>
    <x v="10"/>
    <n v="1197"/>
    <x v="0"/>
    <x v="0"/>
  </r>
  <r>
    <s v="Hyundai Aura SX Plus AMT"/>
    <n v="8"/>
    <n v="35000"/>
    <x v="1"/>
    <x v="1"/>
    <x v="0"/>
    <x v="6"/>
    <n v="1197"/>
    <x v="0"/>
    <x v="0"/>
  </r>
  <r>
    <s v="Maruti Ciaz Delta AT"/>
    <n v="9"/>
    <n v="50000"/>
    <x v="1"/>
    <x v="1"/>
    <x v="0"/>
    <x v="6"/>
    <n v="1997"/>
    <x v="0"/>
    <x v="0"/>
  </r>
  <r>
    <s v="Ford Ecosport 1.5 Diesel Trend BSIV"/>
    <n v="6.5"/>
    <n v="80000"/>
    <x v="0"/>
    <x v="0"/>
    <x v="0"/>
    <x v="0"/>
    <n v="1197"/>
    <x v="0"/>
    <x v="0"/>
  </r>
  <r>
    <s v="Toyota Etios V"/>
    <n v="2.9"/>
    <n v="67000"/>
    <x v="1"/>
    <x v="0"/>
    <x v="1"/>
    <x v="10"/>
    <n v="999"/>
    <x v="0"/>
    <x v="2"/>
  </r>
  <r>
    <s v="Tata Altroz XZ"/>
    <n v="7.75"/>
    <n v="15000"/>
    <x v="1"/>
    <x v="0"/>
    <x v="0"/>
    <x v="1"/>
    <n v="1368"/>
    <x v="1"/>
    <x v="0"/>
  </r>
  <r>
    <s v="Renault KWID RXT"/>
    <n v="1.91"/>
    <n v="110000"/>
    <x v="1"/>
    <x v="0"/>
    <x v="1"/>
    <x v="2"/>
    <n v="1461"/>
    <x v="0"/>
    <x v="0"/>
  </r>
  <r>
    <s v="Hyundai Venue S"/>
    <n v="7.8"/>
    <n v="10000"/>
    <x v="1"/>
    <x v="0"/>
    <x v="0"/>
    <x v="1"/>
    <n v="1193"/>
    <x v="0"/>
    <x v="0"/>
  </r>
  <r>
    <s v="Mahindra XUV300 W8"/>
    <n v="9"/>
    <n v="25000"/>
    <x v="1"/>
    <x v="0"/>
    <x v="0"/>
    <x v="7"/>
    <n v="2835"/>
    <x v="0"/>
    <x v="1"/>
  </r>
  <r>
    <s v="Mahindra Thar LX 4-Str Hard Top"/>
    <n v="14"/>
    <n v="7700"/>
    <x v="1"/>
    <x v="0"/>
    <x v="0"/>
    <x v="1"/>
    <n v="1197"/>
    <x v="0"/>
    <x v="0"/>
  </r>
  <r>
    <s v="Maruti Baleno 1.2 Delta"/>
    <n v="5.5"/>
    <n v="110000"/>
    <x v="1"/>
    <x v="0"/>
    <x v="0"/>
    <x v="2"/>
    <n v="796"/>
    <x v="2"/>
    <x v="2"/>
  </r>
  <r>
    <s v="Renault Kiger RXT"/>
    <n v="7.2"/>
    <n v="14000"/>
    <x v="1"/>
    <x v="0"/>
    <x v="0"/>
    <x v="11"/>
    <n v="1396"/>
    <x v="0"/>
    <x v="0"/>
  </r>
  <r>
    <s v="Fiat Linea Active"/>
    <n v="1.6"/>
    <n v="60000"/>
    <x v="1"/>
    <x v="0"/>
    <x v="0"/>
    <x v="8"/>
    <n v="1197"/>
    <x v="0"/>
    <x v="0"/>
  </r>
  <r>
    <s v="Renault Duster 85PS Diesel RxL"/>
    <n v="3.8"/>
    <n v="120000"/>
    <x v="0"/>
    <x v="0"/>
    <x v="0"/>
    <x v="5"/>
    <n v="1493"/>
    <x v="0"/>
    <x v="0"/>
  </r>
  <r>
    <s v="Tata Indica Lei"/>
    <n v="1.2"/>
    <n v="180977"/>
    <x v="1"/>
    <x v="0"/>
    <x v="0"/>
    <x v="16"/>
    <n v="998"/>
    <x v="0"/>
    <x v="2"/>
  </r>
  <r>
    <s v="Mitsubishi Pajero 2.8 SFX"/>
    <n v="5"/>
    <n v="120000"/>
    <x v="0"/>
    <x v="0"/>
    <x v="0"/>
    <x v="12"/>
    <n v="1197"/>
    <x v="0"/>
    <x v="0"/>
  </r>
  <r>
    <s v="Hyundai Grand i10 Nios Sportz"/>
    <n v="6.8"/>
    <n v="2000"/>
    <x v="1"/>
    <x v="0"/>
    <x v="0"/>
    <x v="1"/>
    <n v="1186"/>
    <x v="2"/>
    <x v="0"/>
  </r>
  <r>
    <s v="Maruti Alto LXi"/>
    <n v="1"/>
    <n v="60000"/>
    <x v="1"/>
    <x v="0"/>
    <x v="2"/>
    <x v="9"/>
    <n v="1248"/>
    <x v="0"/>
    <x v="0"/>
  </r>
  <r>
    <s v="Hyundai Elite i20 2018 Diesel Asta Option"/>
    <n v="6"/>
    <n v="40000"/>
    <x v="0"/>
    <x v="0"/>
    <x v="0"/>
    <x v="3"/>
    <n v="1405"/>
    <x v="2"/>
    <x v="0"/>
  </r>
  <r>
    <s v="Maruti Wagon R ZXI Plus"/>
    <n v="6.5"/>
    <n v="17000"/>
    <x v="1"/>
    <x v="0"/>
    <x v="0"/>
    <x v="11"/>
    <n v="1462"/>
    <x v="0"/>
    <x v="0"/>
  </r>
  <r>
    <s v="Mahindra TUV 300 T6 Plus"/>
    <n v="5.2"/>
    <n v="88000"/>
    <x v="0"/>
    <x v="0"/>
    <x v="0"/>
    <x v="2"/>
    <n v="1498"/>
    <x v="0"/>
    <x v="0"/>
  </r>
  <r>
    <s v="Maruti S-Presso VXI Opt AT 2019-2022"/>
    <n v="4.8"/>
    <n v="35000"/>
    <x v="1"/>
    <x v="1"/>
    <x v="0"/>
    <x v="6"/>
    <n v="1493"/>
    <x v="0"/>
    <x v="0"/>
  </r>
  <r>
    <s v="Hyundai i20 Sportz Option 1.2"/>
    <n v="4.8499999999999996"/>
    <n v="30000"/>
    <x v="1"/>
    <x v="0"/>
    <x v="0"/>
    <x v="4"/>
    <n v="1956"/>
    <x v="0"/>
    <x v="0"/>
  </r>
  <r>
    <s v="Hyundai Grand i10 1.2 CRDi Asta"/>
    <n v="4.2"/>
    <n v="80000"/>
    <x v="0"/>
    <x v="0"/>
    <x v="1"/>
    <x v="3"/>
    <n v="1498"/>
    <x v="2"/>
    <x v="0"/>
  </r>
  <r>
    <s v="Maruti Swift ZDi"/>
    <n v="3.79"/>
    <n v="120000"/>
    <x v="0"/>
    <x v="0"/>
    <x v="0"/>
    <x v="5"/>
    <n v="1461"/>
    <x v="0"/>
    <x v="0"/>
  </r>
  <r>
    <s v="Tata Indica DLS BSIII"/>
    <n v="1"/>
    <n v="120000"/>
    <x v="0"/>
    <x v="0"/>
    <x v="2"/>
    <x v="12"/>
    <n v="1197"/>
    <x v="0"/>
    <x v="0"/>
  </r>
  <r>
    <s v="Maruti Ertiga VXI"/>
    <n v="8.75"/>
    <n v="70000"/>
    <x v="1"/>
    <x v="0"/>
    <x v="0"/>
    <x v="1"/>
    <n v="2179"/>
    <x v="0"/>
    <x v="1"/>
  </r>
  <r>
    <s v="Honda Amaze E i-DTEC"/>
    <n v="3.5"/>
    <n v="110000"/>
    <x v="0"/>
    <x v="0"/>
    <x v="0"/>
    <x v="0"/>
    <n v="796"/>
    <x v="0"/>
    <x v="2"/>
  </r>
  <r>
    <s v="Mahindra TUV 300 T8"/>
    <n v="6.2"/>
    <n v="80000"/>
    <x v="0"/>
    <x v="0"/>
    <x v="1"/>
    <x v="3"/>
    <n v="1495"/>
    <x v="0"/>
    <x v="0"/>
  </r>
  <r>
    <s v="Jeep Compass 2.0 Longitude BSIV"/>
    <n v="10"/>
    <n v="90000"/>
    <x v="0"/>
    <x v="0"/>
    <x v="0"/>
    <x v="0"/>
    <n v="1197"/>
    <x v="0"/>
    <x v="0"/>
  </r>
  <r>
    <s v="Renault Duster RXS"/>
    <n v="7.5"/>
    <n v="17000"/>
    <x v="1"/>
    <x v="0"/>
    <x v="0"/>
    <x v="6"/>
    <n v="1197"/>
    <x v="0"/>
    <x v="0"/>
  </r>
  <r>
    <s v="Renault Duster 110PS Diesel RxZ AWD"/>
    <n v="6.4"/>
    <n v="120000"/>
    <x v="0"/>
    <x v="0"/>
    <x v="0"/>
    <x v="0"/>
    <n v="1197"/>
    <x v="0"/>
    <x v="0"/>
  </r>
  <r>
    <s v="Maruti Ignis Sigma"/>
    <n v="4.6900000000000004"/>
    <n v="12000"/>
    <x v="1"/>
    <x v="0"/>
    <x v="0"/>
    <x v="1"/>
    <n v="1197"/>
    <x v="0"/>
    <x v="0"/>
  </r>
  <r>
    <s v="Tata Safari Storme LX"/>
    <n v="3.05"/>
    <n v="120000"/>
    <x v="0"/>
    <x v="0"/>
    <x v="0"/>
    <x v="8"/>
    <n v="1061"/>
    <x v="0"/>
    <x v="0"/>
  </r>
  <r>
    <s v="Maruti Alto LX BSIII"/>
    <n v="1.4"/>
    <n v="60000"/>
    <x v="1"/>
    <x v="0"/>
    <x v="1"/>
    <x v="12"/>
    <n v="1198"/>
    <x v="0"/>
    <x v="0"/>
  </r>
  <r>
    <s v="Hyundai Accent GLE 2"/>
    <n v="1.5"/>
    <n v="80000"/>
    <x v="1"/>
    <x v="0"/>
    <x v="1"/>
    <x v="12"/>
    <n v="1999"/>
    <x v="0"/>
    <x v="0"/>
  </r>
  <r>
    <s v="Maruti Swift Dzire VXI AT Optional"/>
    <n v="5.5"/>
    <n v="110000"/>
    <x v="1"/>
    <x v="1"/>
    <x v="0"/>
    <x v="2"/>
    <n v="998"/>
    <x v="0"/>
    <x v="2"/>
  </r>
  <r>
    <s v="Maruti Ignis 1.2 Delta BSIV"/>
    <n v="4.4000000000000004"/>
    <n v="80000"/>
    <x v="1"/>
    <x v="0"/>
    <x v="0"/>
    <x v="3"/>
    <n v="796"/>
    <x v="0"/>
    <x v="2"/>
  </r>
  <r>
    <s v="Maruti Swift Dzire VXI"/>
    <n v="4.7"/>
    <n v="80000"/>
    <x v="1"/>
    <x v="0"/>
    <x v="0"/>
    <x v="4"/>
    <n v="1086"/>
    <x v="4"/>
    <x v="0"/>
  </r>
  <r>
    <s v="Hyundai Grand i10 Nios Sportz Dual Tone"/>
    <n v="6.25"/>
    <n v="23000"/>
    <x v="1"/>
    <x v="0"/>
    <x v="0"/>
    <x v="6"/>
    <n v="1197"/>
    <x v="2"/>
    <x v="0"/>
  </r>
  <r>
    <s v="Maruti Wagon R LXI Minor"/>
    <n v="1.3"/>
    <n v="80000"/>
    <x v="1"/>
    <x v="0"/>
    <x v="2"/>
    <x v="14"/>
    <n v="1197"/>
    <x v="0"/>
    <x v="0"/>
  </r>
  <r>
    <s v="Honda Amaze S i-VTEC"/>
    <n v="4.2"/>
    <n v="30000"/>
    <x v="1"/>
    <x v="0"/>
    <x v="0"/>
    <x v="2"/>
    <n v="2179"/>
    <x v="3"/>
    <x v="1"/>
  </r>
  <r>
    <s v="Hyundai Elantra 2.0 SX"/>
    <n v="12"/>
    <n v="18100"/>
    <x v="1"/>
    <x v="0"/>
    <x v="0"/>
    <x v="3"/>
    <n v="2179"/>
    <x v="0"/>
    <x v="1"/>
  </r>
  <r>
    <s v="Maruti S-Presso VXI Opt 2019-2022"/>
    <n v="4.5999999999999996"/>
    <n v="35000"/>
    <x v="1"/>
    <x v="0"/>
    <x v="0"/>
    <x v="6"/>
    <n v="1396"/>
    <x v="0"/>
    <x v="0"/>
  </r>
  <r>
    <s v="Maruti Alto LXi BSIII"/>
    <n v="1"/>
    <n v="120000"/>
    <x v="1"/>
    <x v="0"/>
    <x v="2"/>
    <x v="14"/>
    <n v="624"/>
    <x v="0"/>
    <x v="2"/>
  </r>
  <r>
    <s v="Hyundai Santro Era"/>
    <n v="4"/>
    <n v="15000"/>
    <x v="1"/>
    <x v="0"/>
    <x v="0"/>
    <x v="7"/>
    <n v="1396"/>
    <x v="0"/>
    <x v="0"/>
  </r>
  <r>
    <s v="Maruti Swift VVT VXI"/>
    <n v="3.1"/>
    <n v="120000"/>
    <x v="1"/>
    <x v="0"/>
    <x v="1"/>
    <x v="5"/>
    <n v="1197"/>
    <x v="0"/>
    <x v="0"/>
  </r>
  <r>
    <s v="Hyundai i20 Sportz Plus BSIV"/>
    <n v="5.65"/>
    <n v="35000"/>
    <x v="1"/>
    <x v="0"/>
    <x v="1"/>
    <x v="7"/>
    <n v="1591"/>
    <x v="0"/>
    <x v="0"/>
  </r>
  <r>
    <s v="Mahindra Scorpio VLS AT 2.2 mHAWK"/>
    <n v="4"/>
    <n v="40000"/>
    <x v="0"/>
    <x v="1"/>
    <x v="1"/>
    <x v="8"/>
    <n v="1405"/>
    <x v="0"/>
    <x v="0"/>
  </r>
  <r>
    <s v="Mahindra Scorpio S5 BSIV"/>
    <n v="8.75"/>
    <n v="120000"/>
    <x v="0"/>
    <x v="0"/>
    <x v="1"/>
    <x v="3"/>
    <n v="1598"/>
    <x v="0"/>
    <x v="0"/>
  </r>
  <r>
    <s v="Hyundai i20 Magna 1.4 CRDi (Diesel)"/>
    <n v="1.95"/>
    <n v="110000"/>
    <x v="0"/>
    <x v="0"/>
    <x v="1"/>
    <x v="8"/>
    <n v="998"/>
    <x v="0"/>
    <x v="2"/>
  </r>
  <r>
    <s v="Tata Nano Lx BSIII"/>
    <n v="0.505"/>
    <n v="15000"/>
    <x v="1"/>
    <x v="0"/>
    <x v="0"/>
    <x v="8"/>
    <n v="1248"/>
    <x v="0"/>
    <x v="0"/>
  </r>
  <r>
    <s v="Hyundai i20 1.4 CRDi Magna"/>
    <n v="1.95"/>
    <n v="110000"/>
    <x v="0"/>
    <x v="0"/>
    <x v="1"/>
    <x v="8"/>
    <n v="1197"/>
    <x v="0"/>
    <x v="0"/>
  </r>
  <r>
    <s v="Maruti Swift VXI"/>
    <n v="5.5"/>
    <n v="30000"/>
    <x v="1"/>
    <x v="0"/>
    <x v="0"/>
    <x v="6"/>
    <n v="1197"/>
    <x v="2"/>
    <x v="0"/>
  </r>
  <r>
    <s v="Hyundai Verna 1.6 SX VTVT"/>
    <n v="4.0999999999999996"/>
    <n v="70000"/>
    <x v="1"/>
    <x v="0"/>
    <x v="2"/>
    <x v="5"/>
    <n v="1197"/>
    <x v="0"/>
    <x v="0"/>
  </r>
  <r>
    <s v="Tata Indigo LX"/>
    <n v="1.1000000000000001"/>
    <n v="80000"/>
    <x v="0"/>
    <x v="0"/>
    <x v="1"/>
    <x v="14"/>
    <n v="1596"/>
    <x v="0"/>
    <x v="0"/>
  </r>
  <r>
    <s v="Volkswagen Vento Petrol Highline"/>
    <n v="2.5"/>
    <n v="110000"/>
    <x v="1"/>
    <x v="0"/>
    <x v="1"/>
    <x v="16"/>
    <n v="2494"/>
    <x v="0"/>
    <x v="1"/>
  </r>
  <r>
    <s v="Maruti Alto K10 VXI"/>
    <n v="2.2000000000000002"/>
    <n v="43500"/>
    <x v="1"/>
    <x v="0"/>
    <x v="0"/>
    <x v="5"/>
    <n v="1197"/>
    <x v="0"/>
    <x v="0"/>
  </r>
  <r>
    <s v="Maruti Ritz VDi"/>
    <n v="1.65"/>
    <n v="61367"/>
    <x v="0"/>
    <x v="0"/>
    <x v="1"/>
    <x v="16"/>
    <n v="1197"/>
    <x v="0"/>
    <x v="0"/>
  </r>
  <r>
    <s v="Maruti Swift VXI"/>
    <n v="3.6"/>
    <n v="61560"/>
    <x v="1"/>
    <x v="0"/>
    <x v="1"/>
    <x v="4"/>
    <n v="1396"/>
    <x v="0"/>
    <x v="0"/>
  </r>
  <r>
    <s v="Hyundai i20 Sportz Option 1.2"/>
    <n v="5.0999999999999996"/>
    <n v="29258"/>
    <x v="1"/>
    <x v="0"/>
    <x v="1"/>
    <x v="4"/>
    <n v="1197"/>
    <x v="0"/>
    <x v="0"/>
  </r>
  <r>
    <s v="Hyundai i20 1.2 Magna"/>
    <n v="1.8"/>
    <n v="63538"/>
    <x v="1"/>
    <x v="0"/>
    <x v="2"/>
    <x v="12"/>
    <n v="1373"/>
    <x v="0"/>
    <x v="0"/>
  </r>
  <r>
    <s v="Ford Fiesta 1.6 SXi ABS"/>
    <n v="1.25"/>
    <n v="126700"/>
    <x v="1"/>
    <x v="0"/>
    <x v="0"/>
    <x v="14"/>
    <n v="1194"/>
    <x v="0"/>
    <x v="0"/>
  </r>
  <r>
    <s v="Toyota Innova 2.5 V Diesel 7-seater"/>
    <n v="4.4000000000000004"/>
    <n v="197770"/>
    <x v="0"/>
    <x v="0"/>
    <x v="0"/>
    <x v="12"/>
    <n v="1582"/>
    <x v="2"/>
    <x v="0"/>
  </r>
  <r>
    <s v="Hyundai i10 Magna 1.2"/>
    <n v="1.79"/>
    <n v="36049"/>
    <x v="1"/>
    <x v="0"/>
    <x v="0"/>
    <x v="12"/>
    <n v="1497"/>
    <x v="0"/>
    <x v="0"/>
  </r>
  <r>
    <s v="Maruti Swift Dzire VXI 1.2"/>
    <n v="6.11"/>
    <n v="18740"/>
    <x v="1"/>
    <x v="0"/>
    <x v="0"/>
    <x v="7"/>
    <n v="999"/>
    <x v="0"/>
    <x v="2"/>
  </r>
  <r>
    <s v="Hyundai i20 Active 1.4 SX"/>
    <n v="5.74"/>
    <n v="26981"/>
    <x v="0"/>
    <x v="0"/>
    <x v="0"/>
    <x v="2"/>
    <n v="2179"/>
    <x v="0"/>
    <x v="1"/>
  </r>
  <r>
    <s v="Maruti Swift ZXi BSIV"/>
    <n v="2.19"/>
    <n v="67910"/>
    <x v="1"/>
    <x v="0"/>
    <x v="0"/>
    <x v="12"/>
    <n v="1582"/>
    <x v="0"/>
    <x v="0"/>
  </r>
  <r>
    <s v="Maruti Ciaz 1.4 Alpha"/>
    <n v="7.67"/>
    <n v="43016"/>
    <x v="1"/>
    <x v="0"/>
    <x v="0"/>
    <x v="0"/>
    <n v="1197"/>
    <x v="0"/>
    <x v="0"/>
  </r>
  <r>
    <s v="Ford Freestyle Titanium Petrol BSIV"/>
    <n v="4.6399999999999997"/>
    <n v="53106"/>
    <x v="1"/>
    <x v="0"/>
    <x v="0"/>
    <x v="3"/>
    <n v="1248"/>
    <x v="0"/>
    <x v="0"/>
  </r>
  <r>
    <s v="Hyundai Verna 1.6 SX CRDi (O)"/>
    <n v="3.67"/>
    <n v="135298"/>
    <x v="0"/>
    <x v="0"/>
    <x v="1"/>
    <x v="10"/>
    <n v="1493"/>
    <x v="0"/>
    <x v="0"/>
  </r>
  <r>
    <s v="Honda City 1.5 E MT"/>
    <n v="2.36"/>
    <n v="75525"/>
    <x v="1"/>
    <x v="0"/>
    <x v="1"/>
    <x v="12"/>
    <n v="1197"/>
    <x v="0"/>
    <x v="0"/>
  </r>
  <r>
    <s v="Volkswagen Polo 1.0 MPI Comfortline"/>
    <n v="4.68"/>
    <n v="57392"/>
    <x v="1"/>
    <x v="0"/>
    <x v="0"/>
    <x v="3"/>
    <n v="1968"/>
    <x v="0"/>
    <x v="0"/>
  </r>
  <r>
    <s v="Mahindra XUV500 W6 2WD"/>
    <n v="6.06"/>
    <n v="121645"/>
    <x v="0"/>
    <x v="0"/>
    <x v="1"/>
    <x v="2"/>
    <n v="1197"/>
    <x v="0"/>
    <x v="0"/>
  </r>
  <r>
    <s v="Hyundai Elantra 1.6 SX Option"/>
    <n v="9.25"/>
    <n v="46595"/>
    <x v="0"/>
    <x v="0"/>
    <x v="1"/>
    <x v="3"/>
    <n v="1497"/>
    <x v="0"/>
    <x v="0"/>
  </r>
  <r>
    <s v="Toyota Glanza V"/>
    <n v="6.1"/>
    <n v="38848"/>
    <x v="1"/>
    <x v="0"/>
    <x v="0"/>
    <x v="7"/>
    <n v="1186"/>
    <x v="0"/>
    <x v="0"/>
  </r>
  <r>
    <s v="Maruti Swift VDI"/>
    <n v="2.92"/>
    <n v="119970"/>
    <x v="0"/>
    <x v="0"/>
    <x v="0"/>
    <x v="10"/>
    <n v="1591"/>
    <x v="0"/>
    <x v="0"/>
  </r>
  <r>
    <s v="Hyundai Creta SX Diesel"/>
    <n v="10.19"/>
    <n v="60478"/>
    <x v="0"/>
    <x v="0"/>
    <x v="0"/>
    <x v="6"/>
    <n v="1368"/>
    <x v="0"/>
    <x v="0"/>
  </r>
  <r>
    <s v="Hyundai Xcent 1.2 Kappa S"/>
    <n v="3.17"/>
    <n v="134163"/>
    <x v="1"/>
    <x v="0"/>
    <x v="0"/>
    <x v="4"/>
    <n v="1197"/>
    <x v="0"/>
    <x v="0"/>
  </r>
  <r>
    <s v="Audi A3 35 TDI Premium Plus"/>
    <n v="13.09"/>
    <n v="67301"/>
    <x v="0"/>
    <x v="1"/>
    <x v="1"/>
    <x v="4"/>
    <n v="999"/>
    <x v="0"/>
    <x v="2"/>
  </r>
  <r>
    <s v="Maruti Swift Dzire AMT ZXI Plus"/>
    <n v="6.24"/>
    <n v="15546"/>
    <x v="1"/>
    <x v="1"/>
    <x v="0"/>
    <x v="0"/>
    <n v="1197"/>
    <x v="0"/>
    <x v="0"/>
  </r>
  <r>
    <s v="Honda City 1.5 S MT"/>
    <n v="3.05"/>
    <n v="67713"/>
    <x v="1"/>
    <x v="0"/>
    <x v="0"/>
    <x v="16"/>
    <n v="1197"/>
    <x v="0"/>
    <x v="0"/>
  </r>
  <r>
    <s v="Hyundai Aura S Diesel"/>
    <n v="7.41"/>
    <n v="29833"/>
    <x v="0"/>
    <x v="0"/>
    <x v="0"/>
    <x v="1"/>
    <n v="998"/>
    <x v="0"/>
    <x v="2"/>
  </r>
  <r>
    <s v="Hyundai Creta 1.6 VTVT E Plus"/>
    <n v="6.34"/>
    <n v="84414"/>
    <x v="1"/>
    <x v="0"/>
    <x v="0"/>
    <x v="2"/>
    <n v="1248"/>
    <x v="0"/>
    <x v="0"/>
  </r>
  <r>
    <s v="Fiat Linea Classic 1.4 Petrol"/>
    <n v="3.32"/>
    <n v="12179"/>
    <x v="1"/>
    <x v="0"/>
    <x v="0"/>
    <x v="4"/>
    <n v="998"/>
    <x v="0"/>
    <x v="2"/>
  </r>
  <r>
    <s v="Hyundai i20 1.2 Magna Opt"/>
    <n v="2.06"/>
    <n v="116623"/>
    <x v="1"/>
    <x v="0"/>
    <x v="1"/>
    <x v="8"/>
    <n v="814"/>
    <x v="0"/>
    <x v="2"/>
  </r>
  <r>
    <s v="Skoda Rapid 1.0 TSI Rider"/>
    <n v="7.08"/>
    <n v="6233"/>
    <x v="1"/>
    <x v="0"/>
    <x v="0"/>
    <x v="1"/>
    <n v="1197"/>
    <x v="0"/>
    <x v="0"/>
  </r>
  <r>
    <s v="Hyundai i20 Active 1.2 S"/>
    <n v="5.14"/>
    <n v="73891"/>
    <x v="1"/>
    <x v="0"/>
    <x v="0"/>
    <x v="0"/>
    <n v="936"/>
    <x v="0"/>
    <x v="2"/>
  </r>
  <r>
    <s v="Hyundai i10 Sportz"/>
    <n v="2.97"/>
    <n v="16428"/>
    <x v="1"/>
    <x v="0"/>
    <x v="0"/>
    <x v="10"/>
    <n v="1956"/>
    <x v="0"/>
    <x v="0"/>
  </r>
  <r>
    <s v="Maruti Wagon R VXi BSII"/>
    <n v="1.64"/>
    <n v="40831"/>
    <x v="1"/>
    <x v="0"/>
    <x v="0"/>
    <x v="16"/>
    <n v="796"/>
    <x v="0"/>
    <x v="2"/>
  </r>
  <r>
    <s v="Maruti Swift Dzire VDI"/>
    <n v="5.38"/>
    <n v="84261"/>
    <x v="0"/>
    <x v="0"/>
    <x v="0"/>
    <x v="0"/>
    <n v="1197"/>
    <x v="0"/>
    <x v="0"/>
  </r>
  <r>
    <s v="Hyundai Venue SX Opt Turbo BSIV"/>
    <n v="8.5299999999999994"/>
    <n v="37938"/>
    <x v="1"/>
    <x v="0"/>
    <x v="0"/>
    <x v="7"/>
    <n v="1197"/>
    <x v="2"/>
    <x v="0"/>
  </r>
  <r>
    <s v="Hyundai EON Magna Plus"/>
    <n v="2.39"/>
    <n v="55025"/>
    <x v="1"/>
    <x v="0"/>
    <x v="0"/>
    <x v="2"/>
    <n v="998"/>
    <x v="0"/>
    <x v="2"/>
  </r>
  <r>
    <s v="Maruti Swift VXI BSIV"/>
    <n v="4.7699999999999996"/>
    <n v="44888"/>
    <x v="1"/>
    <x v="0"/>
    <x v="0"/>
    <x v="3"/>
    <n v="1461"/>
    <x v="0"/>
    <x v="0"/>
  </r>
  <r>
    <s v="Chevrolet Beat Diesel LT"/>
    <n v="1.18"/>
    <n v="55308"/>
    <x v="0"/>
    <x v="0"/>
    <x v="0"/>
    <x v="16"/>
    <n v="2179"/>
    <x v="0"/>
    <x v="1"/>
  </r>
  <r>
    <s v="Tata Harrier XZ BSIV"/>
    <n v="14.57"/>
    <n v="19669"/>
    <x v="0"/>
    <x v="0"/>
    <x v="0"/>
    <x v="7"/>
    <n v="1199"/>
    <x v="0"/>
    <x v="0"/>
  </r>
  <r>
    <s v="Maruti Alto 800 VXI"/>
    <n v="4.0999999999999996"/>
    <n v="4757"/>
    <x v="1"/>
    <x v="0"/>
    <x v="0"/>
    <x v="11"/>
    <n v="1197"/>
    <x v="0"/>
    <x v="0"/>
  </r>
  <r>
    <s v="Maruti Swift VXI"/>
    <n v="2.08"/>
    <n v="74337"/>
    <x v="1"/>
    <x v="0"/>
    <x v="0"/>
    <x v="16"/>
    <n v="1197"/>
    <x v="0"/>
    <x v="0"/>
  </r>
  <r>
    <s v="Hyundai i10 Magna"/>
    <n v="1.76"/>
    <n v="26693"/>
    <x v="1"/>
    <x v="0"/>
    <x v="1"/>
    <x v="12"/>
    <n v="1498"/>
    <x v="2"/>
    <x v="0"/>
  </r>
  <r>
    <s v="Maruti Wagon R VXI BS IV"/>
    <n v="3.11"/>
    <n v="73549"/>
    <x v="1"/>
    <x v="0"/>
    <x v="0"/>
    <x v="2"/>
    <n v="1197"/>
    <x v="0"/>
    <x v="0"/>
  </r>
  <r>
    <s v="Nissan Sunny XV D"/>
    <n v="5.51"/>
    <n v="61894"/>
    <x v="0"/>
    <x v="0"/>
    <x v="0"/>
    <x v="3"/>
    <n v="1582"/>
    <x v="0"/>
    <x v="0"/>
  </r>
  <r>
    <s v="Mahindra XUV500 W9 2WD"/>
    <n v="9.74"/>
    <n v="94165"/>
    <x v="0"/>
    <x v="0"/>
    <x v="0"/>
    <x v="0"/>
    <n v="2982"/>
    <x v="0"/>
    <x v="1"/>
  </r>
  <r>
    <s v="Chevrolet Sail Hatchback Petrol LT ABS"/>
    <n v="1.92"/>
    <n v="50448"/>
    <x v="1"/>
    <x v="0"/>
    <x v="0"/>
    <x v="8"/>
    <n v="814"/>
    <x v="0"/>
    <x v="2"/>
  </r>
  <r>
    <s v="Maruti Swift ZXI"/>
    <n v="3.24"/>
    <n v="78828"/>
    <x v="1"/>
    <x v="0"/>
    <x v="0"/>
    <x v="5"/>
    <n v="1197"/>
    <x v="0"/>
    <x v="0"/>
  </r>
  <r>
    <s v="Hyundai i10 Asta"/>
    <n v="3.03"/>
    <n v="17725"/>
    <x v="1"/>
    <x v="0"/>
    <x v="0"/>
    <x v="10"/>
    <n v="1461"/>
    <x v="0"/>
    <x v="0"/>
  </r>
  <r>
    <s v="Ford Ecosport 1.5 DV5 MT Titanium"/>
    <n v="3.36"/>
    <n v="126639"/>
    <x v="0"/>
    <x v="0"/>
    <x v="1"/>
    <x v="10"/>
    <n v="1798"/>
    <x v="0"/>
    <x v="0"/>
  </r>
  <r>
    <s v="Maruti Baleno 1.2 Delta"/>
    <n v="4.6100000000000003"/>
    <n v="59026"/>
    <x v="1"/>
    <x v="0"/>
    <x v="0"/>
    <x v="2"/>
    <n v="1461"/>
    <x v="2"/>
    <x v="0"/>
  </r>
  <r>
    <s v="Hyundai Creta 1.6 CRDi SX Option"/>
    <n v="7.11"/>
    <n v="122966"/>
    <x v="0"/>
    <x v="0"/>
    <x v="0"/>
    <x v="4"/>
    <n v="998"/>
    <x v="0"/>
    <x v="2"/>
  </r>
  <r>
    <s v="Toyota Fortuner 4x2 AT"/>
    <n v="12.6"/>
    <n v="86024"/>
    <x v="0"/>
    <x v="1"/>
    <x v="2"/>
    <x v="5"/>
    <n v="998"/>
    <x v="0"/>
    <x v="2"/>
  </r>
  <r>
    <s v="Hyundai EON Magna Optional"/>
    <n v="3.09"/>
    <n v="11231"/>
    <x v="1"/>
    <x v="0"/>
    <x v="0"/>
    <x v="4"/>
    <n v="2477"/>
    <x v="0"/>
    <x v="1"/>
  </r>
  <r>
    <s v="Maruti Swift VXI"/>
    <n v="2.8"/>
    <n v="30639"/>
    <x v="1"/>
    <x v="0"/>
    <x v="0"/>
    <x v="10"/>
    <n v="1248"/>
    <x v="1"/>
    <x v="0"/>
  </r>
  <r>
    <s v="Nissan Micra Diesel XV Premium"/>
    <n v="2.2999999999999998"/>
    <n v="61258"/>
    <x v="0"/>
    <x v="0"/>
    <x v="0"/>
    <x v="16"/>
    <n v="1086"/>
    <x v="0"/>
    <x v="0"/>
  </r>
  <r>
    <s v="Toyota Corolla Altis GL MT"/>
    <n v="9.24"/>
    <n v="13392"/>
    <x v="1"/>
    <x v="0"/>
    <x v="0"/>
    <x v="0"/>
    <n v="1197"/>
    <x v="0"/>
    <x v="0"/>
  </r>
  <r>
    <s v="Renault Duster 85PS Diesel RxS"/>
    <n v="7.42"/>
    <n v="65885"/>
    <x v="0"/>
    <x v="0"/>
    <x v="0"/>
    <x v="7"/>
    <n v="1956"/>
    <x v="0"/>
    <x v="0"/>
  </r>
  <r>
    <s v="Maruti Wagon R VXI BS IV"/>
    <n v="1.75"/>
    <n v="77989"/>
    <x v="1"/>
    <x v="0"/>
    <x v="0"/>
    <x v="16"/>
    <n v="1197"/>
    <x v="0"/>
    <x v="0"/>
  </r>
  <r>
    <s v="Maruti Alto K10 2010-2014 VXI"/>
    <n v="1.44"/>
    <n v="67110"/>
    <x v="1"/>
    <x v="0"/>
    <x v="0"/>
    <x v="16"/>
    <n v="1373"/>
    <x v="0"/>
    <x v="0"/>
  </r>
  <r>
    <s v="Mitsubishi Pajero Sport 4X4"/>
    <n v="9.8000000000000007"/>
    <n v="112912"/>
    <x v="0"/>
    <x v="0"/>
    <x v="0"/>
    <x v="5"/>
    <n v="1396"/>
    <x v="0"/>
    <x v="0"/>
  </r>
  <r>
    <s v="Maruti Swift Dzire VDI"/>
    <n v="3.34"/>
    <n v="123040"/>
    <x v="0"/>
    <x v="0"/>
    <x v="0"/>
    <x v="10"/>
    <n v="1197"/>
    <x v="0"/>
    <x v="0"/>
  </r>
  <r>
    <s v="Hyundai i10 Sportz 1.1L"/>
    <n v="3.38"/>
    <n v="25842"/>
    <x v="1"/>
    <x v="0"/>
    <x v="0"/>
    <x v="2"/>
    <n v="1197"/>
    <x v="0"/>
    <x v="0"/>
  </r>
  <r>
    <s v="Maruti Ignis Delta"/>
    <n v="5.77"/>
    <n v="9453"/>
    <x v="1"/>
    <x v="0"/>
    <x v="0"/>
    <x v="11"/>
    <n v="1086"/>
    <x v="0"/>
    <x v="0"/>
  </r>
  <r>
    <s v="MG Hector Plus Sharp Diesel MT"/>
    <n v="17.87"/>
    <n v="53449"/>
    <x v="0"/>
    <x v="0"/>
    <x v="0"/>
    <x v="1"/>
    <n v="1199"/>
    <x v="0"/>
    <x v="0"/>
  </r>
  <r>
    <s v="Hyundai Grand i10 Nios AMT Sportz"/>
    <n v="6.14"/>
    <n v="20688"/>
    <x v="1"/>
    <x v="1"/>
    <x v="0"/>
    <x v="7"/>
    <n v="1497"/>
    <x v="0"/>
    <x v="0"/>
  </r>
  <r>
    <s v="Maruti Ciaz ZXi Plus"/>
    <n v="5.92"/>
    <n v="64535"/>
    <x v="1"/>
    <x v="0"/>
    <x v="0"/>
    <x v="0"/>
    <n v="1582"/>
    <x v="0"/>
    <x v="0"/>
  </r>
  <r>
    <s v="Tata Indigo LX BSIV"/>
    <n v="1.27"/>
    <n v="140277"/>
    <x v="0"/>
    <x v="0"/>
    <x v="0"/>
    <x v="16"/>
    <n v="998"/>
    <x v="0"/>
    <x v="2"/>
  </r>
  <r>
    <s v="Maruti Swift LXI"/>
    <n v="4.22"/>
    <n v="35430"/>
    <x v="1"/>
    <x v="0"/>
    <x v="0"/>
    <x v="3"/>
    <n v="1197"/>
    <x v="2"/>
    <x v="0"/>
  </r>
  <r>
    <s v="Maruti Swift VXI"/>
    <n v="2.25"/>
    <n v="134059"/>
    <x v="1"/>
    <x v="0"/>
    <x v="1"/>
    <x v="10"/>
    <n v="1197"/>
    <x v="0"/>
    <x v="0"/>
  </r>
  <r>
    <s v="Hyundai i10 Era"/>
    <n v="1.26"/>
    <n v="118858"/>
    <x v="1"/>
    <x v="0"/>
    <x v="0"/>
    <x v="9"/>
    <n v="1199"/>
    <x v="2"/>
    <x v="0"/>
  </r>
  <r>
    <s v="Honda Jazz VX"/>
    <n v="5.78"/>
    <n v="91449"/>
    <x v="1"/>
    <x v="0"/>
    <x v="0"/>
    <x v="7"/>
    <n v="1248"/>
    <x v="2"/>
    <x v="0"/>
  </r>
  <r>
    <s v="Honda City VX MT"/>
    <n v="9.8000000000000007"/>
    <n v="31901"/>
    <x v="1"/>
    <x v="0"/>
    <x v="0"/>
    <x v="7"/>
    <n v="1248"/>
    <x v="0"/>
    <x v="0"/>
  </r>
  <r>
    <s v="Hyundai Verna 1.6 CRDI AT SX Option"/>
    <n v="5.6"/>
    <n v="170290"/>
    <x v="0"/>
    <x v="1"/>
    <x v="0"/>
    <x v="2"/>
    <n v="1248"/>
    <x v="0"/>
    <x v="0"/>
  </r>
  <r>
    <s v="Maruti S-Presso VXI Plus 2019-2022"/>
    <n v="4.22"/>
    <n v="29371"/>
    <x v="1"/>
    <x v="0"/>
    <x v="0"/>
    <x v="1"/>
    <n v="1373"/>
    <x v="0"/>
    <x v="0"/>
  </r>
  <r>
    <s v="Hyundai i20 Active 1.2 SX"/>
    <n v="5.84"/>
    <n v="29723"/>
    <x v="1"/>
    <x v="0"/>
    <x v="0"/>
    <x v="2"/>
    <n v="1198"/>
    <x v="2"/>
    <x v="0"/>
  </r>
  <r>
    <s v="Maruti Swift Dzire VXI 1.2"/>
    <n v="4.45"/>
    <n v="97679"/>
    <x v="1"/>
    <x v="0"/>
    <x v="1"/>
    <x v="0"/>
    <n v="1197"/>
    <x v="0"/>
    <x v="0"/>
  </r>
  <r>
    <s v="Tata Tiago XZA Plus"/>
    <n v="5.8"/>
    <n v="25175"/>
    <x v="1"/>
    <x v="1"/>
    <x v="0"/>
    <x v="6"/>
    <n v="998"/>
    <x v="0"/>
    <x v="2"/>
  </r>
  <r>
    <s v="Maruti Ertiga VDI"/>
    <n v="4.99"/>
    <n v="72875"/>
    <x v="0"/>
    <x v="0"/>
    <x v="0"/>
    <x v="5"/>
    <n v="2179"/>
    <x v="2"/>
    <x v="1"/>
  </r>
  <r>
    <s v="Maruti Vitara Brezza VDi"/>
    <n v="6.75"/>
    <n v="77493"/>
    <x v="0"/>
    <x v="0"/>
    <x v="0"/>
    <x v="0"/>
    <n v="1197"/>
    <x v="0"/>
    <x v="0"/>
  </r>
  <r>
    <s v="Maruti Ertiga VDI"/>
    <n v="4.28"/>
    <n v="216228"/>
    <x v="0"/>
    <x v="0"/>
    <x v="0"/>
    <x v="10"/>
    <n v="1498"/>
    <x v="0"/>
    <x v="0"/>
  </r>
  <r>
    <s v="Maruti Ertiga BSIV VXI"/>
    <n v="6.96"/>
    <n v="57407"/>
    <x v="1"/>
    <x v="0"/>
    <x v="0"/>
    <x v="3"/>
    <n v="2494"/>
    <x v="0"/>
    <x v="1"/>
  </r>
  <r>
    <s v="Skoda Fabia 1.2 MPI Elegance"/>
    <n v="1.73"/>
    <n v="42989"/>
    <x v="1"/>
    <x v="0"/>
    <x v="0"/>
    <x v="16"/>
    <n v="1198"/>
    <x v="0"/>
    <x v="0"/>
  </r>
  <r>
    <s v="Maruti Baleno 1.2 Alpha"/>
    <n v="5.69"/>
    <n v="98193"/>
    <x v="1"/>
    <x v="0"/>
    <x v="0"/>
    <x v="3"/>
    <n v="1197"/>
    <x v="0"/>
    <x v="0"/>
  </r>
  <r>
    <s v="Maruti Alto K10 2010-2014 VXI"/>
    <n v="1.73"/>
    <n v="44557"/>
    <x v="1"/>
    <x v="0"/>
    <x v="1"/>
    <x v="10"/>
    <n v="1197"/>
    <x v="0"/>
    <x v="0"/>
  </r>
  <r>
    <s v="Tata Hexa XTA"/>
    <n v="11.13"/>
    <n v="25331"/>
    <x v="0"/>
    <x v="1"/>
    <x v="0"/>
    <x v="0"/>
    <n v="1995"/>
    <x v="2"/>
    <x v="0"/>
  </r>
  <r>
    <s v="Maruti Swift Dzire AMT ZXI Plus"/>
    <n v="6.53"/>
    <n v="32459"/>
    <x v="1"/>
    <x v="1"/>
    <x v="0"/>
    <x v="3"/>
    <n v="998"/>
    <x v="0"/>
    <x v="2"/>
  </r>
  <r>
    <s v="Ford Ecosport 1.5 Diesel Titanium Plus BSIV"/>
    <n v="7.6"/>
    <n v="19272"/>
    <x v="0"/>
    <x v="0"/>
    <x v="0"/>
    <x v="3"/>
    <n v="1199"/>
    <x v="0"/>
    <x v="0"/>
  </r>
  <r>
    <s v="Toyota Innova 2.5 VX (Diesel) 7 Seater BS IV"/>
    <n v="5.63"/>
    <n v="195346"/>
    <x v="0"/>
    <x v="0"/>
    <x v="0"/>
    <x v="10"/>
    <n v="2179"/>
    <x v="0"/>
    <x v="1"/>
  </r>
  <r>
    <s v="Tata Nexon 1.2 Revotron XZ Plus"/>
    <n v="7.54"/>
    <n v="8635"/>
    <x v="1"/>
    <x v="0"/>
    <x v="0"/>
    <x v="7"/>
    <n v="1197"/>
    <x v="0"/>
    <x v="0"/>
  </r>
  <r>
    <s v="Maruti Swift Dzire ZXI Plus AT"/>
    <n v="7.5"/>
    <n v="13499"/>
    <x v="1"/>
    <x v="1"/>
    <x v="0"/>
    <x v="6"/>
    <n v="1498"/>
    <x v="0"/>
    <x v="0"/>
  </r>
  <r>
    <s v="Maruti Baleno Zeta"/>
    <n v="6.91"/>
    <n v="21094"/>
    <x v="1"/>
    <x v="0"/>
    <x v="0"/>
    <x v="1"/>
    <n v="1197"/>
    <x v="0"/>
    <x v="0"/>
  </r>
  <r>
    <s v="BMW 3 Series 320d"/>
    <n v="6.91"/>
    <n v="54206"/>
    <x v="0"/>
    <x v="1"/>
    <x v="0"/>
    <x v="16"/>
    <n v="1248"/>
    <x v="0"/>
    <x v="0"/>
  </r>
  <r>
    <s v="Maruti Zen Estilo VXI BSIV"/>
    <n v="1.44"/>
    <n v="59807"/>
    <x v="1"/>
    <x v="0"/>
    <x v="1"/>
    <x v="12"/>
    <n v="1248"/>
    <x v="0"/>
    <x v="0"/>
  </r>
  <r>
    <s v="Skoda Fabia 1.2L Diesel Elegance"/>
    <n v="2.4"/>
    <n v="96874"/>
    <x v="0"/>
    <x v="0"/>
    <x v="0"/>
    <x v="8"/>
    <n v="814"/>
    <x v="0"/>
    <x v="2"/>
  </r>
  <r>
    <s v="Mahindra XUV500 W10 2WD"/>
    <n v="9.75"/>
    <n v="100746"/>
    <x v="0"/>
    <x v="0"/>
    <x v="0"/>
    <x v="0"/>
    <n v="1248"/>
    <x v="0"/>
    <x v="0"/>
  </r>
  <r>
    <s v="Maruti Swift Dzire VXI 1.2"/>
    <n v="5.73"/>
    <n v="24117"/>
    <x v="1"/>
    <x v="0"/>
    <x v="0"/>
    <x v="3"/>
    <n v="1194"/>
    <x v="2"/>
    <x v="0"/>
  </r>
  <r>
    <s v="Ford Aspire 1.5 TDCi Titanium"/>
    <n v="4.6500000000000004"/>
    <n v="70611"/>
    <x v="0"/>
    <x v="0"/>
    <x v="0"/>
    <x v="0"/>
    <n v="1396"/>
    <x v="2"/>
    <x v="0"/>
  </r>
  <r>
    <s v="Maruti Baleno Zeta"/>
    <n v="7.17"/>
    <n v="17771"/>
    <x v="1"/>
    <x v="0"/>
    <x v="0"/>
    <x v="1"/>
    <n v="998"/>
    <x v="0"/>
    <x v="2"/>
  </r>
  <r>
    <s v="Maruti Vitara Brezza ZDi"/>
    <n v="8.24"/>
    <n v="57231"/>
    <x v="0"/>
    <x v="0"/>
    <x v="0"/>
    <x v="7"/>
    <n v="2179"/>
    <x v="1"/>
    <x v="1"/>
  </r>
  <r>
    <s v="Maruti SX4 S Cross DDiS 200 Alpha"/>
    <n v="5.21"/>
    <n v="171931"/>
    <x v="0"/>
    <x v="0"/>
    <x v="0"/>
    <x v="2"/>
    <n v="1373"/>
    <x v="0"/>
    <x v="0"/>
  </r>
  <r>
    <s v="Hyundai EON Magna Plus"/>
    <n v="2.39"/>
    <n v="19311"/>
    <x v="1"/>
    <x v="0"/>
    <x v="0"/>
    <x v="4"/>
    <n v="1956"/>
    <x v="2"/>
    <x v="0"/>
  </r>
  <r>
    <s v="Maruti SX4 S Cross Alpha DDiS 200 SH"/>
    <n v="6.16"/>
    <n v="86226"/>
    <x v="0"/>
    <x v="0"/>
    <x v="0"/>
    <x v="0"/>
    <n v="1198"/>
    <x v="0"/>
    <x v="0"/>
  </r>
  <r>
    <s v="Ford Freestyle Titanium Plus Petrol BSIV"/>
    <n v="5.62"/>
    <n v="26404"/>
    <x v="1"/>
    <x v="0"/>
    <x v="0"/>
    <x v="3"/>
    <n v="1197"/>
    <x v="0"/>
    <x v="0"/>
  </r>
  <r>
    <s v="Tata Indigo LX TDI BSIII"/>
    <n v="1.83"/>
    <n v="272610"/>
    <x v="0"/>
    <x v="0"/>
    <x v="0"/>
    <x v="4"/>
    <n v="2179"/>
    <x v="0"/>
    <x v="1"/>
  </r>
  <r>
    <s v="Hyundai Venue SX Plus Turbo DCT BSIV"/>
    <n v="10.19"/>
    <n v="59215"/>
    <x v="1"/>
    <x v="1"/>
    <x v="0"/>
    <x v="7"/>
    <n v="1591"/>
    <x v="0"/>
    <x v="0"/>
  </r>
  <r>
    <s v="Mahindra XUV500 W9 2WD"/>
    <n v="9.91"/>
    <n v="47839"/>
    <x v="0"/>
    <x v="0"/>
    <x v="0"/>
    <x v="0"/>
    <n v="1197"/>
    <x v="0"/>
    <x v="0"/>
  </r>
  <r>
    <s v="Maruti Ertiga VXI"/>
    <n v="4.72"/>
    <n v="22718"/>
    <x v="1"/>
    <x v="0"/>
    <x v="0"/>
    <x v="4"/>
    <n v="1497"/>
    <x v="0"/>
    <x v="0"/>
  </r>
  <r>
    <s v="Tata Harrier XZ BSIV"/>
    <n v="14.19"/>
    <n v="38807"/>
    <x v="0"/>
    <x v="0"/>
    <x v="0"/>
    <x v="7"/>
    <n v="998"/>
    <x v="0"/>
    <x v="2"/>
  </r>
  <r>
    <s v="Mahindra KUV 100 mFALCON D75 K4"/>
    <n v="3.25"/>
    <n v="48995"/>
    <x v="0"/>
    <x v="0"/>
    <x v="0"/>
    <x v="0"/>
    <n v="1197"/>
    <x v="0"/>
    <x v="0"/>
  </r>
  <r>
    <s v="Maruti Ignis Sigma"/>
    <n v="4.92"/>
    <n v="15536"/>
    <x v="1"/>
    <x v="0"/>
    <x v="0"/>
    <x v="1"/>
    <n v="1591"/>
    <x v="0"/>
    <x v="0"/>
  </r>
  <r>
    <s v="Mahindra Scorpio VLX 2WD 7 Str BSIII"/>
    <n v="3.26"/>
    <n v="159581"/>
    <x v="0"/>
    <x v="0"/>
    <x v="0"/>
    <x v="14"/>
    <n v="998"/>
    <x v="0"/>
    <x v="2"/>
  </r>
  <r>
    <s v="Hyundai Creta 1.6 VTVT E Plus"/>
    <n v="7.02"/>
    <n v="112955"/>
    <x v="1"/>
    <x v="0"/>
    <x v="0"/>
    <x v="3"/>
    <n v="1396"/>
    <x v="0"/>
    <x v="0"/>
  </r>
  <r>
    <s v="Hyundai i20 Sportz 1.2"/>
    <n v="4.18"/>
    <n v="47654"/>
    <x v="1"/>
    <x v="0"/>
    <x v="1"/>
    <x v="4"/>
    <n v="1396"/>
    <x v="2"/>
    <x v="0"/>
  </r>
  <r>
    <s v="Honda City 1.5 V MT"/>
    <n v="2.92"/>
    <n v="72616"/>
    <x v="1"/>
    <x v="0"/>
    <x v="1"/>
    <x v="12"/>
    <n v="1197"/>
    <x v="0"/>
    <x v="0"/>
  </r>
  <r>
    <s v="Maruti Alto K10 VXI"/>
    <n v="2.2799999999999998"/>
    <n v="70524"/>
    <x v="1"/>
    <x v="0"/>
    <x v="1"/>
    <x v="4"/>
    <n v="1248"/>
    <x v="2"/>
    <x v="0"/>
  </r>
  <r>
    <s v="Maruti Swift VXI"/>
    <n v="3.83"/>
    <n v="71962"/>
    <x v="1"/>
    <x v="0"/>
    <x v="0"/>
    <x v="4"/>
    <n v="2179"/>
    <x v="0"/>
    <x v="1"/>
  </r>
  <r>
    <s v="Hyundai Verna 1.6 SX VTVT"/>
    <n v="3.45"/>
    <n v="42078"/>
    <x v="1"/>
    <x v="0"/>
    <x v="2"/>
    <x v="8"/>
    <n v="1197"/>
    <x v="0"/>
    <x v="0"/>
  </r>
  <r>
    <s v="Maruti Alto K10 VXI"/>
    <n v="2.78"/>
    <n v="21285"/>
    <x v="1"/>
    <x v="0"/>
    <x v="1"/>
    <x v="0"/>
    <n v="2523"/>
    <x v="0"/>
    <x v="1"/>
  </r>
  <r>
    <s v="Tata Indigo LX TDI BSIII"/>
    <n v="1.39"/>
    <n v="188395"/>
    <x v="0"/>
    <x v="0"/>
    <x v="0"/>
    <x v="10"/>
    <n v="1197"/>
    <x v="0"/>
    <x v="0"/>
  </r>
  <r>
    <s v="Tata Indigo LX BSIV"/>
    <n v="1.27"/>
    <n v="121908"/>
    <x v="0"/>
    <x v="0"/>
    <x v="0"/>
    <x v="8"/>
    <n v="998"/>
    <x v="0"/>
    <x v="2"/>
  </r>
  <r>
    <s v="Hyundai i20 Active 1.2 SX"/>
    <n v="5.17"/>
    <n v="85181"/>
    <x v="1"/>
    <x v="0"/>
    <x v="0"/>
    <x v="2"/>
    <n v="1591"/>
    <x v="0"/>
    <x v="0"/>
  </r>
  <r>
    <s v="Maruti Swift VDI BSIV"/>
    <n v="3.8"/>
    <n v="69264"/>
    <x v="0"/>
    <x v="0"/>
    <x v="0"/>
    <x v="5"/>
    <n v="1390"/>
    <x v="2"/>
    <x v="0"/>
  </r>
  <r>
    <s v="Mahindra XUV500 W10 2WD"/>
    <n v="7.17"/>
    <n v="120838"/>
    <x v="0"/>
    <x v="0"/>
    <x v="2"/>
    <x v="4"/>
    <n v="1197"/>
    <x v="2"/>
    <x v="0"/>
  </r>
  <r>
    <s v="Hyundai Grand i10 Magna"/>
    <n v="3.12"/>
    <n v="99065"/>
    <x v="1"/>
    <x v="0"/>
    <x v="0"/>
    <x v="4"/>
    <n v="814"/>
    <x v="2"/>
    <x v="2"/>
  </r>
  <r>
    <s v="Mahindra Bolero SLX"/>
    <n v="4"/>
    <n v="51482"/>
    <x v="0"/>
    <x v="0"/>
    <x v="0"/>
    <x v="10"/>
    <n v="999"/>
    <x v="1"/>
    <x v="2"/>
  </r>
  <r>
    <s v="Maruti Swift VXI"/>
    <n v="6.51"/>
    <n v="6546"/>
    <x v="1"/>
    <x v="0"/>
    <x v="0"/>
    <x v="1"/>
    <n v="1248"/>
    <x v="0"/>
    <x v="0"/>
  </r>
  <r>
    <s v="Maruti Alto K10 VXI"/>
    <n v="2.5499999999999998"/>
    <n v="37331"/>
    <x v="1"/>
    <x v="0"/>
    <x v="1"/>
    <x v="2"/>
    <n v="999"/>
    <x v="0"/>
    <x v="2"/>
  </r>
  <r>
    <s v="Hyundai Verna VTVT 1.6 SX Option"/>
    <n v="7.69"/>
    <n v="88650"/>
    <x v="1"/>
    <x v="0"/>
    <x v="1"/>
    <x v="3"/>
    <n v="1198"/>
    <x v="0"/>
    <x v="0"/>
  </r>
  <r>
    <s v="Volkswagen Jetta 1.4 TSI Comfortline"/>
    <n v="5.31"/>
    <n v="32291"/>
    <x v="1"/>
    <x v="0"/>
    <x v="0"/>
    <x v="5"/>
    <n v="1197"/>
    <x v="0"/>
    <x v="0"/>
  </r>
  <r>
    <s v="Maruti Ignis 1.2 Alpha BSIV"/>
    <n v="4.2699999999999996"/>
    <n v="110069"/>
    <x v="1"/>
    <x v="0"/>
    <x v="0"/>
    <x v="3"/>
    <n v="998"/>
    <x v="0"/>
    <x v="2"/>
  </r>
  <r>
    <s v="Hyundai EON Era Plus"/>
    <n v="2.21"/>
    <n v="45039"/>
    <x v="1"/>
    <x v="0"/>
    <x v="0"/>
    <x v="4"/>
    <n v="998"/>
    <x v="0"/>
    <x v="2"/>
  </r>
  <r>
    <s v="Renault Triber RXT BSIV"/>
    <n v="5.53"/>
    <n v="21506"/>
    <x v="1"/>
    <x v="0"/>
    <x v="0"/>
    <x v="6"/>
    <n v="1498"/>
    <x v="0"/>
    <x v="0"/>
  </r>
  <r>
    <s v="Maruti Ertiga VDI"/>
    <n v="5.08"/>
    <n v="111930"/>
    <x v="0"/>
    <x v="0"/>
    <x v="0"/>
    <x v="4"/>
    <n v="1197"/>
    <x v="0"/>
    <x v="0"/>
  </r>
  <r>
    <s v="Renault Triber RXE"/>
    <n v="5.44"/>
    <n v="47993"/>
    <x v="1"/>
    <x v="0"/>
    <x v="0"/>
    <x v="1"/>
    <n v="998"/>
    <x v="2"/>
    <x v="2"/>
  </r>
  <r>
    <s v="Mahindra KUV 100 mFALCON G80 K8 AW"/>
    <n v="3.52"/>
    <n v="24318"/>
    <x v="1"/>
    <x v="0"/>
    <x v="0"/>
    <x v="0"/>
    <n v="1199"/>
    <x v="0"/>
    <x v="0"/>
  </r>
  <r>
    <s v="Hyundai Aura S CNG"/>
    <n v="7.24"/>
    <n v="67085"/>
    <x v="2"/>
    <x v="0"/>
    <x v="0"/>
    <x v="6"/>
    <n v="998"/>
    <x v="0"/>
    <x v="2"/>
  </r>
  <r>
    <s v="Maruti Wagon R VXI BS IV"/>
    <n v="3.11"/>
    <n v="87158"/>
    <x v="1"/>
    <x v="0"/>
    <x v="0"/>
    <x v="2"/>
    <n v="2755"/>
    <x v="0"/>
    <x v="1"/>
  </r>
  <r>
    <s v="Kia Sonet HTK Plus Turbo DCT"/>
    <n v="7.93"/>
    <n v="13633"/>
    <x v="1"/>
    <x v="1"/>
    <x v="0"/>
    <x v="6"/>
    <n v="796"/>
    <x v="0"/>
    <x v="2"/>
  </r>
  <r>
    <s v="Honda City i-DTEC V"/>
    <n v="8.01"/>
    <n v="83027"/>
    <x v="0"/>
    <x v="0"/>
    <x v="0"/>
    <x v="3"/>
    <n v="998"/>
    <x v="0"/>
    <x v="2"/>
  </r>
  <r>
    <s v="Maruti Swift Dzire VXI 1.2"/>
    <n v="5.2"/>
    <n v="20582"/>
    <x v="1"/>
    <x v="0"/>
    <x v="0"/>
    <x v="0"/>
    <n v="796"/>
    <x v="0"/>
    <x v="2"/>
  </r>
  <r>
    <s v="Maruti Baleno RS 1.0 Petrol"/>
    <n v="5.69"/>
    <n v="34302"/>
    <x v="1"/>
    <x v="0"/>
    <x v="0"/>
    <x v="0"/>
    <n v="1462"/>
    <x v="0"/>
    <x v="0"/>
  </r>
  <r>
    <s v="Honda WR-V i-VTEC VX"/>
    <n v="6.46"/>
    <n v="25943"/>
    <x v="1"/>
    <x v="0"/>
    <x v="1"/>
    <x v="3"/>
    <n v="1197"/>
    <x v="0"/>
    <x v="0"/>
  </r>
  <r>
    <s v="Hyundai Venue SX Turbo"/>
    <n v="9.91"/>
    <n v="9902"/>
    <x v="1"/>
    <x v="0"/>
    <x v="0"/>
    <x v="1"/>
    <n v="796"/>
    <x v="0"/>
    <x v="2"/>
  </r>
  <r>
    <s v="Toyota Fortuner 2.8 4WD AT BSIV"/>
    <n v="22.25"/>
    <n v="132566"/>
    <x v="0"/>
    <x v="1"/>
    <x v="0"/>
    <x v="0"/>
    <n v="1120"/>
    <x v="0"/>
    <x v="0"/>
  </r>
  <r>
    <s v="Maruti Alto 800 LXI"/>
    <n v="5"/>
    <n v="89096"/>
    <x v="1"/>
    <x v="0"/>
    <x v="0"/>
    <x v="2"/>
    <n v="1591"/>
    <x v="0"/>
    <x v="0"/>
  </r>
  <r>
    <s v="Maruti S-Presso VXI 2019-2022"/>
    <n v="4.51"/>
    <n v="21538"/>
    <x v="1"/>
    <x v="0"/>
    <x v="0"/>
    <x v="7"/>
    <n v="1364"/>
    <x v="0"/>
    <x v="0"/>
  </r>
  <r>
    <s v="Maruti Alto 800 LXI"/>
    <n v="1.99"/>
    <n v="21325"/>
    <x v="1"/>
    <x v="0"/>
    <x v="1"/>
    <x v="4"/>
    <n v="1199"/>
    <x v="0"/>
    <x v="0"/>
  </r>
  <r>
    <s v="Maruti Vitara Brezza VXI"/>
    <n v="8.49"/>
    <n v="15145"/>
    <x v="1"/>
    <x v="0"/>
    <x v="0"/>
    <x v="1"/>
    <n v="2997"/>
    <x v="0"/>
    <x v="1"/>
  </r>
  <r>
    <s v="Hyundai Venue S Plus"/>
    <n v="7.88"/>
    <n v="16591"/>
    <x v="1"/>
    <x v="0"/>
    <x v="0"/>
    <x v="1"/>
    <n v="796"/>
    <x v="0"/>
    <x v="2"/>
  </r>
  <r>
    <s v="Maruti Alto LXi BSIII"/>
    <n v="1.5"/>
    <n v="72380"/>
    <x v="1"/>
    <x v="0"/>
    <x v="1"/>
    <x v="12"/>
    <n v="998"/>
    <x v="0"/>
    <x v="2"/>
  </r>
  <r>
    <s v="Hyundai Xcent 1.1 CRDi SX"/>
    <n v="3.5"/>
    <n v="105563"/>
    <x v="0"/>
    <x v="0"/>
    <x v="1"/>
    <x v="4"/>
    <n v="998"/>
    <x v="0"/>
    <x v="2"/>
  </r>
  <r>
    <s v="Hyundai Verna VTVT 1.6 EX"/>
    <n v="6.9"/>
    <n v="53092"/>
    <x v="1"/>
    <x v="0"/>
    <x v="0"/>
    <x v="3"/>
    <n v="1198"/>
    <x v="0"/>
    <x v="0"/>
  </r>
  <r>
    <s v="Toyota Etios Liva GD"/>
    <n v="2.2000000000000002"/>
    <n v="149852"/>
    <x v="0"/>
    <x v="0"/>
    <x v="0"/>
    <x v="16"/>
    <n v="1950"/>
    <x v="0"/>
    <x v="0"/>
  </r>
  <r>
    <s v="Honda Jazz 1.2 V i VTEC"/>
    <n v="4.25"/>
    <n v="29587"/>
    <x v="1"/>
    <x v="0"/>
    <x v="0"/>
    <x v="4"/>
    <n v="1950"/>
    <x v="0"/>
    <x v="0"/>
  </r>
  <r>
    <s v="Honda Accord V6 AT"/>
    <n v="30"/>
    <n v="60585"/>
    <x v="1"/>
    <x v="1"/>
    <x v="0"/>
    <x v="0"/>
    <n v="1991"/>
    <x v="0"/>
    <x v="0"/>
  </r>
  <r>
    <s v="Maruti Alto 800 LXI"/>
    <n v="1.85"/>
    <n v="72962"/>
    <x v="1"/>
    <x v="0"/>
    <x v="0"/>
    <x v="10"/>
    <n v="1997"/>
    <x v="1"/>
    <x v="0"/>
  </r>
  <r>
    <s v="Maruti Wagon R VXI"/>
    <n v="3.4"/>
    <n v="75506"/>
    <x v="1"/>
    <x v="0"/>
    <x v="1"/>
    <x v="2"/>
    <n v="4367"/>
    <x v="0"/>
    <x v="3"/>
  </r>
  <r>
    <s v="Maruti Alto K10 VXI"/>
    <n v="2.95"/>
    <n v="35420"/>
    <x v="1"/>
    <x v="0"/>
    <x v="0"/>
    <x v="0"/>
    <n v="1998"/>
    <x v="0"/>
    <x v="0"/>
  </r>
  <r>
    <s v="Honda Brio E MT"/>
    <n v="2.7"/>
    <n v="86882"/>
    <x v="1"/>
    <x v="0"/>
    <x v="0"/>
    <x v="4"/>
    <n v="1462"/>
    <x v="0"/>
    <x v="0"/>
  </r>
  <r>
    <s v="Mercedes-Benz GLC 220d 4MATIC"/>
    <n v="56.5"/>
    <n v="24000"/>
    <x v="0"/>
    <x v="1"/>
    <x v="0"/>
    <x v="6"/>
    <n v="998"/>
    <x v="0"/>
    <x v="2"/>
  </r>
  <r>
    <s v="Mercedes-Benz GLE 300d"/>
    <n v="89"/>
    <n v="13000"/>
    <x v="0"/>
    <x v="1"/>
    <x v="0"/>
    <x v="1"/>
    <n v="1197"/>
    <x v="0"/>
    <x v="0"/>
  </r>
  <r>
    <s v="Mercedes-Benz GLC 200"/>
    <n v="61"/>
    <n v="15000"/>
    <x v="1"/>
    <x v="1"/>
    <x v="0"/>
    <x v="1"/>
    <n v="1199"/>
    <x v="0"/>
    <x v="0"/>
  </r>
  <r>
    <s v="Jaguar F-Pace 2.0 R-Dynamic S Diesel"/>
    <n v="74"/>
    <n v="9900"/>
    <x v="0"/>
    <x v="1"/>
    <x v="0"/>
    <x v="1"/>
    <n v="1968"/>
    <x v="0"/>
    <x v="0"/>
  </r>
  <r>
    <s v="Land Rover Range Rover 4.4 Diesel LWB Autobiography"/>
    <n v="190"/>
    <n v="68500"/>
    <x v="0"/>
    <x v="1"/>
    <x v="0"/>
    <x v="7"/>
    <n v="1968"/>
    <x v="0"/>
    <x v="0"/>
  </r>
  <r>
    <s v="BMW X4 xDrive30i M Sport Silver Shadow Edition"/>
    <n v="74.5"/>
    <n v="7600"/>
    <x v="1"/>
    <x v="1"/>
    <x v="0"/>
    <x v="11"/>
    <n v="1995"/>
    <x v="0"/>
    <x v="0"/>
  </r>
  <r>
    <s v="Maruti XL6 Zeta"/>
    <n v="9.9"/>
    <n v="8349"/>
    <x v="1"/>
    <x v="0"/>
    <x v="0"/>
    <x v="1"/>
    <n v="1461"/>
    <x v="0"/>
    <x v="0"/>
  </r>
  <r>
    <s v="Maruti Alto K10 VXI AGS Optional"/>
    <n v="3.35"/>
    <n v="8804"/>
    <x v="1"/>
    <x v="1"/>
    <x v="0"/>
    <x v="3"/>
    <n v="1498"/>
    <x v="0"/>
    <x v="0"/>
  </r>
  <r>
    <s v="Maruti Swift Dzire VXI"/>
    <n v="4.59"/>
    <n v="39592"/>
    <x v="1"/>
    <x v="0"/>
    <x v="0"/>
    <x v="0"/>
    <n v="1995"/>
    <x v="0"/>
    <x v="0"/>
  </r>
  <r>
    <s v="Tata Nexon XZA Plus (O) AMT"/>
    <n v="9.73"/>
    <n v="11251"/>
    <x v="1"/>
    <x v="1"/>
    <x v="0"/>
    <x v="6"/>
    <n v="1199"/>
    <x v="0"/>
    <x v="0"/>
  </r>
  <r>
    <s v="Audi A3 35 TDI Premium Plus"/>
    <n v="25.8"/>
    <n v="39000"/>
    <x v="0"/>
    <x v="1"/>
    <x v="0"/>
    <x v="6"/>
    <n v="1086"/>
    <x v="0"/>
    <x v="0"/>
  </r>
  <r>
    <s v="Audi Q3 35 TDI Quattro Premium Plus"/>
    <n v="14.75"/>
    <n v="76000"/>
    <x v="0"/>
    <x v="1"/>
    <x v="1"/>
    <x v="2"/>
    <n v="2400"/>
    <x v="2"/>
    <x v="1"/>
  </r>
  <r>
    <s v="BMW 5 Series 520d Sedan"/>
    <n v="10"/>
    <n v="60000"/>
    <x v="0"/>
    <x v="1"/>
    <x v="0"/>
    <x v="8"/>
    <n v="1999"/>
    <x v="2"/>
    <x v="0"/>
  </r>
  <r>
    <s v="Renault Duster RXZ AWD"/>
    <n v="3.25"/>
    <n v="96000"/>
    <x v="0"/>
    <x v="0"/>
    <x v="1"/>
    <x v="10"/>
    <n v="1199"/>
    <x v="2"/>
    <x v="0"/>
  </r>
  <r>
    <s v="Volkswagen Polo 1.5 TDI Trendline"/>
    <n v="4.0999999999999996"/>
    <n v="115000"/>
    <x v="0"/>
    <x v="0"/>
    <x v="0"/>
    <x v="2"/>
    <n v="2755"/>
    <x v="0"/>
    <x v="1"/>
  </r>
  <r>
    <s v="BMW X3 xDrive20d"/>
    <n v="13"/>
    <n v="82000"/>
    <x v="0"/>
    <x v="1"/>
    <x v="0"/>
    <x v="8"/>
    <n v="2179"/>
    <x v="0"/>
    <x v="1"/>
  </r>
  <r>
    <s v="Honda Jazz 1.2 S i VTEC"/>
    <n v="4.5"/>
    <n v="91000"/>
    <x v="1"/>
    <x v="0"/>
    <x v="0"/>
    <x v="4"/>
    <n v="2998"/>
    <x v="0"/>
    <x v="1"/>
  </r>
  <r>
    <s v="Hyundai i10 Era"/>
    <n v="1.9"/>
    <n v="93000"/>
    <x v="1"/>
    <x v="0"/>
    <x v="1"/>
    <x v="16"/>
    <n v="1199"/>
    <x v="0"/>
    <x v="0"/>
  </r>
  <r>
    <s v="Volvo S 80 D5"/>
    <n v="13"/>
    <n v="81000"/>
    <x v="0"/>
    <x v="1"/>
    <x v="1"/>
    <x v="2"/>
    <n v="1399"/>
    <x v="0"/>
    <x v="0"/>
  </r>
  <r>
    <s v="Land Rover Range Rover Evoque 2.0 TD4 SE"/>
    <n v="13"/>
    <n v="81000"/>
    <x v="0"/>
    <x v="1"/>
    <x v="1"/>
    <x v="2"/>
    <n v="1498"/>
    <x v="0"/>
    <x v="0"/>
  </r>
  <r>
    <s v="Honda Amaze S Petrol"/>
    <n v="6.4"/>
    <n v="25102"/>
    <x v="1"/>
    <x v="0"/>
    <x v="0"/>
    <x v="7"/>
    <n v="2487"/>
    <x v="0"/>
    <x v="1"/>
  </r>
  <r>
    <s v="Toyota Fortuner 2.8 4WD AT BSIV"/>
    <n v="27"/>
    <n v="79000"/>
    <x v="0"/>
    <x v="1"/>
    <x v="0"/>
    <x v="0"/>
    <n v="998"/>
    <x v="0"/>
    <x v="2"/>
  </r>
  <r>
    <s v="Tata Safari Storme EX"/>
    <n v="4"/>
    <n v="120000"/>
    <x v="0"/>
    <x v="0"/>
    <x v="2"/>
    <x v="10"/>
    <n v="1461"/>
    <x v="0"/>
    <x v="0"/>
  </r>
  <r>
    <s v="BMW X7 xDrive 40i"/>
    <n v="115"/>
    <n v="39000"/>
    <x v="1"/>
    <x v="1"/>
    <x v="0"/>
    <x v="7"/>
    <n v="799"/>
    <x v="0"/>
    <x v="2"/>
  </r>
  <r>
    <s v="Tata Tiago 1.2 Revotron XT"/>
    <n v="3.25"/>
    <n v="50000"/>
    <x v="1"/>
    <x v="0"/>
    <x v="1"/>
    <x v="3"/>
    <n v="2143"/>
    <x v="0"/>
    <x v="1"/>
  </r>
  <r>
    <s v="Ford Figo Diesel LXI"/>
    <n v="1.6"/>
    <n v="90000"/>
    <x v="0"/>
    <x v="0"/>
    <x v="0"/>
    <x v="8"/>
    <n v="1461"/>
    <x v="0"/>
    <x v="0"/>
  </r>
  <r>
    <s v="Ford Ecosport 1.5 DV5 MT Titanium"/>
    <n v="5.49"/>
    <n v="50000"/>
    <x v="0"/>
    <x v="0"/>
    <x v="0"/>
    <x v="5"/>
    <n v="1598"/>
    <x v="0"/>
    <x v="0"/>
  </r>
  <r>
    <s v="Toyota Camry Hybrid 2.5"/>
    <n v="40.9"/>
    <n v="20000"/>
    <x v="1"/>
    <x v="1"/>
    <x v="0"/>
    <x v="7"/>
    <n v="1298"/>
    <x v="0"/>
    <x v="0"/>
  </r>
  <r>
    <s v="Maruti Wagon R VXI BSIII"/>
    <n v="3"/>
    <n v="70000"/>
    <x v="1"/>
    <x v="0"/>
    <x v="1"/>
    <x v="10"/>
    <n v="1950"/>
    <x v="0"/>
    <x v="0"/>
  </r>
  <r>
    <s v="Renault Duster 85PS Diesel RxL Optional"/>
    <n v="4.5"/>
    <n v="100000"/>
    <x v="0"/>
    <x v="0"/>
    <x v="0"/>
    <x v="8"/>
    <n v="1197"/>
    <x v="0"/>
    <x v="0"/>
  </r>
  <r>
    <s v="Renault KWID RXL"/>
    <n v="2.7"/>
    <n v="20000"/>
    <x v="1"/>
    <x v="0"/>
    <x v="1"/>
    <x v="3"/>
    <n v="1248"/>
    <x v="5"/>
    <x v="0"/>
  </r>
  <r>
    <s v="Mercedes-Benz GLE 250d"/>
    <n v="44"/>
    <n v="49000"/>
    <x v="0"/>
    <x v="1"/>
    <x v="0"/>
    <x v="0"/>
    <n v="1197"/>
    <x v="0"/>
    <x v="0"/>
  </r>
  <r>
    <s v="Nissan Terrano XL Plus 85 PS"/>
    <n v="4.3499999999999996"/>
    <n v="100000"/>
    <x v="0"/>
    <x v="0"/>
    <x v="2"/>
    <x v="4"/>
    <n v="1995"/>
    <x v="0"/>
    <x v="0"/>
  </r>
  <r>
    <s v="Volkswagen Vento Petrol Highline"/>
    <n v="2.75"/>
    <n v="35000"/>
    <x v="1"/>
    <x v="0"/>
    <x v="2"/>
    <x v="8"/>
    <n v="2523"/>
    <x v="0"/>
    <x v="1"/>
  </r>
  <r>
    <s v="Maruti Swift ZXI ABS"/>
    <n v="1.6"/>
    <n v="61560"/>
    <x v="1"/>
    <x v="0"/>
    <x v="2"/>
    <x v="17"/>
    <n v="1086"/>
    <x v="2"/>
    <x v="0"/>
  </r>
  <r>
    <s v="Mercedes-Benz E-Class Expression E 220 d BSIV"/>
    <n v="58"/>
    <n v="17000"/>
    <x v="0"/>
    <x v="1"/>
    <x v="0"/>
    <x v="6"/>
    <n v="796"/>
    <x v="4"/>
    <x v="2"/>
  </r>
  <r>
    <s v="Maruti Swift VXI"/>
    <n v="6.8"/>
    <n v="15000"/>
    <x v="1"/>
    <x v="0"/>
    <x v="0"/>
    <x v="1"/>
    <n v="1950"/>
    <x v="0"/>
    <x v="0"/>
  </r>
  <r>
    <s v="Maruti Ritz VDi"/>
    <n v="1.1499999999999999"/>
    <n v="162000"/>
    <x v="0"/>
    <x v="0"/>
    <x v="3"/>
    <x v="14"/>
    <n v="2179"/>
    <x v="0"/>
    <x v="1"/>
  </r>
  <r>
    <s v="Maruti Swift Dzire Tour S CNG"/>
    <n v="6.5"/>
    <n v="35000"/>
    <x v="2"/>
    <x v="0"/>
    <x v="0"/>
    <x v="11"/>
    <n v="2489"/>
    <x v="0"/>
    <x v="1"/>
  </r>
  <r>
    <s v="BMW X3 xDrive 20d Luxury Line"/>
    <n v="60"/>
    <n v="19000"/>
    <x v="0"/>
    <x v="1"/>
    <x v="0"/>
    <x v="1"/>
    <n v="2143"/>
    <x v="0"/>
    <x v="1"/>
  </r>
  <r>
    <s v="Mahindra Bolero Pik Up Extra Long CBC 1.7T"/>
    <n v="6.1"/>
    <n v="80000"/>
    <x v="0"/>
    <x v="0"/>
    <x v="0"/>
    <x v="7"/>
    <n v="1997"/>
    <x v="0"/>
    <x v="0"/>
  </r>
  <r>
    <s v="Hyundai Santro Xing XG eRLX Euro II"/>
    <n v="0.6"/>
    <n v="110000"/>
    <x v="1"/>
    <x v="0"/>
    <x v="4"/>
    <x v="19"/>
    <n v="1199"/>
    <x v="2"/>
    <x v="0"/>
  </r>
  <r>
    <s v="Maruti Alto 800 VXI"/>
    <n v="4"/>
    <n v="35000"/>
    <x v="1"/>
    <x v="0"/>
    <x v="0"/>
    <x v="1"/>
    <n v="2354"/>
    <x v="0"/>
    <x v="1"/>
  </r>
  <r>
    <s v="Mercedes-Benz GLC Coupe 300d 4MATIC"/>
    <n v="71.5"/>
    <n v="24900"/>
    <x v="0"/>
    <x v="1"/>
    <x v="0"/>
    <x v="1"/>
    <n v="1248"/>
    <x v="0"/>
    <x v="0"/>
  </r>
  <r>
    <s v="Tata Safari Storme VX"/>
    <n v="5.2"/>
    <n v="70000"/>
    <x v="0"/>
    <x v="0"/>
    <x v="1"/>
    <x v="5"/>
    <n v="4461"/>
    <x v="0"/>
    <x v="3"/>
  </r>
  <r>
    <s v="Mahindra Xylo D2"/>
    <n v="3"/>
    <n v="70000"/>
    <x v="0"/>
    <x v="0"/>
    <x v="0"/>
    <x v="12"/>
    <n v="2143"/>
    <x v="0"/>
    <x v="1"/>
  </r>
  <r>
    <s v="Mercedes-Benz E-Class 220 CDI"/>
    <n v="9.89"/>
    <n v="180000"/>
    <x v="0"/>
    <x v="1"/>
    <x v="0"/>
    <x v="8"/>
    <n v="1396"/>
    <x v="2"/>
    <x v="0"/>
  </r>
  <r>
    <s v="Jaguar XF 2.0 Petrol Prestige"/>
    <n v="47"/>
    <n v="7500"/>
    <x v="1"/>
    <x v="1"/>
    <x v="0"/>
    <x v="6"/>
    <n v="796"/>
    <x v="0"/>
    <x v="2"/>
  </r>
  <r>
    <s v="Tata Tiago 1.2 Revotron XZ"/>
    <n v="2.83"/>
    <n v="90000"/>
    <x v="1"/>
    <x v="0"/>
    <x v="0"/>
    <x v="2"/>
    <n v="1993"/>
    <x v="1"/>
    <x v="0"/>
  </r>
  <r>
    <s v="Honda CR-V 2.4L 2WD AT"/>
    <n v="2"/>
    <n v="120000"/>
    <x v="1"/>
    <x v="1"/>
    <x v="2"/>
    <x v="13"/>
    <n v="1956"/>
    <x v="0"/>
    <x v="0"/>
  </r>
  <r>
    <s v="Maruti SX4 VDI"/>
    <n v="1.8"/>
    <n v="110000"/>
    <x v="0"/>
    <x v="0"/>
    <x v="1"/>
    <x v="16"/>
    <n v="1197"/>
    <x v="2"/>
    <x v="0"/>
  </r>
  <r>
    <s v="Toyota Land Cruiser VX"/>
    <n v="158"/>
    <n v="56000"/>
    <x v="0"/>
    <x v="1"/>
    <x v="0"/>
    <x v="3"/>
    <n v="2498"/>
    <x v="0"/>
    <x v="1"/>
  </r>
  <r>
    <s v="Mercedes-Benz E-Class E250 CDI Avantgrade"/>
    <n v="26"/>
    <n v="90000"/>
    <x v="0"/>
    <x v="1"/>
    <x v="0"/>
    <x v="4"/>
    <n v="2925"/>
    <x v="0"/>
    <x v="1"/>
  </r>
  <r>
    <s v="Hyundai i20 Asta Option 1.4 CRDi"/>
    <n v="5"/>
    <n v="90000"/>
    <x v="0"/>
    <x v="0"/>
    <x v="2"/>
    <x v="4"/>
    <n v="2179"/>
    <x v="2"/>
    <x v="1"/>
  </r>
  <r>
    <s v="Maruti Alto LX"/>
    <n v="0.55000000000000004"/>
    <n v="50000"/>
    <x v="1"/>
    <x v="0"/>
    <x v="1"/>
    <x v="18"/>
    <n v="1497"/>
    <x v="0"/>
    <x v="0"/>
  </r>
  <r>
    <s v="Mercedes-Benz C-Class C 220d"/>
    <n v="62"/>
    <n v="4000"/>
    <x v="0"/>
    <x v="1"/>
    <x v="0"/>
    <x v="11"/>
    <n v="1598"/>
    <x v="0"/>
    <x v="0"/>
  </r>
  <r>
    <s v="MG Hector Plus Select Diesel MT 7 STR"/>
    <n v="21"/>
    <n v="10000"/>
    <x v="0"/>
    <x v="0"/>
    <x v="0"/>
    <x v="11"/>
    <n v="2925"/>
    <x v="0"/>
    <x v="1"/>
  </r>
  <r>
    <s v="Hyundai Grand i10 Nios Magna"/>
    <n v="5.5"/>
    <n v="50000"/>
    <x v="1"/>
    <x v="0"/>
    <x v="0"/>
    <x v="6"/>
    <n v="1086"/>
    <x v="0"/>
    <x v="0"/>
  </r>
  <r>
    <s v="Mahindra Thar CRDe"/>
    <n v="5.5"/>
    <n v="70000"/>
    <x v="0"/>
    <x v="0"/>
    <x v="1"/>
    <x v="2"/>
    <n v="998"/>
    <x v="0"/>
    <x v="2"/>
  </r>
  <r>
    <s v="Mercedes-Benz S-Class S 350 d"/>
    <n v="47.75"/>
    <n v="13000"/>
    <x v="0"/>
    <x v="1"/>
    <x v="1"/>
    <x v="5"/>
    <n v="1197"/>
    <x v="0"/>
    <x v="0"/>
  </r>
  <r>
    <s v="Mahindra XUV500 W8 FWD"/>
    <n v="6.44"/>
    <n v="41480"/>
    <x v="0"/>
    <x v="0"/>
    <x v="0"/>
    <x v="5"/>
    <n v="2993"/>
    <x v="2"/>
    <x v="1"/>
  </r>
  <r>
    <s v="Honda City i VTEC S"/>
    <n v="5.05"/>
    <n v="69088"/>
    <x v="1"/>
    <x v="0"/>
    <x v="1"/>
    <x v="4"/>
    <n v="1396"/>
    <x v="2"/>
    <x v="0"/>
  </r>
  <r>
    <s v="Skoda Rapid 1.6 TDI Elegance"/>
    <n v="2.86"/>
    <n v="105633"/>
    <x v="0"/>
    <x v="0"/>
    <x v="0"/>
    <x v="8"/>
    <n v="1197"/>
    <x v="2"/>
    <x v="0"/>
  </r>
  <r>
    <s v="Mercedes-Benz GLS 400d 4MATIC"/>
    <n v="117"/>
    <n v="15000"/>
    <x v="0"/>
    <x v="1"/>
    <x v="1"/>
    <x v="6"/>
    <n v="2982"/>
    <x v="0"/>
    <x v="1"/>
  </r>
  <r>
    <s v="Hyundai Santro Xing GL Plus LPG"/>
    <n v="1.64"/>
    <n v="136154"/>
    <x v="4"/>
    <x v="0"/>
    <x v="1"/>
    <x v="8"/>
    <n v="2967"/>
    <x v="0"/>
    <x v="1"/>
  </r>
  <r>
    <s v="Maruti Wagon R VXI BS IV"/>
    <n v="2.93"/>
    <n v="50340"/>
    <x v="1"/>
    <x v="0"/>
    <x v="0"/>
    <x v="4"/>
    <n v="2179"/>
    <x v="2"/>
    <x v="1"/>
  </r>
  <r>
    <s v="Maruti Baleno 1.2 Delta"/>
    <n v="4.91"/>
    <n v="26320"/>
    <x v="1"/>
    <x v="0"/>
    <x v="0"/>
    <x v="0"/>
    <n v="1199"/>
    <x v="0"/>
    <x v="0"/>
  </r>
  <r>
    <s v="BMW X5 xDrive 30d xLine"/>
    <n v="83"/>
    <n v="25000"/>
    <x v="0"/>
    <x v="1"/>
    <x v="0"/>
    <x v="6"/>
    <n v="796"/>
    <x v="0"/>
    <x v="2"/>
  </r>
  <r>
    <s v="Hyundai i20 Sportz 1.4 CRDi"/>
    <n v="4.6100000000000003"/>
    <n v="31202"/>
    <x v="0"/>
    <x v="0"/>
    <x v="2"/>
    <x v="2"/>
    <n v="2987"/>
    <x v="2"/>
    <x v="1"/>
  </r>
  <r>
    <s v="Maruti Swift VXi BSIV"/>
    <n v="1.86"/>
    <n v="87263"/>
    <x v="1"/>
    <x v="0"/>
    <x v="1"/>
    <x v="12"/>
    <n v="1197"/>
    <x v="0"/>
    <x v="0"/>
  </r>
  <r>
    <s v="Toyota Fortuner 4x2 Manual"/>
    <n v="14.14"/>
    <n v="94505"/>
    <x v="0"/>
    <x v="0"/>
    <x v="1"/>
    <x v="4"/>
    <n v="1956"/>
    <x v="0"/>
    <x v="0"/>
  </r>
  <r>
    <s v="Audi Q7 45 TDI Quattro Technology"/>
    <n v="46"/>
    <n v="65000"/>
    <x v="0"/>
    <x v="1"/>
    <x v="0"/>
    <x v="0"/>
    <n v="2982"/>
    <x v="0"/>
    <x v="1"/>
  </r>
  <r>
    <s v="Mahindra XUV500 W8 FWD"/>
    <n v="4.62"/>
    <n v="81153"/>
    <x v="0"/>
    <x v="0"/>
    <x v="1"/>
    <x v="10"/>
    <n v="1995"/>
    <x v="0"/>
    <x v="0"/>
  </r>
  <r>
    <s v="Tata Tiago 1.2 Revotron XT"/>
    <n v="3.69"/>
    <n v="95034"/>
    <x v="1"/>
    <x v="0"/>
    <x v="0"/>
    <x v="3"/>
    <n v="799"/>
    <x v="0"/>
    <x v="2"/>
  </r>
  <r>
    <s v="Maruti Alto 800 VXI"/>
    <n v="4.09"/>
    <n v="5550"/>
    <x v="1"/>
    <x v="0"/>
    <x v="0"/>
    <x v="11"/>
    <n v="1582"/>
    <x v="0"/>
    <x v="0"/>
  </r>
  <r>
    <s v="Mercedes-Benz GLS 350d Grand Edition"/>
    <n v="59.5"/>
    <n v="45000"/>
    <x v="0"/>
    <x v="1"/>
    <x v="1"/>
    <x v="2"/>
    <n v="998"/>
    <x v="0"/>
    <x v="2"/>
  </r>
  <r>
    <s v="Hyundai i20 Sportz Plus CVT BSIV"/>
    <n v="6.89"/>
    <n v="33013"/>
    <x v="1"/>
    <x v="1"/>
    <x v="0"/>
    <x v="7"/>
    <n v="2143"/>
    <x v="0"/>
    <x v="1"/>
  </r>
  <r>
    <s v="Tata Harrier Camo XZ Plus"/>
    <n v="15.61"/>
    <n v="7585"/>
    <x v="0"/>
    <x v="0"/>
    <x v="0"/>
    <x v="1"/>
    <n v="1197"/>
    <x v="0"/>
    <x v="0"/>
  </r>
  <r>
    <s v="Toyota Fortuner 3.0 Diesel"/>
    <n v="7.03"/>
    <n v="89611"/>
    <x v="0"/>
    <x v="0"/>
    <x v="3"/>
    <x v="12"/>
    <n v="1497"/>
    <x v="0"/>
    <x v="0"/>
  </r>
  <r>
    <s v="BMW 5 Series 520d Luxury Line"/>
    <n v="48"/>
    <n v="29000"/>
    <x v="0"/>
    <x v="1"/>
    <x v="0"/>
    <x v="7"/>
    <n v="999"/>
    <x v="0"/>
    <x v="2"/>
  </r>
  <r>
    <s v="Renault KWID RXT Optional"/>
    <n v="2.69"/>
    <n v="21732"/>
    <x v="1"/>
    <x v="0"/>
    <x v="0"/>
    <x v="2"/>
    <n v="2995"/>
    <x v="3"/>
    <x v="1"/>
  </r>
  <r>
    <s v="Hyundai Verna 1.6 SX CRDI (O) AT"/>
    <n v="5.08"/>
    <n v="74750"/>
    <x v="0"/>
    <x v="1"/>
    <x v="0"/>
    <x v="5"/>
    <n v="1956"/>
    <x v="0"/>
    <x v="0"/>
  </r>
  <r>
    <s v="Maruti Zen Estilo VXI BSIV"/>
    <n v="1.59"/>
    <n v="58282"/>
    <x v="1"/>
    <x v="0"/>
    <x v="1"/>
    <x v="16"/>
    <n v="1086"/>
    <x v="0"/>
    <x v="0"/>
  </r>
  <r>
    <s v="Mercedes-Benz GLE 250d"/>
    <n v="56"/>
    <n v="45000"/>
    <x v="0"/>
    <x v="1"/>
    <x v="0"/>
    <x v="7"/>
    <n v="2184"/>
    <x v="0"/>
    <x v="1"/>
  </r>
  <r>
    <s v="Hyundai Grand i10 1.2 Kappa Sportz BSIV"/>
    <n v="4.95"/>
    <n v="32126"/>
    <x v="1"/>
    <x v="0"/>
    <x v="0"/>
    <x v="7"/>
    <n v="1998"/>
    <x v="0"/>
    <x v="0"/>
  </r>
  <r>
    <s v="Honda City i VTEC V"/>
    <n v="6.4"/>
    <n v="79927"/>
    <x v="1"/>
    <x v="0"/>
    <x v="0"/>
    <x v="2"/>
    <n v="1197"/>
    <x v="0"/>
    <x v="0"/>
  </r>
  <r>
    <s v="Renault KWID 1.0 RXL"/>
    <n v="3.86"/>
    <n v="10879"/>
    <x v="1"/>
    <x v="0"/>
    <x v="0"/>
    <x v="6"/>
    <n v="1199"/>
    <x v="0"/>
    <x v="0"/>
  </r>
  <r>
    <s v="Land Rover Range Rover 3.0 Petrol LWB Vogue BSIV"/>
    <n v="192"/>
    <n v="40000"/>
    <x v="1"/>
    <x v="1"/>
    <x v="0"/>
    <x v="7"/>
    <n v="1248"/>
    <x v="3"/>
    <x v="0"/>
  </r>
  <r>
    <s v="Jeep Compass 2.0 Limited Plus"/>
    <n v="17.21"/>
    <n v="42446"/>
    <x v="0"/>
    <x v="0"/>
    <x v="0"/>
    <x v="6"/>
    <n v="1995"/>
    <x v="0"/>
    <x v="0"/>
  </r>
  <r>
    <s v="Hyundai i10 Magna 1.1L"/>
    <n v="1.78"/>
    <n v="63363"/>
    <x v="1"/>
    <x v="0"/>
    <x v="2"/>
    <x v="16"/>
    <n v="814"/>
    <x v="0"/>
    <x v="2"/>
  </r>
  <r>
    <s v="Mahindra Thar LX 4-Str Hard Top Diesel AT"/>
    <n v="15.58"/>
    <n v="17280"/>
    <x v="0"/>
    <x v="1"/>
    <x v="1"/>
    <x v="6"/>
    <n v="624"/>
    <x v="0"/>
    <x v="2"/>
  </r>
  <r>
    <s v="Volvo XC60 B5 Inscripition"/>
    <n v="68.5"/>
    <n v="7000"/>
    <x v="1"/>
    <x v="1"/>
    <x v="0"/>
    <x v="11"/>
    <n v="1462"/>
    <x v="0"/>
    <x v="0"/>
  </r>
  <r>
    <s v="Hyundai Grand i10 1.2 Kappa Magna BSIV"/>
    <n v="4.68"/>
    <n v="24623"/>
    <x v="1"/>
    <x v="0"/>
    <x v="1"/>
    <x v="7"/>
    <n v="2987"/>
    <x v="2"/>
    <x v="1"/>
  </r>
  <r>
    <s v="Volkswagen Polo Diesel Comfortline 1.2L"/>
    <n v="2.0699999999999998"/>
    <n v="56141"/>
    <x v="0"/>
    <x v="0"/>
    <x v="1"/>
    <x v="16"/>
    <n v="814"/>
    <x v="0"/>
    <x v="2"/>
  </r>
  <r>
    <s v="Maruti Swift Dzire VDI"/>
    <n v="3.23"/>
    <n v="172476"/>
    <x v="0"/>
    <x v="0"/>
    <x v="0"/>
    <x v="10"/>
    <n v="1248"/>
    <x v="0"/>
    <x v="0"/>
  </r>
  <r>
    <s v="BMW X1 sDrive 20d xLine"/>
    <n v="30"/>
    <n v="25000"/>
    <x v="0"/>
    <x v="1"/>
    <x v="0"/>
    <x v="7"/>
    <n v="2179"/>
    <x v="0"/>
    <x v="1"/>
  </r>
  <r>
    <s v="Hyundai EON Era Plus"/>
    <n v="2.0099999999999998"/>
    <n v="67062"/>
    <x v="1"/>
    <x v="0"/>
    <x v="1"/>
    <x v="4"/>
    <n v="2143"/>
    <x v="0"/>
    <x v="1"/>
  </r>
  <r>
    <s v="Tata Nano Twist XT"/>
    <n v="0.98414000000000001"/>
    <n v="27388"/>
    <x v="1"/>
    <x v="0"/>
    <x v="1"/>
    <x v="4"/>
    <n v="1198"/>
    <x v="0"/>
    <x v="0"/>
  </r>
  <r>
    <s v="Toyota Urban cruiser High"/>
    <n v="9.3800000000000008"/>
    <n v="4928"/>
    <x v="1"/>
    <x v="0"/>
    <x v="0"/>
    <x v="1"/>
    <n v="1198"/>
    <x v="0"/>
    <x v="0"/>
  </r>
  <r>
    <s v="Maserati Ghibli Diesel BSIV"/>
    <n v="66"/>
    <n v="12000"/>
    <x v="0"/>
    <x v="1"/>
    <x v="0"/>
    <x v="2"/>
    <n v="796"/>
    <x v="0"/>
    <x v="2"/>
  </r>
  <r>
    <s v="Hyundai EON Magna Plus"/>
    <n v="1.75"/>
    <n v="57607"/>
    <x v="1"/>
    <x v="0"/>
    <x v="2"/>
    <x v="10"/>
    <n v="2967"/>
    <x v="0"/>
    <x v="1"/>
  </r>
  <r>
    <s v="Maruti Vitara Brezza ZDi Plus"/>
    <n v="6.17"/>
    <n v="82110"/>
    <x v="0"/>
    <x v="0"/>
    <x v="1"/>
    <x v="2"/>
    <n v="1197"/>
    <x v="0"/>
    <x v="0"/>
  </r>
  <r>
    <s v="Mahindra XUV500 W10 2WD"/>
    <n v="7.75"/>
    <n v="86964"/>
    <x v="0"/>
    <x v="0"/>
    <x v="1"/>
    <x v="4"/>
    <n v="1399"/>
    <x v="0"/>
    <x v="0"/>
  </r>
  <r>
    <s v="Mercedes-Benz C-Class C 220 CDI Avantgarde"/>
    <n v="21.5"/>
    <n v="37000"/>
    <x v="0"/>
    <x v="1"/>
    <x v="1"/>
    <x v="4"/>
    <n v="1086"/>
    <x v="0"/>
    <x v="0"/>
  </r>
  <r>
    <s v="Volkswagen Polo Petrol Highline 1.2L"/>
    <n v="3.24"/>
    <n v="39971"/>
    <x v="1"/>
    <x v="0"/>
    <x v="0"/>
    <x v="10"/>
    <n v="1991"/>
    <x v="0"/>
    <x v="0"/>
  </r>
  <r>
    <s v="Volkswagen Polo 1.2 MPI Highline"/>
    <n v="3.64"/>
    <n v="55783"/>
    <x v="1"/>
    <x v="0"/>
    <x v="1"/>
    <x v="5"/>
    <n v="1497"/>
    <x v="0"/>
    <x v="0"/>
  </r>
  <r>
    <s v="Maruti Alto 800 LXI"/>
    <n v="1.71"/>
    <n v="52654"/>
    <x v="1"/>
    <x v="0"/>
    <x v="0"/>
    <x v="10"/>
    <n v="1582"/>
    <x v="0"/>
    <x v="0"/>
  </r>
  <r>
    <s v="Porsche Cayenne Diesel Platinum Edition"/>
    <n v="58"/>
    <n v="50000"/>
    <x v="0"/>
    <x v="1"/>
    <x v="0"/>
    <x v="2"/>
    <n v="1461"/>
    <x v="0"/>
    <x v="0"/>
  </r>
  <r>
    <s v="Maruti Swift VXI"/>
    <n v="5.98"/>
    <n v="17331"/>
    <x v="1"/>
    <x v="0"/>
    <x v="0"/>
    <x v="1"/>
    <n v="1997"/>
    <x v="0"/>
    <x v="0"/>
  </r>
  <r>
    <s v="Ford Figo Diesel ZXI"/>
    <n v="1.53"/>
    <n v="76438"/>
    <x v="0"/>
    <x v="0"/>
    <x v="0"/>
    <x v="16"/>
    <n v="1956"/>
    <x v="0"/>
    <x v="0"/>
  </r>
  <r>
    <s v="Hyundai i10 Magna 1.1L"/>
    <n v="1.03"/>
    <n v="85035"/>
    <x v="1"/>
    <x v="0"/>
    <x v="2"/>
    <x v="9"/>
    <n v="998"/>
    <x v="0"/>
    <x v="2"/>
  </r>
  <r>
    <s v="Mercedes-Benz E-Class Exclusive E 200"/>
    <n v="67"/>
    <n v="8900"/>
    <x v="1"/>
    <x v="1"/>
    <x v="0"/>
    <x v="1"/>
    <n v="1498"/>
    <x v="0"/>
    <x v="0"/>
  </r>
  <r>
    <s v="Honda City i VTEC V"/>
    <n v="4.6100000000000003"/>
    <n v="85004"/>
    <x v="1"/>
    <x v="0"/>
    <x v="1"/>
    <x v="5"/>
    <n v="1950"/>
    <x v="0"/>
    <x v="0"/>
  </r>
  <r>
    <s v="Hyundai Verna SX CRDi AT"/>
    <n v="5.18"/>
    <n v="72229"/>
    <x v="0"/>
    <x v="1"/>
    <x v="0"/>
    <x v="5"/>
    <n v="1461"/>
    <x v="2"/>
    <x v="0"/>
  </r>
  <r>
    <s v="Nissan Terrano XL 85 PS"/>
    <n v="3.92"/>
    <n v="97972"/>
    <x v="0"/>
    <x v="0"/>
    <x v="1"/>
    <x v="5"/>
    <n v="1248"/>
    <x v="2"/>
    <x v="0"/>
  </r>
  <r>
    <s v="Land Rover Range Rover Sport 2.0 Petrol HSE"/>
    <n v="114"/>
    <n v="19500"/>
    <x v="1"/>
    <x v="1"/>
    <x v="0"/>
    <x v="6"/>
    <n v="1194"/>
    <x v="0"/>
    <x v="0"/>
  </r>
  <r>
    <s v="Tata Harrier XT"/>
    <n v="16.29"/>
    <n v="19230"/>
    <x v="0"/>
    <x v="0"/>
    <x v="0"/>
    <x v="1"/>
    <n v="4461"/>
    <x v="0"/>
    <x v="3"/>
  </r>
  <r>
    <s v="Maruti Celerio ZXI Optional AMT BSIV"/>
    <n v="4.3899999999999997"/>
    <n v="68911"/>
    <x v="1"/>
    <x v="1"/>
    <x v="0"/>
    <x v="3"/>
    <n v="2179"/>
    <x v="0"/>
    <x v="1"/>
  </r>
  <r>
    <s v="Honda City i DTEC SV"/>
    <n v="4.3899999999999997"/>
    <n v="105767"/>
    <x v="0"/>
    <x v="0"/>
    <x v="2"/>
    <x v="4"/>
    <n v="814"/>
    <x v="0"/>
    <x v="2"/>
  </r>
  <r>
    <s v="Mercedes-Benz C-Class Progressive C 200"/>
    <n v="42.5"/>
    <n v="28000"/>
    <x v="1"/>
    <x v="1"/>
    <x v="0"/>
    <x v="7"/>
    <n v="1199"/>
    <x v="0"/>
    <x v="0"/>
  </r>
  <r>
    <s v="Renault Duster 85PS Diesel RxL Optional"/>
    <n v="2.66"/>
    <n v="159511"/>
    <x v="0"/>
    <x v="0"/>
    <x v="1"/>
    <x v="10"/>
    <n v="1998"/>
    <x v="0"/>
    <x v="0"/>
  </r>
  <r>
    <s v="Maruti Swift Dzire LDI Optional"/>
    <n v="4.3499999999999996"/>
    <n v="81325"/>
    <x v="0"/>
    <x v="0"/>
    <x v="1"/>
    <x v="2"/>
    <n v="998"/>
    <x v="3"/>
    <x v="2"/>
  </r>
  <r>
    <s v="Ford Aspire Titanium Plus"/>
    <n v="6.46"/>
    <n v="19904"/>
    <x v="1"/>
    <x v="0"/>
    <x v="0"/>
    <x v="6"/>
    <n v="1248"/>
    <x v="0"/>
    <x v="0"/>
  </r>
  <r>
    <s v="Toyota Land Cruiser VX"/>
    <n v="169"/>
    <n v="27000"/>
    <x v="0"/>
    <x v="1"/>
    <x v="0"/>
    <x v="7"/>
    <n v="1364"/>
    <x v="0"/>
    <x v="0"/>
  </r>
  <r>
    <s v="Mahindra XUV500 W8 2WD"/>
    <n v="5.41"/>
    <n v="110986"/>
    <x v="0"/>
    <x v="0"/>
    <x v="1"/>
    <x v="5"/>
    <n v="1998"/>
    <x v="0"/>
    <x v="0"/>
  </r>
  <r>
    <s v="Hyundai EON D Lite Plus"/>
    <n v="1.76"/>
    <n v="43421"/>
    <x v="1"/>
    <x v="0"/>
    <x v="1"/>
    <x v="10"/>
    <n v="1248"/>
    <x v="0"/>
    <x v="0"/>
  </r>
  <r>
    <s v="Chevrolet Beat LT"/>
    <n v="2.5499999999999998"/>
    <n v="37275"/>
    <x v="1"/>
    <x v="0"/>
    <x v="0"/>
    <x v="5"/>
    <n v="1120"/>
    <x v="0"/>
    <x v="0"/>
  </r>
  <r>
    <s v="BMW X1 sDrive20i xLine"/>
    <n v="40"/>
    <n v="10000"/>
    <x v="1"/>
    <x v="1"/>
    <x v="0"/>
    <x v="1"/>
    <n v="1498"/>
    <x v="0"/>
    <x v="0"/>
  </r>
  <r>
    <s v="Maruti Wagon R VXI BS IV"/>
    <n v="3.24"/>
    <n v="12936"/>
    <x v="1"/>
    <x v="0"/>
    <x v="0"/>
    <x v="2"/>
    <n v="2400"/>
    <x v="0"/>
    <x v="1"/>
  </r>
  <r>
    <s v="Maruti Vitara Brezza LDi Option"/>
    <n v="5.35"/>
    <n v="76535"/>
    <x v="0"/>
    <x v="0"/>
    <x v="1"/>
    <x v="0"/>
    <n v="1197"/>
    <x v="2"/>
    <x v="0"/>
  </r>
  <r>
    <s v="Toyota Etios Cross 1.4L VD"/>
    <n v="3.78"/>
    <n v="51260"/>
    <x v="0"/>
    <x v="0"/>
    <x v="0"/>
    <x v="5"/>
    <n v="1248"/>
    <x v="3"/>
    <x v="0"/>
  </r>
  <r>
    <s v="Mini 3 DOOR John Cooper Works 2019-2020"/>
    <n v="34.5"/>
    <n v="40000"/>
    <x v="1"/>
    <x v="1"/>
    <x v="1"/>
    <x v="0"/>
    <n v="1498"/>
    <x v="0"/>
    <x v="0"/>
  </r>
  <r>
    <s v="Maruti Swift VDI"/>
    <n v="5.64"/>
    <n v="53297"/>
    <x v="0"/>
    <x v="0"/>
    <x v="0"/>
    <x v="3"/>
    <n v="1999"/>
    <x v="0"/>
    <x v="0"/>
  </r>
  <r>
    <s v="Hyundai Xcent 1.1 CRDi SX Option"/>
    <n v="3.12"/>
    <n v="104304"/>
    <x v="0"/>
    <x v="0"/>
    <x v="0"/>
    <x v="5"/>
    <n v="3996"/>
    <x v="0"/>
    <x v="5"/>
  </r>
  <r>
    <s v="Ford Ecosport 1.5 DV5 MT Titanium"/>
    <n v="4.5199999999999996"/>
    <n v="50141"/>
    <x v="0"/>
    <x v="0"/>
    <x v="1"/>
    <x v="5"/>
    <n v="999"/>
    <x v="0"/>
    <x v="2"/>
  </r>
  <r>
    <s v="Volvo XC60 D5 Inscription"/>
    <n v="54.5"/>
    <n v="34000"/>
    <x v="0"/>
    <x v="1"/>
    <x v="0"/>
    <x v="7"/>
    <n v="1197"/>
    <x v="2"/>
    <x v="0"/>
  </r>
  <r>
    <s v="Hyundai Xcent 1.2 Kappa SX"/>
    <n v="3.92"/>
    <n v="83608"/>
    <x v="1"/>
    <x v="0"/>
    <x v="1"/>
    <x v="2"/>
    <n v="2925"/>
    <x v="0"/>
    <x v="1"/>
  </r>
  <r>
    <s v="Chevrolet Sail LS ABS"/>
    <n v="2.4500000000000002"/>
    <n v="64000"/>
    <x v="0"/>
    <x v="0"/>
    <x v="0"/>
    <x v="5"/>
    <n v="1086"/>
    <x v="3"/>
    <x v="0"/>
  </r>
  <r>
    <s v="Honda Amaze V Diesel BSIV"/>
    <n v="7.25"/>
    <n v="72000"/>
    <x v="0"/>
    <x v="0"/>
    <x v="0"/>
    <x v="7"/>
    <n v="1493"/>
    <x v="0"/>
    <x v="0"/>
  </r>
  <r>
    <s v="Land Rover Discovery Sport TD4 HSE 7S"/>
    <n v="48.75"/>
    <n v="38000"/>
    <x v="0"/>
    <x v="1"/>
    <x v="0"/>
    <x v="6"/>
    <n v="1197"/>
    <x v="0"/>
    <x v="0"/>
  </r>
  <r>
    <s v="Audi RS7 4.0 TFSI"/>
    <n v="175"/>
    <n v="7100"/>
    <x v="1"/>
    <x v="1"/>
    <x v="0"/>
    <x v="1"/>
    <n v="3996"/>
    <x v="0"/>
    <x v="5"/>
  </r>
  <r>
    <s v="Volkswagen Polo 1.0 MPI Comfortline"/>
    <n v="5.72"/>
    <n v="48141"/>
    <x v="1"/>
    <x v="0"/>
    <x v="0"/>
    <x v="7"/>
    <n v="1968"/>
    <x v="0"/>
    <x v="0"/>
  </r>
  <r>
    <s v="Hyundai i20 Magna"/>
    <n v="2.5"/>
    <n v="84947"/>
    <x v="1"/>
    <x v="0"/>
    <x v="2"/>
    <x v="10"/>
    <n v="1248"/>
    <x v="0"/>
    <x v="0"/>
  </r>
  <r>
    <s v="Mercedes-Benz S-Class S 350d"/>
    <n v="177"/>
    <n v="1400"/>
    <x v="0"/>
    <x v="1"/>
    <x v="0"/>
    <x v="11"/>
    <n v="2993"/>
    <x v="0"/>
    <x v="1"/>
  </r>
  <r>
    <s v="Hyundai i10 Era 1.1"/>
    <n v="1.45"/>
    <n v="79857"/>
    <x v="1"/>
    <x v="0"/>
    <x v="0"/>
    <x v="14"/>
    <n v="1968"/>
    <x v="0"/>
    <x v="0"/>
  </r>
  <r>
    <s v="Hyundai Alcazar Platinum 7-Seater Diesel AT"/>
    <n v="18.54"/>
    <n v="12081"/>
    <x v="0"/>
    <x v="1"/>
    <x v="0"/>
    <x v="1"/>
    <n v="1498"/>
    <x v="0"/>
    <x v="0"/>
  </r>
  <r>
    <s v="Hyundai Grand i10 Sportz"/>
    <n v="3.47"/>
    <n v="56384"/>
    <x v="1"/>
    <x v="0"/>
    <x v="0"/>
    <x v="4"/>
    <n v="1598"/>
    <x v="0"/>
    <x v="0"/>
  </r>
  <r>
    <s v="Audi RS7 4.0 TFSI"/>
    <n v="175"/>
    <n v="11500"/>
    <x v="1"/>
    <x v="1"/>
    <x v="0"/>
    <x v="6"/>
    <n v="2179"/>
    <x v="0"/>
    <x v="1"/>
  </r>
  <r>
    <s v="Audi Q3 2.0 TDI Quattro Premium Plus"/>
    <n v="13"/>
    <n v="72000"/>
    <x v="0"/>
    <x v="1"/>
    <x v="1"/>
    <x v="5"/>
    <n v="998"/>
    <x v="0"/>
    <x v="2"/>
  </r>
  <r>
    <s v="Maruti Baleno 1.3 Alpha"/>
    <n v="4.5"/>
    <n v="77000"/>
    <x v="0"/>
    <x v="0"/>
    <x v="1"/>
    <x v="2"/>
    <n v="1197"/>
    <x v="0"/>
    <x v="0"/>
  </r>
  <r>
    <s v="Land Rover Range Rover 3.0 Vogue"/>
    <n v="18"/>
    <n v="60000"/>
    <x v="0"/>
    <x v="1"/>
    <x v="1"/>
    <x v="8"/>
    <n v="814"/>
    <x v="0"/>
    <x v="2"/>
  </r>
  <r>
    <s v="Audi Q5 40 TDI Premium Plus"/>
    <n v="44.75"/>
    <n v="27000"/>
    <x v="0"/>
    <x v="1"/>
    <x v="1"/>
    <x v="6"/>
    <n v="1197"/>
    <x v="0"/>
    <x v="0"/>
  </r>
  <r>
    <s v="Honda Jazz 1.5 S i DTEC"/>
    <n v="4.5"/>
    <n v="91000"/>
    <x v="0"/>
    <x v="0"/>
    <x v="0"/>
    <x v="4"/>
    <n v="1395"/>
    <x v="0"/>
    <x v="0"/>
  </r>
  <r>
    <s v="Volkswagen Polo GT TDI"/>
    <n v="2"/>
    <n v="77000"/>
    <x v="0"/>
    <x v="0"/>
    <x v="1"/>
    <x v="8"/>
    <n v="1998"/>
    <x v="0"/>
    <x v="0"/>
  </r>
  <r>
    <s v="Land Rover Freelander 2 HSE"/>
    <n v="13.9"/>
    <n v="71000"/>
    <x v="0"/>
    <x v="1"/>
    <x v="0"/>
    <x v="5"/>
    <n v="2487"/>
    <x v="0"/>
    <x v="1"/>
  </r>
  <r>
    <s v="Hyundai Venue SX Plus Turbo DCT BSIV"/>
    <n v="10.199999999999999"/>
    <n v="58499"/>
    <x v="1"/>
    <x v="1"/>
    <x v="0"/>
    <x v="7"/>
    <n v="1995"/>
    <x v="2"/>
    <x v="0"/>
  </r>
  <r>
    <s v="Hyundai i10 Asta Sunroof AT"/>
    <n v="2.65"/>
    <n v="123445"/>
    <x v="1"/>
    <x v="1"/>
    <x v="0"/>
    <x v="8"/>
    <n v="1991"/>
    <x v="0"/>
    <x v="0"/>
  </r>
  <r>
    <s v="Hyundai EON Magna Plus"/>
    <n v="1.89"/>
    <n v="47651"/>
    <x v="1"/>
    <x v="0"/>
    <x v="1"/>
    <x v="10"/>
    <n v="1373"/>
    <x v="0"/>
    <x v="0"/>
  </r>
  <r>
    <s v="Hyundai Grand i10 Magna"/>
    <n v="3.96"/>
    <n v="42907"/>
    <x v="1"/>
    <x v="0"/>
    <x v="0"/>
    <x v="0"/>
    <n v="2982"/>
    <x v="0"/>
    <x v="1"/>
  </r>
  <r>
    <s v="Audi A4 30 TFSI Premium Plus"/>
    <n v="21.75"/>
    <n v="99125"/>
    <x v="1"/>
    <x v="1"/>
    <x v="0"/>
    <x v="0"/>
    <n v="1196"/>
    <x v="0"/>
    <x v="0"/>
  </r>
  <r>
    <s v="BMW 5 Series 530i M Sport"/>
    <n v="51.75"/>
    <n v="46000"/>
    <x v="1"/>
    <x v="1"/>
    <x v="0"/>
    <x v="7"/>
    <n v="998"/>
    <x v="0"/>
    <x v="2"/>
  </r>
  <r>
    <s v="Lexus ES 300h"/>
    <n v="39.75"/>
    <n v="68000"/>
    <x v="1"/>
    <x v="1"/>
    <x v="0"/>
    <x v="0"/>
    <n v="1493"/>
    <x v="0"/>
    <x v="0"/>
  </r>
  <r>
    <s v="BMW 5 Series 520d Luxury Line"/>
    <n v="54.75"/>
    <n v="40500"/>
    <x v="0"/>
    <x v="1"/>
    <x v="0"/>
    <x v="1"/>
    <n v="1197"/>
    <x v="0"/>
    <x v="0"/>
  </r>
  <r>
    <s v="Mercedes-Benz GLC 300 4MATIC"/>
    <n v="43.75"/>
    <n v="27000"/>
    <x v="1"/>
    <x v="1"/>
    <x v="0"/>
    <x v="3"/>
    <n v="1950"/>
    <x v="0"/>
    <x v="0"/>
  </r>
  <r>
    <s v="Maruti Ciaz 1.4 Delta"/>
    <n v="6.48"/>
    <n v="33877"/>
    <x v="1"/>
    <x v="0"/>
    <x v="0"/>
    <x v="3"/>
    <n v="1495"/>
    <x v="0"/>
    <x v="0"/>
  </r>
  <r>
    <s v="Toyota Fortuner 4x4 MT"/>
    <n v="13.65"/>
    <n v="180396"/>
    <x v="0"/>
    <x v="0"/>
    <x v="0"/>
    <x v="5"/>
    <n v="1998"/>
    <x v="0"/>
    <x v="0"/>
  </r>
  <r>
    <s v="Ford Aspire 1.2 Ti-VCT Trend"/>
    <n v="3.65"/>
    <n v="100135"/>
    <x v="1"/>
    <x v="0"/>
    <x v="0"/>
    <x v="2"/>
    <n v="1950"/>
    <x v="0"/>
    <x v="0"/>
  </r>
  <r>
    <s v="Maruti Wagon R VXI BS IV"/>
    <n v="3.65"/>
    <n v="40955"/>
    <x v="1"/>
    <x v="0"/>
    <x v="1"/>
    <x v="3"/>
    <n v="1248"/>
    <x v="0"/>
    <x v="0"/>
  </r>
  <r>
    <s v="Kia Seltos X-Line AT D"/>
    <n v="17.579999999999998"/>
    <n v="8357"/>
    <x v="0"/>
    <x v="1"/>
    <x v="0"/>
    <x v="11"/>
    <n v="1197"/>
    <x v="3"/>
    <x v="0"/>
  </r>
  <r>
    <s v="Maruti Swift VXI"/>
    <n v="4.3099999999999996"/>
    <n v="71234"/>
    <x v="1"/>
    <x v="0"/>
    <x v="0"/>
    <x v="2"/>
    <n v="1956"/>
    <x v="0"/>
    <x v="0"/>
  </r>
  <r>
    <s v="Mercedes-Benz GLC 220d 4MATIC"/>
    <n v="58.75"/>
    <n v="18000"/>
    <x v="0"/>
    <x v="1"/>
    <x v="0"/>
    <x v="6"/>
    <n v="1197"/>
    <x v="0"/>
    <x v="0"/>
  </r>
  <r>
    <s v="Hyundai Accent Executive"/>
    <n v="2.12"/>
    <n v="43308"/>
    <x v="1"/>
    <x v="0"/>
    <x v="0"/>
    <x v="8"/>
    <n v="1997"/>
    <x v="3"/>
    <x v="0"/>
  </r>
  <r>
    <s v="Audi A4 Technology"/>
    <n v="41.8"/>
    <n v="16000"/>
    <x v="1"/>
    <x v="1"/>
    <x v="0"/>
    <x v="1"/>
    <n v="1968"/>
    <x v="0"/>
    <x v="0"/>
  </r>
  <r>
    <s v="Mercedes-Benz E-Class Exclusive E 220d"/>
    <n v="54.75"/>
    <n v="32000"/>
    <x v="0"/>
    <x v="1"/>
    <x v="0"/>
    <x v="7"/>
    <n v="1950"/>
    <x v="2"/>
    <x v="0"/>
  </r>
  <r>
    <s v="Maruti Swift Dzire VDI"/>
    <n v="4.28"/>
    <n v="111298"/>
    <x v="0"/>
    <x v="0"/>
    <x v="1"/>
    <x v="4"/>
    <n v="1998"/>
    <x v="0"/>
    <x v="0"/>
  </r>
  <r>
    <s v="Hyundai i20 Magna Plus BSIV"/>
    <n v="5.78"/>
    <n v="5240"/>
    <x v="1"/>
    <x v="0"/>
    <x v="0"/>
    <x v="7"/>
    <n v="1493"/>
    <x v="0"/>
    <x v="0"/>
  </r>
  <r>
    <s v="Tata Harrier XZ BSIV"/>
    <n v="13.83"/>
    <n v="66773"/>
    <x v="0"/>
    <x v="0"/>
    <x v="0"/>
    <x v="7"/>
    <n v="1493"/>
    <x v="0"/>
    <x v="0"/>
  </r>
  <r>
    <s v="Hyundai i20 Magna 1.2"/>
    <n v="4.58"/>
    <n v="72009"/>
    <x v="1"/>
    <x v="0"/>
    <x v="0"/>
    <x v="2"/>
    <n v="1956"/>
    <x v="0"/>
    <x v="0"/>
  </r>
  <r>
    <s v="Mahindra Thar LX 4-Str Hard Top"/>
    <n v="16.8"/>
    <n v="5500"/>
    <x v="1"/>
    <x v="0"/>
    <x v="0"/>
    <x v="11"/>
    <n v="1373"/>
    <x v="0"/>
    <x v="0"/>
  </r>
  <r>
    <s v="Audi Q5 30 TDI quattro Premium Plus"/>
    <n v="23.9"/>
    <n v="56500"/>
    <x v="0"/>
    <x v="1"/>
    <x v="0"/>
    <x v="2"/>
    <n v="1498"/>
    <x v="0"/>
    <x v="0"/>
  </r>
  <r>
    <s v="Mercedes-Benz C-Class Progressive C 220d"/>
    <n v="43.75"/>
    <n v="40200"/>
    <x v="0"/>
    <x v="1"/>
    <x v="0"/>
    <x v="6"/>
    <n v="1196"/>
    <x v="0"/>
    <x v="0"/>
  </r>
  <r>
    <s v="Mini 3 DOOR Cooper S"/>
    <n v="43.75"/>
    <n v="4200"/>
    <x v="1"/>
    <x v="1"/>
    <x v="1"/>
    <x v="3"/>
    <n v="1197"/>
    <x v="0"/>
    <x v="0"/>
  </r>
  <r>
    <s v="Hyundai i20 Asta Opt Diesel"/>
    <n v="10.59"/>
    <n v="13980"/>
    <x v="0"/>
    <x v="0"/>
    <x v="1"/>
    <x v="6"/>
    <n v="1197"/>
    <x v="2"/>
    <x v="0"/>
  </r>
  <r>
    <s v="Mahindra TUV 300 T6 Plus"/>
    <n v="5.07"/>
    <n v="39563"/>
    <x v="0"/>
    <x v="0"/>
    <x v="0"/>
    <x v="2"/>
    <n v="1198"/>
    <x v="0"/>
    <x v="0"/>
  </r>
  <r>
    <s v="Tata Harrier XZ Plus"/>
    <n v="19.22"/>
    <n v="20499"/>
    <x v="0"/>
    <x v="0"/>
    <x v="0"/>
    <x v="6"/>
    <n v="814"/>
    <x v="0"/>
    <x v="2"/>
  </r>
  <r>
    <s v="Maruti Ciaz VXi Plus"/>
    <n v="5.39"/>
    <n v="39967"/>
    <x v="1"/>
    <x v="0"/>
    <x v="0"/>
    <x v="2"/>
    <n v="2179"/>
    <x v="0"/>
    <x v="1"/>
  </r>
  <r>
    <s v="Honda Amaze V CVT Diesel BSIV"/>
    <n v="5.97"/>
    <n v="87593"/>
    <x v="0"/>
    <x v="1"/>
    <x v="1"/>
    <x v="3"/>
    <n v="1582"/>
    <x v="0"/>
    <x v="0"/>
  </r>
  <r>
    <s v="Ford Aspire 1.2 Ti-VCT Trend"/>
    <n v="3.92"/>
    <n v="41717"/>
    <x v="1"/>
    <x v="0"/>
    <x v="0"/>
    <x v="4"/>
    <n v="1968"/>
    <x v="2"/>
    <x v="0"/>
  </r>
  <r>
    <s v="Maruti Swift VXI"/>
    <n v="5.98"/>
    <n v="18946"/>
    <x v="1"/>
    <x v="0"/>
    <x v="0"/>
    <x v="1"/>
    <n v="1984"/>
    <x v="2"/>
    <x v="0"/>
  </r>
  <r>
    <s v="Maruti Baleno 1.2 Delta"/>
    <n v="4.91"/>
    <n v="93428"/>
    <x v="1"/>
    <x v="0"/>
    <x v="0"/>
    <x v="0"/>
    <n v="1493"/>
    <x v="0"/>
    <x v="0"/>
  </r>
  <r>
    <s v="Volkswagen Polo 1.2 MPI Comfortline"/>
    <n v="3.9"/>
    <n v="44000"/>
    <x v="1"/>
    <x v="0"/>
    <x v="0"/>
    <x v="5"/>
    <n v="1248"/>
    <x v="0"/>
    <x v="0"/>
  </r>
  <r>
    <s v="Hyundai EON Magna Plus"/>
    <n v="2.17"/>
    <n v="37646"/>
    <x v="1"/>
    <x v="0"/>
    <x v="1"/>
    <x v="5"/>
    <n v="1462"/>
    <x v="0"/>
    <x v="0"/>
  </r>
  <r>
    <s v="Mahindra XUV500 W6 2WD"/>
    <n v="6.59"/>
    <n v="31188"/>
    <x v="0"/>
    <x v="0"/>
    <x v="0"/>
    <x v="4"/>
    <n v="1998"/>
    <x v="0"/>
    <x v="0"/>
  </r>
  <r>
    <s v="Hyundai Verna 1.6 CRDi EX MT"/>
    <n v="4.5"/>
    <n v="78960"/>
    <x v="0"/>
    <x v="0"/>
    <x v="1"/>
    <x v="5"/>
    <n v="1999"/>
    <x v="0"/>
    <x v="0"/>
  </r>
  <r>
    <s v="Audi A4 35 TDI Technology Edition"/>
    <n v="14.8"/>
    <n v="45500"/>
    <x v="0"/>
    <x v="1"/>
    <x v="0"/>
    <x v="5"/>
    <n v="1395"/>
    <x v="0"/>
    <x v="0"/>
  </r>
  <r>
    <s v="Audi A6 45 TFSI Technology"/>
    <n v="57.8"/>
    <n v="16000"/>
    <x v="1"/>
    <x v="1"/>
    <x v="5"/>
    <x v="1"/>
    <n v="1968"/>
    <x v="0"/>
    <x v="0"/>
  </r>
  <r>
    <s v="Hyundai Verna S Plus Diesel"/>
    <n v="10.66"/>
    <n v="7622"/>
    <x v="0"/>
    <x v="0"/>
    <x v="0"/>
    <x v="11"/>
    <n v="1968"/>
    <x v="0"/>
    <x v="0"/>
  </r>
  <r>
    <s v="Chevrolet Enjoy TCDi LTZ 7 Seater"/>
    <n v="3.27"/>
    <n v="87365"/>
    <x v="0"/>
    <x v="0"/>
    <x v="0"/>
    <x v="5"/>
    <n v="1498"/>
    <x v="0"/>
    <x v="0"/>
  </r>
  <r>
    <s v="Maruti Ertiga ZXI AT"/>
    <n v="10.59"/>
    <n v="13672"/>
    <x v="1"/>
    <x v="1"/>
    <x v="0"/>
    <x v="1"/>
    <n v="1968"/>
    <x v="0"/>
    <x v="0"/>
  </r>
  <r>
    <s v="Audi A4 Technology"/>
    <n v="45.9"/>
    <n v="12000"/>
    <x v="1"/>
    <x v="1"/>
    <x v="0"/>
    <x v="1"/>
    <n v="1497"/>
    <x v="0"/>
    <x v="0"/>
  </r>
  <r>
    <s v="Jaguar XF 2.0 Diesel Prestige"/>
    <n v="29.8"/>
    <n v="59000"/>
    <x v="0"/>
    <x v="1"/>
    <x v="0"/>
    <x v="3"/>
    <n v="1186"/>
    <x v="0"/>
    <x v="0"/>
  </r>
  <r>
    <s v="Audi A4 30 TFSI Technology"/>
    <n v="33.799999999999997"/>
    <n v="41000"/>
    <x v="1"/>
    <x v="1"/>
    <x v="0"/>
    <x v="3"/>
    <n v="1198"/>
    <x v="0"/>
    <x v="0"/>
  </r>
  <r>
    <s v="Audi Q3 35 TDI Quattro Premium"/>
    <n v="23.9"/>
    <n v="44600"/>
    <x v="0"/>
    <x v="1"/>
    <x v="0"/>
    <x v="0"/>
    <n v="1199"/>
    <x v="0"/>
    <x v="0"/>
  </r>
  <r>
    <s v="Audi Q3 35 TDI Quattro Premium Plus"/>
    <n v="12.8"/>
    <n v="38500"/>
    <x v="0"/>
    <x v="1"/>
    <x v="1"/>
    <x v="10"/>
    <n v="1498"/>
    <x v="0"/>
    <x v="0"/>
  </r>
  <r>
    <s v="Renault Duster 1.5 Petrol RXL"/>
    <n v="6.15"/>
    <n v="33809"/>
    <x v="1"/>
    <x v="0"/>
    <x v="0"/>
    <x v="2"/>
    <n v="1396"/>
    <x v="0"/>
    <x v="0"/>
  </r>
  <r>
    <s v="Audi A6 35 TDI Technology"/>
    <n v="19.75"/>
    <n v="60100"/>
    <x v="0"/>
    <x v="1"/>
    <x v="1"/>
    <x v="4"/>
    <n v="1197"/>
    <x v="0"/>
    <x v="0"/>
  </r>
  <r>
    <s v="Ford Aspire Titanium Automatic"/>
    <n v="4.8499999999999996"/>
    <n v="62168"/>
    <x v="1"/>
    <x v="1"/>
    <x v="0"/>
    <x v="4"/>
    <n v="1248"/>
    <x v="0"/>
    <x v="0"/>
  </r>
  <r>
    <s v="Hyundai Grand i10 1.2 CRDi Sportz"/>
    <n v="3.3"/>
    <n v="79500"/>
    <x v="0"/>
    <x v="0"/>
    <x v="0"/>
    <x v="2"/>
    <n v="1197"/>
    <x v="0"/>
    <x v="0"/>
  </r>
  <r>
    <s v="Nissan Micra XL"/>
    <n v="1.8"/>
    <n v="43732"/>
    <x v="1"/>
    <x v="0"/>
    <x v="0"/>
    <x v="8"/>
    <n v="1497"/>
    <x v="0"/>
    <x v="0"/>
  </r>
  <r>
    <s v="Honda Amaze V CVT Petrol"/>
    <n v="5.7"/>
    <n v="82200"/>
    <x v="1"/>
    <x v="1"/>
    <x v="0"/>
    <x v="3"/>
    <n v="1197"/>
    <x v="0"/>
    <x v="0"/>
  </r>
  <r>
    <s v="Ford Ecosport 1.5 DV5 MT Trend"/>
    <n v="4.55"/>
    <n v="66001"/>
    <x v="0"/>
    <x v="0"/>
    <x v="1"/>
    <x v="5"/>
    <n v="1197"/>
    <x v="0"/>
    <x v="0"/>
  </r>
  <r>
    <s v="Hyundai i20 Sportz 1.4 CRDi"/>
    <n v="3.35"/>
    <n v="83204"/>
    <x v="0"/>
    <x v="0"/>
    <x v="1"/>
    <x v="10"/>
    <n v="1197"/>
    <x v="0"/>
    <x v="0"/>
  </r>
  <r>
    <s v="Maruti Baleno 1.2 Delta"/>
    <n v="5.75"/>
    <n v="58516"/>
    <x v="1"/>
    <x v="0"/>
    <x v="0"/>
    <x v="3"/>
    <n v="1197"/>
    <x v="0"/>
    <x v="0"/>
  </r>
  <r>
    <s v="Maruti Ciaz ZDi Plus SHVS"/>
    <n v="5.35"/>
    <n v="93000"/>
    <x v="0"/>
    <x v="0"/>
    <x v="0"/>
    <x v="4"/>
    <n v="1197"/>
    <x v="0"/>
    <x v="0"/>
  </r>
  <r>
    <s v="Hyundai Grand i10 Sportz"/>
    <n v="4.45"/>
    <n v="73000"/>
    <x v="1"/>
    <x v="0"/>
    <x v="0"/>
    <x v="2"/>
    <n v="2143"/>
    <x v="0"/>
    <x v="1"/>
  </r>
  <r>
    <s v="Honda City 1.5 S MT"/>
    <n v="2.4500000000000002"/>
    <n v="47864"/>
    <x v="1"/>
    <x v="0"/>
    <x v="0"/>
    <x v="14"/>
    <n v="1781"/>
    <x v="0"/>
    <x v="0"/>
  </r>
  <r>
    <s v="Maruti Baleno 1.2 Zeta"/>
    <n v="6.88"/>
    <n v="29000"/>
    <x v="1"/>
    <x v="0"/>
    <x v="1"/>
    <x v="7"/>
    <n v="1396"/>
    <x v="0"/>
    <x v="0"/>
  </r>
  <r>
    <s v="Hyundai i20 Magna 1.2"/>
    <n v="5.35"/>
    <n v="81000"/>
    <x v="1"/>
    <x v="0"/>
    <x v="0"/>
    <x v="0"/>
    <n v="1798"/>
    <x v="0"/>
    <x v="0"/>
  </r>
  <r>
    <s v="Hyundai i20 Asta Option 1.2"/>
    <n v="5.05"/>
    <n v="69000"/>
    <x v="1"/>
    <x v="0"/>
    <x v="1"/>
    <x v="4"/>
    <n v="1197"/>
    <x v="0"/>
    <x v="0"/>
  </r>
  <r>
    <s v="Hyundai Grand i10 AT Sportz"/>
    <n v="4.3499999999999996"/>
    <n v="29000"/>
    <x v="1"/>
    <x v="1"/>
    <x v="0"/>
    <x v="5"/>
    <n v="1498"/>
    <x v="0"/>
    <x v="0"/>
  </r>
  <r>
    <s v="Hyundai Grand i10 Sportz"/>
    <n v="3.85"/>
    <n v="64000"/>
    <x v="1"/>
    <x v="0"/>
    <x v="0"/>
    <x v="5"/>
    <n v="1399"/>
    <x v="0"/>
    <x v="0"/>
  </r>
  <r>
    <s v="Mercedes-Benz C-Class C 220 CDI Avantgarde"/>
    <n v="29.75"/>
    <n v="71000"/>
    <x v="0"/>
    <x v="1"/>
    <x v="1"/>
    <x v="3"/>
    <n v="1197"/>
    <x v="2"/>
    <x v="0"/>
  </r>
  <r>
    <s v="Audi A4 1.8 TFSI"/>
    <n v="14.8"/>
    <n v="57500"/>
    <x v="1"/>
    <x v="1"/>
    <x v="2"/>
    <x v="10"/>
    <n v="1197"/>
    <x v="0"/>
    <x v="0"/>
  </r>
  <r>
    <s v="Hyundai i20 Sportz 1.4 CRDi"/>
    <n v="3.35"/>
    <n v="83000"/>
    <x v="0"/>
    <x v="0"/>
    <x v="1"/>
    <x v="10"/>
    <n v="799"/>
    <x v="0"/>
    <x v="2"/>
  </r>
  <r>
    <s v="Audi A6 35 TFSI Matrix"/>
    <n v="33.799999999999997"/>
    <n v="12000"/>
    <x v="1"/>
    <x v="1"/>
    <x v="0"/>
    <x v="2"/>
    <n v="2498"/>
    <x v="0"/>
    <x v="1"/>
  </r>
  <r>
    <s v="Maruti Baleno Zeta"/>
    <n v="6.88"/>
    <n v="29000"/>
    <x v="1"/>
    <x v="0"/>
    <x v="1"/>
    <x v="7"/>
    <n v="1461"/>
    <x v="1"/>
    <x v="0"/>
  </r>
  <r>
    <s v="Volkswagen Vento 1.5 TDI Comfortline"/>
    <n v="3.45"/>
    <n v="93000"/>
    <x v="0"/>
    <x v="0"/>
    <x v="0"/>
    <x v="10"/>
    <n v="1197"/>
    <x v="4"/>
    <x v="0"/>
  </r>
  <r>
    <s v="Ford Figo Diesel LXI"/>
    <n v="2.1"/>
    <n v="90300"/>
    <x v="0"/>
    <x v="0"/>
    <x v="0"/>
    <x v="10"/>
    <n v="1461"/>
    <x v="0"/>
    <x v="0"/>
  </r>
  <r>
    <s v="Hyundai Grand i10 Sportz"/>
    <n v="4.45"/>
    <n v="73000"/>
    <x v="1"/>
    <x v="0"/>
    <x v="0"/>
    <x v="2"/>
    <n v="1198"/>
    <x v="0"/>
    <x v="0"/>
  </r>
  <r>
    <s v="Maruti Baleno 1.2 Delta"/>
    <n v="5.75"/>
    <n v="58000"/>
    <x v="1"/>
    <x v="0"/>
    <x v="0"/>
    <x v="3"/>
    <n v="2494"/>
    <x v="0"/>
    <x v="1"/>
  </r>
  <r>
    <s v="Renault KWID RXT"/>
    <n v="2.7"/>
    <n v="65292"/>
    <x v="1"/>
    <x v="0"/>
    <x v="0"/>
    <x v="0"/>
    <n v="1086"/>
    <x v="0"/>
    <x v="0"/>
  </r>
  <r>
    <s v="Mahindra Xylo E4"/>
    <n v="1.82"/>
    <n v="112341"/>
    <x v="0"/>
    <x v="0"/>
    <x v="0"/>
    <x v="14"/>
    <n v="1199"/>
    <x v="0"/>
    <x v="0"/>
  </r>
  <r>
    <s v="Nissan Sunny Diesel XL"/>
    <n v="1.96"/>
    <n v="92540"/>
    <x v="0"/>
    <x v="0"/>
    <x v="1"/>
    <x v="8"/>
    <n v="1061"/>
    <x v="0"/>
    <x v="0"/>
  </r>
  <r>
    <s v="Hyundai Grand i10 Sportz"/>
    <n v="3.59"/>
    <n v="69470"/>
    <x v="1"/>
    <x v="0"/>
    <x v="0"/>
    <x v="4"/>
    <n v="1582"/>
    <x v="0"/>
    <x v="0"/>
  </r>
  <r>
    <s v="Renault Duster 110PS Diesel RxZ"/>
    <n v="3.54"/>
    <n v="45590"/>
    <x v="0"/>
    <x v="0"/>
    <x v="1"/>
    <x v="8"/>
    <n v="2143"/>
    <x v="0"/>
    <x v="1"/>
  </r>
  <r>
    <s v="Mahindra KUV 100 NXT D75 K2"/>
    <n v="3.81"/>
    <n v="54137"/>
    <x v="0"/>
    <x v="0"/>
    <x v="0"/>
    <x v="3"/>
    <n v="1998"/>
    <x v="0"/>
    <x v="0"/>
  </r>
  <r>
    <s v="Toyota Innova 2.5 G (Diesel) 8 Seater"/>
    <n v="4.6500000000000004"/>
    <n v="60130"/>
    <x v="0"/>
    <x v="0"/>
    <x v="1"/>
    <x v="8"/>
    <n v="1248"/>
    <x v="0"/>
    <x v="0"/>
  </r>
  <r>
    <s v="Hyundai i10 Era"/>
    <n v="2.0099999999999998"/>
    <n v="54858"/>
    <x v="1"/>
    <x v="0"/>
    <x v="1"/>
    <x v="8"/>
    <n v="1462"/>
    <x v="0"/>
    <x v="0"/>
  </r>
  <r>
    <s v="Tata Altroz XZ"/>
    <n v="7.8"/>
    <n v="11939"/>
    <x v="1"/>
    <x v="0"/>
    <x v="0"/>
    <x v="6"/>
    <n v="1197"/>
    <x v="0"/>
    <x v="0"/>
  </r>
  <r>
    <s v="Maruti Wagon R VXI Minor"/>
    <n v="1.3"/>
    <n v="41149"/>
    <x v="1"/>
    <x v="0"/>
    <x v="0"/>
    <x v="14"/>
    <n v="1199"/>
    <x v="0"/>
    <x v="0"/>
  </r>
  <r>
    <s v="Hyundai Verna 1.6 SX CRDi (O)"/>
    <n v="3.36"/>
    <n v="239199"/>
    <x v="0"/>
    <x v="0"/>
    <x v="0"/>
    <x v="8"/>
    <n v="2143"/>
    <x v="0"/>
    <x v="1"/>
  </r>
  <r>
    <s v="Mercedes-Benz GLE 250d"/>
    <n v="45.75"/>
    <n v="46100"/>
    <x v="0"/>
    <x v="1"/>
    <x v="0"/>
    <x v="0"/>
    <n v="814"/>
    <x v="0"/>
    <x v="2"/>
  </r>
  <r>
    <s v="BMW X3 xDrive 30i Luxury Line"/>
    <n v="61.75"/>
    <n v="18000"/>
    <x v="1"/>
    <x v="1"/>
    <x v="0"/>
    <x v="1"/>
    <n v="1396"/>
    <x v="0"/>
    <x v="0"/>
  </r>
  <r>
    <s v="Maruti Swift VDI"/>
    <n v="2.88"/>
    <n v="103992"/>
    <x v="0"/>
    <x v="0"/>
    <x v="0"/>
    <x v="8"/>
    <n v="998"/>
    <x v="2"/>
    <x v="2"/>
  </r>
  <r>
    <s v="Maruti Brezza VXi"/>
    <n v="9.09"/>
    <n v="1026"/>
    <x v="1"/>
    <x v="0"/>
    <x v="0"/>
    <x v="11"/>
    <n v="1582"/>
    <x v="0"/>
    <x v="0"/>
  </r>
  <r>
    <s v="Hyundai Grand i10 1.2 Kappa Sportz BSIV"/>
    <n v="4.67"/>
    <n v="14748"/>
    <x v="1"/>
    <x v="0"/>
    <x v="0"/>
    <x v="3"/>
    <n v="1368"/>
    <x v="0"/>
    <x v="0"/>
  </r>
  <r>
    <s v="Tata Altroz XZ"/>
    <n v="7.98"/>
    <n v="9789"/>
    <x v="1"/>
    <x v="0"/>
    <x v="0"/>
    <x v="6"/>
    <n v="2179"/>
    <x v="0"/>
    <x v="1"/>
  </r>
  <r>
    <s v="Mercedes-Benz CLA 200 CDI Style"/>
    <n v="16"/>
    <n v="56000"/>
    <x v="0"/>
    <x v="1"/>
    <x v="1"/>
    <x v="4"/>
    <n v="1248"/>
    <x v="0"/>
    <x v="0"/>
  </r>
  <r>
    <s v="Hyundai EON Era Plus"/>
    <n v="2.31"/>
    <n v="7779"/>
    <x v="1"/>
    <x v="0"/>
    <x v="0"/>
    <x v="4"/>
    <n v="1497"/>
    <x v="0"/>
    <x v="0"/>
  </r>
  <r>
    <s v="Hyundai i20 Magna 1.4 CRDi"/>
    <n v="3.85"/>
    <n v="81867"/>
    <x v="0"/>
    <x v="0"/>
    <x v="3"/>
    <x v="4"/>
    <n v="1497"/>
    <x v="0"/>
    <x v="0"/>
  </r>
  <r>
    <s v="Maruti Wagon R LXI BS IV"/>
    <n v="2.76"/>
    <n v="85232"/>
    <x v="1"/>
    <x v="0"/>
    <x v="1"/>
    <x v="4"/>
    <n v="998"/>
    <x v="0"/>
    <x v="2"/>
  </r>
  <r>
    <s v="Hyundai Verna 1.6 SX CRDi (O)"/>
    <n v="3.61"/>
    <n v="53416"/>
    <x v="0"/>
    <x v="0"/>
    <x v="1"/>
    <x v="8"/>
    <n v="1197"/>
    <x v="0"/>
    <x v="0"/>
  </r>
  <r>
    <s v="Jeep Compass 1.4 Longitude Plus AT"/>
    <n v="16.899999999999999"/>
    <n v="78000"/>
    <x v="1"/>
    <x v="1"/>
    <x v="0"/>
    <x v="3"/>
    <n v="1197"/>
    <x v="0"/>
    <x v="0"/>
  </r>
  <r>
    <s v="Mahindra XUV500 W8 FWD"/>
    <n v="4.46"/>
    <n v="91480"/>
    <x v="0"/>
    <x v="0"/>
    <x v="0"/>
    <x v="8"/>
    <n v="1197"/>
    <x v="0"/>
    <x v="0"/>
  </r>
  <r>
    <s v="Maruti Swift Dzire VDI"/>
    <n v="5.7"/>
    <n v="55385"/>
    <x v="0"/>
    <x v="0"/>
    <x v="0"/>
    <x v="0"/>
    <n v="1197"/>
    <x v="0"/>
    <x v="0"/>
  </r>
  <r>
    <s v="Honda City i VTEC V"/>
    <n v="6.75"/>
    <n v="57264"/>
    <x v="1"/>
    <x v="0"/>
    <x v="0"/>
    <x v="0"/>
    <n v="1120"/>
    <x v="0"/>
    <x v="0"/>
  </r>
  <r>
    <s v="Mahindra XUV300 W4 Diesel"/>
    <n v="9.23"/>
    <n v="15220"/>
    <x v="0"/>
    <x v="0"/>
    <x v="0"/>
    <x v="1"/>
    <n v="998"/>
    <x v="0"/>
    <x v="2"/>
  </r>
  <r>
    <s v="Maruti Wagon R VXI BS IV"/>
    <n v="2.62"/>
    <n v="34438"/>
    <x v="1"/>
    <x v="0"/>
    <x v="1"/>
    <x v="5"/>
    <n v="1364"/>
    <x v="0"/>
    <x v="0"/>
  </r>
  <r>
    <s v="Hyundai Grand i10 Sportz"/>
    <n v="4.17"/>
    <n v="23931"/>
    <x v="1"/>
    <x v="0"/>
    <x v="0"/>
    <x v="0"/>
    <n v="1248"/>
    <x v="0"/>
    <x v="0"/>
  </r>
  <r>
    <s v="Hyundai Xcent 1.2 Kappa S"/>
    <n v="3.55"/>
    <n v="32423"/>
    <x v="1"/>
    <x v="0"/>
    <x v="1"/>
    <x v="5"/>
    <n v="1197"/>
    <x v="0"/>
    <x v="0"/>
  </r>
  <r>
    <s v="Maruti Ignis Sigma"/>
    <n v="5.16"/>
    <n v="6944"/>
    <x v="1"/>
    <x v="0"/>
    <x v="0"/>
    <x v="1"/>
    <n v="799"/>
    <x v="0"/>
    <x v="2"/>
  </r>
  <r>
    <s v="Maruti Baleno 1.2 Delta"/>
    <n v="5.32"/>
    <n v="51906"/>
    <x v="1"/>
    <x v="0"/>
    <x v="0"/>
    <x v="3"/>
    <n v="1498"/>
    <x v="0"/>
    <x v="0"/>
  </r>
  <r>
    <s v="Hyundai Xcent 1.1 CRDi S Option"/>
    <n v="3.71"/>
    <n v="55975"/>
    <x v="0"/>
    <x v="0"/>
    <x v="1"/>
    <x v="4"/>
    <n v="1197"/>
    <x v="0"/>
    <x v="0"/>
  </r>
  <r>
    <s v="Maruti Wagon R AMT VXI"/>
    <n v="3.58"/>
    <n v="46491"/>
    <x v="1"/>
    <x v="1"/>
    <x v="0"/>
    <x v="2"/>
    <n v="1956"/>
    <x v="0"/>
    <x v="0"/>
  </r>
  <r>
    <s v="Toyota Platinum Etios 1.4 GXD"/>
    <n v="6.41"/>
    <n v="25330"/>
    <x v="0"/>
    <x v="0"/>
    <x v="0"/>
    <x v="3"/>
    <n v="1968"/>
    <x v="0"/>
    <x v="0"/>
  </r>
  <r>
    <s v="Maruti Swift VDI"/>
    <n v="2.88"/>
    <n v="86593"/>
    <x v="0"/>
    <x v="0"/>
    <x v="1"/>
    <x v="8"/>
    <n v="1197"/>
    <x v="3"/>
    <x v="0"/>
  </r>
  <r>
    <s v="Hyundai i20 Asta"/>
    <n v="2.0499999999999998"/>
    <n v="76634"/>
    <x v="1"/>
    <x v="0"/>
    <x v="1"/>
    <x v="12"/>
    <n v="796"/>
    <x v="0"/>
    <x v="2"/>
  </r>
  <r>
    <s v="Renault KWID RXT"/>
    <n v="2.82"/>
    <n v="37094"/>
    <x v="1"/>
    <x v="0"/>
    <x v="1"/>
    <x v="3"/>
    <n v="1461"/>
    <x v="2"/>
    <x v="0"/>
  </r>
  <r>
    <s v="Honda Amaze S i-Dtech"/>
    <n v="3.07"/>
    <n v="94817"/>
    <x v="0"/>
    <x v="0"/>
    <x v="1"/>
    <x v="5"/>
    <n v="624"/>
    <x v="0"/>
    <x v="2"/>
  </r>
  <r>
    <s v="Hyundai i10 Magna 1.2"/>
    <n v="1.37"/>
    <n v="78841"/>
    <x v="1"/>
    <x v="0"/>
    <x v="3"/>
    <x v="14"/>
    <n v="1196"/>
    <x v="0"/>
    <x v="0"/>
  </r>
  <r>
    <s v="Tata Harrier XZ Plus"/>
    <n v="18.55"/>
    <n v="30193"/>
    <x v="0"/>
    <x v="0"/>
    <x v="0"/>
    <x v="1"/>
    <n v="1493"/>
    <x v="0"/>
    <x v="0"/>
  </r>
  <r>
    <s v="Audi A4 35 TDI Technology"/>
    <n v="32.799999999999997"/>
    <n v="43900"/>
    <x v="0"/>
    <x v="1"/>
    <x v="0"/>
    <x v="7"/>
    <n v="1396"/>
    <x v="0"/>
    <x v="0"/>
  </r>
  <r>
    <s v="Maruti Swift VXI"/>
    <n v="5.0199999999999996"/>
    <n v="60548"/>
    <x v="1"/>
    <x v="0"/>
    <x v="0"/>
    <x v="3"/>
    <n v="936"/>
    <x v="0"/>
    <x v="2"/>
  </r>
  <r>
    <s v="Maruti Alto 800 VXI Optional"/>
    <n v="3.17"/>
    <n v="7517"/>
    <x v="1"/>
    <x v="0"/>
    <x v="0"/>
    <x v="7"/>
    <n v="1197"/>
    <x v="3"/>
    <x v="0"/>
  </r>
  <r>
    <s v="Nissan Terrano XV 110 PS"/>
    <n v="4.1399999999999997"/>
    <n v="99348"/>
    <x v="0"/>
    <x v="0"/>
    <x v="1"/>
    <x v="5"/>
    <n v="1248"/>
    <x v="0"/>
    <x v="0"/>
  </r>
  <r>
    <s v="Tata Nano Cx BSII"/>
    <n v="0.53249999999999997"/>
    <n v="48977"/>
    <x v="1"/>
    <x v="0"/>
    <x v="0"/>
    <x v="16"/>
    <n v="1248"/>
    <x v="0"/>
    <x v="0"/>
  </r>
  <r>
    <s v="Ford Aspire 1.2 Ti-VCT Titanium"/>
    <n v="3.65"/>
    <n v="86754"/>
    <x v="1"/>
    <x v="0"/>
    <x v="0"/>
    <x v="4"/>
    <n v="1998"/>
    <x v="0"/>
    <x v="0"/>
  </r>
  <r>
    <s v="Mahindra TUV 300 T8"/>
    <n v="5.54"/>
    <n v="86418"/>
    <x v="0"/>
    <x v="0"/>
    <x v="0"/>
    <x v="0"/>
    <n v="1798"/>
    <x v="0"/>
    <x v="0"/>
  </r>
  <r>
    <s v="Hyundai Venue SX Opt Diesel BSIV"/>
    <n v="10.02"/>
    <n v="19540"/>
    <x v="0"/>
    <x v="0"/>
    <x v="0"/>
    <x v="7"/>
    <n v="1582"/>
    <x v="0"/>
    <x v="0"/>
  </r>
  <r>
    <s v="Chevrolet Beat Diesel LT"/>
    <n v="1.26"/>
    <n v="76529"/>
    <x v="0"/>
    <x v="0"/>
    <x v="0"/>
    <x v="10"/>
    <n v="1199"/>
    <x v="0"/>
    <x v="0"/>
  </r>
  <r>
    <s v="Maruti Swift Dzire VXI 1.2"/>
    <n v="5.41"/>
    <n v="43334"/>
    <x v="1"/>
    <x v="0"/>
    <x v="0"/>
    <x v="0"/>
    <n v="1248"/>
    <x v="0"/>
    <x v="0"/>
  </r>
  <r>
    <s v="Maruti Swift Dzire VDI"/>
    <n v="4.28"/>
    <n v="99515"/>
    <x v="0"/>
    <x v="0"/>
    <x v="1"/>
    <x v="4"/>
    <n v="1197"/>
    <x v="0"/>
    <x v="0"/>
  </r>
  <r>
    <s v="Maruti Vitara Brezza VDi"/>
    <n v="6.82"/>
    <n v="47264"/>
    <x v="0"/>
    <x v="0"/>
    <x v="0"/>
    <x v="3"/>
    <n v="1497"/>
    <x v="0"/>
    <x v="0"/>
  </r>
  <r>
    <s v="BMW 6 Series GT 630i Luxury Line 2018-2021"/>
    <n v="55.8"/>
    <n v="20800"/>
    <x v="1"/>
    <x v="1"/>
    <x v="0"/>
    <x v="7"/>
    <n v="1582"/>
    <x v="0"/>
    <x v="0"/>
  </r>
  <r>
    <s v="Audi A4 35 TFSi Premium"/>
    <n v="20.8"/>
    <n v="32000"/>
    <x v="1"/>
    <x v="1"/>
    <x v="0"/>
    <x v="2"/>
    <n v="1582"/>
    <x v="0"/>
    <x v="0"/>
  </r>
  <r>
    <s v="Hyundai Elantra CRDi SX"/>
    <n v="5.33"/>
    <n v="87995"/>
    <x v="0"/>
    <x v="0"/>
    <x v="1"/>
    <x v="10"/>
    <n v="1197"/>
    <x v="0"/>
    <x v="0"/>
  </r>
  <r>
    <s v="Honda WR-V i-VTEC S"/>
    <n v="5.7"/>
    <n v="39283"/>
    <x v="1"/>
    <x v="0"/>
    <x v="0"/>
    <x v="0"/>
    <n v="1591"/>
    <x v="0"/>
    <x v="0"/>
  </r>
  <r>
    <s v="Maruti Ciaz VDi Plus SHVS"/>
    <n v="5.48"/>
    <n v="76239"/>
    <x v="0"/>
    <x v="0"/>
    <x v="1"/>
    <x v="2"/>
    <n v="998"/>
    <x v="0"/>
    <x v="2"/>
  </r>
  <r>
    <s v="Hyundai i20 Sportz"/>
    <n v="7.67"/>
    <n v="1040"/>
    <x v="1"/>
    <x v="0"/>
    <x v="0"/>
    <x v="11"/>
    <n v="1395"/>
    <x v="0"/>
    <x v="0"/>
  </r>
  <r>
    <s v="Honda City i-VTEC CVT V"/>
    <n v="9.15"/>
    <n v="22307"/>
    <x v="1"/>
    <x v="1"/>
    <x v="0"/>
    <x v="7"/>
    <n v="1498"/>
    <x v="2"/>
    <x v="0"/>
  </r>
  <r>
    <s v="Hyundai Elantra CRDi SX"/>
    <n v="5.33"/>
    <n v="55538"/>
    <x v="0"/>
    <x v="0"/>
    <x v="1"/>
    <x v="10"/>
    <n v="1248"/>
    <x v="4"/>
    <x v="0"/>
  </r>
  <r>
    <s v="Hyundai Verna 1.6 SX"/>
    <n v="4.1399999999999997"/>
    <n v="90867"/>
    <x v="0"/>
    <x v="0"/>
    <x v="0"/>
    <x v="10"/>
    <n v="998"/>
    <x v="0"/>
    <x v="2"/>
  </r>
  <r>
    <s v="Maruti Ignis Sigma"/>
    <n v="4.91"/>
    <n v="23302"/>
    <x v="1"/>
    <x v="0"/>
    <x v="0"/>
    <x v="1"/>
    <n v="2179"/>
    <x v="0"/>
    <x v="1"/>
  </r>
  <r>
    <s v="Hyundai Verna VTVT 1.6 SX"/>
    <n v="7.48"/>
    <n v="38990"/>
    <x v="1"/>
    <x v="0"/>
    <x v="1"/>
    <x v="3"/>
    <n v="2179"/>
    <x v="0"/>
    <x v="1"/>
  </r>
  <r>
    <s v="Maruti A-Star Vxi"/>
    <n v="1.44"/>
    <n v="65641"/>
    <x v="1"/>
    <x v="0"/>
    <x v="0"/>
    <x v="12"/>
    <n v="1199"/>
    <x v="0"/>
    <x v="0"/>
  </r>
  <r>
    <s v="Audi A4 30 TFSI Technology"/>
    <n v="32.799999999999997"/>
    <n v="27000"/>
    <x v="1"/>
    <x v="1"/>
    <x v="1"/>
    <x v="3"/>
    <n v="1497"/>
    <x v="0"/>
    <x v="0"/>
  </r>
  <r>
    <s v="Volkswagen Vento 1.5 TDI Comfortline"/>
    <n v="3.45"/>
    <n v="95129"/>
    <x v="0"/>
    <x v="0"/>
    <x v="0"/>
    <x v="10"/>
    <n v="998"/>
    <x v="0"/>
    <x v="2"/>
  </r>
  <r>
    <s v="Maruti Swift Dzire ZDI"/>
    <n v="3.46"/>
    <n v="135969"/>
    <x v="0"/>
    <x v="0"/>
    <x v="0"/>
    <x v="8"/>
    <n v="1968"/>
    <x v="0"/>
    <x v="0"/>
  </r>
  <r>
    <s v="Maruti Wagon R VXI"/>
    <n v="5.1100000000000003"/>
    <n v="23400"/>
    <x v="1"/>
    <x v="0"/>
    <x v="2"/>
    <x v="6"/>
    <n v="998"/>
    <x v="2"/>
    <x v="2"/>
  </r>
  <r>
    <s v="Mahindra Scorpio S7 140 BSIV"/>
    <n v="10.64"/>
    <n v="55461"/>
    <x v="0"/>
    <x v="0"/>
    <x v="0"/>
    <x v="3"/>
    <n v="1197"/>
    <x v="0"/>
    <x v="0"/>
  </r>
  <r>
    <s v="Mahindra Scorpio SLE BSIV"/>
    <n v="3.7"/>
    <n v="72299"/>
    <x v="0"/>
    <x v="0"/>
    <x v="0"/>
    <x v="12"/>
    <n v="1353"/>
    <x v="0"/>
    <x v="0"/>
  </r>
  <r>
    <s v="Honda Amaze VX"/>
    <n v="8.16"/>
    <n v="5362"/>
    <x v="1"/>
    <x v="0"/>
    <x v="0"/>
    <x v="11"/>
    <n v="2179"/>
    <x v="0"/>
    <x v="1"/>
  </r>
  <r>
    <s v="Honda City GXi"/>
    <n v="1.05"/>
    <n v="122758"/>
    <x v="1"/>
    <x v="0"/>
    <x v="4"/>
    <x v="13"/>
    <n v="1498"/>
    <x v="1"/>
    <x v="0"/>
  </r>
  <r>
    <s v="Maruti Wagon R LXI BS IV"/>
    <n v="2.15"/>
    <n v="66081"/>
    <x v="1"/>
    <x v="0"/>
    <x v="0"/>
    <x v="8"/>
    <n v="1197"/>
    <x v="0"/>
    <x v="0"/>
  </r>
  <r>
    <s v="Audi A6 35 TDI"/>
    <n v="19.8"/>
    <n v="85000"/>
    <x v="0"/>
    <x v="1"/>
    <x v="0"/>
    <x v="4"/>
    <n v="1197"/>
    <x v="2"/>
    <x v="0"/>
  </r>
  <r>
    <s v="Maruti Wagon R Stingray VXI"/>
    <n v="2.82"/>
    <n v="131022"/>
    <x v="1"/>
    <x v="0"/>
    <x v="0"/>
    <x v="4"/>
    <n v="1198"/>
    <x v="0"/>
    <x v="0"/>
  </r>
  <r>
    <s v="Maruti Swift VXI"/>
    <n v="2.86"/>
    <n v="52580"/>
    <x v="1"/>
    <x v="0"/>
    <x v="0"/>
    <x v="10"/>
    <n v="1197"/>
    <x v="0"/>
    <x v="0"/>
  </r>
  <r>
    <s v="Kia Seltos GTX Plus DCT"/>
    <n v="16.95"/>
    <n v="41714"/>
    <x v="1"/>
    <x v="1"/>
    <x v="0"/>
    <x v="6"/>
    <n v="2179"/>
    <x v="0"/>
    <x v="1"/>
  </r>
  <r>
    <s v="Mahindra XUV500 W8 FWD"/>
    <n v="4.29"/>
    <n v="121446"/>
    <x v="0"/>
    <x v="0"/>
    <x v="0"/>
    <x v="8"/>
    <n v="1991"/>
    <x v="0"/>
    <x v="0"/>
  </r>
  <r>
    <s v="Honda City VX MT"/>
    <n v="12.12"/>
    <n v="17262"/>
    <x v="1"/>
    <x v="0"/>
    <x v="0"/>
    <x v="6"/>
    <n v="814"/>
    <x v="0"/>
    <x v="2"/>
  </r>
  <r>
    <s v="Maruti Swift Dzire VXI 1.2"/>
    <n v="5.41"/>
    <n v="65908"/>
    <x v="1"/>
    <x v="0"/>
    <x v="0"/>
    <x v="0"/>
    <n v="1498"/>
    <x v="0"/>
    <x v="0"/>
  </r>
  <r>
    <s v="Maruti Swift VXI"/>
    <n v="5.98"/>
    <n v="7282"/>
    <x v="1"/>
    <x v="0"/>
    <x v="0"/>
    <x v="6"/>
    <n v="1248"/>
    <x v="0"/>
    <x v="0"/>
  </r>
  <r>
    <s v="Mahindra KUV 100 mFALCON G80 K4"/>
    <n v="2.87"/>
    <n v="69404"/>
    <x v="1"/>
    <x v="0"/>
    <x v="1"/>
    <x v="2"/>
    <n v="1197"/>
    <x v="0"/>
    <x v="0"/>
  </r>
  <r>
    <s v="Maruti Swift Dzire VXI"/>
    <n v="4.08"/>
    <n v="29265"/>
    <x v="1"/>
    <x v="0"/>
    <x v="0"/>
    <x v="4"/>
    <n v="1995"/>
    <x v="0"/>
    <x v="0"/>
  </r>
  <r>
    <s v="Mahindra XUV500 R W10 FWD"/>
    <n v="7.95"/>
    <n v="50179"/>
    <x v="0"/>
    <x v="0"/>
    <x v="1"/>
    <x v="4"/>
    <n v="799"/>
    <x v="0"/>
    <x v="2"/>
  </r>
  <r>
    <s v="Mercedes-Benz GLA Class Urban Edition 200"/>
    <n v="26.46"/>
    <n v="29774"/>
    <x v="1"/>
    <x v="1"/>
    <x v="0"/>
    <x v="7"/>
    <n v="1248"/>
    <x v="0"/>
    <x v="0"/>
  </r>
  <r>
    <s v="Hyundai EON D Lite Plus"/>
    <n v="1.61"/>
    <n v="77896"/>
    <x v="1"/>
    <x v="0"/>
    <x v="1"/>
    <x v="8"/>
    <n v="2143"/>
    <x v="0"/>
    <x v="1"/>
  </r>
  <r>
    <s v="Honda City VX CVT"/>
    <n v="13.47"/>
    <n v="6144"/>
    <x v="1"/>
    <x v="1"/>
    <x v="0"/>
    <x v="1"/>
    <n v="1497"/>
    <x v="0"/>
    <x v="0"/>
  </r>
  <r>
    <s v="Maruti Swift VDI BSIV"/>
    <n v="4.22"/>
    <n v="88559"/>
    <x v="0"/>
    <x v="0"/>
    <x v="1"/>
    <x v="4"/>
    <n v="1198"/>
    <x v="0"/>
    <x v="0"/>
  </r>
  <r>
    <s v="Hyundai Grand i10 Sportz"/>
    <n v="3.59"/>
    <n v="51927"/>
    <x v="1"/>
    <x v="0"/>
    <x v="1"/>
    <x v="2"/>
    <n v="814"/>
    <x v="0"/>
    <x v="2"/>
  </r>
  <r>
    <s v="BMW 3 Series 320d Luxury Line"/>
    <n v="13.5"/>
    <n v="99000"/>
    <x v="0"/>
    <x v="1"/>
    <x v="0"/>
    <x v="4"/>
    <n v="1197"/>
    <x v="2"/>
    <x v="0"/>
  </r>
  <r>
    <s v="Renault KWID RXL"/>
    <n v="2.75"/>
    <n v="47000"/>
    <x v="1"/>
    <x v="0"/>
    <x v="0"/>
    <x v="3"/>
    <n v="1197"/>
    <x v="0"/>
    <x v="0"/>
  </r>
  <r>
    <s v="Maruti Baleno 1.3 Sigma"/>
    <n v="5.5"/>
    <n v="35000"/>
    <x v="0"/>
    <x v="0"/>
    <x v="0"/>
    <x v="3"/>
    <n v="1086"/>
    <x v="0"/>
    <x v="0"/>
  </r>
  <r>
    <s v="Mercedes-Benz C-Class C 220 CDI BE COR"/>
    <n v="9.75"/>
    <n v="58000"/>
    <x v="0"/>
    <x v="1"/>
    <x v="0"/>
    <x v="10"/>
    <n v="1248"/>
    <x v="0"/>
    <x v="0"/>
  </r>
  <r>
    <s v="Honda City S"/>
    <n v="4"/>
    <n v="48000"/>
    <x v="1"/>
    <x v="0"/>
    <x v="0"/>
    <x v="8"/>
    <n v="1197"/>
    <x v="0"/>
    <x v="0"/>
  </r>
  <r>
    <s v="Honda Amaze VX AT i-Vtech"/>
    <n v="4.75"/>
    <n v="45000"/>
    <x v="1"/>
    <x v="1"/>
    <x v="0"/>
    <x v="5"/>
    <n v="1998"/>
    <x v="0"/>
    <x v="0"/>
  </r>
  <r>
    <s v="Hyundai EON D Lite"/>
    <n v="1.9"/>
    <n v="60000"/>
    <x v="1"/>
    <x v="0"/>
    <x v="1"/>
    <x v="8"/>
    <n v="999"/>
    <x v="0"/>
    <x v="2"/>
  </r>
  <r>
    <s v="Hyundai i20 Magna Optional 1.2"/>
    <n v="4.6500000000000004"/>
    <n v="23000"/>
    <x v="1"/>
    <x v="0"/>
    <x v="0"/>
    <x v="5"/>
    <n v="1396"/>
    <x v="0"/>
    <x v="0"/>
  </r>
  <r>
    <s v="Hyundai Grand i10 1.2 Kappa Era"/>
    <n v="4.5999999999999996"/>
    <n v="45000"/>
    <x v="1"/>
    <x v="0"/>
    <x v="0"/>
    <x v="7"/>
    <n v="1495"/>
    <x v="0"/>
    <x v="0"/>
  </r>
  <r>
    <s v="Hyundai i10 Magna 1.1L"/>
    <n v="3.25"/>
    <n v="45000"/>
    <x v="1"/>
    <x v="0"/>
    <x v="0"/>
    <x v="5"/>
    <n v="1198"/>
    <x v="0"/>
    <x v="0"/>
  </r>
  <r>
    <s v="Maruti Ertiga VDI"/>
    <n v="5.25"/>
    <n v="58000"/>
    <x v="0"/>
    <x v="0"/>
    <x v="0"/>
    <x v="10"/>
    <n v="1186"/>
    <x v="0"/>
    <x v="0"/>
  </r>
  <r>
    <s v="Hyundai i20 1.2 Spotz"/>
    <n v="6.25"/>
    <n v="48000"/>
    <x v="1"/>
    <x v="0"/>
    <x v="0"/>
    <x v="3"/>
    <n v="1199"/>
    <x v="0"/>
    <x v="0"/>
  </r>
  <r>
    <s v="BMW 2 Series 220i M Sport"/>
    <n v="40"/>
    <n v="18000"/>
    <x v="1"/>
    <x v="1"/>
    <x v="0"/>
    <x v="1"/>
    <n v="2499"/>
    <x v="0"/>
    <x v="1"/>
  </r>
  <r>
    <s v="Skoda Kushaq 1.0 TSI Style 6 Airbags AT"/>
    <n v="16.75"/>
    <n v="16000"/>
    <x v="1"/>
    <x v="1"/>
    <x v="0"/>
    <x v="11"/>
    <n v="2143"/>
    <x v="0"/>
    <x v="1"/>
  </r>
  <r>
    <s v="Hyundai i20 Asta 1.4 CRDi"/>
    <n v="4.6500000000000004"/>
    <n v="90000"/>
    <x v="0"/>
    <x v="0"/>
    <x v="1"/>
    <x v="4"/>
    <n v="1197"/>
    <x v="0"/>
    <x v="0"/>
  </r>
  <r>
    <s v="Hyundai Accent GLE"/>
    <n v="2.5"/>
    <n v="80000"/>
    <x v="1"/>
    <x v="0"/>
    <x v="1"/>
    <x v="15"/>
    <n v="1199"/>
    <x v="0"/>
    <x v="0"/>
  </r>
  <r>
    <s v="Tata Nexon 1.2 Revotron XZ Plus Dual Tone"/>
    <n v="8.3000000000000007"/>
    <n v="140000"/>
    <x v="1"/>
    <x v="0"/>
    <x v="0"/>
    <x v="3"/>
    <n v="1461"/>
    <x v="0"/>
    <x v="0"/>
  </r>
  <r>
    <s v="Hyundai Grand i10 1.2 CRDi Asta"/>
    <n v="4"/>
    <n v="60000"/>
    <x v="0"/>
    <x v="0"/>
    <x v="1"/>
    <x v="7"/>
    <n v="998"/>
    <x v="0"/>
    <x v="2"/>
  </r>
  <r>
    <s v="Honda WR-V i-VTEC VX"/>
    <n v="9"/>
    <n v="17000"/>
    <x v="1"/>
    <x v="0"/>
    <x v="0"/>
    <x v="7"/>
    <n v="2143"/>
    <x v="0"/>
    <x v="1"/>
  </r>
  <r>
    <s v="Lexus NX 300h"/>
    <n v="42"/>
    <n v="111000"/>
    <x v="1"/>
    <x v="1"/>
    <x v="0"/>
    <x v="3"/>
    <n v="1061"/>
    <x v="0"/>
    <x v="0"/>
  </r>
  <r>
    <s v="Mercedes-Benz M-Class ML 250 CDI"/>
    <n v="28.5"/>
    <n v="38000"/>
    <x v="0"/>
    <x v="1"/>
    <x v="1"/>
    <x v="4"/>
    <n v="1248"/>
    <x v="0"/>
    <x v="0"/>
  </r>
  <r>
    <s v="Maruti Swift VXI"/>
    <n v="3.85"/>
    <n v="80000"/>
    <x v="1"/>
    <x v="0"/>
    <x v="1"/>
    <x v="10"/>
    <n v="1498"/>
    <x v="0"/>
    <x v="0"/>
  </r>
  <r>
    <s v="Honda Amaze V Petrol BSIV"/>
    <n v="6"/>
    <n v="36500"/>
    <x v="1"/>
    <x v="0"/>
    <x v="0"/>
    <x v="0"/>
    <n v="1196"/>
    <x v="0"/>
    <x v="0"/>
  </r>
  <r>
    <s v="Nissan Sunny XE D"/>
    <n v="4.25"/>
    <n v="55000"/>
    <x v="0"/>
    <x v="0"/>
    <x v="1"/>
    <x v="3"/>
    <n v="1497"/>
    <x v="0"/>
    <x v="0"/>
  </r>
  <r>
    <s v="Maruti Wagon R VXI Optional"/>
    <n v="3"/>
    <n v="80000"/>
    <x v="1"/>
    <x v="0"/>
    <x v="1"/>
    <x v="2"/>
    <n v="796"/>
    <x v="0"/>
    <x v="2"/>
  </r>
  <r>
    <s v="Mercedes-Benz C-Class C 220 CDI Elegance AT"/>
    <n v="6.2"/>
    <n v="98000"/>
    <x v="0"/>
    <x v="1"/>
    <x v="1"/>
    <x v="12"/>
    <n v="1198"/>
    <x v="0"/>
    <x v="0"/>
  </r>
  <r>
    <s v="Maruti Wagon R LXI Minor"/>
    <n v="1.98"/>
    <n v="200000"/>
    <x v="1"/>
    <x v="0"/>
    <x v="2"/>
    <x v="17"/>
    <n v="796"/>
    <x v="0"/>
    <x v="2"/>
  </r>
  <r>
    <s v="Maruti Swift VDI"/>
    <n v="3.25"/>
    <n v="140000"/>
    <x v="0"/>
    <x v="0"/>
    <x v="1"/>
    <x v="8"/>
    <n v="1198"/>
    <x v="0"/>
    <x v="0"/>
  </r>
  <r>
    <s v="Volkswagen Vento 1.5 TDI Highline"/>
    <n v="3.6"/>
    <n v="100000"/>
    <x v="0"/>
    <x v="0"/>
    <x v="1"/>
    <x v="5"/>
    <n v="1497"/>
    <x v="0"/>
    <x v="0"/>
  </r>
  <r>
    <s v="Maruti Eeco 5 Seater AC BSIV"/>
    <n v="2.2999999999999998"/>
    <n v="168000"/>
    <x v="1"/>
    <x v="0"/>
    <x v="2"/>
    <x v="8"/>
    <n v="1196"/>
    <x v="0"/>
    <x v="0"/>
  </r>
  <r>
    <s v="Kia Seltos HTX IVT G"/>
    <n v="15"/>
    <n v="25000"/>
    <x v="1"/>
    <x v="1"/>
    <x v="0"/>
    <x v="1"/>
    <n v="995"/>
    <x v="2"/>
    <x v="2"/>
  </r>
  <r>
    <s v="Maruti Alto LX BSIII"/>
    <n v="1.1000000000000001"/>
    <n v="120000"/>
    <x v="1"/>
    <x v="0"/>
    <x v="3"/>
    <x v="14"/>
    <n v="998"/>
    <x v="0"/>
    <x v="2"/>
  </r>
  <r>
    <s v="Honda Amaze E i-VTEC"/>
    <n v="4.45"/>
    <n v="30000"/>
    <x v="1"/>
    <x v="0"/>
    <x v="1"/>
    <x v="0"/>
    <n v="796"/>
    <x v="2"/>
    <x v="2"/>
  </r>
  <r>
    <s v="Maruti Alto LX"/>
    <n v="1.36"/>
    <n v="100000"/>
    <x v="1"/>
    <x v="0"/>
    <x v="0"/>
    <x v="16"/>
    <n v="1497"/>
    <x v="0"/>
    <x v="0"/>
  </r>
  <r>
    <s v="Nissan Micra Active XL Petrol"/>
    <n v="2.5"/>
    <n v="80000"/>
    <x v="1"/>
    <x v="0"/>
    <x v="0"/>
    <x v="2"/>
    <n v="1461"/>
    <x v="0"/>
    <x v="0"/>
  </r>
  <r>
    <s v="Honda City i VTEC VX Option"/>
    <n v="10"/>
    <n v="50000"/>
    <x v="1"/>
    <x v="0"/>
    <x v="0"/>
    <x v="2"/>
    <n v="1196"/>
    <x v="0"/>
    <x v="0"/>
  </r>
  <r>
    <s v="Maruti Eeco CNG 5 Seater AC"/>
    <n v="2.9"/>
    <n v="40000"/>
    <x v="2"/>
    <x v="0"/>
    <x v="0"/>
    <x v="1"/>
    <n v="1796"/>
    <x v="2"/>
    <x v="0"/>
  </r>
  <r>
    <s v="Chevrolet Spark 1.0 LS"/>
    <n v="0.55000000000000004"/>
    <n v="100000"/>
    <x v="1"/>
    <x v="0"/>
    <x v="3"/>
    <x v="14"/>
    <n v="1061"/>
    <x v="0"/>
    <x v="0"/>
  </r>
  <r>
    <s v="Maruti Wagon R VXI Optional"/>
    <n v="3"/>
    <n v="166000"/>
    <x v="1"/>
    <x v="0"/>
    <x v="0"/>
    <x v="4"/>
    <n v="1197"/>
    <x v="0"/>
    <x v="0"/>
  </r>
  <r>
    <s v="Maruti Alto 800 LXI"/>
    <n v="1.85"/>
    <n v="74000"/>
    <x v="1"/>
    <x v="0"/>
    <x v="0"/>
    <x v="5"/>
    <n v="1373"/>
    <x v="0"/>
    <x v="0"/>
  </r>
  <r>
    <s v="Honda BR-V i-VTEC E MT"/>
    <n v="7"/>
    <n v="80000"/>
    <x v="1"/>
    <x v="0"/>
    <x v="0"/>
    <x v="0"/>
    <n v="1451"/>
    <x v="0"/>
    <x v="0"/>
  </r>
  <r>
    <s v="Renault Duster 85PS Diesel RxS"/>
    <n v="6.5"/>
    <n v="60000"/>
    <x v="0"/>
    <x v="0"/>
    <x v="1"/>
    <x v="7"/>
    <n v="1197"/>
    <x v="0"/>
    <x v="0"/>
  </r>
  <r>
    <s v="Maruti Eeco 7 Seater STD 2020-2022"/>
    <n v="4.0999999999999996"/>
    <n v="50000"/>
    <x v="1"/>
    <x v="0"/>
    <x v="1"/>
    <x v="6"/>
    <n v="1498"/>
    <x v="0"/>
    <x v="0"/>
  </r>
  <r>
    <s v="Mercedes-Benz E-Class E 200 CGI Elegance"/>
    <n v="10"/>
    <n v="70000"/>
    <x v="1"/>
    <x v="1"/>
    <x v="1"/>
    <x v="16"/>
    <n v="1248"/>
    <x v="0"/>
    <x v="0"/>
  </r>
  <r>
    <s v="Maruti Wagon R LXI Minor"/>
    <n v="2.2000000000000002"/>
    <n v="73000"/>
    <x v="1"/>
    <x v="0"/>
    <x v="1"/>
    <x v="12"/>
    <n v="1497"/>
    <x v="0"/>
    <x v="0"/>
  </r>
  <r>
    <s v="Hyundai i20 1.2 Asta Option"/>
    <n v="6.5"/>
    <n v="70000"/>
    <x v="1"/>
    <x v="0"/>
    <x v="0"/>
    <x v="3"/>
    <n v="1197"/>
    <x v="0"/>
    <x v="0"/>
  </r>
  <r>
    <s v="Maruti Ertiga LXI CNG"/>
    <n v="3.85"/>
    <n v="120000"/>
    <x v="2"/>
    <x v="0"/>
    <x v="2"/>
    <x v="5"/>
    <n v="1798"/>
    <x v="2"/>
    <x v="0"/>
  </r>
  <r>
    <s v="MG Hector Sharp DCT"/>
    <n v="17"/>
    <n v="40000"/>
    <x v="1"/>
    <x v="1"/>
    <x v="0"/>
    <x v="1"/>
    <n v="1248"/>
    <x v="0"/>
    <x v="0"/>
  </r>
  <r>
    <s v="Hyundai i20 1.2 Asta"/>
    <n v="6.75"/>
    <n v="50000"/>
    <x v="1"/>
    <x v="0"/>
    <x v="0"/>
    <x v="3"/>
    <n v="998"/>
    <x v="0"/>
    <x v="2"/>
  </r>
  <r>
    <s v="Honda Amaze SX i-DTEC"/>
    <n v="4.7"/>
    <n v="70000"/>
    <x v="0"/>
    <x v="0"/>
    <x v="1"/>
    <x v="4"/>
    <n v="2179"/>
    <x v="0"/>
    <x v="1"/>
  </r>
  <r>
    <s v="Maruti Ciaz ZDi Plus SHVS"/>
    <n v="5.9"/>
    <n v="70000"/>
    <x v="0"/>
    <x v="0"/>
    <x v="1"/>
    <x v="4"/>
    <n v="2967"/>
    <x v="0"/>
    <x v="1"/>
  </r>
  <r>
    <s v="Honda City 1.5 V AT"/>
    <n v="3.5"/>
    <n v="92000"/>
    <x v="1"/>
    <x v="1"/>
    <x v="1"/>
    <x v="12"/>
    <n v="1197"/>
    <x v="0"/>
    <x v="0"/>
  </r>
  <r>
    <s v="Hyundai Grand i10 Magna"/>
    <n v="4.1100000000000003"/>
    <n v="60000"/>
    <x v="1"/>
    <x v="0"/>
    <x v="0"/>
    <x v="4"/>
    <n v="1797"/>
    <x v="0"/>
    <x v="0"/>
  </r>
  <r>
    <s v="Skoda Superb Petrol Ambition"/>
    <n v="4"/>
    <n v="45000"/>
    <x v="1"/>
    <x v="0"/>
    <x v="2"/>
    <x v="8"/>
    <n v="1197"/>
    <x v="0"/>
    <x v="0"/>
  </r>
  <r>
    <s v="Tata Manza Aura (ABS) Quadrajet"/>
    <n v="1.35"/>
    <n v="58000"/>
    <x v="0"/>
    <x v="0"/>
    <x v="2"/>
    <x v="14"/>
    <n v="1199"/>
    <x v="0"/>
    <x v="0"/>
  </r>
  <r>
    <s v="Maruti Wagon R VXI BS IV"/>
    <n v="3.11"/>
    <n v="90000"/>
    <x v="1"/>
    <x v="0"/>
    <x v="0"/>
    <x v="10"/>
    <n v="1493"/>
    <x v="0"/>
    <x v="0"/>
  </r>
  <r>
    <s v="Tata Hexa XM Plus"/>
    <n v="13.5"/>
    <n v="35000"/>
    <x v="0"/>
    <x v="0"/>
    <x v="1"/>
    <x v="7"/>
    <n v="1061"/>
    <x v="0"/>
    <x v="0"/>
  </r>
  <r>
    <s v="Audi A6 3.0 TDI quattro"/>
    <n v="5.5"/>
    <n v="80000"/>
    <x v="0"/>
    <x v="1"/>
    <x v="3"/>
    <x v="12"/>
    <n v="1198"/>
    <x v="0"/>
    <x v="0"/>
  </r>
  <r>
    <s v="Hyundai Grand i10 Sportz"/>
    <n v="2.89"/>
    <n v="80000"/>
    <x v="1"/>
    <x v="0"/>
    <x v="1"/>
    <x v="5"/>
    <n v="1197"/>
    <x v="0"/>
    <x v="0"/>
  </r>
  <r>
    <s v="Hyundai Elantra SX"/>
    <n v="3.41"/>
    <n v="200000"/>
    <x v="1"/>
    <x v="0"/>
    <x v="1"/>
    <x v="8"/>
    <n v="1298"/>
    <x v="0"/>
    <x v="0"/>
  </r>
  <r>
    <s v="Hyundai Grand i10 Sportz"/>
    <n v="3.5"/>
    <n v="80000"/>
    <x v="1"/>
    <x v="0"/>
    <x v="1"/>
    <x v="4"/>
    <n v="1196"/>
    <x v="0"/>
    <x v="0"/>
  </r>
  <r>
    <s v="Chevrolet Beat LT"/>
    <n v="1.7"/>
    <n v="40000"/>
    <x v="1"/>
    <x v="0"/>
    <x v="0"/>
    <x v="16"/>
    <n v="1298"/>
    <x v="0"/>
    <x v="0"/>
  </r>
  <r>
    <s v="Hyundai Verna SX Opt AT Diesel"/>
    <n v="15.5"/>
    <n v="32000"/>
    <x v="0"/>
    <x v="1"/>
    <x v="0"/>
    <x v="1"/>
    <n v="1198"/>
    <x v="0"/>
    <x v="0"/>
  </r>
  <r>
    <s v="Maruti Wagon R LXI Minor"/>
    <n v="1.75"/>
    <n v="70000"/>
    <x v="1"/>
    <x v="0"/>
    <x v="1"/>
    <x v="14"/>
    <n v="1197"/>
    <x v="0"/>
    <x v="0"/>
  </r>
  <r>
    <s v="Mahindra KUV 100 NXT D75 K8 5Str"/>
    <n v="3.2"/>
    <n v="80000"/>
    <x v="0"/>
    <x v="0"/>
    <x v="1"/>
    <x v="0"/>
    <n v="1197"/>
    <x v="2"/>
    <x v="0"/>
  </r>
  <r>
    <s v="Maruti Swift Dzire VXI"/>
    <n v="7"/>
    <n v="60000"/>
    <x v="1"/>
    <x v="0"/>
    <x v="0"/>
    <x v="1"/>
    <n v="998"/>
    <x v="0"/>
    <x v="2"/>
  </r>
  <r>
    <s v="Maruti Swift 1.3 VXi"/>
    <n v="1.6"/>
    <n v="130000"/>
    <x v="1"/>
    <x v="0"/>
    <x v="3"/>
    <x v="9"/>
    <n v="1798"/>
    <x v="3"/>
    <x v="0"/>
  </r>
  <r>
    <s v="Maruti Eeco 5 STR With AC Plus HTR CNG"/>
    <n v="1.3"/>
    <n v="100000"/>
    <x v="2"/>
    <x v="0"/>
    <x v="3"/>
    <x v="12"/>
    <n v="1248"/>
    <x v="2"/>
    <x v="0"/>
  </r>
  <r>
    <s v="Maruti Swift Dzire VXi"/>
    <n v="2.5"/>
    <n v="80000"/>
    <x v="1"/>
    <x v="0"/>
    <x v="1"/>
    <x v="14"/>
    <n v="1197"/>
    <x v="0"/>
    <x v="0"/>
  </r>
  <r>
    <s v="Nissan Micra XV CVT"/>
    <n v="3.08"/>
    <n v="80000"/>
    <x v="1"/>
    <x v="1"/>
    <x v="2"/>
    <x v="0"/>
    <n v="624"/>
    <x v="0"/>
    <x v="2"/>
  </r>
  <r>
    <s v="Hyundai i20 Sportz"/>
    <n v="7.5"/>
    <n v="30000"/>
    <x v="1"/>
    <x v="0"/>
    <x v="0"/>
    <x v="6"/>
    <n v="1373"/>
    <x v="0"/>
    <x v="0"/>
  </r>
  <r>
    <s v="Hyundai i20 1.2 Spotz"/>
    <n v="6"/>
    <n v="30000"/>
    <x v="1"/>
    <x v="0"/>
    <x v="0"/>
    <x v="3"/>
    <n v="1461"/>
    <x v="2"/>
    <x v="0"/>
  </r>
  <r>
    <s v="Maruti Wagon R VXI Minor"/>
    <n v="2.5"/>
    <n v="90000"/>
    <x v="1"/>
    <x v="0"/>
    <x v="1"/>
    <x v="16"/>
    <n v="1248"/>
    <x v="0"/>
    <x v="0"/>
  </r>
  <r>
    <s v="Toyota Corolla Altis 1.8 J"/>
    <n v="1.45"/>
    <n v="120000"/>
    <x v="1"/>
    <x v="0"/>
    <x v="3"/>
    <x v="9"/>
    <n v="1196"/>
    <x v="0"/>
    <x v="0"/>
  </r>
  <r>
    <s v="Maruti Ertiga SHVS VDI"/>
    <n v="7"/>
    <n v="157000"/>
    <x v="0"/>
    <x v="0"/>
    <x v="0"/>
    <x v="0"/>
    <n v="2982"/>
    <x v="0"/>
    <x v="1"/>
  </r>
  <r>
    <s v="Maruti Wagon R VXI 1.2"/>
    <n v="4.25"/>
    <n v="50000"/>
    <x v="1"/>
    <x v="0"/>
    <x v="2"/>
    <x v="6"/>
    <n v="1199"/>
    <x v="0"/>
    <x v="0"/>
  </r>
  <r>
    <s v="Tata Nano LX SE"/>
    <n v="0.6"/>
    <n v="15000"/>
    <x v="1"/>
    <x v="0"/>
    <x v="1"/>
    <x v="8"/>
    <n v="2953"/>
    <x v="0"/>
    <x v="1"/>
  </r>
  <r>
    <s v="Maruti Ertiga VXI"/>
    <n v="4.25"/>
    <n v="90000"/>
    <x v="1"/>
    <x v="0"/>
    <x v="3"/>
    <x v="10"/>
    <n v="1197"/>
    <x v="0"/>
    <x v="0"/>
  </r>
  <r>
    <s v="Renault Pulse RxL"/>
    <n v="1.9"/>
    <n v="111000"/>
    <x v="0"/>
    <x v="0"/>
    <x v="1"/>
    <x v="10"/>
    <n v="1197"/>
    <x v="0"/>
    <x v="0"/>
  </r>
  <r>
    <s v="Tata Indica Aqua 1.3 Quadrajet"/>
    <n v="1.5"/>
    <n v="120000"/>
    <x v="0"/>
    <x v="0"/>
    <x v="0"/>
    <x v="16"/>
    <n v="1248"/>
    <x v="0"/>
    <x v="0"/>
  </r>
  <r>
    <s v="Maruti Eeco CNG HTR 5-STR"/>
    <n v="3.51"/>
    <n v="90000"/>
    <x v="2"/>
    <x v="0"/>
    <x v="3"/>
    <x v="2"/>
    <n v="998"/>
    <x v="0"/>
    <x v="2"/>
  </r>
  <r>
    <s v="Toyota Fortuner 4x2 AT"/>
    <n v="15"/>
    <n v="40000"/>
    <x v="0"/>
    <x v="1"/>
    <x v="1"/>
    <x v="5"/>
    <n v="1198"/>
    <x v="0"/>
    <x v="0"/>
  </r>
  <r>
    <s v="Tata Tiago 1.2 Revotron XZ"/>
    <n v="4.25"/>
    <n v="110000"/>
    <x v="1"/>
    <x v="0"/>
    <x v="0"/>
    <x v="3"/>
    <n v="796"/>
    <x v="0"/>
    <x v="2"/>
  </r>
  <r>
    <s v="Ford Endeavour 3.0 4x4 Thunder Plus"/>
    <n v="5.8"/>
    <n v="210000"/>
    <x v="0"/>
    <x v="0"/>
    <x v="0"/>
    <x v="9"/>
    <n v="1197"/>
    <x v="0"/>
    <x v="0"/>
  </r>
  <r>
    <s v="Hyundai Grand i10 1.2 Kappa Magna CNG BSIV"/>
    <n v="5.75"/>
    <n v="80000"/>
    <x v="2"/>
    <x v="0"/>
    <x v="1"/>
    <x v="7"/>
    <n v="1497"/>
    <x v="0"/>
    <x v="0"/>
  </r>
  <r>
    <s v="Maruti Swift Dzire VXI"/>
    <n v="3.99"/>
    <n v="100000"/>
    <x v="1"/>
    <x v="0"/>
    <x v="2"/>
    <x v="10"/>
    <n v="796"/>
    <x v="0"/>
    <x v="2"/>
  </r>
  <r>
    <s v="Maruti Swift Dzire VDi"/>
    <n v="3.25"/>
    <n v="198000"/>
    <x v="0"/>
    <x v="0"/>
    <x v="1"/>
    <x v="16"/>
    <n v="999"/>
    <x v="0"/>
    <x v="2"/>
  </r>
  <r>
    <s v="Maruti Alto K10 VXI"/>
    <n v="3.5"/>
    <n v="70000"/>
    <x v="1"/>
    <x v="0"/>
    <x v="0"/>
    <x v="7"/>
    <n v="998"/>
    <x v="0"/>
    <x v="2"/>
  </r>
  <r>
    <s v="Tata Nexon 1.2 Revotron XZ Plus"/>
    <n v="7.5"/>
    <n v="100000"/>
    <x v="1"/>
    <x v="0"/>
    <x v="0"/>
    <x v="6"/>
    <n v="2143"/>
    <x v="0"/>
    <x v="1"/>
  </r>
  <r>
    <s v="Maruti Alto 800 CNG LXI"/>
    <n v="2.35"/>
    <n v="50000"/>
    <x v="2"/>
    <x v="0"/>
    <x v="1"/>
    <x v="2"/>
    <n v="799"/>
    <x v="0"/>
    <x v="2"/>
  </r>
  <r>
    <s v="Hyundai i20 Era 1.2"/>
    <n v="3.8"/>
    <n v="90000"/>
    <x v="1"/>
    <x v="0"/>
    <x v="0"/>
    <x v="5"/>
    <n v="1086"/>
    <x v="0"/>
    <x v="0"/>
  </r>
  <r>
    <s v="Honda City 1.5 V MT"/>
    <n v="2.75"/>
    <n v="120000"/>
    <x v="1"/>
    <x v="0"/>
    <x v="3"/>
    <x v="16"/>
    <n v="1086"/>
    <x v="2"/>
    <x v="0"/>
  </r>
  <r>
    <s v="Maruti Alto LXi"/>
    <n v="1.51"/>
    <n v="90000"/>
    <x v="1"/>
    <x v="0"/>
    <x v="2"/>
    <x v="8"/>
    <n v="998"/>
    <x v="0"/>
    <x v="2"/>
  </r>
  <r>
    <s v="Hyundai Santro AT"/>
    <n v="1"/>
    <n v="68000"/>
    <x v="1"/>
    <x v="1"/>
    <x v="1"/>
    <x v="18"/>
    <n v="1599"/>
    <x v="0"/>
    <x v="0"/>
  </r>
  <r>
    <s v="Maruti A-Star Vxi"/>
    <n v="1.65"/>
    <n v="100000"/>
    <x v="1"/>
    <x v="0"/>
    <x v="1"/>
    <x v="12"/>
    <n v="998"/>
    <x v="0"/>
    <x v="2"/>
  </r>
  <r>
    <s v="Mercedes-Benz C-Class 220 CDI AT"/>
    <n v="12"/>
    <n v="68551"/>
    <x v="0"/>
    <x v="1"/>
    <x v="0"/>
    <x v="10"/>
    <n v="1248"/>
    <x v="2"/>
    <x v="0"/>
  </r>
  <r>
    <s v="Renault KWID RXT"/>
    <n v="4.5"/>
    <n v="20000"/>
    <x v="1"/>
    <x v="0"/>
    <x v="0"/>
    <x v="1"/>
    <n v="1984"/>
    <x v="0"/>
    <x v="0"/>
  </r>
  <r>
    <s v="Hyundai Santro Xing GL Plus"/>
    <n v="2.5"/>
    <n v="100000"/>
    <x v="1"/>
    <x v="0"/>
    <x v="1"/>
    <x v="5"/>
    <n v="1197"/>
    <x v="0"/>
    <x v="0"/>
  </r>
  <r>
    <s v="Hyundai Santro Xing GLS"/>
    <n v="1.6"/>
    <n v="90000"/>
    <x v="1"/>
    <x v="0"/>
    <x v="2"/>
    <x v="9"/>
    <n v="2446"/>
    <x v="2"/>
    <x v="1"/>
  </r>
  <r>
    <s v="Maruti Wagon R LXI CNG"/>
    <n v="1.8"/>
    <n v="90000"/>
    <x v="2"/>
    <x v="0"/>
    <x v="1"/>
    <x v="12"/>
    <n v="1061"/>
    <x v="0"/>
    <x v="0"/>
  </r>
  <r>
    <s v="Hyundai Verna 1.6 Xi ABS"/>
    <n v="2"/>
    <n v="100000"/>
    <x v="1"/>
    <x v="0"/>
    <x v="0"/>
    <x v="14"/>
    <n v="2755"/>
    <x v="0"/>
    <x v="1"/>
  </r>
  <r>
    <s v="Maruti Wagon R VXI BS IV"/>
    <n v="3.5"/>
    <n v="83000"/>
    <x v="1"/>
    <x v="0"/>
    <x v="1"/>
    <x v="4"/>
    <n v="1197"/>
    <x v="0"/>
    <x v="0"/>
  </r>
  <r>
    <s v="Maruti Ertiga VDI"/>
    <n v="4.5"/>
    <n v="120000"/>
    <x v="0"/>
    <x v="0"/>
    <x v="1"/>
    <x v="5"/>
    <n v="1248"/>
    <x v="0"/>
    <x v="0"/>
  </r>
  <r>
    <s v="Volvo V40 Cross Country D3"/>
    <n v="13"/>
    <n v="50000"/>
    <x v="0"/>
    <x v="1"/>
    <x v="1"/>
    <x v="5"/>
    <n v="1997"/>
    <x v="0"/>
    <x v="0"/>
  </r>
  <r>
    <s v="Hyundai Grand i10 1.2 Kappa Sportz Option"/>
    <n v="4.5"/>
    <n v="80000"/>
    <x v="1"/>
    <x v="0"/>
    <x v="2"/>
    <x v="3"/>
    <n v="1197"/>
    <x v="0"/>
    <x v="0"/>
  </r>
  <r>
    <s v="Toyota Qualis FS B1"/>
    <n v="1.75"/>
    <n v="120000"/>
    <x v="0"/>
    <x v="0"/>
    <x v="2"/>
    <x v="24"/>
    <n v="1493"/>
    <x v="0"/>
    <x v="0"/>
  </r>
  <r>
    <s v="Maruti Wagon R LX Minor"/>
    <n v="1.25"/>
    <n v="60000"/>
    <x v="1"/>
    <x v="0"/>
    <x v="1"/>
    <x v="17"/>
    <n v="1498"/>
    <x v="3"/>
    <x v="0"/>
  </r>
  <r>
    <s v="Toyota Fortuner 2.8 2WD MT BSIV"/>
    <n v="27.01"/>
    <n v="114000"/>
    <x v="0"/>
    <x v="0"/>
    <x v="0"/>
    <x v="0"/>
    <n v="1199"/>
    <x v="0"/>
    <x v="0"/>
  </r>
  <r>
    <s v="Maruti Swift VXI"/>
    <n v="6.8"/>
    <n v="17000"/>
    <x v="1"/>
    <x v="0"/>
    <x v="0"/>
    <x v="1"/>
    <n v="1197"/>
    <x v="4"/>
    <x v="0"/>
  </r>
  <r>
    <s v="Maruti Vitara Brezza ZDi Plus Dual Tone"/>
    <n v="7.75"/>
    <n v="72000"/>
    <x v="0"/>
    <x v="0"/>
    <x v="0"/>
    <x v="2"/>
    <n v="1498"/>
    <x v="2"/>
    <x v="0"/>
  </r>
  <r>
    <s v="Mahindra Scorpio 1.99 S10"/>
    <n v="10"/>
    <n v="75000"/>
    <x v="0"/>
    <x v="0"/>
    <x v="1"/>
    <x v="2"/>
    <n v="1248"/>
    <x v="0"/>
    <x v="0"/>
  </r>
  <r>
    <s v="Hyundai i20 Asta Option CVT"/>
    <n v="8.1999999999999993"/>
    <n v="30000"/>
    <x v="1"/>
    <x v="1"/>
    <x v="0"/>
    <x v="6"/>
    <n v="2184"/>
    <x v="0"/>
    <x v="1"/>
  </r>
  <r>
    <s v="Hyundai Creta SX Opt Diesel AT"/>
    <n v="17.75"/>
    <n v="60000"/>
    <x v="0"/>
    <x v="1"/>
    <x v="0"/>
    <x v="6"/>
    <n v="1497"/>
    <x v="0"/>
    <x v="0"/>
  </r>
  <r>
    <s v="Honda Amaze V CVT Diesel BSIV"/>
    <n v="8.75"/>
    <n v="50000"/>
    <x v="0"/>
    <x v="1"/>
    <x v="0"/>
    <x v="7"/>
    <n v="2494"/>
    <x v="0"/>
    <x v="1"/>
  </r>
  <r>
    <s v="Honda Amaze VX CVT"/>
    <n v="9.25"/>
    <n v="12000"/>
    <x v="1"/>
    <x v="1"/>
    <x v="0"/>
    <x v="11"/>
    <n v="1493"/>
    <x v="0"/>
    <x v="0"/>
  </r>
  <r>
    <s v="Maruti Swift VXI Optional"/>
    <n v="5.75"/>
    <n v="67000"/>
    <x v="1"/>
    <x v="0"/>
    <x v="0"/>
    <x v="0"/>
    <n v="1197"/>
    <x v="0"/>
    <x v="0"/>
  </r>
  <r>
    <s v="Ford Ecosport 1.5 Diesel Titanium Plus"/>
    <n v="10.5"/>
    <n v="50000"/>
    <x v="0"/>
    <x v="0"/>
    <x v="0"/>
    <x v="6"/>
    <n v="1956"/>
    <x v="0"/>
    <x v="0"/>
  </r>
  <r>
    <s v="Maruti Ciaz ZDi Plus SHVS"/>
    <n v="6.75"/>
    <n v="97000"/>
    <x v="0"/>
    <x v="0"/>
    <x v="0"/>
    <x v="2"/>
    <n v="1582"/>
    <x v="2"/>
    <x v="0"/>
  </r>
  <r>
    <s v="Mahindra Thar LX 4-Str Hard Top Diesel AT"/>
    <n v="16.5"/>
    <n v="17000"/>
    <x v="0"/>
    <x v="1"/>
    <x v="0"/>
    <x v="1"/>
    <n v="1497"/>
    <x v="0"/>
    <x v="0"/>
  </r>
  <r>
    <s v="Mahindra XUV300 W8 Option Diesel"/>
    <n v="10.5"/>
    <n v="65000"/>
    <x v="0"/>
    <x v="0"/>
    <x v="0"/>
    <x v="6"/>
    <n v="1995"/>
    <x v="0"/>
    <x v="0"/>
  </r>
  <r>
    <s v="Toyota Innova 2.5 GX (Diesel) 8 Seater"/>
    <n v="8.25"/>
    <n v="137000"/>
    <x v="0"/>
    <x v="0"/>
    <x v="1"/>
    <x v="4"/>
    <n v="1497"/>
    <x v="0"/>
    <x v="0"/>
  </r>
  <r>
    <s v="Mahindra Bolero Power Plus ZLX"/>
    <n v="7.5"/>
    <n v="48000"/>
    <x v="0"/>
    <x v="0"/>
    <x v="0"/>
    <x v="0"/>
    <n v="1396"/>
    <x v="0"/>
    <x v="0"/>
  </r>
  <r>
    <s v="Maruti Swift Dzire VXI"/>
    <n v="6.75"/>
    <n v="13000"/>
    <x v="1"/>
    <x v="0"/>
    <x v="0"/>
    <x v="6"/>
    <n v="2755"/>
    <x v="0"/>
    <x v="1"/>
  </r>
  <r>
    <s v="MG Hector Sharp Diesel MT"/>
    <n v="17.75"/>
    <n v="52000"/>
    <x v="0"/>
    <x v="0"/>
    <x v="0"/>
    <x v="1"/>
    <n v="1248"/>
    <x v="0"/>
    <x v="0"/>
  </r>
  <r>
    <s v="Hyundai Creta 1.6 CRDi SX Plus"/>
    <n v="9.75"/>
    <n v="68000"/>
    <x v="0"/>
    <x v="0"/>
    <x v="1"/>
    <x v="0"/>
    <n v="1493"/>
    <x v="2"/>
    <x v="0"/>
  </r>
  <r>
    <s v="Mahindra XUV300 W8 Option Diesel BSIV"/>
    <n v="10.25"/>
    <n v="82000"/>
    <x v="0"/>
    <x v="0"/>
    <x v="0"/>
    <x v="7"/>
    <n v="1248"/>
    <x v="0"/>
    <x v="0"/>
  </r>
  <r>
    <s v="Renault Koleos 4X4 MT"/>
    <n v="6.2"/>
    <n v="120000"/>
    <x v="0"/>
    <x v="0"/>
    <x v="0"/>
    <x v="2"/>
    <n v="1995"/>
    <x v="2"/>
    <x v="0"/>
  </r>
  <r>
    <s v="Honda City EXi"/>
    <n v="2.9"/>
    <n v="120000"/>
    <x v="1"/>
    <x v="0"/>
    <x v="1"/>
    <x v="9"/>
    <n v="1493"/>
    <x v="0"/>
    <x v="0"/>
  </r>
  <r>
    <s v="Hyundai i20 Asta Option Diesel"/>
    <n v="6.9"/>
    <n v="65000"/>
    <x v="0"/>
    <x v="0"/>
    <x v="0"/>
    <x v="0"/>
    <n v="1582"/>
    <x v="0"/>
    <x v="0"/>
  </r>
  <r>
    <s v="Toyota Fortuner 2.8 4WD AT"/>
    <n v="37"/>
    <n v="67000"/>
    <x v="0"/>
    <x v="1"/>
    <x v="0"/>
    <x v="7"/>
    <n v="2755"/>
    <x v="0"/>
    <x v="1"/>
  </r>
  <r>
    <s v="Maruti Ciaz ZDi Plus SHVS"/>
    <n v="7.25"/>
    <n v="79000"/>
    <x v="0"/>
    <x v="0"/>
    <x v="0"/>
    <x v="0"/>
    <n v="1498"/>
    <x v="0"/>
    <x v="0"/>
  </r>
  <r>
    <s v="Hyundai Creta SX Opt Diesel"/>
    <n v="18.5"/>
    <n v="9000"/>
    <x v="0"/>
    <x v="0"/>
    <x v="0"/>
    <x v="1"/>
    <n v="2393"/>
    <x v="0"/>
    <x v="1"/>
  </r>
  <r>
    <s v="Maruti Swift Dzire VDI"/>
    <n v="7.3"/>
    <n v="64000"/>
    <x v="0"/>
    <x v="0"/>
    <x v="0"/>
    <x v="3"/>
    <n v="1248"/>
    <x v="0"/>
    <x v="0"/>
  </r>
  <r>
    <s v="BMW X1 sDrive20d Expedition"/>
    <n v="32"/>
    <n v="18000"/>
    <x v="0"/>
    <x v="1"/>
    <x v="0"/>
    <x v="6"/>
    <n v="1396"/>
    <x v="0"/>
    <x v="0"/>
  </r>
  <r>
    <s v="Kia Seltos HTX Plus D"/>
    <n v="18.25"/>
    <n v="38000"/>
    <x v="0"/>
    <x v="0"/>
    <x v="0"/>
    <x v="11"/>
    <n v="1956"/>
    <x v="0"/>
    <x v="0"/>
  </r>
  <r>
    <s v="Hyundai Verna CRDi 1.6 SX"/>
    <n v="8.9"/>
    <n v="84000"/>
    <x v="0"/>
    <x v="0"/>
    <x v="0"/>
    <x v="3"/>
    <n v="1582"/>
    <x v="2"/>
    <x v="0"/>
  </r>
  <r>
    <s v="Toyota Fortuner 2.8 2WD AT BSIV"/>
    <n v="29"/>
    <n v="95000"/>
    <x v="0"/>
    <x v="1"/>
    <x v="0"/>
    <x v="0"/>
    <n v="1197"/>
    <x v="2"/>
    <x v="0"/>
  </r>
  <r>
    <s v="Honda Amaze VX i DTEC"/>
    <n v="7.9"/>
    <n v="51000"/>
    <x v="0"/>
    <x v="0"/>
    <x v="0"/>
    <x v="3"/>
    <n v="1497"/>
    <x v="0"/>
    <x v="0"/>
  </r>
  <r>
    <s v="Toyota Innova Crysta 2.4 ZX MT BSIV"/>
    <n v="21"/>
    <n v="90000"/>
    <x v="0"/>
    <x v="0"/>
    <x v="1"/>
    <x v="7"/>
    <n v="1493"/>
    <x v="2"/>
    <x v="0"/>
  </r>
  <r>
    <s v="Maruti Swift DDiS LDI"/>
    <n v="6"/>
    <n v="65000"/>
    <x v="0"/>
    <x v="0"/>
    <x v="0"/>
    <x v="7"/>
    <n v="1198"/>
    <x v="0"/>
    <x v="0"/>
  </r>
  <r>
    <s v="Hyundai i20 Asta Option 1.4 CRDi"/>
    <n v="7"/>
    <n v="69000"/>
    <x v="0"/>
    <x v="0"/>
    <x v="0"/>
    <x v="2"/>
    <n v="3198"/>
    <x v="0"/>
    <x v="5"/>
  </r>
  <r>
    <s v="Tata Harrier XZA Plus Dark Edition AT"/>
    <n v="21"/>
    <n v="40000"/>
    <x v="0"/>
    <x v="1"/>
    <x v="0"/>
    <x v="6"/>
    <n v="1462"/>
    <x v="0"/>
    <x v="0"/>
  </r>
  <r>
    <s v="Hyundai Verna 1.6 CRDI AT SX Option"/>
    <n v="9.75"/>
    <n v="75000"/>
    <x v="0"/>
    <x v="1"/>
    <x v="0"/>
    <x v="0"/>
    <n v="1591"/>
    <x v="0"/>
    <x v="0"/>
  </r>
  <r>
    <s v="Hyundai Grand i10 1.2 Kappa Sportz BSIV"/>
    <n v="5.5"/>
    <n v="65000"/>
    <x v="1"/>
    <x v="0"/>
    <x v="0"/>
    <x v="3"/>
    <n v="2198"/>
    <x v="0"/>
    <x v="1"/>
  </r>
  <r>
    <s v="Honda City i-VTEC V"/>
    <n v="9.5"/>
    <n v="43000"/>
    <x v="1"/>
    <x v="0"/>
    <x v="0"/>
    <x v="7"/>
    <n v="1956"/>
    <x v="0"/>
    <x v="0"/>
  </r>
  <r>
    <s v="Hyundai Creta SX Opt Diesel"/>
    <n v="18"/>
    <n v="23000"/>
    <x v="0"/>
    <x v="0"/>
    <x v="0"/>
    <x v="1"/>
    <n v="796"/>
    <x v="0"/>
    <x v="2"/>
  </r>
  <r>
    <s v="Honda Amaze VX i-VTEC"/>
    <n v="7.4"/>
    <n v="27000"/>
    <x v="1"/>
    <x v="0"/>
    <x v="0"/>
    <x v="7"/>
    <n v="1582"/>
    <x v="2"/>
    <x v="0"/>
  </r>
  <r>
    <s v="Ford Endeavour 3.2 Titanium AT 4X4"/>
    <n v="23.5"/>
    <n v="86000"/>
    <x v="0"/>
    <x v="1"/>
    <x v="0"/>
    <x v="2"/>
    <n v="1196"/>
    <x v="2"/>
    <x v="0"/>
  </r>
  <r>
    <s v="Maruti Ertiga ZXI"/>
    <n v="10.4"/>
    <n v="83000"/>
    <x v="1"/>
    <x v="0"/>
    <x v="0"/>
    <x v="7"/>
    <n v="1197"/>
    <x v="0"/>
    <x v="0"/>
  </r>
  <r>
    <s v="Hyundai Verna 1.6 SX VTVT AT"/>
    <n v="6.5"/>
    <n v="44000"/>
    <x v="1"/>
    <x v="1"/>
    <x v="1"/>
    <x v="5"/>
    <n v="796"/>
    <x v="0"/>
    <x v="2"/>
  </r>
  <r>
    <s v="Ford Endeavour 2.2 Titanium AT 4X2 Sunroof"/>
    <n v="27.5"/>
    <n v="110000"/>
    <x v="0"/>
    <x v="1"/>
    <x v="0"/>
    <x v="3"/>
    <n v="999"/>
    <x v="0"/>
    <x v="2"/>
  </r>
  <r>
    <s v="Tata Harrier XZA Plus Dark Edition AT"/>
    <n v="21"/>
    <n v="39000"/>
    <x v="0"/>
    <x v="1"/>
    <x v="0"/>
    <x v="6"/>
    <n v="1373"/>
    <x v="0"/>
    <x v="0"/>
  </r>
  <r>
    <s v="Maruti Alto 800 LXI Opt BSIV"/>
    <n v="3.65"/>
    <n v="18000"/>
    <x v="1"/>
    <x v="0"/>
    <x v="0"/>
    <x v="7"/>
    <n v="1373"/>
    <x v="0"/>
    <x v="0"/>
  </r>
  <r>
    <s v="Hyundai Creta 1.6 CRDi AT SX Plus"/>
    <n v="11.9"/>
    <n v="91000"/>
    <x v="0"/>
    <x v="1"/>
    <x v="0"/>
    <x v="0"/>
    <n v="1498"/>
    <x v="0"/>
    <x v="0"/>
  </r>
  <r>
    <s v="Maruti Eeco 5 Seater AC BSIV"/>
    <n v="3.58"/>
    <n v="104911"/>
    <x v="1"/>
    <x v="0"/>
    <x v="0"/>
    <x v="7"/>
    <n v="1199"/>
    <x v="0"/>
    <x v="0"/>
  </r>
  <r>
    <s v="Hyundai Grand i10 1.2 Kappa Sportz Option"/>
    <n v="4.55"/>
    <n v="127509"/>
    <x v="1"/>
    <x v="0"/>
    <x v="0"/>
    <x v="0"/>
    <n v="1197"/>
    <x v="0"/>
    <x v="0"/>
  </r>
  <r>
    <s v="Maruti Alto 800 LXI"/>
    <n v="3.28"/>
    <n v="29353"/>
    <x v="1"/>
    <x v="0"/>
    <x v="0"/>
    <x v="7"/>
    <n v="1451"/>
    <x v="0"/>
    <x v="0"/>
  </r>
  <r>
    <s v="Renault Kiger RXZ Turbo"/>
    <n v="8.1"/>
    <n v="42859"/>
    <x v="1"/>
    <x v="0"/>
    <x v="0"/>
    <x v="1"/>
    <n v="1197"/>
    <x v="0"/>
    <x v="0"/>
  </r>
  <r>
    <s v="Maruti Ertiga VXI CNG"/>
    <n v="6.52"/>
    <n v="106785"/>
    <x v="2"/>
    <x v="0"/>
    <x v="0"/>
    <x v="0"/>
    <n v="1498"/>
    <x v="0"/>
    <x v="0"/>
  </r>
  <r>
    <s v="Maruti Ertiga ZXI"/>
    <n v="4.09"/>
    <n v="93703"/>
    <x v="1"/>
    <x v="0"/>
    <x v="3"/>
    <x v="10"/>
    <n v="1299"/>
    <x v="0"/>
    <x v="0"/>
  </r>
  <r>
    <s v="Honda City i DTEC VX"/>
    <n v="5.29"/>
    <n v="111474"/>
    <x v="0"/>
    <x v="0"/>
    <x v="1"/>
    <x v="4"/>
    <n v="1086"/>
    <x v="0"/>
    <x v="0"/>
  </r>
  <r>
    <s v="Honda Jazz 1.2 S AT i VTEC"/>
    <n v="4.88"/>
    <n v="77038"/>
    <x v="1"/>
    <x v="1"/>
    <x v="1"/>
    <x v="4"/>
    <n v="1461"/>
    <x v="0"/>
    <x v="0"/>
  </r>
  <r>
    <s v="Maruti Ignis Sigma"/>
    <n v="4.83"/>
    <n v="13945"/>
    <x v="1"/>
    <x v="0"/>
    <x v="0"/>
    <x v="1"/>
    <n v="1086"/>
    <x v="0"/>
    <x v="0"/>
  </r>
  <r>
    <s v="MG Hector Sharp DCT"/>
    <n v="16.149999999999999"/>
    <n v="30106"/>
    <x v="1"/>
    <x v="1"/>
    <x v="0"/>
    <x v="7"/>
    <n v="1995"/>
    <x v="2"/>
    <x v="0"/>
  </r>
  <r>
    <s v="Maruti Swift Dzire VXI 1.2"/>
    <n v="6.15"/>
    <n v="84798"/>
    <x v="1"/>
    <x v="0"/>
    <x v="0"/>
    <x v="6"/>
    <n v="1197"/>
    <x v="0"/>
    <x v="0"/>
  </r>
  <r>
    <s v="Honda City i DTec VX"/>
    <n v="6.8"/>
    <n v="92696"/>
    <x v="0"/>
    <x v="0"/>
    <x v="1"/>
    <x v="0"/>
    <n v="1497"/>
    <x v="0"/>
    <x v="0"/>
  </r>
  <r>
    <s v="Ford Ikon 1.3 Flair"/>
    <n v="0.87256"/>
    <n v="80044"/>
    <x v="1"/>
    <x v="0"/>
    <x v="0"/>
    <x v="14"/>
    <n v="1197"/>
    <x v="0"/>
    <x v="0"/>
  </r>
  <r>
    <s v="Hyundai Santro Xing GL Plus"/>
    <n v="2.39"/>
    <n v="51974"/>
    <x v="1"/>
    <x v="0"/>
    <x v="0"/>
    <x v="5"/>
    <n v="1197"/>
    <x v="0"/>
    <x v="0"/>
  </r>
  <r>
    <s v="Renault Fluence Diesel E4"/>
    <n v="3.63"/>
    <n v="152000"/>
    <x v="0"/>
    <x v="0"/>
    <x v="1"/>
    <x v="10"/>
    <n v="2179"/>
    <x v="0"/>
    <x v="1"/>
  </r>
  <r>
    <s v="Hyundai Santro Xing GLS"/>
    <n v="1.84"/>
    <n v="84508"/>
    <x v="1"/>
    <x v="0"/>
    <x v="2"/>
    <x v="5"/>
    <n v="796"/>
    <x v="0"/>
    <x v="2"/>
  </r>
  <r>
    <s v="BMW X1 sDrive20d"/>
    <n v="10.5"/>
    <n v="100265"/>
    <x v="0"/>
    <x v="1"/>
    <x v="1"/>
    <x v="5"/>
    <n v="1086"/>
    <x v="0"/>
    <x v="0"/>
  </r>
  <r>
    <s v="Hyundai i20 1.2 Asta"/>
    <n v="5.68"/>
    <n v="69475"/>
    <x v="1"/>
    <x v="0"/>
    <x v="1"/>
    <x v="3"/>
    <n v="1582"/>
    <x v="0"/>
    <x v="0"/>
  </r>
  <r>
    <s v="Honda City i VTEC CVT VX"/>
    <n v="6.57"/>
    <n v="79165"/>
    <x v="1"/>
    <x v="1"/>
    <x v="1"/>
    <x v="4"/>
    <n v="1199"/>
    <x v="0"/>
    <x v="0"/>
  </r>
  <r>
    <s v="Toyota Etios Liva G"/>
    <n v="2.14"/>
    <n v="138094"/>
    <x v="1"/>
    <x v="0"/>
    <x v="1"/>
    <x v="16"/>
    <n v="799"/>
    <x v="0"/>
    <x v="2"/>
  </r>
  <r>
    <s v="Hyundai i20 1.2 Magna Executive"/>
    <n v="5.18"/>
    <n v="43993"/>
    <x v="1"/>
    <x v="0"/>
    <x v="1"/>
    <x v="3"/>
    <n v="998"/>
    <x v="0"/>
    <x v="2"/>
  </r>
  <r>
    <s v="Mahindra XUV500 W8 2WD"/>
    <n v="4.91"/>
    <n v="77494"/>
    <x v="0"/>
    <x v="0"/>
    <x v="1"/>
    <x v="8"/>
    <n v="1461"/>
    <x v="0"/>
    <x v="0"/>
  </r>
  <r>
    <s v="Maruti Alto 800 LXI"/>
    <n v="2.99"/>
    <n v="33880"/>
    <x v="1"/>
    <x v="0"/>
    <x v="0"/>
    <x v="7"/>
    <n v="1956"/>
    <x v="0"/>
    <x v="0"/>
  </r>
  <r>
    <s v="Hyundai i10 Magna 1.1L"/>
    <n v="2.23"/>
    <n v="98223"/>
    <x v="1"/>
    <x v="0"/>
    <x v="1"/>
    <x v="8"/>
    <n v="1198"/>
    <x v="0"/>
    <x v="0"/>
  </r>
  <r>
    <s v="Hyundai Verna 1.6 SX"/>
    <n v="4.16"/>
    <n v="90387"/>
    <x v="0"/>
    <x v="0"/>
    <x v="0"/>
    <x v="8"/>
    <n v="998"/>
    <x v="0"/>
    <x v="2"/>
  </r>
  <r>
    <s v="Tata Tiago 1.2 Revotron XZ"/>
    <n v="4.04"/>
    <n v="80176"/>
    <x v="1"/>
    <x v="0"/>
    <x v="0"/>
    <x v="3"/>
    <n v="998"/>
    <x v="0"/>
    <x v="2"/>
  </r>
  <r>
    <s v="Renault KWID RXL"/>
    <n v="2.37"/>
    <n v="72685"/>
    <x v="1"/>
    <x v="0"/>
    <x v="0"/>
    <x v="2"/>
    <n v="1582"/>
    <x v="2"/>
    <x v="0"/>
  </r>
  <r>
    <s v="Maruti Wagon R LXI BS IV"/>
    <n v="2.39"/>
    <n v="42090"/>
    <x v="1"/>
    <x v="0"/>
    <x v="0"/>
    <x v="10"/>
    <n v="999"/>
    <x v="0"/>
    <x v="2"/>
  </r>
  <r>
    <s v="Renault Duster 110PS Diesel RxL"/>
    <n v="3.5"/>
    <n v="111332"/>
    <x v="0"/>
    <x v="0"/>
    <x v="1"/>
    <x v="10"/>
    <n v="1086"/>
    <x v="0"/>
    <x v="0"/>
  </r>
  <r>
    <s v="MG Hector Sharp Diesel MT BSIV"/>
    <n v="15.68"/>
    <n v="32744"/>
    <x v="0"/>
    <x v="0"/>
    <x v="1"/>
    <x v="7"/>
    <n v="1193"/>
    <x v="0"/>
    <x v="0"/>
  </r>
  <r>
    <s v="Nissan Micra XL"/>
    <n v="2.0699999999999998"/>
    <n v="47910"/>
    <x v="1"/>
    <x v="0"/>
    <x v="2"/>
    <x v="16"/>
    <n v="1248"/>
    <x v="0"/>
    <x v="0"/>
  </r>
  <r>
    <s v="Maruti Wagon R VXI BS IV"/>
    <n v="2.73"/>
    <n v="98466"/>
    <x v="1"/>
    <x v="0"/>
    <x v="0"/>
    <x v="5"/>
    <n v="2494"/>
    <x v="0"/>
    <x v="1"/>
  </r>
  <r>
    <s v="Maruti Wagon R VXI BS IV"/>
    <n v="1.66"/>
    <n v="81929"/>
    <x v="1"/>
    <x v="0"/>
    <x v="2"/>
    <x v="16"/>
    <n v="1197"/>
    <x v="0"/>
    <x v="0"/>
  </r>
  <r>
    <s v="Hyundai Verna 1.6 SX"/>
    <n v="3.81"/>
    <n v="56538"/>
    <x v="0"/>
    <x v="0"/>
    <x v="1"/>
    <x v="16"/>
    <n v="1197"/>
    <x v="0"/>
    <x v="0"/>
  </r>
  <r>
    <s v="Renault KWID 1.0 RXL"/>
    <n v="2.69"/>
    <n v="61432"/>
    <x v="1"/>
    <x v="0"/>
    <x v="0"/>
    <x v="3"/>
    <n v="1461"/>
    <x v="0"/>
    <x v="0"/>
  </r>
  <r>
    <s v="Hyundai Santro Xing GL Plus"/>
    <n v="1.74"/>
    <n v="87733"/>
    <x v="1"/>
    <x v="0"/>
    <x v="2"/>
    <x v="8"/>
    <n v="1086"/>
    <x v="0"/>
    <x v="0"/>
  </r>
  <r>
    <s v="Tata Zest Revotron 1.2T XMS"/>
    <n v="2.41"/>
    <n v="112991"/>
    <x v="1"/>
    <x v="0"/>
    <x v="2"/>
    <x v="4"/>
    <n v="1368"/>
    <x v="0"/>
    <x v="0"/>
  </r>
  <r>
    <s v="Maruti Swift Dzire VDI"/>
    <n v="2.98"/>
    <n v="124628"/>
    <x v="0"/>
    <x v="0"/>
    <x v="1"/>
    <x v="8"/>
    <n v="999"/>
    <x v="0"/>
    <x v="2"/>
  </r>
  <r>
    <s v="Toyota Innova 2.5 VX (Diesel) 7 Seater"/>
    <n v="9.57"/>
    <n v="83233"/>
    <x v="0"/>
    <x v="0"/>
    <x v="0"/>
    <x v="4"/>
    <n v="998"/>
    <x v="0"/>
    <x v="2"/>
  </r>
  <r>
    <s v="Maruti Ignis 1.2 Zeta BSIV"/>
    <n v="4.83"/>
    <n v="73140"/>
    <x v="1"/>
    <x v="0"/>
    <x v="0"/>
    <x v="0"/>
    <n v="1248"/>
    <x v="0"/>
    <x v="0"/>
  </r>
  <r>
    <s v="Hyundai i20 1.2 Magna Opt"/>
    <n v="2.44"/>
    <n v="111437"/>
    <x v="1"/>
    <x v="0"/>
    <x v="1"/>
    <x v="8"/>
    <n v="1197"/>
    <x v="0"/>
    <x v="0"/>
  </r>
  <r>
    <s v="Nissan Sunny Diesel XV"/>
    <n v="2.58"/>
    <n v="174529"/>
    <x v="0"/>
    <x v="0"/>
    <x v="1"/>
    <x v="10"/>
    <n v="1197"/>
    <x v="0"/>
    <x v="0"/>
  </r>
  <r>
    <s v="Hyundai i10 Era"/>
    <n v="1.74"/>
    <n v="78755"/>
    <x v="1"/>
    <x v="0"/>
    <x v="3"/>
    <x v="16"/>
    <n v="1086"/>
    <x v="0"/>
    <x v="0"/>
  </r>
  <r>
    <s v="Hyundai Verna VTVT 1.4 E"/>
    <n v="6.75"/>
    <n v="35336"/>
    <x v="1"/>
    <x v="0"/>
    <x v="0"/>
    <x v="3"/>
    <n v="1248"/>
    <x v="0"/>
    <x v="0"/>
  </r>
  <r>
    <s v="Renault KWID Climber 1.0 AMT"/>
    <n v="4.29"/>
    <n v="11755"/>
    <x v="1"/>
    <x v="1"/>
    <x v="0"/>
    <x v="7"/>
    <n v="1798"/>
    <x v="0"/>
    <x v="0"/>
  </r>
  <r>
    <s v="Maruti Wagon R LXI BS IV"/>
    <n v="1.34"/>
    <n v="95891"/>
    <x v="1"/>
    <x v="0"/>
    <x v="2"/>
    <x v="12"/>
    <n v="1497"/>
    <x v="0"/>
    <x v="0"/>
  </r>
  <r>
    <s v="Maruti Baleno 1.3 Zeta"/>
    <n v="5.99"/>
    <n v="76502"/>
    <x v="0"/>
    <x v="0"/>
    <x v="1"/>
    <x v="3"/>
    <n v="2143"/>
    <x v="0"/>
    <x v="1"/>
  </r>
  <r>
    <s v="Maruti Swift Dzire VXI"/>
    <n v="6.58"/>
    <n v="29526"/>
    <x v="1"/>
    <x v="0"/>
    <x v="1"/>
    <x v="1"/>
    <n v="1198"/>
    <x v="0"/>
    <x v="0"/>
  </r>
  <r>
    <s v="Hyundai i20 Magna"/>
    <n v="2.77"/>
    <n v="59650"/>
    <x v="1"/>
    <x v="0"/>
    <x v="1"/>
    <x v="8"/>
    <n v="796"/>
    <x v="0"/>
    <x v="2"/>
  </r>
  <r>
    <s v="Hyundai Getz 1.1 GVS"/>
    <n v="0.95157000000000003"/>
    <n v="122236"/>
    <x v="1"/>
    <x v="0"/>
    <x v="4"/>
    <x v="14"/>
    <n v="1495"/>
    <x v="0"/>
    <x v="0"/>
  </r>
  <r>
    <s v="Maruti SX4 S Cross Zeta DDiS 200 SH"/>
    <n v="7.58"/>
    <n v="44641"/>
    <x v="0"/>
    <x v="0"/>
    <x v="0"/>
    <x v="3"/>
    <n v="1197"/>
    <x v="0"/>
    <x v="0"/>
  </r>
  <r>
    <s v="Skoda Superb Elegance 1.8 TSI AT"/>
    <n v="3.08"/>
    <n v="77613"/>
    <x v="1"/>
    <x v="1"/>
    <x v="2"/>
    <x v="12"/>
    <n v="1956"/>
    <x v="0"/>
    <x v="0"/>
  </r>
  <r>
    <s v="Honda City i VTEC CVT VX"/>
    <n v="6.83"/>
    <n v="61687"/>
    <x v="1"/>
    <x v="1"/>
    <x v="1"/>
    <x v="4"/>
    <n v="1399"/>
    <x v="0"/>
    <x v="0"/>
  </r>
  <r>
    <s v="Mercedes-Benz CLA 200 CDI Sport"/>
    <n v="16.36"/>
    <n v="144496"/>
    <x v="0"/>
    <x v="1"/>
    <x v="0"/>
    <x v="2"/>
    <n v="1497"/>
    <x v="0"/>
    <x v="0"/>
  </r>
  <r>
    <s v="Honda Brio EX MT"/>
    <n v="2.11"/>
    <n v="149636"/>
    <x v="1"/>
    <x v="0"/>
    <x v="2"/>
    <x v="10"/>
    <n v="1197"/>
    <x v="0"/>
    <x v="0"/>
  </r>
  <r>
    <s v="Maruti Alto 800 LXI"/>
    <n v="1.99"/>
    <n v="95489"/>
    <x v="1"/>
    <x v="0"/>
    <x v="0"/>
    <x v="4"/>
    <n v="1061"/>
    <x v="0"/>
    <x v="0"/>
  </r>
  <r>
    <s v="Hyundai Accent Executive"/>
    <n v="1.38"/>
    <n v="155835"/>
    <x v="1"/>
    <x v="0"/>
    <x v="3"/>
    <x v="16"/>
    <n v="1198"/>
    <x v="0"/>
    <x v="0"/>
  </r>
  <r>
    <s v="Maruti Swift VXI"/>
    <n v="5.48"/>
    <n v="51371"/>
    <x v="1"/>
    <x v="0"/>
    <x v="0"/>
    <x v="7"/>
    <n v="799"/>
    <x v="0"/>
    <x v="2"/>
  </r>
  <r>
    <s v="Jeep Compass 2.0 Limited 4X4"/>
    <n v="12.87"/>
    <n v="57400"/>
    <x v="0"/>
    <x v="0"/>
    <x v="0"/>
    <x v="3"/>
    <n v="1368"/>
    <x v="2"/>
    <x v="0"/>
  </r>
  <r>
    <s v="Ford Figo Diesel Titanium"/>
    <n v="1.56"/>
    <n v="146439"/>
    <x v="0"/>
    <x v="0"/>
    <x v="0"/>
    <x v="16"/>
    <n v="2400"/>
    <x v="0"/>
    <x v="1"/>
  </r>
  <r>
    <s v="Honda City 1.5 V MT"/>
    <n v="4.01"/>
    <n v="69733"/>
    <x v="1"/>
    <x v="0"/>
    <x v="0"/>
    <x v="16"/>
    <n v="1461"/>
    <x v="0"/>
    <x v="0"/>
  </r>
  <r>
    <s v="Hyundai Xcent Prime T Plus CNG"/>
    <n v="4.1900000000000004"/>
    <n v="92124"/>
    <x v="2"/>
    <x v="0"/>
    <x v="1"/>
    <x v="3"/>
    <n v="1197"/>
    <x v="0"/>
    <x v="0"/>
  </r>
  <r>
    <s v="Maruti Wagon R LXI Minor"/>
    <n v="0.90698000000000001"/>
    <n v="85191"/>
    <x v="1"/>
    <x v="0"/>
    <x v="2"/>
    <x v="9"/>
    <n v="1120"/>
    <x v="0"/>
    <x v="0"/>
  </r>
  <r>
    <s v="Volkswagen Polo 1.2 MPI Highline"/>
    <n v="2.97"/>
    <n v="157151"/>
    <x v="1"/>
    <x v="0"/>
    <x v="1"/>
    <x v="5"/>
    <n v="1248"/>
    <x v="0"/>
    <x v="0"/>
  </r>
  <r>
    <s v="Renault KWID RXT Optional"/>
    <n v="3.35"/>
    <n v="28691"/>
    <x v="1"/>
    <x v="0"/>
    <x v="0"/>
    <x v="3"/>
    <n v="1591"/>
    <x v="0"/>
    <x v="0"/>
  </r>
  <r>
    <s v="Fiat Linea T Jet Active"/>
    <n v="1.2"/>
    <n v="81350"/>
    <x v="1"/>
    <x v="0"/>
    <x v="2"/>
    <x v="16"/>
    <n v="1998"/>
    <x v="0"/>
    <x v="0"/>
  </r>
  <r>
    <s v="Volvo XC60 D5 Summum"/>
    <n v="15.56"/>
    <n v="126553"/>
    <x v="0"/>
    <x v="1"/>
    <x v="0"/>
    <x v="10"/>
    <n v="999"/>
    <x v="2"/>
    <x v="2"/>
  </r>
  <r>
    <s v="Nissan Terrano XL Plus 85 PS"/>
    <n v="4.16"/>
    <n v="86019"/>
    <x v="0"/>
    <x v="0"/>
    <x v="1"/>
    <x v="5"/>
    <n v="1196"/>
    <x v="0"/>
    <x v="0"/>
  </r>
  <r>
    <s v="Maruti Swift VXI"/>
    <n v="5.68"/>
    <n v="22511"/>
    <x v="1"/>
    <x v="0"/>
    <x v="0"/>
    <x v="6"/>
    <n v="1199"/>
    <x v="2"/>
    <x v="0"/>
  </r>
  <r>
    <s v="Hyundai Grand i10 CRDi Sportz"/>
    <n v="4.24"/>
    <n v="61893"/>
    <x v="0"/>
    <x v="0"/>
    <x v="1"/>
    <x v="0"/>
    <n v="2499"/>
    <x v="0"/>
    <x v="1"/>
  </r>
  <r>
    <s v="Maruti Ertiga ZDI"/>
    <n v="5.55"/>
    <n v="114892"/>
    <x v="0"/>
    <x v="0"/>
    <x v="1"/>
    <x v="4"/>
    <n v="2143"/>
    <x v="0"/>
    <x v="1"/>
  </r>
  <r>
    <s v="Hyundai Verna VTVT 1.6 SX"/>
    <n v="7.71"/>
    <n v="50720"/>
    <x v="1"/>
    <x v="0"/>
    <x v="0"/>
    <x v="7"/>
    <n v="1248"/>
    <x v="0"/>
    <x v="0"/>
  </r>
  <r>
    <s v="BMW 2 Series 220i M Sport"/>
    <n v="40"/>
    <n v="18000"/>
    <x v="1"/>
    <x v="1"/>
    <x v="0"/>
    <x v="1"/>
    <n v="1199"/>
    <x v="2"/>
    <x v="0"/>
  </r>
  <r>
    <s v="Skoda Kushaq 1.0 TSI Style 6 Airbags AT"/>
    <n v="16.75"/>
    <n v="16000"/>
    <x v="1"/>
    <x v="1"/>
    <x v="0"/>
    <x v="11"/>
    <n v="2179"/>
    <x v="0"/>
    <x v="1"/>
  </r>
  <r>
    <s v="Maruti Eeco 5 Seater AC 2020-2022"/>
    <n v="4.1500000000000004"/>
    <n v="80000"/>
    <x v="1"/>
    <x v="0"/>
    <x v="1"/>
    <x v="6"/>
    <n v="1396"/>
    <x v="0"/>
    <x v="0"/>
  </r>
  <r>
    <s v="Honda WR-V i-VTEC VX"/>
    <n v="9"/>
    <n v="17000"/>
    <x v="1"/>
    <x v="0"/>
    <x v="0"/>
    <x v="7"/>
    <n v="1248"/>
    <x v="0"/>
    <x v="0"/>
  </r>
  <r>
    <s v="Lexus NX 300h"/>
    <n v="42"/>
    <n v="111000"/>
    <x v="1"/>
    <x v="1"/>
    <x v="0"/>
    <x v="3"/>
    <n v="1186"/>
    <x v="0"/>
    <x v="0"/>
  </r>
  <r>
    <s v="Mercedes-Benz M-Class ML 250 CDI"/>
    <n v="28.5"/>
    <n v="38000"/>
    <x v="0"/>
    <x v="1"/>
    <x v="1"/>
    <x v="4"/>
    <n v="1498"/>
    <x v="0"/>
    <x v="0"/>
  </r>
  <r>
    <s v="Maruti Ertiga SHVS VDI"/>
    <n v="7.71"/>
    <n v="71000"/>
    <x v="0"/>
    <x v="0"/>
    <x v="0"/>
    <x v="0"/>
    <n v="1197"/>
    <x v="0"/>
    <x v="0"/>
  </r>
  <r>
    <s v="Honda Amaze V Petrol BSIV"/>
    <n v="6"/>
    <n v="36500"/>
    <x v="1"/>
    <x v="0"/>
    <x v="0"/>
    <x v="0"/>
    <n v="1199"/>
    <x v="0"/>
    <x v="0"/>
  </r>
  <r>
    <s v="Mahindra XUV500 W8 AWD"/>
    <n v="5.9"/>
    <n v="77000"/>
    <x v="0"/>
    <x v="0"/>
    <x v="0"/>
    <x v="10"/>
    <n v="1499"/>
    <x v="0"/>
    <x v="0"/>
  </r>
  <r>
    <s v="Hyundai i20 1.4 Asta Option"/>
    <n v="7.11"/>
    <n v="68000"/>
    <x v="0"/>
    <x v="0"/>
    <x v="0"/>
    <x v="0"/>
    <n v="1172"/>
    <x v="0"/>
    <x v="0"/>
  </r>
  <r>
    <s v="Maruti Swift Dzire VDi"/>
    <n v="2.2999999999999998"/>
    <n v="110000"/>
    <x v="0"/>
    <x v="0"/>
    <x v="1"/>
    <x v="12"/>
    <n v="1968"/>
    <x v="0"/>
    <x v="0"/>
  </r>
  <r>
    <s v="Hyundai Xcent 1.2 CRDi SX"/>
    <n v="5.5"/>
    <n v="65000"/>
    <x v="0"/>
    <x v="0"/>
    <x v="0"/>
    <x v="3"/>
    <n v="995"/>
    <x v="0"/>
    <x v="2"/>
  </r>
  <r>
    <s v="Honda BR-V i-DTEC V MT"/>
    <n v="7.5"/>
    <n v="77000"/>
    <x v="0"/>
    <x v="0"/>
    <x v="1"/>
    <x v="0"/>
    <n v="1086"/>
    <x v="0"/>
    <x v="0"/>
  </r>
  <r>
    <s v="Hyundai Grand i10 Asta Option"/>
    <n v="4.5"/>
    <n v="60000"/>
    <x v="1"/>
    <x v="0"/>
    <x v="0"/>
    <x v="4"/>
    <n v="1498"/>
    <x v="0"/>
    <x v="0"/>
  </r>
  <r>
    <s v="Tata Tiago XTA AMT"/>
    <n v="6.1"/>
    <n v="2640"/>
    <x v="1"/>
    <x v="1"/>
    <x v="0"/>
    <x v="18"/>
    <n v="1298"/>
    <x v="0"/>
    <x v="0"/>
  </r>
  <r>
    <s v="Ford Fiesta Petrol Titanium"/>
    <n v="2.2999999999999998"/>
    <n v="60000"/>
    <x v="1"/>
    <x v="0"/>
    <x v="2"/>
    <x v="16"/>
    <n v="1493"/>
    <x v="0"/>
    <x v="0"/>
  </r>
  <r>
    <s v="Fiat Punto 1.2 Active"/>
    <n v="1.6"/>
    <n v="80000"/>
    <x v="1"/>
    <x v="0"/>
    <x v="0"/>
    <x v="5"/>
    <n v="1197"/>
    <x v="0"/>
    <x v="0"/>
  </r>
  <r>
    <s v="Skoda Octavia 2.0 TDI AT Style Plus"/>
    <n v="9.3000000000000007"/>
    <n v="120000"/>
    <x v="0"/>
    <x v="1"/>
    <x v="2"/>
    <x v="2"/>
    <n v="1341"/>
    <x v="0"/>
    <x v="0"/>
  </r>
  <r>
    <s v="Chevrolet Spark 1.0 LT"/>
    <n v="0.56000000000000005"/>
    <n v="80000"/>
    <x v="1"/>
    <x v="0"/>
    <x v="1"/>
    <x v="14"/>
    <n v="1497"/>
    <x v="0"/>
    <x v="0"/>
  </r>
  <r>
    <s v="Hyundai Santro Xing XE"/>
    <n v="1"/>
    <n v="25000"/>
    <x v="1"/>
    <x v="0"/>
    <x v="0"/>
    <x v="17"/>
    <n v="1353"/>
    <x v="0"/>
    <x v="0"/>
  </r>
  <r>
    <s v="Honda Amaze SX i-DTEC"/>
    <n v="3.2"/>
    <n v="90000"/>
    <x v="0"/>
    <x v="0"/>
    <x v="1"/>
    <x v="5"/>
    <n v="1120"/>
    <x v="0"/>
    <x v="0"/>
  </r>
  <r>
    <s v="Maruti Swift 1.3 LXI"/>
    <n v="2.15"/>
    <n v="30130"/>
    <x v="1"/>
    <x v="0"/>
    <x v="1"/>
    <x v="15"/>
    <n v="1248"/>
    <x v="2"/>
    <x v="0"/>
  </r>
  <r>
    <s v="Hyundai Verna SX Opt AT Diesel"/>
    <n v="15.5"/>
    <n v="32000"/>
    <x v="0"/>
    <x v="1"/>
    <x v="0"/>
    <x v="1"/>
    <n v="1995"/>
    <x v="0"/>
    <x v="0"/>
  </r>
  <r>
    <s v="Maruti Swift VXI"/>
    <n v="6.75"/>
    <n v="13000"/>
    <x v="1"/>
    <x v="0"/>
    <x v="0"/>
    <x v="11"/>
    <n v="1199"/>
    <x v="0"/>
    <x v="0"/>
  </r>
  <r>
    <s v="Hyundai Getz GLS"/>
    <n v="1.1000000000000001"/>
    <n v="40000"/>
    <x v="1"/>
    <x v="0"/>
    <x v="1"/>
    <x v="13"/>
    <n v="799"/>
    <x v="0"/>
    <x v="2"/>
  </r>
  <r>
    <s v="Hyundai Creta SX Opt IVT"/>
    <n v="15.5"/>
    <n v="20000"/>
    <x v="1"/>
    <x v="1"/>
    <x v="0"/>
    <x v="1"/>
    <n v="1298"/>
    <x v="0"/>
    <x v="0"/>
  </r>
  <r>
    <s v="Kia Seltos GTX Plus DCT"/>
    <n v="16.510000000000002"/>
    <n v="16000"/>
    <x v="1"/>
    <x v="1"/>
    <x v="0"/>
    <x v="1"/>
    <n v="2179"/>
    <x v="0"/>
    <x v="1"/>
  </r>
  <r>
    <s v="Hyundai Grand i10 CRDi Magna"/>
    <n v="3.7"/>
    <n v="60000"/>
    <x v="0"/>
    <x v="0"/>
    <x v="1"/>
    <x v="5"/>
    <n v="1461"/>
    <x v="0"/>
    <x v="0"/>
  </r>
  <r>
    <s v="Maruti Swift Dzire ZDi"/>
    <n v="2.5"/>
    <n v="120000"/>
    <x v="0"/>
    <x v="0"/>
    <x v="2"/>
    <x v="12"/>
    <n v="1086"/>
    <x v="0"/>
    <x v="0"/>
  </r>
  <r>
    <s v="BMW X1 sDrive20d"/>
    <n v="7.4"/>
    <n v="120000"/>
    <x v="0"/>
    <x v="1"/>
    <x v="1"/>
    <x v="8"/>
    <n v="1193"/>
    <x v="0"/>
    <x v="0"/>
  </r>
  <r>
    <s v="Skoda Fabia 1.2L Diesel Elegance"/>
    <n v="2.1"/>
    <n v="70000"/>
    <x v="0"/>
    <x v="0"/>
    <x v="1"/>
    <x v="8"/>
    <n v="1196"/>
    <x v="0"/>
    <x v="0"/>
  </r>
  <r>
    <s v="Datsun RediGO T Option"/>
    <n v="1.8"/>
    <n v="40000"/>
    <x v="1"/>
    <x v="0"/>
    <x v="0"/>
    <x v="0"/>
    <n v="1495"/>
    <x v="0"/>
    <x v="0"/>
  </r>
  <r>
    <s v="Maruti Swift Dzire VXi"/>
    <n v="3"/>
    <n v="120000"/>
    <x v="1"/>
    <x v="0"/>
    <x v="1"/>
    <x v="12"/>
    <n v="1498"/>
    <x v="2"/>
    <x v="0"/>
  </r>
  <r>
    <s v="Tata Hexa XTA"/>
    <n v="10.51"/>
    <n v="90000"/>
    <x v="0"/>
    <x v="1"/>
    <x v="0"/>
    <x v="0"/>
    <n v="1598"/>
    <x v="0"/>
    <x v="0"/>
  </r>
  <r>
    <s v="Nissan Micra Diesel XV"/>
    <n v="1.95"/>
    <n v="90000"/>
    <x v="0"/>
    <x v="0"/>
    <x v="0"/>
    <x v="16"/>
    <n v="1198"/>
    <x v="0"/>
    <x v="0"/>
  </r>
  <r>
    <s v="Hyundai Santro Xing XG AT eRLX Euro II"/>
    <n v="1"/>
    <n v="110000"/>
    <x v="1"/>
    <x v="1"/>
    <x v="2"/>
    <x v="15"/>
    <n v="1197"/>
    <x v="0"/>
    <x v="0"/>
  </r>
  <r>
    <s v="Tata Zest Revotron 1.2T XM"/>
    <n v="2.8"/>
    <n v="110000"/>
    <x v="1"/>
    <x v="0"/>
    <x v="1"/>
    <x v="4"/>
    <n v="1586"/>
    <x v="2"/>
    <x v="0"/>
  </r>
  <r>
    <s v="Maruti Eeco 5 Seater Standard BSIV"/>
    <n v="2.25"/>
    <n v="89511"/>
    <x v="1"/>
    <x v="0"/>
    <x v="0"/>
    <x v="16"/>
    <n v="1493"/>
    <x v="3"/>
    <x v="0"/>
  </r>
  <r>
    <s v="Hyundai Accent Executive CNG"/>
    <n v="1.5"/>
    <n v="120000"/>
    <x v="2"/>
    <x v="0"/>
    <x v="1"/>
    <x v="8"/>
    <n v="1248"/>
    <x v="0"/>
    <x v="0"/>
  </r>
  <r>
    <s v="Skoda Rapid 1.5 TDI AT Style Plus"/>
    <n v="6"/>
    <n v="70000"/>
    <x v="0"/>
    <x v="1"/>
    <x v="1"/>
    <x v="2"/>
    <n v="1197"/>
    <x v="0"/>
    <x v="0"/>
  </r>
  <r>
    <s v="Skoda Rapid 1.6 MPI AT Elegance Black Package"/>
    <n v="3.9"/>
    <n v="90000"/>
    <x v="1"/>
    <x v="1"/>
    <x v="1"/>
    <x v="5"/>
    <n v="1086"/>
    <x v="0"/>
    <x v="0"/>
  </r>
  <r>
    <s v="Honda Brio EX MT"/>
    <n v="3"/>
    <n v="50000"/>
    <x v="1"/>
    <x v="0"/>
    <x v="0"/>
    <x v="10"/>
    <n v="1248"/>
    <x v="0"/>
    <x v="0"/>
  </r>
  <r>
    <s v="Maruti Ritz LXI"/>
    <n v="1.6"/>
    <n v="132000"/>
    <x v="1"/>
    <x v="0"/>
    <x v="1"/>
    <x v="16"/>
    <n v="624"/>
    <x v="0"/>
    <x v="2"/>
  </r>
  <r>
    <s v="Maruti SX4 Vxi BSIII"/>
    <n v="1.75"/>
    <n v="80000"/>
    <x v="1"/>
    <x v="0"/>
    <x v="2"/>
    <x v="9"/>
    <n v="1198"/>
    <x v="0"/>
    <x v="0"/>
  </r>
  <r>
    <s v="Mahindra Bolero Neo N10"/>
    <n v="10.199999999999999"/>
    <n v="30000"/>
    <x v="0"/>
    <x v="0"/>
    <x v="0"/>
    <x v="1"/>
    <n v="796"/>
    <x v="0"/>
    <x v="2"/>
  </r>
  <r>
    <s v="Maruti Swift RS VDI"/>
    <n v="4"/>
    <n v="100000"/>
    <x v="0"/>
    <x v="0"/>
    <x v="0"/>
    <x v="5"/>
    <n v="1461"/>
    <x v="0"/>
    <x v="0"/>
  </r>
  <r>
    <s v="Hyundai Grand i10 1.2 Kappa Magna BSIV"/>
    <n v="5.35"/>
    <n v="15000"/>
    <x v="1"/>
    <x v="0"/>
    <x v="0"/>
    <x v="7"/>
    <n v="1798"/>
    <x v="0"/>
    <x v="0"/>
  </r>
  <r>
    <s v="Hyundai Santro Xing GL Plus"/>
    <n v="2.2000000000000002"/>
    <n v="120000"/>
    <x v="1"/>
    <x v="0"/>
    <x v="1"/>
    <x v="4"/>
    <n v="1582"/>
    <x v="0"/>
    <x v="0"/>
  </r>
  <r>
    <s v="Maruti Ertiga VDI"/>
    <n v="4"/>
    <n v="120000"/>
    <x v="0"/>
    <x v="0"/>
    <x v="2"/>
    <x v="10"/>
    <n v="1493"/>
    <x v="0"/>
    <x v="0"/>
  </r>
  <r>
    <s v="Tata Nano Lx"/>
    <n v="0.35"/>
    <n v="50000"/>
    <x v="1"/>
    <x v="0"/>
    <x v="1"/>
    <x v="16"/>
    <n v="1390"/>
    <x v="0"/>
    <x v="0"/>
  </r>
  <r>
    <s v="Honda Amaze SX i-VTEC"/>
    <n v="4.4000000000000004"/>
    <n v="70000"/>
    <x v="1"/>
    <x v="0"/>
    <x v="1"/>
    <x v="5"/>
    <n v="2354"/>
    <x v="0"/>
    <x v="1"/>
  </r>
  <r>
    <s v="Maruti Alto 800 LXI"/>
    <n v="2.6"/>
    <n v="35000"/>
    <x v="1"/>
    <x v="0"/>
    <x v="0"/>
    <x v="2"/>
    <n v="1598"/>
    <x v="0"/>
    <x v="0"/>
  </r>
  <r>
    <s v="Nissan Terrano XL Plus 85 PS"/>
    <n v="5"/>
    <n v="70000"/>
    <x v="0"/>
    <x v="0"/>
    <x v="0"/>
    <x v="4"/>
    <n v="1590"/>
    <x v="0"/>
    <x v="0"/>
  </r>
  <r>
    <s v="Skoda Superb 1.8 TSI"/>
    <n v="2.5"/>
    <n v="80000"/>
    <x v="1"/>
    <x v="1"/>
    <x v="0"/>
    <x v="14"/>
    <n v="1995"/>
    <x v="0"/>
    <x v="0"/>
  </r>
  <r>
    <s v="Hyundai Creta 1.6 CRDi SX Option"/>
    <n v="9"/>
    <n v="120000"/>
    <x v="0"/>
    <x v="0"/>
    <x v="0"/>
    <x v="2"/>
    <n v="1197"/>
    <x v="0"/>
    <x v="0"/>
  </r>
  <r>
    <s v="Hyundai Verna CRDi"/>
    <n v="1.9"/>
    <n v="100000"/>
    <x v="0"/>
    <x v="0"/>
    <x v="1"/>
    <x v="9"/>
    <n v="1590"/>
    <x v="0"/>
    <x v="0"/>
  </r>
  <r>
    <s v="Mahindra Renault Logan 1.4 GLX"/>
    <n v="1"/>
    <n v="90000"/>
    <x v="1"/>
    <x v="0"/>
    <x v="2"/>
    <x v="9"/>
    <n v="1582"/>
    <x v="0"/>
    <x v="0"/>
  </r>
  <r>
    <s v="Honda Accord 2.4 A/T"/>
    <n v="5.0999999999999996"/>
    <n v="100000"/>
    <x v="1"/>
    <x v="1"/>
    <x v="0"/>
    <x v="8"/>
    <n v="814"/>
    <x v="0"/>
    <x v="2"/>
  </r>
  <r>
    <s v="Volkswagen Vento Diesel Comfortline"/>
    <n v="1.9"/>
    <n v="110000"/>
    <x v="0"/>
    <x v="0"/>
    <x v="2"/>
    <x v="16"/>
    <n v="936"/>
    <x v="0"/>
    <x v="2"/>
  </r>
  <r>
    <s v="Maruti Baleno LXI - BSIII"/>
    <n v="1.3"/>
    <n v="90000"/>
    <x v="1"/>
    <x v="0"/>
    <x v="1"/>
    <x v="15"/>
    <n v="1196"/>
    <x v="0"/>
    <x v="0"/>
  </r>
  <r>
    <s v="BMW X1 sDrive 20d xLine"/>
    <n v="21"/>
    <n v="50000"/>
    <x v="0"/>
    <x v="1"/>
    <x v="2"/>
    <x v="2"/>
    <n v="1248"/>
    <x v="0"/>
    <x v="0"/>
  </r>
  <r>
    <s v="Hyundai Grand i10 Magna"/>
    <n v="3.55"/>
    <n v="90000"/>
    <x v="1"/>
    <x v="0"/>
    <x v="1"/>
    <x v="0"/>
    <n v="998"/>
    <x v="2"/>
    <x v="2"/>
  </r>
  <r>
    <s v="Maruti Baleno LXI"/>
    <n v="1.3"/>
    <n v="90000"/>
    <x v="1"/>
    <x v="0"/>
    <x v="1"/>
    <x v="15"/>
    <n v="1582"/>
    <x v="0"/>
    <x v="0"/>
  </r>
  <r>
    <s v="Hyundai Verna 1.6 SX CRDI (O) AT"/>
    <n v="5.49"/>
    <n v="88777"/>
    <x v="0"/>
    <x v="1"/>
    <x v="1"/>
    <x v="4"/>
    <n v="1461"/>
    <x v="0"/>
    <x v="0"/>
  </r>
  <r>
    <s v="Hyundai EON Sportz"/>
    <n v="1.83"/>
    <n v="65239"/>
    <x v="1"/>
    <x v="0"/>
    <x v="1"/>
    <x v="8"/>
    <n v="1248"/>
    <x v="0"/>
    <x v="0"/>
  </r>
  <r>
    <s v="Chevrolet Beat Diesel LS"/>
    <n v="1.52"/>
    <n v="88741"/>
    <x v="0"/>
    <x v="0"/>
    <x v="1"/>
    <x v="5"/>
    <n v="1497"/>
    <x v="0"/>
    <x v="0"/>
  </r>
  <r>
    <s v="Maruti Eeco 5 Seater AC BSIV"/>
    <n v="3.15"/>
    <n v="58017"/>
    <x v="1"/>
    <x v="0"/>
    <x v="0"/>
    <x v="2"/>
    <n v="2179"/>
    <x v="0"/>
    <x v="1"/>
  </r>
  <r>
    <s v="Maruti Ciaz VDi Plus SHVS"/>
    <n v="5.14"/>
    <n v="70076"/>
    <x v="0"/>
    <x v="0"/>
    <x v="2"/>
    <x v="2"/>
    <n v="995"/>
    <x v="0"/>
    <x v="2"/>
  </r>
  <r>
    <s v="Maruti Alto K10 VXI"/>
    <n v="3.36"/>
    <n v="55202"/>
    <x v="1"/>
    <x v="0"/>
    <x v="0"/>
    <x v="3"/>
    <n v="1196"/>
    <x v="2"/>
    <x v="0"/>
  </r>
  <r>
    <s v="Hyundai Verna 1.6 CRDi EX MT"/>
    <n v="3.44"/>
    <n v="99681"/>
    <x v="0"/>
    <x v="0"/>
    <x v="1"/>
    <x v="8"/>
    <n v="999"/>
    <x v="0"/>
    <x v="2"/>
  </r>
  <r>
    <s v="Renault Duster 110PS Diesel RxZ"/>
    <n v="3.96"/>
    <n v="88189"/>
    <x v="0"/>
    <x v="0"/>
    <x v="1"/>
    <x v="10"/>
    <n v="1248"/>
    <x v="0"/>
    <x v="0"/>
  </r>
  <r>
    <s v="Tata Indica Quadrajet LS"/>
    <n v="0.84601999999999999"/>
    <n v="273257"/>
    <x v="0"/>
    <x v="0"/>
    <x v="3"/>
    <x v="16"/>
    <n v="1086"/>
    <x v="0"/>
    <x v="0"/>
  </r>
  <r>
    <s v="Honda City i VTEC V"/>
    <n v="5.09"/>
    <n v="104062"/>
    <x v="1"/>
    <x v="0"/>
    <x v="1"/>
    <x v="5"/>
    <n v="1199"/>
    <x v="0"/>
    <x v="0"/>
  </r>
  <r>
    <s v="Mahindra XUV500 W8 2WD"/>
    <n v="5.81"/>
    <n v="103448"/>
    <x v="0"/>
    <x v="0"/>
    <x v="1"/>
    <x v="5"/>
    <n v="2179"/>
    <x v="0"/>
    <x v="1"/>
  </r>
  <r>
    <s v="Chevrolet Spark 1.0 LS"/>
    <n v="1.34"/>
    <n v="73672"/>
    <x v="1"/>
    <x v="0"/>
    <x v="1"/>
    <x v="10"/>
    <n v="1497"/>
    <x v="0"/>
    <x v="0"/>
  </r>
  <r>
    <s v="Maruti Eeco 5 Seater AC BSIV"/>
    <n v="3.15"/>
    <n v="93009"/>
    <x v="1"/>
    <x v="0"/>
    <x v="0"/>
    <x v="0"/>
    <n v="1498"/>
    <x v="0"/>
    <x v="0"/>
  </r>
  <r>
    <s v="Renault Kiger RXT"/>
    <n v="7.49"/>
    <n v="13244"/>
    <x v="1"/>
    <x v="0"/>
    <x v="0"/>
    <x v="1"/>
    <n v="999"/>
    <x v="0"/>
    <x v="2"/>
  </r>
  <r>
    <s v="Maruti Swift Dzire VDi"/>
    <n v="2.33"/>
    <n v="128999"/>
    <x v="0"/>
    <x v="0"/>
    <x v="1"/>
    <x v="12"/>
    <n v="1598"/>
    <x v="0"/>
    <x v="0"/>
  </r>
  <r>
    <s v="Hyundai i10 Magna 1.1"/>
    <n v="1.65"/>
    <n v="75722"/>
    <x v="1"/>
    <x v="0"/>
    <x v="2"/>
    <x v="12"/>
    <n v="1496"/>
    <x v="0"/>
    <x v="0"/>
  </r>
  <r>
    <s v="Honda Jazz VX CVT"/>
    <n v="6.23"/>
    <n v="94834"/>
    <x v="1"/>
    <x v="1"/>
    <x v="0"/>
    <x v="3"/>
    <n v="1499"/>
    <x v="0"/>
    <x v="0"/>
  </r>
  <r>
    <s v="Mahindra XUV500 AT W10 FWD"/>
    <n v="9.91"/>
    <n v="93453"/>
    <x v="0"/>
    <x v="1"/>
    <x v="1"/>
    <x v="0"/>
    <n v="1582"/>
    <x v="0"/>
    <x v="0"/>
  </r>
  <r>
    <s v="Honda City i-VTEC VX"/>
    <n v="9.2100000000000009"/>
    <n v="26352"/>
    <x v="1"/>
    <x v="0"/>
    <x v="0"/>
    <x v="3"/>
    <n v="1197"/>
    <x v="0"/>
    <x v="0"/>
  </r>
  <r>
    <s v="Volkswagen Vento 1.5 TDI Highline AT"/>
    <n v="4.92"/>
    <n v="80746"/>
    <x v="0"/>
    <x v="1"/>
    <x v="2"/>
    <x v="2"/>
    <n v="1497"/>
    <x v="0"/>
    <x v="0"/>
  </r>
  <r>
    <s v="Nissan Magnite XL"/>
    <n v="5.27"/>
    <n v="5973"/>
    <x v="1"/>
    <x v="0"/>
    <x v="0"/>
    <x v="1"/>
    <n v="1199"/>
    <x v="0"/>
    <x v="0"/>
  </r>
  <r>
    <s v="Volkswagen Vento Diesel Highline"/>
    <n v="2.27"/>
    <n v="118137"/>
    <x v="0"/>
    <x v="0"/>
    <x v="2"/>
    <x v="16"/>
    <n v="1498"/>
    <x v="0"/>
    <x v="0"/>
  </r>
  <r>
    <s v="Toyota Etios G"/>
    <n v="2.68"/>
    <n v="85560"/>
    <x v="1"/>
    <x v="0"/>
    <x v="0"/>
    <x v="16"/>
    <n v="1497"/>
    <x v="2"/>
    <x v="0"/>
  </r>
  <r>
    <s v="Ford Figo 1.5P Titanium AT"/>
    <n v="4.1100000000000003"/>
    <n v="69693"/>
    <x v="1"/>
    <x v="1"/>
    <x v="1"/>
    <x v="2"/>
    <n v="1197"/>
    <x v="0"/>
    <x v="0"/>
  </r>
  <r>
    <s v="Hyundai Creta 1.6 CRDi SX Option"/>
    <n v="8.14"/>
    <n v="91879"/>
    <x v="0"/>
    <x v="0"/>
    <x v="1"/>
    <x v="2"/>
    <n v="1197"/>
    <x v="0"/>
    <x v="0"/>
  </r>
  <r>
    <s v="Hyundai i20 Sportz Petrol"/>
    <n v="2.02"/>
    <n v="125403"/>
    <x v="1"/>
    <x v="0"/>
    <x v="2"/>
    <x v="12"/>
    <n v="1497"/>
    <x v="0"/>
    <x v="0"/>
  </r>
  <r>
    <s v="Honda City i VTEC VX"/>
    <n v="6.38"/>
    <n v="71434"/>
    <x v="1"/>
    <x v="0"/>
    <x v="0"/>
    <x v="2"/>
    <n v="1582"/>
    <x v="0"/>
    <x v="0"/>
  </r>
  <r>
    <s v="Tata Tiago 1.2 Revotron XZ"/>
    <n v="3.52"/>
    <n v="52328"/>
    <x v="1"/>
    <x v="0"/>
    <x v="1"/>
    <x v="2"/>
    <n v="2179"/>
    <x v="0"/>
    <x v="1"/>
  </r>
  <r>
    <s v="Honda Amaze S i-Dtech"/>
    <n v="3.71"/>
    <n v="65027"/>
    <x v="0"/>
    <x v="0"/>
    <x v="1"/>
    <x v="5"/>
    <n v="1199"/>
    <x v="0"/>
    <x v="0"/>
  </r>
  <r>
    <s v="Tata Altroz XE Diesel"/>
    <n v="7.07"/>
    <n v="4553"/>
    <x v="0"/>
    <x v="0"/>
    <x v="0"/>
    <x v="11"/>
    <n v="1598"/>
    <x v="0"/>
    <x v="0"/>
  </r>
  <r>
    <s v="Hyundai Grand i10 Sportz"/>
    <n v="3.85"/>
    <n v="50185"/>
    <x v="1"/>
    <x v="0"/>
    <x v="0"/>
    <x v="4"/>
    <n v="1497"/>
    <x v="0"/>
    <x v="0"/>
  </r>
  <r>
    <s v="Hyundai i20 Petrol CVT Asta"/>
    <n v="6.82"/>
    <n v="48953"/>
    <x v="1"/>
    <x v="1"/>
    <x v="1"/>
    <x v="3"/>
    <n v="1197"/>
    <x v="0"/>
    <x v="0"/>
  </r>
  <r>
    <s v="Honda City 1.5 S MT"/>
    <n v="3.26"/>
    <n v="161875"/>
    <x v="1"/>
    <x v="0"/>
    <x v="0"/>
    <x v="16"/>
    <n v="1498"/>
    <x v="0"/>
    <x v="0"/>
  </r>
  <r>
    <s v="Hyundai Creta 1.6 CRDi SX"/>
    <n v="8.2899999999999991"/>
    <n v="101585"/>
    <x v="0"/>
    <x v="0"/>
    <x v="0"/>
    <x v="2"/>
    <n v="1396"/>
    <x v="0"/>
    <x v="0"/>
  </r>
  <r>
    <s v="Mahindra Scorpio S5"/>
    <n v="12.36"/>
    <n v="27924"/>
    <x v="0"/>
    <x v="0"/>
    <x v="0"/>
    <x v="6"/>
    <n v="1950"/>
    <x v="0"/>
    <x v="0"/>
  </r>
  <r>
    <s v="Volkswagen Polo Diesel Comfortline 1.2L"/>
    <n v="2.79"/>
    <n v="77863"/>
    <x v="0"/>
    <x v="0"/>
    <x v="1"/>
    <x v="10"/>
    <n v="1498"/>
    <x v="0"/>
    <x v="0"/>
  </r>
  <r>
    <s v="Skoda Rapid 1.6 TDI Ambition"/>
    <n v="2.75"/>
    <n v="140141"/>
    <x v="0"/>
    <x v="0"/>
    <x v="0"/>
    <x v="8"/>
    <n v="796"/>
    <x v="2"/>
    <x v="2"/>
  </r>
  <r>
    <s v="Honda City 1.5 S MT"/>
    <n v="2.89"/>
    <n v="116442"/>
    <x v="1"/>
    <x v="0"/>
    <x v="0"/>
    <x v="14"/>
    <n v="1197"/>
    <x v="0"/>
    <x v="0"/>
  </r>
  <r>
    <s v="Hyundai i20 Magna 1.2"/>
    <n v="4.3099999999999996"/>
    <n v="46329"/>
    <x v="1"/>
    <x v="0"/>
    <x v="0"/>
    <x v="4"/>
    <n v="1197"/>
    <x v="0"/>
    <x v="0"/>
  </r>
  <r>
    <s v="Skoda Rapid 1.5 TDI Elegance"/>
    <n v="4.3499999999999996"/>
    <n v="97702"/>
    <x v="0"/>
    <x v="0"/>
    <x v="1"/>
    <x v="4"/>
    <n v="1197"/>
    <x v="0"/>
    <x v="0"/>
  </r>
  <r>
    <s v="Hyundai i20 Sportz 1.4 CRDi"/>
    <n v="3.88"/>
    <n v="84533"/>
    <x v="0"/>
    <x v="0"/>
    <x v="1"/>
    <x v="4"/>
    <n v="1197"/>
    <x v="0"/>
    <x v="0"/>
  </r>
  <r>
    <s v="Mercedes-Benz E-Class Exclusive E 220 d BSIV"/>
    <n v="40.98"/>
    <n v="115372"/>
    <x v="0"/>
    <x v="1"/>
    <x v="0"/>
    <x v="3"/>
    <n v="1248"/>
    <x v="0"/>
    <x v="0"/>
  </r>
  <r>
    <s v="Volkswagen Vento 1.5 TDI Highline AT"/>
    <n v="5.51"/>
    <n v="79715"/>
    <x v="0"/>
    <x v="1"/>
    <x v="1"/>
    <x v="2"/>
    <n v="1598"/>
    <x v="2"/>
    <x v="0"/>
  </r>
  <r>
    <s v="Maruti Alto 800 LXI"/>
    <n v="1.46"/>
    <n v="269930"/>
    <x v="1"/>
    <x v="0"/>
    <x v="0"/>
    <x v="5"/>
    <n v="814"/>
    <x v="0"/>
    <x v="2"/>
  </r>
  <r>
    <s v="Hyundai i10 Magna"/>
    <n v="2.57"/>
    <n v="84561"/>
    <x v="1"/>
    <x v="0"/>
    <x v="1"/>
    <x v="10"/>
    <n v="1199"/>
    <x v="0"/>
    <x v="0"/>
  </r>
  <r>
    <s v="Maruti Swift Dzire VXI"/>
    <n v="3.98"/>
    <n v="94479"/>
    <x v="1"/>
    <x v="0"/>
    <x v="1"/>
    <x v="4"/>
    <n v="1248"/>
    <x v="0"/>
    <x v="0"/>
  </r>
  <r>
    <s v="Hyundai i20 Sportz 1.2"/>
    <n v="3.71"/>
    <n v="65723"/>
    <x v="1"/>
    <x v="0"/>
    <x v="0"/>
    <x v="5"/>
    <n v="1599"/>
    <x v="0"/>
    <x v="0"/>
  </r>
  <r>
    <s v="Hyundai i20 1.2 Asta Option"/>
    <n v="5.88"/>
    <n v="120707"/>
    <x v="1"/>
    <x v="0"/>
    <x v="0"/>
    <x v="3"/>
    <n v="1248"/>
    <x v="0"/>
    <x v="0"/>
  </r>
  <r>
    <s v="Maruti Ertiga SHVS VDI"/>
    <n v="6.27"/>
    <n v="95873"/>
    <x v="0"/>
    <x v="0"/>
    <x v="1"/>
    <x v="2"/>
    <n v="1197"/>
    <x v="0"/>
    <x v="0"/>
  </r>
  <r>
    <s v="Volkswagen Vento Diesel Highline"/>
    <n v="2.31"/>
    <n v="98439"/>
    <x v="0"/>
    <x v="0"/>
    <x v="2"/>
    <x v="16"/>
    <n v="1086"/>
    <x v="0"/>
    <x v="0"/>
  </r>
  <r>
    <s v="Hyundai EON Magna Optional"/>
    <n v="1.6"/>
    <n v="80310"/>
    <x v="1"/>
    <x v="0"/>
    <x v="0"/>
    <x v="16"/>
    <n v="1248"/>
    <x v="0"/>
    <x v="0"/>
  </r>
  <r>
    <s v="Volkswagen Polo 1.2 MPI Comfortline"/>
    <n v="4.54"/>
    <n v="23677"/>
    <x v="1"/>
    <x v="0"/>
    <x v="0"/>
    <x v="2"/>
    <n v="1197"/>
    <x v="0"/>
    <x v="0"/>
  </r>
  <r>
    <s v="Maruti Swift Dzire VDI"/>
    <n v="5.28"/>
    <n v="136782"/>
    <x v="0"/>
    <x v="0"/>
    <x v="0"/>
    <x v="0"/>
    <n v="1196"/>
    <x v="0"/>
    <x v="0"/>
  </r>
  <r>
    <s v="Hyundai Verna Transform Xi"/>
    <n v="2.8"/>
    <n v="76491"/>
    <x v="1"/>
    <x v="0"/>
    <x v="0"/>
    <x v="12"/>
    <n v="1197"/>
    <x v="0"/>
    <x v="0"/>
  </r>
  <r>
    <s v="Maruti Ertiga SHVS ZDI Plus"/>
    <n v="7.75"/>
    <n v="45991"/>
    <x v="0"/>
    <x v="0"/>
    <x v="0"/>
    <x v="0"/>
    <n v="1197"/>
    <x v="0"/>
    <x v="0"/>
  </r>
  <r>
    <s v="Hyundai Grand i10 1.2 Kappa Magna BSIV"/>
    <n v="4.96"/>
    <n v="13481"/>
    <x v="1"/>
    <x v="0"/>
    <x v="0"/>
    <x v="7"/>
    <n v="998"/>
    <x v="0"/>
    <x v="2"/>
  </r>
  <r>
    <s v="Hyundai Santro Xing GLS"/>
    <n v="1.28"/>
    <n v="77414"/>
    <x v="1"/>
    <x v="0"/>
    <x v="2"/>
    <x v="14"/>
    <n v="1186"/>
    <x v="2"/>
    <x v="0"/>
  </r>
  <r>
    <s v="Maruti Swift Dzire VDI"/>
    <n v="4.2"/>
    <n v="48182"/>
    <x v="0"/>
    <x v="0"/>
    <x v="0"/>
    <x v="5"/>
    <n v="1248"/>
    <x v="0"/>
    <x v="0"/>
  </r>
  <r>
    <s v="Hyundai i10 Magna 1.2"/>
    <n v="1.99"/>
    <n v="42262"/>
    <x v="1"/>
    <x v="0"/>
    <x v="0"/>
    <x v="12"/>
    <n v="998"/>
    <x v="0"/>
    <x v="2"/>
  </r>
  <r>
    <s v="Maruti Eeco 5 Seater AC BSIV"/>
    <n v="1.93"/>
    <n v="126761"/>
    <x v="1"/>
    <x v="0"/>
    <x v="1"/>
    <x v="10"/>
    <n v="1498"/>
    <x v="0"/>
    <x v="0"/>
  </r>
  <r>
    <s v="Maruti Swift Dzire VXI"/>
    <n v="3.18"/>
    <n v="84080"/>
    <x v="1"/>
    <x v="0"/>
    <x v="1"/>
    <x v="10"/>
    <n v="1120"/>
    <x v="0"/>
    <x v="0"/>
  </r>
  <r>
    <s v="Hyundai i10 Sportz"/>
    <n v="2.17"/>
    <n v="55961"/>
    <x v="1"/>
    <x v="0"/>
    <x v="2"/>
    <x v="16"/>
    <n v="1997"/>
    <x v="0"/>
    <x v="0"/>
  </r>
  <r>
    <s v="Maruti Wagon R VXI"/>
    <n v="5"/>
    <n v="46567"/>
    <x v="1"/>
    <x v="0"/>
    <x v="0"/>
    <x v="6"/>
    <n v="1197"/>
    <x v="0"/>
    <x v="0"/>
  </r>
  <r>
    <s v="Hyundai Xcent 1.2 CRDi SX"/>
    <n v="6.25"/>
    <n v="42000"/>
    <x v="0"/>
    <x v="0"/>
    <x v="0"/>
    <x v="3"/>
    <n v="0"/>
    <x v="0"/>
    <x v="4"/>
  </r>
  <r>
    <s v="Maruti Ciaz ZDi"/>
    <n v="6.11"/>
    <n v="79000"/>
    <x v="0"/>
    <x v="0"/>
    <x v="0"/>
    <x v="4"/>
    <n v="1461"/>
    <x v="2"/>
    <x v="0"/>
  </r>
  <r>
    <s v="Maruti Wagon R LXI BS IV"/>
    <n v="3.11"/>
    <n v="114478"/>
    <x v="1"/>
    <x v="0"/>
    <x v="0"/>
    <x v="0"/>
    <n v="1422"/>
    <x v="0"/>
    <x v="0"/>
  </r>
  <r>
    <s v="Honda WR-V i-DTEC VX"/>
    <n v="7.13"/>
    <n v="104931"/>
    <x v="0"/>
    <x v="0"/>
    <x v="0"/>
    <x v="3"/>
    <n v="1197"/>
    <x v="0"/>
    <x v="0"/>
  </r>
  <r>
    <s v="Hyundai Grand i10 CRDi Magna"/>
    <n v="3.68"/>
    <n v="63467"/>
    <x v="0"/>
    <x v="0"/>
    <x v="0"/>
    <x v="4"/>
    <n v="1498"/>
    <x v="0"/>
    <x v="0"/>
  </r>
  <r>
    <s v="Mahindra Scorpio 1.99 S10"/>
    <n v="10"/>
    <n v="75000"/>
    <x v="0"/>
    <x v="0"/>
    <x v="1"/>
    <x v="2"/>
    <n v="1197"/>
    <x v="0"/>
    <x v="0"/>
  </r>
  <r>
    <s v="Hyundai i20 Asta Option CVT"/>
    <n v="8.1999999999999993"/>
    <n v="30000"/>
    <x v="1"/>
    <x v="1"/>
    <x v="0"/>
    <x v="6"/>
    <n v="2179"/>
    <x v="0"/>
    <x v="1"/>
  </r>
  <r>
    <s v="Tata Nexon EV Prime XZ Plus Dark Edition"/>
    <n v="13.39"/>
    <n v="8397"/>
    <x v="3"/>
    <x v="1"/>
    <x v="0"/>
    <x v="11"/>
    <n v="1186"/>
    <x v="0"/>
    <x v="0"/>
  </r>
  <r>
    <s v="Renault Duster 85PS Diesel RxL Optional"/>
    <n v="4.07"/>
    <n v="137286"/>
    <x v="0"/>
    <x v="0"/>
    <x v="0"/>
    <x v="5"/>
    <n v="1499"/>
    <x v="0"/>
    <x v="0"/>
  </r>
  <r>
    <s v="Skoda Fabia 1.4 TDI Ambiente"/>
    <n v="1.1599999999999999"/>
    <n v="105768"/>
    <x v="0"/>
    <x v="0"/>
    <x v="2"/>
    <x v="12"/>
    <n v="1120"/>
    <x v="0"/>
    <x v="0"/>
  </r>
  <r>
    <s v="Hyundai i20 Sportz Plus"/>
    <n v="6.75"/>
    <n v="48000"/>
    <x v="1"/>
    <x v="0"/>
    <x v="0"/>
    <x v="7"/>
    <n v="1498"/>
    <x v="0"/>
    <x v="0"/>
  </r>
  <r>
    <s v="Volkswagen Vento 1.5 TDI Highline AT"/>
    <n v="8.5"/>
    <n v="74088"/>
    <x v="0"/>
    <x v="1"/>
    <x v="0"/>
    <x v="2"/>
    <n v="1598"/>
    <x v="0"/>
    <x v="0"/>
  </r>
  <r>
    <s v="Maruti Eeco 5 Seater AC"/>
    <n v="5.35"/>
    <n v="38000"/>
    <x v="1"/>
    <x v="0"/>
    <x v="0"/>
    <x v="7"/>
    <n v="1497"/>
    <x v="0"/>
    <x v="0"/>
  </r>
  <r>
    <s v="Mahindra XUV500 W10 2WD"/>
    <n v="8.5"/>
    <n v="66000"/>
    <x v="0"/>
    <x v="0"/>
    <x v="0"/>
    <x v="4"/>
    <n v="1498"/>
    <x v="0"/>
    <x v="0"/>
  </r>
  <r>
    <s v="Hyundai Grand i10 1.2 CRDi Sportz"/>
    <n v="4.95"/>
    <n v="52000"/>
    <x v="0"/>
    <x v="0"/>
    <x v="0"/>
    <x v="3"/>
    <n v="1196"/>
    <x v="0"/>
    <x v="0"/>
  </r>
  <r>
    <s v="Ford Aspire Titanium Plus Diesel"/>
    <n v="4.5"/>
    <n v="54000"/>
    <x v="0"/>
    <x v="0"/>
    <x v="0"/>
    <x v="4"/>
    <n v="1197"/>
    <x v="0"/>
    <x v="0"/>
  </r>
  <r>
    <s v="Hyundai Grand i10 CRDi Magna"/>
    <n v="4.5"/>
    <n v="54000"/>
    <x v="0"/>
    <x v="0"/>
    <x v="0"/>
    <x v="2"/>
    <n v="998"/>
    <x v="0"/>
    <x v="2"/>
  </r>
  <r>
    <s v="Volkswagen Vento 1.5 TDI Highline Plus"/>
    <n v="8.75"/>
    <n v="55000"/>
    <x v="0"/>
    <x v="0"/>
    <x v="0"/>
    <x v="0"/>
    <n v="1461"/>
    <x v="0"/>
    <x v="0"/>
  </r>
  <r>
    <s v="Volkswagen Vento Diesel Highline"/>
    <n v="4.95"/>
    <n v="68000"/>
    <x v="0"/>
    <x v="0"/>
    <x v="0"/>
    <x v="5"/>
    <n v="2354"/>
    <x v="0"/>
    <x v="1"/>
  </r>
  <r>
    <s v="Ford Ecosport 1.5 Petrol Ambiente BSIV"/>
    <n v="5.73"/>
    <n v="26339"/>
    <x v="1"/>
    <x v="0"/>
    <x v="2"/>
    <x v="3"/>
    <n v="1248"/>
    <x v="4"/>
    <x v="0"/>
  </r>
  <r>
    <s v="Ford Ecosport Sports Diesel"/>
    <n v="10.93"/>
    <n v="50044"/>
    <x v="0"/>
    <x v="0"/>
    <x v="0"/>
    <x v="1"/>
    <n v="1197"/>
    <x v="0"/>
    <x v="0"/>
  </r>
  <r>
    <s v="Maruti Eeco 5 Seater AC BSIV"/>
    <n v="2.56"/>
    <n v="99569"/>
    <x v="1"/>
    <x v="0"/>
    <x v="2"/>
    <x v="2"/>
    <n v="1197"/>
    <x v="0"/>
    <x v="0"/>
  </r>
  <r>
    <s v="Hyundai i20 Sportz Petrol"/>
    <n v="2.4"/>
    <n v="77537"/>
    <x v="1"/>
    <x v="0"/>
    <x v="1"/>
    <x v="12"/>
    <n v="995"/>
    <x v="0"/>
    <x v="2"/>
  </r>
  <r>
    <s v="Maruti Wagon R LXI BS IV"/>
    <n v="2.39"/>
    <n v="55026"/>
    <x v="1"/>
    <x v="0"/>
    <x v="0"/>
    <x v="10"/>
    <n v="998"/>
    <x v="2"/>
    <x v="2"/>
  </r>
  <r>
    <s v="Renault Pulse RxL"/>
    <n v="2.99"/>
    <n v="73081"/>
    <x v="0"/>
    <x v="0"/>
    <x v="0"/>
    <x v="5"/>
    <n v="2494"/>
    <x v="0"/>
    <x v="1"/>
  </r>
  <r>
    <s v="Honda Accord 2.4 AT"/>
    <n v="3.05"/>
    <n v="123149"/>
    <x v="1"/>
    <x v="1"/>
    <x v="1"/>
    <x v="12"/>
    <n v="1061"/>
    <x v="0"/>
    <x v="0"/>
  </r>
  <r>
    <s v="Maruti Swift Dzire VDI"/>
    <n v="4.6900000000000004"/>
    <n v="81759"/>
    <x v="0"/>
    <x v="0"/>
    <x v="0"/>
    <x v="4"/>
    <n v="796"/>
    <x v="0"/>
    <x v="2"/>
  </r>
  <r>
    <s v="Maruti Swift LXI BSIV"/>
    <n v="3.64"/>
    <n v="58766"/>
    <x v="1"/>
    <x v="0"/>
    <x v="0"/>
    <x v="4"/>
    <n v="1248"/>
    <x v="0"/>
    <x v="0"/>
  </r>
  <r>
    <s v="Maruti Swift Dzire VXI"/>
    <n v="3.61"/>
    <n v="74886"/>
    <x v="1"/>
    <x v="0"/>
    <x v="0"/>
    <x v="5"/>
    <n v="1497"/>
    <x v="0"/>
    <x v="0"/>
  </r>
  <r>
    <s v="Chevrolet Spark 1.0 LT"/>
    <n v="0.73784000000000005"/>
    <n v="74008"/>
    <x v="1"/>
    <x v="0"/>
    <x v="3"/>
    <x v="9"/>
    <n v="1198"/>
    <x v="2"/>
    <x v="0"/>
  </r>
  <r>
    <s v="Maruti Wagon R VXI"/>
    <n v="6.4"/>
    <n v="3809"/>
    <x v="1"/>
    <x v="0"/>
    <x v="0"/>
    <x v="11"/>
    <n v="1197"/>
    <x v="0"/>
    <x v="0"/>
  </r>
  <r>
    <s v="Toyota Innova 2.5 GX (Diesel) 8 Seater"/>
    <n v="8.25"/>
    <n v="137000"/>
    <x v="0"/>
    <x v="0"/>
    <x v="1"/>
    <x v="4"/>
    <n v="1197"/>
    <x v="0"/>
    <x v="0"/>
  </r>
  <r>
    <s v="Maruti Zen Estilo 1.1 LXI BSIII"/>
    <n v="1.05"/>
    <n v="104817"/>
    <x v="1"/>
    <x v="0"/>
    <x v="1"/>
    <x v="14"/>
    <n v="1120"/>
    <x v="0"/>
    <x v="0"/>
  </r>
  <r>
    <s v="Maruti Alto 800 LXI"/>
    <n v="3.45"/>
    <n v="10666"/>
    <x v="1"/>
    <x v="0"/>
    <x v="0"/>
    <x v="6"/>
    <n v="1373"/>
    <x v="0"/>
    <x v="0"/>
  </r>
  <r>
    <s v="Maruti Swift VDI"/>
    <n v="3.8"/>
    <n v="74124"/>
    <x v="0"/>
    <x v="0"/>
    <x v="1"/>
    <x v="10"/>
    <n v="1956"/>
    <x v="0"/>
    <x v="0"/>
  </r>
  <r>
    <s v="Mahindra Marazzo M8"/>
    <n v="8.9700000000000006"/>
    <n v="92167"/>
    <x v="0"/>
    <x v="0"/>
    <x v="1"/>
    <x v="3"/>
    <n v="1199"/>
    <x v="0"/>
    <x v="0"/>
  </r>
  <r>
    <s v="Honda Brio 1.2 S MT"/>
    <n v="4.1100000000000003"/>
    <n v="32111"/>
    <x v="1"/>
    <x v="0"/>
    <x v="0"/>
    <x v="0"/>
    <n v="1248"/>
    <x v="0"/>
    <x v="0"/>
  </r>
  <r>
    <s v="Hyundai i10 Sportz"/>
    <n v="1.85"/>
    <n v="111986"/>
    <x v="1"/>
    <x v="0"/>
    <x v="0"/>
    <x v="12"/>
    <n v="1497"/>
    <x v="0"/>
    <x v="0"/>
  </r>
  <r>
    <s v="Maruti Ritz VXI"/>
    <n v="1.85"/>
    <n v="89451"/>
    <x v="1"/>
    <x v="0"/>
    <x v="3"/>
    <x v="12"/>
    <n v="1995"/>
    <x v="0"/>
    <x v="0"/>
  </r>
  <r>
    <s v="Hyundai Xcent 1.1 CRDi SX Option"/>
    <n v="3.65"/>
    <n v="82990"/>
    <x v="0"/>
    <x v="0"/>
    <x v="0"/>
    <x v="5"/>
    <n v="1497"/>
    <x v="0"/>
    <x v="0"/>
  </r>
  <r>
    <s v="Maruti Ciaz ZXi"/>
    <n v="5.1100000000000003"/>
    <n v="88621"/>
    <x v="1"/>
    <x v="0"/>
    <x v="0"/>
    <x v="5"/>
    <n v="1396"/>
    <x v="0"/>
    <x v="0"/>
  </r>
  <r>
    <s v="Tata New Safari XZA Plus AT"/>
    <n v="20.23"/>
    <n v="13690"/>
    <x v="0"/>
    <x v="1"/>
    <x v="0"/>
    <x v="11"/>
    <n v="1995"/>
    <x v="1"/>
    <x v="0"/>
  </r>
  <r>
    <s v="Honda Amaze S Petrol"/>
    <n v="6.62"/>
    <n v="15712"/>
    <x v="1"/>
    <x v="0"/>
    <x v="0"/>
    <x v="6"/>
    <n v="1968"/>
    <x v="2"/>
    <x v="0"/>
  </r>
  <r>
    <s v="Maruti Vitara Brezza ZDi"/>
    <n v="7.9"/>
    <n v="72500"/>
    <x v="0"/>
    <x v="0"/>
    <x v="0"/>
    <x v="0"/>
    <n v="1047"/>
    <x v="0"/>
    <x v="0"/>
  </r>
  <r>
    <s v="Mahindra XUV300 W8 Option Diesel BSIV"/>
    <n v="10.25"/>
    <n v="82000"/>
    <x v="0"/>
    <x v="0"/>
    <x v="0"/>
    <x v="7"/>
    <n v="1196"/>
    <x v="0"/>
    <x v="0"/>
  </r>
  <r>
    <s v="Renault Koleos 4X4 MT"/>
    <n v="6.2"/>
    <n v="120000"/>
    <x v="0"/>
    <x v="0"/>
    <x v="0"/>
    <x v="2"/>
    <n v="1396"/>
    <x v="0"/>
    <x v="0"/>
  </r>
  <r>
    <s v="Honda City EXi"/>
    <n v="2.9"/>
    <n v="120000"/>
    <x v="1"/>
    <x v="0"/>
    <x v="1"/>
    <x v="9"/>
    <n v="1462"/>
    <x v="0"/>
    <x v="0"/>
  </r>
  <r>
    <s v="Hyundai i20 Asta Option Diesel"/>
    <n v="6.9"/>
    <n v="65000"/>
    <x v="0"/>
    <x v="0"/>
    <x v="0"/>
    <x v="0"/>
    <n v="1498"/>
    <x v="0"/>
    <x v="0"/>
  </r>
  <r>
    <s v="BMW X1 sDrive20d Expedition"/>
    <n v="32"/>
    <n v="18000"/>
    <x v="0"/>
    <x v="1"/>
    <x v="0"/>
    <x v="6"/>
    <n v="1197"/>
    <x v="2"/>
    <x v="0"/>
  </r>
  <r>
    <s v="Volkswagen Tiguan 2.0 TDI Highline"/>
    <n v="21"/>
    <n v="56500"/>
    <x v="0"/>
    <x v="1"/>
    <x v="0"/>
    <x v="3"/>
    <n v="1598"/>
    <x v="0"/>
    <x v="0"/>
  </r>
  <r>
    <s v="Tata Tiago 1.05 Revotorq XZ"/>
    <n v="3.65"/>
    <n v="80381"/>
    <x v="0"/>
    <x v="0"/>
    <x v="1"/>
    <x v="0"/>
    <n v="1461"/>
    <x v="0"/>
    <x v="0"/>
  </r>
  <r>
    <s v="Maruti Eeco 5 Seater AC BSIV"/>
    <n v="2.42"/>
    <n v="78220"/>
    <x v="1"/>
    <x v="0"/>
    <x v="2"/>
    <x v="5"/>
    <n v="1047"/>
    <x v="2"/>
    <x v="0"/>
  </r>
  <r>
    <s v="Hyundai i20 Magna Plus Diesel"/>
    <n v="6.46"/>
    <n v="91412"/>
    <x v="0"/>
    <x v="0"/>
    <x v="0"/>
    <x v="7"/>
    <n v="1198"/>
    <x v="0"/>
    <x v="0"/>
  </r>
  <r>
    <s v="Maruti XL6 Alpha"/>
    <n v="7.93"/>
    <n v="97295"/>
    <x v="1"/>
    <x v="0"/>
    <x v="0"/>
    <x v="7"/>
    <n v="2157"/>
    <x v="0"/>
    <x v="1"/>
  </r>
  <r>
    <s v="Honda Mobilio S i-DTEC"/>
    <n v="5.9"/>
    <n v="58300"/>
    <x v="0"/>
    <x v="0"/>
    <x v="0"/>
    <x v="2"/>
    <n v="999"/>
    <x v="0"/>
    <x v="2"/>
  </r>
  <r>
    <s v="Maruti Swift Dzire VXI 1.2"/>
    <n v="5.26"/>
    <n v="68031"/>
    <x v="1"/>
    <x v="0"/>
    <x v="1"/>
    <x v="0"/>
    <n v="799"/>
    <x v="0"/>
    <x v="2"/>
  </r>
  <r>
    <s v="Skoda Rapid 1.6 TDI Ambition"/>
    <n v="2.76"/>
    <n v="94405"/>
    <x v="0"/>
    <x v="0"/>
    <x v="2"/>
    <x v="8"/>
    <n v="2982"/>
    <x v="1"/>
    <x v="1"/>
  </r>
  <r>
    <s v="Renault Duster 85PS Diesel RxS"/>
    <n v="6.75"/>
    <n v="58200"/>
    <x v="0"/>
    <x v="0"/>
    <x v="0"/>
    <x v="0"/>
    <n v="1498"/>
    <x v="0"/>
    <x v="0"/>
  </r>
  <r>
    <s v="Tata Tigor 1.05 Revotorq XT"/>
    <n v="5.25"/>
    <n v="58000"/>
    <x v="0"/>
    <x v="0"/>
    <x v="0"/>
    <x v="3"/>
    <n v="1198"/>
    <x v="0"/>
    <x v="0"/>
  </r>
  <r>
    <s v="Mahindra KUV 100 NXT D75 K8 5Str"/>
    <n v="4.6500000000000004"/>
    <n v="62000"/>
    <x v="0"/>
    <x v="0"/>
    <x v="0"/>
    <x v="3"/>
    <n v="1498"/>
    <x v="0"/>
    <x v="0"/>
  </r>
  <r>
    <s v="Mahindra Alturas G4 4X4 AT"/>
    <n v="25.25"/>
    <n v="99000"/>
    <x v="0"/>
    <x v="1"/>
    <x v="0"/>
    <x v="6"/>
    <n v="1497"/>
    <x v="0"/>
    <x v="0"/>
  </r>
  <r>
    <s v="Renault KWID 1.0 RXT Optional"/>
    <n v="3.44"/>
    <n v="32875"/>
    <x v="1"/>
    <x v="0"/>
    <x v="0"/>
    <x v="3"/>
    <n v="1198"/>
    <x v="0"/>
    <x v="0"/>
  </r>
  <r>
    <s v="Renault KWID RXT"/>
    <n v="2.64"/>
    <n v="31951"/>
    <x v="1"/>
    <x v="0"/>
    <x v="1"/>
    <x v="2"/>
    <n v="1197"/>
    <x v="0"/>
    <x v="0"/>
  </r>
  <r>
    <s v="Toyota Fortuner 4x2 Manual"/>
    <n v="15.21"/>
    <n v="74300"/>
    <x v="0"/>
    <x v="0"/>
    <x v="0"/>
    <x v="5"/>
    <n v="1198"/>
    <x v="0"/>
    <x v="0"/>
  </r>
  <r>
    <s v="Skoda Rapid 1.5 TDI Style Plus"/>
    <n v="6.9"/>
    <n v="91100"/>
    <x v="0"/>
    <x v="0"/>
    <x v="0"/>
    <x v="2"/>
    <n v="1498"/>
    <x v="0"/>
    <x v="0"/>
  </r>
  <r>
    <s v="Tata Nexon 1.2 Revotron XM"/>
    <n v="6.51"/>
    <n v="15601"/>
    <x v="1"/>
    <x v="0"/>
    <x v="0"/>
    <x v="3"/>
    <n v="1968"/>
    <x v="2"/>
    <x v="0"/>
  </r>
  <r>
    <s v="Volkswagen Polo 1.5 TDI Highline"/>
    <n v="4.95"/>
    <n v="64300"/>
    <x v="0"/>
    <x v="0"/>
    <x v="0"/>
    <x v="4"/>
    <n v="796"/>
    <x v="0"/>
    <x v="2"/>
  </r>
  <r>
    <s v="Honda City i VTEC CVT VX"/>
    <n v="7.5"/>
    <n v="89772"/>
    <x v="1"/>
    <x v="1"/>
    <x v="0"/>
    <x v="2"/>
    <n v="1197"/>
    <x v="0"/>
    <x v="0"/>
  </r>
  <r>
    <s v="Mahindra KUV 100 mFALCON D75 K8 Dual Tone"/>
    <n v="3.84"/>
    <n v="66078"/>
    <x v="0"/>
    <x v="0"/>
    <x v="0"/>
    <x v="0"/>
    <n v="814"/>
    <x v="0"/>
    <x v="2"/>
  </r>
  <r>
    <s v="Hyundai i20 Asta 1.2"/>
    <n v="4.3499999999999996"/>
    <n v="75317"/>
    <x v="1"/>
    <x v="0"/>
    <x v="1"/>
    <x v="5"/>
    <n v="1498"/>
    <x v="0"/>
    <x v="0"/>
  </r>
  <r>
    <s v="Skoda Fabia 1.2 MPI Elegance"/>
    <n v="1.78"/>
    <n v="73263"/>
    <x v="1"/>
    <x v="0"/>
    <x v="1"/>
    <x v="16"/>
    <n v="2199"/>
    <x v="0"/>
    <x v="1"/>
  </r>
  <r>
    <s v="Honda City i DTEC SV"/>
    <n v="4.45"/>
    <n v="121816"/>
    <x v="0"/>
    <x v="0"/>
    <x v="0"/>
    <x v="5"/>
    <n v="1248"/>
    <x v="0"/>
    <x v="0"/>
  </r>
  <r>
    <s v="Volkswagen Tiguan 2.0 TDI Highline"/>
    <n v="22.25"/>
    <n v="104000"/>
    <x v="0"/>
    <x v="1"/>
    <x v="0"/>
    <x v="0"/>
    <n v="999"/>
    <x v="0"/>
    <x v="2"/>
  </r>
  <r>
    <s v="Maruti Alto 800 LXI"/>
    <n v="2.27"/>
    <n v="45877"/>
    <x v="1"/>
    <x v="0"/>
    <x v="0"/>
    <x v="2"/>
    <n v="1461"/>
    <x v="0"/>
    <x v="0"/>
  </r>
  <r>
    <s v="Maruti Swift VXI"/>
    <n v="4.9400000000000004"/>
    <n v="38922"/>
    <x v="1"/>
    <x v="0"/>
    <x v="0"/>
    <x v="3"/>
    <n v="1197"/>
    <x v="0"/>
    <x v="0"/>
  </r>
  <r>
    <s v="Hyundai EON Era Plus"/>
    <n v="2.4300000000000002"/>
    <n v="51612"/>
    <x v="1"/>
    <x v="0"/>
    <x v="0"/>
    <x v="4"/>
    <n v="998"/>
    <x v="0"/>
    <x v="2"/>
  </r>
  <r>
    <s v="Volkswagen Vento 1.5 TDI Comfortline AT"/>
    <n v="4.72"/>
    <n v="101695"/>
    <x v="0"/>
    <x v="1"/>
    <x v="2"/>
    <x v="4"/>
    <n v="1197"/>
    <x v="0"/>
    <x v="0"/>
  </r>
  <r>
    <s v="Hyundai Santa Fe 2WD AT"/>
    <n v="10.52"/>
    <n v="94786"/>
    <x v="0"/>
    <x v="1"/>
    <x v="1"/>
    <x v="4"/>
    <n v="1186"/>
    <x v="0"/>
    <x v="0"/>
  </r>
  <r>
    <s v="Maruti Swift VDI BSIV"/>
    <n v="2.14"/>
    <n v="230510"/>
    <x v="0"/>
    <x v="0"/>
    <x v="0"/>
    <x v="16"/>
    <n v="1582"/>
    <x v="0"/>
    <x v="0"/>
  </r>
  <r>
    <s v="Nissan Magnite XV Premium"/>
    <n v="8.49"/>
    <n v="10905"/>
    <x v="1"/>
    <x v="0"/>
    <x v="0"/>
    <x v="1"/>
    <n v="1198"/>
    <x v="0"/>
    <x v="0"/>
  </r>
  <r>
    <s v="Renault Scala Diesel RxL"/>
    <n v="2.97"/>
    <n v="71336"/>
    <x v="0"/>
    <x v="0"/>
    <x v="1"/>
    <x v="5"/>
    <n v="1199"/>
    <x v="0"/>
    <x v="0"/>
  </r>
  <r>
    <s v="Maruti Swift VXI"/>
    <n v="5.82"/>
    <n v="6356"/>
    <x v="1"/>
    <x v="0"/>
    <x v="0"/>
    <x v="1"/>
    <n v="1248"/>
    <x v="0"/>
    <x v="0"/>
  </r>
  <r>
    <s v="Maruti Wagon R LXI BS IV"/>
    <n v="2.72"/>
    <n v="77065"/>
    <x v="1"/>
    <x v="0"/>
    <x v="0"/>
    <x v="5"/>
    <n v="1197"/>
    <x v="0"/>
    <x v="0"/>
  </r>
  <r>
    <s v="Hyundai i10 Sportz 1.2 AT"/>
    <n v="1.84"/>
    <n v="54885"/>
    <x v="1"/>
    <x v="1"/>
    <x v="2"/>
    <x v="14"/>
    <n v="1197"/>
    <x v="0"/>
    <x v="0"/>
  </r>
  <r>
    <s v="Hyundai Grand i10 1.2 CRDi Sportz Option"/>
    <n v="4.29"/>
    <n v="82621"/>
    <x v="0"/>
    <x v="0"/>
    <x v="0"/>
    <x v="3"/>
    <n v="1591"/>
    <x v="0"/>
    <x v="0"/>
  </r>
  <r>
    <s v="Hyundai Creta 1.6 CRDi SX"/>
    <n v="11.09"/>
    <n v="46095"/>
    <x v="0"/>
    <x v="0"/>
    <x v="0"/>
    <x v="7"/>
    <n v="998"/>
    <x v="4"/>
    <x v="2"/>
  </r>
  <r>
    <s v="Honda Brio S MT"/>
    <n v="3.22"/>
    <n v="45162"/>
    <x v="1"/>
    <x v="0"/>
    <x v="0"/>
    <x v="4"/>
    <n v="1956"/>
    <x v="1"/>
    <x v="0"/>
  </r>
  <r>
    <s v="Tata Tiago 1.2 Revotron XT"/>
    <n v="4.24"/>
    <n v="26680"/>
    <x v="1"/>
    <x v="0"/>
    <x v="0"/>
    <x v="3"/>
    <n v="1498"/>
    <x v="0"/>
    <x v="0"/>
  </r>
  <r>
    <s v="Maruti Swift Vdi BSIII"/>
    <n v="1.52"/>
    <n v="150112"/>
    <x v="0"/>
    <x v="0"/>
    <x v="4"/>
    <x v="14"/>
    <n v="1197"/>
    <x v="0"/>
    <x v="0"/>
  </r>
  <r>
    <s v="Hyundai Grand i10 1.2 Kappa Sportz Dual Tone"/>
    <n v="5.0999999999999996"/>
    <n v="58386"/>
    <x v="1"/>
    <x v="0"/>
    <x v="1"/>
    <x v="7"/>
    <n v="998"/>
    <x v="0"/>
    <x v="2"/>
  </r>
  <r>
    <s v="Maruti Swift Dzire VXI"/>
    <n v="2.86"/>
    <n v="75963"/>
    <x v="1"/>
    <x v="0"/>
    <x v="2"/>
    <x v="8"/>
    <n v="2494"/>
    <x v="0"/>
    <x v="1"/>
  </r>
  <r>
    <s v="Hyundai Creta 1.6 SX Automatic"/>
    <n v="12.63"/>
    <n v="25099"/>
    <x v="1"/>
    <x v="1"/>
    <x v="0"/>
    <x v="7"/>
    <n v="1198"/>
    <x v="0"/>
    <x v="0"/>
  </r>
  <r>
    <s v="Maruti Celerio VXI"/>
    <n v="3.1"/>
    <n v="42101"/>
    <x v="1"/>
    <x v="0"/>
    <x v="0"/>
    <x v="4"/>
    <n v="1984"/>
    <x v="0"/>
    <x v="0"/>
  </r>
  <r>
    <s v="Tata Harrier XZ Dual Tone"/>
    <n v="10.89"/>
    <n v="23129"/>
    <x v="0"/>
    <x v="0"/>
    <x v="0"/>
    <x v="1"/>
    <n v="998"/>
    <x v="0"/>
    <x v="2"/>
  </r>
  <r>
    <s v="Honda Amaze VX i-DTEC"/>
    <n v="4.75"/>
    <n v="62000"/>
    <x v="0"/>
    <x v="0"/>
    <x v="0"/>
    <x v="4"/>
    <n v="1248"/>
    <x v="0"/>
    <x v="0"/>
  </r>
  <r>
    <s v="Maruti Swift Dzire VXI"/>
    <n v="4.2"/>
    <n v="67715"/>
    <x v="1"/>
    <x v="0"/>
    <x v="0"/>
    <x v="4"/>
    <n v="1497"/>
    <x v="0"/>
    <x v="0"/>
  </r>
  <r>
    <s v="Maruti Wagon R VXI"/>
    <n v="1"/>
    <n v="59726"/>
    <x v="1"/>
    <x v="0"/>
    <x v="0"/>
    <x v="18"/>
    <n v="1248"/>
    <x v="0"/>
    <x v="0"/>
  </r>
  <r>
    <s v="Toyota Innova 2.5 GX (Diesel) 8 Seater"/>
    <n v="7.6"/>
    <n v="168292"/>
    <x v="0"/>
    <x v="0"/>
    <x v="1"/>
    <x v="4"/>
    <n v="1498"/>
    <x v="0"/>
    <x v="0"/>
  </r>
  <r>
    <s v="Mahindra KUV 100 NXT G80 K2"/>
    <n v="3.3"/>
    <n v="84825"/>
    <x v="1"/>
    <x v="0"/>
    <x v="0"/>
    <x v="3"/>
    <n v="999"/>
    <x v="0"/>
    <x v="2"/>
  </r>
  <r>
    <s v="Skoda Superb LK 2.0 TDI AT"/>
    <n v="17.55"/>
    <n v="140785"/>
    <x v="0"/>
    <x v="1"/>
    <x v="0"/>
    <x v="0"/>
    <n v="1582"/>
    <x v="0"/>
    <x v="0"/>
  </r>
  <r>
    <s v="Maruti Wagon R VXI BS IV"/>
    <n v="2.16"/>
    <n v="28037"/>
    <x v="1"/>
    <x v="0"/>
    <x v="0"/>
    <x v="8"/>
    <n v="1956"/>
    <x v="0"/>
    <x v="0"/>
  </r>
  <r>
    <s v="Maruti Swift VDI"/>
    <n v="2.86"/>
    <n v="80789"/>
    <x v="0"/>
    <x v="0"/>
    <x v="2"/>
    <x v="8"/>
    <n v="998"/>
    <x v="0"/>
    <x v="2"/>
  </r>
  <r>
    <s v="Hyundai Creta S"/>
    <n v="12.9"/>
    <n v="16968"/>
    <x v="1"/>
    <x v="0"/>
    <x v="0"/>
    <x v="6"/>
    <n v="1497"/>
    <x v="0"/>
    <x v="0"/>
  </r>
  <r>
    <s v="Maruti Swift Dzire AMT ZDI"/>
    <n v="5.94"/>
    <n v="23338"/>
    <x v="0"/>
    <x v="1"/>
    <x v="0"/>
    <x v="2"/>
    <n v="1498"/>
    <x v="0"/>
    <x v="0"/>
  </r>
  <r>
    <s v="Ford Ecosport 1.5 DV5 MT Titanium"/>
    <n v="4.1399999999999997"/>
    <n v="88993"/>
    <x v="0"/>
    <x v="0"/>
    <x v="1"/>
    <x v="10"/>
    <n v="1199"/>
    <x v="0"/>
    <x v="0"/>
  </r>
  <r>
    <s v="Renault KWID 1.0 RXT Optional"/>
    <n v="3.75"/>
    <n v="58342"/>
    <x v="1"/>
    <x v="0"/>
    <x v="0"/>
    <x v="3"/>
    <n v="1582"/>
    <x v="2"/>
    <x v="0"/>
  </r>
  <r>
    <s v="Hyundai Verna CRDi 1.6 AT SX Plus"/>
    <n v="9.8000000000000007"/>
    <n v="57000"/>
    <x v="0"/>
    <x v="1"/>
    <x v="0"/>
    <x v="3"/>
    <n v="1197"/>
    <x v="0"/>
    <x v="0"/>
  </r>
  <r>
    <s v="Tata Harrier XZ"/>
    <n v="13.9"/>
    <n v="66000"/>
    <x v="0"/>
    <x v="0"/>
    <x v="0"/>
    <x v="7"/>
    <n v="995"/>
    <x v="2"/>
    <x v="2"/>
  </r>
  <r>
    <s v="Maruti Celerio VXI AT"/>
    <n v="3.75"/>
    <n v="58213"/>
    <x v="1"/>
    <x v="1"/>
    <x v="0"/>
    <x v="5"/>
    <n v="1086"/>
    <x v="0"/>
    <x v="0"/>
  </r>
  <r>
    <s v="Honda City 1.5 V MT"/>
    <n v="2.76"/>
    <n v="129760"/>
    <x v="1"/>
    <x v="0"/>
    <x v="1"/>
    <x v="14"/>
    <n v="1396"/>
    <x v="0"/>
    <x v="0"/>
  </r>
  <r>
    <s v="Honda City i-DTEC ZX"/>
    <n v="10.25"/>
    <n v="48100"/>
    <x v="0"/>
    <x v="0"/>
    <x v="0"/>
    <x v="3"/>
    <n v="1498"/>
    <x v="0"/>
    <x v="0"/>
  </r>
  <r>
    <s v="Tata Tiago 1.2 Revotron XZ"/>
    <n v="3.84"/>
    <n v="48554"/>
    <x v="1"/>
    <x v="0"/>
    <x v="0"/>
    <x v="2"/>
    <n v="1968"/>
    <x v="0"/>
    <x v="0"/>
  </r>
  <r>
    <s v="Hyundai Creta 1.6 CRDi SX Option"/>
    <n v="10.58"/>
    <n v="19787"/>
    <x v="0"/>
    <x v="0"/>
    <x v="0"/>
    <x v="0"/>
    <n v="2179"/>
    <x v="0"/>
    <x v="1"/>
  </r>
  <r>
    <s v="Hyundai Grand i10 Sportz"/>
    <n v="4.49"/>
    <n v="39910"/>
    <x v="1"/>
    <x v="0"/>
    <x v="0"/>
    <x v="0"/>
    <n v="1462"/>
    <x v="0"/>
    <x v="0"/>
  </r>
  <r>
    <s v="Chevrolet Spark 1.0 LT"/>
    <n v="0.73784000000000005"/>
    <n v="63342"/>
    <x v="1"/>
    <x v="0"/>
    <x v="0"/>
    <x v="14"/>
    <n v="1197"/>
    <x v="0"/>
    <x v="0"/>
  </r>
  <r>
    <s v="Hyundai i10 Era"/>
    <n v="2.9"/>
    <n v="89000"/>
    <x v="1"/>
    <x v="0"/>
    <x v="0"/>
    <x v="16"/>
    <n v="1248"/>
    <x v="2"/>
    <x v="0"/>
  </r>
  <r>
    <s v="Hyundai i20 Magna 1.4 CRDi (Diesel)"/>
    <n v="3.4"/>
    <n v="89201"/>
    <x v="0"/>
    <x v="0"/>
    <x v="1"/>
    <x v="10"/>
    <n v="1968"/>
    <x v="0"/>
    <x v="0"/>
  </r>
  <r>
    <s v="Honda Mobilio S i-DTEC"/>
    <n v="4.2300000000000004"/>
    <n v="130151"/>
    <x v="0"/>
    <x v="0"/>
    <x v="0"/>
    <x v="4"/>
    <n v="1298"/>
    <x v="0"/>
    <x v="0"/>
  </r>
  <r>
    <s v="Skoda Octavia Elegance 2.0 TDI AT"/>
    <n v="5.78"/>
    <n v="179308"/>
    <x v="0"/>
    <x v="1"/>
    <x v="1"/>
    <x v="10"/>
    <n v="1495"/>
    <x v="0"/>
    <x v="0"/>
  </r>
  <r>
    <s v="Tata Hexa XT"/>
    <n v="10.5"/>
    <n v="58000"/>
    <x v="0"/>
    <x v="0"/>
    <x v="0"/>
    <x v="3"/>
    <n v="1461"/>
    <x v="0"/>
    <x v="0"/>
  </r>
  <r>
    <s v="Maruti Ciaz Alpha Automatic BSIV"/>
    <n v="9.0299999999999994"/>
    <n v="24311"/>
    <x v="1"/>
    <x v="1"/>
    <x v="0"/>
    <x v="7"/>
    <n v="2179"/>
    <x v="0"/>
    <x v="1"/>
  </r>
  <r>
    <s v="Toyota Etios Liva G"/>
    <n v="3.36"/>
    <n v="81899"/>
    <x v="1"/>
    <x v="0"/>
    <x v="0"/>
    <x v="5"/>
    <n v="814"/>
    <x v="2"/>
    <x v="2"/>
  </r>
  <r>
    <s v="Maruti Vitara Brezza VDi Option"/>
    <n v="6.68"/>
    <n v="45795"/>
    <x v="0"/>
    <x v="0"/>
    <x v="0"/>
    <x v="0"/>
    <n v="1248"/>
    <x v="4"/>
    <x v="0"/>
  </r>
  <r>
    <s v="Skoda New Laura Ambiente 2.0 TDI CR MT"/>
    <n v="3.41"/>
    <n v="95884"/>
    <x v="0"/>
    <x v="0"/>
    <x v="1"/>
    <x v="10"/>
    <n v="1248"/>
    <x v="0"/>
    <x v="0"/>
  </r>
  <r>
    <s v="Maruti Swift 1.3 VXi"/>
    <n v="1.47"/>
    <n v="89657"/>
    <x v="1"/>
    <x v="0"/>
    <x v="0"/>
    <x v="9"/>
    <n v="1199"/>
    <x v="1"/>
    <x v="0"/>
  </r>
  <r>
    <s v="Hyundai Accent GLE"/>
    <n v="1.35"/>
    <n v="116416"/>
    <x v="1"/>
    <x v="0"/>
    <x v="2"/>
    <x v="12"/>
    <n v="1197"/>
    <x v="0"/>
    <x v="0"/>
  </r>
  <r>
    <s v="Renault Duster 85PS Diesel RxL Optional"/>
    <n v="3.14"/>
    <n v="90198"/>
    <x v="0"/>
    <x v="0"/>
    <x v="1"/>
    <x v="8"/>
    <n v="1498"/>
    <x v="0"/>
    <x v="0"/>
  </r>
  <r>
    <s v="Mahindra XUV500 W6 2WD"/>
    <n v="7.73"/>
    <n v="73230"/>
    <x v="0"/>
    <x v="0"/>
    <x v="0"/>
    <x v="2"/>
    <n v="2494"/>
    <x v="0"/>
    <x v="1"/>
  </r>
  <r>
    <s v="Hyundai EON Era"/>
    <n v="1.38"/>
    <n v="134279"/>
    <x v="1"/>
    <x v="0"/>
    <x v="0"/>
    <x v="16"/>
    <n v="1956"/>
    <x v="0"/>
    <x v="0"/>
  </r>
  <r>
    <s v="Maruti Ciaz ZDi Plus SHVS"/>
    <n v="5.88"/>
    <n v="64933"/>
    <x v="0"/>
    <x v="0"/>
    <x v="1"/>
    <x v="4"/>
    <n v="1451"/>
    <x v="0"/>
    <x v="0"/>
  </r>
  <r>
    <s v="Maruti Ciaz VDi Plus SHVS"/>
    <n v="5.0599999999999996"/>
    <n v="81114"/>
    <x v="0"/>
    <x v="0"/>
    <x v="3"/>
    <x v="2"/>
    <n v="1198"/>
    <x v="0"/>
    <x v="0"/>
  </r>
  <r>
    <s v="Honda Jazz 1.2 VX i VTEC"/>
    <n v="4.4400000000000004"/>
    <n v="60923"/>
    <x v="1"/>
    <x v="0"/>
    <x v="2"/>
    <x v="2"/>
    <n v="1248"/>
    <x v="0"/>
    <x v="0"/>
  </r>
  <r>
    <s v="Hyundai i20 Magna"/>
    <n v="2.2000000000000002"/>
    <n v="92573"/>
    <x v="1"/>
    <x v="0"/>
    <x v="0"/>
    <x v="12"/>
    <n v="1582"/>
    <x v="0"/>
    <x v="0"/>
  </r>
  <r>
    <s v="Honda Mobilio V i-DTEC"/>
    <n v="4.5599999999999996"/>
    <n v="65281"/>
    <x v="0"/>
    <x v="0"/>
    <x v="1"/>
    <x v="4"/>
    <n v="1197"/>
    <x v="4"/>
    <x v="0"/>
  </r>
  <r>
    <s v="Toyota Innova 2.5 VX (Diesel) 8 Seater"/>
    <n v="8.57"/>
    <n v="138448"/>
    <x v="0"/>
    <x v="0"/>
    <x v="1"/>
    <x v="4"/>
    <n v="1598"/>
    <x v="0"/>
    <x v="0"/>
  </r>
  <r>
    <s v="Jeep Compass 2.0 Limited Option 4X4 Black"/>
    <n v="12.58"/>
    <n v="86513"/>
    <x v="0"/>
    <x v="0"/>
    <x v="1"/>
    <x v="3"/>
    <n v="1120"/>
    <x v="0"/>
    <x v="0"/>
  </r>
  <r>
    <s v="MG Hector Plus Sharp Hybrid MT"/>
    <n v="16.57"/>
    <n v="18697"/>
    <x v="1"/>
    <x v="0"/>
    <x v="0"/>
    <x v="6"/>
    <n v="999"/>
    <x v="0"/>
    <x v="2"/>
  </r>
  <r>
    <s v="Honda Brio S MT"/>
    <n v="3.68"/>
    <n v="71735"/>
    <x v="1"/>
    <x v="0"/>
    <x v="1"/>
    <x v="2"/>
    <n v="1197"/>
    <x v="0"/>
    <x v="0"/>
  </r>
  <r>
    <s v="Maruti Vitara Brezza VDi"/>
    <n v="5.95"/>
    <n v="72316"/>
    <x v="0"/>
    <x v="0"/>
    <x v="1"/>
    <x v="2"/>
    <n v="2494"/>
    <x v="2"/>
    <x v="1"/>
  </r>
  <r>
    <s v="Hyundai Verna 1.6 CRDi SX"/>
    <n v="6.25"/>
    <n v="87770"/>
    <x v="0"/>
    <x v="0"/>
    <x v="0"/>
    <x v="2"/>
    <n v="1248"/>
    <x v="0"/>
    <x v="0"/>
  </r>
  <r>
    <s v="Hyundai i20 Magna Plus BSIV"/>
    <n v="5.68"/>
    <n v="25890"/>
    <x v="1"/>
    <x v="0"/>
    <x v="0"/>
    <x v="7"/>
    <n v="1598"/>
    <x v="0"/>
    <x v="0"/>
  </r>
  <r>
    <s v="Volkswagen Vento Petrol Comfortline"/>
    <n v="3.2"/>
    <n v="81426"/>
    <x v="1"/>
    <x v="0"/>
    <x v="1"/>
    <x v="10"/>
    <n v="1591"/>
    <x v="0"/>
    <x v="0"/>
  </r>
  <r>
    <s v="Hyundai Grand i10 CRDi Sportz"/>
    <n v="3.09"/>
    <n v="107868"/>
    <x v="0"/>
    <x v="0"/>
    <x v="0"/>
    <x v="5"/>
    <n v="1199"/>
    <x v="0"/>
    <x v="0"/>
  </r>
  <r>
    <s v="Renault KWID 1.0 RXT"/>
    <n v="3.4"/>
    <n v="23434"/>
    <x v="1"/>
    <x v="0"/>
    <x v="0"/>
    <x v="3"/>
    <n v="999"/>
    <x v="2"/>
    <x v="2"/>
  </r>
  <r>
    <s v="Maruti Baleno 1.2 Zeta"/>
    <n v="5.58"/>
    <n v="21099"/>
    <x v="1"/>
    <x v="0"/>
    <x v="0"/>
    <x v="0"/>
    <n v="1582"/>
    <x v="0"/>
    <x v="0"/>
  </r>
  <r>
    <s v="Toyota Innova 2.5 G (Diesel) 8 Seater BS IV"/>
    <n v="3.72"/>
    <n v="196320"/>
    <x v="0"/>
    <x v="0"/>
    <x v="1"/>
    <x v="12"/>
    <n v="1248"/>
    <x v="0"/>
    <x v="0"/>
  </r>
  <r>
    <s v="Tata Indica Aura 1.3 Quadrajet"/>
    <n v="1.41"/>
    <n v="51650"/>
    <x v="0"/>
    <x v="0"/>
    <x v="1"/>
    <x v="14"/>
    <n v="1364"/>
    <x v="0"/>
    <x v="0"/>
  </r>
  <r>
    <s v="Volkswagen Vento 1.6 Highline"/>
    <n v="6.2"/>
    <n v="44091"/>
    <x v="1"/>
    <x v="0"/>
    <x v="0"/>
    <x v="2"/>
    <n v="1956"/>
    <x v="0"/>
    <x v="0"/>
  </r>
  <r>
    <s v="Hyundai Creta 1.6 VTVT SX Plus"/>
    <n v="9.16"/>
    <n v="33231"/>
    <x v="1"/>
    <x v="0"/>
    <x v="1"/>
    <x v="0"/>
    <n v="1248"/>
    <x v="0"/>
    <x v="0"/>
  </r>
  <r>
    <s v="Tata Altroz XM plus"/>
    <n v="6.75"/>
    <n v="7027"/>
    <x v="1"/>
    <x v="0"/>
    <x v="0"/>
    <x v="1"/>
    <n v="1462"/>
    <x v="0"/>
    <x v="0"/>
  </r>
  <r>
    <s v="Renault Triber RXL"/>
    <n v="6.87"/>
    <n v="5570"/>
    <x v="1"/>
    <x v="0"/>
    <x v="0"/>
    <x v="1"/>
    <n v="1248"/>
    <x v="0"/>
    <x v="0"/>
  </r>
  <r>
    <s v="Hyundai Creta 1.6 CRDi SX"/>
    <n v="9.4"/>
    <n v="72500"/>
    <x v="0"/>
    <x v="0"/>
    <x v="0"/>
    <x v="2"/>
    <n v="936"/>
    <x v="0"/>
    <x v="2"/>
  </r>
  <r>
    <s v="Maruti Swift VDI"/>
    <n v="2.86"/>
    <n v="114638"/>
    <x v="0"/>
    <x v="0"/>
    <x v="1"/>
    <x v="8"/>
    <n v="998"/>
    <x v="0"/>
    <x v="2"/>
  </r>
  <r>
    <s v="Toyota Etios GD SP"/>
    <n v="3.5"/>
    <n v="72200"/>
    <x v="0"/>
    <x v="0"/>
    <x v="0"/>
    <x v="10"/>
    <n v="1373"/>
    <x v="0"/>
    <x v="0"/>
  </r>
  <r>
    <s v="Jeep Compass 2.0 Longitude Option"/>
    <n v="11.9"/>
    <n v="61300"/>
    <x v="0"/>
    <x v="0"/>
    <x v="0"/>
    <x v="3"/>
    <n v="1199"/>
    <x v="0"/>
    <x v="0"/>
  </r>
  <r>
    <s v="Maruti Ertiga VDI"/>
    <n v="4.13"/>
    <n v="245456"/>
    <x v="0"/>
    <x v="0"/>
    <x v="0"/>
    <x v="10"/>
    <n v="1497"/>
    <x v="2"/>
    <x v="0"/>
  </r>
  <r>
    <s v="Maruti Ciaz Delta"/>
    <n v="8.49"/>
    <n v="52200"/>
    <x v="1"/>
    <x v="0"/>
    <x v="0"/>
    <x v="7"/>
    <n v="999"/>
    <x v="0"/>
    <x v="2"/>
  </r>
  <r>
    <s v="Maruti Ciaz ZDi Plus"/>
    <n v="5.9"/>
    <n v="75000"/>
    <x v="0"/>
    <x v="0"/>
    <x v="1"/>
    <x v="4"/>
    <n v="1197"/>
    <x v="0"/>
    <x v="0"/>
  </r>
  <r>
    <s v="Chevrolet Beat Diesel LT"/>
    <n v="1.6"/>
    <n v="68669"/>
    <x v="0"/>
    <x v="0"/>
    <x v="0"/>
    <x v="16"/>
    <n v="1248"/>
    <x v="0"/>
    <x v="0"/>
  </r>
  <r>
    <s v="Maruti Celerio ZXI"/>
    <n v="4.5"/>
    <n v="57313"/>
    <x v="1"/>
    <x v="0"/>
    <x v="0"/>
    <x v="7"/>
    <n v="1086"/>
    <x v="0"/>
    <x v="0"/>
  </r>
  <r>
    <s v="Maruti Ciaz VXi Plus"/>
    <n v="5.5"/>
    <n v="549999"/>
    <x v="1"/>
    <x v="0"/>
    <x v="0"/>
    <x v="4"/>
    <n v="2494"/>
    <x v="0"/>
    <x v="1"/>
  </r>
  <r>
    <s v="Volkswagen Polo 1.2 MPI Comfortline"/>
    <n v="5"/>
    <n v="46328"/>
    <x v="1"/>
    <x v="0"/>
    <x v="0"/>
    <x v="2"/>
    <n v="1197"/>
    <x v="0"/>
    <x v="0"/>
  </r>
  <r>
    <s v="Honda City 1.5 S MT"/>
    <n v="3.75"/>
    <n v="57407"/>
    <x v="1"/>
    <x v="0"/>
    <x v="1"/>
    <x v="16"/>
    <n v="1995"/>
    <x v="0"/>
    <x v="0"/>
  </r>
  <r>
    <s v="Datsun RediGO 1.0 S"/>
    <n v="2.25"/>
    <n v="87537"/>
    <x v="1"/>
    <x v="0"/>
    <x v="1"/>
    <x v="0"/>
    <n v="799"/>
    <x v="0"/>
    <x v="2"/>
  </r>
  <r>
    <s v="Maruti Swift Dzire VXI"/>
    <n v="4.3499999999999996"/>
    <n v="80176"/>
    <x v="1"/>
    <x v="0"/>
    <x v="0"/>
    <x v="10"/>
    <n v="1248"/>
    <x v="0"/>
    <x v="0"/>
  </r>
  <r>
    <s v="Maruti Swift Dzire VDI"/>
    <n v="6.65"/>
    <n v="62600"/>
    <x v="0"/>
    <x v="0"/>
    <x v="0"/>
    <x v="0"/>
    <n v="2143"/>
    <x v="0"/>
    <x v="1"/>
  </r>
  <r>
    <s v="Hyundai Santro Xing GL"/>
    <n v="2.11"/>
    <n v="66737"/>
    <x v="1"/>
    <x v="0"/>
    <x v="1"/>
    <x v="10"/>
    <n v="1497"/>
    <x v="0"/>
    <x v="0"/>
  </r>
  <r>
    <s v="Toyota Innova 2.5 V Diesel 7-seater"/>
    <n v="5.5"/>
    <n v="124400"/>
    <x v="0"/>
    <x v="0"/>
    <x v="1"/>
    <x v="16"/>
    <n v="1198"/>
    <x v="2"/>
    <x v="0"/>
  </r>
  <r>
    <s v="Hyundai i10 Sportz 1.2"/>
    <n v="1.91"/>
    <n v="57480"/>
    <x v="1"/>
    <x v="0"/>
    <x v="1"/>
    <x v="12"/>
    <n v="814"/>
    <x v="0"/>
    <x v="2"/>
  </r>
  <r>
    <s v="BMW 3 Series 320d Luxury Line"/>
    <n v="13.5"/>
    <n v="99000"/>
    <x v="0"/>
    <x v="1"/>
    <x v="0"/>
    <x v="4"/>
    <n v="1197"/>
    <x v="0"/>
    <x v="0"/>
  </r>
  <r>
    <s v="Renault KWID RXL"/>
    <n v="2.75"/>
    <n v="47000"/>
    <x v="1"/>
    <x v="0"/>
    <x v="0"/>
    <x v="3"/>
    <n v="1197"/>
    <x v="0"/>
    <x v="0"/>
  </r>
  <r>
    <s v="Maruti Baleno 1.3 Sigma"/>
    <n v="5.5"/>
    <n v="35000"/>
    <x v="0"/>
    <x v="0"/>
    <x v="0"/>
    <x v="3"/>
    <n v="1086"/>
    <x v="0"/>
    <x v="0"/>
  </r>
  <r>
    <s v="Mercedes-Benz C-Class C 220 CDI BE COR"/>
    <n v="9.75"/>
    <n v="58000"/>
    <x v="0"/>
    <x v="1"/>
    <x v="0"/>
    <x v="10"/>
    <n v="1248"/>
    <x v="0"/>
    <x v="0"/>
  </r>
  <r>
    <s v="Honda City S"/>
    <n v="4"/>
    <n v="48000"/>
    <x v="1"/>
    <x v="0"/>
    <x v="0"/>
    <x v="8"/>
    <n v="1197"/>
    <x v="0"/>
    <x v="0"/>
  </r>
  <r>
    <s v="Honda Amaze VX AT i-Vtech"/>
    <n v="4.75"/>
    <n v="45000"/>
    <x v="1"/>
    <x v="1"/>
    <x v="0"/>
    <x v="5"/>
    <n v="1998"/>
    <x v="0"/>
    <x v="0"/>
  </r>
  <r>
    <s v="Hyundai EON D Lite"/>
    <n v="1.9"/>
    <n v="60000"/>
    <x v="1"/>
    <x v="0"/>
    <x v="1"/>
    <x v="8"/>
    <n v="999"/>
    <x v="0"/>
    <x v="2"/>
  </r>
  <r>
    <s v="Hyundai i20 Magna Optional 1.2"/>
    <n v="4.6500000000000004"/>
    <n v="23000"/>
    <x v="1"/>
    <x v="0"/>
    <x v="0"/>
    <x v="5"/>
    <n v="1199"/>
    <x v="0"/>
    <x v="0"/>
  </r>
  <r>
    <s v="Hyundai Grand i10 1.2 Kappa Era"/>
    <n v="4.5999999999999996"/>
    <n v="45000"/>
    <x v="1"/>
    <x v="0"/>
    <x v="0"/>
    <x v="7"/>
    <n v="2499"/>
    <x v="0"/>
    <x v="1"/>
  </r>
  <r>
    <s v="Hyundai i10 Magna 1.1L"/>
    <n v="3.25"/>
    <n v="45000"/>
    <x v="1"/>
    <x v="0"/>
    <x v="0"/>
    <x v="5"/>
    <n v="2143"/>
    <x v="0"/>
    <x v="1"/>
  </r>
  <r>
    <s v="Maruti Ertiga VDI"/>
    <n v="5.25"/>
    <n v="58000"/>
    <x v="0"/>
    <x v="0"/>
    <x v="0"/>
    <x v="10"/>
    <n v="1199"/>
    <x v="0"/>
    <x v="0"/>
  </r>
  <r>
    <s v="Hyundai i20 1.2 Spotz"/>
    <n v="6.25"/>
    <n v="48000"/>
    <x v="1"/>
    <x v="0"/>
    <x v="0"/>
    <x v="3"/>
    <n v="998"/>
    <x v="0"/>
    <x v="2"/>
  </r>
  <r>
    <s v="BMW 2 Series 220i M Sport"/>
    <n v="40"/>
    <n v="18000"/>
    <x v="1"/>
    <x v="1"/>
    <x v="0"/>
    <x v="1"/>
    <n v="1998"/>
    <x v="0"/>
    <x v="0"/>
  </r>
  <r>
    <s v="Skoda Kushaq 1.0 TSI Style 6 Airbags AT"/>
    <n v="16.75"/>
    <n v="16000"/>
    <x v="1"/>
    <x v="1"/>
    <x v="0"/>
    <x v="11"/>
    <n v="1596"/>
    <x v="0"/>
    <x v="0"/>
  </r>
  <r>
    <s v="Honda WR-V i-VTEC VX"/>
    <n v="9"/>
    <n v="17000"/>
    <x v="1"/>
    <x v="0"/>
    <x v="0"/>
    <x v="7"/>
    <n v="1061"/>
    <x v="0"/>
    <x v="0"/>
  </r>
  <r>
    <s v="Lexus NX 300h"/>
    <n v="42"/>
    <n v="111000"/>
    <x v="1"/>
    <x v="1"/>
    <x v="0"/>
    <x v="3"/>
    <n v="1248"/>
    <x v="0"/>
    <x v="0"/>
  </r>
  <r>
    <s v="Mercedes-Benz M-Class ML 250 CDI"/>
    <n v="28.5"/>
    <n v="38000"/>
    <x v="0"/>
    <x v="1"/>
    <x v="1"/>
    <x v="4"/>
    <n v="1461"/>
    <x v="0"/>
    <x v="0"/>
  </r>
  <r>
    <s v="Honda Amaze V Petrol BSIV"/>
    <n v="6"/>
    <n v="36500"/>
    <x v="1"/>
    <x v="0"/>
    <x v="0"/>
    <x v="0"/>
    <n v="995"/>
    <x v="0"/>
    <x v="2"/>
  </r>
  <r>
    <s v="Maruti Wagon R VXI Optional"/>
    <n v="3"/>
    <n v="80000"/>
    <x v="1"/>
    <x v="0"/>
    <x v="1"/>
    <x v="2"/>
    <n v="998"/>
    <x v="3"/>
    <x v="2"/>
  </r>
  <r>
    <s v="Chevrolet Cruze LTZ"/>
    <n v="3.5"/>
    <n v="60000"/>
    <x v="0"/>
    <x v="0"/>
    <x v="1"/>
    <x v="8"/>
    <n v="1248"/>
    <x v="0"/>
    <x v="0"/>
  </r>
  <r>
    <s v="Ford Fiesta 1.6 SXi ABS"/>
    <n v="0.6"/>
    <n v="110000"/>
    <x v="1"/>
    <x v="0"/>
    <x v="0"/>
    <x v="15"/>
    <n v="1199"/>
    <x v="0"/>
    <x v="0"/>
  </r>
  <r>
    <s v="Maruti Wagon R LXI Minor"/>
    <n v="1.3"/>
    <n v="40000"/>
    <x v="1"/>
    <x v="0"/>
    <x v="1"/>
    <x v="14"/>
    <n v="796"/>
    <x v="0"/>
    <x v="2"/>
  </r>
  <r>
    <s v="Maruti Ciaz VDi Plus SHVS"/>
    <n v="5.2"/>
    <n v="100000"/>
    <x v="0"/>
    <x v="0"/>
    <x v="0"/>
    <x v="2"/>
    <n v="1493"/>
    <x v="3"/>
    <x v="0"/>
  </r>
  <r>
    <s v="Nissan Kicks XV D BSIV"/>
    <n v="11.6"/>
    <n v="20000"/>
    <x v="0"/>
    <x v="0"/>
    <x v="0"/>
    <x v="6"/>
    <n v="796"/>
    <x v="0"/>
    <x v="2"/>
  </r>
  <r>
    <s v="Chevrolet Spark 1.0 LS"/>
    <n v="0.8"/>
    <n v="90000"/>
    <x v="1"/>
    <x v="0"/>
    <x v="3"/>
    <x v="14"/>
    <n v="1461"/>
    <x v="0"/>
    <x v="0"/>
  </r>
  <r>
    <s v="Maruti S-Presso VXI Plus 2019-2022"/>
    <n v="3.7"/>
    <n v="60000"/>
    <x v="1"/>
    <x v="0"/>
    <x v="0"/>
    <x v="6"/>
    <n v="1197"/>
    <x v="2"/>
    <x v="0"/>
  </r>
  <r>
    <s v="Maruti Swift Dzire VDI"/>
    <n v="5.75"/>
    <n v="100000"/>
    <x v="0"/>
    <x v="0"/>
    <x v="0"/>
    <x v="4"/>
    <n v="998"/>
    <x v="0"/>
    <x v="2"/>
  </r>
  <r>
    <s v="Volkswagen Polo Diesel Highline 1.2L"/>
    <n v="2.35"/>
    <n v="100000"/>
    <x v="0"/>
    <x v="0"/>
    <x v="1"/>
    <x v="10"/>
    <n v="624"/>
    <x v="0"/>
    <x v="2"/>
  </r>
  <r>
    <s v="Maruti Alto 800 LXI"/>
    <n v="1.8"/>
    <n v="80000"/>
    <x v="1"/>
    <x v="0"/>
    <x v="2"/>
    <x v="10"/>
    <n v="1591"/>
    <x v="0"/>
    <x v="0"/>
  </r>
  <r>
    <s v="Hyundai Verna SX Opt AT Diesel"/>
    <n v="15.5"/>
    <n v="32000"/>
    <x v="0"/>
    <x v="1"/>
    <x v="0"/>
    <x v="1"/>
    <n v="998"/>
    <x v="2"/>
    <x v="2"/>
  </r>
  <r>
    <s v="Maruti 800 AC"/>
    <n v="0.8"/>
    <n v="76000"/>
    <x v="1"/>
    <x v="0"/>
    <x v="2"/>
    <x v="15"/>
    <n v="1461"/>
    <x v="0"/>
    <x v="0"/>
  </r>
  <r>
    <s v="Renault Duster 110PS Diesel RxL"/>
    <n v="4.2"/>
    <n v="165000"/>
    <x v="0"/>
    <x v="0"/>
    <x v="1"/>
    <x v="5"/>
    <n v="1198"/>
    <x v="0"/>
    <x v="0"/>
  </r>
  <r>
    <s v="Maruti Swift Dzire VXI"/>
    <n v="4.5"/>
    <n v="40000"/>
    <x v="1"/>
    <x v="0"/>
    <x v="0"/>
    <x v="4"/>
    <n v="998"/>
    <x v="4"/>
    <x v="2"/>
  </r>
  <r>
    <s v="Maruti Celerio VXI CNG"/>
    <n v="5.7"/>
    <n v="40000"/>
    <x v="2"/>
    <x v="0"/>
    <x v="0"/>
    <x v="6"/>
    <n v="1461"/>
    <x v="0"/>
    <x v="0"/>
  </r>
  <r>
    <s v="Tata Nano Lx BSIV"/>
    <n v="0.35"/>
    <n v="100000"/>
    <x v="1"/>
    <x v="0"/>
    <x v="0"/>
    <x v="8"/>
    <n v="2179"/>
    <x v="0"/>
    <x v="1"/>
  </r>
  <r>
    <s v="Hyundai Creta 1.6 Gamma SX Plus"/>
    <n v="7.27"/>
    <n v="83775"/>
    <x v="1"/>
    <x v="0"/>
    <x v="2"/>
    <x v="4"/>
    <n v="1798"/>
    <x v="0"/>
    <x v="0"/>
  </r>
  <r>
    <s v="Maruti Celerio VXI AT"/>
    <n v="3.98"/>
    <n v="6860"/>
    <x v="1"/>
    <x v="1"/>
    <x v="0"/>
    <x v="0"/>
    <n v="1086"/>
    <x v="0"/>
    <x v="0"/>
  </r>
  <r>
    <s v="Renault Lodgy Stepway 110PS RXZ 7S"/>
    <n v="4.5599999999999996"/>
    <n v="122759"/>
    <x v="0"/>
    <x v="0"/>
    <x v="0"/>
    <x v="4"/>
    <n v="2494"/>
    <x v="0"/>
    <x v="1"/>
  </r>
  <r>
    <s v="Volkswagen Polo Petrol Highline 1.2L"/>
    <n v="2.76"/>
    <n v="39818"/>
    <x v="1"/>
    <x v="0"/>
    <x v="0"/>
    <x v="12"/>
    <n v="1497"/>
    <x v="0"/>
    <x v="0"/>
  </r>
  <r>
    <s v="Maruti Wagon R LXI BS IV"/>
    <n v="1.68"/>
    <n v="47635"/>
    <x v="1"/>
    <x v="0"/>
    <x v="1"/>
    <x v="12"/>
    <n v="999"/>
    <x v="0"/>
    <x v="2"/>
  </r>
  <r>
    <s v="Renault Duster 110PS Diesel RxZ"/>
    <n v="3.57"/>
    <n v="128383"/>
    <x v="0"/>
    <x v="0"/>
    <x v="1"/>
    <x v="10"/>
    <n v="1120"/>
    <x v="0"/>
    <x v="0"/>
  </r>
  <r>
    <s v="Tata Hexa XE"/>
    <n v="6.22"/>
    <n v="294967"/>
    <x v="0"/>
    <x v="0"/>
    <x v="1"/>
    <x v="0"/>
    <n v="1582"/>
    <x v="0"/>
    <x v="0"/>
  </r>
  <r>
    <s v="Skoda Octavia 1.8 TSI AT L K"/>
    <n v="19.670000000000002"/>
    <n v="23377"/>
    <x v="1"/>
    <x v="1"/>
    <x v="0"/>
    <x v="3"/>
    <n v="2967"/>
    <x v="0"/>
    <x v="1"/>
  </r>
  <r>
    <s v="Hyundai i10 Era 1.1"/>
    <n v="1.56"/>
    <n v="56691"/>
    <x v="1"/>
    <x v="0"/>
    <x v="0"/>
    <x v="9"/>
    <n v="1248"/>
    <x v="0"/>
    <x v="0"/>
  </r>
  <r>
    <s v="Toyota Innova 2.5 V Diesel 8-seater"/>
    <n v="5.08"/>
    <n v="144256"/>
    <x v="0"/>
    <x v="0"/>
    <x v="1"/>
    <x v="16"/>
    <n v="1405"/>
    <x v="0"/>
    <x v="0"/>
  </r>
  <r>
    <s v="Honda City i VTEC V"/>
    <n v="5.29"/>
    <n v="78688"/>
    <x v="1"/>
    <x v="0"/>
    <x v="1"/>
    <x v="5"/>
    <n v="2179"/>
    <x v="0"/>
    <x v="1"/>
  </r>
  <r>
    <s v="Skoda Kushaq 1.0 TSI Style"/>
    <n v="15.02"/>
    <n v="8267"/>
    <x v="1"/>
    <x v="0"/>
    <x v="0"/>
    <x v="11"/>
    <n v="1496"/>
    <x v="0"/>
    <x v="0"/>
  </r>
  <r>
    <s v="Hyundai Grand i10 CRDi Asta"/>
    <n v="3.94"/>
    <n v="86857"/>
    <x v="0"/>
    <x v="0"/>
    <x v="1"/>
    <x v="2"/>
    <n v="1198"/>
    <x v="0"/>
    <x v="0"/>
  </r>
  <r>
    <s v="Hyundai Verna 1.6 CRDi SX"/>
    <n v="5.6"/>
    <n v="110613"/>
    <x v="0"/>
    <x v="0"/>
    <x v="0"/>
    <x v="2"/>
    <n v="1197"/>
    <x v="0"/>
    <x v="0"/>
  </r>
  <r>
    <s v="Porsche Cayenne Diesel Platinum Edition"/>
    <n v="26.71"/>
    <n v="88277"/>
    <x v="0"/>
    <x v="1"/>
    <x v="1"/>
    <x v="5"/>
    <n v="1198"/>
    <x v="0"/>
    <x v="0"/>
  </r>
  <r>
    <s v="Maruti Baleno 1.3 Zeta"/>
    <n v="5.36"/>
    <n v="91498"/>
    <x v="0"/>
    <x v="0"/>
    <x v="0"/>
    <x v="4"/>
    <n v="1197"/>
    <x v="0"/>
    <x v="0"/>
  </r>
  <r>
    <s v="Tata Indica Terra 1.4 TDI"/>
    <n v="1.5"/>
    <n v="40493"/>
    <x v="0"/>
    <x v="0"/>
    <x v="0"/>
    <x v="16"/>
    <n v="1461"/>
    <x v="0"/>
    <x v="0"/>
  </r>
  <r>
    <s v="Mahindra TUV 300 Plus P6 BSIV"/>
    <n v="3.99"/>
    <n v="112299"/>
    <x v="0"/>
    <x v="0"/>
    <x v="1"/>
    <x v="3"/>
    <n v="1493"/>
    <x v="0"/>
    <x v="0"/>
  </r>
  <r>
    <s v="Ford Ecosport 1.5 Petrol Titanium"/>
    <n v="8.86"/>
    <n v="11988"/>
    <x v="1"/>
    <x v="0"/>
    <x v="0"/>
    <x v="6"/>
    <n v="1086"/>
    <x v="2"/>
    <x v="0"/>
  </r>
  <r>
    <s v="Datsun GO T BSIV"/>
    <n v="2.17"/>
    <n v="71913"/>
    <x v="1"/>
    <x v="0"/>
    <x v="0"/>
    <x v="4"/>
    <n v="1197"/>
    <x v="2"/>
    <x v="0"/>
  </r>
  <r>
    <s v="Maruti Swift Dzire VXI"/>
    <n v="4.3899999999999997"/>
    <n v="92720"/>
    <x v="1"/>
    <x v="0"/>
    <x v="1"/>
    <x v="2"/>
    <n v="998"/>
    <x v="2"/>
    <x v="2"/>
  </r>
  <r>
    <s v="Volkswagen Polo 1.2 MPI Highline"/>
    <n v="3.68"/>
    <n v="94167"/>
    <x v="1"/>
    <x v="0"/>
    <x v="1"/>
    <x v="5"/>
    <n v="1196"/>
    <x v="0"/>
    <x v="0"/>
  </r>
  <r>
    <s v="Hyundai Grand i10 1.2 Kappa Magna BSIV"/>
    <n v="4.7"/>
    <n v="35708"/>
    <x v="1"/>
    <x v="0"/>
    <x v="0"/>
    <x v="3"/>
    <n v="1248"/>
    <x v="0"/>
    <x v="0"/>
  </r>
  <r>
    <s v="Renault Duster 110PS Diesel RxZ"/>
    <n v="3.57"/>
    <n v="123420"/>
    <x v="0"/>
    <x v="0"/>
    <x v="0"/>
    <x v="10"/>
    <n v="1197"/>
    <x v="0"/>
    <x v="0"/>
  </r>
  <r>
    <s v="Kia Seltos HTX Plus D"/>
    <n v="9.9499999999999993"/>
    <n v="50135"/>
    <x v="0"/>
    <x v="0"/>
    <x v="1"/>
    <x v="6"/>
    <n v="2179"/>
    <x v="0"/>
    <x v="1"/>
  </r>
  <r>
    <s v="Hyundai i10 Era"/>
    <n v="1.95"/>
    <n v="85876"/>
    <x v="1"/>
    <x v="0"/>
    <x v="1"/>
    <x v="16"/>
    <n v="1373"/>
    <x v="0"/>
    <x v="0"/>
  </r>
  <r>
    <s v="Hyundai Xcent 1.2 Kappa SX"/>
    <n v="5.15"/>
    <n v="8620"/>
    <x v="1"/>
    <x v="0"/>
    <x v="0"/>
    <x v="0"/>
    <n v="2999"/>
    <x v="0"/>
    <x v="1"/>
  </r>
  <r>
    <s v="Maruti Wagon R LXI CNG"/>
    <n v="1.48"/>
    <n v="116328"/>
    <x v="2"/>
    <x v="0"/>
    <x v="2"/>
    <x v="12"/>
    <n v="998"/>
    <x v="0"/>
    <x v="2"/>
  </r>
  <r>
    <s v="Maruti Eeco 5 Seater AC BSIV"/>
    <n v="3.15"/>
    <n v="56321"/>
    <x v="1"/>
    <x v="0"/>
    <x v="0"/>
    <x v="2"/>
    <n v="1120"/>
    <x v="0"/>
    <x v="0"/>
  </r>
  <r>
    <s v="Maruti Swift Dzire VDI"/>
    <n v="3.81"/>
    <n v="160648"/>
    <x v="0"/>
    <x v="0"/>
    <x v="0"/>
    <x v="5"/>
    <n v="1086"/>
    <x v="0"/>
    <x v="0"/>
  </r>
  <r>
    <s v="Hyundai Grand i10 Magna"/>
    <n v="3.23"/>
    <n v="50726"/>
    <x v="1"/>
    <x v="0"/>
    <x v="0"/>
    <x v="5"/>
    <n v="998"/>
    <x v="0"/>
    <x v="2"/>
  </r>
  <r>
    <s v="Mahindra XUV500 W8 2WD"/>
    <n v="4.91"/>
    <n v="127046"/>
    <x v="0"/>
    <x v="0"/>
    <x v="1"/>
    <x v="10"/>
    <n v="998"/>
    <x v="2"/>
    <x v="2"/>
  </r>
  <r>
    <s v="Maruti Ertiga VXI"/>
    <n v="4.41"/>
    <n v="82158"/>
    <x v="1"/>
    <x v="0"/>
    <x v="0"/>
    <x v="4"/>
    <n v="1199"/>
    <x v="0"/>
    <x v="0"/>
  </r>
  <r>
    <s v="Isuzu MU-X 2WD"/>
    <n v="17.11"/>
    <n v="64000"/>
    <x v="0"/>
    <x v="1"/>
    <x v="0"/>
    <x v="3"/>
    <n v="998"/>
    <x v="0"/>
    <x v="2"/>
  </r>
  <r>
    <s v="Maruti Celerio VXI CNG"/>
    <n v="4.32"/>
    <n v="74776"/>
    <x v="2"/>
    <x v="0"/>
    <x v="0"/>
    <x v="6"/>
    <n v="1197"/>
    <x v="0"/>
    <x v="0"/>
  </r>
  <r>
    <s v="Hyundai Grand i10 CRDi Magna"/>
    <n v="3.42"/>
    <n v="171065"/>
    <x v="0"/>
    <x v="0"/>
    <x v="0"/>
    <x v="2"/>
    <n v="1582"/>
    <x v="0"/>
    <x v="0"/>
  </r>
  <r>
    <s v="Hyundai i10 Magna 1.1"/>
    <n v="2.09"/>
    <n v="46400"/>
    <x v="1"/>
    <x v="0"/>
    <x v="0"/>
    <x v="12"/>
    <n v="1198"/>
    <x v="0"/>
    <x v="0"/>
  </r>
  <r>
    <s v="Maruti Celerio ZXI AT"/>
    <n v="3.63"/>
    <n v="38156"/>
    <x v="1"/>
    <x v="1"/>
    <x v="0"/>
    <x v="4"/>
    <n v="1493"/>
    <x v="0"/>
    <x v="0"/>
  </r>
  <r>
    <s v="Maruti Wagon R VXI BS IV"/>
    <n v="3.19"/>
    <n v="49915"/>
    <x v="1"/>
    <x v="0"/>
    <x v="0"/>
    <x v="4"/>
    <n v="1197"/>
    <x v="0"/>
    <x v="0"/>
  </r>
  <r>
    <s v="Chevrolet Beat LT"/>
    <n v="2.73"/>
    <n v="10768"/>
    <x v="1"/>
    <x v="0"/>
    <x v="0"/>
    <x v="4"/>
    <n v="1798"/>
    <x v="0"/>
    <x v="0"/>
  </r>
  <r>
    <s v="Maruti Wagon R LXI BS IV"/>
    <n v="2.61"/>
    <n v="69843"/>
    <x v="1"/>
    <x v="0"/>
    <x v="1"/>
    <x v="5"/>
    <n v="1197"/>
    <x v="0"/>
    <x v="0"/>
  </r>
  <r>
    <s v="Maruti Baleno 1.2 Delta"/>
    <n v="5.08"/>
    <n v="59176"/>
    <x v="1"/>
    <x v="0"/>
    <x v="0"/>
    <x v="0"/>
    <n v="1462"/>
    <x v="0"/>
    <x v="0"/>
  </r>
  <r>
    <s v="Hyundai Verna 1.6 SX"/>
    <n v="3.69"/>
    <n v="46962"/>
    <x v="0"/>
    <x v="0"/>
    <x v="2"/>
    <x v="16"/>
    <n v="1497"/>
    <x v="0"/>
    <x v="0"/>
  </r>
  <r>
    <s v="Honda Amaze VX i-Vtech"/>
    <n v="3.26"/>
    <n v="125380"/>
    <x v="1"/>
    <x v="0"/>
    <x v="0"/>
    <x v="10"/>
    <n v="1197"/>
    <x v="2"/>
    <x v="0"/>
  </r>
  <r>
    <s v="Mahindra TUV 300 T8"/>
    <n v="5.53"/>
    <n v="57616"/>
    <x v="0"/>
    <x v="0"/>
    <x v="0"/>
    <x v="2"/>
    <n v="814"/>
    <x v="0"/>
    <x v="2"/>
  </r>
  <r>
    <s v="Maruti Swift Dzire AMT VXI"/>
    <n v="5.66"/>
    <n v="126686"/>
    <x v="1"/>
    <x v="1"/>
    <x v="0"/>
    <x v="3"/>
    <n v="1197"/>
    <x v="0"/>
    <x v="0"/>
  </r>
  <r>
    <s v="Toyota Corolla Altis VL AT"/>
    <n v="7.59"/>
    <n v="125981"/>
    <x v="1"/>
    <x v="1"/>
    <x v="0"/>
    <x v="5"/>
    <n v="1197"/>
    <x v="0"/>
    <x v="0"/>
  </r>
  <r>
    <s v="Hyundai i20 Sportz Petrol"/>
    <n v="2.52"/>
    <n v="26786"/>
    <x v="1"/>
    <x v="0"/>
    <x v="0"/>
    <x v="12"/>
    <n v="1197"/>
    <x v="0"/>
    <x v="0"/>
  </r>
  <r>
    <s v="Maruti Ciaz Sigma"/>
    <n v="7.72"/>
    <n v="35135"/>
    <x v="1"/>
    <x v="0"/>
    <x v="0"/>
    <x v="6"/>
    <n v="998"/>
    <x v="0"/>
    <x v="2"/>
  </r>
  <r>
    <s v="Honda City i VTEC CVT VX"/>
    <n v="6.48"/>
    <n v="99163"/>
    <x v="1"/>
    <x v="1"/>
    <x v="0"/>
    <x v="4"/>
    <n v="1497"/>
    <x v="0"/>
    <x v="0"/>
  </r>
  <r>
    <s v="Maruti Baleno 1.2 Delta"/>
    <n v="5.08"/>
    <n v="48832"/>
    <x v="1"/>
    <x v="0"/>
    <x v="0"/>
    <x v="0"/>
    <n v="1199"/>
    <x v="0"/>
    <x v="0"/>
  </r>
  <r>
    <s v="Hyundai EON Era Plus"/>
    <n v="2.56"/>
    <n v="38678"/>
    <x v="1"/>
    <x v="0"/>
    <x v="1"/>
    <x v="2"/>
    <n v="1298"/>
    <x v="0"/>
    <x v="0"/>
  </r>
  <r>
    <s v="Maruti Swift Dzire ZXI AT"/>
    <n v="7.91"/>
    <n v="5427"/>
    <x v="1"/>
    <x v="1"/>
    <x v="0"/>
    <x v="11"/>
    <n v="1197"/>
    <x v="0"/>
    <x v="0"/>
  </r>
  <r>
    <s v="Toyota Etios Liva G"/>
    <n v="2.35"/>
    <n v="67357"/>
    <x v="1"/>
    <x v="0"/>
    <x v="0"/>
    <x v="16"/>
    <n v="1198"/>
    <x v="0"/>
    <x v="0"/>
  </r>
  <r>
    <s v="Hyundai i20 Magna"/>
    <n v="2.2000000000000002"/>
    <n v="81951"/>
    <x v="1"/>
    <x v="0"/>
    <x v="0"/>
    <x v="12"/>
    <n v="998"/>
    <x v="0"/>
    <x v="2"/>
  </r>
  <r>
    <s v="Maruti Wagon R LXI CNG"/>
    <n v="1.92"/>
    <n v="70048"/>
    <x v="2"/>
    <x v="0"/>
    <x v="2"/>
    <x v="8"/>
    <n v="1197"/>
    <x v="0"/>
    <x v="0"/>
  </r>
  <r>
    <s v="Mahindra Marazzo M4"/>
    <n v="7.46"/>
    <n v="117512"/>
    <x v="0"/>
    <x v="0"/>
    <x v="0"/>
    <x v="3"/>
    <n v="1794"/>
    <x v="0"/>
    <x v="0"/>
  </r>
  <r>
    <s v="Chevrolet Beat PS"/>
    <n v="1.56"/>
    <n v="113652"/>
    <x v="1"/>
    <x v="0"/>
    <x v="2"/>
    <x v="10"/>
    <n v="1248"/>
    <x v="0"/>
    <x v="0"/>
  </r>
  <r>
    <s v="Maruti Swift Dzire VXi"/>
    <n v="1.84"/>
    <n v="141719"/>
    <x v="1"/>
    <x v="0"/>
    <x v="2"/>
    <x v="12"/>
    <n v="1197"/>
    <x v="0"/>
    <x v="0"/>
  </r>
  <r>
    <s v="Hyundai i10 Magna"/>
    <n v="2.46"/>
    <n v="71708"/>
    <x v="1"/>
    <x v="0"/>
    <x v="1"/>
    <x v="8"/>
    <n v="1198"/>
    <x v="0"/>
    <x v="0"/>
  </r>
  <r>
    <s v="Nissan Micra XV"/>
    <n v="2.75"/>
    <n v="45000"/>
    <x v="1"/>
    <x v="0"/>
    <x v="0"/>
    <x v="12"/>
    <n v="998"/>
    <x v="0"/>
    <x v="2"/>
  </r>
  <r>
    <s v="Maruti Wagon R VXI BS IV"/>
    <n v="2.88"/>
    <n v="60252"/>
    <x v="1"/>
    <x v="0"/>
    <x v="0"/>
    <x v="5"/>
    <n v="1995"/>
    <x v="0"/>
    <x v="0"/>
  </r>
  <r>
    <s v="Hyundai Xcent 1.2 Kappa S Option"/>
    <n v="4.21"/>
    <n v="40687"/>
    <x v="1"/>
    <x v="0"/>
    <x v="0"/>
    <x v="4"/>
    <n v="1248"/>
    <x v="0"/>
    <x v="0"/>
  </r>
  <r>
    <s v="Toyota Corolla Altis 1.8 VL AT"/>
    <n v="6.12"/>
    <n v="25075"/>
    <x v="1"/>
    <x v="1"/>
    <x v="1"/>
    <x v="10"/>
    <n v="1373"/>
    <x v="0"/>
    <x v="0"/>
  </r>
  <r>
    <s v="Maruti Vitara Brezza VDi Option"/>
    <n v="6.31"/>
    <n v="109863"/>
    <x v="0"/>
    <x v="0"/>
    <x v="1"/>
    <x v="0"/>
    <n v="998"/>
    <x v="0"/>
    <x v="2"/>
  </r>
  <r>
    <s v="Hyundai Grand i10 1.2 Kappa Sportz BSIV"/>
    <n v="4.54"/>
    <n v="74334"/>
    <x v="1"/>
    <x v="0"/>
    <x v="0"/>
    <x v="3"/>
    <n v="796"/>
    <x v="0"/>
    <x v="2"/>
  </r>
  <r>
    <s v="Volkswagen Polo Petrol Trendline 1.2L"/>
    <n v="2.75"/>
    <n v="52186"/>
    <x v="1"/>
    <x v="0"/>
    <x v="0"/>
    <x v="8"/>
    <n v="1248"/>
    <x v="0"/>
    <x v="0"/>
  </r>
  <r>
    <s v="Maruti Alto K10 LXI"/>
    <n v="1.38"/>
    <n v="49977"/>
    <x v="1"/>
    <x v="0"/>
    <x v="1"/>
    <x v="12"/>
    <n v="1197"/>
    <x v="0"/>
    <x v="0"/>
  </r>
  <r>
    <s v="BMW X3 xDrive20d"/>
    <n v="17.5"/>
    <n v="91000"/>
    <x v="0"/>
    <x v="1"/>
    <x v="1"/>
    <x v="8"/>
    <n v="999"/>
    <x v="0"/>
    <x v="2"/>
  </r>
  <r>
    <s v="Maruti Ciaz VDi Plus SHVS"/>
    <n v="5.44"/>
    <n v="124860"/>
    <x v="0"/>
    <x v="0"/>
    <x v="0"/>
    <x v="2"/>
    <n v="1461"/>
    <x v="0"/>
    <x v="0"/>
  </r>
  <r>
    <s v="Maruti Ciaz 1.4 S"/>
    <n v="6.47"/>
    <n v="42681"/>
    <x v="1"/>
    <x v="0"/>
    <x v="0"/>
    <x v="0"/>
    <n v="1086"/>
    <x v="0"/>
    <x v="0"/>
  </r>
  <r>
    <s v="Maruti Celerio X ZXI BSIV"/>
    <n v="4.46"/>
    <n v="22532"/>
    <x v="1"/>
    <x v="0"/>
    <x v="0"/>
    <x v="7"/>
    <n v="1086"/>
    <x v="0"/>
    <x v="0"/>
  </r>
  <r>
    <s v="Toyota Etios GD SP"/>
    <n v="2.73"/>
    <n v="212367"/>
    <x v="0"/>
    <x v="0"/>
    <x v="0"/>
    <x v="8"/>
    <n v="1799"/>
    <x v="3"/>
    <x v="0"/>
  </r>
  <r>
    <s v="Maruti Alto 800 LXI"/>
    <n v="2.67"/>
    <n v="73505"/>
    <x v="1"/>
    <x v="0"/>
    <x v="0"/>
    <x v="0"/>
    <n v="1197"/>
    <x v="0"/>
    <x v="0"/>
  </r>
  <r>
    <s v="Maruti Swift VDI BSIV"/>
    <n v="4.1900000000000004"/>
    <n v="146256"/>
    <x v="0"/>
    <x v="0"/>
    <x v="0"/>
    <x v="2"/>
    <n v="1497"/>
    <x v="0"/>
    <x v="0"/>
  </r>
  <r>
    <s v="Hyundai i20 1.2 Magna Opt"/>
    <n v="2.93"/>
    <n v="33865"/>
    <x v="1"/>
    <x v="0"/>
    <x v="0"/>
    <x v="8"/>
    <n v="1248"/>
    <x v="0"/>
    <x v="0"/>
  </r>
  <r>
    <s v="Skoda Slavia 1.0 TSI Ambition AT"/>
    <n v="12.95"/>
    <n v="6090"/>
    <x v="1"/>
    <x v="1"/>
    <x v="0"/>
    <x v="11"/>
    <n v="1197"/>
    <x v="0"/>
    <x v="0"/>
  </r>
  <r>
    <s v="Renault Duster 85PS Diesel RxL Optional"/>
    <n v="4.83"/>
    <n v="45691"/>
    <x v="0"/>
    <x v="0"/>
    <x v="0"/>
    <x v="5"/>
    <n v="1991"/>
    <x v="1"/>
    <x v="0"/>
  </r>
  <r>
    <s v="Hyundai Santro Sportz"/>
    <n v="5.07"/>
    <n v="12471"/>
    <x v="1"/>
    <x v="0"/>
    <x v="0"/>
    <x v="1"/>
    <n v="1799"/>
    <x v="0"/>
    <x v="0"/>
  </r>
  <r>
    <s v="Hyundai i10 Sportz 1.1L"/>
    <n v="3.29"/>
    <n v="56379"/>
    <x v="1"/>
    <x v="0"/>
    <x v="1"/>
    <x v="4"/>
    <n v="1199"/>
    <x v="0"/>
    <x v="0"/>
  </r>
  <r>
    <s v="Honda Civic 1.8 S MT"/>
    <n v="2.4700000000000002"/>
    <n v="98446"/>
    <x v="1"/>
    <x v="0"/>
    <x v="2"/>
    <x v="16"/>
    <n v="1364"/>
    <x v="0"/>
    <x v="0"/>
  </r>
  <r>
    <s v="Maruti Swift AMT ZXI"/>
    <n v="5.86"/>
    <n v="55519"/>
    <x v="1"/>
    <x v="1"/>
    <x v="0"/>
    <x v="3"/>
    <n v="1198"/>
    <x v="0"/>
    <x v="0"/>
  </r>
  <r>
    <s v="Honda City GXi"/>
    <n v="1.74"/>
    <n v="112886"/>
    <x v="1"/>
    <x v="0"/>
    <x v="0"/>
    <x v="9"/>
    <n v="1956"/>
    <x v="0"/>
    <x v="0"/>
  </r>
  <r>
    <s v="Maruti SX4 S Cross Zeta DDiS 200 SH"/>
    <n v="7.24"/>
    <n v="79989"/>
    <x v="0"/>
    <x v="0"/>
    <x v="0"/>
    <x v="3"/>
    <n v="1497"/>
    <x v="0"/>
    <x v="0"/>
  </r>
  <r>
    <s v="Hyundai Grand i10 AT Asta"/>
    <n v="5.25"/>
    <n v="46000"/>
    <x v="1"/>
    <x v="1"/>
    <x v="0"/>
    <x v="2"/>
    <n v="1197"/>
    <x v="0"/>
    <x v="0"/>
  </r>
  <r>
    <s v="Chevrolet Cruze LTZ AT"/>
    <n v="4.5"/>
    <n v="84000"/>
    <x v="0"/>
    <x v="1"/>
    <x v="1"/>
    <x v="8"/>
    <n v="1086"/>
    <x v="0"/>
    <x v="0"/>
  </r>
  <r>
    <s v="Honda Civic 1.8 S MT"/>
    <n v="3.34"/>
    <n v="45423"/>
    <x v="1"/>
    <x v="0"/>
    <x v="0"/>
    <x v="16"/>
    <n v="1451"/>
    <x v="0"/>
    <x v="0"/>
  </r>
  <r>
    <s v="Tata Nexon XM S"/>
    <n v="8.84"/>
    <n v="4531"/>
    <x v="1"/>
    <x v="0"/>
    <x v="0"/>
    <x v="11"/>
    <n v="1198"/>
    <x v="2"/>
    <x v="0"/>
  </r>
  <r>
    <s v="Toyota Etios GD SP"/>
    <n v="3.84"/>
    <n v="165260"/>
    <x v="0"/>
    <x v="0"/>
    <x v="0"/>
    <x v="5"/>
    <n v="796"/>
    <x v="0"/>
    <x v="2"/>
  </r>
  <r>
    <s v="Datsun GO T BSIV"/>
    <n v="2.87"/>
    <n v="34729"/>
    <x v="1"/>
    <x v="0"/>
    <x v="0"/>
    <x v="0"/>
    <n v="1086"/>
    <x v="0"/>
    <x v="0"/>
  </r>
  <r>
    <s v="MG Hector Plus Sharp Diesel MT"/>
    <n v="15.3"/>
    <n v="58493"/>
    <x v="0"/>
    <x v="0"/>
    <x v="0"/>
    <x v="6"/>
    <n v="1248"/>
    <x v="0"/>
    <x v="0"/>
  </r>
  <r>
    <s v="Mahindra XUV300 W8 Option Dual Tone Diesel"/>
    <n v="8.0399999999999991"/>
    <n v="40536"/>
    <x v="0"/>
    <x v="0"/>
    <x v="0"/>
    <x v="1"/>
    <n v="1197"/>
    <x v="0"/>
    <x v="0"/>
  </r>
  <r>
    <s v="Maruti Baleno Zeta"/>
    <n v="6.12"/>
    <n v="57936"/>
    <x v="1"/>
    <x v="0"/>
    <x v="0"/>
    <x v="6"/>
    <n v="2179"/>
    <x v="0"/>
    <x v="1"/>
  </r>
  <r>
    <s v="Hyundai i10 Magna 1.1L"/>
    <n v="2.06"/>
    <n v="83061"/>
    <x v="1"/>
    <x v="0"/>
    <x v="2"/>
    <x v="8"/>
    <n v="1061"/>
    <x v="0"/>
    <x v="0"/>
  </r>
  <r>
    <s v="MG Hector Sharp DCT"/>
    <n v="16.149999999999999"/>
    <n v="31752"/>
    <x v="1"/>
    <x v="1"/>
    <x v="0"/>
    <x v="7"/>
    <n v="998"/>
    <x v="0"/>
    <x v="2"/>
  </r>
  <r>
    <s v="Volkswagen Polo Petrol Trendline 1.2L"/>
    <n v="2.25"/>
    <n v="82770"/>
    <x v="1"/>
    <x v="0"/>
    <x v="2"/>
    <x v="16"/>
    <n v="1197"/>
    <x v="0"/>
    <x v="0"/>
  </r>
  <r>
    <s v="Maruti Alto 800 LXI"/>
    <n v="1.88"/>
    <n v="71596"/>
    <x v="1"/>
    <x v="0"/>
    <x v="2"/>
    <x v="4"/>
    <n v="1197"/>
    <x v="0"/>
    <x v="0"/>
  </r>
  <r>
    <s v="Hyundai Santro Sportz AMT"/>
    <n v="5.44"/>
    <n v="5273"/>
    <x v="1"/>
    <x v="1"/>
    <x v="0"/>
    <x v="11"/>
    <n v="1086"/>
    <x v="0"/>
    <x v="0"/>
  </r>
  <r>
    <s v="Maruti Swift Dzire LDI"/>
    <n v="3.35"/>
    <n v="72134"/>
    <x v="0"/>
    <x v="0"/>
    <x v="0"/>
    <x v="5"/>
    <n v="814"/>
    <x v="0"/>
    <x v="2"/>
  </r>
  <r>
    <s v="Maruti Baleno 1.2 Zeta"/>
    <n v="5.71"/>
    <n v="33835"/>
    <x v="1"/>
    <x v="0"/>
    <x v="0"/>
    <x v="3"/>
    <n v="1248"/>
    <x v="0"/>
    <x v="0"/>
  </r>
  <r>
    <s v="Mahindra XUV500 W6 2WD"/>
    <n v="8.77"/>
    <n v="42355"/>
    <x v="0"/>
    <x v="0"/>
    <x v="0"/>
    <x v="0"/>
    <n v="1120"/>
    <x v="0"/>
    <x v="0"/>
  </r>
  <r>
    <s v="Maruti Wagon R LXI Minor"/>
    <n v="0.82642000000000004"/>
    <n v="166155"/>
    <x v="1"/>
    <x v="0"/>
    <x v="1"/>
    <x v="9"/>
    <n v="1461"/>
    <x v="0"/>
    <x v="0"/>
  </r>
  <r>
    <s v="Maruti Celerio ZXI MT BSIV"/>
    <n v="4.6100000000000003"/>
    <n v="5246"/>
    <x v="1"/>
    <x v="0"/>
    <x v="0"/>
    <x v="7"/>
    <n v="799"/>
    <x v="0"/>
    <x v="2"/>
  </r>
  <r>
    <s v="Maruti Swift Dzire ZXI 1.2"/>
    <n v="6.27"/>
    <n v="7376"/>
    <x v="1"/>
    <x v="0"/>
    <x v="0"/>
    <x v="3"/>
    <n v="1998"/>
    <x v="0"/>
    <x v="0"/>
  </r>
  <r>
    <s v="Maruti Swift VXI"/>
    <n v="4.9400000000000004"/>
    <n v="62195"/>
    <x v="1"/>
    <x v="0"/>
    <x v="0"/>
    <x v="3"/>
    <n v="3598"/>
    <x v="0"/>
    <x v="5"/>
  </r>
  <r>
    <s v="Hyundai Santro Xing GL"/>
    <n v="1"/>
    <n v="84173"/>
    <x v="1"/>
    <x v="0"/>
    <x v="2"/>
    <x v="9"/>
    <n v="1582"/>
    <x v="0"/>
    <x v="0"/>
  </r>
  <r>
    <s v="Hyundai EON Era Plus"/>
    <n v="2.69"/>
    <n v="56016"/>
    <x v="1"/>
    <x v="0"/>
    <x v="0"/>
    <x v="2"/>
    <n v="1197"/>
    <x v="0"/>
    <x v="0"/>
  </r>
  <r>
    <s v="Tata Manza Aura (ABS) Quadrajet"/>
    <n v="1.43"/>
    <n v="103659"/>
    <x v="0"/>
    <x v="0"/>
    <x v="0"/>
    <x v="12"/>
    <n v="1197"/>
    <x v="0"/>
    <x v="0"/>
  </r>
  <r>
    <s v="Hyundai Grand i10 CRDi Magna"/>
    <n v="3.85"/>
    <n v="73000"/>
    <x v="0"/>
    <x v="0"/>
    <x v="1"/>
    <x v="5"/>
    <n v="1248"/>
    <x v="0"/>
    <x v="0"/>
  </r>
  <r>
    <s v="Renault Duster 85PS Diesel RxL"/>
    <n v="4.5"/>
    <n v="42900"/>
    <x v="0"/>
    <x v="0"/>
    <x v="2"/>
    <x v="5"/>
    <n v="1199"/>
    <x v="2"/>
    <x v="0"/>
  </r>
  <r>
    <s v="Datsun RediGO T Option"/>
    <n v="2.5"/>
    <n v="84000"/>
    <x v="1"/>
    <x v="0"/>
    <x v="0"/>
    <x v="2"/>
    <n v="1197"/>
    <x v="0"/>
    <x v="0"/>
  </r>
  <r>
    <s v="Chevrolet Cruze LTZ"/>
    <n v="4.9000000000000004"/>
    <n v="56000"/>
    <x v="0"/>
    <x v="0"/>
    <x v="1"/>
    <x v="10"/>
    <n v="1047"/>
    <x v="0"/>
    <x v="0"/>
  </r>
  <r>
    <s v="Volkswagen Touareg 3.6 V6 FSI"/>
    <n v="10"/>
    <n v="92000"/>
    <x v="1"/>
    <x v="1"/>
    <x v="1"/>
    <x v="17"/>
    <n v="998"/>
    <x v="0"/>
    <x v="2"/>
  </r>
  <r>
    <s v="Hyundai Creta 1.6 CRDi AT SX Plus"/>
    <n v="9.5"/>
    <n v="79000"/>
    <x v="0"/>
    <x v="1"/>
    <x v="0"/>
    <x v="2"/>
    <n v="1197"/>
    <x v="0"/>
    <x v="0"/>
  </r>
  <r>
    <s v="Maruti Baleno 1.2 Delta"/>
    <n v="5.08"/>
    <n v="59407"/>
    <x v="1"/>
    <x v="0"/>
    <x v="0"/>
    <x v="0"/>
    <n v="1498"/>
    <x v="0"/>
    <x v="0"/>
  </r>
  <r>
    <s v="Maruti Swift Dzire 1.2 Vxi BSIV"/>
    <n v="2.4900000000000002"/>
    <n v="57756"/>
    <x v="1"/>
    <x v="0"/>
    <x v="0"/>
    <x v="12"/>
    <n v="1461"/>
    <x v="0"/>
    <x v="0"/>
  </r>
  <r>
    <s v="Fiat Linea Emotion Pack (Diesel)"/>
    <n v="1.66"/>
    <n v="140148"/>
    <x v="0"/>
    <x v="0"/>
    <x v="0"/>
    <x v="12"/>
    <n v="1197"/>
    <x v="0"/>
    <x v="0"/>
  </r>
  <r>
    <s v="Tata Altroz XM plus"/>
    <n v="6.84"/>
    <n v="3730"/>
    <x v="1"/>
    <x v="0"/>
    <x v="0"/>
    <x v="1"/>
    <n v="998"/>
    <x v="0"/>
    <x v="2"/>
  </r>
  <r>
    <s v="Maruti Swift ZXI BSIV"/>
    <n v="3.64"/>
    <n v="98890"/>
    <x v="1"/>
    <x v="0"/>
    <x v="1"/>
    <x v="4"/>
    <n v="2143"/>
    <x v="0"/>
    <x v="1"/>
  </r>
  <r>
    <s v="Tata Tigor 1.05 Revotorq XZ Option"/>
    <n v="4.08"/>
    <n v="134156"/>
    <x v="0"/>
    <x v="0"/>
    <x v="0"/>
    <x v="0"/>
    <n v="2143"/>
    <x v="2"/>
    <x v="1"/>
  </r>
  <r>
    <s v="Maruti Alto K10 VXI"/>
    <n v="3.09"/>
    <n v="49446"/>
    <x v="1"/>
    <x v="0"/>
    <x v="0"/>
    <x v="0"/>
    <n v="796"/>
    <x v="0"/>
    <x v="2"/>
  </r>
  <r>
    <s v="Maruti Swift Dzire 1.2 Lxi BSIV"/>
    <n v="1.91"/>
    <n v="146510"/>
    <x v="1"/>
    <x v="0"/>
    <x v="2"/>
    <x v="16"/>
    <n v="1396"/>
    <x v="0"/>
    <x v="0"/>
  </r>
  <r>
    <s v="Honda Mobilio S i-DTEC"/>
    <n v="3.93"/>
    <n v="81355"/>
    <x v="0"/>
    <x v="0"/>
    <x v="2"/>
    <x v="5"/>
    <n v="998"/>
    <x v="0"/>
    <x v="2"/>
  </r>
  <r>
    <s v="Renault Duster 110PS Diesel RxL"/>
    <n v="3.5"/>
    <n v="100298"/>
    <x v="0"/>
    <x v="0"/>
    <x v="1"/>
    <x v="10"/>
    <n v="1462"/>
    <x v="0"/>
    <x v="0"/>
  </r>
  <r>
    <s v="Maruti Swift Dzire ZXI Plus"/>
    <n v="6.84"/>
    <n v="60892"/>
    <x v="1"/>
    <x v="0"/>
    <x v="0"/>
    <x v="3"/>
    <n v="2179"/>
    <x v="0"/>
    <x v="1"/>
  </r>
  <r>
    <s v="Maruti Alto K10 VXI"/>
    <n v="2.69"/>
    <n v="48603"/>
    <x v="1"/>
    <x v="0"/>
    <x v="0"/>
    <x v="4"/>
    <n v="1197"/>
    <x v="0"/>
    <x v="0"/>
  </r>
  <r>
    <s v="Mercedes-Benz GLC Progressive 220d"/>
    <n v="32.19"/>
    <n v="95472"/>
    <x v="0"/>
    <x v="1"/>
    <x v="0"/>
    <x v="3"/>
    <n v="1197"/>
    <x v="0"/>
    <x v="0"/>
  </r>
  <r>
    <s v="Mercedes-Benz E-Class E250 CDI Blue Efficiency"/>
    <n v="17.75"/>
    <n v="63000"/>
    <x v="0"/>
    <x v="1"/>
    <x v="1"/>
    <x v="16"/>
    <n v="1197"/>
    <x v="0"/>
    <x v="0"/>
  </r>
  <r>
    <s v="Maruti Alto 800 LXI"/>
    <n v="3.25"/>
    <n v="44000"/>
    <x v="1"/>
    <x v="0"/>
    <x v="0"/>
    <x v="2"/>
    <n v="1172"/>
    <x v="0"/>
    <x v="0"/>
  </r>
  <r>
    <s v="Hyundai i20 1.4 CRDi Magna"/>
    <n v="3.9"/>
    <n v="60000"/>
    <x v="0"/>
    <x v="0"/>
    <x v="1"/>
    <x v="8"/>
    <n v="998"/>
    <x v="0"/>
    <x v="2"/>
  </r>
  <r>
    <s v="Maruti Celerio LXI"/>
    <n v="2.59"/>
    <n v="18674"/>
    <x v="1"/>
    <x v="0"/>
    <x v="0"/>
    <x v="5"/>
    <n v="1498"/>
    <x v="0"/>
    <x v="0"/>
  </r>
  <r>
    <s v="Maruti Ciaz Alpha"/>
    <n v="9.98"/>
    <n v="11689"/>
    <x v="1"/>
    <x v="0"/>
    <x v="0"/>
    <x v="1"/>
    <n v="1197"/>
    <x v="0"/>
    <x v="0"/>
  </r>
  <r>
    <s v="Mahindra Scorpio S11 BSIV"/>
    <n v="10.61"/>
    <n v="55187"/>
    <x v="0"/>
    <x v="0"/>
    <x v="0"/>
    <x v="0"/>
    <n v="1197"/>
    <x v="0"/>
    <x v="0"/>
  </r>
  <r>
    <s v="Maruti Baleno 1.2 Zeta"/>
    <n v="5.57"/>
    <n v="59089"/>
    <x v="1"/>
    <x v="0"/>
    <x v="0"/>
    <x v="0"/>
    <n v="1197"/>
    <x v="0"/>
    <x v="0"/>
  </r>
  <r>
    <s v="Hyundai i10 Sportz 1.2"/>
    <n v="1.81"/>
    <n v="86517"/>
    <x v="1"/>
    <x v="0"/>
    <x v="1"/>
    <x v="12"/>
    <n v="1199"/>
    <x v="0"/>
    <x v="0"/>
  </r>
  <r>
    <s v="Hyundai Grand i10 Sportz"/>
    <n v="3.85"/>
    <n v="19079"/>
    <x v="1"/>
    <x v="0"/>
    <x v="0"/>
    <x v="4"/>
    <n v="1197"/>
    <x v="0"/>
    <x v="0"/>
  </r>
  <r>
    <s v="Fiat Grande Punto 1.2 Emotion"/>
    <n v="1.76"/>
    <n v="50502"/>
    <x v="1"/>
    <x v="0"/>
    <x v="1"/>
    <x v="12"/>
    <n v="1496"/>
    <x v="0"/>
    <x v="0"/>
  </r>
  <r>
    <s v="Maruti Celerio ZXI MT BSIV"/>
    <n v="4.28"/>
    <n v="33173"/>
    <x v="1"/>
    <x v="0"/>
    <x v="0"/>
    <x v="3"/>
    <n v="995"/>
    <x v="0"/>
    <x v="2"/>
  </r>
  <r>
    <s v="Honda Amaze S i-DTEC"/>
    <n v="4.34"/>
    <n v="88227"/>
    <x v="0"/>
    <x v="0"/>
    <x v="0"/>
    <x v="2"/>
    <n v="1497"/>
    <x v="2"/>
    <x v="0"/>
  </r>
  <r>
    <s v="Hyundai i20 Magna Optional 1.2"/>
    <n v="3.14"/>
    <n v="73914"/>
    <x v="1"/>
    <x v="0"/>
    <x v="1"/>
    <x v="10"/>
    <n v="1197"/>
    <x v="2"/>
    <x v="0"/>
  </r>
  <r>
    <s v="Hyundai i20 Sportz Plus BSIV"/>
    <n v="6.45"/>
    <n v="85906"/>
    <x v="1"/>
    <x v="0"/>
    <x v="0"/>
    <x v="7"/>
    <n v="793"/>
    <x v="0"/>
    <x v="2"/>
  </r>
  <r>
    <s v="Hyundai i20 Sportz Petrol"/>
    <n v="2.4"/>
    <n v="82818"/>
    <x v="1"/>
    <x v="0"/>
    <x v="1"/>
    <x v="12"/>
    <n v="1197"/>
    <x v="0"/>
    <x v="0"/>
  </r>
  <r>
    <s v="Honda Amaze V CVT Petrol BSIV"/>
    <n v="7.21"/>
    <n v="13102"/>
    <x v="1"/>
    <x v="1"/>
    <x v="0"/>
    <x v="3"/>
    <n v="1197"/>
    <x v="0"/>
    <x v="0"/>
  </r>
  <r>
    <s v="Maruti Swift VXI"/>
    <n v="6.17"/>
    <n v="18008"/>
    <x v="1"/>
    <x v="0"/>
    <x v="0"/>
    <x v="11"/>
    <n v="2179"/>
    <x v="0"/>
    <x v="1"/>
  </r>
  <r>
    <s v="Ford Ecosport 1.5 Petrol Ambiente"/>
    <n v="7.42"/>
    <n v="12011"/>
    <x v="1"/>
    <x v="0"/>
    <x v="0"/>
    <x v="6"/>
    <n v="2179"/>
    <x v="0"/>
    <x v="1"/>
  </r>
  <r>
    <s v="Chevrolet Spark 1.0 PS"/>
    <n v="0.73582000000000003"/>
    <n v="89133"/>
    <x v="1"/>
    <x v="0"/>
    <x v="0"/>
    <x v="14"/>
    <n v="1497"/>
    <x v="0"/>
    <x v="0"/>
  </r>
  <r>
    <s v="Honda City i VTEC CVT VX"/>
    <n v="6.98"/>
    <n v="57445"/>
    <x v="1"/>
    <x v="1"/>
    <x v="0"/>
    <x v="4"/>
    <n v="1197"/>
    <x v="2"/>
    <x v="0"/>
  </r>
  <r>
    <s v="Hyundai i20 Magna"/>
    <n v="2.76"/>
    <n v="127936"/>
    <x v="1"/>
    <x v="0"/>
    <x v="0"/>
    <x v="10"/>
    <n v="1197"/>
    <x v="0"/>
    <x v="0"/>
  </r>
  <r>
    <s v="Maruti Celerio VDi"/>
    <n v="3.01"/>
    <n v="77262"/>
    <x v="0"/>
    <x v="0"/>
    <x v="0"/>
    <x v="4"/>
    <n v="1199"/>
    <x v="0"/>
    <x v="0"/>
  </r>
  <r>
    <s v="Hyundai i20 1.2 Asta"/>
    <n v="5.92"/>
    <n v="52401"/>
    <x v="1"/>
    <x v="0"/>
    <x v="0"/>
    <x v="3"/>
    <n v="1197"/>
    <x v="0"/>
    <x v="0"/>
  </r>
  <r>
    <s v="Maruti Swift VXI"/>
    <n v="5.48"/>
    <n v="44071"/>
    <x v="1"/>
    <x v="0"/>
    <x v="0"/>
    <x v="6"/>
    <n v="1197"/>
    <x v="0"/>
    <x v="0"/>
  </r>
  <r>
    <s v="Mahindra XUV500 W8 2WD"/>
    <n v="5.96"/>
    <n v="153231"/>
    <x v="0"/>
    <x v="0"/>
    <x v="0"/>
    <x v="5"/>
    <n v="1462"/>
    <x v="0"/>
    <x v="0"/>
  </r>
  <r>
    <s v="Mahindra XUV500 W6 2WD"/>
    <n v="6.22"/>
    <n v="132131"/>
    <x v="0"/>
    <x v="0"/>
    <x v="0"/>
    <x v="4"/>
    <n v="1999"/>
    <x v="2"/>
    <x v="0"/>
  </r>
  <r>
    <s v="Honda City V MT"/>
    <n v="4.17"/>
    <n v="70132"/>
    <x v="1"/>
    <x v="0"/>
    <x v="1"/>
    <x v="8"/>
    <n v="1248"/>
    <x v="0"/>
    <x v="0"/>
  </r>
  <r>
    <s v="Hyundai Grand i10 1.2 Kappa Sportz Option"/>
    <n v="4.8899999999999997"/>
    <n v="15321"/>
    <x v="1"/>
    <x v="0"/>
    <x v="0"/>
    <x v="0"/>
    <n v="1591"/>
    <x v="0"/>
    <x v="0"/>
  </r>
  <r>
    <s v="Maruti Ritz LXI"/>
    <n v="1.79"/>
    <n v="74727"/>
    <x v="1"/>
    <x v="0"/>
    <x v="0"/>
    <x v="14"/>
    <n v="1498"/>
    <x v="0"/>
    <x v="0"/>
  </r>
  <r>
    <s v="Tata Punch Creative DT"/>
    <n v="7.87"/>
    <n v="19959"/>
    <x v="1"/>
    <x v="0"/>
    <x v="0"/>
    <x v="1"/>
    <n v="1794"/>
    <x v="0"/>
    <x v="0"/>
  </r>
  <r>
    <s v="Hyundai i10 Sportz"/>
    <n v="2.44"/>
    <n v="50596"/>
    <x v="1"/>
    <x v="0"/>
    <x v="0"/>
    <x v="16"/>
    <n v="2179"/>
    <x v="0"/>
    <x v="1"/>
  </r>
  <r>
    <s v="Maruti Baleno 1.2 Zeta"/>
    <n v="5.12"/>
    <n v="56982"/>
    <x v="1"/>
    <x v="0"/>
    <x v="0"/>
    <x v="2"/>
    <n v="1248"/>
    <x v="0"/>
    <x v="0"/>
  </r>
  <r>
    <s v="Maruti Ertiga LXI"/>
    <n v="5.92"/>
    <n v="52932"/>
    <x v="1"/>
    <x v="0"/>
    <x v="0"/>
    <x v="7"/>
    <n v="998"/>
    <x v="0"/>
    <x v="2"/>
  </r>
  <r>
    <s v="Mahindra XUV700 AX3 AT"/>
    <n v="14.76"/>
    <n v="8655"/>
    <x v="1"/>
    <x v="1"/>
    <x v="0"/>
    <x v="1"/>
    <n v="1896"/>
    <x v="0"/>
    <x v="0"/>
  </r>
  <r>
    <s v="Maruti Ritz VDi"/>
    <n v="2.04"/>
    <n v="127763"/>
    <x v="0"/>
    <x v="0"/>
    <x v="0"/>
    <x v="16"/>
    <n v="1461"/>
    <x v="0"/>
    <x v="0"/>
  </r>
  <r>
    <s v="Hyundai Verna VTVT 1.6 SX"/>
    <n v="8.58"/>
    <n v="20033"/>
    <x v="1"/>
    <x v="0"/>
    <x v="1"/>
    <x v="7"/>
    <n v="1598"/>
    <x v="0"/>
    <x v="0"/>
  </r>
  <r>
    <s v="Volkswagen Polo 1.5 TDI Highline"/>
    <n v="4.46"/>
    <n v="124908"/>
    <x v="0"/>
    <x v="0"/>
    <x v="0"/>
    <x v="2"/>
    <n v="1248"/>
    <x v="0"/>
    <x v="0"/>
  </r>
  <r>
    <s v="Toyota Corolla H2"/>
    <n v="2.15"/>
    <n v="60000"/>
    <x v="1"/>
    <x v="0"/>
    <x v="1"/>
    <x v="13"/>
    <n v="1298"/>
    <x v="0"/>
    <x v="0"/>
  </r>
  <r>
    <s v="Mahindra XUV500 W10 2WD"/>
    <n v="9.17"/>
    <n v="140556"/>
    <x v="0"/>
    <x v="0"/>
    <x v="0"/>
    <x v="0"/>
    <n v="1497"/>
    <x v="0"/>
    <x v="0"/>
  </r>
  <r>
    <s v="Tata Bolt Quadrajet XE"/>
    <n v="2.74"/>
    <n v="184618"/>
    <x v="0"/>
    <x v="0"/>
    <x v="1"/>
    <x v="2"/>
    <n v="998"/>
    <x v="0"/>
    <x v="2"/>
  </r>
  <r>
    <s v="Maruti Alto K10 VXI"/>
    <n v="2.42"/>
    <n v="73600"/>
    <x v="1"/>
    <x v="0"/>
    <x v="0"/>
    <x v="5"/>
    <n v="1956"/>
    <x v="0"/>
    <x v="0"/>
  </r>
  <r>
    <s v="Volkswagen Jetta 1.9 Highline TDI"/>
    <n v="3.25"/>
    <n v="89000"/>
    <x v="0"/>
    <x v="1"/>
    <x v="1"/>
    <x v="14"/>
    <n v="1248"/>
    <x v="0"/>
    <x v="0"/>
  </r>
  <r>
    <s v="Renault Duster 85PS Diesel RxL"/>
    <n v="4"/>
    <n v="57000"/>
    <x v="0"/>
    <x v="0"/>
    <x v="3"/>
    <x v="8"/>
    <n v="796"/>
    <x v="0"/>
    <x v="2"/>
  </r>
  <r>
    <s v="Skoda Rapid 1.6 TDI Elegance"/>
    <n v="4.1100000000000003"/>
    <n v="65000"/>
    <x v="0"/>
    <x v="0"/>
    <x v="1"/>
    <x v="16"/>
    <n v="1462"/>
    <x v="0"/>
    <x v="0"/>
  </r>
  <r>
    <s v="Maruti Swift LDI"/>
    <n v="3.9"/>
    <n v="67000"/>
    <x v="0"/>
    <x v="0"/>
    <x v="0"/>
    <x v="8"/>
    <n v="999"/>
    <x v="0"/>
    <x v="2"/>
  </r>
  <r>
    <s v="Maruti Swift 1.3 VXi"/>
    <n v="1.52"/>
    <n v="59458"/>
    <x v="1"/>
    <x v="0"/>
    <x v="2"/>
    <x v="14"/>
    <n v="1197"/>
    <x v="0"/>
    <x v="0"/>
  </r>
  <r>
    <s v="Mahindra XUV300 W8 Option Diesel"/>
    <n v="9.68"/>
    <n v="67534"/>
    <x v="0"/>
    <x v="0"/>
    <x v="0"/>
    <x v="1"/>
    <n v="1197"/>
    <x v="0"/>
    <x v="0"/>
  </r>
  <r>
    <s v="Maruti Wagon R VXI BS IV"/>
    <n v="1.93"/>
    <n v="37204"/>
    <x v="1"/>
    <x v="0"/>
    <x v="0"/>
    <x v="16"/>
    <n v="1197"/>
    <x v="0"/>
    <x v="0"/>
  </r>
  <r>
    <s v="Jeep Compass 2.0 Longitude Option BSIV"/>
    <n v="9.27"/>
    <n v="119444"/>
    <x v="0"/>
    <x v="0"/>
    <x v="0"/>
    <x v="0"/>
    <n v="1197"/>
    <x v="1"/>
    <x v="0"/>
  </r>
  <r>
    <s v="Maruti Ciaz 1.3 Delta"/>
    <n v="6.72"/>
    <n v="25541"/>
    <x v="0"/>
    <x v="0"/>
    <x v="0"/>
    <x v="0"/>
    <n v="995"/>
    <x v="0"/>
    <x v="2"/>
  </r>
  <r>
    <s v="Maruti Alto 800 LXI"/>
    <n v="2.75"/>
    <n v="22999"/>
    <x v="1"/>
    <x v="0"/>
    <x v="0"/>
    <x v="0"/>
    <n v="1199"/>
    <x v="0"/>
    <x v="0"/>
  </r>
  <r>
    <s v="Maruti Ciaz Alpha BSIV"/>
    <n v="8.34"/>
    <n v="57270"/>
    <x v="1"/>
    <x v="0"/>
    <x v="0"/>
    <x v="7"/>
    <n v="1199"/>
    <x v="2"/>
    <x v="0"/>
  </r>
  <r>
    <s v="Volkswagen Polo 1.0 MPI Trendline"/>
    <n v="5.59"/>
    <n v="29797"/>
    <x v="1"/>
    <x v="0"/>
    <x v="0"/>
    <x v="6"/>
    <n v="1198"/>
    <x v="0"/>
    <x v="0"/>
  </r>
  <r>
    <s v="Volkswagen Vento 1.2 TSI Highline AT"/>
    <n v="4.57"/>
    <n v="92028"/>
    <x v="1"/>
    <x v="1"/>
    <x v="1"/>
    <x v="4"/>
    <n v="1198"/>
    <x v="0"/>
    <x v="0"/>
  </r>
  <r>
    <s v="Hyundai i20 1.2 Sportz"/>
    <n v="3.08"/>
    <n v="36550"/>
    <x v="1"/>
    <x v="0"/>
    <x v="0"/>
    <x v="8"/>
    <n v="1086"/>
    <x v="0"/>
    <x v="0"/>
  </r>
  <r>
    <s v="Hyundai Grand i10 Sportz Celebration Edition"/>
    <n v="4.25"/>
    <n v="46407"/>
    <x v="1"/>
    <x v="0"/>
    <x v="0"/>
    <x v="2"/>
    <n v="1248"/>
    <x v="0"/>
    <x v="0"/>
  </r>
  <r>
    <s v="Maruti Baleno Zeta CVT"/>
    <n v="8.32"/>
    <n v="9598"/>
    <x v="1"/>
    <x v="1"/>
    <x v="0"/>
    <x v="1"/>
    <n v="1198"/>
    <x v="0"/>
    <x v="0"/>
  </r>
  <r>
    <s v="Chevrolet Spark 1.0 LT"/>
    <n v="1.1599999999999999"/>
    <n v="48616"/>
    <x v="1"/>
    <x v="0"/>
    <x v="0"/>
    <x v="12"/>
    <n v="1373"/>
    <x v="0"/>
    <x v="0"/>
  </r>
  <r>
    <s v="Honda Amaze VX Petrol BSIV"/>
    <n v="4.6500000000000004"/>
    <n v="116560"/>
    <x v="1"/>
    <x v="0"/>
    <x v="0"/>
    <x v="7"/>
    <n v="1198"/>
    <x v="0"/>
    <x v="0"/>
  </r>
  <r>
    <s v="Honda Jazz 1.2 V i VTEC"/>
    <n v="5.14"/>
    <n v="49625"/>
    <x v="1"/>
    <x v="0"/>
    <x v="0"/>
    <x v="2"/>
    <n v="995"/>
    <x v="0"/>
    <x v="2"/>
  </r>
  <r>
    <s v="Nissan Micra XV CVT"/>
    <n v="3.38"/>
    <n v="56409"/>
    <x v="1"/>
    <x v="1"/>
    <x v="0"/>
    <x v="5"/>
    <n v="1199"/>
    <x v="0"/>
    <x v="0"/>
  </r>
  <r>
    <s v="Mahindra KUV 100 mFALCON D75 K4"/>
    <n v="2.6"/>
    <n v="128847"/>
    <x v="0"/>
    <x v="0"/>
    <x v="0"/>
    <x v="2"/>
    <n v="1198"/>
    <x v="2"/>
    <x v="0"/>
  </r>
  <r>
    <s v="Hyundai i10 Era"/>
    <n v="1.39"/>
    <n v="212598"/>
    <x v="1"/>
    <x v="0"/>
    <x v="3"/>
    <x v="12"/>
    <n v="1462"/>
    <x v="0"/>
    <x v="0"/>
  </r>
  <r>
    <s v="Maruti Ciaz ZDi Plus"/>
    <n v="5.14"/>
    <n v="80444"/>
    <x v="0"/>
    <x v="0"/>
    <x v="1"/>
    <x v="4"/>
    <n v="1497"/>
    <x v="0"/>
    <x v="0"/>
  </r>
  <r>
    <s v="Datsun GO Plus T BSIV"/>
    <n v="3.21"/>
    <n v="30848"/>
    <x v="1"/>
    <x v="0"/>
    <x v="0"/>
    <x v="0"/>
    <n v="814"/>
    <x v="0"/>
    <x v="2"/>
  </r>
  <r>
    <s v="Maruti Ciaz 1.4 Delta"/>
    <n v="5.69"/>
    <n v="154027"/>
    <x v="1"/>
    <x v="0"/>
    <x v="1"/>
    <x v="0"/>
    <n v="995"/>
    <x v="0"/>
    <x v="2"/>
  </r>
  <r>
    <s v="Honda Amaze S i-VTEC"/>
    <n v="3.58"/>
    <n v="71834"/>
    <x v="1"/>
    <x v="0"/>
    <x v="0"/>
    <x v="2"/>
    <n v="1373"/>
    <x v="0"/>
    <x v="0"/>
  </r>
  <r>
    <s v="Chevrolet Spark 1.0 LS"/>
    <n v="1.1000000000000001"/>
    <n v="74829"/>
    <x v="1"/>
    <x v="0"/>
    <x v="0"/>
    <x v="16"/>
    <n v="1197"/>
    <x v="0"/>
    <x v="0"/>
  </r>
  <r>
    <s v="Volkswagen Polo 1.2 MPI Comfortline"/>
    <n v="3.67"/>
    <n v="175705"/>
    <x v="1"/>
    <x v="0"/>
    <x v="0"/>
    <x v="0"/>
    <n v="799"/>
    <x v="0"/>
    <x v="2"/>
  </r>
  <r>
    <s v="Honda Brio S MT"/>
    <n v="2.5499999999999998"/>
    <n v="38219"/>
    <x v="1"/>
    <x v="0"/>
    <x v="0"/>
    <x v="8"/>
    <n v="1497"/>
    <x v="1"/>
    <x v="0"/>
  </r>
  <r>
    <s v="Maruti Ciaz Sigma BSIV"/>
    <n v="6.52"/>
    <n v="49391"/>
    <x v="1"/>
    <x v="0"/>
    <x v="0"/>
    <x v="3"/>
    <n v="1197"/>
    <x v="0"/>
    <x v="0"/>
  </r>
  <r>
    <s v="Honda City 1.5 V MT"/>
    <n v="3.05"/>
    <n v="167457"/>
    <x v="1"/>
    <x v="0"/>
    <x v="1"/>
    <x v="12"/>
    <n v="1248"/>
    <x v="0"/>
    <x v="0"/>
  </r>
  <r>
    <s v="Hyundai EON D Lite Plus"/>
    <n v="1.85"/>
    <n v="50915"/>
    <x v="1"/>
    <x v="0"/>
    <x v="0"/>
    <x v="8"/>
    <n v="1198"/>
    <x v="0"/>
    <x v="0"/>
  </r>
  <r>
    <s v="Chevrolet Spark 1.0 LS LPG"/>
    <n v="0.59736"/>
    <n v="192340"/>
    <x v="4"/>
    <x v="0"/>
    <x v="1"/>
    <x v="12"/>
    <n v="1390"/>
    <x v="0"/>
    <x v="0"/>
  </r>
  <r>
    <s v="Maruti Ertiga VXI CNG"/>
    <n v="7.05"/>
    <n v="77778"/>
    <x v="2"/>
    <x v="0"/>
    <x v="0"/>
    <x v="3"/>
    <n v="1462"/>
    <x v="0"/>
    <x v="0"/>
  </r>
  <r>
    <s v="Maruti Baleno 1.2 Delta"/>
    <n v="5.08"/>
    <n v="30435"/>
    <x v="1"/>
    <x v="0"/>
    <x v="0"/>
    <x v="0"/>
    <n v="1248"/>
    <x v="0"/>
    <x v="0"/>
  </r>
  <r>
    <s v="Renault KWID RXT"/>
    <n v="2.76"/>
    <n v="80478"/>
    <x v="1"/>
    <x v="0"/>
    <x v="0"/>
    <x v="3"/>
    <n v="814"/>
    <x v="0"/>
    <x v="2"/>
  </r>
  <r>
    <s v="Mahindra XUV300 W6 AMT Diesel BSIV"/>
    <n v="7.91"/>
    <n v="62805"/>
    <x v="0"/>
    <x v="1"/>
    <x v="0"/>
    <x v="6"/>
    <n v="1197"/>
    <x v="0"/>
    <x v="0"/>
  </r>
  <r>
    <s v="Hyundai Grand i10 Nios Sportz"/>
    <n v="6.51"/>
    <n v="8683"/>
    <x v="1"/>
    <x v="0"/>
    <x v="0"/>
    <x v="1"/>
    <n v="1196"/>
    <x v="0"/>
    <x v="0"/>
  </r>
  <r>
    <s v="Maruti Ciaz Delta Diesel"/>
    <n v="6.96"/>
    <n v="50251"/>
    <x v="0"/>
    <x v="0"/>
    <x v="0"/>
    <x v="7"/>
    <n v="1956"/>
    <x v="0"/>
    <x v="0"/>
  </r>
  <r>
    <s v="Datsun GO T BSIV"/>
    <n v="2.37"/>
    <n v="32635"/>
    <x v="1"/>
    <x v="0"/>
    <x v="0"/>
    <x v="4"/>
    <n v="1086"/>
    <x v="0"/>
    <x v="0"/>
  </r>
  <r>
    <s v="Volkswagen Jetta 1.4 TSI Comfortline"/>
    <n v="4.97"/>
    <n v="53003"/>
    <x v="1"/>
    <x v="0"/>
    <x v="0"/>
    <x v="8"/>
    <n v="796"/>
    <x v="0"/>
    <x v="2"/>
  </r>
  <r>
    <s v="Maruti XL6 Zeta"/>
    <n v="7.44"/>
    <n v="113006"/>
    <x v="1"/>
    <x v="0"/>
    <x v="0"/>
    <x v="7"/>
    <n v="1461"/>
    <x v="0"/>
    <x v="0"/>
  </r>
  <r>
    <s v="Maruti Swift Dzire Tour 1.3 S Diesel"/>
    <n v="5.43"/>
    <n v="69036"/>
    <x v="0"/>
    <x v="0"/>
    <x v="0"/>
    <x v="3"/>
    <n v="999"/>
    <x v="0"/>
    <x v="2"/>
  </r>
  <r>
    <s v="Hyundai EON Era Plus"/>
    <n v="1.92"/>
    <n v="61235"/>
    <x v="1"/>
    <x v="0"/>
    <x v="0"/>
    <x v="8"/>
    <n v="998"/>
    <x v="0"/>
    <x v="2"/>
  </r>
  <r>
    <s v="Hyundai i20 1.2 Spotz"/>
    <n v="5.47"/>
    <n v="29946"/>
    <x v="1"/>
    <x v="0"/>
    <x v="0"/>
    <x v="0"/>
    <n v="2609"/>
    <x v="2"/>
    <x v="1"/>
  </r>
  <r>
    <s v="Maruti Eeco 5 Seater AC 2020-2022"/>
    <n v="4.78"/>
    <n v="21330"/>
    <x v="1"/>
    <x v="0"/>
    <x v="0"/>
    <x v="1"/>
    <n v="1197"/>
    <x v="0"/>
    <x v="0"/>
  </r>
  <r>
    <s v="Tata Harrier XZA Plus Dark Edition AT 2020-2022"/>
    <n v="18.14"/>
    <n v="42418"/>
    <x v="0"/>
    <x v="1"/>
    <x v="0"/>
    <x v="6"/>
    <n v="1198"/>
    <x v="0"/>
    <x v="0"/>
  </r>
  <r>
    <s v="Hyundai i10 Era"/>
    <n v="2.2999999999999998"/>
    <n v="90605"/>
    <x v="1"/>
    <x v="0"/>
    <x v="0"/>
    <x v="10"/>
    <n v="1586"/>
    <x v="0"/>
    <x v="0"/>
  </r>
  <r>
    <s v="Maruti Alto Green LXi (CNG)"/>
    <n v="1.34"/>
    <n v="127866"/>
    <x v="2"/>
    <x v="0"/>
    <x v="0"/>
    <x v="12"/>
    <n v="1498"/>
    <x v="0"/>
    <x v="0"/>
  </r>
  <r>
    <s v="Renault Duster 110PS Diesel RxZ"/>
    <n v="2.68"/>
    <n v="177697"/>
    <x v="0"/>
    <x v="0"/>
    <x v="1"/>
    <x v="8"/>
    <n v="1198"/>
    <x v="0"/>
    <x v="0"/>
  </r>
  <r>
    <s v="Volkswagen Ameo 1.0 MPI Highline Plus"/>
    <n v="5.68"/>
    <n v="13278"/>
    <x v="1"/>
    <x v="0"/>
    <x v="0"/>
    <x v="3"/>
    <n v="2179"/>
    <x v="0"/>
    <x v="1"/>
  </r>
  <r>
    <s v="Maruti S-Presso VXI Plus AT 2019-2022"/>
    <n v="4.9400000000000004"/>
    <n v="4343"/>
    <x v="1"/>
    <x v="1"/>
    <x v="0"/>
    <x v="1"/>
    <n v="1497"/>
    <x v="0"/>
    <x v="0"/>
  </r>
  <r>
    <s v="Mahindra Scorpio LX 2.6 Turbo 9 Str"/>
    <n v="2.23"/>
    <n v="123804"/>
    <x v="0"/>
    <x v="0"/>
    <x v="2"/>
    <x v="14"/>
    <n v="1405"/>
    <x v="2"/>
    <x v="0"/>
  </r>
  <r>
    <s v="Hyundai Xcent 1.2 VTVT S"/>
    <n v="5.15"/>
    <n v="22939"/>
    <x v="1"/>
    <x v="0"/>
    <x v="0"/>
    <x v="3"/>
    <n v="998"/>
    <x v="0"/>
    <x v="2"/>
  </r>
  <r>
    <s v="Honda Amaze S i-Vtech"/>
    <n v="4.54"/>
    <n v="22055"/>
    <x v="1"/>
    <x v="0"/>
    <x v="0"/>
    <x v="2"/>
    <n v="799"/>
    <x v="0"/>
    <x v="2"/>
  </r>
  <r>
    <s v="Maruti SX4 Vxi BSIV"/>
    <n v="1.98"/>
    <n v="62843"/>
    <x v="1"/>
    <x v="0"/>
    <x v="0"/>
    <x v="12"/>
    <n v="1197"/>
    <x v="2"/>
    <x v="0"/>
  </r>
  <r>
    <s v="MG Astor Style"/>
    <n v="9.77"/>
    <n v="4783"/>
    <x v="1"/>
    <x v="0"/>
    <x v="0"/>
    <x v="11"/>
    <n v="1995"/>
    <x v="2"/>
    <x v="0"/>
  </r>
  <r>
    <s v="Tata Nexon 1.2 Revotron XZA Plus"/>
    <n v="7.94"/>
    <n v="54441"/>
    <x v="1"/>
    <x v="1"/>
    <x v="1"/>
    <x v="7"/>
    <n v="1364"/>
    <x v="0"/>
    <x v="0"/>
  </r>
  <r>
    <s v="Tata Hexa XTA"/>
    <n v="10.08"/>
    <n v="122735"/>
    <x v="0"/>
    <x v="1"/>
    <x v="0"/>
    <x v="0"/>
    <n v="2179"/>
    <x v="0"/>
    <x v="1"/>
  </r>
  <r>
    <s v="Honda City Corporate Edition"/>
    <n v="4.07"/>
    <n v="48096"/>
    <x v="1"/>
    <x v="0"/>
    <x v="1"/>
    <x v="8"/>
    <n v="1599"/>
    <x v="0"/>
    <x v="0"/>
  </r>
  <r>
    <s v="Tata Indica TDI LS"/>
    <n v="0.95633000000000001"/>
    <n v="130265"/>
    <x v="0"/>
    <x v="0"/>
    <x v="1"/>
    <x v="10"/>
    <n v="1197"/>
    <x v="0"/>
    <x v="0"/>
  </r>
  <r>
    <s v="Maruti Celerio ZXI AT"/>
    <n v="3.86"/>
    <n v="46005"/>
    <x v="1"/>
    <x v="1"/>
    <x v="0"/>
    <x v="2"/>
    <n v="2179"/>
    <x v="0"/>
    <x v="1"/>
  </r>
  <r>
    <s v="Datsun RediGO T Option"/>
    <n v="2.19"/>
    <n v="62876"/>
    <x v="1"/>
    <x v="0"/>
    <x v="0"/>
    <x v="0"/>
    <n v="1248"/>
    <x v="0"/>
    <x v="0"/>
  </r>
  <r>
    <s v="Hyundai Xcent 1.2 Kappa SX Option"/>
    <n v="4.33"/>
    <n v="21712"/>
    <x v="1"/>
    <x v="0"/>
    <x v="0"/>
    <x v="5"/>
    <n v="998"/>
    <x v="0"/>
    <x v="2"/>
  </r>
  <r>
    <s v="BMW 5 Series 520d Luxury Line"/>
    <n v="19.71"/>
    <n v="55525"/>
    <x v="0"/>
    <x v="1"/>
    <x v="0"/>
    <x v="5"/>
    <n v="1086"/>
    <x v="0"/>
    <x v="0"/>
  </r>
  <r>
    <s v="Toyota Etios Liva GD"/>
    <n v="2.92"/>
    <n v="154913"/>
    <x v="0"/>
    <x v="0"/>
    <x v="0"/>
    <x v="10"/>
    <n v="998"/>
    <x v="0"/>
    <x v="2"/>
  </r>
  <r>
    <s v="Mahindra XUV500 W6 2WD"/>
    <n v="6.22"/>
    <n v="75269"/>
    <x v="0"/>
    <x v="0"/>
    <x v="0"/>
    <x v="5"/>
    <n v="998"/>
    <x v="0"/>
    <x v="2"/>
  </r>
  <r>
    <s v="Hyundai Verna XXi (Petrol)"/>
    <n v="1.1200000000000001"/>
    <n v="158267"/>
    <x v="1"/>
    <x v="0"/>
    <x v="1"/>
    <x v="9"/>
    <n v="1197"/>
    <x v="0"/>
    <x v="0"/>
  </r>
  <r>
    <s v="Hyundai i20 Magna Plus"/>
    <n v="6.09"/>
    <n v="12355"/>
    <x v="1"/>
    <x v="0"/>
    <x v="0"/>
    <x v="6"/>
    <n v="998"/>
    <x v="0"/>
    <x v="2"/>
  </r>
  <r>
    <s v="Mahindra XUV500 W8 2WD"/>
    <n v="4.47"/>
    <n v="81631"/>
    <x v="0"/>
    <x v="0"/>
    <x v="2"/>
    <x v="8"/>
    <n v="1298"/>
    <x v="0"/>
    <x v="0"/>
  </r>
  <r>
    <s v="Maruti Ertiga SHVS VDI"/>
    <n v="6.91"/>
    <n v="88972"/>
    <x v="0"/>
    <x v="0"/>
    <x v="1"/>
    <x v="0"/>
    <n v="1591"/>
    <x v="0"/>
    <x v="0"/>
  </r>
  <r>
    <s v="Maruti Wagon R LXI BS IV"/>
    <n v="1.89"/>
    <n v="90509"/>
    <x v="1"/>
    <x v="0"/>
    <x v="0"/>
    <x v="16"/>
    <n v="998"/>
    <x v="0"/>
    <x v="2"/>
  </r>
  <r>
    <s v="Hyundai Santro Xing GLS LPG"/>
    <n v="1.32"/>
    <n v="76154"/>
    <x v="4"/>
    <x v="0"/>
    <x v="1"/>
    <x v="9"/>
    <n v="1197"/>
    <x v="0"/>
    <x v="0"/>
  </r>
  <r>
    <s v="Maruti Alto K10 VXI"/>
    <n v="3.09"/>
    <n v="34851"/>
    <x v="1"/>
    <x v="0"/>
    <x v="1"/>
    <x v="0"/>
    <n v="998"/>
    <x v="0"/>
    <x v="2"/>
  </r>
  <r>
    <s v="Maruti A-Star Vxi"/>
    <n v="1.8"/>
    <n v="35354"/>
    <x v="1"/>
    <x v="0"/>
    <x v="0"/>
    <x v="12"/>
    <n v="1086"/>
    <x v="0"/>
    <x v="0"/>
  </r>
  <r>
    <s v="Hyundai i10 Magna"/>
    <n v="2.14"/>
    <n v="55226"/>
    <x v="1"/>
    <x v="0"/>
    <x v="1"/>
    <x v="16"/>
    <n v="1353"/>
    <x v="0"/>
    <x v="0"/>
  </r>
  <r>
    <s v="Maruti Wagon R LXI BS IV"/>
    <n v="2.11"/>
    <n v="83436"/>
    <x v="1"/>
    <x v="0"/>
    <x v="1"/>
    <x v="8"/>
    <n v="1582"/>
    <x v="0"/>
    <x v="0"/>
  </r>
  <r>
    <s v="Maruti Swift 1.3 VXi"/>
    <n v="1.42"/>
    <n v="193593"/>
    <x v="1"/>
    <x v="0"/>
    <x v="0"/>
    <x v="14"/>
    <n v="1896"/>
    <x v="0"/>
    <x v="0"/>
  </r>
  <r>
    <s v="Hyundai Creta 1.6 VTVT SX Plus"/>
    <n v="7.99"/>
    <n v="128782"/>
    <x v="1"/>
    <x v="0"/>
    <x v="0"/>
    <x v="0"/>
    <n v="1461"/>
    <x v="0"/>
    <x v="0"/>
  </r>
  <r>
    <s v="Maruti Celerio VXI Optional"/>
    <n v="3.33"/>
    <n v="63636"/>
    <x v="1"/>
    <x v="0"/>
    <x v="1"/>
    <x v="0"/>
    <n v="1396"/>
    <x v="0"/>
    <x v="0"/>
  </r>
  <r>
    <s v="Maruti Swift Dzire ZXI"/>
    <n v="3.69"/>
    <n v="79052"/>
    <x v="1"/>
    <x v="0"/>
    <x v="2"/>
    <x v="5"/>
    <n v="1498"/>
    <x v="0"/>
    <x v="0"/>
  </r>
  <r>
    <s v="Maruti Zen Estilo LXI BSIII"/>
    <n v="3"/>
    <n v="76800"/>
    <x v="1"/>
    <x v="0"/>
    <x v="0"/>
    <x v="16"/>
    <n v="1591"/>
    <x v="0"/>
    <x v="0"/>
  </r>
  <r>
    <s v="Hyundai i10 Era"/>
    <n v="5"/>
    <n v="58478"/>
    <x v="1"/>
    <x v="0"/>
    <x v="0"/>
    <x v="10"/>
    <n v="1591"/>
    <x v="0"/>
    <x v="0"/>
  </r>
  <r>
    <s v="Kia Seltos GTX Plus DCT"/>
    <n v="14.98"/>
    <n v="19667"/>
    <x v="1"/>
    <x v="1"/>
    <x v="0"/>
    <x v="7"/>
    <n v="799"/>
    <x v="0"/>
    <x v="2"/>
  </r>
  <r>
    <s v="Hyundai Verna 1.6 SX CRDI (O) AT"/>
    <n v="4.6900000000000004"/>
    <n v="75386"/>
    <x v="0"/>
    <x v="1"/>
    <x v="2"/>
    <x v="5"/>
    <n v="1199"/>
    <x v="0"/>
    <x v="0"/>
  </r>
  <r>
    <s v="Volkswagen Jetta 1.9 Highline TDI"/>
    <n v="5.51"/>
    <n v="85000"/>
    <x v="0"/>
    <x v="1"/>
    <x v="1"/>
    <x v="12"/>
    <n v="814"/>
    <x v="0"/>
    <x v="2"/>
  </r>
  <r>
    <s v="Renault Duster 85PS Diesel RxZ"/>
    <n v="8.52"/>
    <n v="28137"/>
    <x v="0"/>
    <x v="0"/>
    <x v="0"/>
    <x v="3"/>
    <n v="1248"/>
    <x v="0"/>
    <x v="0"/>
  </r>
  <r>
    <s v="Tata Indigo LS BSIV"/>
    <n v="1.36"/>
    <n v="355444"/>
    <x v="0"/>
    <x v="0"/>
    <x v="1"/>
    <x v="16"/>
    <n v="998"/>
    <x v="0"/>
    <x v="2"/>
  </r>
  <r>
    <s v="Ford Ecosport 1.5 DV5 MT Titanium"/>
    <n v="4.45"/>
    <n v="82347"/>
    <x v="0"/>
    <x v="0"/>
    <x v="1"/>
    <x v="5"/>
    <n v="1197"/>
    <x v="0"/>
    <x v="0"/>
  </r>
  <r>
    <s v="Hyundai Verna 1.6 SX VTVT"/>
    <n v="3.34"/>
    <n v="130625"/>
    <x v="1"/>
    <x v="0"/>
    <x v="1"/>
    <x v="16"/>
    <n v="998"/>
    <x v="0"/>
    <x v="2"/>
  </r>
  <r>
    <s v="Hyundai Creta 1.6 VTVT E Plus"/>
    <n v="7.9"/>
    <n v="44401"/>
    <x v="1"/>
    <x v="0"/>
    <x v="2"/>
    <x v="0"/>
    <n v="1248"/>
    <x v="0"/>
    <x v="0"/>
  </r>
  <r>
    <s v="Renault KWID RXT"/>
    <n v="2.72"/>
    <n v="11592"/>
    <x v="1"/>
    <x v="0"/>
    <x v="0"/>
    <x v="2"/>
    <n v="1248"/>
    <x v="0"/>
    <x v="0"/>
  </r>
  <r>
    <s v="Tata Tiago 1.2 Revotron XT"/>
    <n v="4.2300000000000004"/>
    <n v="34121"/>
    <x v="1"/>
    <x v="0"/>
    <x v="1"/>
    <x v="3"/>
    <n v="1199"/>
    <x v="0"/>
    <x v="0"/>
  </r>
  <r>
    <s v="Hyundai EON Magna Optional"/>
    <n v="1.77"/>
    <n v="33611"/>
    <x v="1"/>
    <x v="0"/>
    <x v="0"/>
    <x v="16"/>
    <n v="1197"/>
    <x v="0"/>
    <x v="0"/>
  </r>
  <r>
    <s v="Maruti Vitara Brezza VDi Option"/>
    <n v="7.85"/>
    <n v="53000"/>
    <x v="0"/>
    <x v="0"/>
    <x v="0"/>
    <x v="0"/>
    <n v="1498"/>
    <x v="0"/>
    <x v="0"/>
  </r>
  <r>
    <s v="Hyundai Venue SX Dual Tone Turbo BSIV"/>
    <n v="9.5"/>
    <n v="55000"/>
    <x v="1"/>
    <x v="0"/>
    <x v="1"/>
    <x v="7"/>
    <n v="1956"/>
    <x v="0"/>
    <x v="0"/>
  </r>
  <r>
    <s v="Hyundai i10 Magna"/>
    <n v="5"/>
    <n v="58000"/>
    <x v="1"/>
    <x v="0"/>
    <x v="0"/>
    <x v="16"/>
    <n v="1497"/>
    <x v="0"/>
    <x v="0"/>
  </r>
  <r>
    <s v="Maruti Wagon R LXI"/>
    <n v="5"/>
    <n v="68000"/>
    <x v="1"/>
    <x v="0"/>
    <x v="0"/>
    <x v="16"/>
    <n v="998"/>
    <x v="0"/>
    <x v="2"/>
  </r>
  <r>
    <s v="Chevrolet Sail LS ABS"/>
    <n v="7.5"/>
    <n v="76800"/>
    <x v="0"/>
    <x v="0"/>
    <x v="0"/>
    <x v="10"/>
    <n v="999"/>
    <x v="0"/>
    <x v="2"/>
  </r>
  <r>
    <s v="Maruti Swift Dzire AMT ZDI Plus"/>
    <n v="7.57"/>
    <n v="68477"/>
    <x v="0"/>
    <x v="1"/>
    <x v="1"/>
    <x v="7"/>
    <n v="1451"/>
    <x v="0"/>
    <x v="0"/>
  </r>
  <r>
    <s v="Honda Amaze VX CVT Petrol BSIV"/>
    <n v="6.67"/>
    <n v="24370"/>
    <x v="1"/>
    <x v="1"/>
    <x v="0"/>
    <x v="7"/>
    <n v="1956"/>
    <x v="0"/>
    <x v="0"/>
  </r>
  <r>
    <s v="Maruti Swift Dzire VXi AT"/>
    <n v="5.98"/>
    <n v="64071"/>
    <x v="1"/>
    <x v="1"/>
    <x v="0"/>
    <x v="0"/>
    <n v="1199"/>
    <x v="0"/>
    <x v="0"/>
  </r>
  <r>
    <s v="Honda Amaze S Diesel"/>
    <n v="6"/>
    <n v="94403"/>
    <x v="0"/>
    <x v="0"/>
    <x v="0"/>
    <x v="4"/>
    <n v="1497"/>
    <x v="0"/>
    <x v="0"/>
  </r>
  <r>
    <s v="Tata Harrier XZ Plus Dual Tone"/>
    <n v="22.06"/>
    <n v="14519"/>
    <x v="0"/>
    <x v="0"/>
    <x v="0"/>
    <x v="11"/>
    <n v="1197"/>
    <x v="0"/>
    <x v="0"/>
  </r>
  <r>
    <s v="Honda City i VTEC CVT VX"/>
    <n v="5.55"/>
    <n v="31938"/>
    <x v="1"/>
    <x v="1"/>
    <x v="0"/>
    <x v="5"/>
    <n v="998"/>
    <x v="0"/>
    <x v="2"/>
  </r>
  <r>
    <s v="Maruti Alto K10 LXI"/>
    <n v="2.82"/>
    <n v="39873"/>
    <x v="1"/>
    <x v="0"/>
    <x v="1"/>
    <x v="0"/>
    <n v="1950"/>
    <x v="0"/>
    <x v="0"/>
  </r>
  <r>
    <s v="Volkswagen Vento 1.0 TSI Comfortline"/>
    <n v="8.64"/>
    <n v="22649"/>
    <x v="1"/>
    <x v="0"/>
    <x v="0"/>
    <x v="1"/>
    <n v="1950"/>
    <x v="0"/>
    <x v="0"/>
  </r>
  <r>
    <s v="MG Hector Sharp DCT Dualtone"/>
    <n v="15.76"/>
    <n v="27710"/>
    <x v="1"/>
    <x v="1"/>
    <x v="0"/>
    <x v="6"/>
    <n v="2987"/>
    <x v="0"/>
    <x v="1"/>
  </r>
  <r>
    <s v="Tata Harrier XZA Plus Dual Tone AT"/>
    <n v="20.14"/>
    <n v="35575"/>
    <x v="0"/>
    <x v="1"/>
    <x v="0"/>
    <x v="6"/>
    <n v="2143"/>
    <x v="0"/>
    <x v="1"/>
  </r>
  <r>
    <s v="Honda WR-V i-VTEC S"/>
    <n v="6.96"/>
    <n v="65062"/>
    <x v="1"/>
    <x v="0"/>
    <x v="0"/>
    <x v="7"/>
    <n v="1968"/>
    <x v="0"/>
    <x v="0"/>
  </r>
  <r>
    <s v="Honda City i VTEC CVT VX"/>
    <n v="5.4"/>
    <n v="87144"/>
    <x v="1"/>
    <x v="1"/>
    <x v="1"/>
    <x v="5"/>
    <n v="1995"/>
    <x v="0"/>
    <x v="0"/>
  </r>
  <r>
    <s v="Hyundai i20 Asta IVT"/>
    <n v="9.2899999999999991"/>
    <n v="24561"/>
    <x v="1"/>
    <x v="1"/>
    <x v="0"/>
    <x v="1"/>
    <n v="1405"/>
    <x v="0"/>
    <x v="0"/>
  </r>
  <r>
    <s v="Maruti Alto K10 LXI"/>
    <n v="3.25"/>
    <n v="40000"/>
    <x v="1"/>
    <x v="0"/>
    <x v="0"/>
    <x v="2"/>
    <n v="1995"/>
    <x v="0"/>
    <x v="0"/>
  </r>
  <r>
    <s v="Mercedes-Benz GLC 220d 4MATIC"/>
    <n v="56.5"/>
    <n v="24000"/>
    <x v="0"/>
    <x v="1"/>
    <x v="0"/>
    <x v="6"/>
    <n v="2143"/>
    <x v="0"/>
    <x v="1"/>
  </r>
  <r>
    <s v="Mercedes-Benz GLE 300d"/>
    <n v="89"/>
    <n v="13000"/>
    <x v="0"/>
    <x v="1"/>
    <x v="0"/>
    <x v="1"/>
    <n v="2993"/>
    <x v="3"/>
    <x v="1"/>
  </r>
  <r>
    <s v="Mercedes-Benz S-Class S 350 CDI"/>
    <n v="71.5"/>
    <n v="18000"/>
    <x v="0"/>
    <x v="1"/>
    <x v="0"/>
    <x v="0"/>
    <n v="1968"/>
    <x v="3"/>
    <x v="0"/>
  </r>
  <r>
    <s v="Mercedes-Benz C-Class 220 CDI AT"/>
    <n v="13.75"/>
    <n v="40000"/>
    <x v="0"/>
    <x v="1"/>
    <x v="0"/>
    <x v="10"/>
    <n v="2143"/>
    <x v="0"/>
    <x v="1"/>
  </r>
  <r>
    <s v="Audi A6 35 TDI"/>
    <n v="24.5"/>
    <n v="68000"/>
    <x v="0"/>
    <x v="1"/>
    <x v="0"/>
    <x v="2"/>
    <n v="2993"/>
    <x v="0"/>
    <x v="1"/>
  </r>
  <r>
    <s v="BMW 5 Series 520d Sport Line"/>
    <n v="40.5"/>
    <n v="55000"/>
    <x v="0"/>
    <x v="1"/>
    <x v="1"/>
    <x v="3"/>
    <n v="1498"/>
    <x v="0"/>
    <x v="0"/>
  </r>
  <r>
    <s v="Tata Indigo LX"/>
    <n v="1.5"/>
    <n v="80000"/>
    <x v="0"/>
    <x v="0"/>
    <x v="2"/>
    <x v="8"/>
    <n v="1595"/>
    <x v="0"/>
    <x v="0"/>
  </r>
  <r>
    <s v="BMW 3 Series 320d GT Luxury Line"/>
    <n v="18.5"/>
    <n v="64593"/>
    <x v="0"/>
    <x v="1"/>
    <x v="2"/>
    <x v="5"/>
    <n v="2967"/>
    <x v="0"/>
    <x v="1"/>
  </r>
  <r>
    <s v="Mercedes-Benz E-Class E250 CDI Avantgarde"/>
    <n v="22"/>
    <n v="63203"/>
    <x v="0"/>
    <x v="1"/>
    <x v="1"/>
    <x v="4"/>
    <n v="2993"/>
    <x v="0"/>
    <x v="1"/>
  </r>
  <r>
    <s v="BMW X6 xDrive 40d M Sport"/>
    <n v="37.9"/>
    <n v="75000"/>
    <x v="0"/>
    <x v="1"/>
    <x v="1"/>
    <x v="4"/>
    <n v="2143"/>
    <x v="0"/>
    <x v="1"/>
  </r>
  <r>
    <s v="Audi Q5 2.0 TDI Premium Plus"/>
    <n v="16"/>
    <n v="94002"/>
    <x v="0"/>
    <x v="1"/>
    <x v="1"/>
    <x v="5"/>
    <n v="4367"/>
    <x v="0"/>
    <x v="3"/>
  </r>
  <r>
    <s v="Mercedes-Benz C-Class C 220 CDI Avantgarde"/>
    <n v="11.9"/>
    <n v="90004"/>
    <x v="0"/>
    <x v="1"/>
    <x v="2"/>
    <x v="5"/>
    <n v="1968"/>
    <x v="0"/>
    <x v="0"/>
  </r>
  <r>
    <s v="BMW X5 xDrive 30d M Sport"/>
    <n v="29"/>
    <n v="83005"/>
    <x v="0"/>
    <x v="1"/>
    <x v="1"/>
    <x v="5"/>
    <n v="1968"/>
    <x v="0"/>
    <x v="0"/>
  </r>
  <r>
    <s v="Ford Ecosport 1.5 Diesel Titanium"/>
    <n v="4.75"/>
    <n v="62500"/>
    <x v="0"/>
    <x v="0"/>
    <x v="0"/>
    <x v="4"/>
    <n v="4367"/>
    <x v="0"/>
    <x v="3"/>
  </r>
  <r>
    <s v="Mercedes-Benz B Class B180 Sports"/>
    <n v="12.9"/>
    <n v="67000"/>
    <x v="1"/>
    <x v="1"/>
    <x v="1"/>
    <x v="10"/>
    <n v="1998"/>
    <x v="0"/>
    <x v="0"/>
  </r>
  <r>
    <s v="Audi A8 L 50 TDI Quattro Premium Plus"/>
    <n v="42"/>
    <n v="81250"/>
    <x v="0"/>
    <x v="1"/>
    <x v="0"/>
    <x v="4"/>
    <n v="1968"/>
    <x v="0"/>
    <x v="0"/>
  </r>
  <r>
    <s v="Jaguar XJ 3.0L LWB Ultimate"/>
    <n v="22.9"/>
    <n v="79004"/>
    <x v="0"/>
    <x v="1"/>
    <x v="1"/>
    <x v="8"/>
    <n v="1498"/>
    <x v="0"/>
    <x v="0"/>
  </r>
  <r>
    <s v="Mercedes-Benz M-Class ML 250 CDI"/>
    <n v="21.9"/>
    <n v="80000"/>
    <x v="0"/>
    <x v="1"/>
    <x v="1"/>
    <x v="5"/>
    <n v="1582"/>
    <x v="0"/>
    <x v="0"/>
  </r>
  <r>
    <s v="Land Rover Range Rover Vogue SE 4.4 SDV8"/>
    <n v="35.25"/>
    <n v="87002"/>
    <x v="0"/>
    <x v="1"/>
    <x v="1"/>
    <x v="10"/>
    <n v="1248"/>
    <x v="0"/>
    <x v="0"/>
  </r>
  <r>
    <s v="Audi Q5 2.0 TDI Premium Plus"/>
    <n v="14.25"/>
    <n v="94002"/>
    <x v="0"/>
    <x v="1"/>
    <x v="1"/>
    <x v="10"/>
    <n v="998"/>
    <x v="0"/>
    <x v="2"/>
  </r>
  <r>
    <s v="Audi A6 2.0 TDI Premium Plus"/>
    <n v="14.25"/>
    <n v="82005"/>
    <x v="0"/>
    <x v="1"/>
    <x v="1"/>
    <x v="10"/>
    <n v="1248"/>
    <x v="0"/>
    <x v="0"/>
  </r>
  <r>
    <s v="Land Rover Range Rover Vogue SE 4.4 SDV8"/>
    <n v="39.75"/>
    <n v="95004"/>
    <x v="0"/>
    <x v="1"/>
    <x v="0"/>
    <x v="10"/>
    <n v="1956"/>
    <x v="0"/>
    <x v="0"/>
  </r>
  <r>
    <s v="BMW X1 sDrive20i xLine"/>
    <n v="28.1"/>
    <n v="68753"/>
    <x v="1"/>
    <x v="1"/>
    <x v="1"/>
    <x v="7"/>
    <n v="1956"/>
    <x v="0"/>
    <x v="0"/>
  </r>
  <r>
    <s v="Audi Q5 30 TDI quattro Premium"/>
    <n v="14.75"/>
    <n v="80000"/>
    <x v="0"/>
    <x v="1"/>
    <x v="2"/>
    <x v="4"/>
    <n v="2967"/>
    <x v="0"/>
    <x v="1"/>
  </r>
  <r>
    <s v="Ford Ecosport 1.5 DV5 MT Titanium"/>
    <n v="4.75"/>
    <n v="62500"/>
    <x v="0"/>
    <x v="0"/>
    <x v="0"/>
    <x v="4"/>
    <n v="0"/>
    <x v="0"/>
    <x v="4"/>
  </r>
  <r>
    <s v="Hyundai Creta 1.6 CRDi AT S Plus"/>
    <n v="8.9499999999999993"/>
    <n v="85000"/>
    <x v="0"/>
    <x v="1"/>
    <x v="0"/>
    <x v="0"/>
    <n v="1950"/>
    <x v="0"/>
    <x v="0"/>
  </r>
  <r>
    <s v="Maruti Baleno 1.3 Zeta"/>
    <n v="6.2"/>
    <n v="55500"/>
    <x v="0"/>
    <x v="0"/>
    <x v="0"/>
    <x v="3"/>
    <n v="1798"/>
    <x v="2"/>
    <x v="0"/>
  </r>
  <r>
    <s v="Hyundai Venue SX Opt iMT"/>
    <n v="11.5"/>
    <n v="10000"/>
    <x v="1"/>
    <x v="0"/>
    <x v="0"/>
    <x v="1"/>
    <n v="1998"/>
    <x v="0"/>
    <x v="0"/>
  </r>
  <r>
    <s v="Maruti Baleno 1.3 Zeta"/>
    <n v="6.25"/>
    <n v="54000"/>
    <x v="0"/>
    <x v="0"/>
    <x v="0"/>
    <x v="3"/>
    <n v="1950"/>
    <x v="3"/>
    <x v="0"/>
  </r>
  <r>
    <s v="Tata Harrier XM"/>
    <n v="12.5"/>
    <n v="32500"/>
    <x v="0"/>
    <x v="0"/>
    <x v="0"/>
    <x v="7"/>
    <n v="1968"/>
    <x v="0"/>
    <x v="0"/>
  </r>
  <r>
    <s v="Tata Harrier XM"/>
    <n v="12.6"/>
    <n v="33500"/>
    <x v="0"/>
    <x v="0"/>
    <x v="0"/>
    <x v="7"/>
    <n v="1991"/>
    <x v="0"/>
    <x v="0"/>
  </r>
  <r>
    <s v="Audi Q5 3.0 TDI Quattro Technology"/>
    <n v="21"/>
    <n v="35000"/>
    <x v="0"/>
    <x v="1"/>
    <x v="0"/>
    <x v="4"/>
    <n v="1598"/>
    <x v="0"/>
    <x v="0"/>
  </r>
  <r>
    <s v="MG ZS EV Exclusive"/>
    <n v="21.1"/>
    <n v="38000"/>
    <x v="3"/>
    <x v="1"/>
    <x v="0"/>
    <x v="6"/>
    <n v="2755"/>
    <x v="0"/>
    <x v="1"/>
  </r>
  <r>
    <s v="Mercedes-Benz C-Class Progressive C 200"/>
    <n v="36.5"/>
    <n v="16500"/>
    <x v="1"/>
    <x v="1"/>
    <x v="0"/>
    <x v="3"/>
    <n v="1968"/>
    <x v="0"/>
    <x v="0"/>
  </r>
  <r>
    <s v="Audi A6 35 TFSI Matrix"/>
    <n v="36.75"/>
    <n v="30000"/>
    <x v="1"/>
    <x v="1"/>
    <x v="0"/>
    <x v="3"/>
    <n v="1995"/>
    <x v="0"/>
    <x v="0"/>
  </r>
  <r>
    <s v="Mini Cooper D"/>
    <n v="18.899999999999999"/>
    <n v="29000"/>
    <x v="0"/>
    <x v="1"/>
    <x v="1"/>
    <x v="5"/>
    <n v="2499"/>
    <x v="0"/>
    <x v="1"/>
  </r>
  <r>
    <s v="Mercedes-Benz C-Class Progressive C 220d"/>
    <n v="39"/>
    <n v="24000"/>
    <x v="0"/>
    <x v="1"/>
    <x v="1"/>
    <x v="6"/>
    <n v="1498"/>
    <x v="0"/>
    <x v="0"/>
  </r>
  <r>
    <s v="Audi A3 35 TDI Premium Plus"/>
    <n v="25.8"/>
    <n v="39000"/>
    <x v="0"/>
    <x v="1"/>
    <x v="0"/>
    <x v="6"/>
    <n v="1998"/>
    <x v="0"/>
    <x v="0"/>
  </r>
  <r>
    <s v="Mercedes-Benz E-Class Expression E 200 BSIV"/>
    <n v="44"/>
    <n v="65000"/>
    <x v="1"/>
    <x v="1"/>
    <x v="0"/>
    <x v="3"/>
    <n v="2494"/>
    <x v="0"/>
    <x v="1"/>
  </r>
  <r>
    <s v="Renault Duster Petrol RxL"/>
    <n v="5.75"/>
    <n v="49000"/>
    <x v="1"/>
    <x v="0"/>
    <x v="1"/>
    <x v="0"/>
    <n v="1950"/>
    <x v="0"/>
    <x v="0"/>
  </r>
  <r>
    <s v="Toyota Innova Crysta 2.8 GX AT BSIV"/>
    <n v="18.75"/>
    <n v="26000"/>
    <x v="0"/>
    <x v="1"/>
    <x v="0"/>
    <x v="3"/>
    <n v="1199"/>
    <x v="0"/>
    <x v="0"/>
  </r>
  <r>
    <s v="Audi Q3 35 TDI Quattro Premium Plus"/>
    <n v="14.75"/>
    <n v="76000"/>
    <x v="0"/>
    <x v="1"/>
    <x v="1"/>
    <x v="2"/>
    <n v="1199"/>
    <x v="0"/>
    <x v="0"/>
  </r>
  <r>
    <s v="BMW 6 Series GT 620d Luxury Line 2019-2021"/>
    <n v="60.5"/>
    <n v="50000"/>
    <x v="0"/>
    <x v="1"/>
    <x v="0"/>
    <x v="6"/>
    <n v="1991"/>
    <x v="0"/>
    <x v="0"/>
  </r>
  <r>
    <s v="Lexus NX 300h Luxury"/>
    <n v="48"/>
    <n v="49000"/>
    <x v="1"/>
    <x v="1"/>
    <x v="0"/>
    <x v="7"/>
    <n v="796"/>
    <x v="2"/>
    <x v="2"/>
  </r>
  <r>
    <s v="Volkswagen Polo 1.5 TDI Trendline"/>
    <n v="4.0999999999999996"/>
    <n v="115000"/>
    <x v="0"/>
    <x v="0"/>
    <x v="0"/>
    <x v="2"/>
    <n v="1991"/>
    <x v="0"/>
    <x v="0"/>
  </r>
  <r>
    <s v="BMW 5 Series 530i M Sport"/>
    <n v="66"/>
    <n v="6000"/>
    <x v="1"/>
    <x v="1"/>
    <x v="0"/>
    <x v="11"/>
    <n v="1998"/>
    <x v="0"/>
    <x v="0"/>
  </r>
  <r>
    <s v="Toyota Camry 2.5 Hybrid"/>
    <n v="23.5"/>
    <n v="47000"/>
    <x v="1"/>
    <x v="1"/>
    <x v="0"/>
    <x v="0"/>
    <n v="1997"/>
    <x v="0"/>
    <x v="0"/>
  </r>
  <r>
    <s v="Mercedes-Benz C-Class Progressive C 200"/>
    <n v="36"/>
    <n v="17000"/>
    <x v="1"/>
    <x v="1"/>
    <x v="0"/>
    <x v="3"/>
    <n v="1799"/>
    <x v="2"/>
    <x v="0"/>
  </r>
  <r>
    <s v="Honda Amaze S Petrol"/>
    <n v="6.4"/>
    <n v="25102"/>
    <x v="1"/>
    <x v="0"/>
    <x v="0"/>
    <x v="7"/>
    <n v="2499"/>
    <x v="0"/>
    <x v="1"/>
  </r>
  <r>
    <s v="Tata Tiago 1.2 Revotron XT"/>
    <n v="4.9000000000000004"/>
    <n v="10000"/>
    <x v="1"/>
    <x v="0"/>
    <x v="1"/>
    <x v="3"/>
    <n v="2498"/>
    <x v="0"/>
    <x v="1"/>
  </r>
  <r>
    <s v="Mercedes-Benz GLC 200"/>
    <n v="61"/>
    <n v="15000"/>
    <x v="1"/>
    <x v="1"/>
    <x v="0"/>
    <x v="1"/>
    <n v="4367"/>
    <x v="0"/>
    <x v="3"/>
  </r>
  <r>
    <s v="Maruti Alto 800 LXI"/>
    <n v="2.2000000000000002"/>
    <n v="60000"/>
    <x v="1"/>
    <x v="0"/>
    <x v="1"/>
    <x v="2"/>
    <n v="2179"/>
    <x v="2"/>
    <x v="1"/>
  </r>
  <r>
    <s v="Mercedes-Benz GLC 300 4MATIC Sport"/>
    <n v="48.1"/>
    <n v="29000"/>
    <x v="1"/>
    <x v="1"/>
    <x v="0"/>
    <x v="7"/>
    <n v="2179"/>
    <x v="2"/>
    <x v="1"/>
  </r>
  <r>
    <s v="BMW X3 xDrive 30i Luxury Line"/>
    <n v="45"/>
    <n v="25500"/>
    <x v="1"/>
    <x v="1"/>
    <x v="0"/>
    <x v="3"/>
    <n v="2987"/>
    <x v="0"/>
    <x v="1"/>
  </r>
  <r>
    <s v="Jaguar F-Pace 2.0 R-Dynamic S Diesel"/>
    <n v="74"/>
    <n v="9900"/>
    <x v="0"/>
    <x v="1"/>
    <x v="0"/>
    <x v="1"/>
    <n v="1998"/>
    <x v="0"/>
    <x v="0"/>
  </r>
  <r>
    <s v="Honda Civic 1.8 V AT"/>
    <n v="2"/>
    <n v="90000"/>
    <x v="1"/>
    <x v="1"/>
    <x v="0"/>
    <x v="9"/>
    <n v="2143"/>
    <x v="0"/>
    <x v="1"/>
  </r>
  <r>
    <s v="Lexus NX 300h Luxury"/>
    <n v="48.25"/>
    <n v="48000"/>
    <x v="1"/>
    <x v="1"/>
    <x v="0"/>
    <x v="7"/>
    <n v="1199"/>
    <x v="0"/>
    <x v="0"/>
  </r>
  <r>
    <s v="Mahindra Thar 4X4"/>
    <n v="5.9"/>
    <n v="59000"/>
    <x v="0"/>
    <x v="0"/>
    <x v="1"/>
    <x v="5"/>
    <n v="2755"/>
    <x v="0"/>
    <x v="1"/>
  </r>
  <r>
    <s v="Land Rover Range Rover 4.4 Diesel LWB Autobiography"/>
    <n v="190"/>
    <n v="68500"/>
    <x v="0"/>
    <x v="1"/>
    <x v="0"/>
    <x v="7"/>
    <n v="2998"/>
    <x v="0"/>
    <x v="1"/>
  </r>
  <r>
    <s v="Land Rover Range Rover Evoque 2.2L Prestige"/>
    <n v="25.9"/>
    <n v="69000"/>
    <x v="0"/>
    <x v="1"/>
    <x v="1"/>
    <x v="5"/>
    <n v="1995"/>
    <x v="0"/>
    <x v="0"/>
  </r>
  <r>
    <s v="Land Rover Range Rover Evoque 2.2L Prestige"/>
    <n v="29.9"/>
    <n v="69000"/>
    <x v="0"/>
    <x v="1"/>
    <x v="0"/>
    <x v="4"/>
    <n v="2987"/>
    <x v="0"/>
    <x v="1"/>
  </r>
  <r>
    <s v="Mercedes-Benz GL-Class 350 CDI Blue Efficiency"/>
    <n v="34.9"/>
    <n v="79000"/>
    <x v="0"/>
    <x v="1"/>
    <x v="2"/>
    <x v="4"/>
    <n v="2993"/>
    <x v="0"/>
    <x v="1"/>
  </r>
  <r>
    <s v="BMW X4 xDrive30i M Sport Silver Shadow Edition"/>
    <n v="74.5"/>
    <n v="7600"/>
    <x v="1"/>
    <x v="1"/>
    <x v="0"/>
    <x v="11"/>
    <n v="1582"/>
    <x v="0"/>
    <x v="0"/>
  </r>
  <r>
    <s v="Mercedes-Benz GLC 220d 4MATIC Sport"/>
    <n v="38.9"/>
    <n v="69000"/>
    <x v="0"/>
    <x v="1"/>
    <x v="0"/>
    <x v="0"/>
    <n v="2143"/>
    <x v="0"/>
    <x v="1"/>
  </r>
  <r>
    <s v="Chevrolet Beat LS"/>
    <n v="1.07"/>
    <n v="80000"/>
    <x v="1"/>
    <x v="0"/>
    <x v="0"/>
    <x v="16"/>
    <n v="2487"/>
    <x v="0"/>
    <x v="1"/>
  </r>
  <r>
    <s v="Toyota Fortuner 2.8 2WD MT BSIV"/>
    <n v="31"/>
    <n v="60000"/>
    <x v="0"/>
    <x v="0"/>
    <x v="0"/>
    <x v="7"/>
    <n v="1595"/>
    <x v="0"/>
    <x v="0"/>
  </r>
  <r>
    <s v="BMW X7 xDrive 40i"/>
    <n v="115"/>
    <n v="39000"/>
    <x v="1"/>
    <x v="1"/>
    <x v="0"/>
    <x v="7"/>
    <n v="1396"/>
    <x v="0"/>
    <x v="0"/>
  </r>
  <r>
    <s v="Hyundai Tucson 2.0 e-VGT 2WD AT GL"/>
    <n v="15.5"/>
    <n v="60000"/>
    <x v="0"/>
    <x v="1"/>
    <x v="0"/>
    <x v="0"/>
    <n v="1497"/>
    <x v="0"/>
    <x v="0"/>
  </r>
  <r>
    <s v="Mercedes-Benz S-Class S 350 CDI"/>
    <n v="51"/>
    <n v="40000"/>
    <x v="0"/>
    <x v="1"/>
    <x v="0"/>
    <x v="4"/>
    <n v="1956"/>
    <x v="0"/>
    <x v="0"/>
  </r>
  <r>
    <s v="BMW X5 xDrive 30d Expedition"/>
    <n v="56.5"/>
    <n v="34000"/>
    <x v="0"/>
    <x v="1"/>
    <x v="0"/>
    <x v="7"/>
    <n v="1199"/>
    <x v="0"/>
    <x v="0"/>
  </r>
  <r>
    <s v="Hyundai Creta 1.6 CRDi SX"/>
    <n v="10"/>
    <n v="80000"/>
    <x v="0"/>
    <x v="0"/>
    <x v="0"/>
    <x v="0"/>
    <n v="1197"/>
    <x v="0"/>
    <x v="0"/>
  </r>
  <r>
    <s v="Mercedes-Benz E-Class E250 CDI Avantgarde"/>
    <n v="25.9"/>
    <n v="60625"/>
    <x v="0"/>
    <x v="1"/>
    <x v="1"/>
    <x v="2"/>
    <n v="1197"/>
    <x v="0"/>
    <x v="0"/>
  </r>
  <r>
    <s v="Toyota Camry Hybrid 2.5"/>
    <n v="40.9"/>
    <n v="20000"/>
    <x v="1"/>
    <x v="1"/>
    <x v="0"/>
    <x v="7"/>
    <n v="2143"/>
    <x v="2"/>
    <x v="1"/>
  </r>
  <r>
    <s v="Mercedes-Benz A Class A180 Sport"/>
    <n v="17"/>
    <n v="68000"/>
    <x v="1"/>
    <x v="1"/>
    <x v="0"/>
    <x v="0"/>
    <n v="1461"/>
    <x v="0"/>
    <x v="0"/>
  </r>
  <r>
    <s v="Hyundai i20 1.4 CRDi Sportz"/>
    <n v="3"/>
    <n v="82000"/>
    <x v="0"/>
    <x v="0"/>
    <x v="0"/>
    <x v="16"/>
    <n v="1968"/>
    <x v="0"/>
    <x v="0"/>
  </r>
  <r>
    <s v="Honda City V MT"/>
    <n v="3.5"/>
    <n v="67000"/>
    <x v="1"/>
    <x v="0"/>
    <x v="1"/>
    <x v="16"/>
    <n v="1991"/>
    <x v="0"/>
    <x v="0"/>
  </r>
  <r>
    <s v="Jeep Compass 2.0 Sport Plus BSIV"/>
    <n v="15.75"/>
    <n v="62000"/>
    <x v="0"/>
    <x v="0"/>
    <x v="0"/>
    <x v="7"/>
    <n v="1950"/>
    <x v="0"/>
    <x v="0"/>
  </r>
  <r>
    <s v="Chevrolet Beat LT Option"/>
    <n v="1.5"/>
    <n v="60000"/>
    <x v="1"/>
    <x v="0"/>
    <x v="1"/>
    <x v="16"/>
    <n v="936"/>
    <x v="0"/>
    <x v="2"/>
  </r>
  <r>
    <s v="Maruti Swift Dzire VXI 1.2"/>
    <n v="5.6"/>
    <n v="80000"/>
    <x v="1"/>
    <x v="0"/>
    <x v="1"/>
    <x v="0"/>
    <n v="999"/>
    <x v="0"/>
    <x v="2"/>
  </r>
  <r>
    <s v="Maruti Baleno 1.2 CVT Delta"/>
    <n v="5.25"/>
    <n v="75000"/>
    <x v="1"/>
    <x v="1"/>
    <x v="0"/>
    <x v="2"/>
    <n v="796"/>
    <x v="0"/>
    <x v="2"/>
  </r>
  <r>
    <s v="Mercedes-Benz GLE 250d"/>
    <n v="44"/>
    <n v="49000"/>
    <x v="0"/>
    <x v="1"/>
    <x v="0"/>
    <x v="0"/>
    <n v="1950"/>
    <x v="2"/>
    <x v="0"/>
  </r>
  <r>
    <s v="Renault Duster 110PS Diesel RxL"/>
    <n v="3.25"/>
    <n v="100000"/>
    <x v="0"/>
    <x v="0"/>
    <x v="0"/>
    <x v="10"/>
    <n v="1968"/>
    <x v="2"/>
    <x v="0"/>
  </r>
  <r>
    <s v="Skoda Yeti Ambition 4X2"/>
    <n v="3.25"/>
    <n v="103000"/>
    <x v="0"/>
    <x v="0"/>
    <x v="0"/>
    <x v="10"/>
    <n v="1199"/>
    <x v="0"/>
    <x v="0"/>
  </r>
  <r>
    <s v="Mercedes-Benz GLC 300 4MATIC Sport"/>
    <n v="48"/>
    <n v="28500"/>
    <x v="1"/>
    <x v="1"/>
    <x v="0"/>
    <x v="7"/>
    <n v="1364"/>
    <x v="0"/>
    <x v="0"/>
  </r>
  <r>
    <s v="Mercedes-Benz E-Class Expression E 220 d BSIV"/>
    <n v="58"/>
    <n v="17000"/>
    <x v="0"/>
    <x v="1"/>
    <x v="0"/>
    <x v="6"/>
    <n v="1995"/>
    <x v="2"/>
    <x v="0"/>
  </r>
  <r>
    <s v="Chevrolet Beat Diesel"/>
    <n v="1.2"/>
    <n v="80000"/>
    <x v="0"/>
    <x v="0"/>
    <x v="0"/>
    <x v="10"/>
    <n v="1582"/>
    <x v="0"/>
    <x v="0"/>
  </r>
  <r>
    <s v="Renault Triber RXT"/>
    <n v="6.25"/>
    <n v="22000"/>
    <x v="1"/>
    <x v="0"/>
    <x v="0"/>
    <x v="6"/>
    <n v="1969"/>
    <x v="0"/>
    <x v="0"/>
  </r>
  <r>
    <s v="Maruti Alto LXi"/>
    <n v="1.9"/>
    <n v="25000"/>
    <x v="1"/>
    <x v="0"/>
    <x v="0"/>
    <x v="16"/>
    <n v="2179"/>
    <x v="0"/>
    <x v="1"/>
  </r>
  <r>
    <s v="Mercedes-Benz E-Class Exclusive E 220d"/>
    <n v="76.25"/>
    <n v="2000"/>
    <x v="0"/>
    <x v="1"/>
    <x v="0"/>
    <x v="11"/>
    <n v="1950"/>
    <x v="0"/>
    <x v="0"/>
  </r>
  <r>
    <s v="Audi A4 2.0 TDI Technology Edition"/>
    <n v="7.5"/>
    <n v="138000"/>
    <x v="0"/>
    <x v="1"/>
    <x v="2"/>
    <x v="8"/>
    <n v="1998"/>
    <x v="0"/>
    <x v="0"/>
  </r>
  <r>
    <s v="Tata Tiago 1.2 Revotron XZ WO Alloy"/>
    <n v="3.5"/>
    <n v="120000"/>
    <x v="1"/>
    <x v="0"/>
    <x v="0"/>
    <x v="2"/>
    <n v="1373"/>
    <x v="2"/>
    <x v="0"/>
  </r>
  <r>
    <s v="Toyota Etios Liva GD"/>
    <n v="3.25"/>
    <n v="165000"/>
    <x v="0"/>
    <x v="0"/>
    <x v="2"/>
    <x v="8"/>
    <n v="2987"/>
    <x v="0"/>
    <x v="1"/>
  </r>
  <r>
    <s v="BMW X3 xDrive 20d Luxury Line"/>
    <n v="60"/>
    <n v="19000"/>
    <x v="0"/>
    <x v="1"/>
    <x v="0"/>
    <x v="1"/>
    <n v="1997"/>
    <x v="0"/>
    <x v="0"/>
  </r>
  <r>
    <s v="Hyundai Creta 1.6 SX Automatic Diesel"/>
    <n v="13"/>
    <n v="40000"/>
    <x v="0"/>
    <x v="1"/>
    <x v="0"/>
    <x v="3"/>
    <n v="998"/>
    <x v="0"/>
    <x v="2"/>
  </r>
  <r>
    <s v="Volvo XC 90 D5 Inscription BSIV"/>
    <n v="37"/>
    <n v="100000"/>
    <x v="0"/>
    <x v="1"/>
    <x v="1"/>
    <x v="2"/>
    <n v="1248"/>
    <x v="0"/>
    <x v="0"/>
  </r>
  <r>
    <s v="Mahindra Scorpio S11"/>
    <n v="18.5"/>
    <n v="35000"/>
    <x v="0"/>
    <x v="0"/>
    <x v="1"/>
    <x v="1"/>
    <n v="796"/>
    <x v="0"/>
    <x v="2"/>
  </r>
  <r>
    <s v="Mercedes-Benz C-Class Progressive C 200"/>
    <n v="47.9"/>
    <n v="12000"/>
    <x v="1"/>
    <x v="1"/>
    <x v="0"/>
    <x v="1"/>
    <n v="1996"/>
    <x v="1"/>
    <x v="0"/>
  </r>
  <r>
    <s v="Chevrolet Cruze LTZ AT"/>
    <n v="4.0999999999999996"/>
    <n v="80000"/>
    <x v="0"/>
    <x v="1"/>
    <x v="2"/>
    <x v="8"/>
    <n v="1120"/>
    <x v="2"/>
    <x v="0"/>
  </r>
  <r>
    <s v="Maruti Ertiga VXI"/>
    <n v="4"/>
    <n v="20000"/>
    <x v="1"/>
    <x v="0"/>
    <x v="0"/>
    <x v="10"/>
    <n v="1998"/>
    <x v="0"/>
    <x v="0"/>
  </r>
  <r>
    <s v="Mercedes-Benz S-Class S 350 CDI"/>
    <n v="83"/>
    <n v="61000"/>
    <x v="0"/>
    <x v="1"/>
    <x v="1"/>
    <x v="0"/>
    <n v="1248"/>
    <x v="0"/>
    <x v="0"/>
  </r>
  <r>
    <s v="Land Rover Range Rover Velar R-Dynamic S Petrol MY21"/>
    <n v="85"/>
    <n v="38000"/>
    <x v="1"/>
    <x v="1"/>
    <x v="0"/>
    <x v="6"/>
    <n v="1969"/>
    <x v="0"/>
    <x v="0"/>
  </r>
  <r>
    <s v="Hyundai EON 1.0 Era Plus"/>
    <n v="2.25"/>
    <n v="60000"/>
    <x v="1"/>
    <x v="0"/>
    <x v="0"/>
    <x v="2"/>
    <n v="796"/>
    <x v="0"/>
    <x v="2"/>
  </r>
  <r>
    <s v="Maruti Swift Dzire VDi"/>
    <n v="3"/>
    <n v="80000"/>
    <x v="0"/>
    <x v="0"/>
    <x v="0"/>
    <x v="12"/>
    <n v="1999"/>
    <x v="0"/>
    <x v="0"/>
  </r>
  <r>
    <s v="Maruti Alto LXi"/>
    <n v="1.5"/>
    <n v="100000"/>
    <x v="1"/>
    <x v="0"/>
    <x v="0"/>
    <x v="12"/>
    <n v="2494"/>
    <x v="0"/>
    <x v="1"/>
  </r>
  <r>
    <s v="MG Gloster Savvy 7-Str"/>
    <n v="39.65"/>
    <n v="11000"/>
    <x v="0"/>
    <x v="1"/>
    <x v="1"/>
    <x v="1"/>
    <n v="2993"/>
    <x v="2"/>
    <x v="1"/>
  </r>
  <r>
    <s v="Hyundai Grand i10 CRDi Magna"/>
    <n v="3.25"/>
    <n v="120000"/>
    <x v="0"/>
    <x v="0"/>
    <x v="0"/>
    <x v="5"/>
    <n v="1498"/>
    <x v="0"/>
    <x v="0"/>
  </r>
  <r>
    <s v="Chevrolet Cruze LTZ"/>
    <n v="4.1500000000000004"/>
    <n v="50000"/>
    <x v="0"/>
    <x v="0"/>
    <x v="0"/>
    <x v="5"/>
    <n v="1968"/>
    <x v="0"/>
    <x v="0"/>
  </r>
  <r>
    <s v="Maruti Vitara Brezza LDi Option"/>
    <n v="6"/>
    <n v="125000"/>
    <x v="0"/>
    <x v="0"/>
    <x v="1"/>
    <x v="0"/>
    <n v="1047"/>
    <x v="2"/>
    <x v="0"/>
  </r>
  <r>
    <s v="Volvo S90 D4 Inscription BSIV"/>
    <n v="44.75"/>
    <n v="20000"/>
    <x v="0"/>
    <x v="1"/>
    <x v="0"/>
    <x v="3"/>
    <n v="1950"/>
    <x v="0"/>
    <x v="0"/>
  </r>
  <r>
    <s v="Maruti Alto 800 CNG LXI"/>
    <n v="2.4"/>
    <n v="140000"/>
    <x v="2"/>
    <x v="0"/>
    <x v="0"/>
    <x v="2"/>
    <n v="1995"/>
    <x v="0"/>
    <x v="0"/>
  </r>
  <r>
    <s v="Hyundai Alcazar Prestige AT"/>
    <n v="18.899999999999999"/>
    <n v="16000"/>
    <x v="1"/>
    <x v="1"/>
    <x v="0"/>
    <x v="1"/>
    <n v="3200"/>
    <x v="2"/>
    <x v="5"/>
  </r>
  <r>
    <s v="Toyota Innova 2.5 VX (Diesel) 7 Seater BS IV"/>
    <n v="9.8000000000000007"/>
    <n v="110000"/>
    <x v="0"/>
    <x v="0"/>
    <x v="0"/>
    <x v="4"/>
    <n v="1396"/>
    <x v="0"/>
    <x v="0"/>
  </r>
  <r>
    <s v="BMW X5 xDrive 30d"/>
    <n v="29.75"/>
    <n v="85000"/>
    <x v="0"/>
    <x v="1"/>
    <x v="1"/>
    <x v="4"/>
    <n v="1997"/>
    <x v="0"/>
    <x v="0"/>
  </r>
  <r>
    <s v="Honda Amaze S i-Dtech"/>
    <n v="2.6"/>
    <n v="150000"/>
    <x v="0"/>
    <x v="0"/>
    <x v="0"/>
    <x v="10"/>
    <n v="2179"/>
    <x v="2"/>
    <x v="1"/>
  </r>
  <r>
    <s v="Volkswagen Passat Highline DSG S"/>
    <n v="3.39"/>
    <n v="98000"/>
    <x v="0"/>
    <x v="1"/>
    <x v="1"/>
    <x v="14"/>
    <n v="1461"/>
    <x v="0"/>
    <x v="0"/>
  </r>
  <r>
    <s v="Tata Tiago 1.05 Revotorq XT"/>
    <n v="3.5"/>
    <n v="80000"/>
    <x v="0"/>
    <x v="0"/>
    <x v="0"/>
    <x v="0"/>
    <n v="1248"/>
    <x v="0"/>
    <x v="0"/>
  </r>
  <r>
    <s v="Mercedes-Benz GLC Coupe 300d 4MATIC"/>
    <n v="71.5"/>
    <n v="24900"/>
    <x v="0"/>
    <x v="1"/>
    <x v="0"/>
    <x v="1"/>
    <n v="4461"/>
    <x v="0"/>
    <x v="3"/>
  </r>
  <r>
    <s v="BMW 3 Series 320d Luxury Line"/>
    <n v="8"/>
    <n v="70000"/>
    <x v="0"/>
    <x v="1"/>
    <x v="2"/>
    <x v="8"/>
    <n v="1498"/>
    <x v="0"/>
    <x v="0"/>
  </r>
  <r>
    <s v="Mitsubishi Montero 3.2 GLS"/>
    <n v="5"/>
    <n v="188000"/>
    <x v="0"/>
    <x v="0"/>
    <x v="1"/>
    <x v="17"/>
    <n v="998"/>
    <x v="0"/>
    <x v="2"/>
  </r>
  <r>
    <s v="Hyundai Verna CRDi 1.4 EX"/>
    <n v="8.9"/>
    <n v="70000"/>
    <x v="0"/>
    <x v="0"/>
    <x v="0"/>
    <x v="7"/>
    <n v="2967"/>
    <x v="2"/>
    <x v="1"/>
  </r>
  <r>
    <s v="Jaguar XF 2.0 Petrol Prestige"/>
    <n v="47"/>
    <n v="7500"/>
    <x v="1"/>
    <x v="1"/>
    <x v="0"/>
    <x v="6"/>
    <n v="1993"/>
    <x v="0"/>
    <x v="0"/>
  </r>
  <r>
    <s v="Mahindra XUV500 W6 2WD"/>
    <n v="9.5"/>
    <n v="133000"/>
    <x v="0"/>
    <x v="0"/>
    <x v="0"/>
    <x v="2"/>
    <n v="1396"/>
    <x v="0"/>
    <x v="0"/>
  </r>
  <r>
    <s v="Nissan Sunny Diesel XL"/>
    <n v="2.5"/>
    <n v="80000"/>
    <x v="0"/>
    <x v="0"/>
    <x v="1"/>
    <x v="8"/>
    <n v="1086"/>
    <x v="0"/>
    <x v="0"/>
  </r>
  <r>
    <s v="Maruti Swift ZDI"/>
    <n v="7.57"/>
    <n v="70000"/>
    <x v="0"/>
    <x v="0"/>
    <x v="0"/>
    <x v="7"/>
    <n v="796"/>
    <x v="0"/>
    <x v="2"/>
  </r>
  <r>
    <s v="Toyota Land Cruiser VX"/>
    <n v="158"/>
    <n v="56000"/>
    <x v="0"/>
    <x v="1"/>
    <x v="0"/>
    <x v="3"/>
    <n v="1396"/>
    <x v="3"/>
    <x v="0"/>
  </r>
  <r>
    <s v="Honda City i-DTEC ZX"/>
    <n v="8.25"/>
    <n v="60000"/>
    <x v="0"/>
    <x v="0"/>
    <x v="2"/>
    <x v="3"/>
    <n v="1497"/>
    <x v="0"/>
    <x v="0"/>
  </r>
  <r>
    <s v="Kia Sonet GTX Plus Turbo DCT"/>
    <n v="14.5"/>
    <n v="25000"/>
    <x v="1"/>
    <x v="1"/>
    <x v="0"/>
    <x v="1"/>
    <n v="1799"/>
    <x v="2"/>
    <x v="0"/>
  </r>
  <r>
    <s v="Audi Q7 3.0 TDI Quattro Premium Plus"/>
    <n v="12.9"/>
    <n v="60000"/>
    <x v="0"/>
    <x v="1"/>
    <x v="0"/>
    <x v="16"/>
    <n v="1248"/>
    <x v="2"/>
    <x v="0"/>
  </r>
  <r>
    <s v="Mercedes-Benz C-Class C 220d"/>
    <n v="62"/>
    <n v="4000"/>
    <x v="0"/>
    <x v="1"/>
    <x v="0"/>
    <x v="11"/>
    <n v="2925"/>
    <x v="0"/>
    <x v="1"/>
  </r>
  <r>
    <s v="Hyundai i20 Sportz 1.4 CRDi"/>
    <n v="3.5"/>
    <n v="90000"/>
    <x v="0"/>
    <x v="0"/>
    <x v="0"/>
    <x v="8"/>
    <n v="1197"/>
    <x v="0"/>
    <x v="0"/>
  </r>
  <r>
    <s v="Hyundai i10 Magna 1.1L"/>
    <n v="1.1000000000000001"/>
    <n v="120000"/>
    <x v="1"/>
    <x v="0"/>
    <x v="3"/>
    <x v="9"/>
    <n v="1598"/>
    <x v="0"/>
    <x v="0"/>
  </r>
  <r>
    <s v="Maruti Alto LX"/>
    <n v="1.5"/>
    <n v="90000"/>
    <x v="1"/>
    <x v="0"/>
    <x v="1"/>
    <x v="15"/>
    <n v="2993"/>
    <x v="0"/>
    <x v="1"/>
  </r>
  <r>
    <s v="Hyundai Creta 1.4 CRDi S"/>
    <n v="8.35"/>
    <n v="70000"/>
    <x v="0"/>
    <x v="0"/>
    <x v="0"/>
    <x v="0"/>
    <n v="2925"/>
    <x v="0"/>
    <x v="1"/>
  </r>
  <r>
    <s v="Honda Mobilio S i-VTEC"/>
    <n v="4"/>
    <n v="144000"/>
    <x v="1"/>
    <x v="0"/>
    <x v="0"/>
    <x v="4"/>
    <n v="2967"/>
    <x v="0"/>
    <x v="1"/>
  </r>
  <r>
    <s v="Honda Civic 1.8 (E) MT"/>
    <n v="1.5"/>
    <n v="70000"/>
    <x v="1"/>
    <x v="0"/>
    <x v="2"/>
    <x v="9"/>
    <n v="3498"/>
    <x v="3"/>
    <x v="5"/>
  </r>
  <r>
    <s v="Maruti Swift VDI BSIV"/>
    <n v="5.25"/>
    <n v="150000"/>
    <x v="0"/>
    <x v="0"/>
    <x v="0"/>
    <x v="4"/>
    <n v="1396"/>
    <x v="0"/>
    <x v="0"/>
  </r>
  <r>
    <s v="Mercedes-Benz S-Class S 350 d"/>
    <n v="47.75"/>
    <n v="13000"/>
    <x v="0"/>
    <x v="1"/>
    <x v="1"/>
    <x v="5"/>
    <n v="2993"/>
    <x v="0"/>
    <x v="1"/>
  </r>
  <r>
    <s v="Maruti Ritz LXi"/>
    <n v="3"/>
    <n v="100000"/>
    <x v="1"/>
    <x v="0"/>
    <x v="1"/>
    <x v="2"/>
    <n v="1248"/>
    <x v="0"/>
    <x v="0"/>
  </r>
  <r>
    <s v="Mini Cooper S"/>
    <n v="19.75"/>
    <n v="35002"/>
    <x v="1"/>
    <x v="1"/>
    <x v="1"/>
    <x v="8"/>
    <n v="1198"/>
    <x v="2"/>
    <x v="0"/>
  </r>
  <r>
    <s v="BMW 7 Series 730Ld Eminence"/>
    <n v="28"/>
    <n v="50002"/>
    <x v="0"/>
    <x v="1"/>
    <x v="1"/>
    <x v="5"/>
    <n v="1248"/>
    <x v="0"/>
    <x v="0"/>
  </r>
  <r>
    <s v="Mercedes-Benz GLS 400d 4MATIC"/>
    <n v="117"/>
    <n v="15000"/>
    <x v="0"/>
    <x v="1"/>
    <x v="1"/>
    <x v="6"/>
    <n v="2184"/>
    <x v="0"/>
    <x v="1"/>
  </r>
  <r>
    <s v="Audi Q7 3.0 TDI Quattro Premium Plus"/>
    <n v="18"/>
    <n v="50001"/>
    <x v="0"/>
    <x v="1"/>
    <x v="1"/>
    <x v="10"/>
    <n v="1248"/>
    <x v="0"/>
    <x v="0"/>
  </r>
  <r>
    <s v="Mercedes-Benz S-Class S 350 L"/>
    <n v="9.25"/>
    <n v="82002"/>
    <x v="1"/>
    <x v="1"/>
    <x v="2"/>
    <x v="9"/>
    <n v="1197"/>
    <x v="2"/>
    <x v="0"/>
  </r>
  <r>
    <s v="Hyundai i20 Magna 1.4 CRDi (Diesel)"/>
    <n v="3.2"/>
    <n v="100000"/>
    <x v="0"/>
    <x v="0"/>
    <x v="1"/>
    <x v="8"/>
    <n v="1248"/>
    <x v="0"/>
    <x v="0"/>
  </r>
  <r>
    <s v="BMW X5 xDrive 30d xLine"/>
    <n v="83"/>
    <n v="25000"/>
    <x v="0"/>
    <x v="1"/>
    <x v="0"/>
    <x v="6"/>
    <n v="2967"/>
    <x v="2"/>
    <x v="1"/>
  </r>
  <r>
    <s v="Tata Indica Aqua 1.3 Quadrajet (ABS)"/>
    <n v="1.3"/>
    <n v="100000"/>
    <x v="0"/>
    <x v="0"/>
    <x v="1"/>
    <x v="8"/>
    <n v="998"/>
    <x v="0"/>
    <x v="2"/>
  </r>
  <r>
    <s v="Tata Nexon 1.2 Revotron XZ"/>
    <n v="7"/>
    <n v="30000"/>
    <x v="1"/>
    <x v="0"/>
    <x v="0"/>
    <x v="3"/>
    <n v="1120"/>
    <x v="0"/>
    <x v="0"/>
  </r>
  <r>
    <s v="Maruti Swift Dzire VDi"/>
    <n v="3.5"/>
    <n v="120000"/>
    <x v="0"/>
    <x v="0"/>
    <x v="0"/>
    <x v="16"/>
    <n v="999"/>
    <x v="2"/>
    <x v="2"/>
  </r>
  <r>
    <s v="Mahindra Thar LX 4-Str Convert Top Diesel AT"/>
    <n v="18.75"/>
    <n v="30000"/>
    <x v="0"/>
    <x v="1"/>
    <x v="0"/>
    <x v="6"/>
    <n v="2987"/>
    <x v="0"/>
    <x v="1"/>
  </r>
  <r>
    <s v="Maruti Swift Dzire VDi"/>
    <n v="3.5"/>
    <n v="120000"/>
    <x v="0"/>
    <x v="0"/>
    <x v="0"/>
    <x v="16"/>
    <n v="1353"/>
    <x v="0"/>
    <x v="0"/>
  </r>
  <r>
    <s v="Hyundai i20 Asta"/>
    <n v="2.67"/>
    <n v="71000"/>
    <x v="1"/>
    <x v="0"/>
    <x v="1"/>
    <x v="12"/>
    <n v="2982"/>
    <x v="0"/>
    <x v="1"/>
  </r>
  <r>
    <s v="Maruti SX4 VDI"/>
    <n v="2.2000000000000002"/>
    <n v="115000"/>
    <x v="0"/>
    <x v="0"/>
    <x v="1"/>
    <x v="16"/>
    <n v="1047"/>
    <x v="0"/>
    <x v="0"/>
  </r>
  <r>
    <s v="Audi Q7 45 TDI Quattro Technology"/>
    <n v="46"/>
    <n v="65000"/>
    <x v="0"/>
    <x v="1"/>
    <x v="0"/>
    <x v="0"/>
    <n v="1995"/>
    <x v="0"/>
    <x v="0"/>
  </r>
  <r>
    <s v="Maruti Celerio VXI MT BSIV"/>
    <n v="4.5"/>
    <n v="50000"/>
    <x v="1"/>
    <x v="0"/>
    <x v="1"/>
    <x v="7"/>
    <n v="1462"/>
    <x v="0"/>
    <x v="0"/>
  </r>
  <r>
    <s v="Hyundai Grand i10 CRDi Asta Option"/>
    <n v="3.7"/>
    <n v="80000"/>
    <x v="0"/>
    <x v="0"/>
    <x v="1"/>
    <x v="5"/>
    <n v="1968"/>
    <x v="0"/>
    <x v="0"/>
  </r>
  <r>
    <s v="Nissan Magnite XV DT"/>
    <n v="6.4"/>
    <n v="46000"/>
    <x v="1"/>
    <x v="0"/>
    <x v="1"/>
    <x v="1"/>
    <n v="1956"/>
    <x v="2"/>
    <x v="0"/>
  </r>
  <r>
    <s v="Mercedes-Benz GLS 350d Grand Edition"/>
    <n v="59.5"/>
    <n v="45000"/>
    <x v="0"/>
    <x v="1"/>
    <x v="1"/>
    <x v="2"/>
    <n v="2143"/>
    <x v="0"/>
    <x v="1"/>
  </r>
  <r>
    <s v="Kia Seltos GTX Plus DCT"/>
    <n v="17.25"/>
    <n v="25000"/>
    <x v="1"/>
    <x v="1"/>
    <x v="1"/>
    <x v="6"/>
    <n v="1498"/>
    <x v="0"/>
    <x v="0"/>
  </r>
  <r>
    <s v="Toyota Fortuner 4x2 Manual"/>
    <n v="10.5"/>
    <n v="110000"/>
    <x v="0"/>
    <x v="0"/>
    <x v="1"/>
    <x v="8"/>
    <n v="1248"/>
    <x v="2"/>
    <x v="0"/>
  </r>
  <r>
    <s v="Tata Tiago 1.05 Revotorq XT"/>
    <n v="3.51"/>
    <n v="80000"/>
    <x v="0"/>
    <x v="0"/>
    <x v="0"/>
    <x v="0"/>
    <n v="998"/>
    <x v="2"/>
    <x v="2"/>
  </r>
  <r>
    <s v="BMW 5 Series 520d Luxury Line"/>
    <n v="48"/>
    <n v="29000"/>
    <x v="0"/>
    <x v="1"/>
    <x v="0"/>
    <x v="7"/>
    <n v="1999"/>
    <x v="0"/>
    <x v="0"/>
  </r>
  <r>
    <s v="Maruti Ertiga ZXI AT Petrol"/>
    <n v="11.1"/>
    <n v="7000"/>
    <x v="1"/>
    <x v="1"/>
    <x v="0"/>
    <x v="1"/>
    <n v="1248"/>
    <x v="0"/>
    <x v="0"/>
  </r>
  <r>
    <s v="Audi Q5 2.0 TDI"/>
    <n v="7.5"/>
    <n v="110000"/>
    <x v="0"/>
    <x v="1"/>
    <x v="2"/>
    <x v="16"/>
    <n v="1197"/>
    <x v="0"/>
    <x v="0"/>
  </r>
  <r>
    <s v="Tata Harrier XT"/>
    <n v="14"/>
    <n v="50000"/>
    <x v="0"/>
    <x v="0"/>
    <x v="0"/>
    <x v="6"/>
    <n v="1061"/>
    <x v="0"/>
    <x v="0"/>
  </r>
  <r>
    <s v="Mercedes-Benz GLE 250d"/>
    <n v="56"/>
    <n v="45000"/>
    <x v="0"/>
    <x v="1"/>
    <x v="0"/>
    <x v="7"/>
    <n v="2996"/>
    <x v="0"/>
    <x v="1"/>
  </r>
  <r>
    <s v="Honda Amaze EX i-Dtech"/>
    <n v="3.5"/>
    <n v="80000"/>
    <x v="0"/>
    <x v="0"/>
    <x v="0"/>
    <x v="5"/>
    <n v="1493"/>
    <x v="2"/>
    <x v="0"/>
  </r>
  <r>
    <s v="Maruti Ciaz ZDi"/>
    <n v="4.5"/>
    <n v="90000"/>
    <x v="0"/>
    <x v="0"/>
    <x v="0"/>
    <x v="5"/>
    <n v="1197"/>
    <x v="0"/>
    <x v="0"/>
  </r>
  <r>
    <s v="Maruti Alto K10 VXI"/>
    <n v="2.65"/>
    <n v="18570"/>
    <x v="1"/>
    <x v="0"/>
    <x v="0"/>
    <x v="2"/>
    <n v="1248"/>
    <x v="0"/>
    <x v="0"/>
  </r>
  <r>
    <s v="Land Rover Discovery Sport TD4 HSE"/>
    <n v="29.5"/>
    <n v="120000"/>
    <x v="0"/>
    <x v="1"/>
    <x v="0"/>
    <x v="2"/>
    <n v="2995"/>
    <x v="0"/>
    <x v="1"/>
  </r>
  <r>
    <s v="Chevrolet Enjoy TCDi LS 7 Seater"/>
    <n v="2.1"/>
    <n v="120000"/>
    <x v="0"/>
    <x v="0"/>
    <x v="1"/>
    <x v="10"/>
    <n v="1461"/>
    <x v="0"/>
    <x v="0"/>
  </r>
  <r>
    <s v="Maruti Baleno Zeta"/>
    <n v="6.5"/>
    <n v="25000"/>
    <x v="1"/>
    <x v="0"/>
    <x v="1"/>
    <x v="7"/>
    <n v="2993"/>
    <x v="0"/>
    <x v="1"/>
  </r>
  <r>
    <s v="Maruti Alto Vxi 1.1"/>
    <n v="1.25"/>
    <n v="120000"/>
    <x v="1"/>
    <x v="0"/>
    <x v="1"/>
    <x v="17"/>
    <n v="2982"/>
    <x v="0"/>
    <x v="1"/>
  </r>
  <r>
    <s v="Mercedes-Benz GLS 400 4MATIC"/>
    <n v="62.5"/>
    <n v="80000"/>
    <x v="1"/>
    <x v="1"/>
    <x v="0"/>
    <x v="0"/>
    <n v="1998"/>
    <x v="0"/>
    <x v="0"/>
  </r>
  <r>
    <s v="Mahindra TUV 300 T8"/>
    <n v="5.5"/>
    <n v="110000"/>
    <x v="0"/>
    <x v="0"/>
    <x v="0"/>
    <x v="3"/>
    <n v="1968"/>
    <x v="0"/>
    <x v="0"/>
  </r>
  <r>
    <s v="Hyundai Grand i10 Magna"/>
    <n v="3.2"/>
    <n v="40000"/>
    <x v="1"/>
    <x v="0"/>
    <x v="0"/>
    <x v="4"/>
    <n v="1197"/>
    <x v="0"/>
    <x v="0"/>
  </r>
  <r>
    <s v="Maruti Swift VDI"/>
    <n v="3.5"/>
    <n v="99218"/>
    <x v="0"/>
    <x v="0"/>
    <x v="0"/>
    <x v="8"/>
    <n v="1582"/>
    <x v="1"/>
    <x v="0"/>
  </r>
  <r>
    <s v="Land Rover Range Rover 3.0 Petrol LWB Vogue BSIV"/>
    <n v="192"/>
    <n v="40000"/>
    <x v="1"/>
    <x v="1"/>
    <x v="0"/>
    <x v="7"/>
    <n v="1353"/>
    <x v="0"/>
    <x v="0"/>
  </r>
  <r>
    <s v="Renault Duster 110PS Diesel RxZ"/>
    <n v="3"/>
    <n v="100000"/>
    <x v="0"/>
    <x v="0"/>
    <x v="2"/>
    <x v="8"/>
    <n v="1461"/>
    <x v="0"/>
    <x v="0"/>
  </r>
  <r>
    <s v="BMW 5 Series 530d M Sport"/>
    <n v="45.9"/>
    <n v="42000"/>
    <x v="0"/>
    <x v="1"/>
    <x v="0"/>
    <x v="3"/>
    <n v="1353"/>
    <x v="0"/>
    <x v="0"/>
  </r>
  <r>
    <s v="Toyota Fortuner 4x2 Manual"/>
    <n v="12"/>
    <n v="100000"/>
    <x v="0"/>
    <x v="0"/>
    <x v="1"/>
    <x v="8"/>
    <n v="1493"/>
    <x v="0"/>
    <x v="0"/>
  </r>
  <r>
    <s v="Volvo XC60 B5 Inscripition"/>
    <n v="68.5"/>
    <n v="7000"/>
    <x v="1"/>
    <x v="1"/>
    <x v="0"/>
    <x v="11"/>
    <n v="1995"/>
    <x v="0"/>
    <x v="0"/>
  </r>
  <r>
    <s v="Audi A3 35 TDI Premium Plus"/>
    <n v="17.5"/>
    <n v="70000"/>
    <x v="0"/>
    <x v="1"/>
    <x v="1"/>
    <x v="0"/>
    <n v="1198"/>
    <x v="0"/>
    <x v="0"/>
  </r>
  <r>
    <s v="Hyundai i10 Sportz"/>
    <n v="1.5"/>
    <n v="70000"/>
    <x v="1"/>
    <x v="0"/>
    <x v="0"/>
    <x v="12"/>
    <n v="1497"/>
    <x v="0"/>
    <x v="0"/>
  </r>
  <r>
    <s v="Hyundai Creta 1.6 CRDi SX Plus Dual Tone"/>
    <n v="11.5"/>
    <n v="66000"/>
    <x v="0"/>
    <x v="0"/>
    <x v="0"/>
    <x v="3"/>
    <n v="1197"/>
    <x v="0"/>
    <x v="0"/>
  </r>
  <r>
    <s v="Hyundai Creta SX Opt Turbo"/>
    <n v="19.75"/>
    <n v="8000"/>
    <x v="1"/>
    <x v="1"/>
    <x v="0"/>
    <x v="1"/>
    <n v="2987"/>
    <x v="2"/>
    <x v="1"/>
  </r>
  <r>
    <s v="Nissan Micra Diesel XV"/>
    <n v="1.7"/>
    <n v="110000"/>
    <x v="0"/>
    <x v="0"/>
    <x v="2"/>
    <x v="10"/>
    <n v="1248"/>
    <x v="0"/>
    <x v="0"/>
  </r>
  <r>
    <s v="Kia Seltos GTX Option"/>
    <n v="16.899999999999999"/>
    <n v="3000"/>
    <x v="1"/>
    <x v="0"/>
    <x v="0"/>
    <x v="1"/>
    <n v="998"/>
    <x v="0"/>
    <x v="2"/>
  </r>
  <r>
    <s v="Hyundai Verna S Plus Diesel"/>
    <n v="10.7"/>
    <n v="25000"/>
    <x v="0"/>
    <x v="0"/>
    <x v="0"/>
    <x v="6"/>
    <n v="1248"/>
    <x v="0"/>
    <x v="0"/>
  </r>
  <r>
    <s v="BMW X1 sDrive 20d xLine"/>
    <n v="30"/>
    <n v="25000"/>
    <x v="0"/>
    <x v="1"/>
    <x v="0"/>
    <x v="7"/>
    <n v="2143"/>
    <x v="0"/>
    <x v="1"/>
  </r>
  <r>
    <s v="Mahindra KUV 100 NXT D75 K2"/>
    <n v="5.5"/>
    <n v="60000"/>
    <x v="0"/>
    <x v="0"/>
    <x v="0"/>
    <x v="3"/>
    <n v="1248"/>
    <x v="0"/>
    <x v="0"/>
  </r>
  <r>
    <s v="Honda City 1.5 S MT"/>
    <n v="2.5499999999999998"/>
    <n v="154000"/>
    <x v="1"/>
    <x v="0"/>
    <x v="0"/>
    <x v="16"/>
    <n v="2982"/>
    <x v="0"/>
    <x v="1"/>
  </r>
  <r>
    <s v="Hyundai i20 1.2 Sportz"/>
    <n v="2.5499999999999998"/>
    <n v="100000"/>
    <x v="1"/>
    <x v="0"/>
    <x v="1"/>
    <x v="8"/>
    <n v="998"/>
    <x v="0"/>
    <x v="2"/>
  </r>
  <r>
    <s v="Maserati Ghibli Diesel BSIV"/>
    <n v="66"/>
    <n v="12000"/>
    <x v="0"/>
    <x v="1"/>
    <x v="0"/>
    <x v="2"/>
    <n v="2967"/>
    <x v="0"/>
    <x v="1"/>
  </r>
  <r>
    <s v="Maruti Swift Dzire VDI"/>
    <n v="4.25"/>
    <n v="80000"/>
    <x v="0"/>
    <x v="0"/>
    <x v="1"/>
    <x v="5"/>
    <n v="1086"/>
    <x v="0"/>
    <x v="0"/>
  </r>
  <r>
    <s v="Hyundai Venue SX Opt Turbo iMT"/>
    <n v="10.25"/>
    <n v="15000"/>
    <x v="1"/>
    <x v="0"/>
    <x v="0"/>
    <x v="11"/>
    <n v="1396"/>
    <x v="0"/>
    <x v="0"/>
  </r>
  <r>
    <s v="Maruti Vitara Brezza ZDi"/>
    <n v="7.7"/>
    <n v="90000"/>
    <x v="0"/>
    <x v="0"/>
    <x v="0"/>
    <x v="0"/>
    <n v="1498"/>
    <x v="0"/>
    <x v="0"/>
  </r>
  <r>
    <s v="Mercedes-Benz C-Class C 220 CDI Avantgarde"/>
    <n v="21.5"/>
    <n v="37000"/>
    <x v="0"/>
    <x v="1"/>
    <x v="1"/>
    <x v="4"/>
    <n v="1991"/>
    <x v="0"/>
    <x v="0"/>
  </r>
  <r>
    <s v="Maruti Swift Dzire Ldi BSIV"/>
    <n v="2.8"/>
    <n v="80000"/>
    <x v="0"/>
    <x v="0"/>
    <x v="0"/>
    <x v="12"/>
    <n v="799"/>
    <x v="2"/>
    <x v="2"/>
  </r>
  <r>
    <s v="Toyota Fortuner 3.0 Diesel"/>
    <n v="10"/>
    <n v="90000"/>
    <x v="0"/>
    <x v="0"/>
    <x v="1"/>
    <x v="16"/>
    <n v="998"/>
    <x v="0"/>
    <x v="2"/>
  </r>
  <r>
    <s v="Hyundai Venue SX Opt iMT"/>
    <n v="9.5"/>
    <n v="15000"/>
    <x v="1"/>
    <x v="0"/>
    <x v="0"/>
    <x v="11"/>
    <n v="936"/>
    <x v="2"/>
    <x v="2"/>
  </r>
  <r>
    <s v="Porsche Cayenne Diesel Platinum Edition"/>
    <n v="58"/>
    <n v="50000"/>
    <x v="0"/>
    <x v="1"/>
    <x v="0"/>
    <x v="2"/>
    <n v="1997"/>
    <x v="0"/>
    <x v="0"/>
  </r>
  <r>
    <s v="Hyundai Santro Xing GLS"/>
    <n v="1.1000000000000001"/>
    <n v="70000"/>
    <x v="1"/>
    <x v="0"/>
    <x v="1"/>
    <x v="9"/>
    <n v="1527"/>
    <x v="3"/>
    <x v="0"/>
  </r>
  <r>
    <s v="Hyundai i20 1.4 CRDi Magna"/>
    <n v="2"/>
    <n v="80000"/>
    <x v="0"/>
    <x v="0"/>
    <x v="2"/>
    <x v="16"/>
    <n v="1995"/>
    <x v="0"/>
    <x v="0"/>
  </r>
  <r>
    <s v="Volkswagen Vento 1.5 TDI Trendline"/>
    <n v="5.65"/>
    <n v="120000"/>
    <x v="0"/>
    <x v="0"/>
    <x v="0"/>
    <x v="0"/>
    <n v="2494"/>
    <x v="0"/>
    <x v="1"/>
  </r>
  <r>
    <s v="Mercedes-Benz E-Class Exclusive E 200"/>
    <n v="67"/>
    <n v="8900"/>
    <x v="1"/>
    <x v="1"/>
    <x v="0"/>
    <x v="1"/>
    <n v="1950"/>
    <x v="0"/>
    <x v="0"/>
  </r>
  <r>
    <s v="Datsun RediGO T Option"/>
    <n v="2.6"/>
    <n v="50000"/>
    <x v="1"/>
    <x v="0"/>
    <x v="1"/>
    <x v="3"/>
    <n v="1248"/>
    <x v="0"/>
    <x v="0"/>
  </r>
  <r>
    <s v="Maruti Alto K10 2010-2014 VXI"/>
    <n v="2.4500000000000002"/>
    <n v="50000"/>
    <x v="1"/>
    <x v="0"/>
    <x v="0"/>
    <x v="8"/>
    <n v="1197"/>
    <x v="0"/>
    <x v="0"/>
  </r>
  <r>
    <s v="Chevrolet Beat Diesel LT"/>
    <n v="1.4"/>
    <n v="110000"/>
    <x v="0"/>
    <x v="0"/>
    <x v="0"/>
    <x v="10"/>
    <n v="2184"/>
    <x v="0"/>
    <x v="1"/>
  </r>
  <r>
    <s v="Land Rover Range Rover Sport 2.0 Petrol HSE"/>
    <n v="114"/>
    <n v="19500"/>
    <x v="1"/>
    <x v="1"/>
    <x v="0"/>
    <x v="6"/>
    <n v="1991"/>
    <x v="0"/>
    <x v="0"/>
  </r>
  <r>
    <s v="Maruti Zen D"/>
    <n v="0.8"/>
    <n v="120000"/>
    <x v="0"/>
    <x v="0"/>
    <x v="2"/>
    <x v="13"/>
    <n v="1248"/>
    <x v="0"/>
    <x v="0"/>
  </r>
  <r>
    <s v="BMW X1 sDrive 20d xLine"/>
    <n v="27.5"/>
    <n v="33000"/>
    <x v="0"/>
    <x v="1"/>
    <x v="1"/>
    <x v="3"/>
    <n v="2499"/>
    <x v="0"/>
    <x v="1"/>
  </r>
  <r>
    <s v="Toyota Innova 2.5 GX 7 STR"/>
    <n v="6"/>
    <n v="79718"/>
    <x v="0"/>
    <x v="0"/>
    <x v="0"/>
    <x v="14"/>
    <n v="1248"/>
    <x v="0"/>
    <x v="0"/>
  </r>
  <r>
    <s v="Mercedes-Benz C-Class Progressive C 200"/>
    <n v="42.5"/>
    <n v="28000"/>
    <x v="1"/>
    <x v="1"/>
    <x v="0"/>
    <x v="7"/>
    <n v="2179"/>
    <x v="0"/>
    <x v="1"/>
  </r>
  <r>
    <s v="Maruti Ertiga SHVS ZDI Plus"/>
    <n v="6.5"/>
    <n v="120000"/>
    <x v="0"/>
    <x v="0"/>
    <x v="1"/>
    <x v="2"/>
    <n v="1353"/>
    <x v="2"/>
    <x v="0"/>
  </r>
  <r>
    <s v="Maruti Baleno 1.2 Zeta"/>
    <n v="6.5"/>
    <n v="90000"/>
    <x v="1"/>
    <x v="0"/>
    <x v="1"/>
    <x v="3"/>
    <n v="1197"/>
    <x v="2"/>
    <x v="0"/>
  </r>
  <r>
    <s v="Mahindra Thar LX 4-Str Hard Top Diesel AT"/>
    <n v="16.2"/>
    <n v="20000"/>
    <x v="0"/>
    <x v="1"/>
    <x v="1"/>
    <x v="1"/>
    <n v="1197"/>
    <x v="0"/>
    <x v="0"/>
  </r>
  <r>
    <s v="Mercedes-Benz C-Class C 200 CGI"/>
    <n v="28"/>
    <n v="62000"/>
    <x v="1"/>
    <x v="1"/>
    <x v="0"/>
    <x v="0"/>
    <n v="1968"/>
    <x v="0"/>
    <x v="0"/>
  </r>
  <r>
    <s v="Maruti Swift Vdi BSIII"/>
    <n v="1.9"/>
    <n v="120000"/>
    <x v="0"/>
    <x v="0"/>
    <x v="1"/>
    <x v="9"/>
    <n v="1197"/>
    <x v="0"/>
    <x v="0"/>
  </r>
  <r>
    <s v="Isuzu D-Max S CAB"/>
    <n v="11.25"/>
    <n v="40000"/>
    <x v="0"/>
    <x v="0"/>
    <x v="0"/>
    <x v="1"/>
    <n v="1798"/>
    <x v="0"/>
    <x v="0"/>
  </r>
  <r>
    <s v="Maruti Ciaz 1.3 Zeta"/>
    <n v="6.75"/>
    <n v="55000"/>
    <x v="0"/>
    <x v="0"/>
    <x v="0"/>
    <x v="0"/>
    <n v="2199"/>
    <x v="2"/>
    <x v="1"/>
  </r>
  <r>
    <s v="Jaguar XF 2.2 Litre Luxury"/>
    <n v="19.899999999999999"/>
    <n v="17000"/>
    <x v="0"/>
    <x v="1"/>
    <x v="0"/>
    <x v="5"/>
    <n v="4461"/>
    <x v="0"/>
    <x v="3"/>
  </r>
  <r>
    <s v="Kia Seltos GTK"/>
    <n v="14.15"/>
    <n v="20000"/>
    <x v="1"/>
    <x v="0"/>
    <x v="0"/>
    <x v="6"/>
    <n v="1461"/>
    <x v="0"/>
    <x v="0"/>
  </r>
  <r>
    <s v="Maruti Baleno 1.2 Zeta"/>
    <n v="6.35"/>
    <n v="30000"/>
    <x v="1"/>
    <x v="0"/>
    <x v="0"/>
    <x v="0"/>
    <n v="1197"/>
    <x v="0"/>
    <x v="0"/>
  </r>
  <r>
    <s v="Hyundai i20 Magna"/>
    <n v="3.7"/>
    <n v="65000"/>
    <x v="1"/>
    <x v="0"/>
    <x v="0"/>
    <x v="10"/>
    <n v="1968"/>
    <x v="0"/>
    <x v="0"/>
  </r>
  <r>
    <s v="Audi A4 2.0 TDI"/>
    <n v="10.5"/>
    <n v="70000"/>
    <x v="0"/>
    <x v="1"/>
    <x v="0"/>
    <x v="10"/>
    <n v="1998"/>
    <x v="0"/>
    <x v="0"/>
  </r>
  <r>
    <s v="Toyota Glanza G"/>
    <n v="7"/>
    <n v="17000"/>
    <x v="1"/>
    <x v="0"/>
    <x v="0"/>
    <x v="1"/>
    <n v="2987"/>
    <x v="0"/>
    <x v="1"/>
  </r>
  <r>
    <s v="Toyota Corolla Altis G AT"/>
    <n v="12.5"/>
    <n v="60000"/>
    <x v="1"/>
    <x v="1"/>
    <x v="0"/>
    <x v="0"/>
    <n v="1595"/>
    <x v="2"/>
    <x v="0"/>
  </r>
  <r>
    <s v="Hyundai Santa Fe 2WD AT"/>
    <n v="10.9"/>
    <n v="83000"/>
    <x v="0"/>
    <x v="1"/>
    <x v="0"/>
    <x v="5"/>
    <n v="1353"/>
    <x v="0"/>
    <x v="0"/>
  </r>
  <r>
    <s v="Toyota Land Cruiser VX"/>
    <n v="169"/>
    <n v="27000"/>
    <x v="0"/>
    <x v="1"/>
    <x v="0"/>
    <x v="7"/>
    <n v="2143"/>
    <x v="0"/>
    <x v="1"/>
  </r>
  <r>
    <s v="Mahindra Logan Diesel 1.5 DLE"/>
    <n v="1.3"/>
    <n v="155000"/>
    <x v="0"/>
    <x v="0"/>
    <x v="2"/>
    <x v="12"/>
    <n v="1248"/>
    <x v="3"/>
    <x v="0"/>
  </r>
  <r>
    <s v="Maruti Swift VXI"/>
    <n v="5.9"/>
    <n v="40000"/>
    <x v="1"/>
    <x v="0"/>
    <x v="1"/>
    <x v="7"/>
    <n v="796"/>
    <x v="1"/>
    <x v="2"/>
  </r>
  <r>
    <s v="Audi Q3 2.0 TDI Quattro Premium Plus"/>
    <n v="14.25"/>
    <n v="51000"/>
    <x v="0"/>
    <x v="1"/>
    <x v="0"/>
    <x v="5"/>
    <n v="1956"/>
    <x v="0"/>
    <x v="0"/>
  </r>
  <r>
    <s v="BMW X1 sDrive20i xLine"/>
    <n v="40"/>
    <n v="10000"/>
    <x v="1"/>
    <x v="1"/>
    <x v="0"/>
    <x v="1"/>
    <n v="2987"/>
    <x v="0"/>
    <x v="1"/>
  </r>
  <r>
    <s v="Mercedes-Benz GL-Class 350 CDI Blue Efficiency"/>
    <n v="30"/>
    <n v="85002"/>
    <x v="0"/>
    <x v="1"/>
    <x v="1"/>
    <x v="5"/>
    <n v="1998"/>
    <x v="0"/>
    <x v="0"/>
  </r>
  <r>
    <s v="Mercedes-Benz B Class B180 Sports"/>
    <n v="12.9"/>
    <n v="37000"/>
    <x v="1"/>
    <x v="1"/>
    <x v="1"/>
    <x v="5"/>
    <n v="1999"/>
    <x v="0"/>
    <x v="0"/>
  </r>
  <r>
    <s v="Kia Seltos GTX Plus DCT"/>
    <n v="17.5"/>
    <n v="25000"/>
    <x v="1"/>
    <x v="1"/>
    <x v="0"/>
    <x v="6"/>
    <n v="1998"/>
    <x v="0"/>
    <x v="0"/>
  </r>
  <r>
    <s v="Mercedes-Benz CLA 200 CDI Sport"/>
    <n v="21.9"/>
    <n v="68000"/>
    <x v="0"/>
    <x v="1"/>
    <x v="0"/>
    <x v="0"/>
    <n v="1950"/>
    <x v="0"/>
    <x v="0"/>
  </r>
  <r>
    <s v="Maruti Swift VDI BSIV"/>
    <n v="2.15"/>
    <n v="70000"/>
    <x v="0"/>
    <x v="0"/>
    <x v="0"/>
    <x v="16"/>
    <n v="1991"/>
    <x v="0"/>
    <x v="0"/>
  </r>
  <r>
    <s v="Maruti Alto LXi"/>
    <n v="1.7"/>
    <n v="90000"/>
    <x v="1"/>
    <x v="0"/>
    <x v="1"/>
    <x v="8"/>
    <n v="1995"/>
    <x v="0"/>
    <x v="0"/>
  </r>
  <r>
    <s v="Tata Harrier XZ BSIV"/>
    <n v="13.75"/>
    <n v="32000"/>
    <x v="0"/>
    <x v="0"/>
    <x v="1"/>
    <x v="7"/>
    <n v="1999"/>
    <x v="3"/>
    <x v="0"/>
  </r>
  <r>
    <s v="Mercedes-Benz GLS 350d Grand Edition"/>
    <n v="78"/>
    <n v="39000"/>
    <x v="0"/>
    <x v="1"/>
    <x v="0"/>
    <x v="6"/>
    <n v="1993"/>
    <x v="0"/>
    <x v="0"/>
  </r>
  <r>
    <s v="BMW 2 Series 220i M Sport"/>
    <n v="42"/>
    <n v="5000"/>
    <x v="1"/>
    <x v="1"/>
    <x v="0"/>
    <x v="1"/>
    <n v="1997"/>
    <x v="0"/>
    <x v="0"/>
  </r>
  <r>
    <s v="Jaguar XE Prestige"/>
    <n v="28"/>
    <n v="28000"/>
    <x v="1"/>
    <x v="1"/>
    <x v="0"/>
    <x v="0"/>
    <n v="1396"/>
    <x v="1"/>
    <x v="0"/>
  </r>
  <r>
    <s v="Mini 3 DOOR John Cooper Works 2019-2020"/>
    <n v="34.5"/>
    <n v="40000"/>
    <x v="1"/>
    <x v="1"/>
    <x v="1"/>
    <x v="0"/>
    <n v="2400"/>
    <x v="0"/>
    <x v="1"/>
  </r>
  <r>
    <s v="Mercedes-Benz V-Class Exclusive"/>
    <n v="68"/>
    <n v="27000"/>
    <x v="0"/>
    <x v="1"/>
    <x v="0"/>
    <x v="1"/>
    <n v="5461"/>
    <x v="0"/>
    <x v="6"/>
  </r>
  <r>
    <s v="Mercedes-Benz GLC 200"/>
    <n v="62"/>
    <n v="17000"/>
    <x v="1"/>
    <x v="1"/>
    <x v="0"/>
    <x v="1"/>
    <n v="3996"/>
    <x v="3"/>
    <x v="5"/>
  </r>
  <r>
    <s v="BMW X4 M Sport X xDrive20d"/>
    <n v="56.5"/>
    <n v="29000"/>
    <x v="0"/>
    <x v="1"/>
    <x v="0"/>
    <x v="7"/>
    <n v="1199"/>
    <x v="0"/>
    <x v="0"/>
  </r>
  <r>
    <s v="Land Rover Discovery Sport Si4 HSE"/>
    <n v="37.5"/>
    <n v="73000"/>
    <x v="1"/>
    <x v="1"/>
    <x v="0"/>
    <x v="0"/>
    <n v="1332"/>
    <x v="2"/>
    <x v="0"/>
  </r>
  <r>
    <s v="Mercedes-Benz C-Class C 220d"/>
    <n v="53"/>
    <n v="9000"/>
    <x v="0"/>
    <x v="1"/>
    <x v="5"/>
    <x v="11"/>
    <n v="1462"/>
    <x v="0"/>
    <x v="0"/>
  </r>
  <r>
    <s v="Jaguar F-Pace Prestige 2.0 Petrol"/>
    <n v="67"/>
    <n v="9000"/>
    <x v="1"/>
    <x v="1"/>
    <x v="0"/>
    <x v="1"/>
    <n v="1950"/>
    <x v="2"/>
    <x v="0"/>
  </r>
  <r>
    <s v="Hyundai i20 Asta Option 1.4 CRDi"/>
    <n v="4.9000000000000004"/>
    <n v="54000"/>
    <x v="0"/>
    <x v="0"/>
    <x v="0"/>
    <x v="4"/>
    <n v="1950"/>
    <x v="0"/>
    <x v="0"/>
  </r>
  <r>
    <s v="Volvo XC60 D5 Inscription"/>
    <n v="54.5"/>
    <n v="34000"/>
    <x v="0"/>
    <x v="1"/>
    <x v="0"/>
    <x v="7"/>
    <n v="1598"/>
    <x v="2"/>
    <x v="0"/>
  </r>
  <r>
    <s v="Mercedes-Benz G G63 AMG"/>
    <n v="152"/>
    <n v="47000"/>
    <x v="1"/>
    <x v="1"/>
    <x v="1"/>
    <x v="0"/>
    <n v="1991"/>
    <x v="0"/>
    <x v="0"/>
  </r>
  <r>
    <s v="Porsche Panamera GTS"/>
    <n v="175"/>
    <n v="10000"/>
    <x v="1"/>
    <x v="1"/>
    <x v="0"/>
    <x v="7"/>
    <n v="3198"/>
    <x v="2"/>
    <x v="5"/>
  </r>
  <r>
    <s v="Chevrolet Beat LT"/>
    <n v="2.5499999999999998"/>
    <n v="37275"/>
    <x v="1"/>
    <x v="0"/>
    <x v="0"/>
    <x v="5"/>
    <n v="2179"/>
    <x v="0"/>
    <x v="1"/>
  </r>
  <r>
    <s v="Mercedes-Benz A-Class Limousine A 200"/>
    <n v="42"/>
    <n v="3000"/>
    <x v="1"/>
    <x v="1"/>
    <x v="0"/>
    <x v="11"/>
    <n v="1999"/>
    <x v="0"/>
    <x v="0"/>
  </r>
  <r>
    <s v="Maruti XL6 Alpha AT"/>
    <n v="12.75"/>
    <n v="16000"/>
    <x v="1"/>
    <x v="1"/>
    <x v="0"/>
    <x v="7"/>
    <n v="1451"/>
    <x v="0"/>
    <x v="0"/>
  </r>
  <r>
    <s v="Mercedes-Benz E-Class Exclusive E 220 d BSIV"/>
    <n v="44"/>
    <n v="44000"/>
    <x v="0"/>
    <x v="1"/>
    <x v="0"/>
    <x v="0"/>
    <n v="2694"/>
    <x v="0"/>
    <x v="1"/>
  </r>
  <r>
    <s v="Mercedes-Benz E-Class Exclusive E 220 d BSIV"/>
    <n v="43.5"/>
    <n v="39000"/>
    <x v="0"/>
    <x v="1"/>
    <x v="0"/>
    <x v="0"/>
    <n v="2143"/>
    <x v="0"/>
    <x v="1"/>
  </r>
  <r>
    <s v="Mini Cooper S"/>
    <n v="24.25"/>
    <n v="20000"/>
    <x v="1"/>
    <x v="1"/>
    <x v="1"/>
    <x v="4"/>
    <n v="1969"/>
    <x v="0"/>
    <x v="0"/>
  </r>
  <r>
    <s v="Mercedes-Benz GLC 200"/>
    <n v="56.5"/>
    <n v="32000"/>
    <x v="1"/>
    <x v="1"/>
    <x v="0"/>
    <x v="6"/>
    <n v="2143"/>
    <x v="0"/>
    <x v="1"/>
  </r>
  <r>
    <s v="Ford Endeavour 3.2 Titanium AT 4X4"/>
    <n v="22.1"/>
    <n v="128000"/>
    <x v="0"/>
    <x v="1"/>
    <x v="1"/>
    <x v="2"/>
    <n v="2143"/>
    <x v="0"/>
    <x v="1"/>
  </r>
  <r>
    <s v="Jaguar XF 2.2 Litre Luxury"/>
    <n v="22.9"/>
    <n v="29000"/>
    <x v="0"/>
    <x v="1"/>
    <x v="0"/>
    <x v="4"/>
    <n v="2143"/>
    <x v="0"/>
    <x v="1"/>
  </r>
  <r>
    <s v="Land Rover Discovery Sport TD4 HSE 7S"/>
    <n v="48.75"/>
    <n v="38000"/>
    <x v="0"/>
    <x v="1"/>
    <x v="0"/>
    <x v="6"/>
    <n v="1197"/>
    <x v="0"/>
    <x v="0"/>
  </r>
  <r>
    <s v="MG Hector Sharp DCT"/>
    <n v="18.899999999999999"/>
    <n v="17000"/>
    <x v="1"/>
    <x v="1"/>
    <x v="0"/>
    <x v="1"/>
    <n v="2143"/>
    <x v="3"/>
    <x v="1"/>
  </r>
  <r>
    <s v="Toyota Innova Crysta 2.7 ZX AT"/>
    <n v="18.899999999999999"/>
    <n v="49000"/>
    <x v="1"/>
    <x v="1"/>
    <x v="1"/>
    <x v="0"/>
    <n v="2143"/>
    <x v="0"/>
    <x v="1"/>
  </r>
  <r>
    <s v="Mercedes-Benz M-Class ML 250 CDI"/>
    <n v="27.9"/>
    <n v="79000"/>
    <x v="0"/>
    <x v="1"/>
    <x v="0"/>
    <x v="4"/>
    <n v="2993"/>
    <x v="0"/>
    <x v="1"/>
  </r>
  <r>
    <s v="Volvo XC 90 D5 Momentum BSIV"/>
    <n v="53.75"/>
    <n v="55000"/>
    <x v="0"/>
    <x v="1"/>
    <x v="0"/>
    <x v="3"/>
    <n v="1248"/>
    <x v="0"/>
    <x v="0"/>
  </r>
  <r>
    <s v="Mercedes-Benz GLE 250d"/>
    <n v="36.9"/>
    <n v="98000"/>
    <x v="0"/>
    <x v="1"/>
    <x v="0"/>
    <x v="2"/>
    <n v="2993"/>
    <x v="0"/>
    <x v="1"/>
  </r>
  <r>
    <s v="Mercedes-Benz E-Class E250 Edition E"/>
    <n v="27.9"/>
    <n v="59000"/>
    <x v="0"/>
    <x v="1"/>
    <x v="0"/>
    <x v="0"/>
    <n v="1995"/>
    <x v="0"/>
    <x v="0"/>
  </r>
  <r>
    <s v="Mercedes-Benz E-Class E250 CDI"/>
    <n v="13.9"/>
    <n v="79000"/>
    <x v="0"/>
    <x v="1"/>
    <x v="0"/>
    <x v="10"/>
    <n v="2979"/>
    <x v="2"/>
    <x v="1"/>
  </r>
  <r>
    <s v="Hyundai i20 Sportz Plus BSIV"/>
    <n v="7.5"/>
    <n v="45000"/>
    <x v="1"/>
    <x v="0"/>
    <x v="0"/>
    <x v="7"/>
    <n v="2179"/>
    <x v="0"/>
    <x v="1"/>
  </r>
  <r>
    <s v="Mercedes-Benz CLA 200 CDI Sport"/>
    <n v="23.9"/>
    <n v="50000"/>
    <x v="0"/>
    <x v="1"/>
    <x v="1"/>
    <x v="0"/>
    <n v="2993"/>
    <x v="0"/>
    <x v="1"/>
  </r>
  <r>
    <s v="Mercedes-Benz C-Class 250 CDI Classic"/>
    <n v="10.9"/>
    <n v="98000"/>
    <x v="0"/>
    <x v="1"/>
    <x v="0"/>
    <x v="16"/>
    <n v="1995"/>
    <x v="2"/>
    <x v="0"/>
  </r>
  <r>
    <s v="BMW X5 xDrive 30d"/>
    <n v="49.9"/>
    <n v="75000"/>
    <x v="0"/>
    <x v="1"/>
    <x v="1"/>
    <x v="3"/>
    <n v="1995"/>
    <x v="2"/>
    <x v="0"/>
  </r>
  <r>
    <s v="Maruti Vitara Brezza ZDi Plus"/>
    <n v="7.95"/>
    <n v="60000"/>
    <x v="0"/>
    <x v="0"/>
    <x v="0"/>
    <x v="0"/>
    <n v="2143"/>
    <x v="3"/>
    <x v="1"/>
  </r>
  <r>
    <s v="BMW X5 xDrive 30d"/>
    <n v="32.9"/>
    <n v="99000"/>
    <x v="0"/>
    <x v="1"/>
    <x v="0"/>
    <x v="4"/>
    <n v="1999"/>
    <x v="0"/>
    <x v="0"/>
  </r>
  <r>
    <s v="BMW X1 sDrive 20d xLine"/>
    <n v="28.9"/>
    <n v="45000"/>
    <x v="0"/>
    <x v="1"/>
    <x v="0"/>
    <x v="3"/>
    <n v="2995"/>
    <x v="2"/>
    <x v="1"/>
  </r>
  <r>
    <s v="BMW M Series M4 Coupe"/>
    <n v="64.900000000000006"/>
    <n v="29000"/>
    <x v="1"/>
    <x v="1"/>
    <x v="1"/>
    <x v="4"/>
    <n v="1968"/>
    <x v="0"/>
    <x v="0"/>
  </r>
  <r>
    <s v="Jaguar XF 2.2 Litre Luxury"/>
    <n v="13.75"/>
    <n v="90000"/>
    <x v="0"/>
    <x v="1"/>
    <x v="1"/>
    <x v="10"/>
    <n v="2755"/>
    <x v="0"/>
    <x v="1"/>
  </r>
  <r>
    <s v="BMW 7 Series 730Ld"/>
    <n v="29.9"/>
    <n v="79000"/>
    <x v="0"/>
    <x v="1"/>
    <x v="2"/>
    <x v="4"/>
    <n v="2967"/>
    <x v="1"/>
    <x v="1"/>
  </r>
  <r>
    <s v="BMW 5 Series 520d M Sport"/>
    <n v="31.9"/>
    <n v="42000"/>
    <x v="0"/>
    <x v="1"/>
    <x v="1"/>
    <x v="0"/>
    <n v="199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DA0E63-227A-4C5F-9DB2-D782A212A0D4}" name="PivotTable1" cacheId="1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9">
    <pivotField dataField="1" showAll="0"/>
    <pivotField showAll="0"/>
    <pivotField showAll="0"/>
    <pivotField axis="axisRow"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3"/>
  </rowFields>
  <rowItems count="6">
    <i>
      <x v="4"/>
    </i>
    <i>
      <x v="1"/>
    </i>
    <i>
      <x/>
    </i>
    <i>
      <x v="3"/>
    </i>
    <i>
      <x v="2"/>
    </i>
    <i t="grand">
      <x/>
    </i>
  </rowItems>
  <colItems count="1">
    <i/>
  </colItems>
  <dataFields count="1">
    <dataField name="Count of car_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D453FE-25E1-4E66-A3E1-34DB9CD1D9D8}" name="PivotTable3"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8" firstHeaderRow="1" firstDataRow="1" firstDataCol="1"/>
  <pivotFields count="10">
    <pivotField dataField="1" showAll="0"/>
    <pivotField showAll="0"/>
    <pivotField showAll="0"/>
    <pivotField showAll="0">
      <items count="6">
        <item x="2"/>
        <item x="0"/>
        <item x="3"/>
        <item x="4"/>
        <item x="1"/>
        <item t="default"/>
      </items>
    </pivotField>
    <pivotField showAll="0">
      <items count="3">
        <item x="1"/>
        <item x="0"/>
        <item t="default"/>
      </items>
    </pivotField>
    <pivotField showAll="0"/>
    <pivotField showAll="0"/>
    <pivotField showAll="0"/>
    <pivotField showAll="0"/>
    <pivotField axis="axisRow" showAll="0" sortType="descending">
      <items count="8">
        <item x="6"/>
        <item x="0"/>
        <item x="1"/>
        <item x="5"/>
        <item x="3"/>
        <item x="2"/>
        <item h="1" x="4"/>
        <item t="default"/>
      </items>
      <autoSortScope>
        <pivotArea dataOnly="0" outline="0" fieldPosition="0">
          <references count="1">
            <reference field="4294967294" count="1" selected="0">
              <x v="0"/>
            </reference>
          </references>
        </pivotArea>
      </autoSortScope>
    </pivotField>
  </pivotFields>
  <rowFields count="1">
    <field x="9"/>
  </rowFields>
  <rowItems count="7">
    <i>
      <x v="1"/>
    </i>
    <i>
      <x v="5"/>
    </i>
    <i>
      <x v="2"/>
    </i>
    <i>
      <x v="4"/>
    </i>
    <i>
      <x v="3"/>
    </i>
    <i>
      <x/>
    </i>
    <i t="grand">
      <x/>
    </i>
  </rowItems>
  <colItems count="1">
    <i/>
  </colItems>
  <dataFields count="1">
    <dataField name="Count of car_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5C9EC4-789A-459D-BBCC-C5A138CECA75}" name="PivotTable4"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28" firstHeaderRow="1" firstDataRow="1" firstDataCol="1"/>
  <pivotFields count="10">
    <pivotField dataField="1" showAll="0"/>
    <pivotField showAll="0"/>
    <pivotField showAll="0"/>
    <pivotField showAll="0">
      <items count="6">
        <item x="2"/>
        <item x="0"/>
        <item x="3"/>
        <item x="4"/>
        <item x="1"/>
        <item t="default"/>
      </items>
    </pivotField>
    <pivotField showAll="0"/>
    <pivotField showAll="0"/>
    <pivotField axis="axisRow" showAll="0" sortType="descending">
      <items count="27">
        <item x="11"/>
        <item x="1"/>
        <item x="6"/>
        <item x="7"/>
        <item x="3"/>
        <item x="0"/>
        <item x="2"/>
        <item x="4"/>
        <item x="5"/>
        <item x="10"/>
        <item x="8"/>
        <item x="16"/>
        <item x="12"/>
        <item x="14"/>
        <item x="9"/>
        <item x="17"/>
        <item x="15"/>
        <item x="13"/>
        <item x="19"/>
        <item x="21"/>
        <item x="18"/>
        <item x="24"/>
        <item x="23"/>
        <item x="25"/>
        <item x="20"/>
        <item x="22"/>
        <item t="default"/>
      </items>
    </pivotField>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car_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5F6993-2880-41B6-AD25-81669593BBF7}" name="PivotTable6"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10">
    <pivotField dataField="1" showAll="0"/>
    <pivotField showAll="0"/>
    <pivotField showAll="0"/>
    <pivotField showAll="0"/>
    <pivotField showAll="0"/>
    <pivotField axis="axisRow" showAll="0">
      <items count="7">
        <item h="1" x="5"/>
        <item x="0"/>
        <item x="1"/>
        <item x="2"/>
        <item x="3"/>
        <item x="4"/>
        <item t="default"/>
      </items>
    </pivotField>
    <pivotField showAll="0" sortType="descending"/>
    <pivotField showAll="0"/>
    <pivotField showAll="0"/>
    <pivotField showAll="0"/>
  </pivotFields>
  <rowFields count="1">
    <field x="5"/>
  </rowFields>
  <rowItems count="6">
    <i>
      <x v="1"/>
    </i>
    <i>
      <x v="2"/>
    </i>
    <i>
      <x v="3"/>
    </i>
    <i>
      <x v="4"/>
    </i>
    <i>
      <x v="5"/>
    </i>
    <i t="grand">
      <x/>
    </i>
  </rowItems>
  <colItems count="1">
    <i/>
  </colItems>
  <dataFields count="1">
    <dataField name="Count of car_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A801D6-E4B5-4D59-884A-2A1009BA0900}" name="PivotTable8"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G9" firstHeaderRow="1" firstDataRow="2" firstDataCol="1"/>
  <pivotFields count="10">
    <pivotField dataField="1" showAll="0"/>
    <pivotField showAll="0"/>
    <pivotField showAll="0"/>
    <pivotField axis="axisCol" showAll="0">
      <items count="6">
        <item x="2"/>
        <item x="0"/>
        <item x="3"/>
        <item x="4"/>
        <item x="1"/>
        <item t="default"/>
      </items>
    </pivotField>
    <pivotField showAll="0"/>
    <pivotField showAll="0"/>
    <pivotField showAll="0"/>
    <pivotField showAll="0"/>
    <pivotField showAll="0"/>
    <pivotField axis="axisRow" showAll="0">
      <items count="8">
        <item x="6"/>
        <item x="0"/>
        <item x="1"/>
        <item x="5"/>
        <item x="3"/>
        <item x="2"/>
        <item h="1" x="4"/>
        <item t="default"/>
      </items>
    </pivotField>
  </pivotFields>
  <rowFields count="1">
    <field x="9"/>
  </rowFields>
  <rowItems count="7">
    <i>
      <x/>
    </i>
    <i>
      <x v="1"/>
    </i>
    <i>
      <x v="2"/>
    </i>
    <i>
      <x v="3"/>
    </i>
    <i>
      <x v="4"/>
    </i>
    <i>
      <x v="5"/>
    </i>
    <i t="grand">
      <x/>
    </i>
  </rowItems>
  <colFields count="1">
    <field x="3"/>
  </colFields>
  <colItems count="6">
    <i>
      <x/>
    </i>
    <i>
      <x v="1"/>
    </i>
    <i>
      <x v="2"/>
    </i>
    <i>
      <x v="3"/>
    </i>
    <i>
      <x v="4"/>
    </i>
    <i t="grand">
      <x/>
    </i>
  </colItems>
  <dataFields count="1">
    <dataField name="Count of car_name" fld="0" subtotal="count" baseField="0" baseItem="0"/>
  </dataFields>
  <formats count="4">
    <format dxfId="14">
      <pivotArea outline="0" collapsedLevelsAreSubtotals="1" fieldPosition="0"/>
    </format>
    <format dxfId="13">
      <pivotArea grandCol="1" outline="0" collapsedLevelsAreSubtotals="1" fieldPosition="0"/>
    </format>
    <format dxfId="12">
      <pivotArea outline="0" collapsedLevelsAreSubtotals="1" fieldPosition="0">
        <references count="1">
          <reference field="3" count="2" selected="0">
            <x v="3"/>
            <x v="4"/>
          </reference>
        </references>
      </pivotArea>
    </format>
    <format dxfId="11">
      <pivotArea outline="0" collapsedLevelsAreSubtotals="1" fieldPosition="0">
        <references count="1">
          <reference field="3" count="3" selected="0">
            <x v="0"/>
            <x v="1"/>
            <x v="2"/>
          </reference>
        </references>
      </pivotArea>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6" format="10" series="1">
      <pivotArea type="data" outline="0" fieldPosition="0">
        <references count="2">
          <reference field="4294967294" count="1" selected="0">
            <x v="0"/>
          </reference>
          <reference field="3" count="1" selected="0">
            <x v="0"/>
          </reference>
        </references>
      </pivotArea>
    </chartFormat>
    <chartFormat chart="6" format="11" series="1">
      <pivotArea type="data" outline="0" fieldPosition="0">
        <references count="2">
          <reference field="4294967294" count="1" selected="0">
            <x v="0"/>
          </reference>
          <reference field="3" count="1" selected="0">
            <x v="1"/>
          </reference>
        </references>
      </pivotArea>
    </chartFormat>
    <chartFormat chart="6" format="12" series="1">
      <pivotArea type="data" outline="0" fieldPosition="0">
        <references count="2">
          <reference field="4294967294" count="1" selected="0">
            <x v="0"/>
          </reference>
          <reference field="3" count="1" selected="0">
            <x v="2"/>
          </reference>
        </references>
      </pivotArea>
    </chartFormat>
    <chartFormat chart="6" format="13" series="1">
      <pivotArea type="data" outline="0" fieldPosition="0">
        <references count="2">
          <reference field="4294967294" count="1" selected="0">
            <x v="0"/>
          </reference>
          <reference field="3" count="1" selected="0">
            <x v="3"/>
          </reference>
        </references>
      </pivotArea>
    </chartFormat>
    <chartFormat chart="6" format="1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7F90F6-761E-4642-AF08-FACEF0F03C81}" name="PivotTable12"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3:B20" firstHeaderRow="1" firstDataRow="1" firstDataCol="1"/>
  <pivotFields count="10">
    <pivotField showAll="0"/>
    <pivotField showAll="0"/>
    <pivotField showAll="0"/>
    <pivotField showAll="0"/>
    <pivotField showAll="0"/>
    <pivotField showAll="0">
      <items count="7">
        <item x="5"/>
        <item x="0"/>
        <item x="1"/>
        <item x="2"/>
        <item x="3"/>
        <item x="4"/>
        <item t="default"/>
      </items>
    </pivotField>
    <pivotField showAll="0">
      <items count="27">
        <item x="22"/>
        <item x="20"/>
        <item x="25"/>
        <item x="23"/>
        <item x="24"/>
        <item x="18"/>
        <item x="21"/>
        <item x="19"/>
        <item x="13"/>
        <item x="15"/>
        <item x="17"/>
        <item x="9"/>
        <item x="14"/>
        <item x="12"/>
        <item x="16"/>
        <item x="8"/>
        <item x="10"/>
        <item x="5"/>
        <item x="4"/>
        <item x="2"/>
        <item x="0"/>
        <item x="3"/>
        <item x="7"/>
        <item x="6"/>
        <item x="1"/>
        <item x="11"/>
        <item t="default"/>
      </items>
    </pivotField>
    <pivotField showAll="0"/>
    <pivotField axis="axisRow" dataField="1" showAll="0">
      <items count="7">
        <item x="5"/>
        <item x="3"/>
        <item x="0"/>
        <item x="1"/>
        <item x="2"/>
        <item x="4"/>
        <item t="default"/>
      </items>
    </pivotField>
    <pivotField showAll="0"/>
  </pivotFields>
  <rowFields count="1">
    <field x="8"/>
  </rowFields>
  <rowItems count="7">
    <i>
      <x/>
    </i>
    <i>
      <x v="1"/>
    </i>
    <i>
      <x v="2"/>
    </i>
    <i>
      <x v="3"/>
    </i>
    <i>
      <x v="4"/>
    </i>
    <i>
      <x v="5"/>
    </i>
    <i t="grand">
      <x/>
    </i>
  </rowItems>
  <colItems count="1">
    <i/>
  </colItems>
  <dataFields count="1">
    <dataField name="Count of Seats" fld="8" subtotal="count"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350997-275D-4DEF-806D-ACC4B4AD91F9}" name="PivotTable10"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8" firstHeaderRow="1" firstDataRow="1" firstDataCol="1"/>
  <pivotFields count="10">
    <pivotField showAll="0"/>
    <pivotField dataField="1" showAll="0"/>
    <pivotField showAll="0"/>
    <pivotField showAll="0"/>
    <pivotField showAll="0"/>
    <pivotField axis="axisRow" showAll="0">
      <items count="7">
        <item x="5"/>
        <item x="0"/>
        <item x="1"/>
        <item x="2"/>
        <item x="3"/>
        <item x="4"/>
        <item t="default"/>
      </items>
    </pivotField>
    <pivotField showAll="0">
      <items count="27">
        <item x="22"/>
        <item x="20"/>
        <item x="25"/>
        <item x="23"/>
        <item x="24"/>
        <item x="18"/>
        <item x="21"/>
        <item x="19"/>
        <item x="13"/>
        <item x="15"/>
        <item x="17"/>
        <item x="9"/>
        <item x="14"/>
        <item x="12"/>
        <item x="16"/>
        <item x="8"/>
        <item x="10"/>
        <item x="5"/>
        <item x="4"/>
        <item x="2"/>
        <item x="0"/>
        <item x="3"/>
        <item x="7"/>
        <item x="6"/>
        <item x="1"/>
        <item x="11"/>
        <item t="default"/>
      </items>
    </pivotField>
    <pivotField showAll="0"/>
    <pivotField showAll="0"/>
    <pivotField showAll="0"/>
  </pivotFields>
  <rowFields count="1">
    <field x="5"/>
  </rowFields>
  <rowItems count="7">
    <i>
      <x/>
    </i>
    <i>
      <x v="1"/>
    </i>
    <i>
      <x v="2"/>
    </i>
    <i>
      <x v="3"/>
    </i>
    <i>
      <x v="4"/>
    </i>
    <i>
      <x v="5"/>
    </i>
    <i t="grand">
      <x/>
    </i>
  </rowItems>
  <colItems count="1">
    <i/>
  </colItems>
  <dataFields count="1">
    <dataField name="Average of car_prices_in_rupee in Lakh" fld="1" subtotal="average" baseField="5" baseItem="0"/>
  </dataFields>
  <formats count="1">
    <format dxfId="5">
      <pivotArea outline="0" collapsedLevelsAreSubtotals="1" fieldPosition="0"/>
    </format>
  </formats>
  <chartFormats count="8">
    <chartFormat chart="1" format="5"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5" count="1" selected="0">
            <x v="0"/>
          </reference>
        </references>
      </pivotArea>
    </chartFormat>
    <chartFormat chart="12" format="10">
      <pivotArea type="data" outline="0" fieldPosition="0">
        <references count="2">
          <reference field="4294967294" count="1" selected="0">
            <x v="0"/>
          </reference>
          <reference field="5" count="1" selected="0">
            <x v="1"/>
          </reference>
        </references>
      </pivotArea>
    </chartFormat>
    <chartFormat chart="12" format="11">
      <pivotArea type="data" outline="0" fieldPosition="0">
        <references count="2">
          <reference field="4294967294" count="1" selected="0">
            <x v="0"/>
          </reference>
          <reference field="5" count="1" selected="0">
            <x v="2"/>
          </reference>
        </references>
      </pivotArea>
    </chartFormat>
    <chartFormat chart="12" format="12">
      <pivotArea type="data" outline="0" fieldPosition="0">
        <references count="2">
          <reference field="4294967294" count="1" selected="0">
            <x v="0"/>
          </reference>
          <reference field="5" count="1" selected="0">
            <x v="3"/>
          </reference>
        </references>
      </pivotArea>
    </chartFormat>
    <chartFormat chart="12" format="13">
      <pivotArea type="data" outline="0" fieldPosition="0">
        <references count="2">
          <reference field="4294967294" count="1" selected="0">
            <x v="0"/>
          </reference>
          <reference field="5" count="1" selected="0">
            <x v="4"/>
          </reference>
        </references>
      </pivotArea>
    </chartFormat>
    <chartFormat chart="12" format="14">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B55E7B-8B51-4987-8384-CC158BEF4C35}" name="PivotTable11"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8" firstHeaderRow="1" firstDataRow="1" firstDataCol="1"/>
  <pivotFields count="10">
    <pivotField showAll="0"/>
    <pivotField showAll="0"/>
    <pivotField dataField="1" showAll="0"/>
    <pivotField showAll="0"/>
    <pivotField showAll="0"/>
    <pivotField axis="axisRow" showAll="0">
      <items count="7">
        <item x="5"/>
        <item x="0"/>
        <item x="1"/>
        <item x="2"/>
        <item x="3"/>
        <item x="4"/>
        <item t="default"/>
      </items>
    </pivotField>
    <pivotField showAll="0">
      <items count="27">
        <item x="22"/>
        <item x="20"/>
        <item x="25"/>
        <item x="23"/>
        <item x="24"/>
        <item x="18"/>
        <item x="21"/>
        <item x="19"/>
        <item x="13"/>
        <item x="15"/>
        <item x="17"/>
        <item x="9"/>
        <item x="14"/>
        <item x="12"/>
        <item x="16"/>
        <item x="8"/>
        <item x="10"/>
        <item x="5"/>
        <item x="4"/>
        <item x="2"/>
        <item x="0"/>
        <item x="3"/>
        <item x="7"/>
        <item x="6"/>
        <item x="1"/>
        <item x="11"/>
        <item t="default"/>
      </items>
    </pivotField>
    <pivotField showAll="0"/>
    <pivotField showAll="0"/>
    <pivotField showAll="0"/>
  </pivotFields>
  <rowFields count="1">
    <field x="5"/>
  </rowFields>
  <rowItems count="7">
    <i>
      <x/>
    </i>
    <i>
      <x v="1"/>
    </i>
    <i>
      <x v="2"/>
    </i>
    <i>
      <x v="3"/>
    </i>
    <i>
      <x v="4"/>
    </i>
    <i>
      <x v="5"/>
    </i>
    <i t="grand">
      <x/>
    </i>
  </rowItems>
  <colItems count="1">
    <i/>
  </colItems>
  <dataFields count="1">
    <dataField name="Average of Kms_driven" fld="2" subtotal="average" baseField="5" baseItem="0"/>
  </dataFields>
  <formats count="1">
    <format dxfId="6">
      <pivotArea outline="0" collapsedLevelsAreSubtotals="1" fieldPosition="0"/>
    </format>
  </formats>
  <chartFormats count="14">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5" count="1" selected="0">
            <x v="1"/>
          </reference>
        </references>
      </pivotArea>
    </chartFormat>
    <chartFormat chart="5" format="3">
      <pivotArea type="data" outline="0" fieldPosition="0">
        <references count="2">
          <reference field="4294967294" count="1" selected="0">
            <x v="0"/>
          </reference>
          <reference field="5" count="1" selected="0">
            <x v="2"/>
          </reference>
        </references>
      </pivotArea>
    </chartFormat>
    <chartFormat chart="5" format="4">
      <pivotArea type="data" outline="0" fieldPosition="0">
        <references count="2">
          <reference field="4294967294" count="1" selected="0">
            <x v="0"/>
          </reference>
          <reference field="5" count="1" selected="0">
            <x v="0"/>
          </reference>
        </references>
      </pivotArea>
    </chartFormat>
    <chartFormat chart="5" format="5">
      <pivotArea type="data" outline="0" fieldPosition="0">
        <references count="2">
          <reference field="4294967294" count="1" selected="0">
            <x v="0"/>
          </reference>
          <reference field="5" count="1" selected="0">
            <x v="5"/>
          </reference>
        </references>
      </pivotArea>
    </chartFormat>
    <chartFormat chart="5" format="6">
      <pivotArea type="data" outline="0" fieldPosition="0">
        <references count="2">
          <reference field="4294967294" count="1" selected="0">
            <x v="0"/>
          </reference>
          <reference field="5" count="1" selected="0">
            <x v="4"/>
          </reference>
        </references>
      </pivotArea>
    </chartFormat>
    <chartFormat chart="5" format="7">
      <pivotArea type="data" outline="0" fieldPosition="0">
        <references count="2">
          <reference field="4294967294" count="1" selected="0">
            <x v="0"/>
          </reference>
          <reference field="5" count="1" selected="0">
            <x v="3"/>
          </reference>
        </references>
      </pivotArea>
    </chartFormat>
    <chartFormat chart="10" format="15" series="1">
      <pivotArea type="data" outline="0" fieldPosition="0">
        <references count="1">
          <reference field="4294967294" count="1" selected="0">
            <x v="0"/>
          </reference>
        </references>
      </pivotArea>
    </chartFormat>
    <chartFormat chart="10" format="16">
      <pivotArea type="data" outline="0" fieldPosition="0">
        <references count="2">
          <reference field="4294967294" count="1" selected="0">
            <x v="0"/>
          </reference>
          <reference field="5" count="1" selected="0">
            <x v="0"/>
          </reference>
        </references>
      </pivotArea>
    </chartFormat>
    <chartFormat chart="10" format="17">
      <pivotArea type="data" outline="0" fieldPosition="0">
        <references count="2">
          <reference field="4294967294" count="1" selected="0">
            <x v="0"/>
          </reference>
          <reference field="5" count="1" selected="0">
            <x v="1"/>
          </reference>
        </references>
      </pivotArea>
    </chartFormat>
    <chartFormat chart="10" format="18">
      <pivotArea type="data" outline="0" fieldPosition="0">
        <references count="2">
          <reference field="4294967294" count="1" selected="0">
            <x v="0"/>
          </reference>
          <reference field="5" count="1" selected="0">
            <x v="2"/>
          </reference>
        </references>
      </pivotArea>
    </chartFormat>
    <chartFormat chart="10" format="19">
      <pivotArea type="data" outline="0" fieldPosition="0">
        <references count="2">
          <reference field="4294967294" count="1" selected="0">
            <x v="0"/>
          </reference>
          <reference field="5" count="1" selected="0">
            <x v="3"/>
          </reference>
        </references>
      </pivotArea>
    </chartFormat>
    <chartFormat chart="10" format="20">
      <pivotArea type="data" outline="0" fieldPosition="0">
        <references count="2">
          <reference field="4294967294" count="1" selected="0">
            <x v="0"/>
          </reference>
          <reference field="5" count="1" selected="0">
            <x v="4"/>
          </reference>
        </references>
      </pivotArea>
    </chartFormat>
    <chartFormat chart="10" format="2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D3DB6029-CBE5-4B94-9B93-092D65C8B174}" sourceName="fuel_type">
  <pivotTables>
    <pivotTable tabId="8" name="PivotTable8"/>
    <pivotTable tabId="5" name="PivotTable4"/>
    <pivotTable tabId="4" name="PivotTable3"/>
  </pivotTables>
  <data>
    <tabular pivotCacheId="724938365">
      <items count="5">
        <i x="2" s="1"/>
        <i x="0" s="1"/>
        <i x="3"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87164869-AD38-4C30-AF5B-9E76AB3F5F4B}" sourceName="transmission">
  <pivotTables>
    <pivotTable tabId="4" name="PivotTable3"/>
  </pivotTables>
  <data>
    <tabular pivotCacheId="724938365">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 xr10:uid="{CFFD61B7-AD1B-4F79-B678-739FBF2C8938}" sourceName="manufacture">
  <pivotTables>
    <pivotTable tabId="10" name="PivotTable10"/>
    <pivotTable tabId="12" name="PivotTable11"/>
    <pivotTable tabId="10" name="PivotTable12"/>
  </pivotTables>
  <data>
    <tabular pivotCacheId="724938365">
      <items count="26">
        <i x="22" s="1"/>
        <i x="20" s="1"/>
        <i x="25" s="1"/>
        <i x="23" s="1"/>
        <i x="24" s="1"/>
        <i x="18" s="1"/>
        <i x="21" s="1"/>
        <i x="19" s="1"/>
        <i x="13" s="1"/>
        <i x="15" s="1"/>
        <i x="17" s="1"/>
        <i x="9" s="1"/>
        <i x="14" s="1"/>
        <i x="12" s="1"/>
        <i x="16" s="1"/>
        <i x="8" s="1"/>
        <i x="10" s="1"/>
        <i x="5" s="1"/>
        <i x="4" s="1"/>
        <i x="2" s="1"/>
        <i x="0" s="1"/>
        <i x="3" s="1"/>
        <i x="7" s="1"/>
        <i x="6" s="1"/>
        <i x="1"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_type" xr10:uid="{4501A1BC-8313-4CAB-932E-165A75A5D29E}" cache="Slicer_fuel_type" caption="fuel_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_type 1" xr10:uid="{8ECC58EB-5444-41A7-8518-0ED1A020E001}" cache="Slicer_fuel_type" caption="fuel_type" columnCount="5" style="SlicerStyleDark1 3" rowHeight="252000"/>
  <slicer name="transmission" xr10:uid="{09FD5858-C9BF-4E90-9202-152204F4239A}" cache="Slicer_transmission" caption="transmission" columnCount="2" style="SlicerStyleDark1 3" rowHeight="180000"/>
  <slicer name="manufacture" xr10:uid="{8EA5A457-6ABC-4EA1-BF1F-152EE6C4C0E4}" cache="Slicer_manufacture" caption="manufacture" columnCount="8" style="SlicerStyleDark1 3" rowHeight="25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513"/>
  <sheetViews>
    <sheetView workbookViewId="0">
      <selection activeCell="C8" sqref="C8"/>
    </sheetView>
  </sheetViews>
  <sheetFormatPr defaultRowHeight="14.4" x14ac:dyDescent="0.3"/>
  <cols>
    <col min="2" max="2" width="48.109375" bestFit="1" customWidth="1"/>
    <col min="3" max="3" width="26.77734375" style="8" customWidth="1"/>
    <col min="4" max="4" width="11.5546875" style="3" bestFit="1" customWidth="1"/>
    <col min="5" max="5" width="8.6640625" bestFit="1" customWidth="1"/>
    <col min="6" max="6" width="11.21875" bestFit="1" customWidth="1"/>
    <col min="7" max="7" width="9.88671875" bestFit="1" customWidth="1"/>
    <col min="8" max="8" width="11.44140625" bestFit="1" customWidth="1"/>
    <col min="9" max="9" width="10.88671875" bestFit="1" customWidth="1"/>
    <col min="10" max="10" width="6.77734375" bestFit="1" customWidth="1"/>
    <col min="11" max="11" width="14.5546875" bestFit="1" customWidth="1"/>
  </cols>
  <sheetData>
    <row r="1" spans="1:13" ht="14.4" customHeight="1" x14ac:dyDescent="0.3">
      <c r="B1" t="s">
        <v>0</v>
      </c>
      <c r="C1" s="7" t="s">
        <v>1937</v>
      </c>
      <c r="D1" s="3" t="s">
        <v>1940</v>
      </c>
      <c r="E1" t="s">
        <v>1</v>
      </c>
      <c r="F1" t="s">
        <v>2</v>
      </c>
      <c r="G1" t="s">
        <v>3</v>
      </c>
      <c r="H1" t="s">
        <v>4</v>
      </c>
      <c r="I1" t="s">
        <v>1929</v>
      </c>
      <c r="J1" t="s">
        <v>5</v>
      </c>
      <c r="K1" t="s">
        <v>1930</v>
      </c>
    </row>
    <row r="2" spans="1:13" x14ac:dyDescent="0.3">
      <c r="A2">
        <v>892</v>
      </c>
      <c r="B2" t="s">
        <v>659</v>
      </c>
      <c r="C2" s="10">
        <v>192</v>
      </c>
      <c r="D2" s="3">
        <v>40000</v>
      </c>
      <c r="E2" t="s">
        <v>12</v>
      </c>
      <c r="F2" t="s">
        <v>13</v>
      </c>
      <c r="G2" t="s">
        <v>9</v>
      </c>
      <c r="H2">
        <v>2019</v>
      </c>
      <c r="I2">
        <v>1199</v>
      </c>
      <c r="J2" t="s">
        <v>10</v>
      </c>
      <c r="K2" t="str">
        <f>IF(AND(I2&gt;600,I2&lt;=1000),"600-1000CC",IF(AND(I2&gt;1000,I2&lt;=2000),"1000-2000CC",IF(AND(I2&gt;2000,I2&lt;=3000),"2000-3000CC",IF(AND(I2&gt;3000,I2&lt;=4000),"3000-4000CC",IF(AND(I2&gt;4000,I2&lt;=5000),"4000-5000CC",IF(AND(I2&gt;5000,I2&lt;=6000),"&gt;5000CC"))))))</f>
        <v>1000-2000CC</v>
      </c>
    </row>
    <row r="3" spans="1:13" x14ac:dyDescent="0.3">
      <c r="A3">
        <v>1331</v>
      </c>
      <c r="B3" t="s">
        <v>659</v>
      </c>
      <c r="C3" s="10">
        <v>192</v>
      </c>
      <c r="D3" s="3">
        <v>40000</v>
      </c>
      <c r="E3" t="s">
        <v>12</v>
      </c>
      <c r="F3" t="s">
        <v>13</v>
      </c>
      <c r="G3" t="s">
        <v>9</v>
      </c>
      <c r="H3">
        <v>2019</v>
      </c>
      <c r="I3">
        <v>1968</v>
      </c>
      <c r="J3" t="s">
        <v>10</v>
      </c>
      <c r="K3" t="str">
        <f>IF(AND(I3&gt;600,I3&lt;=1000),"600-1000CC",IF(AND(I3&gt;1000,I3&lt;=2000),"1000-2000CC",IF(AND(I3&gt;2000,I3&lt;=3000),"2000-3000CC",IF(AND(I3&gt;3000,I3&lt;=4000),"3000-4000CC",IF(AND(I3&gt;4000,I3&lt;=5000),"4000-5000CC",IF(AND(I3&gt;5000,I3&lt;=6000),"&gt;5000CC"))))))</f>
        <v>1000-2000CC</v>
      </c>
    </row>
    <row r="4" spans="1:13" x14ac:dyDescent="0.3">
      <c r="A4">
        <v>3097</v>
      </c>
      <c r="B4" t="s">
        <v>659</v>
      </c>
      <c r="C4" s="10">
        <v>192</v>
      </c>
      <c r="D4" s="3">
        <v>40000</v>
      </c>
      <c r="E4" t="s">
        <v>12</v>
      </c>
      <c r="F4" t="s">
        <v>13</v>
      </c>
      <c r="G4" t="s">
        <v>9</v>
      </c>
      <c r="H4">
        <v>2019</v>
      </c>
      <c r="I4">
        <v>796</v>
      </c>
      <c r="J4" t="s">
        <v>10</v>
      </c>
      <c r="K4" t="str">
        <f>IF(AND(I4&gt;600,I4&lt;=1000),"600-1000CC",IF(AND(I4&gt;1000,I4&lt;=2000),"1000-2000CC",IF(AND(I4&gt;2000,I4&lt;=3000),"2000-3000CC",IF(AND(I4&gt;3000,I4&lt;=4000),"3000-4000CC",IF(AND(I4&gt;4000,I4&lt;=5000),"4000-5000CC",IF(AND(I4&gt;5000,I4&lt;=6000),"&gt;5000CC"))))))</f>
        <v>600-1000CC</v>
      </c>
    </row>
    <row r="5" spans="1:13" x14ac:dyDescent="0.3">
      <c r="A5">
        <v>4160</v>
      </c>
      <c r="B5" t="s">
        <v>659</v>
      </c>
      <c r="C5" s="10">
        <v>192</v>
      </c>
      <c r="D5" s="3">
        <v>40000</v>
      </c>
      <c r="E5" t="s">
        <v>12</v>
      </c>
      <c r="F5" t="s">
        <v>13</v>
      </c>
      <c r="G5" t="s">
        <v>9</v>
      </c>
      <c r="H5">
        <v>2019</v>
      </c>
      <c r="I5">
        <v>1248</v>
      </c>
      <c r="J5" t="s">
        <v>127</v>
      </c>
      <c r="K5" t="str">
        <f>IF(AND(I5&gt;600,I5&lt;=1000),"600-1000CC",IF(AND(I5&gt;1000,I5&lt;=2000),"1000-2000CC",IF(AND(I5&gt;2000,I5&lt;=3000),"2000-3000CC",IF(AND(I5&gt;3000,I5&lt;=4000),"3000-4000CC",IF(AND(I5&gt;4000,I5&lt;=5000),"4000-5000CC",IF(AND(I5&gt;5000,I5&lt;=6000),"&gt;5000CC"))))))</f>
        <v>1000-2000CC</v>
      </c>
      <c r="M5" s="9"/>
    </row>
    <row r="6" spans="1:13" x14ac:dyDescent="0.3">
      <c r="A6">
        <v>5406</v>
      </c>
      <c r="B6" t="s">
        <v>659</v>
      </c>
      <c r="C6" s="10">
        <v>192</v>
      </c>
      <c r="D6" s="3">
        <v>40000</v>
      </c>
      <c r="E6" t="s">
        <v>12</v>
      </c>
      <c r="F6" t="s">
        <v>13</v>
      </c>
      <c r="G6" t="s">
        <v>9</v>
      </c>
      <c r="H6">
        <v>2019</v>
      </c>
      <c r="I6">
        <v>1353</v>
      </c>
      <c r="J6" t="s">
        <v>10</v>
      </c>
      <c r="K6" t="str">
        <f>IF(AND(I6&gt;600,I6&lt;=1000),"600-1000CC",IF(AND(I6&gt;1000,I6&lt;=2000),"1000-2000CC",IF(AND(I6&gt;2000,I6&lt;=3000),"2000-3000CC",IF(AND(I6&gt;3000,I6&lt;=4000),"3000-4000CC",IF(AND(I6&gt;4000,I6&lt;=5000),"4000-5000CC",IF(AND(I6&gt;5000,I6&lt;=6000),"&gt;5000CC"))))))</f>
        <v>1000-2000CC</v>
      </c>
    </row>
    <row r="7" spans="1:13" x14ac:dyDescent="0.3">
      <c r="A7">
        <v>1476</v>
      </c>
      <c r="B7" t="s">
        <v>896</v>
      </c>
      <c r="C7" s="10">
        <v>190</v>
      </c>
      <c r="D7" s="3">
        <v>68500</v>
      </c>
      <c r="E7" t="s">
        <v>7</v>
      </c>
      <c r="F7" t="s">
        <v>13</v>
      </c>
      <c r="G7" t="s">
        <v>9</v>
      </c>
      <c r="H7">
        <v>2019</v>
      </c>
      <c r="I7">
        <v>1497</v>
      </c>
      <c r="J7" t="s">
        <v>10</v>
      </c>
      <c r="K7" t="str">
        <f>IF(AND(I7&gt;600,I7&lt;=1000),"600-1000CC",IF(AND(I7&gt;1000,I7&lt;=2000),"1000-2000CC",IF(AND(I7&gt;2000,I7&lt;=3000),"2000-3000CC",IF(AND(I7&gt;3000,I7&lt;=4000),"3000-4000CC",IF(AND(I7&gt;4000,I7&lt;=5000),"4000-5000CC",IF(AND(I7&gt;5000,I7&lt;=6000),"&gt;5000CC"))))))</f>
        <v>1000-2000CC</v>
      </c>
    </row>
    <row r="8" spans="1:13" x14ac:dyDescent="0.3">
      <c r="A8">
        <v>3025</v>
      </c>
      <c r="B8" t="s">
        <v>896</v>
      </c>
      <c r="C8" s="10">
        <v>190</v>
      </c>
      <c r="D8" s="3">
        <v>68500</v>
      </c>
      <c r="E8" t="s">
        <v>7</v>
      </c>
      <c r="F8" t="s">
        <v>13</v>
      </c>
      <c r="G8" t="s">
        <v>9</v>
      </c>
      <c r="H8">
        <v>2019</v>
      </c>
      <c r="I8">
        <v>2998</v>
      </c>
      <c r="J8" t="s">
        <v>61</v>
      </c>
      <c r="K8" t="str">
        <f>IF(AND(I8&gt;600,I8&lt;=1000),"600-1000CC",IF(AND(I8&gt;1000,I8&lt;=2000),"1000-2000CC",IF(AND(I8&gt;2000,I8&lt;=3000),"2000-3000CC",IF(AND(I8&gt;3000,I8&lt;=4000),"3000-4000CC",IF(AND(I8&gt;4000,I8&lt;=5000),"4000-5000CC",IF(AND(I8&gt;5000,I8&lt;=6000),"&gt;5000CC"))))))</f>
        <v>2000-3000CC</v>
      </c>
    </row>
    <row r="9" spans="1:13" x14ac:dyDescent="0.3">
      <c r="A9">
        <v>3567</v>
      </c>
      <c r="B9" t="s">
        <v>896</v>
      </c>
      <c r="C9" s="10">
        <v>190</v>
      </c>
      <c r="D9" s="3">
        <v>68500</v>
      </c>
      <c r="E9" t="s">
        <v>7</v>
      </c>
      <c r="F9" t="s">
        <v>13</v>
      </c>
      <c r="G9" t="s">
        <v>9</v>
      </c>
      <c r="H9">
        <v>2019</v>
      </c>
      <c r="I9">
        <v>1497</v>
      </c>
      <c r="J9" t="s">
        <v>10</v>
      </c>
      <c r="K9" t="str">
        <f>IF(AND(I9&gt;600,I9&lt;=1000),"600-1000CC",IF(AND(I9&gt;1000,I9&lt;=2000),"1000-2000CC",IF(AND(I9&gt;2000,I9&lt;=3000),"2000-3000CC",IF(AND(I9&gt;3000,I9&lt;=4000),"3000-4000CC",IF(AND(I9&gt;4000,I9&lt;=5000),"4000-5000CC",IF(AND(I9&gt;5000,I9&lt;=6000),"&gt;5000CC"))))))</f>
        <v>1000-2000CC</v>
      </c>
    </row>
    <row r="10" spans="1:13" x14ac:dyDescent="0.3">
      <c r="A10">
        <v>4077</v>
      </c>
      <c r="B10" t="s">
        <v>896</v>
      </c>
      <c r="C10" s="10">
        <v>190</v>
      </c>
      <c r="D10" s="3">
        <v>68500</v>
      </c>
      <c r="E10" t="s">
        <v>7</v>
      </c>
      <c r="F10" t="s">
        <v>13</v>
      </c>
      <c r="G10" t="s">
        <v>9</v>
      </c>
      <c r="H10">
        <v>2019</v>
      </c>
      <c r="I10">
        <v>1968</v>
      </c>
      <c r="J10" t="s">
        <v>10</v>
      </c>
      <c r="K10" t="str">
        <f>IF(AND(I10&gt;600,I10&lt;=1000),"600-1000CC",IF(AND(I10&gt;1000,I10&lt;=2000),"1000-2000CC",IF(AND(I10&gt;2000,I10&lt;=3000),"2000-3000CC",IF(AND(I10&gt;3000,I10&lt;=4000),"3000-4000CC",IF(AND(I10&gt;4000,I10&lt;=5000),"4000-5000CC",IF(AND(I10&gt;5000,I10&lt;=6000),"&gt;5000CC"))))))</f>
        <v>1000-2000CC</v>
      </c>
    </row>
    <row r="11" spans="1:13" x14ac:dyDescent="0.3">
      <c r="A11">
        <v>5288</v>
      </c>
      <c r="B11" t="s">
        <v>896</v>
      </c>
      <c r="C11" s="10">
        <v>190</v>
      </c>
      <c r="D11" s="3">
        <v>68500</v>
      </c>
      <c r="E11" t="s">
        <v>7</v>
      </c>
      <c r="F11" t="s">
        <v>13</v>
      </c>
      <c r="G11" t="s">
        <v>9</v>
      </c>
      <c r="H11">
        <v>2019</v>
      </c>
      <c r="I11">
        <v>2998</v>
      </c>
      <c r="J11" t="s">
        <v>10</v>
      </c>
      <c r="K11" t="str">
        <f>IF(AND(I11&gt;600,I11&lt;=1000),"600-1000CC",IF(AND(I11&gt;1000,I11&lt;=2000),"1000-2000CC",IF(AND(I11&gt;2000,I11&lt;=3000),"2000-3000CC",IF(AND(I11&gt;3000,I11&lt;=4000),"3000-4000CC",IF(AND(I11&gt;4000,I11&lt;=5000),"4000-5000CC",IF(AND(I11&gt;5000,I11&lt;=6000),"&gt;5000CC"))))))</f>
        <v>2000-3000CC</v>
      </c>
    </row>
    <row r="12" spans="1:13" x14ac:dyDescent="0.3">
      <c r="A12">
        <v>952</v>
      </c>
      <c r="B12" t="s">
        <v>701</v>
      </c>
      <c r="C12" s="10">
        <v>177</v>
      </c>
      <c r="D12" s="3">
        <v>1400</v>
      </c>
      <c r="E12" t="s">
        <v>7</v>
      </c>
      <c r="F12" t="s">
        <v>13</v>
      </c>
      <c r="G12" t="s">
        <v>9</v>
      </c>
      <c r="H12">
        <v>2022</v>
      </c>
      <c r="I12">
        <v>2499</v>
      </c>
      <c r="J12" t="s">
        <v>61</v>
      </c>
      <c r="K12" t="str">
        <f>IF(AND(I12&gt;600,I12&lt;=1000),"600-1000CC",IF(AND(I12&gt;1000,I12&lt;=2000),"1000-2000CC",IF(AND(I12&gt;2000,I12&lt;=3000),"2000-3000CC",IF(AND(I12&gt;3000,I12&lt;=4000),"3000-4000CC",IF(AND(I12&gt;4000,I12&lt;=5000),"4000-5000CC",IF(AND(I12&gt;5000,I12&lt;=6000),"&gt;5000CC"))))))</f>
        <v>2000-3000CC</v>
      </c>
    </row>
    <row r="13" spans="1:13" x14ac:dyDescent="0.3">
      <c r="A13">
        <v>3157</v>
      </c>
      <c r="B13" t="s">
        <v>701</v>
      </c>
      <c r="C13" s="10">
        <v>177</v>
      </c>
      <c r="D13" s="3">
        <v>1400</v>
      </c>
      <c r="E13" t="s">
        <v>7</v>
      </c>
      <c r="F13" t="s">
        <v>13</v>
      </c>
      <c r="G13" t="s">
        <v>9</v>
      </c>
      <c r="H13">
        <v>2022</v>
      </c>
      <c r="I13">
        <v>1493</v>
      </c>
      <c r="J13" t="s">
        <v>10</v>
      </c>
      <c r="K13" t="str">
        <f>IF(AND(I13&gt;600,I13&lt;=1000),"600-1000CC",IF(AND(I13&gt;1000,I13&lt;=2000),"1000-2000CC",IF(AND(I13&gt;2000,I13&lt;=3000),"2000-3000CC",IF(AND(I13&gt;3000,I13&lt;=4000),"3000-4000CC",IF(AND(I13&gt;4000,I13&lt;=5000),"4000-5000CC",IF(AND(I13&gt;5000,I13&lt;=6000),"&gt;5000CC"))))))</f>
        <v>1000-2000CC</v>
      </c>
    </row>
    <row r="14" spans="1:13" x14ac:dyDescent="0.3">
      <c r="A14">
        <v>4216</v>
      </c>
      <c r="B14" t="s">
        <v>701</v>
      </c>
      <c r="C14" s="10">
        <v>177</v>
      </c>
      <c r="D14" s="3">
        <v>1400</v>
      </c>
      <c r="E14" t="s">
        <v>7</v>
      </c>
      <c r="F14" t="s">
        <v>13</v>
      </c>
      <c r="G14" t="s">
        <v>9</v>
      </c>
      <c r="H14">
        <v>2022</v>
      </c>
      <c r="I14">
        <v>2993</v>
      </c>
      <c r="J14" t="s">
        <v>10</v>
      </c>
      <c r="K14" t="str">
        <f>IF(AND(I14&gt;600,I14&lt;=1000),"600-1000CC",IF(AND(I14&gt;1000,I14&lt;=2000),"1000-2000CC",IF(AND(I14&gt;2000,I14&lt;=3000),"2000-3000CC",IF(AND(I14&gt;3000,I14&lt;=4000),"3000-4000CC",IF(AND(I14&gt;4000,I14&lt;=5000),"4000-5000CC",IF(AND(I14&gt;5000,I14&lt;=6000),"&gt;5000CC"))))))</f>
        <v>2000-3000CC</v>
      </c>
    </row>
    <row r="15" spans="1:13" x14ac:dyDescent="0.3">
      <c r="A15">
        <v>1074</v>
      </c>
      <c r="B15" t="s">
        <v>770</v>
      </c>
      <c r="C15" s="10">
        <v>175</v>
      </c>
      <c r="D15" s="3">
        <v>10000</v>
      </c>
      <c r="E15" t="s">
        <v>12</v>
      </c>
      <c r="F15" t="s">
        <v>13</v>
      </c>
      <c r="G15" t="s">
        <v>9</v>
      </c>
      <c r="H15">
        <v>2019</v>
      </c>
      <c r="I15">
        <v>1950</v>
      </c>
      <c r="J15" t="s">
        <v>10</v>
      </c>
      <c r="K15" t="str">
        <f>IF(AND(I15&gt;600,I15&lt;=1000),"600-1000CC",IF(AND(I15&gt;1000,I15&lt;=2000),"1000-2000CC",IF(AND(I15&gt;2000,I15&lt;=3000),"2000-3000CC",IF(AND(I15&gt;3000,I15&lt;=4000),"3000-4000CC",IF(AND(I15&gt;4000,I15&lt;=5000),"4000-5000CC",IF(AND(I15&gt;5000,I15&lt;=6000),"&gt;5000CC"))))))</f>
        <v>1000-2000CC</v>
      </c>
    </row>
    <row r="16" spans="1:13" x14ac:dyDescent="0.3">
      <c r="A16">
        <v>2910</v>
      </c>
      <c r="B16" t="s">
        <v>1377</v>
      </c>
      <c r="C16" s="10">
        <v>175</v>
      </c>
      <c r="D16" s="3">
        <v>7100</v>
      </c>
      <c r="E16" t="s">
        <v>12</v>
      </c>
      <c r="F16" t="s">
        <v>13</v>
      </c>
      <c r="G16" t="s">
        <v>9</v>
      </c>
      <c r="H16">
        <v>2021</v>
      </c>
      <c r="I16">
        <v>1968</v>
      </c>
      <c r="J16" t="s">
        <v>10</v>
      </c>
      <c r="K16" t="str">
        <f>IF(AND(I16&gt;600,I16&lt;=1000),"600-1000CC",IF(AND(I16&gt;1000,I16&lt;=2000),"1000-2000CC",IF(AND(I16&gt;2000,I16&lt;=3000),"2000-3000CC",IF(AND(I16&gt;3000,I16&lt;=4000),"3000-4000CC",IF(AND(I16&gt;4000,I16&lt;=5000),"4000-5000CC",IF(AND(I16&gt;5000,I16&lt;=6000),"&gt;5000CC"))))))</f>
        <v>1000-2000CC</v>
      </c>
    </row>
    <row r="17" spans="1:11" x14ac:dyDescent="0.3">
      <c r="A17">
        <v>2911</v>
      </c>
      <c r="B17" t="s">
        <v>1377</v>
      </c>
      <c r="C17" s="10">
        <v>175</v>
      </c>
      <c r="D17" s="3">
        <v>11500</v>
      </c>
      <c r="E17" t="s">
        <v>12</v>
      </c>
      <c r="F17" t="s">
        <v>13</v>
      </c>
      <c r="G17" t="s">
        <v>9</v>
      </c>
      <c r="H17">
        <v>2020</v>
      </c>
      <c r="I17">
        <v>1984</v>
      </c>
      <c r="J17" t="s">
        <v>10</v>
      </c>
      <c r="K17" t="str">
        <f>IF(AND(I17&gt;600,I17&lt;=1000),"600-1000CC",IF(AND(I17&gt;1000,I17&lt;=2000),"1000-2000CC",IF(AND(I17&gt;2000,I17&lt;=3000),"2000-3000CC",IF(AND(I17&gt;3000,I17&lt;=4000),"3000-4000CC",IF(AND(I17&gt;4000,I17&lt;=5000),"4000-5000CC",IF(AND(I17&gt;5000,I17&lt;=6000),"&gt;5000CC"))))))</f>
        <v>1000-2000CC</v>
      </c>
    </row>
    <row r="18" spans="1:11" x14ac:dyDescent="0.3">
      <c r="A18">
        <v>3258</v>
      </c>
      <c r="B18" t="s">
        <v>770</v>
      </c>
      <c r="C18" s="10">
        <v>175</v>
      </c>
      <c r="D18" s="3">
        <v>10000</v>
      </c>
      <c r="E18" t="s">
        <v>12</v>
      </c>
      <c r="F18" t="s">
        <v>13</v>
      </c>
      <c r="G18" t="s">
        <v>9</v>
      </c>
      <c r="H18">
        <v>2019</v>
      </c>
      <c r="I18">
        <v>1061</v>
      </c>
      <c r="J18" t="s">
        <v>10</v>
      </c>
      <c r="K18" t="str">
        <f>IF(AND(I18&gt;600,I18&lt;=1000),"600-1000CC",IF(AND(I18&gt;1000,I18&lt;=2000),"1000-2000CC",IF(AND(I18&gt;2000,I18&lt;=3000),"2000-3000CC",IF(AND(I18&gt;3000,I18&lt;=4000),"3000-4000CC",IF(AND(I18&gt;4000,I18&lt;=5000),"4000-5000CC",IF(AND(I18&gt;5000,I18&lt;=6000),"&gt;5000CC"))))))</f>
        <v>1000-2000CC</v>
      </c>
    </row>
    <row r="19" spans="1:11" x14ac:dyDescent="0.3">
      <c r="A19">
        <v>4213</v>
      </c>
      <c r="B19" t="s">
        <v>1377</v>
      </c>
      <c r="C19" s="10">
        <v>175</v>
      </c>
      <c r="D19" s="3">
        <v>7100</v>
      </c>
      <c r="E19" t="s">
        <v>12</v>
      </c>
      <c r="F19" t="s">
        <v>13</v>
      </c>
      <c r="G19" t="s">
        <v>9</v>
      </c>
      <c r="H19">
        <v>2021</v>
      </c>
      <c r="I19">
        <v>3996</v>
      </c>
      <c r="J19" t="s">
        <v>10</v>
      </c>
      <c r="K19" t="str">
        <f>IF(AND(I19&gt;600,I19&lt;=1000),"600-1000CC",IF(AND(I19&gt;1000,I19&lt;=2000),"1000-2000CC",IF(AND(I19&gt;2000,I19&lt;=3000),"2000-3000CC",IF(AND(I19&gt;3000,I19&lt;=4000),"3000-4000CC",IF(AND(I19&gt;4000,I19&lt;=5000),"4000-5000CC",IF(AND(I19&gt;5000,I19&lt;=6000),"&gt;5000CC"))))))</f>
        <v>3000-4000CC</v>
      </c>
    </row>
    <row r="20" spans="1:11" x14ac:dyDescent="0.3">
      <c r="A20">
        <v>4220</v>
      </c>
      <c r="B20" t="s">
        <v>1377</v>
      </c>
      <c r="C20" s="10">
        <v>175</v>
      </c>
      <c r="D20" s="3">
        <v>11500</v>
      </c>
      <c r="E20" t="s">
        <v>12</v>
      </c>
      <c r="F20" t="s">
        <v>13</v>
      </c>
      <c r="G20" t="s">
        <v>9</v>
      </c>
      <c r="H20">
        <v>2020</v>
      </c>
      <c r="I20">
        <v>2179</v>
      </c>
      <c r="J20" t="s">
        <v>10</v>
      </c>
      <c r="K20" t="str">
        <f>IF(AND(I20&gt;600,I20&lt;=1000),"600-1000CC",IF(AND(I20&gt;1000,I20&lt;=2000),"1000-2000CC",IF(AND(I20&gt;2000,I20&lt;=3000),"2000-3000CC",IF(AND(I20&gt;3000,I20&lt;=4000),"3000-4000CC",IF(AND(I20&gt;4000,I20&lt;=5000),"4000-5000CC",IF(AND(I20&gt;5000,I20&lt;=6000),"&gt;5000CC"))))))</f>
        <v>2000-3000CC</v>
      </c>
    </row>
    <row r="21" spans="1:11" x14ac:dyDescent="0.3">
      <c r="A21">
        <v>5483</v>
      </c>
      <c r="B21" t="s">
        <v>770</v>
      </c>
      <c r="C21" s="10">
        <v>175</v>
      </c>
      <c r="D21" s="3">
        <v>10000</v>
      </c>
      <c r="E21" t="s">
        <v>12</v>
      </c>
      <c r="F21" t="s">
        <v>13</v>
      </c>
      <c r="G21" t="s">
        <v>9</v>
      </c>
      <c r="H21">
        <v>2019</v>
      </c>
      <c r="I21">
        <v>3198</v>
      </c>
      <c r="J21" t="s">
        <v>61</v>
      </c>
      <c r="K21" t="str">
        <f>IF(AND(I21&gt;600,I21&lt;=1000),"600-1000CC",IF(AND(I21&gt;1000,I21&lt;=2000),"1000-2000CC",IF(AND(I21&gt;2000,I21&lt;=3000),"2000-3000CC",IF(AND(I21&gt;3000,I21&lt;=4000),"3000-4000CC",IF(AND(I21&gt;4000,I21&lt;=5000),"4000-5000CC",IF(AND(I21&gt;5000,I21&lt;=6000),"&gt;5000CC"))))))</f>
        <v>3000-4000CC</v>
      </c>
    </row>
    <row r="22" spans="1:11" x14ac:dyDescent="0.3">
      <c r="A22">
        <v>928</v>
      </c>
      <c r="B22" t="s">
        <v>558</v>
      </c>
      <c r="C22" s="10">
        <v>169</v>
      </c>
      <c r="D22" s="3">
        <v>27000</v>
      </c>
      <c r="E22" t="s">
        <v>7</v>
      </c>
      <c r="F22" t="s">
        <v>13</v>
      </c>
      <c r="G22" t="s">
        <v>9</v>
      </c>
      <c r="H22">
        <v>2019</v>
      </c>
      <c r="I22">
        <v>796</v>
      </c>
      <c r="J22" t="s">
        <v>10</v>
      </c>
      <c r="K22" t="str">
        <f>IF(AND(I22&gt;600,I22&lt;=1000),"600-1000CC",IF(AND(I22&gt;1000,I22&lt;=2000),"1000-2000CC",IF(AND(I22&gt;2000,I22&lt;=3000),"2000-3000CC",IF(AND(I22&gt;3000,I22&lt;=4000),"3000-4000CC",IF(AND(I22&gt;4000,I22&lt;=5000),"4000-5000CC",IF(AND(I22&gt;5000,I22&lt;=6000),"&gt;5000CC"))))))</f>
        <v>600-1000CC</v>
      </c>
    </row>
    <row r="23" spans="1:11" x14ac:dyDescent="0.3">
      <c r="A23">
        <v>3133</v>
      </c>
      <c r="B23" t="s">
        <v>558</v>
      </c>
      <c r="C23" s="10">
        <v>169</v>
      </c>
      <c r="D23" s="3">
        <v>27000</v>
      </c>
      <c r="E23" t="s">
        <v>7</v>
      </c>
      <c r="F23" t="s">
        <v>13</v>
      </c>
      <c r="G23" t="s">
        <v>9</v>
      </c>
      <c r="H23">
        <v>2019</v>
      </c>
      <c r="I23">
        <v>1199</v>
      </c>
      <c r="J23" t="s">
        <v>127</v>
      </c>
      <c r="K23" t="str">
        <f>IF(AND(I23&gt;600,I23&lt;=1000),"600-1000CC",IF(AND(I23&gt;1000,I23&lt;=2000),"1000-2000CC",IF(AND(I23&gt;2000,I23&lt;=3000),"2000-3000CC",IF(AND(I23&gt;3000,I23&lt;=4000),"3000-4000CC",IF(AND(I23&gt;4000,I23&lt;=5000),"4000-5000CC",IF(AND(I23&gt;5000,I23&lt;=6000),"&gt;5000CC"))))))</f>
        <v>1000-2000CC</v>
      </c>
    </row>
    <row r="24" spans="1:11" x14ac:dyDescent="0.3">
      <c r="A24">
        <v>4196</v>
      </c>
      <c r="B24" t="s">
        <v>558</v>
      </c>
      <c r="C24" s="10">
        <v>169</v>
      </c>
      <c r="D24" s="3">
        <v>27000</v>
      </c>
      <c r="E24" t="s">
        <v>7</v>
      </c>
      <c r="F24" t="s">
        <v>13</v>
      </c>
      <c r="G24" t="s">
        <v>9</v>
      </c>
      <c r="H24">
        <v>2019</v>
      </c>
      <c r="I24">
        <v>1364</v>
      </c>
      <c r="J24" t="s">
        <v>10</v>
      </c>
      <c r="K24" t="str">
        <f>IF(AND(I24&gt;600,I24&lt;=1000),"600-1000CC",IF(AND(I24&gt;1000,I24&lt;=2000),"1000-2000CC",IF(AND(I24&gt;2000,I24&lt;=3000),"2000-3000CC",IF(AND(I24&gt;3000,I24&lt;=4000),"3000-4000CC",IF(AND(I24&gt;4000,I24&lt;=5000),"4000-5000CC",IF(AND(I24&gt;5000,I24&lt;=6000),"&gt;5000CC"))))))</f>
        <v>1000-2000CC</v>
      </c>
    </row>
    <row r="25" spans="1:11" x14ac:dyDescent="0.3">
      <c r="A25">
        <v>5458</v>
      </c>
      <c r="B25" t="s">
        <v>558</v>
      </c>
      <c r="C25" s="10">
        <v>169</v>
      </c>
      <c r="D25" s="3">
        <v>27000</v>
      </c>
      <c r="E25" t="s">
        <v>7</v>
      </c>
      <c r="F25" t="s">
        <v>13</v>
      </c>
      <c r="G25" t="s">
        <v>9</v>
      </c>
      <c r="H25">
        <v>2019</v>
      </c>
      <c r="I25">
        <v>2143</v>
      </c>
      <c r="J25" t="s">
        <v>10</v>
      </c>
      <c r="K25" t="str">
        <f>IF(AND(I25&gt;600,I25&lt;=1000),"600-1000CC",IF(AND(I25&gt;1000,I25&lt;=2000),"1000-2000CC",IF(AND(I25&gt;2000,I25&lt;=3000),"2000-3000CC",IF(AND(I25&gt;3000,I25&lt;=4000),"3000-4000CC",IF(AND(I25&gt;4000,I25&lt;=5000),"4000-5000CC",IF(AND(I25&gt;5000,I25&lt;=6000),"&gt;5000CC"))))))</f>
        <v>2000-3000CC</v>
      </c>
    </row>
    <row r="26" spans="1:11" x14ac:dyDescent="0.3">
      <c r="A26">
        <v>857</v>
      </c>
      <c r="B26" t="s">
        <v>558</v>
      </c>
      <c r="C26" s="10">
        <v>158</v>
      </c>
      <c r="D26" s="3">
        <v>56000</v>
      </c>
      <c r="E26" t="s">
        <v>7</v>
      </c>
      <c r="F26" t="s">
        <v>13</v>
      </c>
      <c r="G26" t="s">
        <v>9</v>
      </c>
      <c r="H26">
        <v>2018</v>
      </c>
      <c r="I26">
        <v>2393</v>
      </c>
      <c r="J26" t="s">
        <v>10</v>
      </c>
      <c r="K26" t="str">
        <f>IF(AND(I26&gt;600,I26&lt;=1000),"600-1000CC",IF(AND(I26&gt;1000,I26&lt;=2000),"1000-2000CC",IF(AND(I26&gt;2000,I26&lt;=3000),"2000-3000CC",IF(AND(I26&gt;3000,I26&lt;=4000),"3000-4000CC",IF(AND(I26&gt;4000,I26&lt;=5000),"4000-5000CC",IF(AND(I26&gt;5000,I26&lt;=6000),"&gt;5000CC"))))))</f>
        <v>2000-3000CC</v>
      </c>
    </row>
    <row r="27" spans="1:11" x14ac:dyDescent="0.3">
      <c r="A27">
        <v>1259</v>
      </c>
      <c r="B27" t="s">
        <v>558</v>
      </c>
      <c r="C27" s="10">
        <v>158</v>
      </c>
      <c r="D27" s="3">
        <v>56000</v>
      </c>
      <c r="E27" t="s">
        <v>7</v>
      </c>
      <c r="F27" t="s">
        <v>13</v>
      </c>
      <c r="G27" t="s">
        <v>9</v>
      </c>
      <c r="H27">
        <v>2018</v>
      </c>
      <c r="I27">
        <v>1197</v>
      </c>
      <c r="J27" t="s">
        <v>10</v>
      </c>
      <c r="K27" t="str">
        <f>IF(AND(I27&gt;600,I27&lt;=1000),"600-1000CC",IF(AND(I27&gt;1000,I27&lt;=2000),"1000-2000CC",IF(AND(I27&gt;2000,I27&lt;=3000),"2000-3000CC",IF(AND(I27&gt;3000,I27&lt;=4000),"3000-4000CC",IF(AND(I27&gt;4000,I27&lt;=5000),"4000-5000CC",IF(AND(I27&gt;5000,I27&lt;=6000),"&gt;5000CC"))))))</f>
        <v>1000-2000CC</v>
      </c>
    </row>
    <row r="28" spans="1:11" x14ac:dyDescent="0.3">
      <c r="A28">
        <v>1568</v>
      </c>
      <c r="B28" t="s">
        <v>558</v>
      </c>
      <c r="C28" s="10">
        <v>158</v>
      </c>
      <c r="D28" s="3">
        <v>56000</v>
      </c>
      <c r="E28" t="s">
        <v>7</v>
      </c>
      <c r="F28" t="s">
        <v>13</v>
      </c>
      <c r="G28" t="s">
        <v>9</v>
      </c>
      <c r="H28">
        <v>2018</v>
      </c>
      <c r="I28">
        <v>1248</v>
      </c>
      <c r="J28" t="s">
        <v>10</v>
      </c>
      <c r="K28" t="str">
        <f>IF(AND(I28&gt;600,I28&lt;=1000),"600-1000CC",IF(AND(I28&gt;1000,I28&lt;=2000),"1000-2000CC",IF(AND(I28&gt;2000,I28&lt;=3000),"2000-3000CC",IF(AND(I28&gt;3000,I28&lt;=4000),"3000-4000CC",IF(AND(I28&gt;4000,I28&lt;=5000),"4000-5000CC",IF(AND(I28&gt;5000,I28&lt;=6000),"&gt;5000CC"))))))</f>
        <v>1000-2000CC</v>
      </c>
    </row>
    <row r="29" spans="1:11" x14ac:dyDescent="0.3">
      <c r="A29">
        <v>3058</v>
      </c>
      <c r="B29" t="s">
        <v>558</v>
      </c>
      <c r="C29" s="10">
        <v>158</v>
      </c>
      <c r="D29" s="3">
        <v>56000</v>
      </c>
      <c r="E29" t="s">
        <v>7</v>
      </c>
      <c r="F29" t="s">
        <v>13</v>
      </c>
      <c r="G29" t="s">
        <v>9</v>
      </c>
      <c r="H29">
        <v>2018</v>
      </c>
      <c r="I29">
        <v>1199</v>
      </c>
      <c r="J29" t="s">
        <v>10</v>
      </c>
      <c r="K29" t="str">
        <f>IF(AND(I29&gt;600,I29&lt;=1000),"600-1000CC",IF(AND(I29&gt;1000,I29&lt;=2000),"1000-2000CC",IF(AND(I29&gt;2000,I29&lt;=3000),"2000-3000CC",IF(AND(I29&gt;3000,I29&lt;=4000),"3000-4000CC",IF(AND(I29&gt;4000,I29&lt;=5000),"4000-5000CC",IF(AND(I29&gt;5000,I29&lt;=6000),"&gt;5000CC"))))))</f>
        <v>1000-2000CC</v>
      </c>
    </row>
    <row r="30" spans="1:11" x14ac:dyDescent="0.3">
      <c r="A30">
        <v>4124</v>
      </c>
      <c r="B30" t="s">
        <v>558</v>
      </c>
      <c r="C30" s="10">
        <v>158</v>
      </c>
      <c r="D30" s="3">
        <v>56000</v>
      </c>
      <c r="E30" t="s">
        <v>7</v>
      </c>
      <c r="F30" t="s">
        <v>13</v>
      </c>
      <c r="G30" t="s">
        <v>9</v>
      </c>
      <c r="H30">
        <v>2018</v>
      </c>
      <c r="I30">
        <v>2498</v>
      </c>
      <c r="J30" t="s">
        <v>10</v>
      </c>
      <c r="K30" t="str">
        <f>IF(AND(I30&gt;600,I30&lt;=1000),"600-1000CC",IF(AND(I30&gt;1000,I30&lt;=2000),"1000-2000CC",IF(AND(I30&gt;2000,I30&lt;=3000),"2000-3000CC",IF(AND(I30&gt;3000,I30&lt;=4000),"3000-4000CC",IF(AND(I30&gt;4000,I30&lt;=5000),"4000-5000CC",IF(AND(I30&gt;5000,I30&lt;=6000),"&gt;5000CC"))))))</f>
        <v>2000-3000CC</v>
      </c>
    </row>
    <row r="31" spans="1:11" x14ac:dyDescent="0.3">
      <c r="A31">
        <v>5354</v>
      </c>
      <c r="B31" t="s">
        <v>558</v>
      </c>
      <c r="C31" s="10">
        <v>158</v>
      </c>
      <c r="D31" s="3">
        <v>56000</v>
      </c>
      <c r="E31" t="s">
        <v>7</v>
      </c>
      <c r="F31" t="s">
        <v>13</v>
      </c>
      <c r="G31" t="s">
        <v>9</v>
      </c>
      <c r="H31">
        <v>2018</v>
      </c>
      <c r="I31">
        <v>1396</v>
      </c>
      <c r="J31" t="s">
        <v>127</v>
      </c>
      <c r="K31" t="str">
        <f>IF(AND(I31&gt;600,I31&lt;=1000),"600-1000CC",IF(AND(I31&gt;1000,I31&lt;=2000),"1000-2000CC",IF(AND(I31&gt;2000,I31&lt;=3000),"2000-3000CC",IF(AND(I31&gt;3000,I31&lt;=4000),"3000-4000CC",IF(AND(I31&gt;4000,I31&lt;=5000),"4000-5000CC",IF(AND(I31&gt;5000,I31&lt;=6000),"&gt;5000CC"))))))</f>
        <v>1000-2000CC</v>
      </c>
    </row>
    <row r="32" spans="1:11" x14ac:dyDescent="0.3">
      <c r="A32">
        <v>1073</v>
      </c>
      <c r="B32" t="s">
        <v>769</v>
      </c>
      <c r="C32" s="10">
        <v>152</v>
      </c>
      <c r="D32" s="3">
        <v>47000</v>
      </c>
      <c r="E32" t="s">
        <v>12</v>
      </c>
      <c r="F32" t="s">
        <v>13</v>
      </c>
      <c r="G32" t="s">
        <v>27</v>
      </c>
      <c r="H32">
        <v>2017</v>
      </c>
      <c r="I32">
        <v>1199</v>
      </c>
      <c r="J32" t="s">
        <v>10</v>
      </c>
      <c r="K32" t="str">
        <f>IF(AND(I32&gt;600,I32&lt;=1000),"600-1000CC",IF(AND(I32&gt;1000,I32&lt;=2000),"1000-2000CC",IF(AND(I32&gt;2000,I32&lt;=3000),"2000-3000CC",IF(AND(I32&gt;3000,I32&lt;=4000),"3000-4000CC",IF(AND(I32&gt;4000,I32&lt;=5000),"4000-5000CC",IF(AND(I32&gt;5000,I32&lt;=6000),"&gt;5000CC"))))))</f>
        <v>1000-2000CC</v>
      </c>
    </row>
    <row r="33" spans="1:11" x14ac:dyDescent="0.3">
      <c r="A33">
        <v>3256</v>
      </c>
      <c r="B33" t="s">
        <v>769</v>
      </c>
      <c r="C33" s="10">
        <v>152</v>
      </c>
      <c r="D33" s="3">
        <v>47000</v>
      </c>
      <c r="E33" t="s">
        <v>12</v>
      </c>
      <c r="F33" t="s">
        <v>13</v>
      </c>
      <c r="G33" t="s">
        <v>27</v>
      </c>
      <c r="H33">
        <v>2017</v>
      </c>
      <c r="I33">
        <v>1950</v>
      </c>
      <c r="J33" t="s">
        <v>10</v>
      </c>
      <c r="K33" t="str">
        <f>IF(AND(I33&gt;600,I33&lt;=1000),"600-1000CC",IF(AND(I33&gt;1000,I33&lt;=2000),"1000-2000CC",IF(AND(I33&gt;2000,I33&lt;=3000),"2000-3000CC",IF(AND(I33&gt;3000,I33&lt;=4000),"3000-4000CC",IF(AND(I33&gt;4000,I33&lt;=5000),"4000-5000CC",IF(AND(I33&gt;5000,I33&lt;=6000),"&gt;5000CC"))))))</f>
        <v>1000-2000CC</v>
      </c>
    </row>
    <row r="34" spans="1:11" x14ac:dyDescent="0.3">
      <c r="A34">
        <v>5482</v>
      </c>
      <c r="B34" t="s">
        <v>769</v>
      </c>
      <c r="C34" s="10">
        <v>152</v>
      </c>
      <c r="D34" s="3">
        <v>47000</v>
      </c>
      <c r="E34" t="s">
        <v>12</v>
      </c>
      <c r="F34" t="s">
        <v>13</v>
      </c>
      <c r="G34" t="s">
        <v>27</v>
      </c>
      <c r="H34">
        <v>2017</v>
      </c>
      <c r="I34">
        <v>1991</v>
      </c>
      <c r="J34" t="s">
        <v>10</v>
      </c>
      <c r="K34" t="str">
        <f>IF(AND(I34&gt;600,I34&lt;=1000),"600-1000CC",IF(AND(I34&gt;1000,I34&lt;=2000),"1000-2000CC",IF(AND(I34&gt;2000,I34&lt;=3000),"2000-3000CC",IF(AND(I34&gt;3000,I34&lt;=4000),"3000-4000CC",IF(AND(I34&gt;4000,I34&lt;=5000),"4000-5000CC",IF(AND(I34&gt;5000,I34&lt;=6000),"&gt;5000CC"))))))</f>
        <v>1000-2000CC</v>
      </c>
    </row>
    <row r="35" spans="1:11" x14ac:dyDescent="0.3">
      <c r="A35">
        <v>1526</v>
      </c>
      <c r="B35" t="s">
        <v>456</v>
      </c>
      <c r="C35" s="10">
        <v>130</v>
      </c>
      <c r="D35" s="3">
        <v>19000</v>
      </c>
      <c r="E35" t="s">
        <v>7</v>
      </c>
      <c r="F35" t="s">
        <v>13</v>
      </c>
      <c r="G35" t="s">
        <v>9</v>
      </c>
      <c r="H35">
        <v>2021</v>
      </c>
      <c r="I35">
        <v>1968</v>
      </c>
      <c r="J35" t="s">
        <v>10</v>
      </c>
      <c r="K35" t="str">
        <f>IF(AND(I35&gt;600,I35&lt;=1000),"600-1000CC",IF(AND(I35&gt;1000,I35&lt;=2000),"1000-2000CC",IF(AND(I35&gt;2000,I35&lt;=3000),"2000-3000CC",IF(AND(I35&gt;3000,I35&lt;=4000),"3000-4000CC",IF(AND(I35&gt;4000,I35&lt;=5000),"4000-5000CC",IF(AND(I35&gt;5000,I35&lt;=6000),"&gt;5000CC"))))))</f>
        <v>1000-2000CC</v>
      </c>
    </row>
    <row r="36" spans="1:11" x14ac:dyDescent="0.3">
      <c r="A36">
        <v>1808</v>
      </c>
      <c r="B36" t="s">
        <v>643</v>
      </c>
      <c r="C36" s="10">
        <v>130</v>
      </c>
      <c r="D36" s="3">
        <v>14000</v>
      </c>
      <c r="E36" t="s">
        <v>7</v>
      </c>
      <c r="F36" t="s">
        <v>13</v>
      </c>
      <c r="G36" t="s">
        <v>9</v>
      </c>
      <c r="H36">
        <v>2020</v>
      </c>
      <c r="I36">
        <v>1199</v>
      </c>
      <c r="J36" t="s">
        <v>10</v>
      </c>
      <c r="K36" t="str">
        <f>IF(AND(I36&gt;600,I36&lt;=1000),"600-1000CC",IF(AND(I36&gt;1000,I36&lt;=2000),"1000-2000CC",IF(AND(I36&gt;2000,I36&lt;=3000),"2000-3000CC",IF(AND(I36&gt;3000,I36&lt;=4000),"3000-4000CC",IF(AND(I36&gt;4000,I36&lt;=5000),"4000-5000CC",IF(AND(I36&gt;5000,I36&lt;=6000),"&gt;5000CC"))))))</f>
        <v>1000-2000CC</v>
      </c>
    </row>
    <row r="37" spans="1:11" x14ac:dyDescent="0.3">
      <c r="A37">
        <v>315</v>
      </c>
      <c r="B37" t="s">
        <v>294</v>
      </c>
      <c r="C37" s="10">
        <v>123</v>
      </c>
      <c r="D37" s="3">
        <v>13000</v>
      </c>
      <c r="E37" t="s">
        <v>12</v>
      </c>
      <c r="F37" t="s">
        <v>13</v>
      </c>
      <c r="G37" t="s">
        <v>9</v>
      </c>
      <c r="H37">
        <v>2019</v>
      </c>
      <c r="I37">
        <v>2998</v>
      </c>
      <c r="J37" t="s">
        <v>61</v>
      </c>
      <c r="K37" t="str">
        <f>IF(AND(I37&gt;600,I37&lt;=1000),"600-1000CC",IF(AND(I37&gt;1000,I37&lt;=2000),"1000-2000CC",IF(AND(I37&gt;2000,I37&lt;=3000),"2000-3000CC",IF(AND(I37&gt;3000,I37&lt;=4000),"3000-4000CC",IF(AND(I37&gt;4000,I37&lt;=5000),"4000-5000CC",IF(AND(I37&gt;5000,I37&lt;=6000),"&gt;5000CC"))))))</f>
        <v>2000-3000CC</v>
      </c>
    </row>
    <row r="38" spans="1:11" x14ac:dyDescent="0.3">
      <c r="A38">
        <v>2760</v>
      </c>
      <c r="B38" t="s">
        <v>1338</v>
      </c>
      <c r="C38" s="10">
        <v>119</v>
      </c>
      <c r="D38" s="3">
        <v>24500</v>
      </c>
      <c r="E38" t="s">
        <v>12</v>
      </c>
      <c r="F38" t="s">
        <v>13</v>
      </c>
      <c r="G38" t="s">
        <v>9</v>
      </c>
      <c r="H38">
        <v>2017</v>
      </c>
      <c r="I38">
        <v>1197</v>
      </c>
      <c r="J38" t="s">
        <v>10</v>
      </c>
      <c r="K38" t="str">
        <f>IF(AND(I38&gt;600,I38&lt;=1000),"600-1000CC",IF(AND(I38&gt;1000,I38&lt;=2000),"1000-2000CC",IF(AND(I38&gt;2000,I38&lt;=3000),"2000-3000CC",IF(AND(I38&gt;3000,I38&lt;=4000),"3000-4000CC",IF(AND(I38&gt;4000,I38&lt;=5000),"4000-5000CC",IF(AND(I38&gt;5000,I38&lt;=6000),"&gt;5000CC"))))))</f>
        <v>1000-2000CC</v>
      </c>
    </row>
    <row r="39" spans="1:11" x14ac:dyDescent="0.3">
      <c r="A39">
        <v>869</v>
      </c>
      <c r="B39" t="s">
        <v>646</v>
      </c>
      <c r="C39" s="10">
        <v>117</v>
      </c>
      <c r="D39" s="3">
        <v>15000</v>
      </c>
      <c r="E39" t="s">
        <v>7</v>
      </c>
      <c r="F39" t="s">
        <v>13</v>
      </c>
      <c r="G39" t="s">
        <v>27</v>
      </c>
      <c r="H39">
        <v>2020</v>
      </c>
      <c r="I39">
        <v>999</v>
      </c>
      <c r="J39" t="s">
        <v>10</v>
      </c>
      <c r="K39" t="str">
        <f>IF(AND(I39&gt;600,I39&lt;=1000),"600-1000CC",IF(AND(I39&gt;1000,I39&lt;=2000),"1000-2000CC",IF(AND(I39&gt;2000,I39&lt;=3000),"2000-3000CC",IF(AND(I39&gt;3000,I39&lt;=4000),"3000-4000CC",IF(AND(I39&gt;4000,I39&lt;=5000),"4000-5000CC",IF(AND(I39&gt;5000,I39&lt;=6000),"&gt;5000CC"))))))</f>
        <v>600-1000CC</v>
      </c>
    </row>
    <row r="40" spans="1:11" x14ac:dyDescent="0.3">
      <c r="A40">
        <v>1281</v>
      </c>
      <c r="B40" t="s">
        <v>646</v>
      </c>
      <c r="C40" s="10">
        <v>117</v>
      </c>
      <c r="D40" s="3">
        <v>15000</v>
      </c>
      <c r="E40" t="s">
        <v>7</v>
      </c>
      <c r="F40" t="s">
        <v>13</v>
      </c>
      <c r="G40" t="s">
        <v>27</v>
      </c>
      <c r="H40">
        <v>2020</v>
      </c>
      <c r="I40">
        <v>2143</v>
      </c>
      <c r="J40" t="s">
        <v>10</v>
      </c>
      <c r="K40" t="str">
        <f>IF(AND(I40&gt;600,I40&lt;=1000),"600-1000CC",IF(AND(I40&gt;1000,I40&lt;=2000),"1000-2000CC",IF(AND(I40&gt;2000,I40&lt;=3000),"2000-3000CC",IF(AND(I40&gt;3000,I40&lt;=4000),"3000-4000CC",IF(AND(I40&gt;4000,I40&lt;=5000),"4000-5000CC",IF(AND(I40&gt;5000,I40&lt;=6000),"&gt;5000CC"))))))</f>
        <v>2000-3000CC</v>
      </c>
    </row>
    <row r="41" spans="1:11" x14ac:dyDescent="0.3">
      <c r="A41">
        <v>3070</v>
      </c>
      <c r="B41" t="s">
        <v>646</v>
      </c>
      <c r="C41" s="10">
        <v>117</v>
      </c>
      <c r="D41" s="3">
        <v>15000</v>
      </c>
      <c r="E41" t="s">
        <v>7</v>
      </c>
      <c r="F41" t="s">
        <v>13</v>
      </c>
      <c r="G41" t="s">
        <v>27</v>
      </c>
      <c r="H41">
        <v>2020</v>
      </c>
      <c r="I41">
        <v>1197</v>
      </c>
      <c r="J41" t="s">
        <v>61</v>
      </c>
      <c r="K41" t="str">
        <f>IF(AND(I41&gt;600,I41&lt;=1000),"600-1000CC",IF(AND(I41&gt;1000,I41&lt;=2000),"1000-2000CC",IF(AND(I41&gt;2000,I41&lt;=3000),"2000-3000CC",IF(AND(I41&gt;3000,I41&lt;=4000),"3000-4000CC",IF(AND(I41&gt;4000,I41&lt;=5000),"4000-5000CC",IF(AND(I41&gt;5000,I41&lt;=6000),"&gt;5000CC"))))))</f>
        <v>1000-2000CC</v>
      </c>
    </row>
    <row r="42" spans="1:11" x14ac:dyDescent="0.3">
      <c r="A42">
        <v>4136</v>
      </c>
      <c r="B42" t="s">
        <v>646</v>
      </c>
      <c r="C42" s="10">
        <v>117</v>
      </c>
      <c r="D42" s="3">
        <v>15000</v>
      </c>
      <c r="E42" t="s">
        <v>7</v>
      </c>
      <c r="F42" t="s">
        <v>13</v>
      </c>
      <c r="G42" t="s">
        <v>27</v>
      </c>
      <c r="H42">
        <v>2020</v>
      </c>
      <c r="I42">
        <v>2982</v>
      </c>
      <c r="J42" t="s">
        <v>10</v>
      </c>
      <c r="K42" t="str">
        <f>IF(AND(I42&gt;600,I42&lt;=1000),"600-1000CC",IF(AND(I42&gt;1000,I42&lt;=2000),"1000-2000CC",IF(AND(I42&gt;2000,I42&lt;=3000),"2000-3000CC",IF(AND(I42&gt;3000,I42&lt;=4000),"3000-4000CC",IF(AND(I42&gt;4000,I42&lt;=5000),"4000-5000CC",IF(AND(I42&gt;5000,I42&lt;=6000),"&gt;5000CC"))))))</f>
        <v>2000-3000CC</v>
      </c>
    </row>
    <row r="43" spans="1:11" x14ac:dyDescent="0.3">
      <c r="A43">
        <v>5370</v>
      </c>
      <c r="B43" t="s">
        <v>646</v>
      </c>
      <c r="C43" s="10">
        <v>117</v>
      </c>
      <c r="D43" s="3">
        <v>15000</v>
      </c>
      <c r="E43" t="s">
        <v>7</v>
      </c>
      <c r="F43" t="s">
        <v>13</v>
      </c>
      <c r="G43" t="s">
        <v>27</v>
      </c>
      <c r="H43">
        <v>2020</v>
      </c>
      <c r="I43">
        <v>2184</v>
      </c>
      <c r="J43" t="s">
        <v>10</v>
      </c>
      <c r="K43" t="str">
        <f>IF(AND(I43&gt;600,I43&lt;=1000),"600-1000CC",IF(AND(I43&gt;1000,I43&lt;=2000),"1000-2000CC",IF(AND(I43&gt;2000,I43&lt;=3000),"2000-3000CC",IF(AND(I43&gt;3000,I43&lt;=4000),"3000-4000CC",IF(AND(I43&gt;4000,I43&lt;=5000),"4000-5000CC",IF(AND(I43&gt;5000,I43&lt;=6000),"&gt;5000CC"))))))</f>
        <v>2000-3000CC</v>
      </c>
    </row>
    <row r="44" spans="1:11" x14ac:dyDescent="0.3">
      <c r="A44">
        <v>1484</v>
      </c>
      <c r="B44" t="s">
        <v>294</v>
      </c>
      <c r="C44" s="10">
        <v>115</v>
      </c>
      <c r="D44" s="3">
        <v>39000</v>
      </c>
      <c r="E44" t="s">
        <v>12</v>
      </c>
      <c r="F44" t="s">
        <v>13</v>
      </c>
      <c r="G44" t="s">
        <v>9</v>
      </c>
      <c r="H44">
        <v>2019</v>
      </c>
      <c r="I44">
        <v>2694</v>
      </c>
      <c r="J44" t="s">
        <v>61</v>
      </c>
      <c r="K44" t="str">
        <f>IF(AND(I44&gt;600,I44&lt;=1000),"600-1000CC",IF(AND(I44&gt;1000,I44&lt;=2000),"1000-2000CC",IF(AND(I44&gt;2000,I44&lt;=3000),"2000-3000CC",IF(AND(I44&gt;3000,I44&lt;=4000),"3000-4000CC",IF(AND(I44&gt;4000,I44&lt;=5000),"4000-5000CC",IF(AND(I44&gt;5000,I44&lt;=6000),"&gt;5000CC"))))))</f>
        <v>2000-3000CC</v>
      </c>
    </row>
    <row r="45" spans="1:11" x14ac:dyDescent="0.3">
      <c r="A45">
        <v>3030</v>
      </c>
      <c r="B45" t="s">
        <v>294</v>
      </c>
      <c r="C45" s="10">
        <v>115</v>
      </c>
      <c r="D45" s="3">
        <v>39000</v>
      </c>
      <c r="E45" t="s">
        <v>12</v>
      </c>
      <c r="F45" t="s">
        <v>13</v>
      </c>
      <c r="G45" t="s">
        <v>9</v>
      </c>
      <c r="H45">
        <v>2019</v>
      </c>
      <c r="I45">
        <v>2497</v>
      </c>
      <c r="J45" t="s">
        <v>10</v>
      </c>
      <c r="K45" t="str">
        <f>IF(AND(I45&gt;600,I45&lt;=1000),"600-1000CC",IF(AND(I45&gt;1000,I45&lt;=2000),"1000-2000CC",IF(AND(I45&gt;2000,I45&lt;=3000),"2000-3000CC",IF(AND(I45&gt;3000,I45&lt;=4000),"3000-4000CC",IF(AND(I45&gt;4000,I45&lt;=5000),"4000-5000CC",IF(AND(I45&gt;5000,I45&lt;=6000),"&gt;5000CC"))))))</f>
        <v>2000-3000CC</v>
      </c>
    </row>
    <row r="46" spans="1:11" x14ac:dyDescent="0.3">
      <c r="A46">
        <v>3568</v>
      </c>
      <c r="B46" t="s">
        <v>294</v>
      </c>
      <c r="C46" s="10">
        <v>115</v>
      </c>
      <c r="D46" s="3">
        <v>39000</v>
      </c>
      <c r="E46" t="s">
        <v>12</v>
      </c>
      <c r="F46" t="s">
        <v>13</v>
      </c>
      <c r="G46" t="s">
        <v>9</v>
      </c>
      <c r="H46">
        <v>2019</v>
      </c>
      <c r="I46">
        <v>1061</v>
      </c>
      <c r="J46" t="s">
        <v>10</v>
      </c>
      <c r="K46" t="str">
        <f>IF(AND(I46&gt;600,I46&lt;=1000),"600-1000CC",IF(AND(I46&gt;1000,I46&lt;=2000),"1000-2000CC",IF(AND(I46&gt;2000,I46&lt;=3000),"2000-3000CC",IF(AND(I46&gt;3000,I46&lt;=4000),"3000-4000CC",IF(AND(I46&gt;4000,I46&lt;=5000),"4000-5000CC",IF(AND(I46&gt;5000,I46&lt;=6000),"&gt;5000CC"))))))</f>
        <v>1000-2000CC</v>
      </c>
    </row>
    <row r="47" spans="1:11" x14ac:dyDescent="0.3">
      <c r="A47">
        <v>4096</v>
      </c>
      <c r="B47" t="s">
        <v>294</v>
      </c>
      <c r="C47" s="10">
        <v>115</v>
      </c>
      <c r="D47" s="3">
        <v>39000</v>
      </c>
      <c r="E47" t="s">
        <v>12</v>
      </c>
      <c r="F47" t="s">
        <v>13</v>
      </c>
      <c r="G47" t="s">
        <v>9</v>
      </c>
      <c r="H47">
        <v>2019</v>
      </c>
      <c r="I47">
        <v>799</v>
      </c>
      <c r="J47" t="s">
        <v>10</v>
      </c>
      <c r="K47" t="str">
        <f>IF(AND(I47&gt;600,I47&lt;=1000),"600-1000CC",IF(AND(I47&gt;1000,I47&lt;=2000),"1000-2000CC",IF(AND(I47&gt;2000,I47&lt;=3000),"2000-3000CC",IF(AND(I47&gt;3000,I47&lt;=4000),"3000-4000CC",IF(AND(I47&gt;4000,I47&lt;=5000),"4000-5000CC",IF(AND(I47&gt;5000,I47&lt;=6000),"&gt;5000CC"))))))</f>
        <v>600-1000CC</v>
      </c>
    </row>
    <row r="48" spans="1:11" x14ac:dyDescent="0.3">
      <c r="A48">
        <v>5296</v>
      </c>
      <c r="B48" t="s">
        <v>294</v>
      </c>
      <c r="C48" s="10">
        <v>115</v>
      </c>
      <c r="D48" s="3">
        <v>39000</v>
      </c>
      <c r="E48" t="s">
        <v>12</v>
      </c>
      <c r="F48" t="s">
        <v>13</v>
      </c>
      <c r="G48" t="s">
        <v>9</v>
      </c>
      <c r="H48">
        <v>2019</v>
      </c>
      <c r="I48">
        <v>1396</v>
      </c>
      <c r="J48" t="s">
        <v>10</v>
      </c>
      <c r="K48" t="str">
        <f>IF(AND(I48&gt;600,I48&lt;=1000),"600-1000CC",IF(AND(I48&gt;1000,I48&lt;=2000),"1000-2000CC",IF(AND(I48&gt;2000,I48&lt;=3000),"2000-3000CC",IF(AND(I48&gt;3000,I48&lt;=4000),"3000-4000CC",IF(AND(I48&gt;4000,I48&lt;=5000),"4000-5000CC",IF(AND(I48&gt;5000,I48&lt;=6000),"&gt;5000CC"))))))</f>
        <v>1000-2000CC</v>
      </c>
    </row>
    <row r="49" spans="1:11" x14ac:dyDescent="0.3">
      <c r="A49">
        <v>3125</v>
      </c>
      <c r="B49" t="s">
        <v>1440</v>
      </c>
      <c r="C49" s="10">
        <v>114</v>
      </c>
      <c r="D49" s="3">
        <v>19500</v>
      </c>
      <c r="E49" t="s">
        <v>12</v>
      </c>
      <c r="F49" t="s">
        <v>13</v>
      </c>
      <c r="G49" t="s">
        <v>9</v>
      </c>
      <c r="H49">
        <v>2020</v>
      </c>
      <c r="I49">
        <v>2609</v>
      </c>
      <c r="J49" t="s">
        <v>61</v>
      </c>
      <c r="K49" t="str">
        <f>IF(AND(I49&gt;600,I49&lt;=1000),"600-1000CC",IF(AND(I49&gt;1000,I49&lt;=2000),"1000-2000CC",IF(AND(I49&gt;2000,I49&lt;=3000),"2000-3000CC",IF(AND(I49&gt;3000,I49&lt;=4000),"3000-4000CC",IF(AND(I49&gt;4000,I49&lt;=5000),"4000-5000CC",IF(AND(I49&gt;5000,I49&lt;=6000),"&gt;5000CC"))))))</f>
        <v>2000-3000CC</v>
      </c>
    </row>
    <row r="50" spans="1:11" x14ac:dyDescent="0.3">
      <c r="A50">
        <v>3569</v>
      </c>
      <c r="B50" t="s">
        <v>1440</v>
      </c>
      <c r="C50" s="10">
        <v>114</v>
      </c>
      <c r="D50" s="3">
        <v>19500</v>
      </c>
      <c r="E50" t="s">
        <v>12</v>
      </c>
      <c r="F50" t="s">
        <v>13</v>
      </c>
      <c r="G50" t="s">
        <v>9</v>
      </c>
      <c r="H50">
        <v>2020</v>
      </c>
      <c r="I50">
        <v>1199</v>
      </c>
      <c r="J50" t="s">
        <v>61</v>
      </c>
      <c r="K50" t="str">
        <f>IF(AND(I50&gt;600,I50&lt;=1000),"600-1000CC",IF(AND(I50&gt;1000,I50&lt;=2000),"1000-2000CC",IF(AND(I50&gt;2000,I50&lt;=3000),"2000-3000CC",IF(AND(I50&gt;3000,I50&lt;=4000),"3000-4000CC",IF(AND(I50&gt;4000,I50&lt;=5000),"4000-5000CC",IF(AND(I50&gt;5000,I50&lt;=6000),"&gt;5000CC"))))))</f>
        <v>1000-2000CC</v>
      </c>
    </row>
    <row r="51" spans="1:11" x14ac:dyDescent="0.3">
      <c r="A51">
        <v>4188</v>
      </c>
      <c r="B51" t="s">
        <v>1440</v>
      </c>
      <c r="C51" s="10">
        <v>114</v>
      </c>
      <c r="D51" s="3">
        <v>19500</v>
      </c>
      <c r="E51" t="s">
        <v>12</v>
      </c>
      <c r="F51" t="s">
        <v>13</v>
      </c>
      <c r="G51" t="s">
        <v>9</v>
      </c>
      <c r="H51">
        <v>2020</v>
      </c>
      <c r="I51">
        <v>1194</v>
      </c>
      <c r="J51" t="s">
        <v>10</v>
      </c>
      <c r="K51" t="str">
        <f>IF(AND(I51&gt;600,I51&lt;=1000),"600-1000CC",IF(AND(I51&gt;1000,I51&lt;=2000),"1000-2000CC",IF(AND(I51&gt;2000,I51&lt;=3000),"2000-3000CC",IF(AND(I51&gt;3000,I51&lt;=4000),"3000-4000CC",IF(AND(I51&gt;4000,I51&lt;=5000),"4000-5000CC",IF(AND(I51&gt;5000,I51&lt;=6000),"&gt;5000CC"))))))</f>
        <v>1000-2000CC</v>
      </c>
    </row>
    <row r="52" spans="1:11" x14ac:dyDescent="0.3">
      <c r="A52">
        <v>5438</v>
      </c>
      <c r="B52" t="s">
        <v>1440</v>
      </c>
      <c r="C52" s="10">
        <v>114</v>
      </c>
      <c r="D52" s="3">
        <v>19500</v>
      </c>
      <c r="E52" t="s">
        <v>12</v>
      </c>
      <c r="F52" t="s">
        <v>13</v>
      </c>
      <c r="G52" t="s">
        <v>9</v>
      </c>
      <c r="H52">
        <v>2020</v>
      </c>
      <c r="I52">
        <v>1991</v>
      </c>
      <c r="J52" t="s">
        <v>10</v>
      </c>
      <c r="K52" t="str">
        <f>IF(AND(I52&gt;600,I52&lt;=1000),"600-1000CC",IF(AND(I52&gt;1000,I52&lt;=2000),"1000-2000CC",IF(AND(I52&gt;2000,I52&lt;=3000),"2000-3000CC",IF(AND(I52&gt;3000,I52&lt;=4000),"3000-4000CC",IF(AND(I52&gt;4000,I52&lt;=5000),"4000-5000CC",IF(AND(I52&gt;5000,I52&lt;=6000),"&gt;5000CC"))))))</f>
        <v>1000-2000CC</v>
      </c>
    </row>
    <row r="53" spans="1:11" x14ac:dyDescent="0.3">
      <c r="A53">
        <v>119</v>
      </c>
      <c r="B53" t="s">
        <v>125</v>
      </c>
      <c r="C53" s="10">
        <v>110</v>
      </c>
      <c r="D53" s="3">
        <v>33000</v>
      </c>
      <c r="E53" t="s">
        <v>12</v>
      </c>
      <c r="F53" t="s">
        <v>13</v>
      </c>
      <c r="G53" t="s">
        <v>9</v>
      </c>
      <c r="H53">
        <v>2021</v>
      </c>
      <c r="I53">
        <v>1997</v>
      </c>
      <c r="J53" t="s">
        <v>61</v>
      </c>
      <c r="K53" t="str">
        <f>IF(AND(I53&gt;600,I53&lt;=1000),"600-1000CC",IF(AND(I53&gt;1000,I53&lt;=2000),"1000-2000CC",IF(AND(I53&gt;2000,I53&lt;=3000),"2000-3000CC",IF(AND(I53&gt;3000,I53&lt;=4000),"3000-4000CC",IF(AND(I53&gt;4000,I53&lt;=5000),"4000-5000CC",IF(AND(I53&gt;5000,I53&lt;=6000),"&gt;5000CC"))))))</f>
        <v>1000-2000CC</v>
      </c>
    </row>
    <row r="54" spans="1:11" x14ac:dyDescent="0.3">
      <c r="A54">
        <v>3094</v>
      </c>
      <c r="B54" t="s">
        <v>1434</v>
      </c>
      <c r="C54" s="10">
        <v>104</v>
      </c>
      <c r="D54" s="3">
        <v>12000</v>
      </c>
      <c r="E54" t="s">
        <v>7</v>
      </c>
      <c r="F54" t="s">
        <v>13</v>
      </c>
      <c r="G54" t="s">
        <v>9</v>
      </c>
      <c r="H54">
        <v>2021</v>
      </c>
      <c r="I54">
        <v>1598</v>
      </c>
      <c r="J54" t="s">
        <v>10</v>
      </c>
      <c r="K54" t="str">
        <f>IF(AND(I54&gt;600,I54&lt;=1000),"600-1000CC",IF(AND(I54&gt;1000,I54&lt;=2000),"1000-2000CC",IF(AND(I54&gt;2000,I54&lt;=3000),"2000-3000CC",IF(AND(I54&gt;3000,I54&lt;=4000),"3000-4000CC",IF(AND(I54&gt;4000,I54&lt;=5000),"4000-5000CC",IF(AND(I54&gt;5000,I54&lt;=6000),"&gt;5000CC"))))))</f>
        <v>1000-2000CC</v>
      </c>
    </row>
    <row r="55" spans="1:11" x14ac:dyDescent="0.3">
      <c r="A55">
        <v>3290</v>
      </c>
      <c r="B55" t="s">
        <v>1480</v>
      </c>
      <c r="C55" s="10">
        <v>102</v>
      </c>
      <c r="D55" s="3">
        <v>28000</v>
      </c>
      <c r="E55" t="s">
        <v>12</v>
      </c>
      <c r="F55" t="s">
        <v>13</v>
      </c>
      <c r="G55" t="s">
        <v>9</v>
      </c>
      <c r="H55">
        <v>2021</v>
      </c>
      <c r="I55">
        <v>4134</v>
      </c>
      <c r="J55" t="s">
        <v>10</v>
      </c>
      <c r="K55" t="str">
        <f>IF(AND(I55&gt;600,I55&lt;=1000),"600-1000CC",IF(AND(I55&gt;1000,I55&lt;=2000),"1000-2000CC",IF(AND(I55&gt;2000,I55&lt;=3000),"2000-3000CC",IF(AND(I55&gt;3000,I55&lt;=4000),"3000-4000CC",IF(AND(I55&gt;4000,I55&lt;=5000),"4000-5000CC",IF(AND(I55&gt;5000,I55&lt;=6000),"&gt;5000CC"))))))</f>
        <v>4000-5000CC</v>
      </c>
    </row>
    <row r="56" spans="1:11" x14ac:dyDescent="0.3">
      <c r="A56">
        <v>1167</v>
      </c>
      <c r="B56" t="s">
        <v>650</v>
      </c>
      <c r="C56" s="10">
        <v>100</v>
      </c>
      <c r="D56" s="3">
        <v>20500</v>
      </c>
      <c r="E56" t="s">
        <v>7</v>
      </c>
      <c r="F56" t="s">
        <v>13</v>
      </c>
      <c r="G56" t="s">
        <v>9</v>
      </c>
      <c r="H56">
        <v>2022</v>
      </c>
      <c r="I56">
        <v>1995</v>
      </c>
      <c r="J56" t="s">
        <v>10</v>
      </c>
      <c r="K56" t="str">
        <f>IF(AND(I56&gt;600,I56&lt;=1000),"600-1000CC",IF(AND(I56&gt;1000,I56&lt;=2000),"1000-2000CC",IF(AND(I56&gt;2000,I56&lt;=3000),"2000-3000CC",IF(AND(I56&gt;3000,I56&lt;=4000),"3000-4000CC",IF(AND(I56&gt;4000,I56&lt;=5000),"4000-5000CC",IF(AND(I56&gt;5000,I56&lt;=6000),"&gt;5000CC"))))))</f>
        <v>1000-2000CC</v>
      </c>
    </row>
    <row r="57" spans="1:11" x14ac:dyDescent="0.3">
      <c r="A57">
        <v>1467</v>
      </c>
      <c r="B57" t="s">
        <v>650</v>
      </c>
      <c r="C57" s="10">
        <v>100</v>
      </c>
      <c r="D57" s="3">
        <v>20500</v>
      </c>
      <c r="E57" t="s">
        <v>7</v>
      </c>
      <c r="F57" t="s">
        <v>13</v>
      </c>
      <c r="G57" t="s">
        <v>9</v>
      </c>
      <c r="H57">
        <v>2022</v>
      </c>
      <c r="I57">
        <v>2143</v>
      </c>
      <c r="J57" t="s">
        <v>10</v>
      </c>
      <c r="K57" t="str">
        <f>IF(AND(I57&gt;600,I57&lt;=1000),"600-1000CC",IF(AND(I57&gt;1000,I57&lt;=2000),"1000-2000CC",IF(AND(I57&gt;2000,I57&lt;=3000),"2000-3000CC",IF(AND(I57&gt;3000,I57&lt;=4000),"3000-4000CC",IF(AND(I57&gt;4000,I57&lt;=5000),"4000-5000CC",IF(AND(I57&gt;5000,I57&lt;=6000),"&gt;5000CC"))))))</f>
        <v>2000-3000CC</v>
      </c>
    </row>
    <row r="58" spans="1:11" x14ac:dyDescent="0.3">
      <c r="A58">
        <v>697</v>
      </c>
      <c r="B58" t="s">
        <v>558</v>
      </c>
      <c r="C58" s="10">
        <v>95</v>
      </c>
      <c r="D58" s="3">
        <v>21000</v>
      </c>
      <c r="E58" t="s">
        <v>7</v>
      </c>
      <c r="F58" t="s">
        <v>13</v>
      </c>
      <c r="G58" t="s">
        <v>9</v>
      </c>
      <c r="H58">
        <v>2018</v>
      </c>
      <c r="I58">
        <v>998</v>
      </c>
      <c r="J58" t="s">
        <v>61</v>
      </c>
      <c r="K58" t="str">
        <f>IF(AND(I58&gt;600,I58&lt;=1000),"600-1000CC",IF(AND(I58&gt;1000,I58&lt;=2000),"1000-2000CC",IF(AND(I58&gt;2000,I58&lt;=3000),"2000-3000CC",IF(AND(I58&gt;3000,I58&lt;=4000),"3000-4000CC",IF(AND(I58&gt;4000,I58&lt;=5000),"4000-5000CC",IF(AND(I58&gt;5000,I58&lt;=6000),"&gt;5000CC"))))))</f>
        <v>600-1000CC</v>
      </c>
    </row>
    <row r="59" spans="1:11" x14ac:dyDescent="0.3">
      <c r="A59">
        <v>596</v>
      </c>
      <c r="B59" t="s">
        <v>497</v>
      </c>
      <c r="C59" s="10">
        <v>91</v>
      </c>
      <c r="D59" s="3">
        <v>90000</v>
      </c>
      <c r="E59" t="s">
        <v>7</v>
      </c>
      <c r="F59" t="s">
        <v>13</v>
      </c>
      <c r="G59" t="s">
        <v>9</v>
      </c>
      <c r="H59">
        <v>2015</v>
      </c>
      <c r="I59">
        <v>1995</v>
      </c>
      <c r="J59" t="s">
        <v>61</v>
      </c>
      <c r="K59" t="str">
        <f>IF(AND(I59&gt;600,I59&lt;=1000),"600-1000CC",IF(AND(I59&gt;1000,I59&lt;=2000),"1000-2000CC",IF(AND(I59&gt;2000,I59&lt;=3000),"2000-3000CC",IF(AND(I59&gt;3000,I59&lt;=4000),"3000-4000CC",IF(AND(I59&gt;4000,I59&lt;=5000),"4000-5000CC",IF(AND(I59&gt;5000,I59&lt;=6000),"&gt;5000CC"))))))</f>
        <v>1000-2000CC</v>
      </c>
    </row>
    <row r="60" spans="1:11" x14ac:dyDescent="0.3">
      <c r="A60">
        <v>1369</v>
      </c>
      <c r="B60" t="s">
        <v>880</v>
      </c>
      <c r="C60" s="10">
        <v>89</v>
      </c>
      <c r="D60" s="3">
        <v>13000</v>
      </c>
      <c r="E60" t="s">
        <v>7</v>
      </c>
      <c r="F60" t="s">
        <v>13</v>
      </c>
      <c r="G60" t="s">
        <v>9</v>
      </c>
      <c r="H60">
        <v>2021</v>
      </c>
      <c r="I60">
        <v>998</v>
      </c>
      <c r="J60" t="s">
        <v>10</v>
      </c>
      <c r="K60" t="str">
        <f>IF(AND(I60&gt;600,I60&lt;=1000),"600-1000CC",IF(AND(I60&gt;1000,I60&lt;=2000),"1000-2000CC",IF(AND(I60&gt;2000,I60&lt;=3000),"2000-3000CC",IF(AND(I60&gt;3000,I60&lt;=4000),"3000-4000CC",IF(AND(I60&gt;4000,I60&lt;=5000),"4000-5000CC",IF(AND(I60&gt;5000,I60&lt;=6000),"&gt;5000CC"))))))</f>
        <v>600-1000CC</v>
      </c>
    </row>
    <row r="61" spans="1:11" x14ac:dyDescent="0.3">
      <c r="A61">
        <v>3022</v>
      </c>
      <c r="B61" t="s">
        <v>880</v>
      </c>
      <c r="C61" s="10">
        <v>89</v>
      </c>
      <c r="D61" s="3">
        <v>13000</v>
      </c>
      <c r="E61" t="s">
        <v>7</v>
      </c>
      <c r="F61" t="s">
        <v>13</v>
      </c>
      <c r="G61" t="s">
        <v>9</v>
      </c>
      <c r="H61">
        <v>2021</v>
      </c>
      <c r="I61">
        <v>1968</v>
      </c>
      <c r="J61" t="s">
        <v>61</v>
      </c>
      <c r="K61" t="str">
        <f>IF(AND(I61&gt;600,I61&lt;=1000),"600-1000CC",IF(AND(I61&gt;1000,I61&lt;=2000),"1000-2000CC",IF(AND(I61&gt;2000,I61&lt;=3000),"2000-3000CC",IF(AND(I61&gt;3000,I61&lt;=4000),"3000-4000CC",IF(AND(I61&gt;4000,I61&lt;=5000),"4000-5000CC",IF(AND(I61&gt;5000,I61&lt;=6000),"&gt;5000CC"))))))</f>
        <v>1000-2000CC</v>
      </c>
    </row>
    <row r="62" spans="1:11" x14ac:dyDescent="0.3">
      <c r="A62">
        <v>3566</v>
      </c>
      <c r="B62" t="s">
        <v>880</v>
      </c>
      <c r="C62" s="10">
        <v>89</v>
      </c>
      <c r="D62" s="3">
        <v>13000</v>
      </c>
      <c r="E62" t="s">
        <v>7</v>
      </c>
      <c r="F62" t="s">
        <v>13</v>
      </c>
      <c r="G62" t="s">
        <v>9</v>
      </c>
      <c r="H62">
        <v>2021</v>
      </c>
      <c r="I62">
        <v>1968</v>
      </c>
      <c r="J62" t="s">
        <v>10</v>
      </c>
      <c r="K62" t="str">
        <f>IF(AND(I62&gt;600,I62&lt;=1000),"600-1000CC",IF(AND(I62&gt;1000,I62&lt;=2000),"1000-2000CC",IF(AND(I62&gt;2000,I62&lt;=3000),"2000-3000CC",IF(AND(I62&gt;3000,I62&lt;=4000),"3000-4000CC",IF(AND(I62&gt;4000,I62&lt;=5000),"4000-5000CC",IF(AND(I62&gt;5000,I62&lt;=6000),"&gt;5000CC"))))))</f>
        <v>1000-2000CC</v>
      </c>
    </row>
    <row r="63" spans="1:11" x14ac:dyDescent="0.3">
      <c r="A63">
        <v>4074</v>
      </c>
      <c r="B63" t="s">
        <v>880</v>
      </c>
      <c r="C63" s="10">
        <v>89</v>
      </c>
      <c r="D63" s="3">
        <v>13000</v>
      </c>
      <c r="E63" t="s">
        <v>7</v>
      </c>
      <c r="F63" t="s">
        <v>13</v>
      </c>
      <c r="G63" t="s">
        <v>9</v>
      </c>
      <c r="H63">
        <v>2021</v>
      </c>
      <c r="I63">
        <v>1197</v>
      </c>
      <c r="J63" t="s">
        <v>10</v>
      </c>
      <c r="K63" t="str">
        <f>IF(AND(I63&gt;600,I63&lt;=1000),"600-1000CC",IF(AND(I63&gt;1000,I63&lt;=2000),"1000-2000CC",IF(AND(I63&gt;2000,I63&lt;=3000),"2000-3000CC",IF(AND(I63&gt;3000,I63&lt;=4000),"3000-4000CC",IF(AND(I63&gt;4000,I63&lt;=5000),"4000-5000CC",IF(AND(I63&gt;5000,I63&lt;=6000),"&gt;5000CC"))))))</f>
        <v>1000-2000CC</v>
      </c>
    </row>
    <row r="64" spans="1:11" x14ac:dyDescent="0.3">
      <c r="A64">
        <v>5231</v>
      </c>
      <c r="B64" t="s">
        <v>880</v>
      </c>
      <c r="C64" s="10">
        <v>89</v>
      </c>
      <c r="D64" s="3">
        <v>13000</v>
      </c>
      <c r="E64" t="s">
        <v>7</v>
      </c>
      <c r="F64" t="s">
        <v>13</v>
      </c>
      <c r="G64" t="s">
        <v>9</v>
      </c>
      <c r="H64">
        <v>2021</v>
      </c>
      <c r="I64">
        <v>2993</v>
      </c>
      <c r="J64" t="s">
        <v>127</v>
      </c>
      <c r="K64" t="str">
        <f>IF(AND(I64&gt;600,I64&lt;=1000),"600-1000CC",IF(AND(I64&gt;1000,I64&lt;=2000),"1000-2000CC",IF(AND(I64&gt;2000,I64&lt;=3000),"2000-3000CC",IF(AND(I64&gt;3000,I64&lt;=4000),"3000-4000CC",IF(AND(I64&gt;4000,I64&lt;=5000),"4000-5000CC",IF(AND(I64&gt;5000,I64&lt;=6000),"&gt;5000CC"))))))</f>
        <v>2000-3000CC</v>
      </c>
    </row>
    <row r="65" spans="1:11" x14ac:dyDescent="0.3">
      <c r="A65">
        <v>1232</v>
      </c>
      <c r="B65" t="s">
        <v>832</v>
      </c>
      <c r="C65" s="10">
        <v>85</v>
      </c>
      <c r="D65" s="3">
        <v>38000</v>
      </c>
      <c r="E65" t="s">
        <v>12</v>
      </c>
      <c r="F65" t="s">
        <v>13</v>
      </c>
      <c r="G65" t="s">
        <v>9</v>
      </c>
      <c r="H65">
        <v>2020</v>
      </c>
      <c r="I65">
        <v>1197</v>
      </c>
      <c r="J65" t="s">
        <v>10</v>
      </c>
      <c r="K65" t="str">
        <f>IF(AND(I65&gt;600,I65&lt;=1000),"600-1000CC",IF(AND(I65&gt;1000,I65&lt;=2000),"1000-2000CC",IF(AND(I65&gt;2000,I65&lt;=3000),"2000-3000CC",IF(AND(I65&gt;3000,I65&lt;=4000),"3000-4000CC",IF(AND(I65&gt;4000,I65&lt;=5000),"4000-5000CC",IF(AND(I65&gt;5000,I65&lt;=6000),"&gt;5000CC"))))))</f>
        <v>1000-2000CC</v>
      </c>
    </row>
    <row r="66" spans="1:11" x14ac:dyDescent="0.3">
      <c r="A66">
        <v>1542</v>
      </c>
      <c r="B66" t="s">
        <v>832</v>
      </c>
      <c r="C66" s="10">
        <v>85</v>
      </c>
      <c r="D66" s="3">
        <v>38000</v>
      </c>
      <c r="E66" t="s">
        <v>12</v>
      </c>
      <c r="F66" t="s">
        <v>13</v>
      </c>
      <c r="G66" t="s">
        <v>9</v>
      </c>
      <c r="H66">
        <v>2020</v>
      </c>
      <c r="I66">
        <v>1248</v>
      </c>
      <c r="J66" t="s">
        <v>10</v>
      </c>
      <c r="K66" t="str">
        <f>IF(AND(I66&gt;600,I66&lt;=1000),"600-1000CC",IF(AND(I66&gt;1000,I66&lt;=2000),"1000-2000CC",IF(AND(I66&gt;2000,I66&lt;=3000),"2000-3000CC",IF(AND(I66&gt;3000,I66&lt;=4000),"3000-4000CC",IF(AND(I66&gt;4000,I66&lt;=5000),"4000-5000CC",IF(AND(I66&gt;5000,I66&lt;=6000),"&gt;5000CC"))))))</f>
        <v>1000-2000CC</v>
      </c>
    </row>
    <row r="67" spans="1:11" x14ac:dyDescent="0.3">
      <c r="A67">
        <v>5330</v>
      </c>
      <c r="B67" t="s">
        <v>832</v>
      </c>
      <c r="C67" s="10">
        <v>85</v>
      </c>
      <c r="D67" s="3">
        <v>38000</v>
      </c>
      <c r="E67" t="s">
        <v>12</v>
      </c>
      <c r="F67" t="s">
        <v>13</v>
      </c>
      <c r="G67" t="s">
        <v>9</v>
      </c>
      <c r="H67">
        <v>2020</v>
      </c>
      <c r="I67">
        <v>1969</v>
      </c>
      <c r="J67" t="s">
        <v>10</v>
      </c>
      <c r="K67" t="str">
        <f>IF(AND(I67&gt;600,I67&lt;=1000),"600-1000CC",IF(AND(I67&gt;1000,I67&lt;=2000),"1000-2000CC",IF(AND(I67&gt;2000,I67&lt;=3000),"2000-3000CC",IF(AND(I67&gt;3000,I67&lt;=4000),"3000-4000CC",IF(AND(I67&gt;4000,I67&lt;=5000),"4000-5000CC",IF(AND(I67&gt;5000,I67&lt;=6000),"&gt;5000CC"))))))</f>
        <v>1000-2000CC</v>
      </c>
    </row>
    <row r="68" spans="1:11" x14ac:dyDescent="0.3">
      <c r="A68">
        <v>873</v>
      </c>
      <c r="B68" t="s">
        <v>650</v>
      </c>
      <c r="C68" s="10">
        <v>83</v>
      </c>
      <c r="D68" s="3">
        <v>25000</v>
      </c>
      <c r="E68" t="s">
        <v>7</v>
      </c>
      <c r="F68" t="s">
        <v>13</v>
      </c>
      <c r="G68" t="s">
        <v>9</v>
      </c>
      <c r="H68">
        <v>2020</v>
      </c>
      <c r="I68">
        <v>2179</v>
      </c>
      <c r="J68" t="s">
        <v>10</v>
      </c>
      <c r="K68" t="str">
        <f>IF(AND(I68&gt;600,I68&lt;=1000),"600-1000CC",IF(AND(I68&gt;1000,I68&lt;=2000),"1000-2000CC",IF(AND(I68&gt;2000,I68&lt;=3000),"2000-3000CC",IF(AND(I68&gt;3000,I68&lt;=4000),"3000-4000CC",IF(AND(I68&gt;4000,I68&lt;=5000),"4000-5000CC",IF(AND(I68&gt;5000,I68&lt;=6000),"&gt;5000CC"))))))</f>
        <v>2000-3000CC</v>
      </c>
    </row>
    <row r="69" spans="1:11" x14ac:dyDescent="0.3">
      <c r="A69">
        <v>1285</v>
      </c>
      <c r="B69" t="s">
        <v>650</v>
      </c>
      <c r="C69" s="10">
        <v>83</v>
      </c>
      <c r="D69" s="3">
        <v>25000</v>
      </c>
      <c r="E69" t="s">
        <v>7</v>
      </c>
      <c r="F69" t="s">
        <v>13</v>
      </c>
      <c r="G69" t="s">
        <v>9</v>
      </c>
      <c r="H69">
        <v>2020</v>
      </c>
      <c r="I69">
        <v>1950</v>
      </c>
      <c r="J69" t="s">
        <v>10</v>
      </c>
      <c r="K69" t="str">
        <f>IF(AND(I69&gt;600,I69&lt;=1000),"600-1000CC",IF(AND(I69&gt;1000,I69&lt;=2000),"1000-2000CC",IF(AND(I69&gt;2000,I69&lt;=3000),"2000-3000CC",IF(AND(I69&gt;3000,I69&lt;=4000),"3000-4000CC",IF(AND(I69&gt;4000,I69&lt;=5000),"4000-5000CC",IF(AND(I69&gt;5000,I69&lt;=6000),"&gt;5000CC"))))))</f>
        <v>1000-2000CC</v>
      </c>
    </row>
    <row r="70" spans="1:11" x14ac:dyDescent="0.3">
      <c r="A70">
        <v>3074</v>
      </c>
      <c r="B70" t="s">
        <v>650</v>
      </c>
      <c r="C70" s="10">
        <v>83</v>
      </c>
      <c r="D70" s="3">
        <v>25000</v>
      </c>
      <c r="E70" t="s">
        <v>7</v>
      </c>
      <c r="F70" t="s">
        <v>13</v>
      </c>
      <c r="G70" t="s">
        <v>9</v>
      </c>
      <c r="H70">
        <v>2020</v>
      </c>
      <c r="I70">
        <v>1396</v>
      </c>
      <c r="J70" t="s">
        <v>61</v>
      </c>
      <c r="K70" t="str">
        <f>IF(AND(I70&gt;600,I70&lt;=1000),"600-1000CC",IF(AND(I70&gt;1000,I70&lt;=2000),"1000-2000CC",IF(AND(I70&gt;2000,I70&lt;=3000),"2000-3000CC",IF(AND(I70&gt;3000,I70&lt;=4000),"3000-4000CC",IF(AND(I70&gt;4000,I70&lt;=5000),"4000-5000CC",IF(AND(I70&gt;5000,I70&lt;=6000),"&gt;5000CC"))))))</f>
        <v>1000-2000CC</v>
      </c>
    </row>
    <row r="71" spans="1:11" x14ac:dyDescent="0.3">
      <c r="A71">
        <v>4140</v>
      </c>
      <c r="B71" t="s">
        <v>650</v>
      </c>
      <c r="C71" s="10">
        <v>83</v>
      </c>
      <c r="D71" s="3">
        <v>25000</v>
      </c>
      <c r="E71" t="s">
        <v>7</v>
      </c>
      <c r="F71" t="s">
        <v>13</v>
      </c>
      <c r="G71" t="s">
        <v>9</v>
      </c>
      <c r="H71">
        <v>2020</v>
      </c>
      <c r="I71">
        <v>796</v>
      </c>
      <c r="J71" t="s">
        <v>10</v>
      </c>
      <c r="K71" t="str">
        <f>IF(AND(I71&gt;600,I71&lt;=1000),"600-1000CC",IF(AND(I71&gt;1000,I71&lt;=2000),"1000-2000CC",IF(AND(I71&gt;2000,I71&lt;=3000),"2000-3000CC",IF(AND(I71&gt;3000,I71&lt;=4000),"3000-4000CC",IF(AND(I71&gt;4000,I71&lt;=5000),"4000-5000CC",IF(AND(I71&gt;5000,I71&lt;=6000),"&gt;5000CC"))))))</f>
        <v>600-1000CC</v>
      </c>
    </row>
    <row r="72" spans="1:11" x14ac:dyDescent="0.3">
      <c r="A72">
        <v>5329</v>
      </c>
      <c r="B72" t="s">
        <v>778</v>
      </c>
      <c r="C72" s="10">
        <v>83</v>
      </c>
      <c r="D72" s="3">
        <v>61000</v>
      </c>
      <c r="E72" t="s">
        <v>7</v>
      </c>
      <c r="F72" t="s">
        <v>13</v>
      </c>
      <c r="G72" t="s">
        <v>27</v>
      </c>
      <c r="H72">
        <v>2017</v>
      </c>
      <c r="I72">
        <v>1248</v>
      </c>
      <c r="J72" t="s">
        <v>10</v>
      </c>
      <c r="K72" t="str">
        <f>IF(AND(I72&gt;600,I72&lt;=1000),"600-1000CC",IF(AND(I72&gt;1000,I72&lt;=2000),"1000-2000CC",IF(AND(I72&gt;2000,I72&lt;=3000),"2000-3000CC",IF(AND(I72&gt;3000,I72&lt;=4000),"3000-4000CC",IF(AND(I72&gt;4000,I72&lt;=5000),"4000-5000CC",IF(AND(I72&gt;5000,I72&lt;=6000),"&gt;5000CC"))))))</f>
        <v>1000-2000CC</v>
      </c>
    </row>
    <row r="73" spans="1:11" x14ac:dyDescent="0.3">
      <c r="A73">
        <v>5374</v>
      </c>
      <c r="B73" t="s">
        <v>650</v>
      </c>
      <c r="C73" s="10">
        <v>83</v>
      </c>
      <c r="D73" s="3">
        <v>25000</v>
      </c>
      <c r="E73" t="s">
        <v>7</v>
      </c>
      <c r="F73" t="s">
        <v>13</v>
      </c>
      <c r="G73" t="s">
        <v>9</v>
      </c>
      <c r="H73">
        <v>2020</v>
      </c>
      <c r="I73">
        <v>2967</v>
      </c>
      <c r="J73" t="s">
        <v>61</v>
      </c>
      <c r="K73" t="str">
        <f>IF(AND(I73&gt;600,I73&lt;=1000),"600-1000CC",IF(AND(I73&gt;1000,I73&lt;=2000),"1000-2000CC",IF(AND(I73&gt;2000,I73&lt;=3000),"2000-3000CC",IF(AND(I73&gt;3000,I73&lt;=4000),"3000-4000CC",IF(AND(I73&gt;4000,I73&lt;=5000),"4000-5000CC",IF(AND(I73&gt;5000,I73&lt;=6000),"&gt;5000CC"))))))</f>
        <v>2000-3000CC</v>
      </c>
    </row>
    <row r="74" spans="1:11" x14ac:dyDescent="0.3">
      <c r="A74">
        <v>5470</v>
      </c>
      <c r="B74" t="s">
        <v>654</v>
      </c>
      <c r="C74" s="10">
        <v>78</v>
      </c>
      <c r="D74" s="3">
        <v>39000</v>
      </c>
      <c r="E74" t="s">
        <v>7</v>
      </c>
      <c r="F74" t="s">
        <v>13</v>
      </c>
      <c r="G74" t="s">
        <v>9</v>
      </c>
      <c r="H74">
        <v>2020</v>
      </c>
      <c r="I74">
        <v>1993</v>
      </c>
      <c r="J74" t="s">
        <v>10</v>
      </c>
      <c r="K74" t="str">
        <f>IF(AND(I74&gt;600,I74&lt;=1000),"600-1000CC",IF(AND(I74&gt;1000,I74&lt;=2000),"1000-2000CC",IF(AND(I74&gt;2000,I74&lt;=3000),"2000-3000CC",IF(AND(I74&gt;3000,I74&lt;=4000),"3000-4000CC",IF(AND(I74&gt;4000,I74&lt;=5000),"4000-5000CC",IF(AND(I74&gt;5000,I74&lt;=6000),"&gt;5000CC"))))))</f>
        <v>1000-2000CC</v>
      </c>
    </row>
    <row r="75" spans="1:11" x14ac:dyDescent="0.3">
      <c r="A75">
        <v>1216</v>
      </c>
      <c r="B75" t="s">
        <v>663</v>
      </c>
      <c r="C75" s="10">
        <v>76.25</v>
      </c>
      <c r="D75" s="3">
        <v>2000</v>
      </c>
      <c r="E75" t="s">
        <v>7</v>
      </c>
      <c r="F75" t="s">
        <v>13</v>
      </c>
      <c r="G75" t="s">
        <v>9</v>
      </c>
      <c r="H75">
        <v>2022</v>
      </c>
      <c r="I75">
        <v>1950</v>
      </c>
      <c r="J75" t="s">
        <v>10</v>
      </c>
      <c r="K75" t="str">
        <f>IF(AND(I75&gt;600,I75&lt;=1000),"600-1000CC",IF(AND(I75&gt;1000,I75&lt;=2000),"1000-2000CC",IF(AND(I75&gt;2000,I75&lt;=3000),"2000-3000CC",IF(AND(I75&gt;3000,I75&lt;=4000),"3000-4000CC",IF(AND(I75&gt;4000,I75&lt;=5000),"4000-5000CC",IF(AND(I75&gt;5000,I75&lt;=6000),"&gt;5000CC"))))))</f>
        <v>1000-2000CC</v>
      </c>
    </row>
    <row r="76" spans="1:11" x14ac:dyDescent="0.3">
      <c r="A76">
        <v>1515</v>
      </c>
      <c r="B76" t="s">
        <v>663</v>
      </c>
      <c r="C76" s="10">
        <v>76.25</v>
      </c>
      <c r="D76" s="3">
        <v>2000</v>
      </c>
      <c r="E76" t="s">
        <v>7</v>
      </c>
      <c r="F76" t="s">
        <v>13</v>
      </c>
      <c r="G76" t="s">
        <v>9</v>
      </c>
      <c r="H76">
        <v>2022</v>
      </c>
      <c r="I76">
        <v>1498</v>
      </c>
      <c r="J76" t="s">
        <v>10</v>
      </c>
      <c r="K76" t="str">
        <f>IF(AND(I76&gt;600,I76&lt;=1000),"600-1000CC",IF(AND(I76&gt;1000,I76&lt;=2000),"1000-2000CC",IF(AND(I76&gt;2000,I76&lt;=3000),"2000-3000CC",IF(AND(I76&gt;3000,I76&lt;=4000),"3000-4000CC",IF(AND(I76&gt;4000,I76&lt;=5000),"4000-5000CC",IF(AND(I76&gt;5000,I76&lt;=6000),"&gt;5000CC"))))))</f>
        <v>1000-2000CC</v>
      </c>
    </row>
    <row r="77" spans="1:11" x14ac:dyDescent="0.3">
      <c r="A77">
        <v>5318</v>
      </c>
      <c r="B77" t="s">
        <v>663</v>
      </c>
      <c r="C77" s="10">
        <v>76.25</v>
      </c>
      <c r="D77" s="3">
        <v>2000</v>
      </c>
      <c r="E77" t="s">
        <v>7</v>
      </c>
      <c r="F77" t="s">
        <v>13</v>
      </c>
      <c r="G77" t="s">
        <v>9</v>
      </c>
      <c r="H77">
        <v>2022</v>
      </c>
      <c r="I77">
        <v>1950</v>
      </c>
      <c r="J77" t="s">
        <v>10</v>
      </c>
      <c r="K77" t="str">
        <f>IF(AND(I77&gt;600,I77&lt;=1000),"600-1000CC",IF(AND(I77&gt;1000,I77&lt;=2000),"1000-2000CC",IF(AND(I77&gt;2000,I77&lt;=3000),"2000-3000CC",IF(AND(I77&gt;3000,I77&lt;=4000),"3000-4000CC",IF(AND(I77&gt;4000,I77&lt;=5000),"4000-5000CC",IF(AND(I77&gt;5000,I77&lt;=6000),"&gt;5000CC"))))))</f>
        <v>1000-2000CC</v>
      </c>
    </row>
    <row r="78" spans="1:11" x14ac:dyDescent="0.3">
      <c r="A78">
        <v>3302</v>
      </c>
      <c r="B78" t="s">
        <v>663</v>
      </c>
      <c r="C78" s="10">
        <v>74.75</v>
      </c>
      <c r="D78" s="3">
        <v>13000</v>
      </c>
      <c r="E78" t="s">
        <v>7</v>
      </c>
      <c r="F78" t="s">
        <v>13</v>
      </c>
      <c r="G78" t="s">
        <v>9</v>
      </c>
      <c r="H78">
        <v>2021</v>
      </c>
      <c r="I78">
        <v>1956</v>
      </c>
      <c r="J78" t="s">
        <v>10</v>
      </c>
      <c r="K78" t="str">
        <f>IF(AND(I78&gt;600,I78&lt;=1000),"600-1000CC",IF(AND(I78&gt;1000,I78&lt;=2000),"1000-2000CC",IF(AND(I78&gt;2000,I78&lt;=3000),"2000-3000CC",IF(AND(I78&gt;3000,I78&lt;=4000),"3000-4000CC",IF(AND(I78&gt;4000,I78&lt;=5000),"4000-5000CC",IF(AND(I78&gt;5000,I78&lt;=6000),"&gt;5000CC"))))))</f>
        <v>1000-2000CC</v>
      </c>
    </row>
    <row r="79" spans="1:11" x14ac:dyDescent="0.3">
      <c r="A79">
        <v>809</v>
      </c>
      <c r="B79" t="s">
        <v>614</v>
      </c>
      <c r="C79" s="10">
        <v>74.5</v>
      </c>
      <c r="D79" s="3">
        <v>7600</v>
      </c>
      <c r="E79" t="s">
        <v>12</v>
      </c>
      <c r="F79" t="s">
        <v>13</v>
      </c>
      <c r="G79" t="s">
        <v>9</v>
      </c>
      <c r="H79">
        <v>2022</v>
      </c>
      <c r="I79">
        <v>1497</v>
      </c>
      <c r="J79" t="s">
        <v>10</v>
      </c>
      <c r="K79" t="str">
        <f>IF(AND(I79&gt;600,I79&lt;=1000),"600-1000CC",IF(AND(I79&gt;1000,I79&lt;=2000),"1000-2000CC",IF(AND(I79&gt;2000,I79&lt;=3000),"2000-3000CC",IF(AND(I79&gt;3000,I79&lt;=4000),"3000-4000CC",IF(AND(I79&gt;4000,I79&lt;=5000),"4000-5000CC",IF(AND(I79&gt;5000,I79&lt;=6000),"&gt;5000CC"))))))</f>
        <v>1000-2000CC</v>
      </c>
    </row>
    <row r="80" spans="1:11" x14ac:dyDescent="0.3">
      <c r="A80">
        <v>1193</v>
      </c>
      <c r="B80" t="s">
        <v>614</v>
      </c>
      <c r="C80" s="10">
        <v>74.5</v>
      </c>
      <c r="D80" s="3">
        <v>7600</v>
      </c>
      <c r="E80" t="s">
        <v>12</v>
      </c>
      <c r="F80" t="s">
        <v>13</v>
      </c>
      <c r="G80" t="s">
        <v>9</v>
      </c>
      <c r="H80">
        <v>2022</v>
      </c>
      <c r="I80">
        <v>1798</v>
      </c>
      <c r="J80" t="s">
        <v>10</v>
      </c>
      <c r="K80" t="str">
        <f>IF(AND(I80&gt;600,I80&lt;=1000),"600-1000CC",IF(AND(I80&gt;1000,I80&lt;=2000),"1000-2000CC",IF(AND(I80&gt;2000,I80&lt;=3000),"2000-3000CC",IF(AND(I80&gt;3000,I80&lt;=4000),"3000-4000CC",IF(AND(I80&gt;4000,I80&lt;=5000),"4000-5000CC",IF(AND(I80&gt;5000,I80&lt;=6000),"&gt;5000CC"))))))</f>
        <v>1000-2000CC</v>
      </c>
    </row>
    <row r="81" spans="1:11" x14ac:dyDescent="0.3">
      <c r="A81">
        <v>1480</v>
      </c>
      <c r="B81" t="s">
        <v>614</v>
      </c>
      <c r="C81" s="10">
        <v>74.5</v>
      </c>
      <c r="D81" s="3">
        <v>7600</v>
      </c>
      <c r="E81" t="s">
        <v>12</v>
      </c>
      <c r="F81" t="s">
        <v>13</v>
      </c>
      <c r="G81" t="s">
        <v>9</v>
      </c>
      <c r="H81">
        <v>2022</v>
      </c>
      <c r="I81">
        <v>1582</v>
      </c>
      <c r="J81" t="s">
        <v>10</v>
      </c>
      <c r="K81" t="str">
        <f>IF(AND(I81&gt;600,I81&lt;=1000),"600-1000CC",IF(AND(I81&gt;1000,I81&lt;=2000),"1000-2000CC",IF(AND(I81&gt;2000,I81&lt;=3000),"2000-3000CC",IF(AND(I81&gt;3000,I81&lt;=4000),"3000-4000CC",IF(AND(I81&gt;4000,I81&lt;=5000),"4000-5000CC",IF(AND(I81&gt;5000,I81&lt;=6000),"&gt;5000CC"))))))</f>
        <v>1000-2000CC</v>
      </c>
    </row>
    <row r="82" spans="1:11" x14ac:dyDescent="0.3">
      <c r="A82">
        <v>3026</v>
      </c>
      <c r="B82" t="s">
        <v>614</v>
      </c>
      <c r="C82" s="10">
        <v>74.5</v>
      </c>
      <c r="D82" s="3">
        <v>7600</v>
      </c>
      <c r="E82" t="s">
        <v>12</v>
      </c>
      <c r="F82" t="s">
        <v>13</v>
      </c>
      <c r="G82" t="s">
        <v>9</v>
      </c>
      <c r="H82">
        <v>2022</v>
      </c>
      <c r="I82">
        <v>2179</v>
      </c>
      <c r="J82" t="s">
        <v>10</v>
      </c>
      <c r="K82" t="str">
        <f>IF(AND(I82&gt;600,I82&lt;=1000),"600-1000CC",IF(AND(I82&gt;1000,I82&lt;=2000),"1000-2000CC",IF(AND(I82&gt;2000,I82&lt;=3000),"2000-3000CC",IF(AND(I82&gt;3000,I82&lt;=4000),"3000-4000CC",IF(AND(I82&gt;4000,I82&lt;=5000),"4000-5000CC",IF(AND(I82&gt;5000,I82&lt;=6000),"&gt;5000CC"))))))</f>
        <v>2000-3000CC</v>
      </c>
    </row>
    <row r="83" spans="1:11" x14ac:dyDescent="0.3">
      <c r="A83">
        <v>4078</v>
      </c>
      <c r="B83" t="s">
        <v>614</v>
      </c>
      <c r="C83" s="10">
        <v>74.5</v>
      </c>
      <c r="D83" s="3">
        <v>7600</v>
      </c>
      <c r="E83" t="s">
        <v>12</v>
      </c>
      <c r="F83" t="s">
        <v>13</v>
      </c>
      <c r="G83" t="s">
        <v>9</v>
      </c>
      <c r="H83">
        <v>2022</v>
      </c>
      <c r="I83">
        <v>1995</v>
      </c>
      <c r="J83" t="s">
        <v>10</v>
      </c>
      <c r="K83" t="str">
        <f>IF(AND(I83&gt;600,I83&lt;=1000),"600-1000CC",IF(AND(I83&gt;1000,I83&lt;=2000),"1000-2000CC",IF(AND(I83&gt;2000,I83&lt;=3000),"2000-3000CC",IF(AND(I83&gt;3000,I83&lt;=4000),"3000-4000CC",IF(AND(I83&gt;4000,I83&lt;=5000),"4000-5000CC",IF(AND(I83&gt;5000,I83&lt;=6000),"&gt;5000CC"))))))</f>
        <v>1000-2000CC</v>
      </c>
    </row>
    <row r="84" spans="1:11" x14ac:dyDescent="0.3">
      <c r="A84">
        <v>5292</v>
      </c>
      <c r="B84" t="s">
        <v>614</v>
      </c>
      <c r="C84" s="10">
        <v>74.5</v>
      </c>
      <c r="D84" s="3">
        <v>7600</v>
      </c>
      <c r="E84" t="s">
        <v>12</v>
      </c>
      <c r="F84" t="s">
        <v>13</v>
      </c>
      <c r="G84" t="s">
        <v>9</v>
      </c>
      <c r="H84">
        <v>2022</v>
      </c>
      <c r="I84">
        <v>1582</v>
      </c>
      <c r="J84" t="s">
        <v>10</v>
      </c>
      <c r="K84" t="str">
        <f>IF(AND(I84&gt;600,I84&lt;=1000),"600-1000CC",IF(AND(I84&gt;1000,I84&lt;=2000),"1000-2000CC",IF(AND(I84&gt;2000,I84&lt;=3000),"2000-3000CC",IF(AND(I84&gt;3000,I84&lt;=4000),"3000-4000CC",IF(AND(I84&gt;4000,I84&lt;=5000),"4000-5000CC",IF(AND(I84&gt;5000,I84&lt;=6000),"&gt;5000CC"))))))</f>
        <v>1000-2000CC</v>
      </c>
    </row>
    <row r="85" spans="1:11" x14ac:dyDescent="0.3">
      <c r="A85">
        <v>808</v>
      </c>
      <c r="B85" t="s">
        <v>613</v>
      </c>
      <c r="C85" s="10">
        <v>74</v>
      </c>
      <c r="D85" s="3">
        <v>9900</v>
      </c>
      <c r="E85" t="s">
        <v>7</v>
      </c>
      <c r="F85" t="s">
        <v>13</v>
      </c>
      <c r="G85" t="s">
        <v>9</v>
      </c>
      <c r="H85">
        <v>2021</v>
      </c>
      <c r="I85">
        <v>1998</v>
      </c>
      <c r="J85" t="s">
        <v>10</v>
      </c>
      <c r="K85" t="str">
        <f>IF(AND(I85&gt;600,I85&lt;=1000),"600-1000CC",IF(AND(I85&gt;1000,I85&lt;=2000),"1000-2000CC",IF(AND(I85&gt;2000,I85&lt;=3000),"2000-3000CC",IF(AND(I85&gt;3000,I85&lt;=4000),"3000-4000CC",IF(AND(I85&gt;4000,I85&lt;=5000),"4000-5000CC",IF(AND(I85&gt;5000,I85&lt;=6000),"&gt;5000CC"))))))</f>
        <v>1000-2000CC</v>
      </c>
    </row>
    <row r="86" spans="1:11" x14ac:dyDescent="0.3">
      <c r="A86">
        <v>1190</v>
      </c>
      <c r="B86" t="s">
        <v>613</v>
      </c>
      <c r="C86" s="10">
        <v>74</v>
      </c>
      <c r="D86" s="3">
        <v>9900</v>
      </c>
      <c r="E86" t="s">
        <v>7</v>
      </c>
      <c r="F86" t="s">
        <v>13</v>
      </c>
      <c r="G86" t="s">
        <v>9</v>
      </c>
      <c r="H86">
        <v>2021</v>
      </c>
      <c r="I86">
        <v>1498</v>
      </c>
      <c r="J86" t="s">
        <v>10</v>
      </c>
      <c r="K86" t="str">
        <f>IF(AND(I86&gt;600,I86&lt;=1000),"600-1000CC",IF(AND(I86&gt;1000,I86&lt;=2000),"1000-2000CC",IF(AND(I86&gt;2000,I86&lt;=3000),"2000-3000CC",IF(AND(I86&gt;3000,I86&lt;=4000),"3000-4000CC",IF(AND(I86&gt;4000,I86&lt;=5000),"4000-5000CC",IF(AND(I86&gt;5000,I86&lt;=6000),"&gt;5000CC"))))))</f>
        <v>1000-2000CC</v>
      </c>
    </row>
    <row r="87" spans="1:11" x14ac:dyDescent="0.3">
      <c r="A87">
        <v>1473</v>
      </c>
      <c r="B87" t="s">
        <v>613</v>
      </c>
      <c r="C87" s="10">
        <v>74</v>
      </c>
      <c r="D87" s="3">
        <v>9900</v>
      </c>
      <c r="E87" t="s">
        <v>7</v>
      </c>
      <c r="F87" t="s">
        <v>13</v>
      </c>
      <c r="G87" t="s">
        <v>9</v>
      </c>
      <c r="H87">
        <v>2021</v>
      </c>
      <c r="I87">
        <v>998</v>
      </c>
      <c r="J87" t="s">
        <v>10</v>
      </c>
      <c r="K87" t="str">
        <f>IF(AND(I87&gt;600,I87&lt;=1000),"600-1000CC",IF(AND(I87&gt;1000,I87&lt;=2000),"1000-2000CC",IF(AND(I87&gt;2000,I87&lt;=3000),"2000-3000CC",IF(AND(I87&gt;3000,I87&lt;=4000),"3000-4000CC",IF(AND(I87&gt;4000,I87&lt;=5000),"4000-5000CC",IF(AND(I87&gt;5000,I87&lt;=6000),"&gt;5000CC"))))))</f>
        <v>600-1000CC</v>
      </c>
    </row>
    <row r="88" spans="1:11" x14ac:dyDescent="0.3">
      <c r="A88">
        <v>3024</v>
      </c>
      <c r="B88" t="s">
        <v>613</v>
      </c>
      <c r="C88" s="10">
        <v>74</v>
      </c>
      <c r="D88" s="3">
        <v>9900</v>
      </c>
      <c r="E88" t="s">
        <v>7</v>
      </c>
      <c r="F88" t="s">
        <v>13</v>
      </c>
      <c r="G88" t="s">
        <v>9</v>
      </c>
      <c r="H88">
        <v>2021</v>
      </c>
      <c r="I88">
        <v>1582</v>
      </c>
      <c r="J88" t="s">
        <v>10</v>
      </c>
      <c r="K88" t="str">
        <f>IF(AND(I88&gt;600,I88&lt;=1000),"600-1000CC",IF(AND(I88&gt;1000,I88&lt;=2000),"1000-2000CC",IF(AND(I88&gt;2000,I88&lt;=3000),"2000-3000CC",IF(AND(I88&gt;3000,I88&lt;=4000),"3000-4000CC",IF(AND(I88&gt;4000,I88&lt;=5000),"4000-5000CC",IF(AND(I88&gt;5000,I88&lt;=6000),"&gt;5000CC"))))))</f>
        <v>1000-2000CC</v>
      </c>
    </row>
    <row r="89" spans="1:11" x14ac:dyDescent="0.3">
      <c r="A89">
        <v>4076</v>
      </c>
      <c r="B89" t="s">
        <v>613</v>
      </c>
      <c r="C89" s="10">
        <v>74</v>
      </c>
      <c r="D89" s="3">
        <v>9900</v>
      </c>
      <c r="E89" t="s">
        <v>7</v>
      </c>
      <c r="F89" t="s">
        <v>13</v>
      </c>
      <c r="G89" t="s">
        <v>9</v>
      </c>
      <c r="H89">
        <v>2021</v>
      </c>
      <c r="I89">
        <v>1968</v>
      </c>
      <c r="J89" t="s">
        <v>10</v>
      </c>
      <c r="K89" t="str">
        <f>IF(AND(I89&gt;600,I89&lt;=1000),"600-1000CC",IF(AND(I89&gt;1000,I89&lt;=2000),"1000-2000CC",IF(AND(I89&gt;2000,I89&lt;=3000),"2000-3000CC",IF(AND(I89&gt;3000,I89&lt;=4000),"3000-4000CC",IF(AND(I89&gt;4000,I89&lt;=5000),"4000-5000CC",IF(AND(I89&gt;5000,I89&lt;=6000),"&gt;5000CC"))))))</f>
        <v>1000-2000CC</v>
      </c>
    </row>
    <row r="90" spans="1:11" x14ac:dyDescent="0.3">
      <c r="A90">
        <v>5284</v>
      </c>
      <c r="B90" t="s">
        <v>613</v>
      </c>
      <c r="C90" s="10">
        <v>74</v>
      </c>
      <c r="D90" s="3">
        <v>9900</v>
      </c>
      <c r="E90" t="s">
        <v>7</v>
      </c>
      <c r="F90" t="s">
        <v>13</v>
      </c>
      <c r="G90" t="s">
        <v>9</v>
      </c>
      <c r="H90">
        <v>2021</v>
      </c>
      <c r="I90">
        <v>1998</v>
      </c>
      <c r="J90" t="s">
        <v>10</v>
      </c>
      <c r="K90" t="str">
        <f>IF(AND(I90&gt;600,I90&lt;=1000),"600-1000CC",IF(AND(I90&gt;1000,I90&lt;=2000),"1000-2000CC",IF(AND(I90&gt;2000,I90&lt;=3000),"2000-3000CC",IF(AND(I90&gt;3000,I90&lt;=4000),"3000-4000CC",IF(AND(I90&gt;4000,I90&lt;=5000),"4000-5000CC",IF(AND(I90&gt;5000,I90&lt;=6000),"&gt;5000CC"))))))</f>
        <v>1000-2000CC</v>
      </c>
    </row>
    <row r="91" spans="1:11" x14ac:dyDescent="0.3">
      <c r="A91">
        <v>283</v>
      </c>
      <c r="B91" t="s">
        <v>267</v>
      </c>
      <c r="C91" s="10">
        <v>72.5</v>
      </c>
      <c r="D91" s="3">
        <v>15000</v>
      </c>
      <c r="E91" t="s">
        <v>7</v>
      </c>
      <c r="F91" t="s">
        <v>13</v>
      </c>
      <c r="G91" t="s">
        <v>9</v>
      </c>
      <c r="H91">
        <v>2018</v>
      </c>
      <c r="I91">
        <v>2967</v>
      </c>
      <c r="J91" t="s">
        <v>61</v>
      </c>
      <c r="K91" t="str">
        <f>IF(AND(I91&gt;600,I91&lt;=1000),"600-1000CC",IF(AND(I91&gt;1000,I91&lt;=2000),"1000-2000CC",IF(AND(I91&gt;2000,I91&lt;=3000),"2000-3000CC",IF(AND(I91&gt;3000,I91&lt;=4000),"3000-4000CC",IF(AND(I91&gt;4000,I91&lt;=5000),"4000-5000CC",IF(AND(I91&gt;5000,I91&lt;=6000),"&gt;5000CC"))))))</f>
        <v>2000-3000CC</v>
      </c>
    </row>
    <row r="92" spans="1:11" x14ac:dyDescent="0.3">
      <c r="A92">
        <v>632</v>
      </c>
      <c r="B92" t="s">
        <v>519</v>
      </c>
      <c r="C92" s="10">
        <v>72.5</v>
      </c>
      <c r="D92" s="3">
        <v>22000</v>
      </c>
      <c r="E92" t="s">
        <v>7</v>
      </c>
      <c r="F92" t="s">
        <v>13</v>
      </c>
      <c r="G92" t="s">
        <v>9</v>
      </c>
      <c r="H92">
        <v>2017</v>
      </c>
      <c r="I92">
        <v>1193</v>
      </c>
      <c r="J92" t="s">
        <v>127</v>
      </c>
      <c r="K92" t="str">
        <f>IF(AND(I92&gt;600,I92&lt;=1000),"600-1000CC",IF(AND(I92&gt;1000,I92&lt;=2000),"1000-2000CC",IF(AND(I92&gt;2000,I92&lt;=3000),"2000-3000CC",IF(AND(I92&gt;3000,I92&lt;=4000),"3000-4000CC",IF(AND(I92&gt;4000,I92&lt;=5000),"4000-5000CC",IF(AND(I92&gt;5000,I92&lt;=6000),"&gt;5000CC"))))))</f>
        <v>1000-2000CC</v>
      </c>
    </row>
    <row r="93" spans="1:11" x14ac:dyDescent="0.3">
      <c r="A93">
        <v>227</v>
      </c>
      <c r="B93" t="s">
        <v>218</v>
      </c>
      <c r="C93" s="10">
        <v>72</v>
      </c>
      <c r="D93" s="3">
        <v>7700</v>
      </c>
      <c r="E93" t="s">
        <v>12</v>
      </c>
      <c r="F93" t="s">
        <v>13</v>
      </c>
      <c r="G93" t="s">
        <v>9</v>
      </c>
      <c r="H93">
        <v>2021</v>
      </c>
      <c r="I93">
        <v>1997</v>
      </c>
      <c r="J93" t="s">
        <v>61</v>
      </c>
      <c r="K93" t="str">
        <f>IF(AND(I93&gt;600,I93&lt;=1000),"600-1000CC",IF(AND(I93&gt;1000,I93&lt;=2000),"1000-2000CC",IF(AND(I93&gt;2000,I93&lt;=3000),"2000-3000CC",IF(AND(I93&gt;3000,I93&lt;=4000),"3000-4000CC",IF(AND(I93&gt;4000,I93&lt;=5000),"4000-5000CC",IF(AND(I93&gt;5000,I93&lt;=6000),"&gt;5000CC"))))))</f>
        <v>1000-2000CC</v>
      </c>
    </row>
    <row r="94" spans="1:11" x14ac:dyDescent="0.3">
      <c r="A94">
        <v>849</v>
      </c>
      <c r="B94" t="s">
        <v>630</v>
      </c>
      <c r="C94" s="10">
        <v>71.5</v>
      </c>
      <c r="D94" s="3">
        <v>24900</v>
      </c>
      <c r="E94" t="s">
        <v>7</v>
      </c>
      <c r="F94" t="s">
        <v>13</v>
      </c>
      <c r="G94" t="s">
        <v>9</v>
      </c>
      <c r="H94">
        <v>2021</v>
      </c>
      <c r="I94">
        <v>1199</v>
      </c>
      <c r="J94" t="s">
        <v>10</v>
      </c>
      <c r="K94" t="str">
        <f>IF(AND(I94&gt;600,I94&lt;=1000),"600-1000CC",IF(AND(I94&gt;1000,I94&lt;=2000),"1000-2000CC",IF(AND(I94&gt;2000,I94&lt;=3000),"2000-3000CC",IF(AND(I94&gt;3000,I94&lt;=4000),"3000-4000CC",IF(AND(I94&gt;4000,I94&lt;=5000),"4000-5000CC",IF(AND(I94&gt;5000,I94&lt;=6000),"&gt;5000CC"))))))</f>
        <v>1000-2000CC</v>
      </c>
    </row>
    <row r="95" spans="1:11" x14ac:dyDescent="0.3">
      <c r="A95">
        <v>1100</v>
      </c>
      <c r="B95" t="s">
        <v>778</v>
      </c>
      <c r="C95" s="10">
        <v>71.5</v>
      </c>
      <c r="D95" s="3">
        <v>18000</v>
      </c>
      <c r="E95" t="s">
        <v>7</v>
      </c>
      <c r="F95" t="s">
        <v>13</v>
      </c>
      <c r="G95" t="s">
        <v>9</v>
      </c>
      <c r="H95">
        <v>2017</v>
      </c>
      <c r="I95">
        <v>998</v>
      </c>
      <c r="J95" t="s">
        <v>10</v>
      </c>
      <c r="K95" t="str">
        <f>IF(AND(I95&gt;600,I95&lt;=1000),"600-1000CC",IF(AND(I95&gt;1000,I95&lt;=2000),"1000-2000CC",IF(AND(I95&gt;2000,I95&lt;=3000),"2000-3000CC",IF(AND(I95&gt;3000,I95&lt;=4000),"3000-4000CC",IF(AND(I95&gt;4000,I95&lt;=5000),"4000-5000CC",IF(AND(I95&gt;5000,I95&lt;=6000),"&gt;5000CC"))))))</f>
        <v>600-1000CC</v>
      </c>
    </row>
    <row r="96" spans="1:11" x14ac:dyDescent="0.3">
      <c r="A96">
        <v>1251</v>
      </c>
      <c r="B96" t="s">
        <v>630</v>
      </c>
      <c r="C96" s="10">
        <v>71.5</v>
      </c>
      <c r="D96" s="3">
        <v>24900</v>
      </c>
      <c r="E96" t="s">
        <v>7</v>
      </c>
      <c r="F96" t="s">
        <v>13</v>
      </c>
      <c r="G96" t="s">
        <v>9</v>
      </c>
      <c r="H96">
        <v>2021</v>
      </c>
      <c r="I96">
        <v>1493</v>
      </c>
      <c r="J96" t="s">
        <v>10</v>
      </c>
      <c r="K96" t="str">
        <f>IF(AND(I96&gt;600,I96&lt;=1000),"600-1000CC",IF(AND(I96&gt;1000,I96&lt;=2000),"1000-2000CC",IF(AND(I96&gt;2000,I96&lt;=3000),"2000-3000CC",IF(AND(I96&gt;3000,I96&lt;=4000),"3000-4000CC",IF(AND(I96&gt;4000,I96&lt;=5000),"4000-5000CC",IF(AND(I96&gt;5000,I96&lt;=6000),"&gt;5000CC"))))))</f>
        <v>1000-2000CC</v>
      </c>
    </row>
    <row r="97" spans="1:11" x14ac:dyDescent="0.3">
      <c r="A97">
        <v>1403</v>
      </c>
      <c r="B97" t="s">
        <v>778</v>
      </c>
      <c r="C97" s="10">
        <v>71.5</v>
      </c>
      <c r="D97" s="3">
        <v>18000</v>
      </c>
      <c r="E97" t="s">
        <v>7</v>
      </c>
      <c r="F97" t="s">
        <v>13</v>
      </c>
      <c r="G97" t="s">
        <v>9</v>
      </c>
      <c r="H97">
        <v>2017</v>
      </c>
      <c r="I97">
        <v>1497</v>
      </c>
      <c r="J97" t="s">
        <v>10</v>
      </c>
      <c r="K97" t="str">
        <f>IF(AND(I97&gt;600,I97&lt;=1000),"600-1000CC",IF(AND(I97&gt;1000,I97&lt;=2000),"1000-2000CC",IF(AND(I97&gt;2000,I97&lt;=3000),"2000-3000CC",IF(AND(I97&gt;3000,I97&lt;=4000),"3000-4000CC",IF(AND(I97&gt;4000,I97&lt;=5000),"4000-5000CC",IF(AND(I97&gt;5000,I97&lt;=6000),"&gt;5000CC"))))))</f>
        <v>1000-2000CC</v>
      </c>
    </row>
    <row r="98" spans="1:11" x14ac:dyDescent="0.3">
      <c r="A98">
        <v>1560</v>
      </c>
      <c r="B98" t="s">
        <v>630</v>
      </c>
      <c r="C98" s="10">
        <v>71.5</v>
      </c>
      <c r="D98" s="3">
        <v>24900</v>
      </c>
      <c r="E98" t="s">
        <v>7</v>
      </c>
      <c r="F98" t="s">
        <v>13</v>
      </c>
      <c r="G98" t="s">
        <v>9</v>
      </c>
      <c r="H98">
        <v>2021</v>
      </c>
      <c r="I98">
        <v>1399</v>
      </c>
      <c r="J98" t="s">
        <v>10</v>
      </c>
      <c r="K98" t="str">
        <f>IF(AND(I98&gt;600,I98&lt;=1000),"600-1000CC",IF(AND(I98&gt;1000,I98&lt;=2000),"1000-2000CC",IF(AND(I98&gt;2000,I98&lt;=3000),"2000-3000CC",IF(AND(I98&gt;3000,I98&lt;=4000),"3000-4000CC",IF(AND(I98&gt;4000,I98&lt;=5000),"4000-5000CC",IF(AND(I98&gt;5000,I98&lt;=6000),"&gt;5000CC"))))))</f>
        <v>1000-2000CC</v>
      </c>
    </row>
    <row r="99" spans="1:11" x14ac:dyDescent="0.3">
      <c r="A99">
        <v>2575</v>
      </c>
      <c r="B99" t="s">
        <v>1282</v>
      </c>
      <c r="C99" s="10">
        <v>71.5</v>
      </c>
      <c r="D99" s="3">
        <v>19000</v>
      </c>
      <c r="E99" t="s">
        <v>12</v>
      </c>
      <c r="F99" t="s">
        <v>13</v>
      </c>
      <c r="G99" t="s">
        <v>9</v>
      </c>
      <c r="H99">
        <v>2020</v>
      </c>
      <c r="I99">
        <v>998</v>
      </c>
      <c r="J99" t="s">
        <v>10</v>
      </c>
      <c r="K99" t="str">
        <f>IF(AND(I99&gt;600,I99&lt;=1000),"600-1000CC",IF(AND(I99&gt;1000,I99&lt;=2000),"1000-2000CC",IF(AND(I99&gt;2000,I99&lt;=3000),"2000-3000CC",IF(AND(I99&gt;3000,I99&lt;=4000),"3000-4000CC",IF(AND(I99&gt;4000,I99&lt;=5000),"4000-5000CC",IF(AND(I99&gt;5000,I99&lt;=6000),"&gt;5000CC"))))))</f>
        <v>600-1000CC</v>
      </c>
    </row>
    <row r="100" spans="1:11" x14ac:dyDescent="0.3">
      <c r="A100">
        <v>3050</v>
      </c>
      <c r="B100" t="s">
        <v>630</v>
      </c>
      <c r="C100" s="10">
        <v>71.5</v>
      </c>
      <c r="D100" s="3">
        <v>24900</v>
      </c>
      <c r="E100" t="s">
        <v>7</v>
      </c>
      <c r="F100" t="s">
        <v>13</v>
      </c>
      <c r="G100" t="s">
        <v>9</v>
      </c>
      <c r="H100">
        <v>2021</v>
      </c>
      <c r="I100">
        <v>1498</v>
      </c>
      <c r="J100" t="s">
        <v>61</v>
      </c>
      <c r="K100" t="str">
        <f>IF(AND(I100&gt;600,I100&lt;=1000),"600-1000CC",IF(AND(I100&gt;1000,I100&lt;=2000),"1000-2000CC",IF(AND(I100&gt;2000,I100&lt;=3000),"2000-3000CC",IF(AND(I100&gt;3000,I100&lt;=4000),"3000-4000CC",IF(AND(I100&gt;4000,I100&lt;=5000),"4000-5000CC",IF(AND(I100&gt;5000,I100&lt;=6000),"&gt;5000CC"))))))</f>
        <v>1000-2000CC</v>
      </c>
    </row>
    <row r="101" spans="1:11" x14ac:dyDescent="0.3">
      <c r="A101">
        <v>4116</v>
      </c>
      <c r="B101" t="s">
        <v>630</v>
      </c>
      <c r="C101" s="10">
        <v>71.5</v>
      </c>
      <c r="D101" s="3">
        <v>24900</v>
      </c>
      <c r="E101" t="s">
        <v>7</v>
      </c>
      <c r="F101" t="s">
        <v>13</v>
      </c>
      <c r="G101" t="s">
        <v>9</v>
      </c>
      <c r="H101">
        <v>2021</v>
      </c>
      <c r="I101">
        <v>1248</v>
      </c>
      <c r="J101" t="s">
        <v>10</v>
      </c>
      <c r="K101" t="str">
        <f>IF(AND(I101&gt;600,I101&lt;=1000),"600-1000CC",IF(AND(I101&gt;1000,I101&lt;=2000),"1000-2000CC",IF(AND(I101&gt;2000,I101&lt;=3000),"2000-3000CC",IF(AND(I101&gt;3000,I101&lt;=4000),"3000-4000CC",IF(AND(I101&gt;4000,I101&lt;=5000),"4000-5000CC",IF(AND(I101&gt;5000,I101&lt;=6000),"&gt;5000CC"))))))</f>
        <v>1000-2000CC</v>
      </c>
    </row>
    <row r="102" spans="1:11" x14ac:dyDescent="0.3">
      <c r="A102">
        <v>5232</v>
      </c>
      <c r="B102" t="s">
        <v>778</v>
      </c>
      <c r="C102" s="10">
        <v>71.5</v>
      </c>
      <c r="D102" s="3">
        <v>18000</v>
      </c>
      <c r="E102" t="s">
        <v>7</v>
      </c>
      <c r="F102" t="s">
        <v>13</v>
      </c>
      <c r="G102" t="s">
        <v>9</v>
      </c>
      <c r="H102">
        <v>2017</v>
      </c>
      <c r="I102">
        <v>1968</v>
      </c>
      <c r="J102" t="s">
        <v>127</v>
      </c>
      <c r="K102" t="str">
        <f>IF(AND(I102&gt;600,I102&lt;=1000),"600-1000CC",IF(AND(I102&gt;1000,I102&lt;=2000),"1000-2000CC",IF(AND(I102&gt;2000,I102&lt;=3000),"2000-3000CC",IF(AND(I102&gt;3000,I102&lt;=4000),"3000-4000CC",IF(AND(I102&gt;4000,I102&lt;=5000),"4000-5000CC",IF(AND(I102&gt;5000,I102&lt;=6000),"&gt;5000CC"))))))</f>
        <v>1000-2000CC</v>
      </c>
    </row>
    <row r="103" spans="1:11" x14ac:dyDescent="0.3">
      <c r="A103">
        <v>5346</v>
      </c>
      <c r="B103" t="s">
        <v>630</v>
      </c>
      <c r="C103" s="10">
        <v>71.5</v>
      </c>
      <c r="D103" s="3">
        <v>24900</v>
      </c>
      <c r="E103" t="s">
        <v>7</v>
      </c>
      <c r="F103" t="s">
        <v>13</v>
      </c>
      <c r="G103" t="s">
        <v>9</v>
      </c>
      <c r="H103">
        <v>2021</v>
      </c>
      <c r="I103">
        <v>4461</v>
      </c>
      <c r="J103" t="s">
        <v>10</v>
      </c>
      <c r="K103" t="str">
        <f>IF(AND(I103&gt;600,I103&lt;=1000),"600-1000CC",IF(AND(I103&gt;1000,I103&lt;=2000),"1000-2000CC",IF(AND(I103&gt;2000,I103&lt;=3000),"2000-3000CC",IF(AND(I103&gt;3000,I103&lt;=4000),"3000-4000CC",IF(AND(I103&gt;4000,I103&lt;=5000),"4000-5000CC",IF(AND(I103&gt;5000,I103&lt;=6000),"&gt;5000CC"))))))</f>
        <v>4000-5000CC</v>
      </c>
    </row>
    <row r="104" spans="1:11" x14ac:dyDescent="0.3">
      <c r="A104">
        <v>205</v>
      </c>
      <c r="B104" t="s">
        <v>199</v>
      </c>
      <c r="C104" s="10">
        <v>70</v>
      </c>
      <c r="D104" s="3">
        <v>19500</v>
      </c>
      <c r="E104" t="s">
        <v>7</v>
      </c>
      <c r="F104" t="s">
        <v>13</v>
      </c>
      <c r="G104" t="s">
        <v>9</v>
      </c>
      <c r="H104">
        <v>2021</v>
      </c>
      <c r="I104">
        <v>1999</v>
      </c>
      <c r="J104" t="s">
        <v>61</v>
      </c>
      <c r="K104" t="str">
        <f>IF(AND(I104&gt;600,I104&lt;=1000),"600-1000CC",IF(AND(I104&gt;1000,I104&lt;=2000),"1000-2000CC",IF(AND(I104&gt;2000,I104&lt;=3000),"2000-3000CC",IF(AND(I104&gt;3000,I104&lt;=4000),"3000-4000CC",IF(AND(I104&gt;4000,I104&lt;=5000),"4000-5000CC",IF(AND(I104&gt;5000,I104&lt;=6000),"&gt;5000CC"))))))</f>
        <v>1000-2000CC</v>
      </c>
    </row>
    <row r="105" spans="1:11" x14ac:dyDescent="0.3">
      <c r="A105">
        <v>607</v>
      </c>
      <c r="B105" t="s">
        <v>504</v>
      </c>
      <c r="C105" s="10">
        <v>70</v>
      </c>
      <c r="D105" s="3">
        <v>18100</v>
      </c>
      <c r="E105" t="s">
        <v>7</v>
      </c>
      <c r="F105" t="s">
        <v>13</v>
      </c>
      <c r="G105" t="s">
        <v>9</v>
      </c>
      <c r="H105">
        <v>2020</v>
      </c>
      <c r="I105">
        <v>2143</v>
      </c>
      <c r="J105" t="s">
        <v>10</v>
      </c>
      <c r="K105" t="str">
        <f>IF(AND(I105&gt;600,I105&lt;=1000),"600-1000CC",IF(AND(I105&gt;1000,I105&lt;=2000),"1000-2000CC",IF(AND(I105&gt;2000,I105&lt;=3000),"2000-3000CC",IF(AND(I105&gt;3000,I105&lt;=4000),"3000-4000CC",IF(AND(I105&gt;4000,I105&lt;=5000),"4000-5000CC",IF(AND(I105&gt;5000,I105&lt;=6000),"&gt;5000CC"))))))</f>
        <v>2000-3000CC</v>
      </c>
    </row>
    <row r="106" spans="1:11" x14ac:dyDescent="0.3">
      <c r="A106">
        <v>1819</v>
      </c>
      <c r="B106" t="s">
        <v>456</v>
      </c>
      <c r="C106" s="10">
        <v>70</v>
      </c>
      <c r="D106" s="3">
        <v>25000</v>
      </c>
      <c r="E106" t="s">
        <v>7</v>
      </c>
      <c r="F106" t="s">
        <v>13</v>
      </c>
      <c r="G106" t="s">
        <v>9</v>
      </c>
      <c r="H106">
        <v>2017</v>
      </c>
      <c r="I106">
        <v>814</v>
      </c>
      <c r="J106" t="s">
        <v>10</v>
      </c>
      <c r="K106" t="str">
        <f>IF(AND(I106&gt;600,I106&lt;=1000),"600-1000CC",IF(AND(I106&gt;1000,I106&lt;=2000),"1000-2000CC",IF(AND(I106&gt;2000,I106&lt;=3000),"2000-3000CC",IF(AND(I106&gt;3000,I106&lt;=4000),"3000-4000CC",IF(AND(I106&gt;4000,I106&lt;=5000),"4000-5000CC",IF(AND(I106&gt;5000,I106&lt;=6000),"&gt;5000CC"))))))</f>
        <v>600-1000CC</v>
      </c>
    </row>
    <row r="107" spans="1:11" x14ac:dyDescent="0.3">
      <c r="A107">
        <v>2761</v>
      </c>
      <c r="B107" t="s">
        <v>1339</v>
      </c>
      <c r="C107" s="10">
        <v>69</v>
      </c>
      <c r="D107" s="3">
        <v>11400</v>
      </c>
      <c r="E107" t="s">
        <v>12</v>
      </c>
      <c r="F107" t="s">
        <v>13</v>
      </c>
      <c r="G107" t="s">
        <v>9</v>
      </c>
      <c r="H107">
        <v>2021</v>
      </c>
      <c r="I107">
        <v>1197</v>
      </c>
      <c r="J107" t="s">
        <v>10</v>
      </c>
      <c r="K107" t="str">
        <f>IF(AND(I107&gt;600,I107&lt;=1000),"600-1000CC",IF(AND(I107&gt;1000,I107&lt;=2000),"1000-2000CC",IF(AND(I107&gt;2000,I107&lt;=3000),"2000-3000CC",IF(AND(I107&gt;3000,I107&lt;=4000),"3000-4000CC",IF(AND(I107&gt;4000,I107&lt;=5000),"4000-5000CC",IF(AND(I107&gt;5000,I107&lt;=6000),"&gt;5000CC"))))))</f>
        <v>1000-2000CC</v>
      </c>
    </row>
    <row r="108" spans="1:11" x14ac:dyDescent="0.3">
      <c r="A108">
        <v>1309</v>
      </c>
      <c r="B108" t="s">
        <v>862</v>
      </c>
      <c r="C108" s="10">
        <v>68.900000000000006</v>
      </c>
      <c r="D108" s="3">
        <v>44000</v>
      </c>
      <c r="E108" t="s">
        <v>12</v>
      </c>
      <c r="F108" t="s">
        <v>13</v>
      </c>
      <c r="G108" t="s">
        <v>9</v>
      </c>
      <c r="H108">
        <v>2013</v>
      </c>
      <c r="I108">
        <v>2967</v>
      </c>
      <c r="J108" t="s">
        <v>10</v>
      </c>
      <c r="K108" t="str">
        <f>IF(AND(I108&gt;600,I108&lt;=1000),"600-1000CC",IF(AND(I108&gt;1000,I108&lt;=2000),"1000-2000CC",IF(AND(I108&gt;2000,I108&lt;=3000),"2000-3000CC",IF(AND(I108&gt;3000,I108&lt;=4000),"3000-4000CC",IF(AND(I108&gt;4000,I108&lt;=5000),"4000-5000CC",IF(AND(I108&gt;5000,I108&lt;=6000),"&gt;5000CC"))))))</f>
        <v>2000-3000CC</v>
      </c>
    </row>
    <row r="109" spans="1:11" x14ac:dyDescent="0.3">
      <c r="A109">
        <v>896</v>
      </c>
      <c r="B109" t="s">
        <v>662</v>
      </c>
      <c r="C109" s="10">
        <v>68.5</v>
      </c>
      <c r="D109" s="3">
        <v>7000</v>
      </c>
      <c r="E109" t="s">
        <v>12</v>
      </c>
      <c r="F109" t="s">
        <v>13</v>
      </c>
      <c r="G109" t="s">
        <v>9</v>
      </c>
      <c r="H109">
        <v>2022</v>
      </c>
      <c r="I109">
        <v>1582</v>
      </c>
      <c r="J109" t="s">
        <v>10</v>
      </c>
      <c r="K109" t="str">
        <f>IF(AND(I109&gt;600,I109&lt;=1000),"600-1000CC",IF(AND(I109&gt;1000,I109&lt;=2000),"1000-2000CC",IF(AND(I109&gt;2000,I109&lt;=3000),"2000-3000CC",IF(AND(I109&gt;3000,I109&lt;=4000),"3000-4000CC",IF(AND(I109&gt;4000,I109&lt;=5000),"4000-5000CC",IF(AND(I109&gt;5000,I109&lt;=6000),"&gt;5000CC"))))))</f>
        <v>1000-2000CC</v>
      </c>
    </row>
    <row r="110" spans="1:11" x14ac:dyDescent="0.3">
      <c r="A110">
        <v>1335</v>
      </c>
      <c r="B110" t="s">
        <v>662</v>
      </c>
      <c r="C110" s="10">
        <v>68.5</v>
      </c>
      <c r="D110" s="3">
        <v>7000</v>
      </c>
      <c r="E110" t="s">
        <v>12</v>
      </c>
      <c r="F110" t="s">
        <v>13</v>
      </c>
      <c r="G110" t="s">
        <v>9</v>
      </c>
      <c r="H110">
        <v>2022</v>
      </c>
      <c r="I110">
        <v>3198</v>
      </c>
      <c r="J110" t="s">
        <v>61</v>
      </c>
      <c r="K110" t="str">
        <f>IF(AND(I110&gt;600,I110&lt;=1000),"600-1000CC",IF(AND(I110&gt;1000,I110&lt;=2000),"1000-2000CC",IF(AND(I110&gt;2000,I110&lt;=3000),"2000-3000CC",IF(AND(I110&gt;3000,I110&lt;=4000),"3000-4000CC",IF(AND(I110&gt;4000,I110&lt;=5000),"4000-5000CC",IF(AND(I110&gt;5000,I110&lt;=6000),"&gt;5000CC"))))))</f>
        <v>3000-4000CC</v>
      </c>
    </row>
    <row r="111" spans="1:11" x14ac:dyDescent="0.3">
      <c r="A111">
        <v>3101</v>
      </c>
      <c r="B111" t="s">
        <v>662</v>
      </c>
      <c r="C111" s="10">
        <v>68.5</v>
      </c>
      <c r="D111" s="3">
        <v>7000</v>
      </c>
      <c r="E111" t="s">
        <v>12</v>
      </c>
      <c r="F111" t="s">
        <v>13</v>
      </c>
      <c r="G111" t="s">
        <v>9</v>
      </c>
      <c r="H111">
        <v>2022</v>
      </c>
      <c r="I111">
        <v>1493</v>
      </c>
      <c r="J111" t="s">
        <v>10</v>
      </c>
      <c r="K111" t="str">
        <f>IF(AND(I111&gt;600,I111&lt;=1000),"600-1000CC",IF(AND(I111&gt;1000,I111&lt;=2000),"1000-2000CC",IF(AND(I111&gt;2000,I111&lt;=3000),"2000-3000CC",IF(AND(I111&gt;3000,I111&lt;=4000),"3000-4000CC",IF(AND(I111&gt;4000,I111&lt;=5000),"4000-5000CC",IF(AND(I111&gt;5000,I111&lt;=6000),"&gt;5000CC"))))))</f>
        <v>1000-2000CC</v>
      </c>
    </row>
    <row r="112" spans="1:11" x14ac:dyDescent="0.3">
      <c r="A112">
        <v>4164</v>
      </c>
      <c r="B112" t="s">
        <v>662</v>
      </c>
      <c r="C112" s="10">
        <v>68.5</v>
      </c>
      <c r="D112" s="3">
        <v>7000</v>
      </c>
      <c r="E112" t="s">
        <v>12</v>
      </c>
      <c r="F112" t="s">
        <v>13</v>
      </c>
      <c r="G112" t="s">
        <v>9</v>
      </c>
      <c r="H112">
        <v>2022</v>
      </c>
      <c r="I112">
        <v>1462</v>
      </c>
      <c r="J112" t="s">
        <v>10</v>
      </c>
      <c r="K112" t="str">
        <f>IF(AND(I112&gt;600,I112&lt;=1000),"600-1000CC",IF(AND(I112&gt;1000,I112&lt;=2000),"1000-2000CC",IF(AND(I112&gt;2000,I112&lt;=3000),"2000-3000CC",IF(AND(I112&gt;3000,I112&lt;=4000),"3000-4000CC",IF(AND(I112&gt;4000,I112&lt;=5000),"4000-5000CC",IF(AND(I112&gt;5000,I112&lt;=6000),"&gt;5000CC"))))))</f>
        <v>1000-2000CC</v>
      </c>
    </row>
    <row r="113" spans="1:11" x14ac:dyDescent="0.3">
      <c r="A113">
        <v>5410</v>
      </c>
      <c r="B113" t="s">
        <v>662</v>
      </c>
      <c r="C113" s="10">
        <v>68.5</v>
      </c>
      <c r="D113" s="3">
        <v>7000</v>
      </c>
      <c r="E113" t="s">
        <v>12</v>
      </c>
      <c r="F113" t="s">
        <v>13</v>
      </c>
      <c r="G113" t="s">
        <v>9</v>
      </c>
      <c r="H113">
        <v>2022</v>
      </c>
      <c r="I113">
        <v>1995</v>
      </c>
      <c r="J113" t="s">
        <v>10</v>
      </c>
      <c r="K113" t="str">
        <f>IF(AND(I113&gt;600,I113&lt;=1000),"600-1000CC",IF(AND(I113&gt;1000,I113&lt;=2000),"1000-2000CC",IF(AND(I113&gt;2000,I113&lt;=3000),"2000-3000CC",IF(AND(I113&gt;3000,I113&lt;=4000),"3000-4000CC",IF(AND(I113&gt;4000,I113&lt;=5000),"4000-5000CC",IF(AND(I113&gt;5000,I113&lt;=6000),"&gt;5000CC"))))))</f>
        <v>1000-2000CC</v>
      </c>
    </row>
    <row r="114" spans="1:11" x14ac:dyDescent="0.3">
      <c r="A114">
        <v>3291</v>
      </c>
      <c r="B114" t="s">
        <v>1481</v>
      </c>
      <c r="C114" s="10">
        <v>68</v>
      </c>
      <c r="D114" s="3">
        <v>30000</v>
      </c>
      <c r="E114" t="s">
        <v>12</v>
      </c>
      <c r="F114" t="s">
        <v>13</v>
      </c>
      <c r="G114" t="s">
        <v>9</v>
      </c>
      <c r="H114">
        <v>2019</v>
      </c>
      <c r="I114">
        <v>998</v>
      </c>
      <c r="J114" t="s">
        <v>10</v>
      </c>
      <c r="K114" t="str">
        <f>IF(AND(I114&gt;600,I114&lt;=1000),"600-1000CC",IF(AND(I114&gt;1000,I114&lt;=2000),"1000-2000CC",IF(AND(I114&gt;2000,I114&lt;=3000),"2000-3000CC",IF(AND(I114&gt;3000,I114&lt;=4000),"3000-4000CC",IF(AND(I114&gt;4000,I114&lt;=5000),"4000-5000CC",IF(AND(I114&gt;5000,I114&lt;=6000),"&gt;5000CC"))))))</f>
        <v>600-1000CC</v>
      </c>
    </row>
    <row r="115" spans="1:11" x14ac:dyDescent="0.3">
      <c r="A115">
        <v>5474</v>
      </c>
      <c r="B115" t="s">
        <v>1482</v>
      </c>
      <c r="C115" s="10">
        <v>68</v>
      </c>
      <c r="D115" s="3">
        <v>27000</v>
      </c>
      <c r="E115" t="s">
        <v>7</v>
      </c>
      <c r="F115" t="s">
        <v>13</v>
      </c>
      <c r="G115" t="s">
        <v>9</v>
      </c>
      <c r="H115">
        <v>2021</v>
      </c>
      <c r="I115">
        <v>5461</v>
      </c>
      <c r="J115" t="s">
        <v>10</v>
      </c>
      <c r="K115" t="str">
        <f>IF(AND(I115&gt;600,I115&lt;=1000),"600-1000CC",IF(AND(I115&gt;1000,I115&lt;=2000),"1000-2000CC",IF(AND(I115&gt;2000,I115&lt;=3000),"2000-3000CC",IF(AND(I115&gt;3000,I115&lt;=4000),"3000-4000CC",IF(AND(I115&gt;4000,I115&lt;=5000),"4000-5000CC",IF(AND(I115&gt;5000,I115&lt;=6000),"&gt;5000CC"))))))</f>
        <v>&gt;5000CC</v>
      </c>
    </row>
    <row r="116" spans="1:11" x14ac:dyDescent="0.3">
      <c r="A116">
        <v>916</v>
      </c>
      <c r="B116" t="s">
        <v>677</v>
      </c>
      <c r="C116" s="10">
        <v>67</v>
      </c>
      <c r="D116" s="3">
        <v>8900</v>
      </c>
      <c r="E116" t="s">
        <v>12</v>
      </c>
      <c r="F116" t="s">
        <v>13</v>
      </c>
      <c r="G116" t="s">
        <v>9</v>
      </c>
      <c r="H116">
        <v>2021</v>
      </c>
      <c r="I116">
        <v>999</v>
      </c>
      <c r="J116" t="s">
        <v>10</v>
      </c>
      <c r="K116" t="str">
        <f>IF(AND(I116&gt;600,I116&lt;=1000),"600-1000CC",IF(AND(I116&gt;1000,I116&lt;=2000),"1000-2000CC",IF(AND(I116&gt;2000,I116&lt;=3000),"2000-3000CC",IF(AND(I116&gt;3000,I116&lt;=4000),"3000-4000CC",IF(AND(I116&gt;4000,I116&lt;=5000),"4000-5000CC",IF(AND(I116&gt;5000,I116&lt;=6000),"&gt;5000CC"))))))</f>
        <v>600-1000CC</v>
      </c>
    </row>
    <row r="117" spans="1:11" x14ac:dyDescent="0.3">
      <c r="A117">
        <v>3121</v>
      </c>
      <c r="B117" t="s">
        <v>677</v>
      </c>
      <c r="C117" s="10">
        <v>67</v>
      </c>
      <c r="D117" s="3">
        <v>8900</v>
      </c>
      <c r="E117" t="s">
        <v>12</v>
      </c>
      <c r="F117" t="s">
        <v>13</v>
      </c>
      <c r="G117" t="s">
        <v>9</v>
      </c>
      <c r="H117">
        <v>2021</v>
      </c>
      <c r="I117">
        <v>1298</v>
      </c>
      <c r="J117" t="s">
        <v>10</v>
      </c>
      <c r="K117" t="str">
        <f>IF(AND(I117&gt;600,I117&lt;=1000),"600-1000CC",IF(AND(I117&gt;1000,I117&lt;=2000),"1000-2000CC",IF(AND(I117&gt;2000,I117&lt;=3000),"2000-3000CC",IF(AND(I117&gt;3000,I117&lt;=4000),"3000-4000CC",IF(AND(I117&gt;4000,I117&lt;=5000),"4000-5000CC",IF(AND(I117&gt;5000,I117&lt;=6000),"&gt;5000CC"))))))</f>
        <v>1000-2000CC</v>
      </c>
    </row>
    <row r="118" spans="1:11" x14ac:dyDescent="0.3">
      <c r="A118">
        <v>4184</v>
      </c>
      <c r="B118" t="s">
        <v>677</v>
      </c>
      <c r="C118" s="10">
        <v>67</v>
      </c>
      <c r="D118" s="3">
        <v>8900</v>
      </c>
      <c r="E118" t="s">
        <v>12</v>
      </c>
      <c r="F118" t="s">
        <v>13</v>
      </c>
      <c r="G118" t="s">
        <v>9</v>
      </c>
      <c r="H118">
        <v>2021</v>
      </c>
      <c r="I118">
        <v>1498</v>
      </c>
      <c r="J118" t="s">
        <v>10</v>
      </c>
      <c r="K118" t="str">
        <f>IF(AND(I118&gt;600,I118&lt;=1000),"600-1000CC",IF(AND(I118&gt;1000,I118&lt;=2000),"1000-2000CC",IF(AND(I118&gt;2000,I118&lt;=3000),"2000-3000CC",IF(AND(I118&gt;3000,I118&lt;=4000),"3000-4000CC",IF(AND(I118&gt;4000,I118&lt;=5000),"4000-5000CC",IF(AND(I118&gt;5000,I118&lt;=6000),"&gt;5000CC"))))))</f>
        <v>1000-2000CC</v>
      </c>
    </row>
    <row r="119" spans="1:11" x14ac:dyDescent="0.3">
      <c r="A119">
        <v>5434</v>
      </c>
      <c r="B119" t="s">
        <v>677</v>
      </c>
      <c r="C119" s="10">
        <v>67</v>
      </c>
      <c r="D119" s="3">
        <v>8900</v>
      </c>
      <c r="E119" t="s">
        <v>12</v>
      </c>
      <c r="F119" t="s">
        <v>13</v>
      </c>
      <c r="G119" t="s">
        <v>9</v>
      </c>
      <c r="H119">
        <v>2021</v>
      </c>
      <c r="I119">
        <v>1950</v>
      </c>
      <c r="J119" t="s">
        <v>10</v>
      </c>
      <c r="K119" t="str">
        <f>IF(AND(I119&gt;600,I119&lt;=1000),"600-1000CC",IF(AND(I119&gt;1000,I119&lt;=2000),"1000-2000CC",IF(AND(I119&gt;2000,I119&lt;=3000),"2000-3000CC",IF(AND(I119&gt;3000,I119&lt;=4000),"3000-4000CC",IF(AND(I119&gt;4000,I119&lt;=5000),"4000-5000CC",IF(AND(I119&gt;5000,I119&lt;=6000),"&gt;5000CC"))))))</f>
        <v>1000-2000CC</v>
      </c>
    </row>
    <row r="120" spans="1:11" x14ac:dyDescent="0.3">
      <c r="A120">
        <v>5479</v>
      </c>
      <c r="B120" t="s">
        <v>1916</v>
      </c>
      <c r="C120" s="10">
        <v>67</v>
      </c>
      <c r="D120" s="3">
        <v>9000</v>
      </c>
      <c r="E120" t="s">
        <v>12</v>
      </c>
      <c r="F120" t="s">
        <v>13</v>
      </c>
      <c r="G120" t="s">
        <v>9</v>
      </c>
      <c r="H120">
        <v>2021</v>
      </c>
      <c r="I120">
        <v>1950</v>
      </c>
      <c r="J120" t="s">
        <v>61</v>
      </c>
      <c r="K120" t="str">
        <f>IF(AND(I120&gt;600,I120&lt;=1000),"600-1000CC",IF(AND(I120&gt;1000,I120&lt;=2000),"1000-2000CC",IF(AND(I120&gt;2000,I120&lt;=3000),"2000-3000CC",IF(AND(I120&gt;3000,I120&lt;=4000),"3000-4000CC",IF(AND(I120&gt;4000,I120&lt;=5000),"4000-5000CC",IF(AND(I120&gt;5000,I120&lt;=6000),"&gt;5000CC"))))))</f>
        <v>1000-2000CC</v>
      </c>
    </row>
    <row r="121" spans="1:11" x14ac:dyDescent="0.3">
      <c r="A121">
        <v>904</v>
      </c>
      <c r="B121" t="s">
        <v>667</v>
      </c>
      <c r="C121" s="10">
        <v>66</v>
      </c>
      <c r="D121" s="3">
        <v>12000</v>
      </c>
      <c r="E121" t="s">
        <v>7</v>
      </c>
      <c r="F121" t="s">
        <v>13</v>
      </c>
      <c r="G121" t="s">
        <v>9</v>
      </c>
      <c r="H121">
        <v>2016</v>
      </c>
      <c r="I121">
        <v>2179</v>
      </c>
      <c r="J121" t="s">
        <v>10</v>
      </c>
      <c r="K121" t="str">
        <f>IF(AND(I121&gt;600,I121&lt;=1000),"600-1000CC",IF(AND(I121&gt;1000,I121&lt;=2000),"1000-2000CC",IF(AND(I121&gt;2000,I121&lt;=3000),"2000-3000CC",IF(AND(I121&gt;3000,I121&lt;=4000),"3000-4000CC",IF(AND(I121&gt;4000,I121&lt;=5000),"4000-5000CC",IF(AND(I121&gt;5000,I121&lt;=6000),"&gt;5000CC"))))))</f>
        <v>2000-3000CC</v>
      </c>
    </row>
    <row r="122" spans="1:11" x14ac:dyDescent="0.3">
      <c r="A122">
        <v>1284</v>
      </c>
      <c r="B122" t="s">
        <v>852</v>
      </c>
      <c r="C122" s="10">
        <v>66</v>
      </c>
      <c r="D122" s="3">
        <v>6000</v>
      </c>
      <c r="E122" t="s">
        <v>12</v>
      </c>
      <c r="F122" t="s">
        <v>13</v>
      </c>
      <c r="G122" t="s">
        <v>9</v>
      </c>
      <c r="H122">
        <v>2022</v>
      </c>
      <c r="I122">
        <v>1968</v>
      </c>
      <c r="J122" t="s">
        <v>10</v>
      </c>
      <c r="K122" t="str">
        <f>IF(AND(I122&gt;600,I122&lt;=1000),"600-1000CC",IF(AND(I122&gt;1000,I122&lt;=2000),"1000-2000CC",IF(AND(I122&gt;2000,I122&lt;=3000),"2000-3000CC",IF(AND(I122&gt;3000,I122&lt;=4000),"3000-4000CC",IF(AND(I122&gt;4000,I122&lt;=5000),"4000-5000CC",IF(AND(I122&gt;5000,I122&lt;=6000),"&gt;5000CC"))))))</f>
        <v>1000-2000CC</v>
      </c>
    </row>
    <row r="123" spans="1:11" x14ac:dyDescent="0.3">
      <c r="A123">
        <v>1347</v>
      </c>
      <c r="B123" t="s">
        <v>667</v>
      </c>
      <c r="C123" s="10">
        <v>66</v>
      </c>
      <c r="D123" s="3">
        <v>12000</v>
      </c>
      <c r="E123" t="s">
        <v>7</v>
      </c>
      <c r="F123" t="s">
        <v>13</v>
      </c>
      <c r="G123" t="s">
        <v>9</v>
      </c>
      <c r="H123">
        <v>2016</v>
      </c>
      <c r="I123">
        <v>1197</v>
      </c>
      <c r="J123" t="s">
        <v>10</v>
      </c>
      <c r="K123" t="str">
        <f>IF(AND(I123&gt;600,I123&lt;=1000),"600-1000CC",IF(AND(I123&gt;1000,I123&lt;=2000),"1000-2000CC",IF(AND(I123&gt;2000,I123&lt;=3000),"2000-3000CC",IF(AND(I123&gt;3000,I123&lt;=4000),"3000-4000CC",IF(AND(I123&gt;4000,I123&lt;=5000),"4000-5000CC",IF(AND(I123&gt;5000,I123&lt;=6000),"&gt;5000CC"))))))</f>
        <v>1000-2000CC</v>
      </c>
    </row>
    <row r="124" spans="1:11" x14ac:dyDescent="0.3">
      <c r="A124">
        <v>3109</v>
      </c>
      <c r="B124" t="s">
        <v>667</v>
      </c>
      <c r="C124" s="10">
        <v>66</v>
      </c>
      <c r="D124" s="3">
        <v>12000</v>
      </c>
      <c r="E124" t="s">
        <v>7</v>
      </c>
      <c r="F124" t="s">
        <v>13</v>
      </c>
      <c r="G124" t="s">
        <v>9</v>
      </c>
      <c r="H124">
        <v>2016</v>
      </c>
      <c r="I124">
        <v>796</v>
      </c>
      <c r="J124" t="s">
        <v>10</v>
      </c>
      <c r="K124" t="str">
        <f>IF(AND(I124&gt;600,I124&lt;=1000),"600-1000CC",IF(AND(I124&gt;1000,I124&lt;=2000),"1000-2000CC",IF(AND(I124&gt;2000,I124&lt;=3000),"2000-3000CC",IF(AND(I124&gt;3000,I124&lt;=4000),"3000-4000CC",IF(AND(I124&gt;4000,I124&lt;=5000),"4000-5000CC",IF(AND(I124&gt;5000,I124&lt;=6000),"&gt;5000CC"))))))</f>
        <v>600-1000CC</v>
      </c>
    </row>
    <row r="125" spans="1:11" x14ac:dyDescent="0.3">
      <c r="A125">
        <v>4172</v>
      </c>
      <c r="B125" t="s">
        <v>667</v>
      </c>
      <c r="C125" s="10">
        <v>66</v>
      </c>
      <c r="D125" s="3">
        <v>12000</v>
      </c>
      <c r="E125" t="s">
        <v>7</v>
      </c>
      <c r="F125" t="s">
        <v>13</v>
      </c>
      <c r="G125" t="s">
        <v>9</v>
      </c>
      <c r="H125">
        <v>2016</v>
      </c>
      <c r="I125">
        <v>796</v>
      </c>
      <c r="J125" t="s">
        <v>10</v>
      </c>
      <c r="K125" t="str">
        <f>IF(AND(I125&gt;600,I125&lt;=1000),"600-1000CC",IF(AND(I125&gt;1000,I125&lt;=2000),"1000-2000CC",IF(AND(I125&gt;2000,I125&lt;=3000),"2000-3000CC",IF(AND(I125&gt;3000,I125&lt;=4000),"3000-4000CC",IF(AND(I125&gt;4000,I125&lt;=5000),"4000-5000CC",IF(AND(I125&gt;5000,I125&lt;=6000),"&gt;5000CC"))))))</f>
        <v>600-1000CC</v>
      </c>
    </row>
    <row r="126" spans="1:11" x14ac:dyDescent="0.3">
      <c r="A126">
        <v>5275</v>
      </c>
      <c r="B126" t="s">
        <v>852</v>
      </c>
      <c r="C126" s="10">
        <v>66</v>
      </c>
      <c r="D126" s="3">
        <v>6000</v>
      </c>
      <c r="E126" t="s">
        <v>12</v>
      </c>
      <c r="F126" t="s">
        <v>13</v>
      </c>
      <c r="G126" t="s">
        <v>9</v>
      </c>
      <c r="H126">
        <v>2022</v>
      </c>
      <c r="I126">
        <v>1998</v>
      </c>
      <c r="J126" t="s">
        <v>10</v>
      </c>
      <c r="K126" t="str">
        <f>IF(AND(I126&gt;600,I126&lt;=1000),"600-1000CC",IF(AND(I126&gt;1000,I126&lt;=2000),"1000-2000CC",IF(AND(I126&gt;2000,I126&lt;=3000),"2000-3000CC",IF(AND(I126&gt;3000,I126&lt;=4000),"3000-4000CC",IF(AND(I126&gt;4000,I126&lt;=5000),"4000-5000CC",IF(AND(I126&gt;5000,I126&lt;=6000),"&gt;5000CC"))))))</f>
        <v>1000-2000CC</v>
      </c>
    </row>
    <row r="127" spans="1:11" x14ac:dyDescent="0.3">
      <c r="A127">
        <v>5422</v>
      </c>
      <c r="B127" t="s">
        <v>667</v>
      </c>
      <c r="C127" s="10">
        <v>66</v>
      </c>
      <c r="D127" s="3">
        <v>12000</v>
      </c>
      <c r="E127" t="s">
        <v>7</v>
      </c>
      <c r="F127" t="s">
        <v>13</v>
      </c>
      <c r="G127" t="s">
        <v>9</v>
      </c>
      <c r="H127">
        <v>2016</v>
      </c>
      <c r="I127">
        <v>2967</v>
      </c>
      <c r="J127" t="s">
        <v>10</v>
      </c>
      <c r="K127" t="str">
        <f>IF(AND(I127&gt;600,I127&lt;=1000),"600-1000CC",IF(AND(I127&gt;1000,I127&lt;=2000),"1000-2000CC",IF(AND(I127&gt;2000,I127&lt;=3000),"2000-3000CC",IF(AND(I127&gt;3000,I127&lt;=4000),"3000-4000CC",IF(AND(I127&gt;4000,I127&lt;=5000),"4000-5000CC",IF(AND(I127&gt;5000,I127&lt;=6000),"&gt;5000CC"))))))</f>
        <v>2000-3000CC</v>
      </c>
    </row>
    <row r="128" spans="1:11" x14ac:dyDescent="0.3">
      <c r="A128">
        <v>741</v>
      </c>
      <c r="B128" t="s">
        <v>55</v>
      </c>
      <c r="C128" s="10">
        <v>65.75</v>
      </c>
      <c r="D128" s="3">
        <v>7000</v>
      </c>
      <c r="E128" t="s">
        <v>7</v>
      </c>
      <c r="F128" t="s">
        <v>13</v>
      </c>
      <c r="G128" t="s">
        <v>9</v>
      </c>
      <c r="H128">
        <v>2021</v>
      </c>
      <c r="I128">
        <v>998</v>
      </c>
      <c r="J128" t="s">
        <v>10</v>
      </c>
      <c r="K128" t="str">
        <f>IF(AND(I128&gt;600,I128&lt;=1000),"600-1000CC",IF(AND(I128&gt;1000,I128&lt;=2000),"1000-2000CC",IF(AND(I128&gt;2000,I128&lt;=3000),"2000-3000CC",IF(AND(I128&gt;3000,I128&lt;=4000),"3000-4000CC",IF(AND(I128&gt;4000,I128&lt;=5000),"4000-5000CC",IF(AND(I128&gt;5000,I128&lt;=6000),"&gt;5000CC"))))))</f>
        <v>600-1000CC</v>
      </c>
    </row>
    <row r="129" spans="1:11" x14ac:dyDescent="0.3">
      <c r="A129">
        <v>765</v>
      </c>
      <c r="B129" t="s">
        <v>590</v>
      </c>
      <c r="C129" s="10">
        <v>65</v>
      </c>
      <c r="D129" s="3">
        <v>11000</v>
      </c>
      <c r="E129" t="s">
        <v>12</v>
      </c>
      <c r="F129" t="s">
        <v>13</v>
      </c>
      <c r="G129" t="s">
        <v>9</v>
      </c>
      <c r="H129">
        <v>2018</v>
      </c>
      <c r="I129">
        <v>1498</v>
      </c>
      <c r="J129" t="s">
        <v>127</v>
      </c>
      <c r="K129" t="str">
        <f>IF(AND(I129&gt;600,I129&lt;=1000),"600-1000CC",IF(AND(I129&gt;1000,I129&lt;=2000),"1000-2000CC",IF(AND(I129&gt;2000,I129&lt;=3000),"2000-3000CC",IF(AND(I129&gt;3000,I129&lt;=4000),"3000-4000CC",IF(AND(I129&gt;4000,I129&lt;=5000),"4000-5000CC",IF(AND(I129&gt;5000,I129&lt;=6000),"&gt;5000CC"))))))</f>
        <v>1000-2000CC</v>
      </c>
    </row>
    <row r="130" spans="1:11" x14ac:dyDescent="0.3">
      <c r="A130">
        <v>1767</v>
      </c>
      <c r="B130" t="s">
        <v>812</v>
      </c>
      <c r="C130" s="10">
        <v>65</v>
      </c>
      <c r="D130" s="3">
        <v>135000</v>
      </c>
      <c r="E130" t="s">
        <v>7</v>
      </c>
      <c r="F130" t="s">
        <v>13</v>
      </c>
      <c r="G130" t="s">
        <v>9</v>
      </c>
      <c r="H130">
        <v>2018</v>
      </c>
      <c r="I130">
        <v>1968</v>
      </c>
      <c r="J130" t="s">
        <v>10</v>
      </c>
      <c r="K130" t="str">
        <f>IF(AND(I130&gt;600,I130&lt;=1000),"600-1000CC",IF(AND(I130&gt;1000,I130&lt;=2000),"1000-2000CC",IF(AND(I130&gt;2000,I130&lt;=3000),"2000-3000CC",IF(AND(I130&gt;3000,I130&lt;=4000),"3000-4000CC",IF(AND(I130&gt;4000,I130&lt;=5000),"4000-5000CC",IF(AND(I130&gt;5000,I130&lt;=6000),"&gt;5000CC"))))))</f>
        <v>1000-2000CC</v>
      </c>
    </row>
    <row r="131" spans="1:11" x14ac:dyDescent="0.3">
      <c r="A131">
        <v>1796</v>
      </c>
      <c r="B131" t="s">
        <v>1004</v>
      </c>
      <c r="C131" s="10">
        <v>65</v>
      </c>
      <c r="D131" s="3">
        <v>60000</v>
      </c>
      <c r="E131" t="s">
        <v>7</v>
      </c>
      <c r="F131" t="s">
        <v>13</v>
      </c>
      <c r="G131" t="s">
        <v>9</v>
      </c>
      <c r="H131">
        <v>2018</v>
      </c>
      <c r="I131">
        <v>2400</v>
      </c>
      <c r="J131" t="s">
        <v>10</v>
      </c>
      <c r="K131" t="str">
        <f>IF(AND(I131&gt;600,I131&lt;=1000),"600-1000CC",IF(AND(I131&gt;1000,I131&lt;=2000),"1000-2000CC",IF(AND(I131&gt;2000,I131&lt;=3000),"2000-3000CC",IF(AND(I131&gt;3000,I131&lt;=4000),"3000-4000CC",IF(AND(I131&gt;4000,I131&lt;=5000),"4000-5000CC",IF(AND(I131&gt;5000,I131&lt;=6000),"&gt;5000CC"))))))</f>
        <v>2000-3000CC</v>
      </c>
    </row>
    <row r="132" spans="1:11" x14ac:dyDescent="0.3">
      <c r="A132">
        <v>1849</v>
      </c>
      <c r="B132" t="s">
        <v>1004</v>
      </c>
      <c r="C132" s="10">
        <v>65</v>
      </c>
      <c r="D132" s="3">
        <v>39000</v>
      </c>
      <c r="E132" t="s">
        <v>7</v>
      </c>
      <c r="F132" t="s">
        <v>13</v>
      </c>
      <c r="G132" t="s">
        <v>9</v>
      </c>
      <c r="H132">
        <v>2018</v>
      </c>
      <c r="I132">
        <v>998</v>
      </c>
      <c r="J132" t="s">
        <v>10</v>
      </c>
      <c r="K132" t="str">
        <f>IF(AND(I132&gt;600,I132&lt;=1000),"600-1000CC",IF(AND(I132&gt;1000,I132&lt;=2000),"1000-2000CC",IF(AND(I132&gt;2000,I132&lt;=3000),"2000-3000CC",IF(AND(I132&gt;3000,I132&lt;=4000),"3000-4000CC",IF(AND(I132&gt;4000,I132&lt;=5000),"4000-5000CC",IF(AND(I132&gt;5000,I132&lt;=6000),"&gt;5000CC"))))))</f>
        <v>600-1000CC</v>
      </c>
    </row>
    <row r="133" spans="1:11" x14ac:dyDescent="0.3">
      <c r="A133">
        <v>5508</v>
      </c>
      <c r="B133" t="s">
        <v>1920</v>
      </c>
      <c r="C133" s="10">
        <v>64.900000000000006</v>
      </c>
      <c r="D133" s="3">
        <v>29000</v>
      </c>
      <c r="E133" t="s">
        <v>12</v>
      </c>
      <c r="F133" t="s">
        <v>13</v>
      </c>
      <c r="G133" t="s">
        <v>27</v>
      </c>
      <c r="H133">
        <v>2015</v>
      </c>
      <c r="I133">
        <v>1968</v>
      </c>
      <c r="J133" t="s">
        <v>10</v>
      </c>
      <c r="K133" t="str">
        <f>IF(AND(I133&gt;600,I133&lt;=1000),"600-1000CC",IF(AND(I133&gt;1000,I133&lt;=2000),"1000-2000CC",IF(AND(I133&gt;2000,I133&lt;=3000),"2000-3000CC",IF(AND(I133&gt;3000,I133&lt;=4000),"3000-4000CC",IF(AND(I133&gt;4000,I133&lt;=5000),"4000-5000CC",IF(AND(I133&gt;5000,I133&lt;=6000),"&gt;5000CC"))))))</f>
        <v>1000-2000CC</v>
      </c>
    </row>
    <row r="134" spans="1:11" x14ac:dyDescent="0.3">
      <c r="A134">
        <v>531</v>
      </c>
      <c r="B134" t="s">
        <v>456</v>
      </c>
      <c r="C134" s="10">
        <v>63.5</v>
      </c>
      <c r="D134" s="3">
        <v>47000</v>
      </c>
      <c r="E134" t="s">
        <v>7</v>
      </c>
      <c r="F134" t="s">
        <v>13</v>
      </c>
      <c r="G134" t="s">
        <v>9</v>
      </c>
      <c r="H134">
        <v>2017</v>
      </c>
      <c r="I134">
        <v>1968</v>
      </c>
      <c r="J134" t="s">
        <v>10</v>
      </c>
      <c r="K134" t="str">
        <f>IF(AND(I134&gt;600,I134&lt;=1000),"600-1000CC",IF(AND(I134&gt;1000,I134&lt;=2000),"1000-2000CC",IF(AND(I134&gt;2000,I134&lt;=3000),"2000-3000CC",IF(AND(I134&gt;3000,I134&lt;=4000),"3000-4000CC",IF(AND(I134&gt;4000,I134&lt;=5000),"4000-5000CC",IF(AND(I134&gt;5000,I134&lt;=6000),"&gt;5000CC"))))))</f>
        <v>1000-2000CC</v>
      </c>
    </row>
    <row r="135" spans="1:11" x14ac:dyDescent="0.3">
      <c r="A135">
        <v>1319</v>
      </c>
      <c r="B135" t="s">
        <v>869</v>
      </c>
      <c r="C135" s="10">
        <v>62.5</v>
      </c>
      <c r="D135" s="3">
        <v>80000</v>
      </c>
      <c r="E135" t="s">
        <v>12</v>
      </c>
      <c r="F135" t="s">
        <v>13</v>
      </c>
      <c r="G135" t="s">
        <v>9</v>
      </c>
      <c r="H135">
        <v>2017</v>
      </c>
      <c r="I135">
        <v>1248</v>
      </c>
      <c r="J135" t="s">
        <v>10</v>
      </c>
      <c r="K135" t="str">
        <f>IF(AND(I135&gt;600,I135&lt;=1000),"600-1000CC",IF(AND(I135&gt;1000,I135&lt;=2000),"1000-2000CC",IF(AND(I135&gt;2000,I135&lt;=3000),"2000-3000CC",IF(AND(I135&gt;3000,I135&lt;=4000),"3000-4000CC",IF(AND(I135&gt;4000,I135&lt;=5000),"4000-5000CC",IF(AND(I135&gt;5000,I135&lt;=6000),"&gt;5000CC"))))))</f>
        <v>1000-2000CC</v>
      </c>
    </row>
    <row r="136" spans="1:11" x14ac:dyDescent="0.3">
      <c r="A136">
        <v>5402</v>
      </c>
      <c r="B136" t="s">
        <v>869</v>
      </c>
      <c r="C136" s="10">
        <v>62.5</v>
      </c>
      <c r="D136" s="3">
        <v>80000</v>
      </c>
      <c r="E136" t="s">
        <v>12</v>
      </c>
      <c r="F136" t="s">
        <v>13</v>
      </c>
      <c r="G136" t="s">
        <v>9</v>
      </c>
      <c r="H136">
        <v>2017</v>
      </c>
      <c r="I136">
        <v>1998</v>
      </c>
      <c r="J136" t="s">
        <v>10</v>
      </c>
      <c r="K136" t="str">
        <f>IF(AND(I136&gt;600,I136&lt;=1000),"600-1000CC",IF(AND(I136&gt;1000,I136&lt;=2000),"1000-2000CC",IF(AND(I136&gt;2000,I136&lt;=3000),"2000-3000CC",IF(AND(I136&gt;3000,I136&lt;=4000),"3000-4000CC",IF(AND(I136&gt;4000,I136&lt;=5000),"4000-5000CC",IF(AND(I136&gt;5000,I136&lt;=6000),"&gt;5000CC"))))))</f>
        <v>1000-2000CC</v>
      </c>
    </row>
    <row r="137" spans="1:11" x14ac:dyDescent="0.3">
      <c r="A137">
        <v>861</v>
      </c>
      <c r="B137" t="s">
        <v>640</v>
      </c>
      <c r="C137" s="10">
        <v>62</v>
      </c>
      <c r="D137" s="3">
        <v>4000</v>
      </c>
      <c r="E137" t="s">
        <v>7</v>
      </c>
      <c r="F137" t="s">
        <v>13</v>
      </c>
      <c r="G137" t="s">
        <v>9</v>
      </c>
      <c r="H137">
        <v>2022</v>
      </c>
      <c r="I137">
        <v>1462</v>
      </c>
      <c r="J137" t="s">
        <v>10</v>
      </c>
      <c r="K137" t="str">
        <f>IF(AND(I137&gt;600,I137&lt;=1000),"600-1000CC",IF(AND(I137&gt;1000,I137&lt;=2000),"1000-2000CC",IF(AND(I137&gt;2000,I137&lt;=3000),"2000-3000CC",IF(AND(I137&gt;3000,I137&lt;=4000),"3000-4000CC",IF(AND(I137&gt;4000,I137&lt;=5000),"4000-5000CC",IF(AND(I137&gt;5000,I137&lt;=6000),"&gt;5000CC"))))))</f>
        <v>1000-2000CC</v>
      </c>
    </row>
    <row r="138" spans="1:11" x14ac:dyDescent="0.3">
      <c r="A138">
        <v>1266</v>
      </c>
      <c r="B138" t="s">
        <v>640</v>
      </c>
      <c r="C138" s="10">
        <v>62</v>
      </c>
      <c r="D138" s="3">
        <v>4000</v>
      </c>
      <c r="E138" t="s">
        <v>7</v>
      </c>
      <c r="F138" t="s">
        <v>13</v>
      </c>
      <c r="G138" t="s">
        <v>9</v>
      </c>
      <c r="H138">
        <v>2022</v>
      </c>
      <c r="I138">
        <v>1353</v>
      </c>
      <c r="J138" t="s">
        <v>10</v>
      </c>
      <c r="K138" t="str">
        <f>IF(AND(I138&gt;600,I138&lt;=1000),"600-1000CC",IF(AND(I138&gt;1000,I138&lt;=2000),"1000-2000CC",IF(AND(I138&gt;2000,I138&lt;=3000),"2000-3000CC",IF(AND(I138&gt;3000,I138&lt;=4000),"3000-4000CC",IF(AND(I138&gt;4000,I138&lt;=5000),"4000-5000CC",IF(AND(I138&gt;5000,I138&lt;=6000),"&gt;5000CC"))))))</f>
        <v>1000-2000CC</v>
      </c>
    </row>
    <row r="139" spans="1:11" x14ac:dyDescent="0.3">
      <c r="A139">
        <v>1575</v>
      </c>
      <c r="B139" t="s">
        <v>640</v>
      </c>
      <c r="C139" s="10">
        <v>62</v>
      </c>
      <c r="D139" s="3">
        <v>4000</v>
      </c>
      <c r="E139" t="s">
        <v>7</v>
      </c>
      <c r="F139" t="s">
        <v>13</v>
      </c>
      <c r="G139" t="s">
        <v>9</v>
      </c>
      <c r="H139">
        <v>2022</v>
      </c>
      <c r="I139">
        <v>1461</v>
      </c>
      <c r="J139" t="s">
        <v>10</v>
      </c>
      <c r="K139" t="str">
        <f>IF(AND(I139&gt;600,I139&lt;=1000),"600-1000CC",IF(AND(I139&gt;1000,I139&lt;=2000),"1000-2000CC",IF(AND(I139&gt;2000,I139&lt;=3000),"2000-3000CC",IF(AND(I139&gt;3000,I139&lt;=4000),"3000-4000CC",IF(AND(I139&gt;4000,I139&lt;=5000),"4000-5000CC",IF(AND(I139&gt;5000,I139&lt;=6000),"&gt;5000CC"))))))</f>
        <v>1000-2000CC</v>
      </c>
    </row>
    <row r="140" spans="1:11" x14ac:dyDescent="0.3">
      <c r="A140">
        <v>3062</v>
      </c>
      <c r="B140" t="s">
        <v>640</v>
      </c>
      <c r="C140" s="10">
        <v>62</v>
      </c>
      <c r="D140" s="3">
        <v>4000</v>
      </c>
      <c r="E140" t="s">
        <v>7</v>
      </c>
      <c r="F140" t="s">
        <v>13</v>
      </c>
      <c r="G140" t="s">
        <v>9</v>
      </c>
      <c r="H140">
        <v>2022</v>
      </c>
      <c r="I140">
        <v>796</v>
      </c>
      <c r="J140" t="s">
        <v>61</v>
      </c>
      <c r="K140" t="str">
        <f>IF(AND(I140&gt;600,I140&lt;=1000),"600-1000CC",IF(AND(I140&gt;1000,I140&lt;=2000),"1000-2000CC",IF(AND(I140&gt;2000,I140&lt;=3000),"2000-3000CC",IF(AND(I140&gt;3000,I140&lt;=4000),"3000-4000CC",IF(AND(I140&gt;4000,I140&lt;=5000),"4000-5000CC",IF(AND(I140&gt;5000,I140&lt;=6000),"&gt;5000CC"))))))</f>
        <v>600-1000CC</v>
      </c>
    </row>
    <row r="141" spans="1:11" x14ac:dyDescent="0.3">
      <c r="A141">
        <v>4128</v>
      </c>
      <c r="B141" t="s">
        <v>640</v>
      </c>
      <c r="C141" s="10">
        <v>62</v>
      </c>
      <c r="D141" s="3">
        <v>4000</v>
      </c>
      <c r="E141" t="s">
        <v>7</v>
      </c>
      <c r="F141" t="s">
        <v>13</v>
      </c>
      <c r="G141" t="s">
        <v>9</v>
      </c>
      <c r="H141">
        <v>2022</v>
      </c>
      <c r="I141">
        <v>1598</v>
      </c>
      <c r="J141" t="s">
        <v>10</v>
      </c>
      <c r="K141" t="str">
        <f>IF(AND(I141&gt;600,I141&lt;=1000),"600-1000CC",IF(AND(I141&gt;1000,I141&lt;=2000),"1000-2000CC",IF(AND(I141&gt;2000,I141&lt;=3000),"2000-3000CC",IF(AND(I141&gt;3000,I141&lt;=4000),"3000-4000CC",IF(AND(I141&gt;4000,I141&lt;=5000),"4000-5000CC",IF(AND(I141&gt;5000,I141&lt;=6000),"&gt;5000CC"))))))</f>
        <v>1000-2000CC</v>
      </c>
    </row>
    <row r="142" spans="1:11" x14ac:dyDescent="0.3">
      <c r="A142">
        <v>5358</v>
      </c>
      <c r="B142" t="s">
        <v>640</v>
      </c>
      <c r="C142" s="10">
        <v>62</v>
      </c>
      <c r="D142" s="3">
        <v>4000</v>
      </c>
      <c r="E142" t="s">
        <v>7</v>
      </c>
      <c r="F142" t="s">
        <v>13</v>
      </c>
      <c r="G142" t="s">
        <v>9</v>
      </c>
      <c r="H142">
        <v>2022</v>
      </c>
      <c r="I142">
        <v>2925</v>
      </c>
      <c r="J142" t="s">
        <v>10</v>
      </c>
      <c r="K142" t="str">
        <f>IF(AND(I142&gt;600,I142&lt;=1000),"600-1000CC",IF(AND(I142&gt;1000,I142&lt;=2000),"1000-2000CC",IF(AND(I142&gt;2000,I142&lt;=3000),"2000-3000CC",IF(AND(I142&gt;3000,I142&lt;=4000),"3000-4000CC",IF(AND(I142&gt;4000,I142&lt;=5000),"4000-5000CC",IF(AND(I142&gt;5000,I142&lt;=6000),"&gt;5000CC"))))))</f>
        <v>2000-3000CC</v>
      </c>
    </row>
    <row r="143" spans="1:11" x14ac:dyDescent="0.3">
      <c r="A143">
        <v>5475</v>
      </c>
      <c r="B143" t="s">
        <v>612</v>
      </c>
      <c r="C143" s="10">
        <v>62</v>
      </c>
      <c r="D143" s="3">
        <v>17000</v>
      </c>
      <c r="E143" t="s">
        <v>12</v>
      </c>
      <c r="F143" t="s">
        <v>13</v>
      </c>
      <c r="G143" t="s">
        <v>9</v>
      </c>
      <c r="H143">
        <v>2021</v>
      </c>
      <c r="I143">
        <v>3996</v>
      </c>
      <c r="J143" t="s">
        <v>127</v>
      </c>
      <c r="K143" t="str">
        <f>IF(AND(I143&gt;600,I143&lt;=1000),"600-1000CC",IF(AND(I143&gt;1000,I143&lt;=2000),"1000-2000CC",IF(AND(I143&gt;2000,I143&lt;=3000),"2000-3000CC",IF(AND(I143&gt;3000,I143&lt;=4000),"3000-4000CC",IF(AND(I143&gt;4000,I143&lt;=5000),"4000-5000CC",IF(AND(I143&gt;5000,I143&lt;=6000),"&gt;5000CC"))))))</f>
        <v>3000-4000CC</v>
      </c>
    </row>
    <row r="144" spans="1:11" x14ac:dyDescent="0.3">
      <c r="A144">
        <v>280</v>
      </c>
      <c r="B144" t="s">
        <v>264</v>
      </c>
      <c r="C144" s="10">
        <v>61.75</v>
      </c>
      <c r="D144" s="3">
        <v>25000</v>
      </c>
      <c r="E144" t="s">
        <v>12</v>
      </c>
      <c r="F144" t="s">
        <v>13</v>
      </c>
      <c r="G144" t="s">
        <v>9</v>
      </c>
      <c r="H144">
        <v>2021</v>
      </c>
      <c r="I144">
        <v>1998</v>
      </c>
      <c r="J144" t="s">
        <v>10</v>
      </c>
      <c r="K144" t="str">
        <f>IF(AND(I144&gt;600,I144&lt;=1000),"600-1000CC",IF(AND(I144&gt;1000,I144&lt;=2000),"1000-2000CC",IF(AND(I144&gt;2000,I144&lt;=3000),"2000-3000CC",IF(AND(I144&gt;3000,I144&lt;=4000),"3000-4000CC",IF(AND(I144&gt;4000,I144&lt;=5000),"4000-5000CC",IF(AND(I144&gt;5000,I144&lt;=6000),"&gt;5000CC"))))))</f>
        <v>1000-2000CC</v>
      </c>
    </row>
    <row r="145" spans="1:11" x14ac:dyDescent="0.3">
      <c r="A145">
        <v>3715</v>
      </c>
      <c r="B145" t="s">
        <v>857</v>
      </c>
      <c r="C145" s="10">
        <v>61.75</v>
      </c>
      <c r="D145" s="3">
        <v>18000</v>
      </c>
      <c r="E145" t="s">
        <v>12</v>
      </c>
      <c r="F145" t="s">
        <v>13</v>
      </c>
      <c r="G145" t="s">
        <v>9</v>
      </c>
      <c r="H145">
        <v>2021</v>
      </c>
      <c r="I145">
        <v>1396</v>
      </c>
      <c r="J145" t="s">
        <v>10</v>
      </c>
      <c r="K145" t="str">
        <f>IF(AND(I145&gt;600,I145&lt;=1000),"600-1000CC",IF(AND(I145&gt;1000,I145&lt;=2000),"1000-2000CC",IF(AND(I145&gt;2000,I145&lt;=3000),"2000-3000CC",IF(AND(I145&gt;3000,I145&lt;=4000),"3000-4000CC",IF(AND(I145&gt;4000,I145&lt;=5000),"4000-5000CC",IF(AND(I145&gt;5000,I145&lt;=6000),"&gt;5000CC"))))))</f>
        <v>1000-2000CC</v>
      </c>
    </row>
    <row r="146" spans="1:11" x14ac:dyDescent="0.3">
      <c r="A146">
        <v>4315</v>
      </c>
      <c r="B146" t="s">
        <v>857</v>
      </c>
      <c r="C146" s="10">
        <v>61.75</v>
      </c>
      <c r="D146" s="3">
        <v>18000</v>
      </c>
      <c r="E146" t="s">
        <v>12</v>
      </c>
      <c r="F146" t="s">
        <v>13</v>
      </c>
      <c r="G146" t="s">
        <v>9</v>
      </c>
      <c r="H146">
        <v>2021</v>
      </c>
      <c r="I146">
        <v>1396</v>
      </c>
      <c r="J146" t="s">
        <v>10</v>
      </c>
      <c r="K146" t="str">
        <f>IF(AND(I146&gt;600,I146&lt;=1000),"600-1000CC",IF(AND(I146&gt;1000,I146&lt;=2000),"1000-2000CC",IF(AND(I146&gt;2000,I146&lt;=3000),"2000-3000CC",IF(AND(I146&gt;3000,I146&lt;=4000),"3000-4000CC",IF(AND(I146&gt;4000,I146&lt;=5000),"4000-5000CC",IF(AND(I146&gt;5000,I146&lt;=6000),"&gt;5000CC"))))))</f>
        <v>1000-2000CC</v>
      </c>
    </row>
    <row r="147" spans="1:11" x14ac:dyDescent="0.3">
      <c r="A147">
        <v>807</v>
      </c>
      <c r="B147" t="s">
        <v>612</v>
      </c>
      <c r="C147" s="10">
        <v>61</v>
      </c>
      <c r="D147" s="3">
        <v>15000</v>
      </c>
      <c r="E147" t="s">
        <v>12</v>
      </c>
      <c r="F147" t="s">
        <v>13</v>
      </c>
      <c r="G147" t="s">
        <v>9</v>
      </c>
      <c r="H147">
        <v>2021</v>
      </c>
      <c r="I147">
        <v>1997</v>
      </c>
      <c r="J147" t="s">
        <v>10</v>
      </c>
      <c r="K147" t="str">
        <f>IF(AND(I147&gt;600,I147&lt;=1000),"600-1000CC",IF(AND(I147&gt;1000,I147&lt;=2000),"1000-2000CC",IF(AND(I147&gt;2000,I147&lt;=3000),"2000-3000CC",IF(AND(I147&gt;3000,I147&lt;=4000),"3000-4000CC",IF(AND(I147&gt;4000,I147&lt;=5000),"4000-5000CC",IF(AND(I147&gt;5000,I147&lt;=6000),"&gt;5000CC"))))))</f>
        <v>1000-2000CC</v>
      </c>
    </row>
    <row r="148" spans="1:11" x14ac:dyDescent="0.3">
      <c r="A148">
        <v>1097</v>
      </c>
      <c r="B148" t="s">
        <v>695</v>
      </c>
      <c r="C148" s="10">
        <v>61</v>
      </c>
      <c r="D148" s="3">
        <v>20000</v>
      </c>
      <c r="E148" t="s">
        <v>7</v>
      </c>
      <c r="F148" t="s">
        <v>13</v>
      </c>
      <c r="G148" t="s">
        <v>9</v>
      </c>
      <c r="H148">
        <v>2021</v>
      </c>
      <c r="I148">
        <v>1968</v>
      </c>
      <c r="J148" t="s">
        <v>10</v>
      </c>
      <c r="K148" t="str">
        <f>IF(AND(I148&gt;600,I148&lt;=1000),"600-1000CC",IF(AND(I148&gt;1000,I148&lt;=2000),"1000-2000CC",IF(AND(I148&gt;2000,I148&lt;=3000),"2000-3000CC",IF(AND(I148&gt;3000,I148&lt;=4000),"3000-4000CC",IF(AND(I148&gt;4000,I148&lt;=5000),"4000-5000CC",IF(AND(I148&gt;5000,I148&lt;=6000),"&gt;5000CC"))))))</f>
        <v>1000-2000CC</v>
      </c>
    </row>
    <row r="149" spans="1:11" x14ac:dyDescent="0.3">
      <c r="A149">
        <v>1179</v>
      </c>
      <c r="B149" t="s">
        <v>612</v>
      </c>
      <c r="C149" s="10">
        <v>61</v>
      </c>
      <c r="D149" s="3">
        <v>15000</v>
      </c>
      <c r="E149" t="s">
        <v>12</v>
      </c>
      <c r="F149" t="s">
        <v>13</v>
      </c>
      <c r="G149" t="s">
        <v>9</v>
      </c>
      <c r="H149">
        <v>2021</v>
      </c>
      <c r="I149">
        <v>1968</v>
      </c>
      <c r="J149" t="s">
        <v>10</v>
      </c>
      <c r="K149" t="str">
        <f>IF(AND(I149&gt;600,I149&lt;=1000),"600-1000CC",IF(AND(I149&gt;1000,I149&lt;=2000),"1000-2000CC",IF(AND(I149&gt;2000,I149&lt;=3000),"2000-3000CC",IF(AND(I149&gt;3000,I149&lt;=4000),"3000-4000CC",IF(AND(I149&gt;4000,I149&lt;=5000),"4000-5000CC",IF(AND(I149&gt;5000,I149&lt;=6000),"&gt;5000CC"))))))</f>
        <v>1000-2000CC</v>
      </c>
    </row>
    <row r="150" spans="1:11" x14ac:dyDescent="0.3">
      <c r="A150">
        <v>1367</v>
      </c>
      <c r="B150" t="s">
        <v>695</v>
      </c>
      <c r="C150" s="10">
        <v>61</v>
      </c>
      <c r="D150" s="3">
        <v>20000</v>
      </c>
      <c r="E150" t="s">
        <v>7</v>
      </c>
      <c r="F150" t="s">
        <v>13</v>
      </c>
      <c r="G150" t="s">
        <v>9</v>
      </c>
      <c r="H150">
        <v>2021</v>
      </c>
      <c r="I150">
        <v>1950</v>
      </c>
      <c r="J150" t="s">
        <v>10</v>
      </c>
      <c r="K150" t="str">
        <f>IF(AND(I150&gt;600,I150&lt;=1000),"600-1000CC",IF(AND(I150&gt;1000,I150&lt;=2000),"1000-2000CC",IF(AND(I150&gt;2000,I150&lt;=3000),"2000-3000CC",IF(AND(I150&gt;3000,I150&lt;=4000),"3000-4000CC",IF(AND(I150&gt;4000,I150&lt;=5000),"4000-5000CC",IF(AND(I150&gt;5000,I150&lt;=6000),"&gt;5000CC"))))))</f>
        <v>1000-2000CC</v>
      </c>
    </row>
    <row r="151" spans="1:11" x14ac:dyDescent="0.3">
      <c r="A151">
        <v>1461</v>
      </c>
      <c r="B151" t="s">
        <v>612</v>
      </c>
      <c r="C151" s="10">
        <v>61</v>
      </c>
      <c r="D151" s="3">
        <v>15000</v>
      </c>
      <c r="E151" t="s">
        <v>12</v>
      </c>
      <c r="F151" t="s">
        <v>13</v>
      </c>
      <c r="G151" t="s">
        <v>9</v>
      </c>
      <c r="H151">
        <v>2021</v>
      </c>
      <c r="I151">
        <v>1498</v>
      </c>
      <c r="J151" t="s">
        <v>10</v>
      </c>
      <c r="K151" t="str">
        <f>IF(AND(I151&gt;600,I151&lt;=1000),"600-1000CC",IF(AND(I151&gt;1000,I151&lt;=2000),"1000-2000CC",IF(AND(I151&gt;2000,I151&lt;=3000),"2000-3000CC",IF(AND(I151&gt;3000,I151&lt;=4000),"3000-4000CC",IF(AND(I151&gt;4000,I151&lt;=5000),"4000-5000CC",IF(AND(I151&gt;5000,I151&lt;=6000),"&gt;5000CC"))))))</f>
        <v>1000-2000CC</v>
      </c>
    </row>
    <row r="152" spans="1:11" x14ac:dyDescent="0.3">
      <c r="A152">
        <v>3023</v>
      </c>
      <c r="B152" t="s">
        <v>612</v>
      </c>
      <c r="C152" s="10">
        <v>61</v>
      </c>
      <c r="D152" s="3">
        <v>15000</v>
      </c>
      <c r="E152" t="s">
        <v>12</v>
      </c>
      <c r="F152" t="s">
        <v>13</v>
      </c>
      <c r="G152" t="s">
        <v>9</v>
      </c>
      <c r="H152">
        <v>2021</v>
      </c>
      <c r="I152">
        <v>1997</v>
      </c>
      <c r="J152" t="s">
        <v>61</v>
      </c>
      <c r="K152" t="str">
        <f>IF(AND(I152&gt;600,I152&lt;=1000),"600-1000CC",IF(AND(I152&gt;1000,I152&lt;=2000),"1000-2000CC",IF(AND(I152&gt;2000,I152&lt;=3000),"2000-3000CC",IF(AND(I152&gt;3000,I152&lt;=4000),"3000-4000CC",IF(AND(I152&gt;4000,I152&lt;=5000),"4000-5000CC",IF(AND(I152&gt;5000,I152&lt;=6000),"&gt;5000CC"))))))</f>
        <v>1000-2000CC</v>
      </c>
    </row>
    <row r="153" spans="1:11" x14ac:dyDescent="0.3">
      <c r="A153">
        <v>4075</v>
      </c>
      <c r="B153" t="s">
        <v>612</v>
      </c>
      <c r="C153" s="10">
        <v>61</v>
      </c>
      <c r="D153" s="3">
        <v>15000</v>
      </c>
      <c r="E153" t="s">
        <v>12</v>
      </c>
      <c r="F153" t="s">
        <v>13</v>
      </c>
      <c r="G153" t="s">
        <v>9</v>
      </c>
      <c r="H153">
        <v>2021</v>
      </c>
      <c r="I153">
        <v>1199</v>
      </c>
      <c r="J153" t="s">
        <v>10</v>
      </c>
      <c r="K153" t="str">
        <f>IF(AND(I153&gt;600,I153&lt;=1000),"600-1000CC",IF(AND(I153&gt;1000,I153&lt;=2000),"1000-2000CC",IF(AND(I153&gt;2000,I153&lt;=3000),"2000-3000CC",IF(AND(I153&gt;3000,I153&lt;=4000),"3000-4000CC",IF(AND(I153&gt;4000,I153&lt;=5000),"4000-5000CC",IF(AND(I153&gt;5000,I153&lt;=6000),"&gt;5000CC"))))))</f>
        <v>1000-2000CC</v>
      </c>
    </row>
    <row r="154" spans="1:11" x14ac:dyDescent="0.3">
      <c r="A154">
        <v>5280</v>
      </c>
      <c r="B154" t="s">
        <v>612</v>
      </c>
      <c r="C154" s="10">
        <v>61</v>
      </c>
      <c r="D154" s="3">
        <v>15000</v>
      </c>
      <c r="E154" t="s">
        <v>12</v>
      </c>
      <c r="F154" t="s">
        <v>13</v>
      </c>
      <c r="G154" t="s">
        <v>9</v>
      </c>
      <c r="H154">
        <v>2021</v>
      </c>
      <c r="I154">
        <v>4367</v>
      </c>
      <c r="J154" t="s">
        <v>10</v>
      </c>
      <c r="K154" t="str">
        <f>IF(AND(I154&gt;600,I154&lt;=1000),"600-1000CC",IF(AND(I154&gt;1000,I154&lt;=2000),"1000-2000CC",IF(AND(I154&gt;2000,I154&lt;=3000),"2000-3000CC",IF(AND(I154&gt;3000,I154&lt;=4000),"3000-4000CC",IF(AND(I154&gt;4000,I154&lt;=5000),"4000-5000CC",IF(AND(I154&gt;5000,I154&lt;=6000),"&gt;5000CC"))))))</f>
        <v>4000-5000CC</v>
      </c>
    </row>
    <row r="155" spans="1:11" x14ac:dyDescent="0.3">
      <c r="A155">
        <v>1172</v>
      </c>
      <c r="B155" t="s">
        <v>811</v>
      </c>
      <c r="C155" s="10">
        <v>60.5</v>
      </c>
      <c r="D155" s="3">
        <v>50000</v>
      </c>
      <c r="E155" t="s">
        <v>7</v>
      </c>
      <c r="F155" t="s">
        <v>13</v>
      </c>
      <c r="G155" t="s">
        <v>9</v>
      </c>
      <c r="H155">
        <v>2020</v>
      </c>
      <c r="I155">
        <v>796</v>
      </c>
      <c r="J155" t="s">
        <v>10</v>
      </c>
      <c r="K155" t="str">
        <f>IF(AND(I155&gt;600,I155&lt;=1000),"600-1000CC",IF(AND(I155&gt;1000,I155&lt;=2000),"1000-2000CC",IF(AND(I155&gt;2000,I155&lt;=3000),"2000-3000CC",IF(AND(I155&gt;3000,I155&lt;=4000),"3000-4000CC",IF(AND(I155&gt;4000,I155&lt;=5000),"4000-5000CC",IF(AND(I155&gt;5000,I155&lt;=6000),"&gt;5000CC"))))))</f>
        <v>600-1000CC</v>
      </c>
    </row>
    <row r="156" spans="1:11" x14ac:dyDescent="0.3">
      <c r="A156">
        <v>1453</v>
      </c>
      <c r="B156" t="s">
        <v>811</v>
      </c>
      <c r="C156" s="10">
        <v>60.5</v>
      </c>
      <c r="D156" s="3">
        <v>50000</v>
      </c>
      <c r="E156" t="s">
        <v>7</v>
      </c>
      <c r="F156" t="s">
        <v>13</v>
      </c>
      <c r="G156" t="s">
        <v>9</v>
      </c>
      <c r="H156">
        <v>2020</v>
      </c>
      <c r="I156">
        <v>2359</v>
      </c>
      <c r="J156" t="s">
        <v>10</v>
      </c>
      <c r="K156" t="str">
        <f>IF(AND(I156&gt;600,I156&lt;=1000),"600-1000CC",IF(AND(I156&gt;1000,I156&lt;=2000),"1000-2000CC",IF(AND(I156&gt;2000,I156&lt;=3000),"2000-3000CC",IF(AND(I156&gt;3000,I156&lt;=4000),"3000-4000CC",IF(AND(I156&gt;4000,I156&lt;=5000),"4000-5000CC",IF(AND(I156&gt;5000,I156&lt;=6000),"&gt;5000CC"))))))</f>
        <v>2000-3000CC</v>
      </c>
    </row>
    <row r="157" spans="1:11" x14ac:dyDescent="0.3">
      <c r="A157">
        <v>5272</v>
      </c>
      <c r="B157" t="s">
        <v>811</v>
      </c>
      <c r="C157" s="10">
        <v>60.5</v>
      </c>
      <c r="D157" s="3">
        <v>50000</v>
      </c>
      <c r="E157" t="s">
        <v>7</v>
      </c>
      <c r="F157" t="s">
        <v>13</v>
      </c>
      <c r="G157" t="s">
        <v>9</v>
      </c>
      <c r="H157">
        <v>2020</v>
      </c>
      <c r="I157">
        <v>1991</v>
      </c>
      <c r="J157" t="s">
        <v>10</v>
      </c>
      <c r="K157" t="str">
        <f>IF(AND(I157&gt;600,I157&lt;=1000),"600-1000CC",IF(AND(I157&gt;1000,I157&lt;=2000),"1000-2000CC",IF(AND(I157&gt;2000,I157&lt;=3000),"2000-3000CC",IF(AND(I157&gt;3000,I157&lt;=4000),"3000-4000CC",IF(AND(I157&gt;4000,I157&lt;=5000),"4000-5000CC",IF(AND(I157&gt;5000,I157&lt;=6000),"&gt;5000CC"))))))</f>
        <v>1000-2000CC</v>
      </c>
    </row>
    <row r="158" spans="1:11" x14ac:dyDescent="0.3">
      <c r="A158">
        <v>845</v>
      </c>
      <c r="B158" t="s">
        <v>163</v>
      </c>
      <c r="C158" s="10">
        <v>60</v>
      </c>
      <c r="D158" s="3">
        <v>19000</v>
      </c>
      <c r="E158" t="s">
        <v>7</v>
      </c>
      <c r="F158" t="s">
        <v>13</v>
      </c>
      <c r="G158" t="s">
        <v>9</v>
      </c>
      <c r="H158">
        <v>2021</v>
      </c>
      <c r="I158">
        <v>998</v>
      </c>
      <c r="J158" t="s">
        <v>10</v>
      </c>
      <c r="K158" t="str">
        <f>IF(AND(I158&gt;600,I158&lt;=1000),"600-1000CC",IF(AND(I158&gt;1000,I158&lt;=2000),"1000-2000CC",IF(AND(I158&gt;2000,I158&lt;=3000),"2000-3000CC",IF(AND(I158&gt;3000,I158&lt;=4000),"3000-4000CC",IF(AND(I158&gt;4000,I158&lt;=5000),"4000-5000CC",IF(AND(I158&gt;5000,I158&lt;=6000),"&gt;5000CC"))))))</f>
        <v>600-1000CC</v>
      </c>
    </row>
    <row r="159" spans="1:11" x14ac:dyDescent="0.3">
      <c r="A159">
        <v>1158</v>
      </c>
      <c r="B159" t="s">
        <v>801</v>
      </c>
      <c r="C159" s="10">
        <v>60</v>
      </c>
      <c r="D159" s="3">
        <v>7500</v>
      </c>
      <c r="E159" t="s">
        <v>7</v>
      </c>
      <c r="F159" t="s">
        <v>13</v>
      </c>
      <c r="G159" t="s">
        <v>9</v>
      </c>
      <c r="H159">
        <v>2020</v>
      </c>
      <c r="I159">
        <v>1798</v>
      </c>
      <c r="J159" t="s">
        <v>10</v>
      </c>
      <c r="K159" t="str">
        <f>IF(AND(I159&gt;600,I159&lt;=1000),"600-1000CC",IF(AND(I159&gt;1000,I159&lt;=2000),"1000-2000CC",IF(AND(I159&gt;2000,I159&lt;=3000),"2000-3000CC",IF(AND(I159&gt;3000,I159&lt;=4000),"3000-4000CC",IF(AND(I159&gt;4000,I159&lt;=5000),"4000-5000CC",IF(AND(I159&gt;5000,I159&lt;=6000),"&gt;5000CC"))))))</f>
        <v>1000-2000CC</v>
      </c>
    </row>
    <row r="160" spans="1:11" x14ac:dyDescent="0.3">
      <c r="A160">
        <v>1220</v>
      </c>
      <c r="B160" t="s">
        <v>163</v>
      </c>
      <c r="C160" s="10">
        <v>60</v>
      </c>
      <c r="D160" s="3">
        <v>19000</v>
      </c>
      <c r="E160" t="s">
        <v>7</v>
      </c>
      <c r="F160" t="s">
        <v>13</v>
      </c>
      <c r="G160" t="s">
        <v>9</v>
      </c>
      <c r="H160">
        <v>2021</v>
      </c>
      <c r="I160">
        <v>1968</v>
      </c>
      <c r="J160" t="s">
        <v>10</v>
      </c>
      <c r="K160" t="str">
        <f>IF(AND(I160&gt;600,I160&lt;=1000),"600-1000CC",IF(AND(I160&gt;1000,I160&lt;=2000),"1000-2000CC",IF(AND(I160&gt;2000,I160&lt;=3000),"2000-3000CC",IF(AND(I160&gt;3000,I160&lt;=4000),"3000-4000CC",IF(AND(I160&gt;4000,I160&lt;=5000),"4000-5000CC",IF(AND(I160&gt;5000,I160&lt;=6000),"&gt;5000CC"))))))</f>
        <v>1000-2000CC</v>
      </c>
    </row>
    <row r="161" spans="1:11" x14ac:dyDescent="0.3">
      <c r="A161">
        <v>1452</v>
      </c>
      <c r="B161" t="s">
        <v>801</v>
      </c>
      <c r="C161" s="10">
        <v>60</v>
      </c>
      <c r="D161" s="3">
        <v>7500</v>
      </c>
      <c r="E161" t="s">
        <v>7</v>
      </c>
      <c r="F161" t="s">
        <v>13</v>
      </c>
      <c r="G161" t="s">
        <v>9</v>
      </c>
      <c r="H161">
        <v>2020</v>
      </c>
      <c r="I161">
        <v>1198</v>
      </c>
      <c r="J161" t="s">
        <v>53</v>
      </c>
      <c r="K161" t="str">
        <f>IF(AND(I161&gt;600,I161&lt;=1000),"600-1000CC",IF(AND(I161&gt;1000,I161&lt;=2000),"1000-2000CC",IF(AND(I161&gt;2000,I161&lt;=3000),"2000-3000CC",IF(AND(I161&gt;3000,I161&lt;=4000),"3000-4000CC",IF(AND(I161&gt;4000,I161&lt;=5000),"4000-5000CC",IF(AND(I161&gt;5000,I161&lt;=6000),"&gt;5000CC"))))))</f>
        <v>1000-2000CC</v>
      </c>
    </row>
    <row r="162" spans="1:11" x14ac:dyDescent="0.3">
      <c r="A162">
        <v>1518</v>
      </c>
      <c r="B162" t="s">
        <v>163</v>
      </c>
      <c r="C162" s="10">
        <v>60</v>
      </c>
      <c r="D162" s="3">
        <v>19000</v>
      </c>
      <c r="E162" t="s">
        <v>7</v>
      </c>
      <c r="F162" t="s">
        <v>13</v>
      </c>
      <c r="G162" t="s">
        <v>9</v>
      </c>
      <c r="H162">
        <v>2021</v>
      </c>
      <c r="I162">
        <v>1498</v>
      </c>
      <c r="J162" t="s">
        <v>10</v>
      </c>
      <c r="K162" t="str">
        <f>IF(AND(I162&gt;600,I162&lt;=1000),"600-1000CC",IF(AND(I162&gt;1000,I162&lt;=2000),"1000-2000CC",IF(AND(I162&gt;2000,I162&lt;=3000),"2000-3000CC",IF(AND(I162&gt;3000,I162&lt;=4000),"3000-4000CC",IF(AND(I162&gt;4000,I162&lt;=5000),"4000-5000CC",IF(AND(I162&gt;5000,I162&lt;=6000),"&gt;5000CC"))))))</f>
        <v>1000-2000CC</v>
      </c>
    </row>
    <row r="163" spans="1:11" x14ac:dyDescent="0.3">
      <c r="A163">
        <v>3046</v>
      </c>
      <c r="B163" t="s">
        <v>163</v>
      </c>
      <c r="C163" s="10">
        <v>60</v>
      </c>
      <c r="D163" s="3">
        <v>19000</v>
      </c>
      <c r="E163" t="s">
        <v>7</v>
      </c>
      <c r="F163" t="s">
        <v>13</v>
      </c>
      <c r="G163" t="s">
        <v>9</v>
      </c>
      <c r="H163">
        <v>2021</v>
      </c>
      <c r="I163">
        <v>1997</v>
      </c>
      <c r="J163" t="s">
        <v>10</v>
      </c>
      <c r="K163" t="str">
        <f>IF(AND(I163&gt;600,I163&lt;=1000),"600-1000CC",IF(AND(I163&gt;1000,I163&lt;=2000),"1000-2000CC",IF(AND(I163&gt;2000,I163&lt;=3000),"2000-3000CC",IF(AND(I163&gt;3000,I163&lt;=4000),"3000-4000CC",IF(AND(I163&gt;4000,I163&lt;=5000),"4000-5000CC",IF(AND(I163&gt;5000,I163&lt;=6000),"&gt;5000CC"))))))</f>
        <v>1000-2000CC</v>
      </c>
    </row>
    <row r="164" spans="1:11" x14ac:dyDescent="0.3">
      <c r="A164">
        <v>4112</v>
      </c>
      <c r="B164" t="s">
        <v>163</v>
      </c>
      <c r="C164" s="10">
        <v>60</v>
      </c>
      <c r="D164" s="3">
        <v>19000</v>
      </c>
      <c r="E164" t="s">
        <v>7</v>
      </c>
      <c r="F164" t="s">
        <v>13</v>
      </c>
      <c r="G164" t="s">
        <v>9</v>
      </c>
      <c r="H164">
        <v>2021</v>
      </c>
      <c r="I164">
        <v>2143</v>
      </c>
      <c r="J164" t="s">
        <v>10</v>
      </c>
      <c r="K164" t="str">
        <f>IF(AND(I164&gt;600,I164&lt;=1000),"600-1000CC",IF(AND(I164&gt;1000,I164&lt;=2000),"1000-2000CC",IF(AND(I164&gt;2000,I164&lt;=3000),"2000-3000CC",IF(AND(I164&gt;3000,I164&lt;=4000),"3000-4000CC",IF(AND(I164&gt;4000,I164&lt;=5000),"4000-5000CC",IF(AND(I164&gt;5000,I164&lt;=6000),"&gt;5000CC"))))))</f>
        <v>2000-3000CC</v>
      </c>
    </row>
    <row r="165" spans="1:11" x14ac:dyDescent="0.3">
      <c r="A165">
        <v>5322</v>
      </c>
      <c r="B165" t="s">
        <v>163</v>
      </c>
      <c r="C165" s="10">
        <v>60</v>
      </c>
      <c r="D165" s="3">
        <v>19000</v>
      </c>
      <c r="E165" t="s">
        <v>7</v>
      </c>
      <c r="F165" t="s">
        <v>13</v>
      </c>
      <c r="G165" t="s">
        <v>9</v>
      </c>
      <c r="H165">
        <v>2021</v>
      </c>
      <c r="I165">
        <v>1997</v>
      </c>
      <c r="J165" t="s">
        <v>10</v>
      </c>
      <c r="K165" t="str">
        <f>IF(AND(I165&gt;600,I165&lt;=1000),"600-1000CC",IF(AND(I165&gt;1000,I165&lt;=2000),"1000-2000CC",IF(AND(I165&gt;2000,I165&lt;=3000),"2000-3000CC",IF(AND(I165&gt;3000,I165&lt;=4000),"3000-4000CC",IF(AND(I165&gt;4000,I165&lt;=5000),"4000-5000CC",IF(AND(I165&gt;5000,I165&lt;=6000),"&gt;5000CC"))))))</f>
        <v>1000-2000CC</v>
      </c>
    </row>
    <row r="166" spans="1:11" x14ac:dyDescent="0.3">
      <c r="A166">
        <v>368</v>
      </c>
      <c r="B166" t="s">
        <v>332</v>
      </c>
      <c r="C166" s="10">
        <v>59.75</v>
      </c>
      <c r="D166" s="3">
        <v>27000</v>
      </c>
      <c r="E166" t="s">
        <v>7</v>
      </c>
      <c r="F166" t="s">
        <v>13</v>
      </c>
      <c r="G166" t="s">
        <v>9</v>
      </c>
      <c r="H166">
        <v>2018</v>
      </c>
      <c r="I166">
        <v>2993</v>
      </c>
      <c r="J166" t="s">
        <v>10</v>
      </c>
      <c r="K166" t="str">
        <f>IF(AND(I166&gt;600,I166&lt;=1000),"600-1000CC",IF(AND(I166&gt;1000,I166&lt;=2000),"1000-2000CC",IF(AND(I166&gt;2000,I166&lt;=3000),"2000-3000CC",IF(AND(I166&gt;3000,I166&lt;=4000),"3000-4000CC",IF(AND(I166&gt;4000,I166&lt;=5000),"4000-5000CC",IF(AND(I166&gt;5000,I166&lt;=6000),"&gt;5000CC"))))))</f>
        <v>2000-3000CC</v>
      </c>
    </row>
    <row r="167" spans="1:11" x14ac:dyDescent="0.3">
      <c r="A167">
        <v>881</v>
      </c>
      <c r="B167" t="s">
        <v>654</v>
      </c>
      <c r="C167" s="10">
        <v>59.5</v>
      </c>
      <c r="D167" s="3">
        <v>45000</v>
      </c>
      <c r="E167" t="s">
        <v>7</v>
      </c>
      <c r="F167" t="s">
        <v>13</v>
      </c>
      <c r="G167" t="s">
        <v>27</v>
      </c>
      <c r="H167">
        <v>2016</v>
      </c>
      <c r="I167">
        <v>2499</v>
      </c>
      <c r="J167" t="s">
        <v>10</v>
      </c>
      <c r="K167" t="str">
        <f>IF(AND(I167&gt;600,I167&lt;=1000),"600-1000CC",IF(AND(I167&gt;1000,I167&lt;=2000),"1000-2000CC",IF(AND(I167&gt;2000,I167&lt;=3000),"2000-3000CC",IF(AND(I167&gt;3000,I167&lt;=4000),"3000-4000CC",IF(AND(I167&gt;4000,I167&lt;=5000),"4000-5000CC",IF(AND(I167&gt;5000,I167&lt;=6000),"&gt;5000CC"))))))</f>
        <v>2000-3000CC</v>
      </c>
    </row>
    <row r="168" spans="1:11" x14ac:dyDescent="0.3">
      <c r="A168">
        <v>1297</v>
      </c>
      <c r="B168" t="s">
        <v>654</v>
      </c>
      <c r="C168" s="10">
        <v>59.5</v>
      </c>
      <c r="D168" s="3">
        <v>45000</v>
      </c>
      <c r="E168" t="s">
        <v>7</v>
      </c>
      <c r="F168" t="s">
        <v>13</v>
      </c>
      <c r="G168" t="s">
        <v>27</v>
      </c>
      <c r="H168">
        <v>2016</v>
      </c>
      <c r="I168">
        <v>2499</v>
      </c>
      <c r="J168" t="s">
        <v>10</v>
      </c>
      <c r="K168" t="str">
        <f>IF(AND(I168&gt;600,I168&lt;=1000),"600-1000CC",IF(AND(I168&gt;1000,I168&lt;=2000),"1000-2000CC",IF(AND(I168&gt;2000,I168&lt;=3000),"2000-3000CC",IF(AND(I168&gt;3000,I168&lt;=4000),"3000-4000CC",IF(AND(I168&gt;4000,I168&lt;=5000),"4000-5000CC",IF(AND(I168&gt;5000,I168&lt;=6000),"&gt;5000CC"))))))</f>
        <v>2000-3000CC</v>
      </c>
    </row>
    <row r="169" spans="1:11" x14ac:dyDescent="0.3">
      <c r="A169">
        <v>3082</v>
      </c>
      <c r="B169" t="s">
        <v>654</v>
      </c>
      <c r="C169" s="10">
        <v>59.5</v>
      </c>
      <c r="D169" s="3">
        <v>45000</v>
      </c>
      <c r="E169" t="s">
        <v>7</v>
      </c>
      <c r="F169" t="s">
        <v>13</v>
      </c>
      <c r="G169" t="s">
        <v>27</v>
      </c>
      <c r="H169">
        <v>2016</v>
      </c>
      <c r="I169">
        <v>1248</v>
      </c>
      <c r="J169" t="s">
        <v>10</v>
      </c>
      <c r="K169" t="str">
        <f>IF(AND(I169&gt;600,I169&lt;=1000),"600-1000CC",IF(AND(I169&gt;1000,I169&lt;=2000),"1000-2000CC",IF(AND(I169&gt;2000,I169&lt;=3000),"2000-3000CC",IF(AND(I169&gt;3000,I169&lt;=4000),"3000-4000CC",IF(AND(I169&gt;4000,I169&lt;=5000),"4000-5000CC",IF(AND(I169&gt;5000,I169&lt;=6000),"&gt;5000CC"))))))</f>
        <v>1000-2000CC</v>
      </c>
    </row>
    <row r="170" spans="1:11" x14ac:dyDescent="0.3">
      <c r="A170">
        <v>4148</v>
      </c>
      <c r="B170" t="s">
        <v>654</v>
      </c>
      <c r="C170" s="10">
        <v>59.5</v>
      </c>
      <c r="D170" s="3">
        <v>45000</v>
      </c>
      <c r="E170" t="s">
        <v>7</v>
      </c>
      <c r="F170" t="s">
        <v>13</v>
      </c>
      <c r="G170" t="s">
        <v>27</v>
      </c>
      <c r="H170">
        <v>2016</v>
      </c>
      <c r="I170">
        <v>998</v>
      </c>
      <c r="J170" t="s">
        <v>10</v>
      </c>
      <c r="K170" t="str">
        <f>IF(AND(I170&gt;600,I170&lt;=1000),"600-1000CC",IF(AND(I170&gt;1000,I170&lt;=2000),"1000-2000CC",IF(AND(I170&gt;2000,I170&lt;=3000),"2000-3000CC",IF(AND(I170&gt;3000,I170&lt;=4000),"3000-4000CC",IF(AND(I170&gt;4000,I170&lt;=5000),"4000-5000CC",IF(AND(I170&gt;5000,I170&lt;=6000),"&gt;5000CC"))))))</f>
        <v>600-1000CC</v>
      </c>
    </row>
    <row r="171" spans="1:11" x14ac:dyDescent="0.3">
      <c r="A171">
        <v>5386</v>
      </c>
      <c r="B171" t="s">
        <v>654</v>
      </c>
      <c r="C171" s="10">
        <v>59.5</v>
      </c>
      <c r="D171" s="3">
        <v>45000</v>
      </c>
      <c r="E171" t="s">
        <v>7</v>
      </c>
      <c r="F171" t="s">
        <v>13</v>
      </c>
      <c r="G171" t="s">
        <v>27</v>
      </c>
      <c r="H171">
        <v>2016</v>
      </c>
      <c r="I171">
        <v>2143</v>
      </c>
      <c r="J171" t="s">
        <v>10</v>
      </c>
      <c r="K171" t="str">
        <f>IF(AND(I171&gt;600,I171&lt;=1000),"600-1000CC",IF(AND(I171&gt;1000,I171&lt;=2000),"1000-2000CC",IF(AND(I171&gt;2000,I171&lt;=3000),"2000-3000CC",IF(AND(I171&gt;3000,I171&lt;=4000),"3000-4000CC",IF(AND(I171&gt;4000,I171&lt;=5000),"4000-5000CC",IF(AND(I171&gt;5000,I171&lt;=6000),"&gt;5000CC"))))))</f>
        <v>2000-3000CC</v>
      </c>
    </row>
    <row r="172" spans="1:11" x14ac:dyDescent="0.3">
      <c r="A172">
        <v>3292</v>
      </c>
      <c r="B172" t="s">
        <v>1482</v>
      </c>
      <c r="C172" s="10">
        <v>59</v>
      </c>
      <c r="D172" s="3">
        <v>47000</v>
      </c>
      <c r="E172" t="s">
        <v>7</v>
      </c>
      <c r="F172" t="s">
        <v>13</v>
      </c>
      <c r="G172" t="s">
        <v>27</v>
      </c>
      <c r="H172">
        <v>2019</v>
      </c>
      <c r="I172">
        <v>1197</v>
      </c>
      <c r="J172" t="s">
        <v>10</v>
      </c>
      <c r="K172" t="str">
        <f>IF(AND(I172&gt;600,I172&lt;=1000),"600-1000CC",IF(AND(I172&gt;1000,I172&lt;=2000),"1000-2000CC",IF(AND(I172&gt;2000,I172&lt;=3000),"2000-3000CC",IF(AND(I172&gt;3000,I172&lt;=4000),"3000-4000CC",IF(AND(I172&gt;4000,I172&lt;=5000),"4000-5000CC",IF(AND(I172&gt;5000,I172&lt;=6000),"&gt;5000CC"))))))</f>
        <v>1000-2000CC</v>
      </c>
    </row>
    <row r="173" spans="1:11" x14ac:dyDescent="0.3">
      <c r="A173">
        <v>1329</v>
      </c>
      <c r="B173" t="s">
        <v>812</v>
      </c>
      <c r="C173" s="10">
        <v>58.85</v>
      </c>
      <c r="D173" s="3">
        <v>65000</v>
      </c>
      <c r="E173" t="s">
        <v>7</v>
      </c>
      <c r="F173" t="s">
        <v>13</v>
      </c>
      <c r="G173" t="s">
        <v>9</v>
      </c>
      <c r="H173">
        <v>2017</v>
      </c>
      <c r="I173">
        <v>2995</v>
      </c>
      <c r="J173" t="s">
        <v>10</v>
      </c>
      <c r="K173" t="str">
        <f>IF(AND(I173&gt;600,I173&lt;=1000),"600-1000CC",IF(AND(I173&gt;1000,I173&lt;=2000),"1000-2000CC",IF(AND(I173&gt;2000,I173&lt;=3000),"2000-3000CC",IF(AND(I173&gt;3000,I173&lt;=4000),"3000-4000CC",IF(AND(I173&gt;4000,I173&lt;=5000),"4000-5000CC",IF(AND(I173&gt;5000,I173&lt;=6000),"&gt;5000CC"))))))</f>
        <v>2000-3000CC</v>
      </c>
    </row>
    <row r="174" spans="1:11" x14ac:dyDescent="0.3">
      <c r="A174">
        <v>375</v>
      </c>
      <c r="B174" t="s">
        <v>339</v>
      </c>
      <c r="C174" s="10">
        <v>58.75</v>
      </c>
      <c r="D174" s="3">
        <v>17100</v>
      </c>
      <c r="E174" t="s">
        <v>7</v>
      </c>
      <c r="F174" t="s">
        <v>13</v>
      </c>
      <c r="G174" t="s">
        <v>9</v>
      </c>
      <c r="H174">
        <v>2019</v>
      </c>
      <c r="I174">
        <v>2993</v>
      </c>
      <c r="J174" t="s">
        <v>10</v>
      </c>
      <c r="K174" t="str">
        <f>IF(AND(I174&gt;600,I174&lt;=1000),"600-1000CC",IF(AND(I174&gt;1000,I174&lt;=2000),"1000-2000CC",IF(AND(I174&gt;2000,I174&lt;=3000),"2000-3000CC",IF(AND(I174&gt;3000,I174&lt;=4000),"3000-4000CC",IF(AND(I174&gt;4000,I174&lt;=5000),"4000-5000CC",IF(AND(I174&gt;5000,I174&lt;=6000),"&gt;5000CC"))))))</f>
        <v>2000-3000CC</v>
      </c>
    </row>
    <row r="175" spans="1:11" x14ac:dyDescent="0.3">
      <c r="A175">
        <v>3707</v>
      </c>
      <c r="B175" t="s">
        <v>457</v>
      </c>
      <c r="C175" s="10">
        <v>58.75</v>
      </c>
      <c r="D175" s="3">
        <v>18000</v>
      </c>
      <c r="E175" t="s">
        <v>7</v>
      </c>
      <c r="F175" t="s">
        <v>13</v>
      </c>
      <c r="G175" t="s">
        <v>9</v>
      </c>
      <c r="H175">
        <v>2020</v>
      </c>
      <c r="I175">
        <v>2143</v>
      </c>
      <c r="J175" t="s">
        <v>10</v>
      </c>
      <c r="K175" t="str">
        <f>IF(AND(I175&gt;600,I175&lt;=1000),"600-1000CC",IF(AND(I175&gt;1000,I175&lt;=2000),"1000-2000CC",IF(AND(I175&gt;2000,I175&lt;=3000),"2000-3000CC",IF(AND(I175&gt;3000,I175&lt;=4000),"3000-4000CC",IF(AND(I175&gt;4000,I175&lt;=5000),"4000-5000CC",IF(AND(I175&gt;5000,I175&lt;=6000),"&gt;5000CC"))))))</f>
        <v>2000-3000CC</v>
      </c>
    </row>
    <row r="176" spans="1:11" x14ac:dyDescent="0.3">
      <c r="A176">
        <v>4243</v>
      </c>
      <c r="B176" t="s">
        <v>457</v>
      </c>
      <c r="C176" s="10">
        <v>58.75</v>
      </c>
      <c r="D176" s="3">
        <v>18000</v>
      </c>
      <c r="E176" t="s">
        <v>7</v>
      </c>
      <c r="F176" t="s">
        <v>13</v>
      </c>
      <c r="G176" t="s">
        <v>9</v>
      </c>
      <c r="H176">
        <v>2020</v>
      </c>
      <c r="I176">
        <v>1197</v>
      </c>
      <c r="J176" t="s">
        <v>10</v>
      </c>
      <c r="K176" t="str">
        <f>IF(AND(I176&gt;600,I176&lt;=1000),"600-1000CC",IF(AND(I176&gt;1000,I176&lt;=2000),"1000-2000CC",IF(AND(I176&gt;2000,I176&lt;=3000),"2000-3000CC",IF(AND(I176&gt;3000,I176&lt;=4000),"3000-4000CC",IF(AND(I176&gt;4000,I176&lt;=5000),"4000-5000CC",IF(AND(I176&gt;5000,I176&lt;=6000),"&gt;5000CC"))))))</f>
        <v>1000-2000CC</v>
      </c>
    </row>
    <row r="177" spans="1:11" x14ac:dyDescent="0.3">
      <c r="A177">
        <v>841</v>
      </c>
      <c r="B177" t="s">
        <v>627</v>
      </c>
      <c r="C177" s="10">
        <v>58</v>
      </c>
      <c r="D177" s="3">
        <v>17000</v>
      </c>
      <c r="E177" t="s">
        <v>7</v>
      </c>
      <c r="F177" t="s">
        <v>13</v>
      </c>
      <c r="G177" t="s">
        <v>9</v>
      </c>
      <c r="H177">
        <v>2020</v>
      </c>
      <c r="I177">
        <v>1582</v>
      </c>
      <c r="J177" t="s">
        <v>10</v>
      </c>
      <c r="K177" t="str">
        <f>IF(AND(I177&gt;600,I177&lt;=1000),"600-1000CC",IF(AND(I177&gt;1000,I177&lt;=2000),"1000-2000CC",IF(AND(I177&gt;2000,I177&lt;=3000),"2000-3000CC",IF(AND(I177&gt;3000,I177&lt;=4000),"3000-4000CC",IF(AND(I177&gt;4000,I177&lt;=5000),"4000-5000CC",IF(AND(I177&gt;5000,I177&lt;=6000),"&gt;5000CC"))))))</f>
        <v>1000-2000CC</v>
      </c>
    </row>
    <row r="178" spans="1:11" x14ac:dyDescent="0.3">
      <c r="A178">
        <v>912</v>
      </c>
      <c r="B178" t="s">
        <v>673</v>
      </c>
      <c r="C178" s="10">
        <v>58</v>
      </c>
      <c r="D178" s="3">
        <v>50000</v>
      </c>
      <c r="E178" t="s">
        <v>7</v>
      </c>
      <c r="F178" t="s">
        <v>13</v>
      </c>
      <c r="G178" t="s">
        <v>9</v>
      </c>
      <c r="H178">
        <v>2016</v>
      </c>
      <c r="I178">
        <v>1197</v>
      </c>
      <c r="J178" t="s">
        <v>10</v>
      </c>
      <c r="K178" t="str">
        <f>IF(AND(I178&gt;600,I178&lt;=1000),"600-1000CC",IF(AND(I178&gt;1000,I178&lt;=2000),"1000-2000CC",IF(AND(I178&gt;2000,I178&lt;=3000),"2000-3000CC",IF(AND(I178&gt;3000,I178&lt;=4000),"3000-4000CC",IF(AND(I178&gt;4000,I178&lt;=5000),"4000-5000CC",IF(AND(I178&gt;5000,I178&lt;=6000),"&gt;5000CC"))))))</f>
        <v>1000-2000CC</v>
      </c>
    </row>
    <row r="179" spans="1:11" x14ac:dyDescent="0.3">
      <c r="A179">
        <v>1213</v>
      </c>
      <c r="B179" t="s">
        <v>627</v>
      </c>
      <c r="C179" s="10">
        <v>58</v>
      </c>
      <c r="D179" s="3">
        <v>17000</v>
      </c>
      <c r="E179" t="s">
        <v>7</v>
      </c>
      <c r="F179" t="s">
        <v>13</v>
      </c>
      <c r="G179" t="s">
        <v>9</v>
      </c>
      <c r="H179">
        <v>2020</v>
      </c>
      <c r="I179">
        <v>1950</v>
      </c>
      <c r="J179" t="s">
        <v>10</v>
      </c>
      <c r="K179" t="str">
        <f>IF(AND(I179&gt;600,I179&lt;=1000),"600-1000CC",IF(AND(I179&gt;1000,I179&lt;=2000),"1000-2000CC",IF(AND(I179&gt;2000,I179&lt;=3000),"2000-3000CC",IF(AND(I179&gt;3000,I179&lt;=4000),"3000-4000CC",IF(AND(I179&gt;4000,I179&lt;=5000),"4000-5000CC",IF(AND(I179&gt;5000,I179&lt;=6000),"&gt;5000CC"))))))</f>
        <v>1000-2000CC</v>
      </c>
    </row>
    <row r="180" spans="1:11" x14ac:dyDescent="0.3">
      <c r="A180">
        <v>1512</v>
      </c>
      <c r="B180" t="s">
        <v>627</v>
      </c>
      <c r="C180" s="10">
        <v>58</v>
      </c>
      <c r="D180" s="3">
        <v>17000</v>
      </c>
      <c r="E180" t="s">
        <v>7</v>
      </c>
      <c r="F180" t="s">
        <v>13</v>
      </c>
      <c r="G180" t="s">
        <v>9</v>
      </c>
      <c r="H180">
        <v>2020</v>
      </c>
      <c r="I180">
        <v>1197</v>
      </c>
      <c r="J180" t="s">
        <v>10</v>
      </c>
      <c r="K180" t="str">
        <f>IF(AND(I180&gt;600,I180&lt;=1000),"600-1000CC",IF(AND(I180&gt;1000,I180&lt;=2000),"1000-2000CC",IF(AND(I180&gt;2000,I180&lt;=3000),"2000-3000CC",IF(AND(I180&gt;3000,I180&lt;=4000),"3000-4000CC",IF(AND(I180&gt;4000,I180&lt;=5000),"4000-5000CC",IF(AND(I180&gt;5000,I180&lt;=6000),"&gt;5000CC"))))))</f>
        <v>1000-2000CC</v>
      </c>
    </row>
    <row r="181" spans="1:11" x14ac:dyDescent="0.3">
      <c r="A181">
        <v>1803</v>
      </c>
      <c r="B181" t="s">
        <v>283</v>
      </c>
      <c r="C181" s="10">
        <v>58</v>
      </c>
      <c r="D181" s="3">
        <v>70000</v>
      </c>
      <c r="E181" t="s">
        <v>7</v>
      </c>
      <c r="F181" t="s">
        <v>13</v>
      </c>
      <c r="G181" t="s">
        <v>9</v>
      </c>
      <c r="H181">
        <v>2018</v>
      </c>
      <c r="I181">
        <v>1995</v>
      </c>
      <c r="J181" t="s">
        <v>10</v>
      </c>
      <c r="K181" t="str">
        <f>IF(AND(I181&gt;600,I181&lt;=1000),"600-1000CC",IF(AND(I181&gt;1000,I181&lt;=2000),"1000-2000CC",IF(AND(I181&gt;2000,I181&lt;=3000),"2000-3000CC",IF(AND(I181&gt;3000,I181&lt;=4000),"3000-4000CC",IF(AND(I181&gt;4000,I181&lt;=5000),"4000-5000CC",IF(AND(I181&gt;5000,I181&lt;=6000),"&gt;5000CC"))))))</f>
        <v>1000-2000CC</v>
      </c>
    </row>
    <row r="182" spans="1:11" x14ac:dyDescent="0.3">
      <c r="A182">
        <v>3042</v>
      </c>
      <c r="B182" t="s">
        <v>627</v>
      </c>
      <c r="C182" s="10">
        <v>58</v>
      </c>
      <c r="D182" s="3">
        <v>17000</v>
      </c>
      <c r="E182" t="s">
        <v>7</v>
      </c>
      <c r="F182" t="s">
        <v>13</v>
      </c>
      <c r="G182" t="s">
        <v>9</v>
      </c>
      <c r="H182">
        <v>2020</v>
      </c>
      <c r="I182">
        <v>1396</v>
      </c>
      <c r="J182" t="s">
        <v>10</v>
      </c>
      <c r="K182" t="str">
        <f>IF(AND(I182&gt;600,I182&lt;=1000),"600-1000CC",IF(AND(I182&gt;1000,I182&lt;=2000),"1000-2000CC",IF(AND(I182&gt;2000,I182&lt;=3000),"2000-3000CC",IF(AND(I182&gt;3000,I182&lt;=4000),"3000-4000CC",IF(AND(I182&gt;4000,I182&lt;=5000),"4000-5000CC",IF(AND(I182&gt;5000,I182&lt;=6000),"&gt;5000CC"))))))</f>
        <v>1000-2000CC</v>
      </c>
    </row>
    <row r="183" spans="1:11" x14ac:dyDescent="0.3">
      <c r="A183">
        <v>3117</v>
      </c>
      <c r="B183" t="s">
        <v>673</v>
      </c>
      <c r="C183" s="10">
        <v>58</v>
      </c>
      <c r="D183" s="3">
        <v>50000</v>
      </c>
      <c r="E183" t="s">
        <v>7</v>
      </c>
      <c r="F183" t="s">
        <v>13</v>
      </c>
      <c r="G183" t="s">
        <v>9</v>
      </c>
      <c r="H183">
        <v>2016</v>
      </c>
      <c r="I183">
        <v>1499</v>
      </c>
      <c r="J183" t="s">
        <v>10</v>
      </c>
      <c r="K183" t="str">
        <f>IF(AND(I183&gt;600,I183&lt;=1000),"600-1000CC",IF(AND(I183&gt;1000,I183&lt;=2000),"1000-2000CC",IF(AND(I183&gt;2000,I183&lt;=3000),"2000-3000CC",IF(AND(I183&gt;3000,I183&lt;=4000),"3000-4000CC",IF(AND(I183&gt;4000,I183&lt;=5000),"4000-5000CC",IF(AND(I183&gt;5000,I183&lt;=6000),"&gt;5000CC"))))))</f>
        <v>1000-2000CC</v>
      </c>
    </row>
    <row r="184" spans="1:11" x14ac:dyDescent="0.3">
      <c r="A184">
        <v>4108</v>
      </c>
      <c r="B184" t="s">
        <v>627</v>
      </c>
      <c r="C184" s="10">
        <v>58</v>
      </c>
      <c r="D184" s="3">
        <v>17000</v>
      </c>
      <c r="E184" t="s">
        <v>7</v>
      </c>
      <c r="F184" t="s">
        <v>13</v>
      </c>
      <c r="G184" t="s">
        <v>9</v>
      </c>
      <c r="H184">
        <v>2020</v>
      </c>
      <c r="I184">
        <v>796</v>
      </c>
      <c r="J184" t="s">
        <v>289</v>
      </c>
      <c r="K184" t="str">
        <f>IF(AND(I184&gt;600,I184&lt;=1000),"600-1000CC",IF(AND(I184&gt;1000,I184&lt;=2000),"1000-2000CC",IF(AND(I184&gt;2000,I184&lt;=3000),"2000-3000CC",IF(AND(I184&gt;3000,I184&lt;=4000),"3000-4000CC",IF(AND(I184&gt;4000,I184&lt;=5000),"4000-5000CC",IF(AND(I184&gt;5000,I184&lt;=6000),"&gt;5000CC"))))))</f>
        <v>600-1000CC</v>
      </c>
    </row>
    <row r="185" spans="1:11" x14ac:dyDescent="0.3">
      <c r="A185">
        <v>4180</v>
      </c>
      <c r="B185" t="s">
        <v>673</v>
      </c>
      <c r="C185" s="10">
        <v>58</v>
      </c>
      <c r="D185" s="3">
        <v>50000</v>
      </c>
      <c r="E185" t="s">
        <v>7</v>
      </c>
      <c r="F185" t="s">
        <v>13</v>
      </c>
      <c r="G185" t="s">
        <v>9</v>
      </c>
      <c r="H185">
        <v>2016</v>
      </c>
      <c r="I185">
        <v>1461</v>
      </c>
      <c r="J185" t="s">
        <v>10</v>
      </c>
      <c r="K185" t="str">
        <f>IF(AND(I185&gt;600,I185&lt;=1000),"600-1000CC",IF(AND(I185&gt;1000,I185&lt;=2000),"1000-2000CC",IF(AND(I185&gt;2000,I185&lt;=3000),"2000-3000CC",IF(AND(I185&gt;3000,I185&lt;=4000),"3000-4000CC",IF(AND(I185&gt;4000,I185&lt;=5000),"4000-5000CC",IF(AND(I185&gt;5000,I185&lt;=6000),"&gt;5000CC"))))))</f>
        <v>1000-2000CC</v>
      </c>
    </row>
    <row r="186" spans="1:11" x14ac:dyDescent="0.3">
      <c r="A186">
        <v>5314</v>
      </c>
      <c r="B186" t="s">
        <v>627</v>
      </c>
      <c r="C186" s="10">
        <v>58</v>
      </c>
      <c r="D186" s="3">
        <v>17000</v>
      </c>
      <c r="E186" t="s">
        <v>7</v>
      </c>
      <c r="F186" t="s">
        <v>13</v>
      </c>
      <c r="G186" t="s">
        <v>9</v>
      </c>
      <c r="H186">
        <v>2020</v>
      </c>
      <c r="I186">
        <v>1995</v>
      </c>
      <c r="J186" t="s">
        <v>61</v>
      </c>
      <c r="K186" t="str">
        <f>IF(AND(I186&gt;600,I186&lt;=1000),"600-1000CC",IF(AND(I186&gt;1000,I186&lt;=2000),"1000-2000CC",IF(AND(I186&gt;2000,I186&lt;=3000),"2000-3000CC",IF(AND(I186&gt;3000,I186&lt;=4000),"3000-4000CC",IF(AND(I186&gt;4000,I186&lt;=5000),"4000-5000CC",IF(AND(I186&gt;5000,I186&lt;=6000),"&gt;5000CC"))))))</f>
        <v>1000-2000CC</v>
      </c>
    </row>
    <row r="187" spans="1:11" x14ac:dyDescent="0.3">
      <c r="A187">
        <v>5430</v>
      </c>
      <c r="B187" t="s">
        <v>673</v>
      </c>
      <c r="C187" s="10">
        <v>58</v>
      </c>
      <c r="D187" s="3">
        <v>50000</v>
      </c>
      <c r="E187" t="s">
        <v>7</v>
      </c>
      <c r="F187" t="s">
        <v>13</v>
      </c>
      <c r="G187" t="s">
        <v>9</v>
      </c>
      <c r="H187">
        <v>2016</v>
      </c>
      <c r="I187">
        <v>1997</v>
      </c>
      <c r="J187" t="s">
        <v>10</v>
      </c>
      <c r="K187" t="str">
        <f>IF(AND(I187&gt;600,I187&lt;=1000),"600-1000CC",IF(AND(I187&gt;1000,I187&lt;=2000),"1000-2000CC",IF(AND(I187&gt;2000,I187&lt;=3000),"2000-3000CC",IF(AND(I187&gt;3000,I187&lt;=4000),"3000-4000CC",IF(AND(I187&gt;4000,I187&lt;=5000),"4000-5000CC",IF(AND(I187&gt;5000,I187&lt;=6000),"&gt;5000CC"))))))</f>
        <v>1000-2000CC</v>
      </c>
    </row>
    <row r="188" spans="1:11" x14ac:dyDescent="0.3">
      <c r="A188">
        <v>2916</v>
      </c>
      <c r="B188" t="s">
        <v>1382</v>
      </c>
      <c r="C188" s="10">
        <v>57.8</v>
      </c>
      <c r="D188" s="3">
        <v>16000</v>
      </c>
      <c r="E188" t="s">
        <v>12</v>
      </c>
      <c r="F188" t="s">
        <v>13</v>
      </c>
      <c r="G188" t="s">
        <v>1130</v>
      </c>
      <c r="H188">
        <v>2021</v>
      </c>
      <c r="I188">
        <v>1968</v>
      </c>
      <c r="J188" t="s">
        <v>10</v>
      </c>
      <c r="K188" t="str">
        <f>IF(AND(I188&gt;600,I188&lt;=1000),"600-1000CC",IF(AND(I188&gt;1000,I188&lt;=2000),"1000-2000CC",IF(AND(I188&gt;2000,I188&lt;=3000),"2000-3000CC",IF(AND(I188&gt;3000,I188&lt;=4000),"3000-4000CC",IF(AND(I188&gt;4000,I188&lt;=5000),"4000-5000CC",IF(AND(I188&gt;5000,I188&lt;=6000),"&gt;5000CC"))))))</f>
        <v>1000-2000CC</v>
      </c>
    </row>
    <row r="189" spans="1:11" x14ac:dyDescent="0.3">
      <c r="A189">
        <v>4268</v>
      </c>
      <c r="B189" t="s">
        <v>1382</v>
      </c>
      <c r="C189" s="10">
        <v>57.8</v>
      </c>
      <c r="D189" s="3">
        <v>16000</v>
      </c>
      <c r="E189" t="s">
        <v>12</v>
      </c>
      <c r="F189" t="s">
        <v>13</v>
      </c>
      <c r="G189" t="s">
        <v>1130</v>
      </c>
      <c r="H189">
        <v>2021</v>
      </c>
      <c r="I189">
        <v>1968</v>
      </c>
      <c r="J189" t="s">
        <v>10</v>
      </c>
      <c r="K189" t="str">
        <f>IF(AND(I189&gt;600,I189&lt;=1000),"600-1000CC",IF(AND(I189&gt;1000,I189&lt;=2000),"1000-2000CC",IF(AND(I189&gt;2000,I189&lt;=3000),"2000-3000CC",IF(AND(I189&gt;3000,I189&lt;=4000),"3000-4000CC",IF(AND(I189&gt;4000,I189&lt;=5000),"4000-5000CC",IF(AND(I189&gt;5000,I189&lt;=6000),"&gt;5000CC"))))))</f>
        <v>1000-2000CC</v>
      </c>
    </row>
    <row r="190" spans="1:11" x14ac:dyDescent="0.3">
      <c r="A190">
        <v>3812</v>
      </c>
      <c r="B190" t="s">
        <v>1621</v>
      </c>
      <c r="C190" s="10">
        <v>56.75</v>
      </c>
      <c r="D190" s="3">
        <v>13000</v>
      </c>
      <c r="E190" t="s">
        <v>7</v>
      </c>
      <c r="F190" t="s">
        <v>13</v>
      </c>
      <c r="G190" t="s">
        <v>9</v>
      </c>
      <c r="H190">
        <v>2019</v>
      </c>
      <c r="I190">
        <v>1086</v>
      </c>
      <c r="J190" t="s">
        <v>10</v>
      </c>
      <c r="K190" t="str">
        <f>IF(AND(I190&gt;600,I190&lt;=1000),"600-1000CC",IF(AND(I190&gt;1000,I190&lt;=2000),"1000-2000CC",IF(AND(I190&gt;2000,I190&lt;=3000),"2000-3000CC",IF(AND(I190&gt;3000,I190&lt;=4000),"3000-4000CC",IF(AND(I190&gt;4000,I190&lt;=5000),"4000-5000CC",IF(AND(I190&gt;5000,I190&lt;=6000),"&gt;5000CC"))))))</f>
        <v>1000-2000CC</v>
      </c>
    </row>
    <row r="191" spans="1:11" x14ac:dyDescent="0.3">
      <c r="A191">
        <v>492</v>
      </c>
      <c r="B191" t="s">
        <v>314</v>
      </c>
      <c r="C191" s="10">
        <v>56.5</v>
      </c>
      <c r="D191" s="3">
        <v>46000</v>
      </c>
      <c r="E191" t="s">
        <v>7</v>
      </c>
      <c r="F191" t="s">
        <v>13</v>
      </c>
      <c r="G191" t="s">
        <v>27</v>
      </c>
      <c r="H191">
        <v>2019</v>
      </c>
      <c r="I191">
        <v>1197</v>
      </c>
      <c r="J191" t="s">
        <v>10</v>
      </c>
      <c r="K191" t="str">
        <f>IF(AND(I191&gt;600,I191&lt;=1000),"600-1000CC",IF(AND(I191&gt;1000,I191&lt;=2000),"1000-2000CC",IF(AND(I191&gt;2000,I191&lt;=3000),"2000-3000CC",IF(AND(I191&gt;3000,I191&lt;=4000),"3000-4000CC",IF(AND(I191&gt;4000,I191&lt;=5000),"4000-5000CC",IF(AND(I191&gt;5000,I191&lt;=6000),"&gt;5000CC"))))))</f>
        <v>1000-2000CC</v>
      </c>
    </row>
    <row r="192" spans="1:11" x14ac:dyDescent="0.3">
      <c r="A192">
        <v>805</v>
      </c>
      <c r="B192" t="s">
        <v>457</v>
      </c>
      <c r="C192" s="10">
        <v>56.5</v>
      </c>
      <c r="D192" s="3">
        <v>24000</v>
      </c>
      <c r="E192" t="s">
        <v>7</v>
      </c>
      <c r="F192" t="s">
        <v>13</v>
      </c>
      <c r="G192" t="s">
        <v>9</v>
      </c>
      <c r="H192">
        <v>2020</v>
      </c>
      <c r="I192">
        <v>1956</v>
      </c>
      <c r="J192" t="s">
        <v>10</v>
      </c>
      <c r="K192" t="str">
        <f>IF(AND(I192&gt;600,I192&lt;=1000),"600-1000CC",IF(AND(I192&gt;1000,I192&lt;=2000),"1000-2000CC",IF(AND(I192&gt;2000,I192&lt;=3000),"2000-3000CC",IF(AND(I192&gt;3000,I192&lt;=4000),"3000-4000CC",IF(AND(I192&gt;4000,I192&lt;=5000),"4000-5000CC",IF(AND(I192&gt;5000,I192&lt;=6000),"&gt;5000CC"))))))</f>
        <v>1000-2000CC</v>
      </c>
    </row>
    <row r="193" spans="1:11" x14ac:dyDescent="0.3">
      <c r="A193">
        <v>1022</v>
      </c>
      <c r="B193" t="s">
        <v>739</v>
      </c>
      <c r="C193" s="10">
        <v>56.5</v>
      </c>
      <c r="D193" s="3">
        <v>29000</v>
      </c>
      <c r="E193" t="s">
        <v>7</v>
      </c>
      <c r="F193" t="s">
        <v>13</v>
      </c>
      <c r="G193" t="s">
        <v>9</v>
      </c>
      <c r="H193">
        <v>2019</v>
      </c>
      <c r="I193">
        <v>1598</v>
      </c>
      <c r="J193" t="s">
        <v>10</v>
      </c>
      <c r="K193" t="str">
        <f>IF(AND(I193&gt;600,I193&lt;=1000),"600-1000CC",IF(AND(I193&gt;1000,I193&lt;=2000),"1000-2000CC",IF(AND(I193&gt;2000,I193&lt;=3000),"2000-3000CC",IF(AND(I193&gt;3000,I193&lt;=4000),"3000-4000CC",IF(AND(I193&gt;4000,I193&lt;=5000),"4000-5000CC",IF(AND(I193&gt;5000,I193&lt;=6000),"&gt;5000CC"))))))</f>
        <v>1000-2000CC</v>
      </c>
    </row>
    <row r="194" spans="1:11" x14ac:dyDescent="0.3">
      <c r="A194">
        <v>1079</v>
      </c>
      <c r="B194" t="s">
        <v>612</v>
      </c>
      <c r="C194" s="10">
        <v>56.5</v>
      </c>
      <c r="D194" s="3">
        <v>32000</v>
      </c>
      <c r="E194" t="s">
        <v>12</v>
      </c>
      <c r="F194" t="s">
        <v>13</v>
      </c>
      <c r="G194" t="s">
        <v>9</v>
      </c>
      <c r="H194">
        <v>2020</v>
      </c>
      <c r="I194">
        <v>1248</v>
      </c>
      <c r="J194" t="s">
        <v>10</v>
      </c>
      <c r="K194" t="str">
        <f>IF(AND(I194&gt;600,I194&lt;=1000),"600-1000CC",IF(AND(I194&gt;1000,I194&lt;=2000),"1000-2000CC",IF(AND(I194&gt;2000,I194&lt;=3000),"2000-3000CC",IF(AND(I194&gt;3000,I194&lt;=4000),"3000-4000CC",IF(AND(I194&gt;4000,I194&lt;=5000),"4000-5000CC",IF(AND(I194&gt;5000,I194&lt;=6000),"&gt;5000CC"))))))</f>
        <v>1000-2000CC</v>
      </c>
    </row>
    <row r="195" spans="1:11" x14ac:dyDescent="0.3">
      <c r="A195">
        <v>1098</v>
      </c>
      <c r="B195" t="s">
        <v>457</v>
      </c>
      <c r="C195" s="10">
        <v>56.5</v>
      </c>
      <c r="D195" s="3">
        <v>24000</v>
      </c>
      <c r="E195" t="s">
        <v>7</v>
      </c>
      <c r="F195" t="s">
        <v>13</v>
      </c>
      <c r="G195" t="s">
        <v>9</v>
      </c>
      <c r="H195">
        <v>2020</v>
      </c>
      <c r="I195">
        <v>2987</v>
      </c>
      <c r="J195" t="s">
        <v>10</v>
      </c>
      <c r="K195" t="str">
        <f>IF(AND(I195&gt;600,I195&lt;=1000),"600-1000CC",IF(AND(I195&gt;1000,I195&lt;=2000),"1000-2000CC",IF(AND(I195&gt;2000,I195&lt;=3000),"2000-3000CC",IF(AND(I195&gt;3000,I195&lt;=4000),"3000-4000CC",IF(AND(I195&gt;4000,I195&lt;=5000),"4000-5000CC",IF(AND(I195&gt;5000,I195&lt;=6000),"&gt;5000CC"))))))</f>
        <v>2000-3000CC</v>
      </c>
    </row>
    <row r="196" spans="1:11" x14ac:dyDescent="0.3">
      <c r="A196">
        <v>1320</v>
      </c>
      <c r="B196" t="s">
        <v>870</v>
      </c>
      <c r="C196" s="10">
        <v>56.5</v>
      </c>
      <c r="D196" s="3">
        <v>34000</v>
      </c>
      <c r="E196" t="s">
        <v>7</v>
      </c>
      <c r="F196" t="s">
        <v>13</v>
      </c>
      <c r="G196" t="s">
        <v>9</v>
      </c>
      <c r="H196">
        <v>2019</v>
      </c>
      <c r="I196">
        <v>1451</v>
      </c>
      <c r="J196" t="s">
        <v>53</v>
      </c>
      <c r="K196" t="str">
        <f>IF(AND(I196&gt;600,I196&lt;=1000),"600-1000CC",IF(AND(I196&gt;1000,I196&lt;=2000),"1000-2000CC",IF(AND(I196&gt;2000,I196&lt;=3000),"2000-3000CC",IF(AND(I196&gt;3000,I196&lt;=4000),"3000-4000CC",IF(AND(I196&gt;4000,I196&lt;=5000),"4000-5000CC",IF(AND(I196&gt;5000,I196&lt;=6000),"&gt;5000CC"))))))</f>
        <v>1000-2000CC</v>
      </c>
    </row>
    <row r="197" spans="1:11" x14ac:dyDescent="0.3">
      <c r="A197">
        <v>1368</v>
      </c>
      <c r="B197" t="s">
        <v>457</v>
      </c>
      <c r="C197" s="10">
        <v>56.5</v>
      </c>
      <c r="D197" s="3">
        <v>24000</v>
      </c>
      <c r="E197" t="s">
        <v>7</v>
      </c>
      <c r="F197" t="s">
        <v>13</v>
      </c>
      <c r="G197" t="s">
        <v>9</v>
      </c>
      <c r="H197">
        <v>2020</v>
      </c>
      <c r="I197">
        <v>1798</v>
      </c>
      <c r="J197" t="s">
        <v>10</v>
      </c>
      <c r="K197" t="str">
        <f>IF(AND(I197&gt;600,I197&lt;=1000),"600-1000CC",IF(AND(I197&gt;1000,I197&lt;=2000),"1000-2000CC",IF(AND(I197&gt;2000,I197&lt;=3000),"2000-3000CC",IF(AND(I197&gt;3000,I197&lt;=4000),"3000-4000CC",IF(AND(I197&gt;4000,I197&lt;=5000),"4000-5000CC",IF(AND(I197&gt;5000,I197&lt;=6000),"&gt;5000CC"))))))</f>
        <v>1000-2000CC</v>
      </c>
    </row>
    <row r="198" spans="1:11" x14ac:dyDescent="0.3">
      <c r="A198">
        <v>3021</v>
      </c>
      <c r="B198" t="s">
        <v>457</v>
      </c>
      <c r="C198" s="10">
        <v>56.5</v>
      </c>
      <c r="D198" s="3">
        <v>24000</v>
      </c>
      <c r="E198" t="s">
        <v>7</v>
      </c>
      <c r="F198" t="s">
        <v>13</v>
      </c>
      <c r="G198" t="s">
        <v>9</v>
      </c>
      <c r="H198">
        <v>2020</v>
      </c>
      <c r="I198">
        <v>1998</v>
      </c>
      <c r="J198" t="s">
        <v>10</v>
      </c>
      <c r="K198" t="str">
        <f>IF(AND(I198&gt;600,I198&lt;=1000),"600-1000CC",IF(AND(I198&gt;1000,I198&lt;=2000),"1000-2000CC",IF(AND(I198&gt;2000,I198&lt;=3000),"2000-3000CC",IF(AND(I198&gt;3000,I198&lt;=4000),"3000-4000CC",IF(AND(I198&gt;4000,I198&lt;=5000),"4000-5000CC",IF(AND(I198&gt;5000,I198&lt;=6000),"&gt;5000CC"))))))</f>
        <v>1000-2000CC</v>
      </c>
    </row>
    <row r="199" spans="1:11" x14ac:dyDescent="0.3">
      <c r="A199">
        <v>3211</v>
      </c>
      <c r="B199" t="s">
        <v>739</v>
      </c>
      <c r="C199" s="10">
        <v>56.5</v>
      </c>
      <c r="D199" s="3">
        <v>29000</v>
      </c>
      <c r="E199" t="s">
        <v>7</v>
      </c>
      <c r="F199" t="s">
        <v>13</v>
      </c>
      <c r="G199" t="s">
        <v>9</v>
      </c>
      <c r="H199">
        <v>2019</v>
      </c>
      <c r="I199">
        <v>1591</v>
      </c>
      <c r="J199" t="s">
        <v>10</v>
      </c>
      <c r="K199" t="str">
        <f>IF(AND(I199&gt;600,I199&lt;=1000),"600-1000CC",IF(AND(I199&gt;1000,I199&lt;=2000),"1000-2000CC",IF(AND(I199&gt;2000,I199&lt;=3000),"2000-3000CC",IF(AND(I199&gt;3000,I199&lt;=4000),"3000-4000CC",IF(AND(I199&gt;4000,I199&lt;=5000),"4000-5000CC",IF(AND(I199&gt;5000,I199&lt;=6000),"&gt;5000CC"))))))</f>
        <v>1000-2000CC</v>
      </c>
    </row>
    <row r="200" spans="1:11" x14ac:dyDescent="0.3">
      <c r="A200">
        <v>3265</v>
      </c>
      <c r="B200" t="s">
        <v>612</v>
      </c>
      <c r="C200" s="10">
        <v>56.5</v>
      </c>
      <c r="D200" s="3">
        <v>32000</v>
      </c>
      <c r="E200" t="s">
        <v>12</v>
      </c>
      <c r="F200" t="s">
        <v>13</v>
      </c>
      <c r="G200" t="s">
        <v>9</v>
      </c>
      <c r="H200">
        <v>2020</v>
      </c>
      <c r="I200">
        <v>1582</v>
      </c>
      <c r="J200" t="s">
        <v>10</v>
      </c>
      <c r="K200" t="str">
        <f>IF(AND(I200&gt;600,I200&lt;=1000),"600-1000CC",IF(AND(I200&gt;1000,I200&lt;=2000),"1000-2000CC",IF(AND(I200&gt;2000,I200&lt;=3000),"2000-3000CC",IF(AND(I200&gt;3000,I200&lt;=4000),"3000-4000CC",IF(AND(I200&gt;4000,I200&lt;=5000),"4000-5000CC",IF(AND(I200&gt;5000,I200&lt;=6000),"&gt;5000CC"))))))</f>
        <v>1000-2000CC</v>
      </c>
    </row>
    <row r="201" spans="1:11" x14ac:dyDescent="0.3">
      <c r="A201">
        <v>4073</v>
      </c>
      <c r="B201" t="s">
        <v>457</v>
      </c>
      <c r="C201" s="10">
        <v>56.5</v>
      </c>
      <c r="D201" s="3">
        <v>24000</v>
      </c>
      <c r="E201" t="s">
        <v>7</v>
      </c>
      <c r="F201" t="s">
        <v>13</v>
      </c>
      <c r="G201" t="s">
        <v>9</v>
      </c>
      <c r="H201">
        <v>2020</v>
      </c>
      <c r="I201">
        <v>998</v>
      </c>
      <c r="J201" t="s">
        <v>10</v>
      </c>
      <c r="K201" t="str">
        <f>IF(AND(I201&gt;600,I201&lt;=1000),"600-1000CC",IF(AND(I201&gt;1000,I201&lt;=2000),"1000-2000CC",IF(AND(I201&gt;2000,I201&lt;=3000),"2000-3000CC",IF(AND(I201&gt;3000,I201&lt;=4000),"3000-4000CC",IF(AND(I201&gt;4000,I201&lt;=5000),"4000-5000CC",IF(AND(I201&gt;5000,I201&lt;=6000),"&gt;5000CC"))))))</f>
        <v>600-1000CC</v>
      </c>
    </row>
    <row r="202" spans="1:11" x14ac:dyDescent="0.3">
      <c r="A202">
        <v>5230</v>
      </c>
      <c r="B202" t="s">
        <v>457</v>
      </c>
      <c r="C202" s="10">
        <v>56.5</v>
      </c>
      <c r="D202" s="3">
        <v>24000</v>
      </c>
      <c r="E202" t="s">
        <v>7</v>
      </c>
      <c r="F202" t="s">
        <v>13</v>
      </c>
      <c r="G202" t="s">
        <v>9</v>
      </c>
      <c r="H202">
        <v>2020</v>
      </c>
      <c r="I202">
        <v>2143</v>
      </c>
      <c r="J202" t="s">
        <v>10</v>
      </c>
      <c r="K202" t="str">
        <f>IF(AND(I202&gt;600,I202&lt;=1000),"600-1000CC",IF(AND(I202&gt;1000,I202&lt;=2000),"1000-2000CC",IF(AND(I202&gt;2000,I202&lt;=3000),"2000-3000CC",IF(AND(I202&gt;3000,I202&lt;=4000),"3000-4000CC",IF(AND(I202&gt;4000,I202&lt;=5000),"4000-5000CC",IF(AND(I202&gt;5000,I202&lt;=6000),"&gt;5000CC"))))))</f>
        <v>2000-3000CC</v>
      </c>
    </row>
    <row r="203" spans="1:11" x14ac:dyDescent="0.3">
      <c r="A203">
        <v>5299</v>
      </c>
      <c r="B203" t="s">
        <v>870</v>
      </c>
      <c r="C203" s="10">
        <v>56.5</v>
      </c>
      <c r="D203" s="3">
        <v>34000</v>
      </c>
      <c r="E203" t="s">
        <v>7</v>
      </c>
      <c r="F203" t="s">
        <v>13</v>
      </c>
      <c r="G203" t="s">
        <v>9</v>
      </c>
      <c r="H203">
        <v>2019</v>
      </c>
      <c r="I203">
        <v>1199</v>
      </c>
      <c r="J203" t="s">
        <v>10</v>
      </c>
      <c r="K203" t="str">
        <f>IF(AND(I203&gt;600,I203&lt;=1000),"600-1000CC",IF(AND(I203&gt;1000,I203&lt;=2000),"1000-2000CC",IF(AND(I203&gt;2000,I203&lt;=3000),"2000-3000CC",IF(AND(I203&gt;3000,I203&lt;=4000),"3000-4000CC",IF(AND(I203&gt;4000,I203&lt;=5000),"4000-5000CC",IF(AND(I203&gt;5000,I203&lt;=6000),"&gt;5000CC"))))))</f>
        <v>1000-2000CC</v>
      </c>
    </row>
    <row r="204" spans="1:11" x14ac:dyDescent="0.3">
      <c r="A204">
        <v>5476</v>
      </c>
      <c r="B204" t="s">
        <v>739</v>
      </c>
      <c r="C204" s="10">
        <v>56.5</v>
      </c>
      <c r="D204" s="3">
        <v>29000</v>
      </c>
      <c r="E204" t="s">
        <v>7</v>
      </c>
      <c r="F204" t="s">
        <v>13</v>
      </c>
      <c r="G204" t="s">
        <v>9</v>
      </c>
      <c r="H204">
        <v>2019</v>
      </c>
      <c r="I204">
        <v>1199</v>
      </c>
      <c r="J204" t="s">
        <v>10</v>
      </c>
      <c r="K204" t="str">
        <f>IF(AND(I204&gt;600,I204&lt;=1000),"600-1000CC",IF(AND(I204&gt;1000,I204&lt;=2000),"1000-2000CC",IF(AND(I204&gt;2000,I204&lt;=3000),"2000-3000CC",IF(AND(I204&gt;3000,I204&lt;=4000),"3000-4000CC",IF(AND(I204&gt;4000,I204&lt;=5000),"4000-5000CC",IF(AND(I204&gt;5000,I204&lt;=6000),"&gt;5000CC"))))))</f>
        <v>1000-2000CC</v>
      </c>
    </row>
    <row r="205" spans="1:11" x14ac:dyDescent="0.3">
      <c r="A205">
        <v>5490</v>
      </c>
      <c r="B205" t="s">
        <v>612</v>
      </c>
      <c r="C205" s="10">
        <v>56.5</v>
      </c>
      <c r="D205" s="3">
        <v>32000</v>
      </c>
      <c r="E205" t="s">
        <v>12</v>
      </c>
      <c r="F205" t="s">
        <v>13</v>
      </c>
      <c r="G205" t="s">
        <v>9</v>
      </c>
      <c r="H205">
        <v>2020</v>
      </c>
      <c r="I205">
        <v>2143</v>
      </c>
      <c r="J205" t="s">
        <v>10</v>
      </c>
      <c r="K205" t="str">
        <f>IF(AND(I205&gt;600,I205&lt;=1000),"600-1000CC",IF(AND(I205&gt;1000,I205&lt;=2000),"1000-2000CC",IF(AND(I205&gt;2000,I205&lt;=3000),"2000-3000CC",IF(AND(I205&gt;3000,I205&lt;=4000),"3000-4000CC",IF(AND(I205&gt;4000,I205&lt;=5000),"4000-5000CC",IF(AND(I205&gt;5000,I205&lt;=6000),"&gt;5000CC"))))))</f>
        <v>2000-3000CC</v>
      </c>
    </row>
    <row r="206" spans="1:11" x14ac:dyDescent="0.3">
      <c r="A206">
        <v>164</v>
      </c>
      <c r="B206" t="s">
        <v>163</v>
      </c>
      <c r="C206" s="10">
        <v>56</v>
      </c>
      <c r="D206" s="3">
        <v>12000</v>
      </c>
      <c r="E206" t="s">
        <v>7</v>
      </c>
      <c r="F206" t="s">
        <v>13</v>
      </c>
      <c r="G206" t="s">
        <v>9</v>
      </c>
      <c r="H206">
        <v>2020</v>
      </c>
      <c r="I206">
        <v>1995</v>
      </c>
      <c r="J206" t="s">
        <v>10</v>
      </c>
      <c r="K206" t="str">
        <f>IF(AND(I206&gt;600,I206&lt;=1000),"600-1000CC",IF(AND(I206&gt;1000,I206&lt;=2000),"1000-2000CC",IF(AND(I206&gt;2000,I206&lt;=3000),"2000-3000CC",IF(AND(I206&gt;3000,I206&lt;=4000),"3000-4000CC",IF(AND(I206&gt;4000,I206&lt;=5000),"4000-5000CC",IF(AND(I206&gt;5000,I206&lt;=6000),"&gt;5000CC"))))))</f>
        <v>1000-2000CC</v>
      </c>
    </row>
    <row r="207" spans="1:11" x14ac:dyDescent="0.3">
      <c r="A207">
        <v>888</v>
      </c>
      <c r="B207" t="s">
        <v>314</v>
      </c>
      <c r="C207" s="10">
        <v>56</v>
      </c>
      <c r="D207" s="3">
        <v>45000</v>
      </c>
      <c r="E207" t="s">
        <v>7</v>
      </c>
      <c r="F207" t="s">
        <v>13</v>
      </c>
      <c r="G207" t="s">
        <v>9</v>
      </c>
      <c r="H207">
        <v>2019</v>
      </c>
      <c r="I207">
        <v>1248</v>
      </c>
      <c r="J207" t="s">
        <v>10</v>
      </c>
      <c r="K207" t="str">
        <f>IF(AND(I207&gt;600,I207&lt;=1000),"600-1000CC",IF(AND(I207&gt;1000,I207&lt;=2000),"1000-2000CC",IF(AND(I207&gt;2000,I207&lt;=3000),"2000-3000CC",IF(AND(I207&gt;3000,I207&lt;=4000),"3000-4000CC",IF(AND(I207&gt;4000,I207&lt;=5000),"4000-5000CC",IF(AND(I207&gt;5000,I207&lt;=6000),"&gt;5000CC"))))))</f>
        <v>1000-2000CC</v>
      </c>
    </row>
    <row r="208" spans="1:11" x14ac:dyDescent="0.3">
      <c r="A208">
        <v>897</v>
      </c>
      <c r="B208" t="s">
        <v>663</v>
      </c>
      <c r="C208" s="10">
        <v>56</v>
      </c>
      <c r="D208" s="3">
        <v>18770</v>
      </c>
      <c r="E208" t="s">
        <v>7</v>
      </c>
      <c r="F208" t="s">
        <v>13</v>
      </c>
      <c r="G208" t="s">
        <v>9</v>
      </c>
      <c r="H208">
        <v>2018</v>
      </c>
      <c r="I208">
        <v>1497</v>
      </c>
      <c r="J208" t="s">
        <v>10</v>
      </c>
      <c r="K208" t="str">
        <f>IF(AND(I208&gt;600,I208&lt;=1000),"600-1000CC",IF(AND(I208&gt;1000,I208&lt;=2000),"1000-2000CC",IF(AND(I208&gt;2000,I208&lt;=3000),"2000-3000CC",IF(AND(I208&gt;3000,I208&lt;=4000),"3000-4000CC",IF(AND(I208&gt;4000,I208&lt;=5000),"4000-5000CC",IF(AND(I208&gt;5000,I208&lt;=6000),"&gt;5000CC"))))))</f>
        <v>1000-2000CC</v>
      </c>
    </row>
    <row r="209" spans="1:11" x14ac:dyDescent="0.3">
      <c r="A209">
        <v>1305</v>
      </c>
      <c r="B209" t="s">
        <v>314</v>
      </c>
      <c r="C209" s="10">
        <v>56</v>
      </c>
      <c r="D209" s="3">
        <v>45000</v>
      </c>
      <c r="E209" t="s">
        <v>7</v>
      </c>
      <c r="F209" t="s">
        <v>13</v>
      </c>
      <c r="G209" t="s">
        <v>9</v>
      </c>
      <c r="H209">
        <v>2019</v>
      </c>
      <c r="I209">
        <v>2179</v>
      </c>
      <c r="J209" t="s">
        <v>10</v>
      </c>
      <c r="K209" t="str">
        <f>IF(AND(I209&gt;600,I209&lt;=1000),"600-1000CC",IF(AND(I209&gt;1000,I209&lt;=2000),"1000-2000CC",IF(AND(I209&gt;2000,I209&lt;=3000),"2000-3000CC",IF(AND(I209&gt;3000,I209&lt;=4000),"3000-4000CC",IF(AND(I209&gt;4000,I209&lt;=5000),"4000-5000CC",IF(AND(I209&gt;5000,I209&lt;=6000),"&gt;5000CC"))))))</f>
        <v>2000-3000CC</v>
      </c>
    </row>
    <row r="210" spans="1:11" x14ac:dyDescent="0.3">
      <c r="A210">
        <v>3089</v>
      </c>
      <c r="B210" t="s">
        <v>314</v>
      </c>
      <c r="C210" s="10">
        <v>56</v>
      </c>
      <c r="D210" s="3">
        <v>45000</v>
      </c>
      <c r="E210" t="s">
        <v>7</v>
      </c>
      <c r="F210" t="s">
        <v>13</v>
      </c>
      <c r="G210" t="s">
        <v>9</v>
      </c>
      <c r="H210">
        <v>2019</v>
      </c>
      <c r="I210">
        <v>2925</v>
      </c>
      <c r="J210" t="s">
        <v>10</v>
      </c>
      <c r="K210" t="str">
        <f>IF(AND(I210&gt;600,I210&lt;=1000),"600-1000CC",IF(AND(I210&gt;1000,I210&lt;=2000),"1000-2000CC",IF(AND(I210&gt;2000,I210&lt;=3000),"2000-3000CC",IF(AND(I210&gt;3000,I210&lt;=4000),"3000-4000CC",IF(AND(I210&gt;4000,I210&lt;=5000),"4000-5000CC",IF(AND(I210&gt;5000,I210&lt;=6000),"&gt;5000CC"))))))</f>
        <v>2000-3000CC</v>
      </c>
    </row>
    <row r="211" spans="1:11" x14ac:dyDescent="0.3">
      <c r="A211">
        <v>4156</v>
      </c>
      <c r="B211" t="s">
        <v>314</v>
      </c>
      <c r="C211" s="10">
        <v>56</v>
      </c>
      <c r="D211" s="3">
        <v>45000</v>
      </c>
      <c r="E211" t="s">
        <v>7</v>
      </c>
      <c r="F211" t="s">
        <v>13</v>
      </c>
      <c r="G211" t="s">
        <v>9</v>
      </c>
      <c r="H211">
        <v>2019</v>
      </c>
      <c r="I211">
        <v>2184</v>
      </c>
      <c r="J211" t="s">
        <v>10</v>
      </c>
      <c r="K211" t="str">
        <f>IF(AND(I211&gt;600,I211&lt;=1000),"600-1000CC",IF(AND(I211&gt;1000,I211&lt;=2000),"1000-2000CC",IF(AND(I211&gt;2000,I211&lt;=3000),"2000-3000CC",IF(AND(I211&gt;3000,I211&lt;=4000),"3000-4000CC",IF(AND(I211&gt;4000,I211&lt;=5000),"4000-5000CC",IF(AND(I211&gt;5000,I211&lt;=6000),"&gt;5000CC"))))))</f>
        <v>2000-3000CC</v>
      </c>
    </row>
    <row r="212" spans="1:11" x14ac:dyDescent="0.3">
      <c r="A212">
        <v>5394</v>
      </c>
      <c r="B212" t="s">
        <v>314</v>
      </c>
      <c r="C212" s="10">
        <v>56</v>
      </c>
      <c r="D212" s="3">
        <v>45000</v>
      </c>
      <c r="E212" t="s">
        <v>7</v>
      </c>
      <c r="F212" t="s">
        <v>13</v>
      </c>
      <c r="G212" t="s">
        <v>9</v>
      </c>
      <c r="H212">
        <v>2019</v>
      </c>
      <c r="I212">
        <v>2996</v>
      </c>
      <c r="J212" t="s">
        <v>10</v>
      </c>
      <c r="K212" t="str">
        <f>IF(AND(I212&gt;600,I212&lt;=1000),"600-1000CC",IF(AND(I212&gt;1000,I212&lt;=2000),"1000-2000CC",IF(AND(I212&gt;2000,I212&lt;=3000),"2000-3000CC",IF(AND(I212&gt;3000,I212&lt;=4000),"3000-4000CC",IF(AND(I212&gt;4000,I212&lt;=5000),"4000-5000CC",IF(AND(I212&gt;5000,I212&lt;=6000),"&gt;5000CC"))))))</f>
        <v>2000-3000CC</v>
      </c>
    </row>
    <row r="213" spans="1:11" x14ac:dyDescent="0.3">
      <c r="A213">
        <v>2932</v>
      </c>
      <c r="B213" t="s">
        <v>1389</v>
      </c>
      <c r="C213" s="10">
        <v>55.8</v>
      </c>
      <c r="D213" s="3">
        <v>20800</v>
      </c>
      <c r="E213" t="s">
        <v>12</v>
      </c>
      <c r="F213" t="s">
        <v>13</v>
      </c>
      <c r="G213" t="s">
        <v>9</v>
      </c>
      <c r="H213">
        <v>2019</v>
      </c>
      <c r="I213">
        <v>1086</v>
      </c>
      <c r="J213" t="s">
        <v>10</v>
      </c>
      <c r="K213" t="str">
        <f>IF(AND(I213&gt;600,I213&lt;=1000),"600-1000CC",IF(AND(I213&gt;1000,I213&lt;=2000),"1000-2000CC",IF(AND(I213&gt;2000,I213&lt;=3000),"2000-3000CC",IF(AND(I213&gt;3000,I213&lt;=4000),"3000-4000CC",IF(AND(I213&gt;4000,I213&lt;=5000),"4000-5000CC",IF(AND(I213&gt;5000,I213&lt;=6000),"&gt;5000CC"))))))</f>
        <v>1000-2000CC</v>
      </c>
    </row>
    <row r="214" spans="1:11" x14ac:dyDescent="0.3">
      <c r="A214">
        <v>4356</v>
      </c>
      <c r="B214" t="s">
        <v>1389</v>
      </c>
      <c r="C214" s="10">
        <v>55.8</v>
      </c>
      <c r="D214" s="3">
        <v>20800</v>
      </c>
      <c r="E214" t="s">
        <v>12</v>
      </c>
      <c r="F214" t="s">
        <v>13</v>
      </c>
      <c r="G214" t="s">
        <v>9</v>
      </c>
      <c r="H214">
        <v>2019</v>
      </c>
      <c r="I214">
        <v>1582</v>
      </c>
      <c r="J214" t="s">
        <v>10</v>
      </c>
      <c r="K214" t="str">
        <f>IF(AND(I214&gt;600,I214&lt;=1000),"600-1000CC",IF(AND(I214&gt;1000,I214&lt;=2000),"1000-2000CC",IF(AND(I214&gt;2000,I214&lt;=3000),"2000-3000CC",IF(AND(I214&gt;3000,I214&lt;=4000),"3000-4000CC",IF(AND(I214&gt;4000,I214&lt;=5000),"4000-5000CC",IF(AND(I214&gt;5000,I214&lt;=6000),"&gt;5000CC"))))))</f>
        <v>1000-2000CC</v>
      </c>
    </row>
    <row r="215" spans="1:11" x14ac:dyDescent="0.3">
      <c r="A215">
        <v>3705</v>
      </c>
      <c r="B215" t="s">
        <v>55</v>
      </c>
      <c r="C215" s="10">
        <v>54.75</v>
      </c>
      <c r="D215" s="3">
        <v>40500</v>
      </c>
      <c r="E215" t="s">
        <v>7</v>
      </c>
      <c r="F215" t="s">
        <v>13</v>
      </c>
      <c r="G215" t="s">
        <v>9</v>
      </c>
      <c r="H215">
        <v>2021</v>
      </c>
      <c r="I215">
        <v>1598</v>
      </c>
      <c r="J215" t="s">
        <v>10</v>
      </c>
      <c r="K215" t="str">
        <f>IF(AND(I215&gt;600,I215&lt;=1000),"600-1000CC",IF(AND(I215&gt;1000,I215&lt;=2000),"1000-2000CC",IF(AND(I215&gt;2000,I215&lt;=3000),"2000-3000CC",IF(AND(I215&gt;3000,I215&lt;=4000),"3000-4000CC",IF(AND(I215&gt;4000,I215&lt;=5000),"4000-5000CC",IF(AND(I215&gt;5000,I215&lt;=6000),"&gt;5000CC"))))))</f>
        <v>1000-2000CC</v>
      </c>
    </row>
    <row r="216" spans="1:11" x14ac:dyDescent="0.3">
      <c r="A216">
        <v>4235</v>
      </c>
      <c r="B216" t="s">
        <v>55</v>
      </c>
      <c r="C216" s="10">
        <v>54.75</v>
      </c>
      <c r="D216" s="3">
        <v>40500</v>
      </c>
      <c r="E216" t="s">
        <v>7</v>
      </c>
      <c r="F216" t="s">
        <v>13</v>
      </c>
      <c r="G216" t="s">
        <v>9</v>
      </c>
      <c r="H216">
        <v>2021</v>
      </c>
      <c r="I216">
        <v>1197</v>
      </c>
      <c r="J216" t="s">
        <v>10</v>
      </c>
      <c r="K216" t="str">
        <f>IF(AND(I216&gt;600,I216&lt;=1000),"600-1000CC",IF(AND(I216&gt;1000,I216&lt;=2000),"1000-2000CC",IF(AND(I216&gt;2000,I216&lt;=3000),"2000-3000CC",IF(AND(I216&gt;3000,I216&lt;=4000),"3000-4000CC",IF(AND(I216&gt;4000,I216&lt;=5000),"4000-5000CC",IF(AND(I216&gt;5000,I216&lt;=6000),"&gt;5000CC"))))))</f>
        <v>1000-2000CC</v>
      </c>
    </row>
    <row r="217" spans="1:11" x14ac:dyDescent="0.3">
      <c r="A217">
        <v>4246</v>
      </c>
      <c r="B217" t="s">
        <v>663</v>
      </c>
      <c r="C217" s="10">
        <v>54.75</v>
      </c>
      <c r="D217" s="3">
        <v>32000</v>
      </c>
      <c r="E217" t="s">
        <v>7</v>
      </c>
      <c r="F217" t="s">
        <v>13</v>
      </c>
      <c r="G217" t="s">
        <v>9</v>
      </c>
      <c r="H217">
        <v>2019</v>
      </c>
      <c r="I217">
        <v>1950</v>
      </c>
      <c r="J217" t="s">
        <v>61</v>
      </c>
      <c r="K217" t="str">
        <f>IF(AND(I217&gt;600,I217&lt;=1000),"600-1000CC",IF(AND(I217&gt;1000,I217&lt;=2000),"1000-2000CC",IF(AND(I217&gt;2000,I217&lt;=3000),"2000-3000CC",IF(AND(I217&gt;3000,I217&lt;=4000),"3000-4000CC",IF(AND(I217&gt;4000,I217&lt;=5000),"4000-5000CC",IF(AND(I217&gt;5000,I217&lt;=6000),"&gt;5000CC"))))))</f>
        <v>1000-2000CC</v>
      </c>
    </row>
    <row r="218" spans="1:11" x14ac:dyDescent="0.3">
      <c r="A218">
        <v>944</v>
      </c>
      <c r="B218" t="s">
        <v>695</v>
      </c>
      <c r="C218" s="10">
        <v>54.5</v>
      </c>
      <c r="D218" s="3">
        <v>34000</v>
      </c>
      <c r="E218" t="s">
        <v>7</v>
      </c>
      <c r="F218" t="s">
        <v>13</v>
      </c>
      <c r="G218" t="s">
        <v>9</v>
      </c>
      <c r="H218">
        <v>2019</v>
      </c>
      <c r="I218">
        <v>2179</v>
      </c>
      <c r="J218" t="s">
        <v>127</v>
      </c>
      <c r="K218" t="str">
        <f>IF(AND(I218&gt;600,I218&lt;=1000),"600-1000CC",IF(AND(I218&gt;1000,I218&lt;=2000),"1000-2000CC",IF(AND(I218&gt;2000,I218&lt;=3000),"2000-3000CC",IF(AND(I218&gt;3000,I218&lt;=4000),"3000-4000CC",IF(AND(I218&gt;4000,I218&lt;=5000),"4000-5000CC",IF(AND(I218&gt;5000,I218&lt;=6000),"&gt;5000CC"))))))</f>
        <v>2000-3000CC</v>
      </c>
    </row>
    <row r="219" spans="1:11" x14ac:dyDescent="0.3">
      <c r="A219">
        <v>3145</v>
      </c>
      <c r="B219" t="s">
        <v>695</v>
      </c>
      <c r="C219" s="10">
        <v>54.5</v>
      </c>
      <c r="D219" s="3">
        <v>34000</v>
      </c>
      <c r="E219" t="s">
        <v>7</v>
      </c>
      <c r="F219" t="s">
        <v>13</v>
      </c>
      <c r="G219" t="s">
        <v>9</v>
      </c>
      <c r="H219">
        <v>2019</v>
      </c>
      <c r="I219">
        <v>1299</v>
      </c>
      <c r="J219" t="s">
        <v>10</v>
      </c>
      <c r="K219" t="str">
        <f>IF(AND(I219&gt;600,I219&lt;=1000),"600-1000CC",IF(AND(I219&gt;1000,I219&lt;=2000),"1000-2000CC",IF(AND(I219&gt;2000,I219&lt;=3000),"2000-3000CC",IF(AND(I219&gt;3000,I219&lt;=4000),"3000-4000CC",IF(AND(I219&gt;4000,I219&lt;=5000),"4000-5000CC",IF(AND(I219&gt;5000,I219&lt;=6000),"&gt;5000CC"))))))</f>
        <v>1000-2000CC</v>
      </c>
    </row>
    <row r="220" spans="1:11" x14ac:dyDescent="0.3">
      <c r="A220">
        <v>4208</v>
      </c>
      <c r="B220" t="s">
        <v>695</v>
      </c>
      <c r="C220" s="10">
        <v>54.5</v>
      </c>
      <c r="D220" s="3">
        <v>34000</v>
      </c>
      <c r="E220" t="s">
        <v>7</v>
      </c>
      <c r="F220" t="s">
        <v>13</v>
      </c>
      <c r="G220" t="s">
        <v>9</v>
      </c>
      <c r="H220">
        <v>2019</v>
      </c>
      <c r="I220">
        <v>1197</v>
      </c>
      <c r="J220" t="s">
        <v>61</v>
      </c>
      <c r="K220" t="str">
        <f>IF(AND(I220&gt;600,I220&lt;=1000),"600-1000CC",IF(AND(I220&gt;1000,I220&lt;=2000),"1000-2000CC",IF(AND(I220&gt;2000,I220&lt;=3000),"2000-3000CC",IF(AND(I220&gt;3000,I220&lt;=4000),"3000-4000CC",IF(AND(I220&gt;4000,I220&lt;=5000),"4000-5000CC",IF(AND(I220&gt;5000,I220&lt;=6000),"&gt;5000CC"))))))</f>
        <v>1000-2000CC</v>
      </c>
    </row>
    <row r="221" spans="1:11" x14ac:dyDescent="0.3">
      <c r="A221">
        <v>5481</v>
      </c>
      <c r="B221" t="s">
        <v>695</v>
      </c>
      <c r="C221" s="10">
        <v>54.5</v>
      </c>
      <c r="D221" s="3">
        <v>34000</v>
      </c>
      <c r="E221" t="s">
        <v>7</v>
      </c>
      <c r="F221" t="s">
        <v>13</v>
      </c>
      <c r="G221" t="s">
        <v>9</v>
      </c>
      <c r="H221">
        <v>2019</v>
      </c>
      <c r="I221">
        <v>1598</v>
      </c>
      <c r="J221" t="s">
        <v>61</v>
      </c>
      <c r="K221" t="str">
        <f>IF(AND(I221&gt;600,I221&lt;=1000),"600-1000CC",IF(AND(I221&gt;1000,I221&lt;=2000),"1000-2000CC",IF(AND(I221&gt;2000,I221&lt;=3000),"2000-3000CC",IF(AND(I221&gt;3000,I221&lt;=4000),"3000-4000CC",IF(AND(I221&gt;4000,I221&lt;=5000),"4000-5000CC",IF(AND(I221&gt;5000,I221&lt;=6000),"&gt;5000CC"))))))</f>
        <v>1000-2000CC</v>
      </c>
    </row>
    <row r="222" spans="1:11" x14ac:dyDescent="0.3">
      <c r="A222">
        <v>370</v>
      </c>
      <c r="B222" t="s">
        <v>334</v>
      </c>
      <c r="C222" s="10">
        <v>54</v>
      </c>
      <c r="D222" s="3">
        <v>67000</v>
      </c>
      <c r="E222" t="s">
        <v>7</v>
      </c>
      <c r="F222" t="s">
        <v>13</v>
      </c>
      <c r="G222" t="s">
        <v>9</v>
      </c>
      <c r="H222">
        <v>2011</v>
      </c>
      <c r="I222">
        <v>2982</v>
      </c>
      <c r="J222" t="s">
        <v>61</v>
      </c>
      <c r="K222" t="str">
        <f>IF(AND(I222&gt;600,I222&lt;=1000),"600-1000CC",IF(AND(I222&gt;1000,I222&lt;=2000),"1000-2000CC",IF(AND(I222&gt;2000,I222&lt;=3000),"2000-3000CC",IF(AND(I222&gt;3000,I222&lt;=4000),"3000-4000CC",IF(AND(I222&gt;4000,I222&lt;=5000),"4000-5000CC",IF(AND(I222&gt;5000,I222&lt;=6000),"&gt;5000CC"))))))</f>
        <v>2000-3000CC</v>
      </c>
    </row>
    <row r="223" spans="1:11" x14ac:dyDescent="0.3">
      <c r="A223">
        <v>279</v>
      </c>
      <c r="B223" t="s">
        <v>263</v>
      </c>
      <c r="C223" s="10">
        <v>53.95</v>
      </c>
      <c r="D223" s="3">
        <v>33000</v>
      </c>
      <c r="E223" t="s">
        <v>7</v>
      </c>
      <c r="F223" t="s">
        <v>13</v>
      </c>
      <c r="G223" t="s">
        <v>9</v>
      </c>
      <c r="H223">
        <v>2019</v>
      </c>
      <c r="I223">
        <v>2143</v>
      </c>
      <c r="J223" t="s">
        <v>10</v>
      </c>
      <c r="K223" t="str">
        <f>IF(AND(I223&gt;600,I223&lt;=1000),"600-1000CC",IF(AND(I223&gt;1000,I223&lt;=2000),"1000-2000CC",IF(AND(I223&gt;2000,I223&lt;=3000),"2000-3000CC",IF(AND(I223&gt;3000,I223&lt;=4000),"3000-4000CC",IF(AND(I223&gt;4000,I223&lt;=5000),"4000-5000CC",IF(AND(I223&gt;5000,I223&lt;=6000),"&gt;5000CC"))))))</f>
        <v>2000-3000CC</v>
      </c>
    </row>
    <row r="224" spans="1:11" x14ac:dyDescent="0.3">
      <c r="A224">
        <v>5497</v>
      </c>
      <c r="B224" t="s">
        <v>1918</v>
      </c>
      <c r="C224" s="10">
        <v>53.75</v>
      </c>
      <c r="D224" s="3">
        <v>55000</v>
      </c>
      <c r="E224" t="s">
        <v>7</v>
      </c>
      <c r="F224" t="s">
        <v>13</v>
      </c>
      <c r="G224" t="s">
        <v>9</v>
      </c>
      <c r="H224">
        <v>2018</v>
      </c>
      <c r="I224">
        <v>1248</v>
      </c>
      <c r="J224" t="s">
        <v>10</v>
      </c>
      <c r="K224" t="str">
        <f>IF(AND(I224&gt;600,I224&lt;=1000),"600-1000CC",IF(AND(I224&gt;1000,I224&lt;=2000),"1000-2000CC",IF(AND(I224&gt;2000,I224&lt;=3000),"2000-3000CC",IF(AND(I224&gt;3000,I224&lt;=4000),"3000-4000CC",IF(AND(I224&gt;4000,I224&lt;=5000),"4000-5000CC",IF(AND(I224&gt;5000,I224&lt;=6000),"&gt;5000CC"))))))</f>
        <v>1000-2000CC</v>
      </c>
    </row>
    <row r="225" spans="1:11" x14ac:dyDescent="0.3">
      <c r="A225">
        <v>5478</v>
      </c>
      <c r="B225" t="s">
        <v>640</v>
      </c>
      <c r="C225" s="10">
        <v>53</v>
      </c>
      <c r="D225" s="3">
        <v>9000</v>
      </c>
      <c r="E225" t="s">
        <v>7</v>
      </c>
      <c r="F225" t="s">
        <v>13</v>
      </c>
      <c r="G225" t="s">
        <v>1130</v>
      </c>
      <c r="H225">
        <v>2022</v>
      </c>
      <c r="I225">
        <v>1462</v>
      </c>
      <c r="J225" t="s">
        <v>10</v>
      </c>
      <c r="K225" t="str">
        <f>IF(AND(I225&gt;600,I225&lt;=1000),"600-1000CC",IF(AND(I225&gt;1000,I225&lt;=2000),"1000-2000CC",IF(AND(I225&gt;2000,I225&lt;=3000),"2000-3000CC",IF(AND(I225&gt;3000,I225&lt;=4000),"3000-4000CC",IF(AND(I225&gt;4000,I225&lt;=5000),"4000-5000CC",IF(AND(I225&gt;5000,I225&lt;=6000),"&gt;5000CC"))))))</f>
        <v>1000-2000CC</v>
      </c>
    </row>
    <row r="226" spans="1:11" x14ac:dyDescent="0.3">
      <c r="A226">
        <v>1175</v>
      </c>
      <c r="B226" t="s">
        <v>812</v>
      </c>
      <c r="C226" s="10">
        <v>52</v>
      </c>
      <c r="D226" s="3">
        <v>70000</v>
      </c>
      <c r="E226" t="s">
        <v>7</v>
      </c>
      <c r="F226" t="s">
        <v>13</v>
      </c>
      <c r="G226" t="s">
        <v>27</v>
      </c>
      <c r="H226">
        <v>2016</v>
      </c>
      <c r="I226">
        <v>998</v>
      </c>
      <c r="J226" t="s">
        <v>10</v>
      </c>
      <c r="K226" t="str">
        <f>IF(AND(I226&gt;600,I226&lt;=1000),"600-1000CC",IF(AND(I226&gt;1000,I226&lt;=2000),"1000-2000CC",IF(AND(I226&gt;2000,I226&lt;=3000),"2000-3000CC",IF(AND(I226&gt;3000,I226&lt;=4000),"3000-4000CC",IF(AND(I226&gt;4000,I226&lt;=5000),"4000-5000CC",IF(AND(I226&gt;5000,I226&lt;=6000),"&gt;5000CC"))))))</f>
        <v>600-1000CC</v>
      </c>
    </row>
    <row r="227" spans="1:11" x14ac:dyDescent="0.3">
      <c r="A227">
        <v>1457</v>
      </c>
      <c r="B227" t="s">
        <v>812</v>
      </c>
      <c r="C227" s="10">
        <v>52</v>
      </c>
      <c r="D227" s="3">
        <v>70000</v>
      </c>
      <c r="E227" t="s">
        <v>7</v>
      </c>
      <c r="F227" t="s">
        <v>13</v>
      </c>
      <c r="G227" t="s">
        <v>27</v>
      </c>
      <c r="H227">
        <v>2016</v>
      </c>
      <c r="I227">
        <v>1582</v>
      </c>
      <c r="J227" t="s">
        <v>10</v>
      </c>
      <c r="K227" t="str">
        <f>IF(AND(I227&gt;600,I227&lt;=1000),"600-1000CC",IF(AND(I227&gt;1000,I227&lt;=2000),"1000-2000CC",IF(AND(I227&gt;2000,I227&lt;=3000),"2000-3000CC",IF(AND(I227&gt;3000,I227&lt;=4000),"3000-4000CC",IF(AND(I227&gt;4000,I227&lt;=5000),"4000-5000CC",IF(AND(I227&gt;5000,I227&lt;=6000),"&gt;5000CC"))))))</f>
        <v>1000-2000CC</v>
      </c>
    </row>
    <row r="228" spans="1:11" x14ac:dyDescent="0.3">
      <c r="A228">
        <v>1951</v>
      </c>
      <c r="B228" t="s">
        <v>815</v>
      </c>
      <c r="C228" s="10">
        <v>52</v>
      </c>
      <c r="D228" s="3">
        <v>65000</v>
      </c>
      <c r="E228" t="s">
        <v>7</v>
      </c>
      <c r="F228" t="s">
        <v>13</v>
      </c>
      <c r="G228" t="s">
        <v>9</v>
      </c>
      <c r="H228">
        <v>2017</v>
      </c>
      <c r="I228">
        <v>1591</v>
      </c>
      <c r="J228" t="s">
        <v>10</v>
      </c>
      <c r="K228" t="str">
        <f>IF(AND(I228&gt;600,I228&lt;=1000),"600-1000CC",IF(AND(I228&gt;1000,I228&lt;=2000),"1000-2000CC",IF(AND(I228&gt;2000,I228&lt;=3000),"2000-3000CC",IF(AND(I228&gt;3000,I228&lt;=4000),"3000-4000CC",IF(AND(I228&gt;4000,I228&lt;=5000),"4000-5000CC",IF(AND(I228&gt;5000,I228&lt;=6000),"&gt;5000CC"))))))</f>
        <v>1000-2000CC</v>
      </c>
    </row>
    <row r="229" spans="1:11" x14ac:dyDescent="0.3">
      <c r="A229">
        <v>3703</v>
      </c>
      <c r="B229" t="s">
        <v>852</v>
      </c>
      <c r="C229" s="10">
        <v>51.75</v>
      </c>
      <c r="D229" s="3">
        <v>46000</v>
      </c>
      <c r="E229" t="s">
        <v>12</v>
      </c>
      <c r="F229" t="s">
        <v>13</v>
      </c>
      <c r="G229" t="s">
        <v>9</v>
      </c>
      <c r="H229">
        <v>2019</v>
      </c>
      <c r="I229">
        <v>1499</v>
      </c>
      <c r="J229" t="s">
        <v>10</v>
      </c>
      <c r="K229" t="str">
        <f>IF(AND(I229&gt;600,I229&lt;=1000),"600-1000CC",IF(AND(I229&gt;1000,I229&lt;=2000),"1000-2000CC",IF(AND(I229&gt;2000,I229&lt;=3000),"2000-3000CC",IF(AND(I229&gt;3000,I229&lt;=4000),"3000-4000CC",IF(AND(I229&gt;4000,I229&lt;=5000),"4000-5000CC",IF(AND(I229&gt;5000,I229&lt;=6000),"&gt;5000CC"))))))</f>
        <v>1000-2000CC</v>
      </c>
    </row>
    <row r="230" spans="1:11" x14ac:dyDescent="0.3">
      <c r="A230">
        <v>4233</v>
      </c>
      <c r="B230" t="s">
        <v>852</v>
      </c>
      <c r="C230" s="10">
        <v>51.75</v>
      </c>
      <c r="D230" s="3">
        <v>46000</v>
      </c>
      <c r="E230" t="s">
        <v>12</v>
      </c>
      <c r="F230" t="s">
        <v>13</v>
      </c>
      <c r="G230" t="s">
        <v>9</v>
      </c>
      <c r="H230">
        <v>2019</v>
      </c>
      <c r="I230">
        <v>998</v>
      </c>
      <c r="J230" t="s">
        <v>10</v>
      </c>
      <c r="K230" t="str">
        <f>IF(AND(I230&gt;600,I230&lt;=1000),"600-1000CC",IF(AND(I230&gt;1000,I230&lt;=2000),"1000-2000CC",IF(AND(I230&gt;2000,I230&lt;=3000),"2000-3000CC",IF(AND(I230&gt;3000,I230&lt;=4000),"3000-4000CC",IF(AND(I230&gt;4000,I230&lt;=5000),"4000-5000CC",IF(AND(I230&gt;5000,I230&lt;=6000),"&gt;5000CC"))))))</f>
        <v>600-1000CC</v>
      </c>
    </row>
    <row r="231" spans="1:11" x14ac:dyDescent="0.3">
      <c r="A231">
        <v>1197</v>
      </c>
      <c r="B231" t="s">
        <v>778</v>
      </c>
      <c r="C231" s="10">
        <v>51</v>
      </c>
      <c r="D231" s="3">
        <v>40000</v>
      </c>
      <c r="E231" t="s">
        <v>7</v>
      </c>
      <c r="F231" t="s">
        <v>13</v>
      </c>
      <c r="G231" t="s">
        <v>9</v>
      </c>
      <c r="H231">
        <v>2015</v>
      </c>
      <c r="I231">
        <v>1968</v>
      </c>
      <c r="J231" t="s">
        <v>10</v>
      </c>
      <c r="K231" t="str">
        <f>IF(AND(I231&gt;600,I231&lt;=1000),"600-1000CC",IF(AND(I231&gt;1000,I231&lt;=2000),"1000-2000CC",IF(AND(I231&gt;2000,I231&lt;=3000),"2000-3000CC",IF(AND(I231&gt;3000,I231&lt;=4000),"3000-4000CC",IF(AND(I231&gt;4000,I231&lt;=5000),"4000-5000CC",IF(AND(I231&gt;5000,I231&lt;=6000),"&gt;5000CC"))))))</f>
        <v>1000-2000CC</v>
      </c>
    </row>
    <row r="232" spans="1:11" x14ac:dyDescent="0.3">
      <c r="A232">
        <v>1488</v>
      </c>
      <c r="B232" t="s">
        <v>778</v>
      </c>
      <c r="C232" s="10">
        <v>51</v>
      </c>
      <c r="D232" s="3">
        <v>40000</v>
      </c>
      <c r="E232" t="s">
        <v>7</v>
      </c>
      <c r="F232" t="s">
        <v>13</v>
      </c>
      <c r="G232" t="s">
        <v>9</v>
      </c>
      <c r="H232">
        <v>2015</v>
      </c>
      <c r="I232">
        <v>1196</v>
      </c>
      <c r="J232" t="s">
        <v>10</v>
      </c>
      <c r="K232" t="str">
        <f>IF(AND(I232&gt;600,I232&lt;=1000),"600-1000CC",IF(AND(I232&gt;1000,I232&lt;=2000),"1000-2000CC",IF(AND(I232&gt;2000,I232&lt;=3000),"2000-3000CC",IF(AND(I232&gt;3000,I232&lt;=4000),"3000-4000CC",IF(AND(I232&gt;4000,I232&lt;=5000),"4000-5000CC",IF(AND(I232&gt;5000,I232&lt;=6000),"&gt;5000CC"))))))</f>
        <v>1000-2000CC</v>
      </c>
    </row>
    <row r="233" spans="1:11" x14ac:dyDescent="0.3">
      <c r="A233">
        <v>5298</v>
      </c>
      <c r="B233" t="s">
        <v>778</v>
      </c>
      <c r="C233" s="10">
        <v>51</v>
      </c>
      <c r="D233" s="3">
        <v>40000</v>
      </c>
      <c r="E233" t="s">
        <v>7</v>
      </c>
      <c r="F233" t="s">
        <v>13</v>
      </c>
      <c r="G233" t="s">
        <v>9</v>
      </c>
      <c r="H233">
        <v>2015</v>
      </c>
      <c r="I233">
        <v>1956</v>
      </c>
      <c r="J233" t="s">
        <v>10</v>
      </c>
      <c r="K233" t="str">
        <f>IF(AND(I233&gt;600,I233&lt;=1000),"600-1000CC",IF(AND(I233&gt;1000,I233&lt;=2000),"1000-2000CC",IF(AND(I233&gt;2000,I233&lt;=3000),"2000-3000CC",IF(AND(I233&gt;3000,I233&lt;=4000),"3000-4000CC",IF(AND(I233&gt;4000,I233&lt;=5000),"4000-5000CC",IF(AND(I233&gt;5000,I233&lt;=6000),"&gt;5000CC"))))))</f>
        <v>1000-2000CC</v>
      </c>
    </row>
    <row r="234" spans="1:11" x14ac:dyDescent="0.3">
      <c r="A234">
        <v>2432</v>
      </c>
      <c r="B234" t="s">
        <v>1234</v>
      </c>
      <c r="C234" s="10">
        <v>50.52</v>
      </c>
      <c r="D234" s="3">
        <v>19150</v>
      </c>
      <c r="E234" t="s">
        <v>7</v>
      </c>
      <c r="F234" t="s">
        <v>13</v>
      </c>
      <c r="G234" t="s">
        <v>9</v>
      </c>
      <c r="H234">
        <v>2020</v>
      </c>
      <c r="I234">
        <v>1396</v>
      </c>
      <c r="J234" t="s">
        <v>10</v>
      </c>
      <c r="K234" t="str">
        <f>IF(AND(I234&gt;600,I234&lt;=1000),"600-1000CC",IF(AND(I234&gt;1000,I234&lt;=2000),"1000-2000CC",IF(AND(I234&gt;2000,I234&lt;=3000),"2000-3000CC",IF(AND(I234&gt;3000,I234&lt;=4000),"3000-4000CC",IF(AND(I234&gt;4000,I234&lt;=5000),"4000-5000CC",IF(AND(I234&gt;5000,I234&lt;=6000),"&gt;5000CC"))))))</f>
        <v>1000-2000CC</v>
      </c>
    </row>
    <row r="235" spans="1:11" x14ac:dyDescent="0.3">
      <c r="A235">
        <v>1817</v>
      </c>
      <c r="B235" t="s">
        <v>414</v>
      </c>
      <c r="C235" s="10">
        <v>50</v>
      </c>
      <c r="D235" s="3">
        <v>29000</v>
      </c>
      <c r="E235" t="s">
        <v>7</v>
      </c>
      <c r="F235" t="s">
        <v>13</v>
      </c>
      <c r="G235" t="s">
        <v>9</v>
      </c>
      <c r="H235">
        <v>2018</v>
      </c>
      <c r="I235">
        <v>2993</v>
      </c>
      <c r="J235" t="s">
        <v>10</v>
      </c>
      <c r="K235" t="str">
        <f>IF(AND(I235&gt;600,I235&lt;=1000),"600-1000CC",IF(AND(I235&gt;1000,I235&lt;=2000),"1000-2000CC",IF(AND(I235&gt;2000,I235&lt;=3000),"2000-3000CC",IF(AND(I235&gt;3000,I235&lt;=4000),"3000-4000CC",IF(AND(I235&gt;4000,I235&lt;=5000),"4000-5000CC",IF(AND(I235&gt;5000,I235&lt;=6000),"&gt;5000CC"))))))</f>
        <v>2000-3000CC</v>
      </c>
    </row>
    <row r="236" spans="1:11" x14ac:dyDescent="0.3">
      <c r="A236">
        <v>1224</v>
      </c>
      <c r="B236" t="s">
        <v>599</v>
      </c>
      <c r="C236" s="10">
        <v>49.9</v>
      </c>
      <c r="D236" s="3">
        <v>12000</v>
      </c>
      <c r="E236" t="s">
        <v>12</v>
      </c>
      <c r="F236" t="s">
        <v>13</v>
      </c>
      <c r="G236" t="s">
        <v>9</v>
      </c>
      <c r="H236">
        <v>2021</v>
      </c>
      <c r="I236">
        <v>1497</v>
      </c>
      <c r="J236" t="s">
        <v>10</v>
      </c>
      <c r="K236" t="str">
        <f>IF(AND(I236&gt;600,I236&lt;=1000),"600-1000CC",IF(AND(I236&gt;1000,I236&lt;=2000),"1000-2000CC",IF(AND(I236&gt;2000,I236&lt;=3000),"2000-3000CC",IF(AND(I236&gt;3000,I236&lt;=4000),"3000-4000CC",IF(AND(I236&gt;4000,I236&lt;=5000),"4000-5000CC",IF(AND(I236&gt;5000,I236&lt;=6000),"&gt;5000CC"))))))</f>
        <v>1000-2000CC</v>
      </c>
    </row>
    <row r="237" spans="1:11" x14ac:dyDescent="0.3">
      <c r="A237">
        <v>1534</v>
      </c>
      <c r="B237" t="s">
        <v>599</v>
      </c>
      <c r="C237" s="10">
        <v>49.9</v>
      </c>
      <c r="D237" s="3">
        <v>12000</v>
      </c>
      <c r="E237" t="s">
        <v>12</v>
      </c>
      <c r="F237" t="s">
        <v>13</v>
      </c>
      <c r="G237" t="s">
        <v>9</v>
      </c>
      <c r="H237">
        <v>2021</v>
      </c>
      <c r="I237">
        <v>1248</v>
      </c>
      <c r="J237" t="s">
        <v>10</v>
      </c>
      <c r="K237" t="str">
        <f>IF(AND(I237&gt;600,I237&lt;=1000),"600-1000CC",IF(AND(I237&gt;1000,I237&lt;=2000),"1000-2000CC",IF(AND(I237&gt;2000,I237&lt;=3000),"2000-3000CC",IF(AND(I237&gt;3000,I237&lt;=4000),"3000-4000CC",IF(AND(I237&gt;4000,I237&lt;=5000),"4000-5000CC",IF(AND(I237&gt;5000,I237&lt;=6000),"&gt;5000CC"))))))</f>
        <v>1000-2000CC</v>
      </c>
    </row>
    <row r="238" spans="1:11" x14ac:dyDescent="0.3">
      <c r="A238">
        <v>5504</v>
      </c>
      <c r="B238" t="s">
        <v>527</v>
      </c>
      <c r="C238" s="10">
        <v>49.9</v>
      </c>
      <c r="D238" s="3">
        <v>75000</v>
      </c>
      <c r="E238" t="s">
        <v>7</v>
      </c>
      <c r="F238" t="s">
        <v>13</v>
      </c>
      <c r="G238" t="s">
        <v>27</v>
      </c>
      <c r="H238">
        <v>2018</v>
      </c>
      <c r="I238">
        <v>1995</v>
      </c>
      <c r="J238" t="s">
        <v>61</v>
      </c>
      <c r="K238" t="str">
        <f>IF(AND(I238&gt;600,I238&lt;=1000),"600-1000CC",IF(AND(I238&gt;1000,I238&lt;=2000),"1000-2000CC",IF(AND(I238&gt;2000,I238&lt;=3000),"2000-3000CC",IF(AND(I238&gt;3000,I238&lt;=4000),"3000-4000CC",IF(AND(I238&gt;4000,I238&lt;=5000),"4000-5000CC",IF(AND(I238&gt;5000,I238&lt;=6000),"&gt;5000CC"))))))</f>
        <v>1000-2000CC</v>
      </c>
    </row>
    <row r="239" spans="1:11" x14ac:dyDescent="0.3">
      <c r="A239">
        <v>387</v>
      </c>
      <c r="B239" t="s">
        <v>163</v>
      </c>
      <c r="C239" s="10">
        <v>49.5</v>
      </c>
      <c r="D239" s="3">
        <v>65000</v>
      </c>
      <c r="E239" t="s">
        <v>7</v>
      </c>
      <c r="F239" t="s">
        <v>13</v>
      </c>
      <c r="G239" t="s">
        <v>9</v>
      </c>
      <c r="H239">
        <v>2018</v>
      </c>
      <c r="I239">
        <v>1995</v>
      </c>
      <c r="J239" t="s">
        <v>10</v>
      </c>
      <c r="K239" t="str">
        <f>IF(AND(I239&gt;600,I239&lt;=1000),"600-1000CC",IF(AND(I239&gt;1000,I239&lt;=2000),"1000-2000CC",IF(AND(I239&gt;2000,I239&lt;=3000),"2000-3000CC",IF(AND(I239&gt;3000,I239&lt;=4000),"3000-4000CC",IF(AND(I239&gt;4000,I239&lt;=5000),"4000-5000CC",IF(AND(I239&gt;5000,I239&lt;=6000),"&gt;5000CC"))))))</f>
        <v>1000-2000CC</v>
      </c>
    </row>
    <row r="240" spans="1:11" x14ac:dyDescent="0.3">
      <c r="A240">
        <v>1774</v>
      </c>
      <c r="B240" t="s">
        <v>314</v>
      </c>
      <c r="C240" s="10">
        <v>49.5</v>
      </c>
      <c r="D240" s="3">
        <v>45000</v>
      </c>
      <c r="E240" t="s">
        <v>7</v>
      </c>
      <c r="F240" t="s">
        <v>13</v>
      </c>
      <c r="G240" t="s">
        <v>9</v>
      </c>
      <c r="H240">
        <v>2017</v>
      </c>
      <c r="I240">
        <v>2179</v>
      </c>
      <c r="J240" t="s">
        <v>61</v>
      </c>
      <c r="K240" t="str">
        <f>IF(AND(I240&gt;600,I240&lt;=1000),"600-1000CC",IF(AND(I240&gt;1000,I240&lt;=2000),"1000-2000CC",IF(AND(I240&gt;2000,I240&lt;=3000),"2000-3000CC",IF(AND(I240&gt;3000,I240&lt;=4000),"3000-4000CC",IF(AND(I240&gt;4000,I240&lt;=5000),"4000-5000CC",IF(AND(I240&gt;5000,I240&lt;=6000),"&gt;5000CC"))))))</f>
        <v>2000-3000CC</v>
      </c>
    </row>
    <row r="241" spans="1:11" x14ac:dyDescent="0.3">
      <c r="A241">
        <v>1327</v>
      </c>
      <c r="B241" t="s">
        <v>874</v>
      </c>
      <c r="C241" s="10">
        <v>49</v>
      </c>
      <c r="D241" s="3">
        <v>70000</v>
      </c>
      <c r="E241" t="s">
        <v>12</v>
      </c>
      <c r="F241" t="s">
        <v>13</v>
      </c>
      <c r="G241" t="s">
        <v>27</v>
      </c>
      <c r="H241">
        <v>2015</v>
      </c>
      <c r="I241">
        <v>2987</v>
      </c>
      <c r="J241" t="s">
        <v>61</v>
      </c>
      <c r="K241" t="str">
        <f>IF(AND(I241&gt;600,I241&lt;=1000),"600-1000CC",IF(AND(I241&gt;1000,I241&lt;=2000),"1000-2000CC",IF(AND(I241&gt;2000,I241&lt;=3000),"2000-3000CC",IF(AND(I241&gt;3000,I241&lt;=4000),"3000-4000CC",IF(AND(I241&gt;4000,I241&lt;=5000),"4000-5000CC",IF(AND(I241&gt;5000,I241&lt;=6000),"&gt;5000CC"))))))</f>
        <v>2000-3000CC</v>
      </c>
    </row>
    <row r="242" spans="1:11" x14ac:dyDescent="0.3">
      <c r="A242">
        <v>475</v>
      </c>
      <c r="B242" t="s">
        <v>414</v>
      </c>
      <c r="C242" s="10">
        <v>48.75</v>
      </c>
      <c r="D242" s="3">
        <v>22000</v>
      </c>
      <c r="E242" t="s">
        <v>7</v>
      </c>
      <c r="F242" t="s">
        <v>13</v>
      </c>
      <c r="G242" t="s">
        <v>9</v>
      </c>
      <c r="H242">
        <v>2018</v>
      </c>
      <c r="I242">
        <v>2596</v>
      </c>
      <c r="J242" t="s">
        <v>10</v>
      </c>
      <c r="K242" t="str">
        <f>IF(AND(I242&gt;600,I242&lt;=1000),"600-1000CC",IF(AND(I242&gt;1000,I242&lt;=2000),"1000-2000CC",IF(AND(I242&gt;2000,I242&lt;=3000),"2000-3000CC",IF(AND(I242&gt;3000,I242&lt;=4000),"3000-4000CC",IF(AND(I242&gt;4000,I242&lt;=5000),"4000-5000CC",IF(AND(I242&gt;5000,I242&lt;=6000),"&gt;5000CC"))))))</f>
        <v>2000-3000CC</v>
      </c>
    </row>
    <row r="243" spans="1:11" x14ac:dyDescent="0.3">
      <c r="A243">
        <v>948</v>
      </c>
      <c r="B243" t="s">
        <v>142</v>
      </c>
      <c r="C243" s="10">
        <v>48.75</v>
      </c>
      <c r="D243" s="3">
        <v>38000</v>
      </c>
      <c r="E243" t="s">
        <v>7</v>
      </c>
      <c r="F243" t="s">
        <v>13</v>
      </c>
      <c r="G243" t="s">
        <v>9</v>
      </c>
      <c r="H243">
        <v>2020</v>
      </c>
      <c r="I243">
        <v>1799</v>
      </c>
      <c r="J243" t="s">
        <v>10</v>
      </c>
      <c r="K243" t="str">
        <f>IF(AND(I243&gt;600,I243&lt;=1000),"600-1000CC",IF(AND(I243&gt;1000,I243&lt;=2000),"1000-2000CC",IF(AND(I243&gt;2000,I243&lt;=3000),"2000-3000CC",IF(AND(I243&gt;3000,I243&lt;=4000),"3000-4000CC",IF(AND(I243&gt;4000,I243&lt;=5000),"4000-5000CC",IF(AND(I243&gt;5000,I243&lt;=6000),"&gt;5000CC"))))))</f>
        <v>1000-2000CC</v>
      </c>
    </row>
    <row r="244" spans="1:11" x14ac:dyDescent="0.3">
      <c r="A244">
        <v>3149</v>
      </c>
      <c r="B244" t="s">
        <v>142</v>
      </c>
      <c r="C244" s="10">
        <v>48.75</v>
      </c>
      <c r="D244" s="3">
        <v>38000</v>
      </c>
      <c r="E244" t="s">
        <v>7</v>
      </c>
      <c r="F244" t="s">
        <v>13</v>
      </c>
      <c r="G244" t="s">
        <v>9</v>
      </c>
      <c r="H244">
        <v>2020</v>
      </c>
      <c r="I244">
        <v>999</v>
      </c>
      <c r="J244" t="s">
        <v>10</v>
      </c>
      <c r="K244" t="str">
        <f>IF(AND(I244&gt;600,I244&lt;=1000),"600-1000CC",IF(AND(I244&gt;1000,I244&lt;=2000),"1000-2000CC",IF(AND(I244&gt;2000,I244&lt;=3000),"2000-3000CC",IF(AND(I244&gt;3000,I244&lt;=4000),"3000-4000CC",IF(AND(I244&gt;4000,I244&lt;=5000),"4000-5000CC",IF(AND(I244&gt;5000,I244&lt;=6000),"&gt;5000CC"))))))</f>
        <v>600-1000CC</v>
      </c>
    </row>
    <row r="245" spans="1:11" x14ac:dyDescent="0.3">
      <c r="A245">
        <v>4212</v>
      </c>
      <c r="B245" t="s">
        <v>142</v>
      </c>
      <c r="C245" s="10">
        <v>48.75</v>
      </c>
      <c r="D245" s="3">
        <v>38000</v>
      </c>
      <c r="E245" t="s">
        <v>7</v>
      </c>
      <c r="F245" t="s">
        <v>13</v>
      </c>
      <c r="G245" t="s">
        <v>9</v>
      </c>
      <c r="H245">
        <v>2020</v>
      </c>
      <c r="I245">
        <v>1197</v>
      </c>
      <c r="J245" t="s">
        <v>10</v>
      </c>
      <c r="K245" t="str">
        <f>IF(AND(I245&gt;600,I245&lt;=1000),"600-1000CC",IF(AND(I245&gt;1000,I245&lt;=2000),"1000-2000CC",IF(AND(I245&gt;2000,I245&lt;=3000),"2000-3000CC",IF(AND(I245&gt;3000,I245&lt;=4000),"3000-4000CC",IF(AND(I245&gt;4000,I245&lt;=5000),"4000-5000CC",IF(AND(I245&gt;5000,I245&lt;=6000),"&gt;5000CC"))))))</f>
        <v>1000-2000CC</v>
      </c>
    </row>
    <row r="246" spans="1:11" x14ac:dyDescent="0.3">
      <c r="A246">
        <v>5493</v>
      </c>
      <c r="B246" t="s">
        <v>142</v>
      </c>
      <c r="C246" s="10">
        <v>48.75</v>
      </c>
      <c r="D246" s="3">
        <v>38000</v>
      </c>
      <c r="E246" t="s">
        <v>7</v>
      </c>
      <c r="F246" t="s">
        <v>13</v>
      </c>
      <c r="G246" t="s">
        <v>9</v>
      </c>
      <c r="H246">
        <v>2020</v>
      </c>
      <c r="I246">
        <v>1197</v>
      </c>
      <c r="J246" t="s">
        <v>10</v>
      </c>
      <c r="K246" t="str">
        <f>IF(AND(I246&gt;600,I246&lt;=1000),"600-1000CC",IF(AND(I246&gt;1000,I246&lt;=2000),"1000-2000CC",IF(AND(I246&gt;2000,I246&lt;=3000),"2000-3000CC",IF(AND(I246&gt;3000,I246&lt;=4000),"3000-4000CC",IF(AND(I246&gt;4000,I246&lt;=5000),"4000-5000CC",IF(AND(I246&gt;5000,I246&lt;=6000),"&gt;5000CC"))))))</f>
        <v>1000-2000CC</v>
      </c>
    </row>
    <row r="247" spans="1:11" x14ac:dyDescent="0.3">
      <c r="A247">
        <v>535</v>
      </c>
      <c r="B247" t="s">
        <v>267</v>
      </c>
      <c r="C247" s="10">
        <v>48.5</v>
      </c>
      <c r="D247" s="3">
        <v>70000</v>
      </c>
      <c r="E247" t="s">
        <v>7</v>
      </c>
      <c r="F247" t="s">
        <v>13</v>
      </c>
      <c r="G247" t="s">
        <v>9</v>
      </c>
      <c r="H247">
        <v>2017</v>
      </c>
      <c r="I247">
        <v>1248</v>
      </c>
      <c r="J247" t="s">
        <v>61</v>
      </c>
      <c r="K247" t="str">
        <f>IF(AND(I247&gt;600,I247&lt;=1000),"600-1000CC",IF(AND(I247&gt;1000,I247&lt;=2000),"1000-2000CC",IF(AND(I247&gt;2000,I247&lt;=3000),"2000-3000CC",IF(AND(I247&gt;3000,I247&lt;=4000),"3000-4000CC",IF(AND(I247&gt;4000,I247&lt;=5000),"4000-5000CC",IF(AND(I247&gt;5000,I247&lt;=6000),"&gt;5000CC"))))))</f>
        <v>1000-2000CC</v>
      </c>
    </row>
    <row r="248" spans="1:11" x14ac:dyDescent="0.3">
      <c r="A248">
        <v>1299</v>
      </c>
      <c r="B248" t="s">
        <v>849</v>
      </c>
      <c r="C248" s="10">
        <v>48.25</v>
      </c>
      <c r="D248" s="3">
        <v>48000</v>
      </c>
      <c r="E248" t="s">
        <v>12</v>
      </c>
      <c r="F248" t="s">
        <v>13</v>
      </c>
      <c r="G248" t="s">
        <v>9</v>
      </c>
      <c r="H248">
        <v>2019</v>
      </c>
      <c r="I248">
        <v>1995</v>
      </c>
      <c r="J248" t="s">
        <v>10</v>
      </c>
      <c r="K248" t="str">
        <f>IF(AND(I248&gt;600,I248&lt;=1000),"600-1000CC",IF(AND(I248&gt;1000,I248&lt;=2000),"1000-2000CC",IF(AND(I248&gt;2000,I248&lt;=3000),"2000-3000CC",IF(AND(I248&gt;3000,I248&lt;=4000),"3000-4000CC",IF(AND(I248&gt;4000,I248&lt;=5000),"4000-5000CC",IF(AND(I248&gt;5000,I248&lt;=6000),"&gt;5000CC"))))))</f>
        <v>1000-2000CC</v>
      </c>
    </row>
    <row r="249" spans="1:11" x14ac:dyDescent="0.3">
      <c r="A249">
        <v>5286</v>
      </c>
      <c r="B249" t="s">
        <v>849</v>
      </c>
      <c r="C249" s="10">
        <v>48.25</v>
      </c>
      <c r="D249" s="3">
        <v>48000</v>
      </c>
      <c r="E249" t="s">
        <v>12</v>
      </c>
      <c r="F249" t="s">
        <v>13</v>
      </c>
      <c r="G249" t="s">
        <v>9</v>
      </c>
      <c r="H249">
        <v>2019</v>
      </c>
      <c r="I249">
        <v>1199</v>
      </c>
      <c r="J249" t="s">
        <v>10</v>
      </c>
      <c r="K249" t="str">
        <f>IF(AND(I249&gt;600,I249&lt;=1000),"600-1000CC",IF(AND(I249&gt;1000,I249&lt;=2000),"1000-2000CC",IF(AND(I249&gt;2000,I249&lt;=3000),"2000-3000CC",IF(AND(I249&gt;3000,I249&lt;=4000),"3000-4000CC",IF(AND(I249&gt;4000,I249&lt;=5000),"4000-5000CC",IF(AND(I249&gt;5000,I249&lt;=6000),"&gt;5000CC"))))))</f>
        <v>1000-2000CC</v>
      </c>
    </row>
    <row r="250" spans="1:11" x14ac:dyDescent="0.3">
      <c r="A250">
        <v>1296</v>
      </c>
      <c r="B250" t="s">
        <v>856</v>
      </c>
      <c r="C250" s="10">
        <v>48.1</v>
      </c>
      <c r="D250" s="3">
        <v>29000</v>
      </c>
      <c r="E250" t="s">
        <v>12</v>
      </c>
      <c r="F250" t="s">
        <v>13</v>
      </c>
      <c r="G250" t="s">
        <v>9</v>
      </c>
      <c r="H250">
        <v>2019</v>
      </c>
      <c r="I250">
        <v>1998</v>
      </c>
      <c r="J250" t="s">
        <v>10</v>
      </c>
      <c r="K250" t="str">
        <f>IF(AND(I250&gt;600,I250&lt;=1000),"600-1000CC",IF(AND(I250&gt;1000,I250&lt;=2000),"1000-2000CC",IF(AND(I250&gt;2000,I250&lt;=3000),"2000-3000CC",IF(AND(I250&gt;3000,I250&lt;=4000),"3000-4000CC",IF(AND(I250&gt;4000,I250&lt;=5000),"4000-5000CC",IF(AND(I250&gt;5000,I250&lt;=6000),"&gt;5000CC"))))))</f>
        <v>1000-2000CC</v>
      </c>
    </row>
    <row r="251" spans="1:11" x14ac:dyDescent="0.3">
      <c r="A251">
        <v>5282</v>
      </c>
      <c r="B251" t="s">
        <v>856</v>
      </c>
      <c r="C251" s="10">
        <v>48.1</v>
      </c>
      <c r="D251" s="3">
        <v>29000</v>
      </c>
      <c r="E251" t="s">
        <v>12</v>
      </c>
      <c r="F251" t="s">
        <v>13</v>
      </c>
      <c r="G251" t="s">
        <v>9</v>
      </c>
      <c r="H251">
        <v>2019</v>
      </c>
      <c r="I251">
        <v>2179</v>
      </c>
      <c r="J251" t="s">
        <v>61</v>
      </c>
      <c r="K251" t="str">
        <f>IF(AND(I251&gt;600,I251&lt;=1000),"600-1000CC",IF(AND(I251&gt;1000,I251&lt;=2000),"1000-2000CC",IF(AND(I251&gt;2000,I251&lt;=3000),"2000-3000CC",IF(AND(I251&gt;3000,I251&lt;=4000),"3000-4000CC",IF(AND(I251&gt;4000,I251&lt;=5000),"4000-5000CC",IF(AND(I251&gt;5000,I251&lt;=6000),"&gt;5000CC"))))))</f>
        <v>2000-3000CC</v>
      </c>
    </row>
    <row r="252" spans="1:11" x14ac:dyDescent="0.3">
      <c r="A252">
        <v>346</v>
      </c>
      <c r="B252" t="s">
        <v>314</v>
      </c>
      <c r="C252" s="10">
        <v>48</v>
      </c>
      <c r="D252" s="3">
        <v>54000</v>
      </c>
      <c r="E252" t="s">
        <v>7</v>
      </c>
      <c r="F252" t="s">
        <v>13</v>
      </c>
      <c r="G252" t="s">
        <v>27</v>
      </c>
      <c r="H252">
        <v>2017</v>
      </c>
      <c r="I252">
        <v>2143</v>
      </c>
      <c r="J252" t="s">
        <v>10</v>
      </c>
      <c r="K252" t="str">
        <f>IF(AND(I252&gt;600,I252&lt;=1000),"600-1000CC",IF(AND(I252&gt;1000,I252&lt;=2000),"1000-2000CC",IF(AND(I252&gt;2000,I252&lt;=3000),"2000-3000CC",IF(AND(I252&gt;3000,I252&lt;=4000),"3000-4000CC",IF(AND(I252&gt;4000,I252&lt;=5000),"4000-5000CC",IF(AND(I252&gt;5000,I252&lt;=6000),"&gt;5000CC"))))))</f>
        <v>2000-3000CC</v>
      </c>
    </row>
    <row r="253" spans="1:11" x14ac:dyDescent="0.3">
      <c r="A253">
        <v>884</v>
      </c>
      <c r="B253" t="s">
        <v>55</v>
      </c>
      <c r="C253" s="10">
        <v>48</v>
      </c>
      <c r="D253" s="3">
        <v>29000</v>
      </c>
      <c r="E253" t="s">
        <v>7</v>
      </c>
      <c r="F253" t="s">
        <v>13</v>
      </c>
      <c r="G253" t="s">
        <v>9</v>
      </c>
      <c r="H253">
        <v>2019</v>
      </c>
      <c r="I253">
        <v>1248</v>
      </c>
      <c r="J253" t="s">
        <v>10</v>
      </c>
      <c r="K253" t="str">
        <f>IF(AND(I253&gt;600,I253&lt;=1000),"600-1000CC",IF(AND(I253&gt;1000,I253&lt;=2000),"1000-2000CC",IF(AND(I253&gt;2000,I253&lt;=3000),"2000-3000CC",IF(AND(I253&gt;3000,I253&lt;=4000),"3000-4000CC",IF(AND(I253&gt;4000,I253&lt;=5000),"4000-5000CC",IF(AND(I253&gt;5000,I253&lt;=6000),"&gt;5000CC"))))))</f>
        <v>1000-2000CC</v>
      </c>
    </row>
    <row r="254" spans="1:11" x14ac:dyDescent="0.3">
      <c r="A254">
        <v>1275</v>
      </c>
      <c r="B254" t="s">
        <v>849</v>
      </c>
      <c r="C254" s="10">
        <v>48</v>
      </c>
      <c r="D254" s="3">
        <v>49000</v>
      </c>
      <c r="E254" t="s">
        <v>12</v>
      </c>
      <c r="F254" t="s">
        <v>13</v>
      </c>
      <c r="G254" t="s">
        <v>9</v>
      </c>
      <c r="H254">
        <v>2019</v>
      </c>
      <c r="I254">
        <v>2925</v>
      </c>
      <c r="J254" t="s">
        <v>10</v>
      </c>
      <c r="K254" t="str">
        <f>IF(AND(I254&gt;600,I254&lt;=1000),"600-1000CC",IF(AND(I254&gt;1000,I254&lt;=2000),"1000-2000CC",IF(AND(I254&gt;2000,I254&lt;=3000),"2000-3000CC",IF(AND(I254&gt;3000,I254&lt;=4000),"3000-4000CC",IF(AND(I254&gt;4000,I254&lt;=5000),"4000-5000CC",IF(AND(I254&gt;5000,I254&lt;=6000),"&gt;5000CC"))))))</f>
        <v>2000-3000CC</v>
      </c>
    </row>
    <row r="255" spans="1:11" x14ac:dyDescent="0.3">
      <c r="A255">
        <v>1301</v>
      </c>
      <c r="B255" t="s">
        <v>55</v>
      </c>
      <c r="C255" s="10">
        <v>48</v>
      </c>
      <c r="D255" s="3">
        <v>29000</v>
      </c>
      <c r="E255" t="s">
        <v>7</v>
      </c>
      <c r="F255" t="s">
        <v>13</v>
      </c>
      <c r="G255" t="s">
        <v>9</v>
      </c>
      <c r="H255">
        <v>2019</v>
      </c>
      <c r="I255">
        <v>1198</v>
      </c>
      <c r="J255" t="s">
        <v>10</v>
      </c>
      <c r="K255" t="str">
        <f>IF(AND(I255&gt;600,I255&lt;=1000),"600-1000CC",IF(AND(I255&gt;1000,I255&lt;=2000),"1000-2000CC",IF(AND(I255&gt;2000,I255&lt;=3000),"2000-3000CC",IF(AND(I255&gt;3000,I255&lt;=4000),"3000-4000CC",IF(AND(I255&gt;4000,I255&lt;=5000),"4000-5000CC",IF(AND(I255&gt;5000,I255&lt;=6000),"&gt;5000CC"))))))</f>
        <v>1000-2000CC</v>
      </c>
    </row>
    <row r="256" spans="1:11" x14ac:dyDescent="0.3">
      <c r="A256">
        <v>1338</v>
      </c>
      <c r="B256" t="s">
        <v>856</v>
      </c>
      <c r="C256" s="10">
        <v>48</v>
      </c>
      <c r="D256" s="3">
        <v>28500</v>
      </c>
      <c r="E256" t="s">
        <v>12</v>
      </c>
      <c r="F256" t="s">
        <v>13</v>
      </c>
      <c r="G256" t="s">
        <v>9</v>
      </c>
      <c r="H256">
        <v>2019</v>
      </c>
      <c r="I256">
        <v>1248</v>
      </c>
      <c r="J256" t="s">
        <v>10</v>
      </c>
      <c r="K256" t="str">
        <f>IF(AND(I256&gt;600,I256&lt;=1000),"600-1000CC",IF(AND(I256&gt;1000,I256&lt;=2000),"1000-2000CC",IF(AND(I256&gt;2000,I256&lt;=3000),"2000-3000CC",IF(AND(I256&gt;3000,I256&lt;=4000),"3000-4000CC",IF(AND(I256&gt;4000,I256&lt;=5000),"4000-5000CC",IF(AND(I256&gt;5000,I256&lt;=6000),"&gt;5000CC"))))))</f>
        <v>1000-2000CC</v>
      </c>
    </row>
    <row r="257" spans="1:11" x14ac:dyDescent="0.3">
      <c r="A257">
        <v>3085</v>
      </c>
      <c r="B257" t="s">
        <v>55</v>
      </c>
      <c r="C257" s="10">
        <v>48</v>
      </c>
      <c r="D257" s="3">
        <v>29000</v>
      </c>
      <c r="E257" t="s">
        <v>7</v>
      </c>
      <c r="F257" t="s">
        <v>13</v>
      </c>
      <c r="G257" t="s">
        <v>9</v>
      </c>
      <c r="H257">
        <v>2019</v>
      </c>
      <c r="I257">
        <v>1396</v>
      </c>
      <c r="J257" t="s">
        <v>10</v>
      </c>
      <c r="K257" t="str">
        <f>IF(AND(I257&gt;600,I257&lt;=1000),"600-1000CC",IF(AND(I257&gt;1000,I257&lt;=2000),"1000-2000CC",IF(AND(I257&gt;2000,I257&lt;=3000),"2000-3000CC",IF(AND(I257&gt;3000,I257&lt;=4000),"3000-4000CC",IF(AND(I257&gt;4000,I257&lt;=5000),"4000-5000CC",IF(AND(I257&gt;5000,I257&lt;=6000),"&gt;5000CC"))))))</f>
        <v>1000-2000CC</v>
      </c>
    </row>
    <row r="258" spans="1:11" x14ac:dyDescent="0.3">
      <c r="A258">
        <v>3289</v>
      </c>
      <c r="B258" t="s">
        <v>1479</v>
      </c>
      <c r="C258" s="10">
        <v>48</v>
      </c>
      <c r="D258" s="3">
        <v>46000</v>
      </c>
      <c r="E258" t="s">
        <v>7</v>
      </c>
      <c r="F258" t="s">
        <v>13</v>
      </c>
      <c r="G258" t="s">
        <v>9</v>
      </c>
      <c r="H258">
        <v>2019</v>
      </c>
      <c r="I258">
        <v>1199</v>
      </c>
      <c r="J258" t="s">
        <v>10</v>
      </c>
      <c r="K258" t="str">
        <f>IF(AND(I258&gt;600,I258&lt;=1000),"600-1000CC",IF(AND(I258&gt;1000,I258&lt;=2000),"1000-2000CC",IF(AND(I258&gt;2000,I258&lt;=3000),"2000-3000CC",IF(AND(I258&gt;3000,I258&lt;=4000),"3000-4000CC",IF(AND(I258&gt;4000,I258&lt;=5000),"4000-5000CC",IF(AND(I258&gt;5000,I258&lt;=6000),"&gt;5000CC"))))))</f>
        <v>1000-2000CC</v>
      </c>
    </row>
    <row r="259" spans="1:11" x14ac:dyDescent="0.3">
      <c r="A259">
        <v>4152</v>
      </c>
      <c r="B259" t="s">
        <v>55</v>
      </c>
      <c r="C259" s="10">
        <v>48</v>
      </c>
      <c r="D259" s="3">
        <v>29000</v>
      </c>
      <c r="E259" t="s">
        <v>7</v>
      </c>
      <c r="F259" t="s">
        <v>13</v>
      </c>
      <c r="G259" t="s">
        <v>9</v>
      </c>
      <c r="H259">
        <v>2019</v>
      </c>
      <c r="I259">
        <v>999</v>
      </c>
      <c r="J259" t="s">
        <v>10</v>
      </c>
      <c r="K259" t="str">
        <f>IF(AND(I259&gt;600,I259&lt;=1000),"600-1000CC",IF(AND(I259&gt;1000,I259&lt;=2000),"1000-2000CC",IF(AND(I259&gt;2000,I259&lt;=3000),"2000-3000CC",IF(AND(I259&gt;3000,I259&lt;=4000),"3000-4000CC",IF(AND(I259&gt;4000,I259&lt;=5000),"4000-5000CC",IF(AND(I259&gt;5000,I259&lt;=6000),"&gt;5000CC"))))))</f>
        <v>600-1000CC</v>
      </c>
    </row>
    <row r="260" spans="1:11" x14ac:dyDescent="0.3">
      <c r="A260">
        <v>5273</v>
      </c>
      <c r="B260" t="s">
        <v>849</v>
      </c>
      <c r="C260" s="10">
        <v>48</v>
      </c>
      <c r="D260" s="3">
        <v>49000</v>
      </c>
      <c r="E260" t="s">
        <v>12</v>
      </c>
      <c r="F260" t="s">
        <v>13</v>
      </c>
      <c r="G260" t="s">
        <v>9</v>
      </c>
      <c r="H260">
        <v>2019</v>
      </c>
      <c r="I260">
        <v>796</v>
      </c>
      <c r="J260" t="s">
        <v>61</v>
      </c>
      <c r="K260" t="str">
        <f>IF(AND(I260&gt;600,I260&lt;=1000),"600-1000CC",IF(AND(I260&gt;1000,I260&lt;=2000),"1000-2000CC",IF(AND(I260&gt;2000,I260&lt;=3000),"2000-3000CC",IF(AND(I260&gt;3000,I260&lt;=4000),"3000-4000CC",IF(AND(I260&gt;4000,I260&lt;=5000),"4000-5000CC",IF(AND(I260&gt;5000,I260&lt;=6000),"&gt;5000CC"))))))</f>
        <v>600-1000CC</v>
      </c>
    </row>
    <row r="261" spans="1:11" x14ac:dyDescent="0.3">
      <c r="A261">
        <v>5313</v>
      </c>
      <c r="B261" t="s">
        <v>856</v>
      </c>
      <c r="C261" s="10">
        <v>48</v>
      </c>
      <c r="D261" s="3">
        <v>28500</v>
      </c>
      <c r="E261" t="s">
        <v>12</v>
      </c>
      <c r="F261" t="s">
        <v>13</v>
      </c>
      <c r="G261" t="s">
        <v>9</v>
      </c>
      <c r="H261">
        <v>2019</v>
      </c>
      <c r="I261">
        <v>1364</v>
      </c>
      <c r="J261" t="s">
        <v>10</v>
      </c>
      <c r="K261" t="str">
        <f>IF(AND(I261&gt;600,I261&lt;=1000),"600-1000CC",IF(AND(I261&gt;1000,I261&lt;=2000),"1000-2000CC",IF(AND(I261&gt;2000,I261&lt;=3000),"2000-3000CC",IF(AND(I261&gt;3000,I261&lt;=4000),"3000-4000CC",IF(AND(I261&gt;4000,I261&lt;=5000),"4000-5000CC",IF(AND(I261&gt;5000,I261&lt;=6000),"&gt;5000CC"))))))</f>
        <v>1000-2000CC</v>
      </c>
    </row>
    <row r="262" spans="1:11" x14ac:dyDescent="0.3">
      <c r="A262">
        <v>5390</v>
      </c>
      <c r="B262" t="s">
        <v>55</v>
      </c>
      <c r="C262" s="10">
        <v>48</v>
      </c>
      <c r="D262" s="3">
        <v>29000</v>
      </c>
      <c r="E262" t="s">
        <v>7</v>
      </c>
      <c r="F262" t="s">
        <v>13</v>
      </c>
      <c r="G262" t="s">
        <v>9</v>
      </c>
      <c r="H262">
        <v>2019</v>
      </c>
      <c r="I262">
        <v>1999</v>
      </c>
      <c r="J262" t="s">
        <v>10</v>
      </c>
      <c r="K262" t="str">
        <f>IF(AND(I262&gt;600,I262&lt;=1000),"600-1000CC",IF(AND(I262&gt;1000,I262&lt;=2000),"1000-2000CC",IF(AND(I262&gt;2000,I262&lt;=3000),"2000-3000CC",IF(AND(I262&gt;3000,I262&lt;=4000),"3000-4000CC",IF(AND(I262&gt;4000,I262&lt;=5000),"4000-5000CC",IF(AND(I262&gt;5000,I262&lt;=6000),"&gt;5000CC"))))))</f>
        <v>1000-2000CC</v>
      </c>
    </row>
    <row r="263" spans="1:11" x14ac:dyDescent="0.3">
      <c r="A263">
        <v>2762</v>
      </c>
      <c r="B263" t="s">
        <v>457</v>
      </c>
      <c r="C263" s="10">
        <v>47.99</v>
      </c>
      <c r="D263" s="3">
        <v>10400</v>
      </c>
      <c r="E263" t="s">
        <v>7</v>
      </c>
      <c r="F263" t="s">
        <v>13</v>
      </c>
      <c r="G263" t="s">
        <v>9</v>
      </c>
      <c r="H263">
        <v>2020</v>
      </c>
      <c r="I263">
        <v>1493</v>
      </c>
      <c r="J263" t="s">
        <v>10</v>
      </c>
      <c r="K263" t="str">
        <f>IF(AND(I263&gt;600,I263&lt;=1000),"600-1000CC",IF(AND(I263&gt;1000,I263&lt;=2000),"1000-2000CC",IF(AND(I263&gt;2000,I263&lt;=3000),"2000-3000CC",IF(AND(I263&gt;3000,I263&lt;=4000),"3000-4000CC",IF(AND(I263&gt;4000,I263&lt;=5000),"4000-5000CC",IF(AND(I263&gt;5000,I263&lt;=6000),"&gt;5000CC"))))))</f>
        <v>1000-2000CC</v>
      </c>
    </row>
    <row r="264" spans="1:11" x14ac:dyDescent="0.3">
      <c r="A264">
        <v>1228</v>
      </c>
      <c r="B264" t="s">
        <v>599</v>
      </c>
      <c r="C264" s="10">
        <v>47.9</v>
      </c>
      <c r="D264" s="3">
        <v>12000</v>
      </c>
      <c r="E264" t="s">
        <v>12</v>
      </c>
      <c r="F264" t="s">
        <v>13</v>
      </c>
      <c r="G264" t="s">
        <v>9</v>
      </c>
      <c r="H264">
        <v>2021</v>
      </c>
      <c r="I264">
        <v>1197</v>
      </c>
      <c r="J264" t="s">
        <v>10</v>
      </c>
      <c r="K264" t="str">
        <f>IF(AND(I264&gt;600,I264&lt;=1000),"600-1000CC",IF(AND(I264&gt;1000,I264&lt;=2000),"1000-2000CC",IF(AND(I264&gt;2000,I264&lt;=3000),"2000-3000CC",IF(AND(I264&gt;3000,I264&lt;=4000),"3000-4000CC",IF(AND(I264&gt;4000,I264&lt;=5000),"4000-5000CC",IF(AND(I264&gt;5000,I264&lt;=6000),"&gt;5000CC"))))))</f>
        <v>1000-2000CC</v>
      </c>
    </row>
    <row r="265" spans="1:11" x14ac:dyDescent="0.3">
      <c r="A265">
        <v>1323</v>
      </c>
      <c r="B265" t="s">
        <v>599</v>
      </c>
      <c r="C265" s="10">
        <v>47.9</v>
      </c>
      <c r="D265" s="3">
        <v>11000</v>
      </c>
      <c r="E265" t="s">
        <v>12</v>
      </c>
      <c r="F265" t="s">
        <v>13</v>
      </c>
      <c r="G265" t="s">
        <v>9</v>
      </c>
      <c r="H265">
        <v>2021</v>
      </c>
      <c r="I265">
        <v>1595</v>
      </c>
      <c r="J265" t="s">
        <v>10</v>
      </c>
      <c r="K265" t="str">
        <f>IF(AND(I265&gt;600,I265&lt;=1000),"600-1000CC",IF(AND(I265&gt;1000,I265&lt;=2000),"1000-2000CC",IF(AND(I265&gt;2000,I265&lt;=3000),"2000-3000CC",IF(AND(I265&gt;3000,I265&lt;=4000),"3000-4000CC",IF(AND(I265&gt;4000,I265&lt;=5000),"4000-5000CC",IF(AND(I265&gt;5000,I265&lt;=6000),"&gt;5000CC"))))))</f>
        <v>1000-2000CC</v>
      </c>
    </row>
    <row r="266" spans="1:11" x14ac:dyDescent="0.3">
      <c r="A266">
        <v>1538</v>
      </c>
      <c r="B266" t="s">
        <v>599</v>
      </c>
      <c r="C266" s="10">
        <v>47.9</v>
      </c>
      <c r="D266" s="3">
        <v>12000</v>
      </c>
      <c r="E266" t="s">
        <v>12</v>
      </c>
      <c r="F266" t="s">
        <v>13</v>
      </c>
      <c r="G266" t="s">
        <v>9</v>
      </c>
      <c r="H266">
        <v>2021</v>
      </c>
      <c r="I266">
        <v>1956</v>
      </c>
      <c r="J266" t="s">
        <v>10</v>
      </c>
      <c r="K266" t="str">
        <f>IF(AND(I266&gt;600,I266&lt;=1000),"600-1000CC",IF(AND(I266&gt;1000,I266&lt;=2000),"1000-2000CC",IF(AND(I266&gt;2000,I266&lt;=3000),"2000-3000CC",IF(AND(I266&gt;3000,I266&lt;=4000),"3000-4000CC",IF(AND(I266&gt;4000,I266&lt;=5000),"4000-5000CC",IF(AND(I266&gt;5000,I266&lt;=6000),"&gt;5000CC"))))))</f>
        <v>1000-2000CC</v>
      </c>
    </row>
    <row r="267" spans="1:11" x14ac:dyDescent="0.3">
      <c r="A267">
        <v>3093</v>
      </c>
      <c r="B267" t="s">
        <v>599</v>
      </c>
      <c r="C267" s="10">
        <v>47.9</v>
      </c>
      <c r="D267" s="3">
        <v>11000</v>
      </c>
      <c r="E267" t="s">
        <v>12</v>
      </c>
      <c r="F267" t="s">
        <v>13</v>
      </c>
      <c r="G267" t="s">
        <v>9</v>
      </c>
      <c r="H267">
        <v>2021</v>
      </c>
      <c r="I267">
        <v>1493</v>
      </c>
      <c r="J267" t="s">
        <v>10</v>
      </c>
      <c r="K267" t="str">
        <f>IF(AND(I267&gt;600,I267&lt;=1000),"600-1000CC",IF(AND(I267&gt;1000,I267&lt;=2000),"1000-2000CC",IF(AND(I267&gt;2000,I267&lt;=3000),"2000-3000CC",IF(AND(I267&gt;3000,I267&lt;=4000),"3000-4000CC",IF(AND(I267&gt;4000,I267&lt;=5000),"4000-5000CC",IF(AND(I267&gt;5000,I267&lt;=6000),"&gt;5000CC"))))))</f>
        <v>1000-2000CC</v>
      </c>
    </row>
    <row r="268" spans="1:11" x14ac:dyDescent="0.3">
      <c r="A268">
        <v>5326</v>
      </c>
      <c r="B268" t="s">
        <v>599</v>
      </c>
      <c r="C268" s="10">
        <v>47.9</v>
      </c>
      <c r="D268" s="3">
        <v>12000</v>
      </c>
      <c r="E268" t="s">
        <v>12</v>
      </c>
      <c r="F268" t="s">
        <v>13</v>
      </c>
      <c r="G268" t="s">
        <v>9</v>
      </c>
      <c r="H268">
        <v>2021</v>
      </c>
      <c r="I268">
        <v>1996</v>
      </c>
      <c r="J268" t="s">
        <v>53</v>
      </c>
      <c r="K268" t="str">
        <f>IF(AND(I268&gt;600,I268&lt;=1000),"600-1000CC",IF(AND(I268&gt;1000,I268&lt;=2000),"1000-2000CC",IF(AND(I268&gt;2000,I268&lt;=3000),"2000-3000CC",IF(AND(I268&gt;3000,I268&lt;=4000),"3000-4000CC",IF(AND(I268&gt;4000,I268&lt;=5000),"4000-5000CC",IF(AND(I268&gt;5000,I268&lt;=6000),"&gt;5000CC"))))))</f>
        <v>1000-2000CC</v>
      </c>
    </row>
    <row r="269" spans="1:11" x14ac:dyDescent="0.3">
      <c r="A269">
        <v>533</v>
      </c>
      <c r="B269" t="s">
        <v>457</v>
      </c>
      <c r="C269" s="10">
        <v>47.75</v>
      </c>
      <c r="D269" s="3">
        <v>43000</v>
      </c>
      <c r="E269" t="s">
        <v>7</v>
      </c>
      <c r="F269" t="s">
        <v>13</v>
      </c>
      <c r="G269" t="s">
        <v>9</v>
      </c>
      <c r="H269">
        <v>2019</v>
      </c>
      <c r="I269">
        <v>1591</v>
      </c>
      <c r="J269" t="s">
        <v>10</v>
      </c>
      <c r="K269" t="str">
        <f>IF(AND(I269&gt;600,I269&lt;=1000),"600-1000CC",IF(AND(I269&gt;1000,I269&lt;=2000),"1000-2000CC",IF(AND(I269&gt;2000,I269&lt;=3000),"2000-3000CC",IF(AND(I269&gt;3000,I269&lt;=4000),"3000-4000CC",IF(AND(I269&gt;4000,I269&lt;=5000),"4000-5000CC",IF(AND(I269&gt;5000,I269&lt;=6000),"&gt;5000CC"))))))</f>
        <v>1000-2000CC</v>
      </c>
    </row>
    <row r="270" spans="1:11" x14ac:dyDescent="0.3">
      <c r="A270">
        <v>865</v>
      </c>
      <c r="B270" t="s">
        <v>643</v>
      </c>
      <c r="C270" s="10">
        <v>47.75</v>
      </c>
      <c r="D270" s="3">
        <v>13000</v>
      </c>
      <c r="E270" t="s">
        <v>7</v>
      </c>
      <c r="F270" t="s">
        <v>13</v>
      </c>
      <c r="G270" t="s">
        <v>27</v>
      </c>
      <c r="H270">
        <v>2014</v>
      </c>
      <c r="I270">
        <v>1495</v>
      </c>
      <c r="J270" t="s">
        <v>10</v>
      </c>
      <c r="K270" t="str">
        <f>IF(AND(I270&gt;600,I270&lt;=1000),"600-1000CC",IF(AND(I270&gt;1000,I270&lt;=2000),"1000-2000CC",IF(AND(I270&gt;2000,I270&lt;=3000),"2000-3000CC",IF(AND(I270&gt;3000,I270&lt;=4000),"3000-4000CC",IF(AND(I270&gt;4000,I270&lt;=5000),"4000-5000CC",IF(AND(I270&gt;5000,I270&lt;=6000),"&gt;5000CC"))))))</f>
        <v>1000-2000CC</v>
      </c>
    </row>
    <row r="271" spans="1:11" x14ac:dyDescent="0.3">
      <c r="A271">
        <v>1277</v>
      </c>
      <c r="B271" t="s">
        <v>643</v>
      </c>
      <c r="C271" s="10">
        <v>47.75</v>
      </c>
      <c r="D271" s="3">
        <v>13000</v>
      </c>
      <c r="E271" t="s">
        <v>7</v>
      </c>
      <c r="F271" t="s">
        <v>13</v>
      </c>
      <c r="G271" t="s">
        <v>27</v>
      </c>
      <c r="H271">
        <v>2014</v>
      </c>
      <c r="I271">
        <v>1353</v>
      </c>
      <c r="J271" t="s">
        <v>10</v>
      </c>
      <c r="K271" t="str">
        <f>IF(AND(I271&gt;600,I271&lt;=1000),"600-1000CC",IF(AND(I271&gt;1000,I271&lt;=2000),"1000-2000CC",IF(AND(I271&gt;2000,I271&lt;=3000),"2000-3000CC",IF(AND(I271&gt;3000,I271&lt;=4000),"3000-4000CC",IF(AND(I271&gt;4000,I271&lt;=5000),"4000-5000CC",IF(AND(I271&gt;5000,I271&lt;=6000),"&gt;5000CC"))))))</f>
        <v>1000-2000CC</v>
      </c>
    </row>
    <row r="272" spans="1:11" x14ac:dyDescent="0.3">
      <c r="A272">
        <v>3066</v>
      </c>
      <c r="B272" t="s">
        <v>643</v>
      </c>
      <c r="C272" s="10">
        <v>47.75</v>
      </c>
      <c r="D272" s="3">
        <v>13000</v>
      </c>
      <c r="E272" t="s">
        <v>7</v>
      </c>
      <c r="F272" t="s">
        <v>13</v>
      </c>
      <c r="G272" t="s">
        <v>27</v>
      </c>
      <c r="H272">
        <v>2014</v>
      </c>
      <c r="I272">
        <v>814</v>
      </c>
      <c r="J272" t="s">
        <v>10</v>
      </c>
      <c r="K272" t="str">
        <f>IF(AND(I272&gt;600,I272&lt;=1000),"600-1000CC",IF(AND(I272&gt;1000,I272&lt;=2000),"1000-2000CC",IF(AND(I272&gt;2000,I272&lt;=3000),"2000-3000CC",IF(AND(I272&gt;3000,I272&lt;=4000),"3000-4000CC",IF(AND(I272&gt;4000,I272&lt;=5000),"4000-5000CC",IF(AND(I272&gt;5000,I272&lt;=6000),"&gt;5000CC"))))))</f>
        <v>600-1000CC</v>
      </c>
    </row>
    <row r="273" spans="1:11" x14ac:dyDescent="0.3">
      <c r="A273">
        <v>4132</v>
      </c>
      <c r="B273" t="s">
        <v>643</v>
      </c>
      <c r="C273" s="10">
        <v>47.75</v>
      </c>
      <c r="D273" s="3">
        <v>13000</v>
      </c>
      <c r="E273" t="s">
        <v>7</v>
      </c>
      <c r="F273" t="s">
        <v>13</v>
      </c>
      <c r="G273" t="s">
        <v>27</v>
      </c>
      <c r="H273">
        <v>2014</v>
      </c>
      <c r="I273">
        <v>1197</v>
      </c>
      <c r="J273" t="s">
        <v>10</v>
      </c>
      <c r="K273" t="str">
        <f>IF(AND(I273&gt;600,I273&lt;=1000),"600-1000CC",IF(AND(I273&gt;1000,I273&lt;=2000),"1000-2000CC",IF(AND(I273&gt;2000,I273&lt;=3000),"2000-3000CC",IF(AND(I273&gt;3000,I273&lt;=4000),"3000-4000CC",IF(AND(I273&gt;4000,I273&lt;=5000),"4000-5000CC",IF(AND(I273&gt;5000,I273&lt;=6000),"&gt;5000CC"))))))</f>
        <v>1000-2000CC</v>
      </c>
    </row>
    <row r="274" spans="1:11" x14ac:dyDescent="0.3">
      <c r="A274">
        <v>5366</v>
      </c>
      <c r="B274" t="s">
        <v>643</v>
      </c>
      <c r="C274" s="10">
        <v>47.75</v>
      </c>
      <c r="D274" s="3">
        <v>13000</v>
      </c>
      <c r="E274" t="s">
        <v>7</v>
      </c>
      <c r="F274" t="s">
        <v>13</v>
      </c>
      <c r="G274" t="s">
        <v>27</v>
      </c>
      <c r="H274">
        <v>2014</v>
      </c>
      <c r="I274">
        <v>2993</v>
      </c>
      <c r="J274" t="s">
        <v>10</v>
      </c>
      <c r="K274" t="str">
        <f>IF(AND(I274&gt;600,I274&lt;=1000),"600-1000CC",IF(AND(I274&gt;1000,I274&lt;=2000),"1000-2000CC",IF(AND(I274&gt;2000,I274&lt;=3000),"2000-3000CC",IF(AND(I274&gt;3000,I274&lt;=4000),"3000-4000CC",IF(AND(I274&gt;4000,I274&lt;=5000),"4000-5000CC",IF(AND(I274&gt;5000,I274&lt;=6000),"&gt;5000CC"))))))</f>
        <v>2000-3000CC</v>
      </c>
    </row>
    <row r="275" spans="1:11" x14ac:dyDescent="0.3">
      <c r="A275">
        <v>1771</v>
      </c>
      <c r="B275" t="s">
        <v>992</v>
      </c>
      <c r="C275" s="10">
        <v>47.5</v>
      </c>
      <c r="D275" s="3">
        <v>60000</v>
      </c>
      <c r="E275" t="s">
        <v>7</v>
      </c>
      <c r="F275" t="s">
        <v>13</v>
      </c>
      <c r="G275" t="s">
        <v>27</v>
      </c>
      <c r="H275">
        <v>2016</v>
      </c>
      <c r="I275">
        <v>2755</v>
      </c>
      <c r="J275" t="s">
        <v>61</v>
      </c>
      <c r="K275" t="str">
        <f>IF(AND(I275&gt;600,I275&lt;=1000),"600-1000CC",IF(AND(I275&gt;1000,I275&lt;=2000),"1000-2000CC",IF(AND(I275&gt;2000,I275&lt;=3000),"2000-3000CC",IF(AND(I275&gt;3000,I275&lt;=4000),"3000-4000CC",IF(AND(I275&gt;4000,I275&lt;=5000),"4000-5000CC",IF(AND(I275&gt;5000,I275&lt;=6000),"&gt;5000CC"))))))</f>
        <v>2000-3000CC</v>
      </c>
    </row>
    <row r="276" spans="1:11" x14ac:dyDescent="0.3">
      <c r="A276">
        <v>853</v>
      </c>
      <c r="B276" t="s">
        <v>634</v>
      </c>
      <c r="C276" s="10">
        <v>47</v>
      </c>
      <c r="D276" s="3">
        <v>7500</v>
      </c>
      <c r="E276" t="s">
        <v>12</v>
      </c>
      <c r="F276" t="s">
        <v>13</v>
      </c>
      <c r="G276" t="s">
        <v>9</v>
      </c>
      <c r="H276">
        <v>2020</v>
      </c>
      <c r="I276">
        <v>2494</v>
      </c>
      <c r="J276" t="s">
        <v>635</v>
      </c>
      <c r="K276" t="str">
        <f>IF(AND(I276&gt;600,I276&lt;=1000),"600-1000CC",IF(AND(I276&gt;1000,I276&lt;=2000),"1000-2000CC",IF(AND(I276&gt;2000,I276&lt;=3000),"2000-3000CC",IF(AND(I276&gt;3000,I276&lt;=4000),"3000-4000CC",IF(AND(I276&gt;4000,I276&lt;=5000),"4000-5000CC",IF(AND(I276&gt;5000,I276&lt;=6000),"&gt;5000CC"))))))</f>
        <v>2000-3000CC</v>
      </c>
    </row>
    <row r="277" spans="1:11" x14ac:dyDescent="0.3">
      <c r="A277">
        <v>1255</v>
      </c>
      <c r="B277" t="s">
        <v>634</v>
      </c>
      <c r="C277" s="10">
        <v>47</v>
      </c>
      <c r="D277" s="3">
        <v>7500</v>
      </c>
      <c r="E277" t="s">
        <v>12</v>
      </c>
      <c r="F277" t="s">
        <v>13</v>
      </c>
      <c r="G277" t="s">
        <v>9</v>
      </c>
      <c r="H277">
        <v>2020</v>
      </c>
      <c r="I277">
        <v>1956</v>
      </c>
      <c r="J277" t="s">
        <v>10</v>
      </c>
      <c r="K277" t="str">
        <f>IF(AND(I277&gt;600,I277&lt;=1000),"600-1000CC",IF(AND(I277&gt;1000,I277&lt;=2000),"1000-2000CC",IF(AND(I277&gt;2000,I277&lt;=3000),"2000-3000CC",IF(AND(I277&gt;3000,I277&lt;=4000),"3000-4000CC",IF(AND(I277&gt;4000,I277&lt;=5000),"4000-5000CC",IF(AND(I277&gt;5000,I277&lt;=6000),"&gt;5000CC"))))))</f>
        <v>1000-2000CC</v>
      </c>
    </row>
    <row r="278" spans="1:11" x14ac:dyDescent="0.3">
      <c r="A278">
        <v>1564</v>
      </c>
      <c r="B278" t="s">
        <v>634</v>
      </c>
      <c r="C278" s="10">
        <v>47</v>
      </c>
      <c r="D278" s="3">
        <v>7500</v>
      </c>
      <c r="E278" t="s">
        <v>12</v>
      </c>
      <c r="F278" t="s">
        <v>13</v>
      </c>
      <c r="G278" t="s">
        <v>9</v>
      </c>
      <c r="H278">
        <v>2020</v>
      </c>
      <c r="I278">
        <v>2755</v>
      </c>
      <c r="J278" t="s">
        <v>61</v>
      </c>
      <c r="K278" t="str">
        <f>IF(AND(I278&gt;600,I278&lt;=1000),"600-1000CC",IF(AND(I278&gt;1000,I278&lt;=2000),"1000-2000CC",IF(AND(I278&gt;2000,I278&lt;=3000),"2000-3000CC",IF(AND(I278&gt;3000,I278&lt;=4000),"3000-4000CC",IF(AND(I278&gt;4000,I278&lt;=5000),"4000-5000CC",IF(AND(I278&gt;5000,I278&lt;=6000),"&gt;5000CC"))))))</f>
        <v>2000-3000CC</v>
      </c>
    </row>
    <row r="279" spans="1:11" x14ac:dyDescent="0.3">
      <c r="A279">
        <v>1816</v>
      </c>
      <c r="B279" t="s">
        <v>663</v>
      </c>
      <c r="C279" s="10">
        <v>47</v>
      </c>
      <c r="D279" s="3">
        <v>18000</v>
      </c>
      <c r="E279" t="s">
        <v>7</v>
      </c>
      <c r="F279" t="s">
        <v>13</v>
      </c>
      <c r="G279" t="s">
        <v>9</v>
      </c>
      <c r="H279">
        <v>2017</v>
      </c>
      <c r="I279">
        <v>1496</v>
      </c>
      <c r="J279" t="s">
        <v>10</v>
      </c>
      <c r="K279" t="str">
        <f>IF(AND(I279&gt;600,I279&lt;=1000),"600-1000CC",IF(AND(I279&gt;1000,I279&lt;=2000),"1000-2000CC",IF(AND(I279&gt;2000,I279&lt;=3000),"2000-3000CC",IF(AND(I279&gt;3000,I279&lt;=4000),"3000-4000CC",IF(AND(I279&gt;4000,I279&lt;=5000),"4000-5000CC",IF(AND(I279&gt;5000,I279&lt;=6000),"&gt;5000CC"))))))</f>
        <v>1000-2000CC</v>
      </c>
    </row>
    <row r="280" spans="1:11" x14ac:dyDescent="0.3">
      <c r="A280">
        <v>3054</v>
      </c>
      <c r="B280" t="s">
        <v>634</v>
      </c>
      <c r="C280" s="10">
        <v>47</v>
      </c>
      <c r="D280" s="3">
        <v>7500</v>
      </c>
      <c r="E280" t="s">
        <v>12</v>
      </c>
      <c r="F280" t="s">
        <v>13</v>
      </c>
      <c r="G280" t="s">
        <v>9</v>
      </c>
      <c r="H280">
        <v>2020</v>
      </c>
      <c r="I280">
        <v>1248</v>
      </c>
      <c r="J280" t="s">
        <v>10</v>
      </c>
      <c r="K280" t="str">
        <f>IF(AND(I280&gt;600,I280&lt;=1000),"600-1000CC",IF(AND(I280&gt;1000,I280&lt;=2000),"1000-2000CC",IF(AND(I280&gt;2000,I280&lt;=3000),"2000-3000CC",IF(AND(I280&gt;3000,I280&lt;=4000),"3000-4000CC",IF(AND(I280&gt;4000,I280&lt;=5000),"4000-5000CC",IF(AND(I280&gt;5000,I280&lt;=6000),"&gt;5000CC"))))))</f>
        <v>1000-2000CC</v>
      </c>
    </row>
    <row r="281" spans="1:11" x14ac:dyDescent="0.3">
      <c r="A281">
        <v>4120</v>
      </c>
      <c r="B281" t="s">
        <v>634</v>
      </c>
      <c r="C281" s="10">
        <v>47</v>
      </c>
      <c r="D281" s="3">
        <v>7500</v>
      </c>
      <c r="E281" t="s">
        <v>12</v>
      </c>
      <c r="F281" t="s">
        <v>13</v>
      </c>
      <c r="G281" t="s">
        <v>9</v>
      </c>
      <c r="H281">
        <v>2020</v>
      </c>
      <c r="I281">
        <v>796</v>
      </c>
      <c r="J281" t="s">
        <v>10</v>
      </c>
      <c r="K281" t="str">
        <f>IF(AND(I281&gt;600,I281&lt;=1000),"600-1000CC",IF(AND(I281&gt;1000,I281&lt;=2000),"1000-2000CC",IF(AND(I281&gt;2000,I281&lt;=3000),"2000-3000CC",IF(AND(I281&gt;3000,I281&lt;=4000),"3000-4000CC",IF(AND(I281&gt;4000,I281&lt;=5000),"4000-5000CC",IF(AND(I281&gt;5000,I281&lt;=6000),"&gt;5000CC"))))))</f>
        <v>600-1000CC</v>
      </c>
    </row>
    <row r="282" spans="1:11" x14ac:dyDescent="0.3">
      <c r="A282">
        <v>5350</v>
      </c>
      <c r="B282" t="s">
        <v>634</v>
      </c>
      <c r="C282" s="10">
        <v>47</v>
      </c>
      <c r="D282" s="3">
        <v>7500</v>
      </c>
      <c r="E282" t="s">
        <v>12</v>
      </c>
      <c r="F282" t="s">
        <v>13</v>
      </c>
      <c r="G282" t="s">
        <v>9</v>
      </c>
      <c r="H282">
        <v>2020</v>
      </c>
      <c r="I282">
        <v>1993</v>
      </c>
      <c r="J282" t="s">
        <v>10</v>
      </c>
      <c r="K282" t="str">
        <f>IF(AND(I282&gt;600,I282&lt;=1000),"600-1000CC",IF(AND(I282&gt;1000,I282&lt;=2000),"1000-2000CC",IF(AND(I282&gt;2000,I282&lt;=3000),"2000-3000CC",IF(AND(I282&gt;3000,I282&lt;=4000),"3000-4000CC",IF(AND(I282&gt;4000,I282&lt;=5000),"4000-5000CC",IF(AND(I282&gt;5000,I282&lt;=6000),"&gt;5000CC"))))))</f>
        <v>1000-2000CC</v>
      </c>
    </row>
    <row r="283" spans="1:11" x14ac:dyDescent="0.3">
      <c r="A283">
        <v>278</v>
      </c>
      <c r="B283" t="s">
        <v>184</v>
      </c>
      <c r="C283" s="10">
        <v>46.5</v>
      </c>
      <c r="D283" s="3">
        <v>20000</v>
      </c>
      <c r="E283" t="s">
        <v>7</v>
      </c>
      <c r="F283" t="s">
        <v>13</v>
      </c>
      <c r="G283" t="s">
        <v>9</v>
      </c>
      <c r="H283">
        <v>2019</v>
      </c>
      <c r="I283">
        <v>1950</v>
      </c>
      <c r="J283" t="s">
        <v>10</v>
      </c>
      <c r="K283" t="str">
        <f>IF(AND(I283&gt;600,I283&lt;=1000),"600-1000CC",IF(AND(I283&gt;1000,I283&lt;=2000),"1000-2000CC",IF(AND(I283&gt;2000,I283&lt;=3000),"2000-3000CC",IF(AND(I283&gt;3000,I283&lt;=4000),"3000-4000CC",IF(AND(I283&gt;4000,I283&lt;=5000),"4000-5000CC",IF(AND(I283&gt;5000,I283&lt;=6000),"&gt;5000CC"))))))</f>
        <v>1000-2000CC</v>
      </c>
    </row>
    <row r="284" spans="1:11" x14ac:dyDescent="0.3">
      <c r="A284">
        <v>662</v>
      </c>
      <c r="B284" t="s">
        <v>267</v>
      </c>
      <c r="C284" s="10">
        <v>46.5</v>
      </c>
      <c r="D284" s="3">
        <v>75000</v>
      </c>
      <c r="E284" t="s">
        <v>7</v>
      </c>
      <c r="F284" t="s">
        <v>13</v>
      </c>
      <c r="G284" t="s">
        <v>9</v>
      </c>
      <c r="H284">
        <v>2016</v>
      </c>
      <c r="I284">
        <v>1498</v>
      </c>
      <c r="J284" t="s">
        <v>61</v>
      </c>
      <c r="K284" t="str">
        <f>IF(AND(I284&gt;600,I284&lt;=1000),"600-1000CC",IF(AND(I284&gt;1000,I284&lt;=2000),"1000-2000CC",IF(AND(I284&gt;2000,I284&lt;=3000),"2000-3000CC",IF(AND(I284&gt;3000,I284&lt;=4000),"3000-4000CC",IF(AND(I284&gt;4000,I284&lt;=5000),"4000-5000CC",IF(AND(I284&gt;5000,I284&lt;=6000),"&gt;5000CC"))))))</f>
        <v>1000-2000CC</v>
      </c>
    </row>
    <row r="285" spans="1:11" x14ac:dyDescent="0.3">
      <c r="A285">
        <v>877</v>
      </c>
      <c r="B285" t="s">
        <v>267</v>
      </c>
      <c r="C285" s="10">
        <v>46</v>
      </c>
      <c r="D285" s="3">
        <v>65000</v>
      </c>
      <c r="E285" t="s">
        <v>7</v>
      </c>
      <c r="F285" t="s">
        <v>13</v>
      </c>
      <c r="G285" t="s">
        <v>9</v>
      </c>
      <c r="H285">
        <v>2017</v>
      </c>
      <c r="I285">
        <v>2179</v>
      </c>
      <c r="J285" t="s">
        <v>10</v>
      </c>
      <c r="K285" t="str">
        <f>IF(AND(I285&gt;600,I285&lt;=1000),"600-1000CC",IF(AND(I285&gt;1000,I285&lt;=2000),"1000-2000CC",IF(AND(I285&gt;2000,I285&lt;=3000),"2000-3000CC",IF(AND(I285&gt;3000,I285&lt;=4000),"3000-4000CC",IF(AND(I285&gt;4000,I285&lt;=5000),"4000-5000CC",IF(AND(I285&gt;5000,I285&lt;=6000),"&gt;5000CC"))))))</f>
        <v>2000-3000CC</v>
      </c>
    </row>
    <row r="286" spans="1:11" x14ac:dyDescent="0.3">
      <c r="A286">
        <v>1096</v>
      </c>
      <c r="B286" t="s">
        <v>55</v>
      </c>
      <c r="C286" s="10">
        <v>46</v>
      </c>
      <c r="D286" s="3">
        <v>43000</v>
      </c>
      <c r="E286" t="s">
        <v>7</v>
      </c>
      <c r="F286" t="s">
        <v>13</v>
      </c>
      <c r="G286" t="s">
        <v>9</v>
      </c>
      <c r="H286">
        <v>2019</v>
      </c>
      <c r="I286">
        <v>1950</v>
      </c>
      <c r="J286" t="s">
        <v>10</v>
      </c>
      <c r="K286" t="str">
        <f>IF(AND(I286&gt;600,I286&lt;=1000),"600-1000CC",IF(AND(I286&gt;1000,I286&lt;=2000),"1000-2000CC",IF(AND(I286&gt;2000,I286&lt;=3000),"2000-3000CC",IF(AND(I286&gt;3000,I286&lt;=4000),"3000-4000CC",IF(AND(I286&gt;4000,I286&lt;=5000),"4000-5000CC",IF(AND(I286&gt;5000,I286&lt;=6000),"&gt;5000CC"))))))</f>
        <v>1000-2000CC</v>
      </c>
    </row>
    <row r="287" spans="1:11" x14ac:dyDescent="0.3">
      <c r="A287">
        <v>1293</v>
      </c>
      <c r="B287" t="s">
        <v>267</v>
      </c>
      <c r="C287" s="10">
        <v>46</v>
      </c>
      <c r="D287" s="3">
        <v>65000</v>
      </c>
      <c r="E287" t="s">
        <v>7</v>
      </c>
      <c r="F287" t="s">
        <v>13</v>
      </c>
      <c r="G287" t="s">
        <v>9</v>
      </c>
      <c r="H287">
        <v>2017</v>
      </c>
      <c r="I287">
        <v>1197</v>
      </c>
      <c r="J287" t="s">
        <v>10</v>
      </c>
      <c r="K287" t="str">
        <f>IF(AND(I287&gt;600,I287&lt;=1000),"600-1000CC",IF(AND(I287&gt;1000,I287&lt;=2000),"1000-2000CC",IF(AND(I287&gt;2000,I287&lt;=3000),"2000-3000CC",IF(AND(I287&gt;3000,I287&lt;=4000),"3000-4000CC",IF(AND(I287&gt;4000,I287&lt;=5000),"4000-5000CC",IF(AND(I287&gt;5000,I287&lt;=6000),"&gt;5000CC"))))))</f>
        <v>1000-2000CC</v>
      </c>
    </row>
    <row r="288" spans="1:11" x14ac:dyDescent="0.3">
      <c r="A288">
        <v>1496</v>
      </c>
      <c r="B288" t="s">
        <v>55</v>
      </c>
      <c r="C288" s="10">
        <v>46</v>
      </c>
      <c r="D288" s="3">
        <v>43000</v>
      </c>
      <c r="E288" t="s">
        <v>7</v>
      </c>
      <c r="F288" t="s">
        <v>13</v>
      </c>
      <c r="G288" t="s">
        <v>9</v>
      </c>
      <c r="H288">
        <v>2019</v>
      </c>
      <c r="I288">
        <v>2993</v>
      </c>
      <c r="J288" t="s">
        <v>10</v>
      </c>
      <c r="K288" t="str">
        <f>IF(AND(I288&gt;600,I288&lt;=1000),"600-1000CC",IF(AND(I288&gt;1000,I288&lt;=2000),"1000-2000CC",IF(AND(I288&gt;2000,I288&lt;=3000),"2000-3000CC",IF(AND(I288&gt;3000,I288&lt;=4000),"3000-4000CC",IF(AND(I288&gt;4000,I288&lt;=5000),"4000-5000CC",IF(AND(I288&gt;5000,I288&lt;=6000),"&gt;5000CC"))))))</f>
        <v>2000-3000CC</v>
      </c>
    </row>
    <row r="289" spans="1:11" x14ac:dyDescent="0.3">
      <c r="A289">
        <v>1809</v>
      </c>
      <c r="B289" t="s">
        <v>55</v>
      </c>
      <c r="C289" s="10">
        <v>46</v>
      </c>
      <c r="D289" s="3">
        <v>40000</v>
      </c>
      <c r="E289" t="s">
        <v>7</v>
      </c>
      <c r="F289" t="s">
        <v>13</v>
      </c>
      <c r="G289" t="s">
        <v>9</v>
      </c>
      <c r="H289">
        <v>2018</v>
      </c>
      <c r="I289">
        <v>1498</v>
      </c>
      <c r="J289" t="s">
        <v>10</v>
      </c>
      <c r="K289" t="str">
        <f>IF(AND(I289&gt;600,I289&lt;=1000),"600-1000CC",IF(AND(I289&gt;1000,I289&lt;=2000),"1000-2000CC",IF(AND(I289&gt;2000,I289&lt;=3000),"2000-3000CC",IF(AND(I289&gt;3000,I289&lt;=4000),"3000-4000CC",IF(AND(I289&gt;4000,I289&lt;=5000),"4000-5000CC",IF(AND(I289&gt;5000,I289&lt;=6000),"&gt;5000CC"))))))</f>
        <v>1000-2000CC</v>
      </c>
    </row>
    <row r="290" spans="1:11" x14ac:dyDescent="0.3">
      <c r="A290">
        <v>3078</v>
      </c>
      <c r="B290" t="s">
        <v>267</v>
      </c>
      <c r="C290" s="10">
        <v>46</v>
      </c>
      <c r="D290" s="3">
        <v>65000</v>
      </c>
      <c r="E290" t="s">
        <v>7</v>
      </c>
      <c r="F290" t="s">
        <v>13</v>
      </c>
      <c r="G290" t="s">
        <v>9</v>
      </c>
      <c r="H290">
        <v>2017</v>
      </c>
      <c r="I290">
        <v>999</v>
      </c>
      <c r="J290" t="s">
        <v>61</v>
      </c>
      <c r="K290" t="str">
        <f>IF(AND(I290&gt;600,I290&lt;=1000),"600-1000CC",IF(AND(I290&gt;1000,I290&lt;=2000),"1000-2000CC",IF(AND(I290&gt;2000,I290&lt;=3000),"2000-3000CC",IF(AND(I290&gt;3000,I290&lt;=4000),"3000-4000CC",IF(AND(I290&gt;4000,I290&lt;=5000),"4000-5000CC",IF(AND(I290&gt;5000,I290&lt;=6000),"&gt;5000CC"))))))</f>
        <v>600-1000CC</v>
      </c>
    </row>
    <row r="291" spans="1:11" x14ac:dyDescent="0.3">
      <c r="A291">
        <v>4144</v>
      </c>
      <c r="B291" t="s">
        <v>267</v>
      </c>
      <c r="C291" s="10">
        <v>46</v>
      </c>
      <c r="D291" s="3">
        <v>65000</v>
      </c>
      <c r="E291" t="s">
        <v>7</v>
      </c>
      <c r="F291" t="s">
        <v>13</v>
      </c>
      <c r="G291" t="s">
        <v>9</v>
      </c>
      <c r="H291">
        <v>2017</v>
      </c>
      <c r="I291">
        <v>2982</v>
      </c>
      <c r="J291" t="s">
        <v>10</v>
      </c>
      <c r="K291" t="str">
        <f>IF(AND(I291&gt;600,I291&lt;=1000),"600-1000CC",IF(AND(I291&gt;1000,I291&lt;=2000),"1000-2000CC",IF(AND(I291&gt;2000,I291&lt;=3000),"2000-3000CC",IF(AND(I291&gt;3000,I291&lt;=4000),"3000-4000CC",IF(AND(I291&gt;4000,I291&lt;=5000),"4000-5000CC",IF(AND(I291&gt;5000,I291&lt;=6000),"&gt;5000CC"))))))</f>
        <v>2000-3000CC</v>
      </c>
    </row>
    <row r="292" spans="1:11" x14ac:dyDescent="0.3">
      <c r="A292">
        <v>5382</v>
      </c>
      <c r="B292" t="s">
        <v>267</v>
      </c>
      <c r="C292" s="10">
        <v>46</v>
      </c>
      <c r="D292" s="3">
        <v>65000</v>
      </c>
      <c r="E292" t="s">
        <v>7</v>
      </c>
      <c r="F292" t="s">
        <v>13</v>
      </c>
      <c r="G292" t="s">
        <v>9</v>
      </c>
      <c r="H292">
        <v>2017</v>
      </c>
      <c r="I292">
        <v>1995</v>
      </c>
      <c r="J292" t="s">
        <v>10</v>
      </c>
      <c r="K292" t="str">
        <f>IF(AND(I292&gt;600,I292&lt;=1000),"600-1000CC",IF(AND(I292&gt;1000,I292&lt;=2000),"1000-2000CC",IF(AND(I292&gt;2000,I292&lt;=3000),"2000-3000CC",IF(AND(I292&gt;3000,I292&lt;=4000),"3000-4000CC",IF(AND(I292&gt;4000,I292&lt;=5000),"4000-5000CC",IF(AND(I292&gt;5000,I292&lt;=6000),"&gt;5000CC"))))))</f>
        <v>1000-2000CC</v>
      </c>
    </row>
    <row r="293" spans="1:11" x14ac:dyDescent="0.3">
      <c r="A293">
        <v>2917</v>
      </c>
      <c r="B293" t="s">
        <v>1378</v>
      </c>
      <c r="C293" s="10">
        <v>45.9</v>
      </c>
      <c r="D293" s="3">
        <v>12000</v>
      </c>
      <c r="E293" t="s">
        <v>12</v>
      </c>
      <c r="F293" t="s">
        <v>13</v>
      </c>
      <c r="G293" t="s">
        <v>9</v>
      </c>
      <c r="H293">
        <v>2021</v>
      </c>
      <c r="I293">
        <v>1781</v>
      </c>
      <c r="J293" t="s">
        <v>10</v>
      </c>
      <c r="K293" t="str">
        <f>IF(AND(I293&gt;600,I293&lt;=1000),"600-1000CC",IF(AND(I293&gt;1000,I293&lt;=2000),"1000-2000CC",IF(AND(I293&gt;2000,I293&lt;=3000),"2000-3000CC",IF(AND(I293&gt;3000,I293&lt;=4000),"3000-4000CC",IF(AND(I293&gt;4000,I293&lt;=5000),"4000-5000CC",IF(AND(I293&gt;5000,I293&lt;=6000),"&gt;5000CC"))))))</f>
        <v>1000-2000CC</v>
      </c>
    </row>
    <row r="294" spans="1:11" x14ac:dyDescent="0.3">
      <c r="A294">
        <v>4272</v>
      </c>
      <c r="B294" t="s">
        <v>1378</v>
      </c>
      <c r="C294" s="10">
        <v>45.9</v>
      </c>
      <c r="D294" s="3">
        <v>12000</v>
      </c>
      <c r="E294" t="s">
        <v>12</v>
      </c>
      <c r="F294" t="s">
        <v>13</v>
      </c>
      <c r="G294" t="s">
        <v>9</v>
      </c>
      <c r="H294">
        <v>2021</v>
      </c>
      <c r="I294">
        <v>1497</v>
      </c>
      <c r="J294" t="s">
        <v>10</v>
      </c>
      <c r="K294" t="str">
        <f>IF(AND(I294&gt;600,I294&lt;=1000),"600-1000CC",IF(AND(I294&gt;1000,I294&lt;=2000),"1000-2000CC",IF(AND(I294&gt;2000,I294&lt;=3000),"2000-3000CC",IF(AND(I294&gt;3000,I294&lt;=4000),"3000-4000CC",IF(AND(I294&gt;4000,I294&lt;=5000),"4000-5000CC",IF(AND(I294&gt;5000,I294&lt;=6000),"&gt;5000CC"))))))</f>
        <v>1000-2000CC</v>
      </c>
    </row>
    <row r="295" spans="1:11" x14ac:dyDescent="0.3">
      <c r="A295">
        <v>5408</v>
      </c>
      <c r="B295" t="s">
        <v>339</v>
      </c>
      <c r="C295" s="10">
        <v>45.9</v>
      </c>
      <c r="D295" s="3">
        <v>42000</v>
      </c>
      <c r="E295" t="s">
        <v>7</v>
      </c>
      <c r="F295" t="s">
        <v>13</v>
      </c>
      <c r="G295" t="s">
        <v>9</v>
      </c>
      <c r="H295">
        <v>2018</v>
      </c>
      <c r="I295">
        <v>1353</v>
      </c>
      <c r="J295" t="s">
        <v>10</v>
      </c>
      <c r="K295" t="str">
        <f>IF(AND(I295&gt;600,I295&lt;=1000),"600-1000CC",IF(AND(I295&gt;1000,I295&lt;=2000),"1000-2000CC",IF(AND(I295&gt;2000,I295&lt;=3000),"2000-3000CC",IF(AND(I295&gt;3000,I295&lt;=4000),"3000-4000CC",IF(AND(I295&gt;4000,I295&lt;=5000),"4000-5000CC",IF(AND(I295&gt;5000,I295&lt;=6000),"&gt;5000CC"))))))</f>
        <v>1000-2000CC</v>
      </c>
    </row>
    <row r="296" spans="1:11" x14ac:dyDescent="0.3">
      <c r="A296">
        <v>3714</v>
      </c>
      <c r="B296" t="s">
        <v>314</v>
      </c>
      <c r="C296" s="10">
        <v>45.75</v>
      </c>
      <c r="D296" s="3">
        <v>46100</v>
      </c>
      <c r="E296" t="s">
        <v>7</v>
      </c>
      <c r="F296" t="s">
        <v>13</v>
      </c>
      <c r="G296" t="s">
        <v>9</v>
      </c>
      <c r="H296">
        <v>2017</v>
      </c>
      <c r="I296">
        <v>1086</v>
      </c>
      <c r="J296" t="s">
        <v>10</v>
      </c>
      <c r="K296" t="str">
        <f>IF(AND(I296&gt;600,I296&lt;=1000),"600-1000CC",IF(AND(I296&gt;1000,I296&lt;=2000),"1000-2000CC",IF(AND(I296&gt;2000,I296&lt;=3000),"2000-3000CC",IF(AND(I296&gt;3000,I296&lt;=4000),"3000-4000CC",IF(AND(I296&gt;4000,I296&lt;=5000),"4000-5000CC",IF(AND(I296&gt;5000,I296&lt;=6000),"&gt;5000CC"))))))</f>
        <v>1000-2000CC</v>
      </c>
    </row>
    <row r="297" spans="1:11" x14ac:dyDescent="0.3">
      <c r="A297">
        <v>4314</v>
      </c>
      <c r="B297" t="s">
        <v>314</v>
      </c>
      <c r="C297" s="10">
        <v>45.75</v>
      </c>
      <c r="D297" s="3">
        <v>46100</v>
      </c>
      <c r="E297" t="s">
        <v>7</v>
      </c>
      <c r="F297" t="s">
        <v>13</v>
      </c>
      <c r="G297" t="s">
        <v>9</v>
      </c>
      <c r="H297">
        <v>2017</v>
      </c>
      <c r="I297">
        <v>814</v>
      </c>
      <c r="J297" t="s">
        <v>10</v>
      </c>
      <c r="K297" t="str">
        <f>IF(AND(I297&gt;600,I297&lt;=1000),"600-1000CC",IF(AND(I297&gt;1000,I297&lt;=2000),"1000-2000CC",IF(AND(I297&gt;2000,I297&lt;=3000),"2000-3000CC",IF(AND(I297&gt;3000,I297&lt;=4000),"3000-4000CC",IF(AND(I297&gt;4000,I297&lt;=5000),"4000-5000CC",IF(AND(I297&gt;5000,I297&lt;=6000),"&gt;5000CC"))))))</f>
        <v>600-1000CC</v>
      </c>
    </row>
    <row r="298" spans="1:11" x14ac:dyDescent="0.3">
      <c r="A298">
        <v>347</v>
      </c>
      <c r="B298" t="s">
        <v>315</v>
      </c>
      <c r="C298" s="10">
        <v>45.5</v>
      </c>
      <c r="D298" s="3">
        <v>9000</v>
      </c>
      <c r="E298" t="s">
        <v>7</v>
      </c>
      <c r="F298" t="s">
        <v>13</v>
      </c>
      <c r="G298" t="s">
        <v>9</v>
      </c>
      <c r="H298">
        <v>2021</v>
      </c>
      <c r="I298">
        <v>1995</v>
      </c>
      <c r="J298" t="s">
        <v>10</v>
      </c>
      <c r="K298" t="str">
        <f>IF(AND(I298&gt;600,I298&lt;=1000),"600-1000CC",IF(AND(I298&gt;1000,I298&lt;=2000),"1000-2000CC",IF(AND(I298&gt;2000,I298&lt;=3000),"2000-3000CC",IF(AND(I298&gt;3000,I298&lt;=4000),"3000-4000CC",IF(AND(I298&gt;4000,I298&lt;=5000),"4000-5000CC",IF(AND(I298&gt;5000,I298&lt;=6000),"&gt;5000CC"))))))</f>
        <v>1000-2000CC</v>
      </c>
    </row>
    <row r="299" spans="1:11" x14ac:dyDescent="0.3">
      <c r="A299">
        <v>64</v>
      </c>
      <c r="B299" t="s">
        <v>73</v>
      </c>
      <c r="C299" s="10">
        <v>45</v>
      </c>
      <c r="D299" s="3">
        <v>48894</v>
      </c>
      <c r="E299" t="s">
        <v>7</v>
      </c>
      <c r="F299" t="s">
        <v>13</v>
      </c>
      <c r="G299" t="s">
        <v>9</v>
      </c>
      <c r="H299">
        <v>2014</v>
      </c>
      <c r="I299">
        <v>4134</v>
      </c>
      <c r="J299" t="s">
        <v>10</v>
      </c>
      <c r="K299" t="str">
        <f>IF(AND(I299&gt;600,I299&lt;=1000),"600-1000CC",IF(AND(I299&gt;1000,I299&lt;=2000),"1000-2000CC",IF(AND(I299&gt;2000,I299&lt;=3000),"2000-3000CC",IF(AND(I299&gt;3000,I299&lt;=4000),"3000-4000CC",IF(AND(I299&gt;4000,I299&lt;=5000),"4000-5000CC",IF(AND(I299&gt;5000,I299&lt;=6000),"&gt;5000CC"))))))</f>
        <v>4000-5000CC</v>
      </c>
    </row>
    <row r="300" spans="1:11" x14ac:dyDescent="0.3">
      <c r="A300">
        <v>1298</v>
      </c>
      <c r="B300" t="s">
        <v>857</v>
      </c>
      <c r="C300" s="10">
        <v>45</v>
      </c>
      <c r="D300" s="3">
        <v>25500</v>
      </c>
      <c r="E300" t="s">
        <v>12</v>
      </c>
      <c r="F300" t="s">
        <v>13</v>
      </c>
      <c r="G300" t="s">
        <v>9</v>
      </c>
      <c r="H300">
        <v>2018</v>
      </c>
      <c r="I300">
        <v>2755</v>
      </c>
      <c r="J300" t="s">
        <v>61</v>
      </c>
      <c r="K300" t="str">
        <f>IF(AND(I300&gt;600,I300&lt;=1000),"600-1000CC",IF(AND(I300&gt;1000,I300&lt;=2000),"1000-2000CC",IF(AND(I300&gt;2000,I300&lt;=3000),"2000-3000CC",IF(AND(I300&gt;3000,I300&lt;=4000),"3000-4000CC",IF(AND(I300&gt;4000,I300&lt;=5000),"4000-5000CC",IF(AND(I300&gt;5000,I300&lt;=6000),"&gt;5000CC"))))))</f>
        <v>2000-3000CC</v>
      </c>
    </row>
    <row r="301" spans="1:11" x14ac:dyDescent="0.3">
      <c r="A301">
        <v>1806</v>
      </c>
      <c r="B301" t="s">
        <v>1009</v>
      </c>
      <c r="C301" s="10">
        <v>45</v>
      </c>
      <c r="D301" s="3">
        <v>8000</v>
      </c>
      <c r="E301" t="s">
        <v>7</v>
      </c>
      <c r="F301" t="s">
        <v>13</v>
      </c>
      <c r="G301" t="s">
        <v>9</v>
      </c>
      <c r="H301">
        <v>2020</v>
      </c>
      <c r="I301">
        <v>2925</v>
      </c>
      <c r="J301" t="s">
        <v>10</v>
      </c>
      <c r="K301" t="str">
        <f>IF(AND(I301&gt;600,I301&lt;=1000),"600-1000CC",IF(AND(I301&gt;1000,I301&lt;=2000),"1000-2000CC",IF(AND(I301&gt;2000,I301&lt;=3000),"2000-3000CC",IF(AND(I301&gt;3000,I301&lt;=4000),"3000-4000CC",IF(AND(I301&gt;4000,I301&lt;=5000),"4000-5000CC",IF(AND(I301&gt;5000,I301&lt;=6000),"&gt;5000CC"))))))</f>
        <v>2000-3000CC</v>
      </c>
    </row>
    <row r="302" spans="1:11" x14ac:dyDescent="0.3">
      <c r="A302">
        <v>1934</v>
      </c>
      <c r="B302" t="s">
        <v>414</v>
      </c>
      <c r="C302" s="10">
        <v>45</v>
      </c>
      <c r="D302" s="3">
        <v>57000</v>
      </c>
      <c r="E302" t="s">
        <v>7</v>
      </c>
      <c r="F302" t="s">
        <v>13</v>
      </c>
      <c r="G302" t="s">
        <v>9</v>
      </c>
      <c r="H302">
        <v>2018</v>
      </c>
      <c r="I302">
        <v>1995</v>
      </c>
      <c r="J302" t="s">
        <v>10</v>
      </c>
      <c r="K302" t="str">
        <f>IF(AND(I302&gt;600,I302&lt;=1000),"600-1000CC",IF(AND(I302&gt;1000,I302&lt;=2000),"1000-2000CC",IF(AND(I302&gt;2000,I302&lt;=3000),"2000-3000CC",IF(AND(I302&gt;3000,I302&lt;=4000),"3000-4000CC",IF(AND(I302&gt;4000,I302&lt;=5000),"4000-5000CC",IF(AND(I302&gt;5000,I302&lt;=6000),"&gt;5000CC"))))))</f>
        <v>1000-2000CC</v>
      </c>
    </row>
    <row r="303" spans="1:11" x14ac:dyDescent="0.3">
      <c r="A303">
        <v>5283</v>
      </c>
      <c r="B303" t="s">
        <v>857</v>
      </c>
      <c r="C303" s="10">
        <v>45</v>
      </c>
      <c r="D303" s="3">
        <v>25500</v>
      </c>
      <c r="E303" t="s">
        <v>12</v>
      </c>
      <c r="F303" t="s">
        <v>13</v>
      </c>
      <c r="G303" t="s">
        <v>9</v>
      </c>
      <c r="H303">
        <v>2018</v>
      </c>
      <c r="I303">
        <v>2987</v>
      </c>
      <c r="J303" t="s">
        <v>10</v>
      </c>
      <c r="K303" t="str">
        <f>IF(AND(I303&gt;600,I303&lt;=1000),"600-1000CC",IF(AND(I303&gt;1000,I303&lt;=2000),"1000-2000CC",IF(AND(I303&gt;2000,I303&lt;=3000),"2000-3000CC",IF(AND(I303&gt;3000,I303&lt;=4000),"3000-4000CC",IF(AND(I303&gt;4000,I303&lt;=5000),"4000-5000CC",IF(AND(I303&gt;5000,I303&lt;=6000),"&gt;5000CC"))))))</f>
        <v>2000-3000CC</v>
      </c>
    </row>
    <row r="304" spans="1:11" x14ac:dyDescent="0.3">
      <c r="A304">
        <v>1240</v>
      </c>
      <c r="B304" t="s">
        <v>129</v>
      </c>
      <c r="C304" s="10">
        <v>44.75</v>
      </c>
      <c r="D304" s="3">
        <v>20000</v>
      </c>
      <c r="E304" t="s">
        <v>7</v>
      </c>
      <c r="F304" t="s">
        <v>13</v>
      </c>
      <c r="G304" t="s">
        <v>9</v>
      </c>
      <c r="H304">
        <v>2018</v>
      </c>
      <c r="I304">
        <v>1197</v>
      </c>
      <c r="J304" t="s">
        <v>10</v>
      </c>
      <c r="K304" t="str">
        <f>IF(AND(I304&gt;600,I304&lt;=1000),"600-1000CC",IF(AND(I304&gt;1000,I304&lt;=2000),"1000-2000CC",IF(AND(I304&gt;2000,I304&lt;=3000),"2000-3000CC",IF(AND(I304&gt;3000,I304&lt;=4000),"3000-4000CC",IF(AND(I304&gt;4000,I304&lt;=5000),"4000-5000CC",IF(AND(I304&gt;5000,I304&lt;=6000),"&gt;5000CC"))))))</f>
        <v>1000-2000CC</v>
      </c>
    </row>
    <row r="305" spans="1:11" x14ac:dyDescent="0.3">
      <c r="A305">
        <v>1549</v>
      </c>
      <c r="B305" t="s">
        <v>129</v>
      </c>
      <c r="C305" s="10">
        <v>44.75</v>
      </c>
      <c r="D305" s="3">
        <v>20000</v>
      </c>
      <c r="E305" t="s">
        <v>7</v>
      </c>
      <c r="F305" t="s">
        <v>13</v>
      </c>
      <c r="G305" t="s">
        <v>9</v>
      </c>
      <c r="H305">
        <v>2018</v>
      </c>
      <c r="I305">
        <v>1950</v>
      </c>
      <c r="J305" t="s">
        <v>10</v>
      </c>
      <c r="K305" t="str">
        <f>IF(AND(I305&gt;600,I305&lt;=1000),"600-1000CC",IF(AND(I305&gt;1000,I305&lt;=2000),"1000-2000CC",IF(AND(I305&gt;2000,I305&lt;=3000),"2000-3000CC",IF(AND(I305&gt;3000,I305&lt;=4000),"3000-4000CC",IF(AND(I305&gt;4000,I305&lt;=5000),"4000-5000CC",IF(AND(I305&gt;5000,I305&lt;=6000),"&gt;5000CC"))))))</f>
        <v>1000-2000CC</v>
      </c>
    </row>
    <row r="306" spans="1:11" x14ac:dyDescent="0.3">
      <c r="A306">
        <v>3701</v>
      </c>
      <c r="B306" t="s">
        <v>1591</v>
      </c>
      <c r="C306" s="10">
        <v>44.75</v>
      </c>
      <c r="D306" s="3">
        <v>27000</v>
      </c>
      <c r="E306" t="s">
        <v>7</v>
      </c>
      <c r="F306" t="s">
        <v>13</v>
      </c>
      <c r="G306" t="s">
        <v>27</v>
      </c>
      <c r="H306">
        <v>2020</v>
      </c>
      <c r="I306">
        <v>1950</v>
      </c>
      <c r="J306" t="s">
        <v>10</v>
      </c>
      <c r="K306" t="str">
        <f>IF(AND(I306&gt;600,I306&lt;=1000),"600-1000CC",IF(AND(I306&gt;1000,I306&lt;=2000),"1000-2000CC",IF(AND(I306&gt;2000,I306&lt;=3000),"2000-3000CC",IF(AND(I306&gt;3000,I306&lt;=4000),"3000-4000CC",IF(AND(I306&gt;4000,I306&lt;=5000),"4000-5000CC",IF(AND(I306&gt;5000,I306&lt;=6000),"&gt;5000CC"))))))</f>
        <v>1000-2000CC</v>
      </c>
    </row>
    <row r="307" spans="1:11" x14ac:dyDescent="0.3">
      <c r="A307">
        <v>4224</v>
      </c>
      <c r="B307" t="s">
        <v>1591</v>
      </c>
      <c r="C307" s="10">
        <v>44.75</v>
      </c>
      <c r="D307" s="3">
        <v>27000</v>
      </c>
      <c r="E307" t="s">
        <v>7</v>
      </c>
      <c r="F307" t="s">
        <v>13</v>
      </c>
      <c r="G307" t="s">
        <v>27</v>
      </c>
      <c r="H307">
        <v>2020</v>
      </c>
      <c r="I307">
        <v>1197</v>
      </c>
      <c r="J307" t="s">
        <v>10</v>
      </c>
      <c r="K307" t="str">
        <f>IF(AND(I307&gt;600,I307&lt;=1000),"600-1000CC",IF(AND(I307&gt;1000,I307&lt;=2000),"1000-2000CC",IF(AND(I307&gt;2000,I307&lt;=3000),"2000-3000CC",IF(AND(I307&gt;3000,I307&lt;=4000),"3000-4000CC",IF(AND(I307&gt;4000,I307&lt;=5000),"4000-5000CC",IF(AND(I307&gt;5000,I307&lt;=6000),"&gt;5000CC"))))))</f>
        <v>1000-2000CC</v>
      </c>
    </row>
    <row r="308" spans="1:11" x14ac:dyDescent="0.3">
      <c r="A308">
        <v>5338</v>
      </c>
      <c r="B308" t="s">
        <v>129</v>
      </c>
      <c r="C308" s="10">
        <v>44.75</v>
      </c>
      <c r="D308" s="3">
        <v>20000</v>
      </c>
      <c r="E308" t="s">
        <v>7</v>
      </c>
      <c r="F308" t="s">
        <v>13</v>
      </c>
      <c r="G308" t="s">
        <v>9</v>
      </c>
      <c r="H308">
        <v>2018</v>
      </c>
      <c r="I308">
        <v>1950</v>
      </c>
      <c r="J308" t="s">
        <v>10</v>
      </c>
      <c r="K308" t="str">
        <f>IF(AND(I308&gt;600,I308&lt;=1000),"600-1000CC",IF(AND(I308&gt;1000,I308&lt;=2000),"1000-2000CC",IF(AND(I308&gt;2000,I308&lt;=3000),"2000-3000CC",IF(AND(I308&gt;3000,I308&lt;=4000),"3000-4000CC",IF(AND(I308&gt;4000,I308&lt;=5000),"4000-5000CC",IF(AND(I308&gt;5000,I308&lt;=6000),"&gt;5000CC"))))))</f>
        <v>1000-2000CC</v>
      </c>
    </row>
    <row r="309" spans="1:11" x14ac:dyDescent="0.3">
      <c r="A309">
        <v>1398</v>
      </c>
      <c r="B309" t="s">
        <v>882</v>
      </c>
      <c r="C309" s="10">
        <v>44.5</v>
      </c>
      <c r="D309" s="3">
        <v>9200</v>
      </c>
      <c r="E309" t="s">
        <v>7</v>
      </c>
      <c r="F309" t="s">
        <v>13</v>
      </c>
      <c r="G309" t="s">
        <v>9</v>
      </c>
      <c r="H309">
        <v>2020</v>
      </c>
      <c r="I309">
        <v>2755</v>
      </c>
      <c r="J309" t="s">
        <v>61</v>
      </c>
      <c r="K309" t="str">
        <f>IF(AND(I309&gt;600,I309&lt;=1000),"600-1000CC",IF(AND(I309&gt;1000,I309&lt;=2000),"1000-2000CC",IF(AND(I309&gt;2000,I309&lt;=3000),"2000-3000CC",IF(AND(I309&gt;3000,I309&lt;=4000),"3000-4000CC",IF(AND(I309&gt;4000,I309&lt;=5000),"4000-5000CC",IF(AND(I309&gt;5000,I309&lt;=6000),"&gt;5000CC"))))))</f>
        <v>2000-3000CC</v>
      </c>
    </row>
    <row r="310" spans="1:11" x14ac:dyDescent="0.3">
      <c r="A310">
        <v>757</v>
      </c>
      <c r="B310" t="s">
        <v>585</v>
      </c>
      <c r="C310" s="10">
        <v>44.45</v>
      </c>
      <c r="D310" s="3">
        <v>31000</v>
      </c>
      <c r="E310" t="s">
        <v>7</v>
      </c>
      <c r="F310" t="s">
        <v>13</v>
      </c>
      <c r="G310" t="s">
        <v>9</v>
      </c>
      <c r="H310">
        <v>2021</v>
      </c>
      <c r="I310">
        <v>1197</v>
      </c>
      <c r="J310" t="s">
        <v>61</v>
      </c>
      <c r="K310" t="str">
        <f>IF(AND(I310&gt;600,I310&lt;=1000),"600-1000CC",IF(AND(I310&gt;1000,I310&lt;=2000),"1000-2000CC",IF(AND(I310&gt;2000,I310&lt;=3000),"2000-3000CC",IF(AND(I310&gt;3000,I310&lt;=4000),"3000-4000CC",IF(AND(I310&gt;4000,I310&lt;=5000),"4000-5000CC",IF(AND(I310&gt;5000,I310&lt;=6000),"&gt;5000CC"))))))</f>
        <v>1000-2000CC</v>
      </c>
    </row>
    <row r="311" spans="1:11" x14ac:dyDescent="0.3">
      <c r="A311">
        <v>837</v>
      </c>
      <c r="B311" t="s">
        <v>314</v>
      </c>
      <c r="C311" s="10">
        <v>44</v>
      </c>
      <c r="D311" s="3">
        <v>49000</v>
      </c>
      <c r="E311" t="s">
        <v>7</v>
      </c>
      <c r="F311" t="s">
        <v>13</v>
      </c>
      <c r="G311" t="s">
        <v>9</v>
      </c>
      <c r="H311">
        <v>2017</v>
      </c>
      <c r="I311">
        <v>2184</v>
      </c>
      <c r="J311" t="s">
        <v>10</v>
      </c>
      <c r="K311" t="str">
        <f>IF(AND(I311&gt;600,I311&lt;=1000),"600-1000CC",IF(AND(I311&gt;1000,I311&lt;=2000),"1000-2000CC",IF(AND(I311&gt;2000,I311&lt;=3000),"2000-3000CC",IF(AND(I311&gt;3000,I311&lt;=4000),"3000-4000CC",IF(AND(I311&gt;4000,I311&lt;=5000),"4000-5000CC",IF(AND(I311&gt;5000,I311&lt;=6000),"&gt;5000CC"))))))</f>
        <v>2000-3000CC</v>
      </c>
    </row>
    <row r="312" spans="1:11" x14ac:dyDescent="0.3">
      <c r="A312">
        <v>1076</v>
      </c>
      <c r="B312" t="s">
        <v>771</v>
      </c>
      <c r="C312" s="10">
        <v>44</v>
      </c>
      <c r="D312" s="3">
        <v>44000</v>
      </c>
      <c r="E312" t="s">
        <v>7</v>
      </c>
      <c r="F312" t="s">
        <v>13</v>
      </c>
      <c r="G312" t="s">
        <v>9</v>
      </c>
      <c r="H312">
        <v>2017</v>
      </c>
      <c r="I312">
        <v>1086</v>
      </c>
      <c r="J312" t="s">
        <v>10</v>
      </c>
      <c r="K312" t="str">
        <f>IF(AND(I312&gt;600,I312&lt;=1000),"600-1000CC",IF(AND(I312&gt;1000,I312&lt;=2000),"1000-2000CC",IF(AND(I312&gt;2000,I312&lt;=3000),"2000-3000CC",IF(AND(I312&gt;3000,I312&lt;=4000),"3000-4000CC",IF(AND(I312&gt;4000,I312&lt;=5000),"4000-5000CC",IF(AND(I312&gt;5000,I312&lt;=6000),"&gt;5000CC"))))))</f>
        <v>1000-2000CC</v>
      </c>
    </row>
    <row r="313" spans="1:11" x14ac:dyDescent="0.3">
      <c r="A313">
        <v>1168</v>
      </c>
      <c r="B313" t="s">
        <v>809</v>
      </c>
      <c r="C313" s="10">
        <v>44</v>
      </c>
      <c r="D313" s="3">
        <v>65000</v>
      </c>
      <c r="E313" t="s">
        <v>12</v>
      </c>
      <c r="F313" t="s">
        <v>13</v>
      </c>
      <c r="G313" t="s">
        <v>9</v>
      </c>
      <c r="H313">
        <v>2018</v>
      </c>
      <c r="I313">
        <v>2143</v>
      </c>
      <c r="J313" t="s">
        <v>10</v>
      </c>
      <c r="K313" t="str">
        <f>IF(AND(I313&gt;600,I313&lt;=1000),"600-1000CC",IF(AND(I313&gt;1000,I313&lt;=2000),"1000-2000CC",IF(AND(I313&gt;2000,I313&lt;=3000),"2000-3000CC",IF(AND(I313&gt;3000,I313&lt;=4000),"3000-4000CC",IF(AND(I313&gt;4000,I313&lt;=5000),"4000-5000CC",IF(AND(I313&gt;5000,I313&lt;=6000),"&gt;5000CC"))))))</f>
        <v>2000-3000CC</v>
      </c>
    </row>
    <row r="314" spans="1:11" x14ac:dyDescent="0.3">
      <c r="A314">
        <v>1209</v>
      </c>
      <c r="B314" t="s">
        <v>314</v>
      </c>
      <c r="C314" s="10">
        <v>44</v>
      </c>
      <c r="D314" s="3">
        <v>49000</v>
      </c>
      <c r="E314" t="s">
        <v>7</v>
      </c>
      <c r="F314" t="s">
        <v>13</v>
      </c>
      <c r="G314" t="s">
        <v>9</v>
      </c>
      <c r="H314">
        <v>2017</v>
      </c>
      <c r="I314">
        <v>1956</v>
      </c>
      <c r="J314" t="s">
        <v>10</v>
      </c>
      <c r="K314" t="str">
        <f>IF(AND(I314&gt;600,I314&lt;=1000),"600-1000CC",IF(AND(I314&gt;1000,I314&lt;=2000),"1000-2000CC",IF(AND(I314&gt;2000,I314&lt;=3000),"2000-3000CC",IF(AND(I314&gt;3000,I314&lt;=4000),"3000-4000CC",IF(AND(I314&gt;4000,I314&lt;=5000),"4000-5000CC",IF(AND(I314&gt;5000,I314&lt;=6000),"&gt;5000CC"))))))</f>
        <v>1000-2000CC</v>
      </c>
    </row>
    <row r="315" spans="1:11" x14ac:dyDescent="0.3">
      <c r="A315">
        <v>1449</v>
      </c>
      <c r="B315" t="s">
        <v>809</v>
      </c>
      <c r="C315" s="10">
        <v>44</v>
      </c>
      <c r="D315" s="3">
        <v>65000</v>
      </c>
      <c r="E315" t="s">
        <v>12</v>
      </c>
      <c r="F315" t="s">
        <v>13</v>
      </c>
      <c r="G315" t="s">
        <v>9</v>
      </c>
      <c r="H315">
        <v>2018</v>
      </c>
      <c r="I315">
        <v>1198</v>
      </c>
      <c r="J315" t="s">
        <v>10</v>
      </c>
      <c r="K315" t="str">
        <f>IF(AND(I315&gt;600,I315&lt;=1000),"600-1000CC",IF(AND(I315&gt;1000,I315&lt;=2000),"1000-2000CC",IF(AND(I315&gt;2000,I315&lt;=3000),"2000-3000CC",IF(AND(I315&gt;3000,I315&lt;=4000),"3000-4000CC",IF(AND(I315&gt;4000,I315&lt;=5000),"4000-5000CC",IF(AND(I315&gt;5000,I315&lt;=6000),"&gt;5000CC"))))))</f>
        <v>1000-2000CC</v>
      </c>
    </row>
    <row r="316" spans="1:11" x14ac:dyDescent="0.3">
      <c r="A316">
        <v>1508</v>
      </c>
      <c r="B316" t="s">
        <v>314</v>
      </c>
      <c r="C316" s="10">
        <v>44</v>
      </c>
      <c r="D316" s="3">
        <v>49000</v>
      </c>
      <c r="E316" t="s">
        <v>7</v>
      </c>
      <c r="F316" t="s">
        <v>13</v>
      </c>
      <c r="G316" t="s">
        <v>9</v>
      </c>
      <c r="H316">
        <v>2017</v>
      </c>
      <c r="I316">
        <v>1498</v>
      </c>
      <c r="J316" t="s">
        <v>10</v>
      </c>
      <c r="K316" t="str">
        <f>IF(AND(I316&gt;600,I316&lt;=1000),"600-1000CC",IF(AND(I316&gt;1000,I316&lt;=2000),"1000-2000CC",IF(AND(I316&gt;2000,I316&lt;=3000),"2000-3000CC",IF(AND(I316&gt;3000,I316&lt;=4000),"3000-4000CC",IF(AND(I316&gt;4000,I316&lt;=5000),"4000-5000CC",IF(AND(I316&gt;5000,I316&lt;=6000),"&gt;5000CC"))))))</f>
        <v>1000-2000CC</v>
      </c>
    </row>
    <row r="317" spans="1:11" x14ac:dyDescent="0.3">
      <c r="A317">
        <v>2063</v>
      </c>
      <c r="B317" t="s">
        <v>498</v>
      </c>
      <c r="C317" s="10">
        <v>44</v>
      </c>
      <c r="D317" s="3">
        <v>14000</v>
      </c>
      <c r="E317" t="s">
        <v>7</v>
      </c>
      <c r="F317" t="s">
        <v>13</v>
      </c>
      <c r="G317" t="s">
        <v>9</v>
      </c>
      <c r="H317">
        <v>2020</v>
      </c>
      <c r="I317">
        <v>1799</v>
      </c>
      <c r="J317" t="s">
        <v>10</v>
      </c>
      <c r="K317" t="str">
        <f>IF(AND(I317&gt;600,I317&lt;=1000),"600-1000CC",IF(AND(I317&gt;1000,I317&lt;=2000),"1000-2000CC",IF(AND(I317&gt;2000,I317&lt;=3000),"2000-3000CC",IF(AND(I317&gt;3000,I317&lt;=4000),"3000-4000CC",IF(AND(I317&gt;4000,I317&lt;=5000),"4000-5000CC",IF(AND(I317&gt;5000,I317&lt;=6000),"&gt;5000CC"))))))</f>
        <v>1000-2000CC</v>
      </c>
    </row>
    <row r="318" spans="1:11" x14ac:dyDescent="0.3">
      <c r="A318">
        <v>3038</v>
      </c>
      <c r="B318" t="s">
        <v>314</v>
      </c>
      <c r="C318" s="10">
        <v>44</v>
      </c>
      <c r="D318" s="3">
        <v>49000</v>
      </c>
      <c r="E318" t="s">
        <v>7</v>
      </c>
      <c r="F318" t="s">
        <v>13</v>
      </c>
      <c r="G318" t="s">
        <v>9</v>
      </c>
      <c r="H318">
        <v>2017</v>
      </c>
      <c r="I318">
        <v>1498</v>
      </c>
      <c r="J318" t="s">
        <v>10</v>
      </c>
      <c r="K318" t="str">
        <f>IF(AND(I318&gt;600,I318&lt;=1000),"600-1000CC",IF(AND(I318&gt;1000,I318&lt;=2000),"1000-2000CC",IF(AND(I318&gt;2000,I318&lt;=3000),"2000-3000CC",IF(AND(I318&gt;3000,I318&lt;=4000),"3000-4000CC",IF(AND(I318&gt;4000,I318&lt;=5000),"4000-5000CC",IF(AND(I318&gt;5000,I318&lt;=6000),"&gt;5000CC"))))))</f>
        <v>1000-2000CC</v>
      </c>
    </row>
    <row r="319" spans="1:11" x14ac:dyDescent="0.3">
      <c r="A319">
        <v>3260</v>
      </c>
      <c r="B319" t="s">
        <v>771</v>
      </c>
      <c r="C319" s="10">
        <v>44</v>
      </c>
      <c r="D319" s="3">
        <v>44000</v>
      </c>
      <c r="E319" t="s">
        <v>7</v>
      </c>
      <c r="F319" t="s">
        <v>13</v>
      </c>
      <c r="G319" t="s">
        <v>9</v>
      </c>
      <c r="H319">
        <v>2017</v>
      </c>
      <c r="I319">
        <v>1396</v>
      </c>
      <c r="J319" t="s">
        <v>61</v>
      </c>
      <c r="K319" t="str">
        <f>IF(AND(I319&gt;600,I319&lt;=1000),"600-1000CC",IF(AND(I319&gt;1000,I319&lt;=2000),"1000-2000CC",IF(AND(I319&gt;2000,I319&lt;=3000),"2000-3000CC",IF(AND(I319&gt;3000,I319&lt;=4000),"3000-4000CC",IF(AND(I319&gt;4000,I319&lt;=5000),"4000-5000CC",IF(AND(I319&gt;5000,I319&lt;=6000),"&gt;5000CC"))))))</f>
        <v>1000-2000CC</v>
      </c>
    </row>
    <row r="320" spans="1:11" x14ac:dyDescent="0.3">
      <c r="A320">
        <v>4104</v>
      </c>
      <c r="B320" t="s">
        <v>314</v>
      </c>
      <c r="C320" s="10">
        <v>44</v>
      </c>
      <c r="D320" s="3">
        <v>49000</v>
      </c>
      <c r="E320" t="s">
        <v>7</v>
      </c>
      <c r="F320" t="s">
        <v>13</v>
      </c>
      <c r="G320" t="s">
        <v>9</v>
      </c>
      <c r="H320">
        <v>2017</v>
      </c>
      <c r="I320">
        <v>1197</v>
      </c>
      <c r="J320" t="s">
        <v>10</v>
      </c>
      <c r="K320" t="str">
        <f>IF(AND(I320&gt;600,I320&lt;=1000),"600-1000CC",IF(AND(I320&gt;1000,I320&lt;=2000),"1000-2000CC",IF(AND(I320&gt;2000,I320&lt;=3000),"2000-3000CC",IF(AND(I320&gt;3000,I320&lt;=4000),"3000-4000CC",IF(AND(I320&gt;4000,I320&lt;=5000),"4000-5000CC",IF(AND(I320&gt;5000,I320&lt;=6000),"&gt;5000CC"))))))</f>
        <v>1000-2000CC</v>
      </c>
    </row>
    <row r="321" spans="1:11" x14ac:dyDescent="0.3">
      <c r="A321">
        <v>5268</v>
      </c>
      <c r="B321" t="s">
        <v>809</v>
      </c>
      <c r="C321" s="10">
        <v>44</v>
      </c>
      <c r="D321" s="3">
        <v>65000</v>
      </c>
      <c r="E321" t="s">
        <v>12</v>
      </c>
      <c r="F321" t="s">
        <v>13</v>
      </c>
      <c r="G321" t="s">
        <v>9</v>
      </c>
      <c r="H321">
        <v>2018</v>
      </c>
      <c r="I321">
        <v>2494</v>
      </c>
      <c r="J321" t="s">
        <v>10</v>
      </c>
      <c r="K321" t="str">
        <f>IF(AND(I321&gt;600,I321&lt;=1000),"600-1000CC",IF(AND(I321&gt;1000,I321&lt;=2000),"1000-2000CC",IF(AND(I321&gt;2000,I321&lt;=3000),"2000-3000CC",IF(AND(I321&gt;3000,I321&lt;=4000),"3000-4000CC",IF(AND(I321&gt;4000,I321&lt;=5000),"4000-5000CC",IF(AND(I321&gt;5000,I321&lt;=6000),"&gt;5000CC"))))))</f>
        <v>2000-3000CC</v>
      </c>
    </row>
    <row r="322" spans="1:11" x14ac:dyDescent="0.3">
      <c r="A322">
        <v>5310</v>
      </c>
      <c r="B322" t="s">
        <v>314</v>
      </c>
      <c r="C322" s="10">
        <v>44</v>
      </c>
      <c r="D322" s="3">
        <v>49000</v>
      </c>
      <c r="E322" t="s">
        <v>7</v>
      </c>
      <c r="F322" t="s">
        <v>13</v>
      </c>
      <c r="G322" t="s">
        <v>9</v>
      </c>
      <c r="H322">
        <v>2017</v>
      </c>
      <c r="I322">
        <v>1950</v>
      </c>
      <c r="J322" t="s">
        <v>61</v>
      </c>
      <c r="K322" t="str">
        <f>IF(AND(I322&gt;600,I322&lt;=1000),"600-1000CC",IF(AND(I322&gt;1000,I322&lt;=2000),"1000-2000CC",IF(AND(I322&gt;2000,I322&lt;=3000),"2000-3000CC",IF(AND(I322&gt;3000,I322&lt;=4000),"3000-4000CC",IF(AND(I322&gt;4000,I322&lt;=5000),"4000-5000CC",IF(AND(I322&gt;5000,I322&lt;=6000),"&gt;5000CC"))))))</f>
        <v>1000-2000CC</v>
      </c>
    </row>
    <row r="323" spans="1:11" x14ac:dyDescent="0.3">
      <c r="A323">
        <v>5487</v>
      </c>
      <c r="B323" t="s">
        <v>771</v>
      </c>
      <c r="C323" s="10">
        <v>44</v>
      </c>
      <c r="D323" s="3">
        <v>44000</v>
      </c>
      <c r="E323" t="s">
        <v>7</v>
      </c>
      <c r="F323" t="s">
        <v>13</v>
      </c>
      <c r="G323" t="s">
        <v>9</v>
      </c>
      <c r="H323">
        <v>2017</v>
      </c>
      <c r="I323">
        <v>2694</v>
      </c>
      <c r="J323" t="s">
        <v>10</v>
      </c>
      <c r="K323" t="str">
        <f>IF(AND(I323&gt;600,I323&lt;=1000),"600-1000CC",IF(AND(I323&gt;1000,I323&lt;=2000),"1000-2000CC",IF(AND(I323&gt;2000,I323&lt;=3000),"2000-3000CC",IF(AND(I323&gt;3000,I323&lt;=4000),"3000-4000CC",IF(AND(I323&gt;4000,I323&lt;=5000),"4000-5000CC",IF(AND(I323&gt;5000,I323&lt;=6000),"&gt;5000CC"))))))</f>
        <v>2000-3000CC</v>
      </c>
    </row>
    <row r="324" spans="1:11" x14ac:dyDescent="0.3">
      <c r="A324">
        <v>630</v>
      </c>
      <c r="B324" t="s">
        <v>121</v>
      </c>
      <c r="C324" s="10">
        <v>43.75</v>
      </c>
      <c r="D324" s="3">
        <v>22000</v>
      </c>
      <c r="E324" t="s">
        <v>7</v>
      </c>
      <c r="F324" t="s">
        <v>13</v>
      </c>
      <c r="G324" t="s">
        <v>9</v>
      </c>
      <c r="H324">
        <v>2020</v>
      </c>
      <c r="I324">
        <v>0</v>
      </c>
      <c r="J324" t="s">
        <v>10</v>
      </c>
      <c r="K324" t="b">
        <f>IF(AND(I324&gt;600,I324&lt;=1000),"600-1000CC",IF(AND(I324&gt;1000,I324&lt;=2000),"1000-2000CC",IF(AND(I324&gt;2000,I324&lt;=3000),"2000-3000CC",IF(AND(I324&gt;3000,I324&lt;=4000),"3000-4000CC",IF(AND(I324&gt;4000,I324&lt;=5000),"4000-5000CC",IF(AND(I324&gt;5000,I324&lt;=6000),"&gt;5000CC"))))))</f>
        <v>0</v>
      </c>
    </row>
    <row r="325" spans="1:11" x14ac:dyDescent="0.3">
      <c r="A325">
        <v>3706</v>
      </c>
      <c r="B325" t="s">
        <v>1594</v>
      </c>
      <c r="C325" s="10">
        <v>43.75</v>
      </c>
      <c r="D325" s="3">
        <v>27000</v>
      </c>
      <c r="E325" t="s">
        <v>12</v>
      </c>
      <c r="F325" t="s">
        <v>13</v>
      </c>
      <c r="G325" t="s">
        <v>9</v>
      </c>
      <c r="H325">
        <v>2018</v>
      </c>
      <c r="I325">
        <v>2143</v>
      </c>
      <c r="J325" t="s">
        <v>10</v>
      </c>
      <c r="K325" t="str">
        <f>IF(AND(I325&gt;600,I325&lt;=1000),"600-1000CC",IF(AND(I325&gt;1000,I325&lt;=2000),"1000-2000CC",IF(AND(I325&gt;2000,I325&lt;=3000),"2000-3000CC",IF(AND(I325&gt;3000,I325&lt;=4000),"3000-4000CC",IF(AND(I325&gt;4000,I325&lt;=5000),"4000-5000CC",IF(AND(I325&gt;5000,I325&lt;=6000),"&gt;5000CC"))))))</f>
        <v>2000-3000CC</v>
      </c>
    </row>
    <row r="326" spans="1:11" x14ac:dyDescent="0.3">
      <c r="A326">
        <v>3708</v>
      </c>
      <c r="B326" t="s">
        <v>184</v>
      </c>
      <c r="C326" s="10">
        <v>43.75</v>
      </c>
      <c r="D326" s="3">
        <v>40200</v>
      </c>
      <c r="E326" t="s">
        <v>7</v>
      </c>
      <c r="F326" t="s">
        <v>13</v>
      </c>
      <c r="G326" t="s">
        <v>9</v>
      </c>
      <c r="H326">
        <v>2020</v>
      </c>
      <c r="I326">
        <v>1998</v>
      </c>
      <c r="J326" t="s">
        <v>10</v>
      </c>
      <c r="K326" t="str">
        <f>IF(AND(I326&gt;600,I326&lt;=1000),"600-1000CC",IF(AND(I326&gt;1000,I326&lt;=2000),"1000-2000CC",IF(AND(I326&gt;2000,I326&lt;=3000),"2000-3000CC",IF(AND(I326&gt;3000,I326&lt;=4000),"3000-4000CC",IF(AND(I326&gt;4000,I326&lt;=5000),"4000-5000CC",IF(AND(I326&gt;5000,I326&lt;=6000),"&gt;5000CC"))))))</f>
        <v>1000-2000CC</v>
      </c>
    </row>
    <row r="327" spans="1:11" x14ac:dyDescent="0.3">
      <c r="A327">
        <v>3709</v>
      </c>
      <c r="B327" t="s">
        <v>126</v>
      </c>
      <c r="C327" s="10">
        <v>43.75</v>
      </c>
      <c r="D327" s="3">
        <v>4200</v>
      </c>
      <c r="E327" t="s">
        <v>12</v>
      </c>
      <c r="F327" t="s">
        <v>13</v>
      </c>
      <c r="G327" t="s">
        <v>27</v>
      </c>
      <c r="H327">
        <v>2018</v>
      </c>
      <c r="I327">
        <v>2143</v>
      </c>
      <c r="J327" t="s">
        <v>10</v>
      </c>
      <c r="K327" t="str">
        <f>IF(AND(I327&gt;600,I327&lt;=1000),"600-1000CC",IF(AND(I327&gt;1000,I327&lt;=2000),"1000-2000CC",IF(AND(I327&gt;2000,I327&lt;=3000),"2000-3000CC",IF(AND(I327&gt;3000,I327&lt;=4000),"3000-4000CC",IF(AND(I327&gt;4000,I327&lt;=5000),"4000-5000CC",IF(AND(I327&gt;5000,I327&lt;=6000),"&gt;5000CC"))))))</f>
        <v>2000-3000CC</v>
      </c>
    </row>
    <row r="328" spans="1:11" x14ac:dyDescent="0.3">
      <c r="A328">
        <v>4236</v>
      </c>
      <c r="B328" t="s">
        <v>1594</v>
      </c>
      <c r="C328" s="10">
        <v>43.75</v>
      </c>
      <c r="D328" s="3">
        <v>27000</v>
      </c>
      <c r="E328" t="s">
        <v>12</v>
      </c>
      <c r="F328" t="s">
        <v>13</v>
      </c>
      <c r="G328" t="s">
        <v>9</v>
      </c>
      <c r="H328">
        <v>2018</v>
      </c>
      <c r="I328">
        <v>1950</v>
      </c>
      <c r="J328" t="s">
        <v>10</v>
      </c>
      <c r="K328" t="str">
        <f>IF(AND(I328&gt;600,I328&lt;=1000),"600-1000CC",IF(AND(I328&gt;1000,I328&lt;=2000),"1000-2000CC",IF(AND(I328&gt;2000,I328&lt;=3000),"2000-3000CC",IF(AND(I328&gt;3000,I328&lt;=4000),"3000-4000CC",IF(AND(I328&gt;4000,I328&lt;=5000),"4000-5000CC",IF(AND(I328&gt;5000,I328&lt;=6000),"&gt;5000CC"))))))</f>
        <v>1000-2000CC</v>
      </c>
    </row>
    <row r="329" spans="1:11" x14ac:dyDescent="0.3">
      <c r="A329">
        <v>4253</v>
      </c>
      <c r="B329" t="s">
        <v>184</v>
      </c>
      <c r="C329" s="10">
        <v>43.75</v>
      </c>
      <c r="D329" s="3">
        <v>40200</v>
      </c>
      <c r="E329" t="s">
        <v>7</v>
      </c>
      <c r="F329" t="s">
        <v>13</v>
      </c>
      <c r="G329" t="s">
        <v>9</v>
      </c>
      <c r="H329">
        <v>2020</v>
      </c>
      <c r="I329">
        <v>1196</v>
      </c>
      <c r="J329" t="s">
        <v>10</v>
      </c>
      <c r="K329" t="str">
        <f>IF(AND(I329&gt;600,I329&lt;=1000),"600-1000CC",IF(AND(I329&gt;1000,I329&lt;=2000),"1000-2000CC",IF(AND(I329&gt;2000,I329&lt;=3000),"2000-3000CC",IF(AND(I329&gt;3000,I329&lt;=4000),"3000-4000CC",IF(AND(I329&gt;4000,I329&lt;=5000),"4000-5000CC",IF(AND(I329&gt;5000,I329&lt;=6000),"&gt;5000CC"))))))</f>
        <v>1000-2000CC</v>
      </c>
    </row>
    <row r="330" spans="1:11" x14ac:dyDescent="0.3">
      <c r="A330">
        <v>4254</v>
      </c>
      <c r="B330" t="s">
        <v>126</v>
      </c>
      <c r="C330" s="10">
        <v>43.75</v>
      </c>
      <c r="D330" s="3">
        <v>4200</v>
      </c>
      <c r="E330" t="s">
        <v>12</v>
      </c>
      <c r="F330" t="s">
        <v>13</v>
      </c>
      <c r="G330" t="s">
        <v>27</v>
      </c>
      <c r="H330">
        <v>2018</v>
      </c>
      <c r="I330">
        <v>1197</v>
      </c>
      <c r="J330" t="s">
        <v>10</v>
      </c>
      <c r="K330" t="str">
        <f>IF(AND(I330&gt;600,I330&lt;=1000),"600-1000CC",IF(AND(I330&gt;1000,I330&lt;=2000),"1000-2000CC",IF(AND(I330&gt;2000,I330&lt;=3000),"2000-3000CC",IF(AND(I330&gt;3000,I330&lt;=4000),"3000-4000CC",IF(AND(I330&gt;4000,I330&lt;=5000),"4000-5000CC",IF(AND(I330&gt;5000,I330&lt;=6000),"&gt;5000CC"))))))</f>
        <v>1000-2000CC</v>
      </c>
    </row>
    <row r="331" spans="1:11" x14ac:dyDescent="0.3">
      <c r="A331">
        <v>277</v>
      </c>
      <c r="B331" t="s">
        <v>262</v>
      </c>
      <c r="C331" s="10">
        <v>43.5</v>
      </c>
      <c r="D331" s="3">
        <v>26629</v>
      </c>
      <c r="E331" t="s">
        <v>7</v>
      </c>
      <c r="F331" t="s">
        <v>13</v>
      </c>
      <c r="G331" t="s">
        <v>9</v>
      </c>
      <c r="H331">
        <v>2021</v>
      </c>
      <c r="I331">
        <v>2755</v>
      </c>
      <c r="J331" t="s">
        <v>61</v>
      </c>
      <c r="K331" t="str">
        <f>IF(AND(I331&gt;600,I331&lt;=1000),"600-1000CC",IF(AND(I331&gt;1000,I331&lt;=2000),"1000-2000CC",IF(AND(I331&gt;2000,I331&lt;=3000),"2000-3000CC",IF(AND(I331&gt;3000,I331&lt;=4000),"3000-4000CC",IF(AND(I331&gt;4000,I331&lt;=5000),"4000-5000CC",IF(AND(I331&gt;5000,I331&lt;=6000),"&gt;5000CC"))))))</f>
        <v>2000-3000CC</v>
      </c>
    </row>
    <row r="332" spans="1:11" x14ac:dyDescent="0.3">
      <c r="A332">
        <v>1077</v>
      </c>
      <c r="B332" t="s">
        <v>771</v>
      </c>
      <c r="C332" s="10">
        <v>43.5</v>
      </c>
      <c r="D332" s="3">
        <v>39000</v>
      </c>
      <c r="E332" t="s">
        <v>7</v>
      </c>
      <c r="F332" t="s">
        <v>13</v>
      </c>
      <c r="G332" t="s">
        <v>9</v>
      </c>
      <c r="H332">
        <v>2017</v>
      </c>
      <c r="I332">
        <v>1991</v>
      </c>
      <c r="J332" t="s">
        <v>10</v>
      </c>
      <c r="K332" t="str">
        <f>IF(AND(I332&gt;600,I332&lt;=1000),"600-1000CC",IF(AND(I332&gt;1000,I332&lt;=2000),"1000-2000CC",IF(AND(I332&gt;2000,I332&lt;=3000),"2000-3000CC",IF(AND(I332&gt;3000,I332&lt;=4000),"3000-4000CC",IF(AND(I332&gt;4000,I332&lt;=5000),"4000-5000CC",IF(AND(I332&gt;5000,I332&lt;=6000),"&gt;5000CC"))))))</f>
        <v>1000-2000CC</v>
      </c>
    </row>
    <row r="333" spans="1:11" x14ac:dyDescent="0.3">
      <c r="A333">
        <v>3262</v>
      </c>
      <c r="B333" t="s">
        <v>771</v>
      </c>
      <c r="C333" s="10">
        <v>43.5</v>
      </c>
      <c r="D333" s="3">
        <v>39000</v>
      </c>
      <c r="E333" t="s">
        <v>7</v>
      </c>
      <c r="F333" t="s">
        <v>13</v>
      </c>
      <c r="G333" t="s">
        <v>9</v>
      </c>
      <c r="H333">
        <v>2017</v>
      </c>
      <c r="I333">
        <v>2393</v>
      </c>
      <c r="J333" t="s">
        <v>10</v>
      </c>
      <c r="K333" t="str">
        <f>IF(AND(I333&gt;600,I333&lt;=1000),"600-1000CC",IF(AND(I333&gt;1000,I333&lt;=2000),"1000-2000CC",IF(AND(I333&gt;2000,I333&lt;=3000),"2000-3000CC",IF(AND(I333&gt;3000,I333&lt;=4000),"3000-4000CC",IF(AND(I333&gt;4000,I333&lt;=5000),"4000-5000CC",IF(AND(I333&gt;5000,I333&lt;=6000),"&gt;5000CC"))))))</f>
        <v>2000-3000CC</v>
      </c>
    </row>
    <row r="334" spans="1:11" x14ac:dyDescent="0.3">
      <c r="A334">
        <v>5488</v>
      </c>
      <c r="B334" t="s">
        <v>771</v>
      </c>
      <c r="C334" s="10">
        <v>43.5</v>
      </c>
      <c r="D334" s="3">
        <v>39000</v>
      </c>
      <c r="E334" t="s">
        <v>7</v>
      </c>
      <c r="F334" t="s">
        <v>13</v>
      </c>
      <c r="G334" t="s">
        <v>9</v>
      </c>
      <c r="H334">
        <v>2017</v>
      </c>
      <c r="I334">
        <v>2143</v>
      </c>
      <c r="J334" t="s">
        <v>10</v>
      </c>
      <c r="K334" t="str">
        <f>IF(AND(I334&gt;600,I334&lt;=1000),"600-1000CC",IF(AND(I334&gt;1000,I334&lt;=2000),"1000-2000CC",IF(AND(I334&gt;2000,I334&lt;=3000),"2000-3000CC",IF(AND(I334&gt;3000,I334&lt;=4000),"3000-4000CC",IF(AND(I334&gt;4000,I334&lt;=5000),"4000-5000CC",IF(AND(I334&gt;5000,I334&lt;=6000),"&gt;5000CC"))))))</f>
        <v>2000-3000CC</v>
      </c>
    </row>
    <row r="335" spans="1:11" x14ac:dyDescent="0.3">
      <c r="A335">
        <v>46</v>
      </c>
      <c r="B335" t="s">
        <v>55</v>
      </c>
      <c r="C335" s="10">
        <v>43</v>
      </c>
      <c r="D335" s="3">
        <v>61000</v>
      </c>
      <c r="E335" t="s">
        <v>7</v>
      </c>
      <c r="F335" t="s">
        <v>13</v>
      </c>
      <c r="G335" t="s">
        <v>9</v>
      </c>
      <c r="H335">
        <v>2019</v>
      </c>
      <c r="I335">
        <v>1995</v>
      </c>
      <c r="J335" t="s">
        <v>10</v>
      </c>
      <c r="K335" t="str">
        <f>IF(AND(I335&gt;600,I335&lt;=1000),"600-1000CC",IF(AND(I335&gt;1000,I335&lt;=2000),"1000-2000CC",IF(AND(I335&gt;2000,I335&lt;=3000),"2000-3000CC",IF(AND(I335&gt;3000,I335&lt;=4000),"3000-4000CC",IF(AND(I335&gt;4000,I335&lt;=5000),"4000-5000CC",IF(AND(I335&gt;5000,I335&lt;=6000),"&gt;5000CC"))))))</f>
        <v>1000-2000CC</v>
      </c>
    </row>
    <row r="336" spans="1:11" x14ac:dyDescent="0.3">
      <c r="A336">
        <v>401</v>
      </c>
      <c r="B336" t="s">
        <v>55</v>
      </c>
      <c r="C336" s="10">
        <v>43</v>
      </c>
      <c r="D336" s="3">
        <v>40000</v>
      </c>
      <c r="E336" t="s">
        <v>7</v>
      </c>
      <c r="F336" t="s">
        <v>13</v>
      </c>
      <c r="G336" t="s">
        <v>9</v>
      </c>
      <c r="H336">
        <v>2018</v>
      </c>
      <c r="I336">
        <v>1995</v>
      </c>
      <c r="J336" t="s">
        <v>10</v>
      </c>
      <c r="K336" t="str">
        <f>IF(AND(I336&gt;600,I336&lt;=1000),"600-1000CC",IF(AND(I336&gt;1000,I336&lt;=2000),"1000-2000CC",IF(AND(I336&gt;2000,I336&lt;=3000),"2000-3000CC",IF(AND(I336&gt;3000,I336&lt;=4000),"3000-4000CC",IF(AND(I336&gt;4000,I336&lt;=5000),"4000-5000CC",IF(AND(I336&gt;5000,I336&lt;=6000),"&gt;5000CC"))))))</f>
        <v>1000-2000CC</v>
      </c>
    </row>
    <row r="337" spans="1:11" x14ac:dyDescent="0.3">
      <c r="A337">
        <v>1686</v>
      </c>
      <c r="B337" t="s">
        <v>263</v>
      </c>
      <c r="C337" s="10">
        <v>43</v>
      </c>
      <c r="D337" s="3">
        <v>38000</v>
      </c>
      <c r="E337" t="s">
        <v>7</v>
      </c>
      <c r="F337" t="s">
        <v>13</v>
      </c>
      <c r="G337" t="s">
        <v>9</v>
      </c>
      <c r="H337">
        <v>2018</v>
      </c>
      <c r="I337">
        <v>2143</v>
      </c>
      <c r="J337" t="s">
        <v>10</v>
      </c>
      <c r="K337" t="str">
        <f>IF(AND(I337&gt;600,I337&lt;=1000),"600-1000CC",IF(AND(I337&gt;1000,I337&lt;=2000),"1000-2000CC",IF(AND(I337&gt;2000,I337&lt;=3000),"2000-3000CC",IF(AND(I337&gt;3000,I337&lt;=4000),"3000-4000CC",IF(AND(I337&gt;4000,I337&lt;=5000),"4000-5000CC",IF(AND(I337&gt;5000,I337&lt;=6000),"&gt;5000CC"))))))</f>
        <v>2000-3000CC</v>
      </c>
    </row>
    <row r="338" spans="1:11" x14ac:dyDescent="0.3">
      <c r="A338">
        <v>178</v>
      </c>
      <c r="B338" t="s">
        <v>176</v>
      </c>
      <c r="C338" s="10">
        <v>42.5</v>
      </c>
      <c r="D338" s="3">
        <v>56000</v>
      </c>
      <c r="E338" t="s">
        <v>7</v>
      </c>
      <c r="F338" t="s">
        <v>13</v>
      </c>
      <c r="G338" t="s">
        <v>9</v>
      </c>
      <c r="H338">
        <v>2018</v>
      </c>
      <c r="I338">
        <v>1999</v>
      </c>
      <c r="J338" t="s">
        <v>10</v>
      </c>
      <c r="K338" t="str">
        <f>IF(AND(I338&gt;600,I338&lt;=1000),"600-1000CC",IF(AND(I338&gt;1000,I338&lt;=2000),"1000-2000CC",IF(AND(I338&gt;2000,I338&lt;=3000),"2000-3000CC",IF(AND(I338&gt;3000,I338&lt;=4000),"3000-4000CC",IF(AND(I338&gt;4000,I338&lt;=5000),"4000-5000CC",IF(AND(I338&gt;5000,I338&lt;=6000),"&gt;5000CC"))))))</f>
        <v>1000-2000CC</v>
      </c>
    </row>
    <row r="339" spans="1:11" x14ac:dyDescent="0.3">
      <c r="A339">
        <v>190</v>
      </c>
      <c r="B339" t="s">
        <v>184</v>
      </c>
      <c r="C339" s="10">
        <v>42.5</v>
      </c>
      <c r="D339" s="3">
        <v>30686</v>
      </c>
      <c r="E339" t="s">
        <v>7</v>
      </c>
      <c r="F339" t="s">
        <v>13</v>
      </c>
      <c r="G339" t="s">
        <v>9</v>
      </c>
      <c r="H339">
        <v>2020</v>
      </c>
      <c r="I339">
        <v>1950</v>
      </c>
      <c r="J339" t="s">
        <v>10</v>
      </c>
      <c r="K339" t="str">
        <f>IF(AND(I339&gt;600,I339&lt;=1000),"600-1000CC",IF(AND(I339&gt;1000,I339&lt;=2000),"1000-2000CC",IF(AND(I339&gt;2000,I339&lt;=3000),"2000-3000CC",IF(AND(I339&gt;3000,I339&lt;=4000),"3000-4000CC",IF(AND(I339&gt;4000,I339&lt;=5000),"4000-5000CC",IF(AND(I339&gt;5000,I339&lt;=6000),"&gt;5000CC"))))))</f>
        <v>1000-2000CC</v>
      </c>
    </row>
    <row r="340" spans="1:11" x14ac:dyDescent="0.3">
      <c r="A340">
        <v>608</v>
      </c>
      <c r="B340" t="s">
        <v>314</v>
      </c>
      <c r="C340" s="10">
        <v>42.5</v>
      </c>
      <c r="D340" s="3">
        <v>46000</v>
      </c>
      <c r="E340" t="s">
        <v>7</v>
      </c>
      <c r="F340" t="s">
        <v>13</v>
      </c>
      <c r="G340" t="s">
        <v>9</v>
      </c>
      <c r="H340">
        <v>2016</v>
      </c>
      <c r="I340">
        <v>1198</v>
      </c>
      <c r="J340" t="s">
        <v>10</v>
      </c>
      <c r="K340" t="str">
        <f>IF(AND(I340&gt;600,I340&lt;=1000),"600-1000CC",IF(AND(I340&gt;1000,I340&lt;=2000),"1000-2000CC",IF(AND(I340&gt;2000,I340&lt;=3000),"2000-3000CC",IF(AND(I340&gt;3000,I340&lt;=4000),"3000-4000CC",IF(AND(I340&gt;4000,I340&lt;=5000),"4000-5000CC",IF(AND(I340&gt;5000,I340&lt;=6000),"&gt;5000CC"))))))</f>
        <v>1000-2000CC</v>
      </c>
    </row>
    <row r="341" spans="1:11" x14ac:dyDescent="0.3">
      <c r="A341">
        <v>920</v>
      </c>
      <c r="B341" t="s">
        <v>599</v>
      </c>
      <c r="C341" s="10">
        <v>42.5</v>
      </c>
      <c r="D341" s="3">
        <v>28000</v>
      </c>
      <c r="E341" t="s">
        <v>12</v>
      </c>
      <c r="F341" t="s">
        <v>13</v>
      </c>
      <c r="G341" t="s">
        <v>9</v>
      </c>
      <c r="H341">
        <v>2019</v>
      </c>
      <c r="I341">
        <v>1197</v>
      </c>
      <c r="J341" t="s">
        <v>10</v>
      </c>
      <c r="K341" t="str">
        <f>IF(AND(I341&gt;600,I341&lt;=1000),"600-1000CC",IF(AND(I341&gt;1000,I341&lt;=2000),"1000-2000CC",IF(AND(I341&gt;2000,I341&lt;=3000),"2000-3000CC",IF(AND(I341&gt;3000,I341&lt;=4000),"3000-4000CC",IF(AND(I341&gt;4000,I341&lt;=5000),"4000-5000CC",IF(AND(I341&gt;5000,I341&lt;=6000),"&gt;5000CC"))))))</f>
        <v>1000-2000CC</v>
      </c>
    </row>
    <row r="342" spans="1:11" x14ac:dyDescent="0.3">
      <c r="A342">
        <v>3129</v>
      </c>
      <c r="B342" t="s">
        <v>599</v>
      </c>
      <c r="C342" s="10">
        <v>42.5</v>
      </c>
      <c r="D342" s="3">
        <v>28000</v>
      </c>
      <c r="E342" t="s">
        <v>12</v>
      </c>
      <c r="F342" t="s">
        <v>13</v>
      </c>
      <c r="G342" t="s">
        <v>9</v>
      </c>
      <c r="H342">
        <v>2019</v>
      </c>
      <c r="I342">
        <v>796</v>
      </c>
      <c r="J342" t="s">
        <v>10</v>
      </c>
      <c r="K342" t="str">
        <f>IF(AND(I342&gt;600,I342&lt;=1000),"600-1000CC",IF(AND(I342&gt;1000,I342&lt;=2000),"1000-2000CC",IF(AND(I342&gt;2000,I342&lt;=3000),"2000-3000CC",IF(AND(I342&gt;3000,I342&lt;=4000),"3000-4000CC",IF(AND(I342&gt;4000,I342&lt;=5000),"4000-5000CC",IF(AND(I342&gt;5000,I342&lt;=6000),"&gt;5000CC"))))))</f>
        <v>600-1000CC</v>
      </c>
    </row>
    <row r="343" spans="1:11" x14ac:dyDescent="0.3">
      <c r="A343">
        <v>4192</v>
      </c>
      <c r="B343" t="s">
        <v>599</v>
      </c>
      <c r="C343" s="10">
        <v>42.5</v>
      </c>
      <c r="D343" s="3">
        <v>28000</v>
      </c>
      <c r="E343" t="s">
        <v>12</v>
      </c>
      <c r="F343" t="s">
        <v>13</v>
      </c>
      <c r="G343" t="s">
        <v>9</v>
      </c>
      <c r="H343">
        <v>2019</v>
      </c>
      <c r="I343">
        <v>1199</v>
      </c>
      <c r="J343" t="s">
        <v>10</v>
      </c>
      <c r="K343" t="str">
        <f>IF(AND(I343&gt;600,I343&lt;=1000),"600-1000CC",IF(AND(I343&gt;1000,I343&lt;=2000),"1000-2000CC",IF(AND(I343&gt;2000,I343&lt;=3000),"2000-3000CC",IF(AND(I343&gt;3000,I343&lt;=4000),"3000-4000CC",IF(AND(I343&gt;4000,I343&lt;=5000),"4000-5000CC",IF(AND(I343&gt;5000,I343&lt;=6000),"&gt;5000CC"))))))</f>
        <v>1000-2000CC</v>
      </c>
    </row>
    <row r="344" spans="1:11" x14ac:dyDescent="0.3">
      <c r="A344">
        <v>5442</v>
      </c>
      <c r="B344" t="s">
        <v>599</v>
      </c>
      <c r="C344" s="10">
        <v>42.5</v>
      </c>
      <c r="D344" s="3">
        <v>28000</v>
      </c>
      <c r="E344" t="s">
        <v>12</v>
      </c>
      <c r="F344" t="s">
        <v>13</v>
      </c>
      <c r="G344" t="s">
        <v>9</v>
      </c>
      <c r="H344">
        <v>2019</v>
      </c>
      <c r="I344">
        <v>2179</v>
      </c>
      <c r="J344" t="s">
        <v>10</v>
      </c>
      <c r="K344" t="str">
        <f>IF(AND(I344&gt;600,I344&lt;=1000),"600-1000CC",IF(AND(I344&gt;1000,I344&lt;=2000),"1000-2000CC",IF(AND(I344&gt;2000,I344&lt;=3000),"2000-3000CC",IF(AND(I344&gt;3000,I344&lt;=4000),"3000-4000CC",IF(AND(I344&gt;4000,I344&lt;=5000),"4000-5000CC",IF(AND(I344&gt;5000,I344&lt;=6000),"&gt;5000CC"))))))</f>
        <v>2000-3000CC</v>
      </c>
    </row>
    <row r="345" spans="1:11" x14ac:dyDescent="0.3">
      <c r="A345">
        <v>96</v>
      </c>
      <c r="B345" t="s">
        <v>104</v>
      </c>
      <c r="C345" s="10">
        <v>42</v>
      </c>
      <c r="D345" s="3">
        <v>111000</v>
      </c>
      <c r="E345" t="s">
        <v>12</v>
      </c>
      <c r="F345" t="s">
        <v>13</v>
      </c>
      <c r="G345" t="s">
        <v>9</v>
      </c>
      <c r="H345">
        <v>2018</v>
      </c>
      <c r="I345">
        <v>2499</v>
      </c>
      <c r="J345" t="s">
        <v>10</v>
      </c>
      <c r="K345" t="str">
        <f>IF(AND(I345&gt;600,I345&lt;=1000),"600-1000CC",IF(AND(I345&gt;1000,I345&lt;=2000),"1000-2000CC",IF(AND(I345&gt;2000,I345&lt;=3000),"2000-3000CC",IF(AND(I345&gt;3000,I345&lt;=4000),"3000-4000CC",IF(AND(I345&gt;4000,I345&lt;=5000),"4000-5000CC",IF(AND(I345&gt;5000,I345&lt;=6000),"&gt;5000CC"))))))</f>
        <v>2000-3000CC</v>
      </c>
    </row>
    <row r="346" spans="1:11" x14ac:dyDescent="0.3">
      <c r="A346">
        <v>120</v>
      </c>
      <c r="B346" t="s">
        <v>126</v>
      </c>
      <c r="C346" s="10">
        <v>42</v>
      </c>
      <c r="D346" s="3">
        <v>6900</v>
      </c>
      <c r="E346" t="s">
        <v>12</v>
      </c>
      <c r="F346" t="s">
        <v>13</v>
      </c>
      <c r="G346" t="s">
        <v>9</v>
      </c>
      <c r="H346">
        <v>2019</v>
      </c>
      <c r="I346">
        <v>1998</v>
      </c>
      <c r="J346" t="s">
        <v>127</v>
      </c>
      <c r="K346" t="str">
        <f>IF(AND(I346&gt;600,I346&lt;=1000),"600-1000CC",IF(AND(I346&gt;1000,I346&lt;=2000),"1000-2000CC",IF(AND(I346&gt;2000,I346&lt;=3000),"2000-3000CC",IF(AND(I346&gt;3000,I346&lt;=4000),"3000-4000CC",IF(AND(I346&gt;4000,I346&lt;=5000),"4000-5000CC",IF(AND(I346&gt;5000,I346&lt;=6000),"&gt;5000CC"))))))</f>
        <v>1000-2000CC</v>
      </c>
    </row>
    <row r="347" spans="1:11" x14ac:dyDescent="0.3">
      <c r="A347">
        <v>122</v>
      </c>
      <c r="B347" t="s">
        <v>129</v>
      </c>
      <c r="C347" s="10">
        <v>42</v>
      </c>
      <c r="D347" s="3">
        <v>51000</v>
      </c>
      <c r="E347" t="s">
        <v>7</v>
      </c>
      <c r="F347" t="s">
        <v>13</v>
      </c>
      <c r="G347" t="s">
        <v>9</v>
      </c>
      <c r="H347">
        <v>2018</v>
      </c>
      <c r="I347">
        <v>1969</v>
      </c>
      <c r="J347" t="s">
        <v>10</v>
      </c>
      <c r="K347" t="str">
        <f>IF(AND(I347&gt;600,I347&lt;=1000),"600-1000CC",IF(AND(I347&gt;1000,I347&lt;=2000),"1000-2000CC",IF(AND(I347&gt;2000,I347&lt;=3000),"2000-3000CC",IF(AND(I347&gt;3000,I347&lt;=4000),"3000-4000CC",IF(AND(I347&gt;4000,I347&lt;=5000),"4000-5000CC",IF(AND(I347&gt;5000,I347&lt;=6000),"&gt;5000CC"))))))</f>
        <v>1000-2000CC</v>
      </c>
    </row>
    <row r="348" spans="1:11" x14ac:dyDescent="0.3">
      <c r="A348">
        <v>1189</v>
      </c>
      <c r="B348" t="s">
        <v>818</v>
      </c>
      <c r="C348" s="10">
        <v>42</v>
      </c>
      <c r="D348" s="3">
        <v>81250</v>
      </c>
      <c r="E348" t="s">
        <v>7</v>
      </c>
      <c r="F348" t="s">
        <v>13</v>
      </c>
      <c r="G348" t="s">
        <v>9</v>
      </c>
      <c r="H348">
        <v>2015</v>
      </c>
      <c r="I348">
        <v>1498</v>
      </c>
      <c r="J348" t="s">
        <v>10</v>
      </c>
      <c r="K348" t="str">
        <f>IF(AND(I348&gt;600,I348&lt;=1000),"600-1000CC",IF(AND(I348&gt;1000,I348&lt;=2000),"1000-2000CC",IF(AND(I348&gt;2000,I348&lt;=3000),"2000-3000CC",IF(AND(I348&gt;3000,I348&lt;=4000),"3000-4000CC",IF(AND(I348&gt;4000,I348&lt;=5000),"4000-5000CC",IF(AND(I348&gt;5000,I348&lt;=6000),"&gt;5000CC"))))))</f>
        <v>1000-2000CC</v>
      </c>
    </row>
    <row r="349" spans="1:11" x14ac:dyDescent="0.3">
      <c r="A349">
        <v>1516</v>
      </c>
      <c r="B349" t="s">
        <v>818</v>
      </c>
      <c r="C349" s="10">
        <v>42</v>
      </c>
      <c r="D349" s="3">
        <v>81250</v>
      </c>
      <c r="E349" t="s">
        <v>7</v>
      </c>
      <c r="F349" t="s">
        <v>13</v>
      </c>
      <c r="G349" t="s">
        <v>9</v>
      </c>
      <c r="H349">
        <v>2015</v>
      </c>
      <c r="I349">
        <v>1995</v>
      </c>
      <c r="J349" t="s">
        <v>10</v>
      </c>
      <c r="K349" t="str">
        <f>IF(AND(I349&gt;600,I349&lt;=1000),"600-1000CC",IF(AND(I349&gt;1000,I349&lt;=2000),"1000-2000CC",IF(AND(I349&gt;2000,I349&lt;=3000),"2000-3000CC",IF(AND(I349&gt;3000,I349&lt;=4000),"3000-4000CC",IF(AND(I349&gt;4000,I349&lt;=5000),"4000-5000CC",IF(AND(I349&gt;5000,I349&lt;=6000),"&gt;5000CC"))))))</f>
        <v>1000-2000CC</v>
      </c>
    </row>
    <row r="350" spans="1:11" x14ac:dyDescent="0.3">
      <c r="A350">
        <v>2185</v>
      </c>
      <c r="B350" t="s">
        <v>1147</v>
      </c>
      <c r="C350" s="10">
        <v>42</v>
      </c>
      <c r="D350" s="3">
        <v>66614</v>
      </c>
      <c r="E350" t="s">
        <v>7</v>
      </c>
      <c r="F350" t="s">
        <v>13</v>
      </c>
      <c r="G350" t="s">
        <v>9</v>
      </c>
      <c r="H350">
        <v>2016</v>
      </c>
      <c r="I350">
        <v>1950</v>
      </c>
      <c r="J350" t="s">
        <v>127</v>
      </c>
      <c r="K350" t="str">
        <f>IF(AND(I350&gt;600,I350&lt;=1000),"600-1000CC",IF(AND(I350&gt;1000,I350&lt;=2000),"1000-2000CC",IF(AND(I350&gt;2000,I350&lt;=3000),"2000-3000CC",IF(AND(I350&gt;3000,I350&lt;=4000),"3000-4000CC",IF(AND(I350&gt;4000,I350&lt;=5000),"4000-5000CC",IF(AND(I350&gt;5000,I350&lt;=6000),"&gt;5000CC"))))))</f>
        <v>1000-2000CC</v>
      </c>
    </row>
    <row r="351" spans="1:11" x14ac:dyDescent="0.3">
      <c r="A351">
        <v>4412</v>
      </c>
      <c r="B351" t="s">
        <v>104</v>
      </c>
      <c r="C351" s="10">
        <v>42</v>
      </c>
      <c r="D351" s="3">
        <v>111000</v>
      </c>
      <c r="E351" t="s">
        <v>12</v>
      </c>
      <c r="F351" t="s">
        <v>13</v>
      </c>
      <c r="G351" t="s">
        <v>9</v>
      </c>
      <c r="H351">
        <v>2018</v>
      </c>
      <c r="I351">
        <v>1061</v>
      </c>
      <c r="J351" t="s">
        <v>10</v>
      </c>
      <c r="K351" t="str">
        <f>IF(AND(I351&gt;600,I351&lt;=1000),"600-1000CC",IF(AND(I351&gt;1000,I351&lt;=2000),"1000-2000CC",IF(AND(I351&gt;2000,I351&lt;=3000),"2000-3000CC",IF(AND(I351&gt;3000,I351&lt;=4000),"3000-4000CC",IF(AND(I351&gt;4000,I351&lt;=5000),"4000-5000CC",IF(AND(I351&gt;5000,I351&lt;=6000),"&gt;5000CC"))))))</f>
        <v>1000-2000CC</v>
      </c>
    </row>
    <row r="352" spans="1:11" x14ac:dyDescent="0.3">
      <c r="A352">
        <v>4623</v>
      </c>
      <c r="B352" t="s">
        <v>104</v>
      </c>
      <c r="C352" s="10">
        <v>42</v>
      </c>
      <c r="D352" s="3">
        <v>111000</v>
      </c>
      <c r="E352" t="s">
        <v>12</v>
      </c>
      <c r="F352" t="s">
        <v>13</v>
      </c>
      <c r="G352" t="s">
        <v>9</v>
      </c>
      <c r="H352">
        <v>2018</v>
      </c>
      <c r="I352">
        <v>1186</v>
      </c>
      <c r="J352" t="s">
        <v>10</v>
      </c>
      <c r="K352" t="str">
        <f>IF(AND(I352&gt;600,I352&lt;=1000),"600-1000CC",IF(AND(I352&gt;1000,I352&lt;=2000),"1000-2000CC",IF(AND(I352&gt;2000,I352&lt;=3000),"2000-3000CC",IF(AND(I352&gt;3000,I352&lt;=4000),"3000-4000CC",IF(AND(I352&gt;4000,I352&lt;=5000),"4000-5000CC",IF(AND(I352&gt;5000,I352&lt;=6000),"&gt;5000CC"))))))</f>
        <v>1000-2000CC</v>
      </c>
    </row>
    <row r="353" spans="1:11" x14ac:dyDescent="0.3">
      <c r="A353">
        <v>4929</v>
      </c>
      <c r="B353" t="s">
        <v>104</v>
      </c>
      <c r="C353" s="10">
        <v>42</v>
      </c>
      <c r="D353" s="3">
        <v>111000</v>
      </c>
      <c r="E353" t="s">
        <v>12</v>
      </c>
      <c r="F353" t="s">
        <v>13</v>
      </c>
      <c r="G353" t="s">
        <v>9</v>
      </c>
      <c r="H353">
        <v>2018</v>
      </c>
      <c r="I353">
        <v>1248</v>
      </c>
      <c r="J353" t="s">
        <v>10</v>
      </c>
      <c r="K353" t="str">
        <f>IF(AND(I353&gt;600,I353&lt;=1000),"600-1000CC",IF(AND(I353&gt;1000,I353&lt;=2000),"1000-2000CC",IF(AND(I353&gt;2000,I353&lt;=3000),"2000-3000CC",IF(AND(I353&gt;3000,I353&lt;=4000),"3000-4000CC",IF(AND(I353&gt;4000,I353&lt;=5000),"4000-5000CC",IF(AND(I353&gt;5000,I353&lt;=6000),"&gt;5000CC"))))))</f>
        <v>1000-2000CC</v>
      </c>
    </row>
    <row r="354" spans="1:11" x14ac:dyDescent="0.3">
      <c r="A354">
        <v>5245</v>
      </c>
      <c r="B354" t="s">
        <v>818</v>
      </c>
      <c r="C354" s="10">
        <v>42</v>
      </c>
      <c r="D354" s="3">
        <v>81250</v>
      </c>
      <c r="E354" t="s">
        <v>7</v>
      </c>
      <c r="F354" t="s">
        <v>13</v>
      </c>
      <c r="G354" t="s">
        <v>9</v>
      </c>
      <c r="H354">
        <v>2015</v>
      </c>
      <c r="I354">
        <v>1968</v>
      </c>
      <c r="J354" t="s">
        <v>10</v>
      </c>
      <c r="K354" t="str">
        <f>IF(AND(I354&gt;600,I354&lt;=1000),"600-1000CC",IF(AND(I354&gt;1000,I354&lt;=2000),"1000-2000CC",IF(AND(I354&gt;2000,I354&lt;=3000),"2000-3000CC",IF(AND(I354&gt;3000,I354&lt;=4000),"3000-4000CC",IF(AND(I354&gt;4000,I354&lt;=5000),"4000-5000CC",IF(AND(I354&gt;5000,I354&lt;=6000),"&gt;5000CC"))))))</f>
        <v>1000-2000CC</v>
      </c>
    </row>
    <row r="355" spans="1:11" x14ac:dyDescent="0.3">
      <c r="A355">
        <v>5471</v>
      </c>
      <c r="B355" t="s">
        <v>92</v>
      </c>
      <c r="C355" s="10">
        <v>42</v>
      </c>
      <c r="D355" s="3">
        <v>5000</v>
      </c>
      <c r="E355" t="s">
        <v>12</v>
      </c>
      <c r="F355" t="s">
        <v>13</v>
      </c>
      <c r="G355" t="s">
        <v>9</v>
      </c>
      <c r="H355">
        <v>2021</v>
      </c>
      <c r="I355">
        <v>1997</v>
      </c>
      <c r="J355" t="s">
        <v>10</v>
      </c>
      <c r="K355" t="str">
        <f>IF(AND(I355&gt;600,I355&lt;=1000),"600-1000CC",IF(AND(I355&gt;1000,I355&lt;=2000),"1000-2000CC",IF(AND(I355&gt;2000,I355&lt;=3000),"2000-3000CC",IF(AND(I355&gt;3000,I355&lt;=4000),"3000-4000CC",IF(AND(I355&gt;4000,I355&lt;=5000),"4000-5000CC",IF(AND(I355&gt;5000,I355&lt;=6000),"&gt;5000CC"))))))</f>
        <v>1000-2000CC</v>
      </c>
    </row>
    <row r="356" spans="1:11" x14ac:dyDescent="0.3">
      <c r="A356">
        <v>5485</v>
      </c>
      <c r="B356" t="s">
        <v>1917</v>
      </c>
      <c r="C356" s="10">
        <v>42</v>
      </c>
      <c r="D356" s="3">
        <v>3000</v>
      </c>
      <c r="E356" t="s">
        <v>12</v>
      </c>
      <c r="F356" t="s">
        <v>13</v>
      </c>
      <c r="G356" t="s">
        <v>9</v>
      </c>
      <c r="H356">
        <v>2022</v>
      </c>
      <c r="I356">
        <v>1999</v>
      </c>
      <c r="J356" t="s">
        <v>10</v>
      </c>
      <c r="K356" t="str">
        <f>IF(AND(I356&gt;600,I356&lt;=1000),"600-1000CC",IF(AND(I356&gt;1000,I356&lt;=2000),"1000-2000CC",IF(AND(I356&gt;2000,I356&lt;=3000),"2000-3000CC",IF(AND(I356&gt;3000,I356&lt;=4000),"3000-4000CC",IF(AND(I356&gt;4000,I356&lt;=5000),"4000-5000CC",IF(AND(I356&gt;5000,I356&lt;=6000),"&gt;5000CC"))))))</f>
        <v>1000-2000CC</v>
      </c>
    </row>
    <row r="357" spans="1:11" x14ac:dyDescent="0.3">
      <c r="A357">
        <v>2912</v>
      </c>
      <c r="B357" t="s">
        <v>1378</v>
      </c>
      <c r="C357" s="10">
        <v>41.8</v>
      </c>
      <c r="D357" s="3">
        <v>16000</v>
      </c>
      <c r="E357" t="s">
        <v>12</v>
      </c>
      <c r="F357" t="s">
        <v>13</v>
      </c>
      <c r="G357" t="s">
        <v>9</v>
      </c>
      <c r="H357">
        <v>2021</v>
      </c>
      <c r="I357">
        <v>1998</v>
      </c>
      <c r="J357" t="s">
        <v>10</v>
      </c>
      <c r="K357" t="str">
        <f>IF(AND(I357&gt;600,I357&lt;=1000),"600-1000CC",IF(AND(I357&gt;1000,I357&lt;=2000),"1000-2000CC",IF(AND(I357&gt;2000,I357&lt;=3000),"2000-3000CC",IF(AND(I357&gt;3000,I357&lt;=4000),"3000-4000CC",IF(AND(I357&gt;4000,I357&lt;=5000),"4000-5000CC",IF(AND(I357&gt;5000,I357&lt;=6000),"&gt;5000CC"))))))</f>
        <v>1000-2000CC</v>
      </c>
    </row>
    <row r="358" spans="1:11" x14ac:dyDescent="0.3">
      <c r="A358">
        <v>4245</v>
      </c>
      <c r="B358" t="s">
        <v>1378</v>
      </c>
      <c r="C358" s="10">
        <v>41.8</v>
      </c>
      <c r="D358" s="3">
        <v>16000</v>
      </c>
      <c r="E358" t="s">
        <v>12</v>
      </c>
      <c r="F358" t="s">
        <v>13</v>
      </c>
      <c r="G358" t="s">
        <v>9</v>
      </c>
      <c r="H358">
        <v>2021</v>
      </c>
      <c r="I358">
        <v>1968</v>
      </c>
      <c r="J358" t="s">
        <v>10</v>
      </c>
      <c r="K358" t="str">
        <f>IF(AND(I358&gt;600,I358&lt;=1000),"600-1000CC",IF(AND(I358&gt;1000,I358&lt;=2000),"1000-2000CC",IF(AND(I358&gt;2000,I358&lt;=3000),"2000-3000CC",IF(AND(I358&gt;3000,I358&lt;=4000),"3000-4000CC",IF(AND(I358&gt;4000,I358&lt;=5000),"4000-5000CC",IF(AND(I358&gt;5000,I358&lt;=6000),"&gt;5000CC"))))))</f>
        <v>1000-2000CC</v>
      </c>
    </row>
    <row r="359" spans="1:11" x14ac:dyDescent="0.3">
      <c r="A359">
        <v>1162</v>
      </c>
      <c r="B359" t="s">
        <v>184</v>
      </c>
      <c r="C359" s="10">
        <v>41</v>
      </c>
      <c r="D359" s="3">
        <v>26500</v>
      </c>
      <c r="E359" t="s">
        <v>7</v>
      </c>
      <c r="F359" t="s">
        <v>13</v>
      </c>
      <c r="G359" t="s">
        <v>9</v>
      </c>
      <c r="H359">
        <v>2019</v>
      </c>
      <c r="I359">
        <v>2179</v>
      </c>
      <c r="J359" t="s">
        <v>61</v>
      </c>
      <c r="K359" t="str">
        <f>IF(AND(I359&gt;600,I359&lt;=1000),"600-1000CC",IF(AND(I359&gt;1000,I359&lt;=2000),"1000-2000CC",IF(AND(I359&gt;2000,I359&lt;=3000),"2000-3000CC",IF(AND(I359&gt;3000,I359&lt;=4000),"3000-4000CC",IF(AND(I359&gt;4000,I359&lt;=5000),"4000-5000CC",IF(AND(I359&gt;5000,I359&lt;=6000),"&gt;5000CC"))))))</f>
        <v>2000-3000CC</v>
      </c>
    </row>
    <row r="360" spans="1:11" x14ac:dyDescent="0.3">
      <c r="A360">
        <v>1460</v>
      </c>
      <c r="B360" t="s">
        <v>184</v>
      </c>
      <c r="C360" s="10">
        <v>41</v>
      </c>
      <c r="D360" s="3">
        <v>26500</v>
      </c>
      <c r="E360" t="s">
        <v>7</v>
      </c>
      <c r="F360" t="s">
        <v>13</v>
      </c>
      <c r="G360" t="s">
        <v>9</v>
      </c>
      <c r="H360">
        <v>2019</v>
      </c>
      <c r="I360">
        <v>1995</v>
      </c>
      <c r="J360" t="s">
        <v>10</v>
      </c>
      <c r="K360" t="str">
        <f>IF(AND(I360&gt;600,I360&lt;=1000),"600-1000CC",IF(AND(I360&gt;1000,I360&lt;=2000),"1000-2000CC",IF(AND(I360&gt;2000,I360&lt;=3000),"2000-3000CC",IF(AND(I360&gt;3000,I360&lt;=4000),"3000-4000CC",IF(AND(I360&gt;4000,I360&lt;=5000),"4000-5000CC",IF(AND(I360&gt;5000,I360&lt;=6000),"&gt;5000CC"))))))</f>
        <v>1000-2000CC</v>
      </c>
    </row>
    <row r="361" spans="1:11" x14ac:dyDescent="0.3">
      <c r="A361">
        <v>1732</v>
      </c>
      <c r="B361" t="s">
        <v>974</v>
      </c>
      <c r="C361" s="10">
        <v>40.99</v>
      </c>
      <c r="D361" s="3">
        <v>25900</v>
      </c>
      <c r="E361" t="s">
        <v>12</v>
      </c>
      <c r="F361" t="s">
        <v>13</v>
      </c>
      <c r="G361" t="s">
        <v>9</v>
      </c>
      <c r="H361">
        <v>2019</v>
      </c>
      <c r="I361">
        <v>993</v>
      </c>
      <c r="J361" t="s">
        <v>10</v>
      </c>
      <c r="K361" t="str">
        <f>IF(AND(I361&gt;600,I361&lt;=1000),"600-1000CC",IF(AND(I361&gt;1000,I361&lt;=2000),"1000-2000CC",IF(AND(I361&gt;2000,I361&lt;=3000),"2000-3000CC",IF(AND(I361&gt;3000,I361&lt;=4000),"3000-4000CC",IF(AND(I361&gt;4000,I361&lt;=5000),"4000-5000CC",IF(AND(I361&gt;5000,I361&lt;=6000),"&gt;5000CC"))))))</f>
        <v>600-1000CC</v>
      </c>
    </row>
    <row r="362" spans="1:11" x14ac:dyDescent="0.3">
      <c r="A362">
        <v>4723</v>
      </c>
      <c r="B362" t="s">
        <v>771</v>
      </c>
      <c r="C362" s="10">
        <v>40.98</v>
      </c>
      <c r="D362" s="3">
        <v>115372</v>
      </c>
      <c r="E362" t="s">
        <v>7</v>
      </c>
      <c r="F362" t="s">
        <v>13</v>
      </c>
      <c r="G362" t="s">
        <v>9</v>
      </c>
      <c r="H362">
        <v>2018</v>
      </c>
      <c r="I362">
        <v>1248</v>
      </c>
      <c r="J362" t="s">
        <v>10</v>
      </c>
      <c r="K362" t="str">
        <f>IF(AND(I362&gt;600,I362&lt;=1000),"600-1000CC",IF(AND(I362&gt;1000,I362&lt;=2000),"1000-2000CC",IF(AND(I362&gt;2000,I362&lt;=3000),"2000-3000CC",IF(AND(I362&gt;3000,I362&lt;=4000),"3000-4000CC",IF(AND(I362&gt;4000,I362&lt;=5000),"4000-5000CC",IF(AND(I362&gt;5000,I362&lt;=6000),"&gt;5000CC"))))))</f>
        <v>1000-2000CC</v>
      </c>
    </row>
    <row r="363" spans="1:11" x14ac:dyDescent="0.3">
      <c r="A363">
        <v>833</v>
      </c>
      <c r="B363" t="s">
        <v>622</v>
      </c>
      <c r="C363" s="10">
        <v>40.9</v>
      </c>
      <c r="D363" s="3">
        <v>20000</v>
      </c>
      <c r="E363" t="s">
        <v>12</v>
      </c>
      <c r="F363" t="s">
        <v>13</v>
      </c>
      <c r="G363" t="s">
        <v>9</v>
      </c>
      <c r="H363">
        <v>2019</v>
      </c>
      <c r="I363">
        <v>2393</v>
      </c>
      <c r="J363" t="s">
        <v>10</v>
      </c>
      <c r="K363" t="str">
        <f>IF(AND(I363&gt;600,I363&lt;=1000),"600-1000CC",IF(AND(I363&gt;1000,I363&lt;=2000),"1000-2000CC",IF(AND(I363&gt;2000,I363&lt;=3000),"2000-3000CC",IF(AND(I363&gt;3000,I363&lt;=4000),"3000-4000CC",IF(AND(I363&gt;4000,I363&lt;=5000),"4000-5000CC",IF(AND(I363&gt;5000,I363&lt;=6000),"&gt;5000CC"))))))</f>
        <v>2000-3000CC</v>
      </c>
    </row>
    <row r="364" spans="1:11" x14ac:dyDescent="0.3">
      <c r="A364">
        <v>1201</v>
      </c>
      <c r="B364" t="s">
        <v>622</v>
      </c>
      <c r="C364" s="10">
        <v>40.9</v>
      </c>
      <c r="D364" s="3">
        <v>20000</v>
      </c>
      <c r="E364" t="s">
        <v>12</v>
      </c>
      <c r="F364" t="s">
        <v>13</v>
      </c>
      <c r="G364" t="s">
        <v>9</v>
      </c>
      <c r="H364">
        <v>2019</v>
      </c>
      <c r="I364">
        <v>1998</v>
      </c>
      <c r="J364" t="s">
        <v>10</v>
      </c>
      <c r="K364" t="str">
        <f>IF(AND(I364&gt;600,I364&lt;=1000),"600-1000CC",IF(AND(I364&gt;1000,I364&lt;=2000),"1000-2000CC",IF(AND(I364&gt;2000,I364&lt;=3000),"2000-3000CC",IF(AND(I364&gt;3000,I364&lt;=4000),"3000-4000CC",IF(AND(I364&gt;4000,I364&lt;=5000),"4000-5000CC",IF(AND(I364&gt;5000,I364&lt;=6000),"&gt;5000CC"))))))</f>
        <v>1000-2000CC</v>
      </c>
    </row>
    <row r="365" spans="1:11" x14ac:dyDescent="0.3">
      <c r="A365">
        <v>1492</v>
      </c>
      <c r="B365" t="s">
        <v>622</v>
      </c>
      <c r="C365" s="10">
        <v>40.9</v>
      </c>
      <c r="D365" s="3">
        <v>20000</v>
      </c>
      <c r="E365" t="s">
        <v>12</v>
      </c>
      <c r="F365" t="s">
        <v>13</v>
      </c>
      <c r="G365" t="s">
        <v>9</v>
      </c>
      <c r="H365">
        <v>2019</v>
      </c>
      <c r="I365">
        <v>1198</v>
      </c>
      <c r="J365" t="s">
        <v>10</v>
      </c>
      <c r="K365" t="str">
        <f>IF(AND(I365&gt;600,I365&lt;=1000),"600-1000CC",IF(AND(I365&gt;1000,I365&lt;=2000),"1000-2000CC",IF(AND(I365&gt;2000,I365&lt;=3000),"2000-3000CC",IF(AND(I365&gt;3000,I365&lt;=4000),"3000-4000CC",IF(AND(I365&gt;4000,I365&lt;=5000),"4000-5000CC",IF(AND(I365&gt;5000,I365&lt;=6000),"&gt;5000CC"))))))</f>
        <v>1000-2000CC</v>
      </c>
    </row>
    <row r="366" spans="1:11" x14ac:dyDescent="0.3">
      <c r="A366">
        <v>3034</v>
      </c>
      <c r="B366" t="s">
        <v>622</v>
      </c>
      <c r="C366" s="10">
        <v>40.9</v>
      </c>
      <c r="D366" s="3">
        <v>20000</v>
      </c>
      <c r="E366" t="s">
        <v>12</v>
      </c>
      <c r="F366" t="s">
        <v>13</v>
      </c>
      <c r="G366" t="s">
        <v>9</v>
      </c>
      <c r="H366">
        <v>2019</v>
      </c>
      <c r="I366">
        <v>2179</v>
      </c>
      <c r="J366" t="s">
        <v>10</v>
      </c>
      <c r="K366" t="str">
        <f>IF(AND(I366&gt;600,I366&lt;=1000),"600-1000CC",IF(AND(I366&gt;1000,I366&lt;=2000),"1000-2000CC",IF(AND(I366&gt;2000,I366&lt;=3000),"2000-3000CC",IF(AND(I366&gt;3000,I366&lt;=4000),"3000-4000CC",IF(AND(I366&gt;4000,I366&lt;=5000),"4000-5000CC",IF(AND(I366&gt;5000,I366&lt;=6000),"&gt;5000CC"))))))</f>
        <v>2000-3000CC</v>
      </c>
    </row>
    <row r="367" spans="1:11" x14ac:dyDescent="0.3">
      <c r="A367">
        <v>4100</v>
      </c>
      <c r="B367" t="s">
        <v>622</v>
      </c>
      <c r="C367" s="10">
        <v>40.9</v>
      </c>
      <c r="D367" s="3">
        <v>20000</v>
      </c>
      <c r="E367" t="s">
        <v>12</v>
      </c>
      <c r="F367" t="s">
        <v>13</v>
      </c>
      <c r="G367" t="s">
        <v>9</v>
      </c>
      <c r="H367">
        <v>2019</v>
      </c>
      <c r="I367">
        <v>1298</v>
      </c>
      <c r="J367" t="s">
        <v>10</v>
      </c>
      <c r="K367" t="str">
        <f>IF(AND(I367&gt;600,I367&lt;=1000),"600-1000CC",IF(AND(I367&gt;1000,I367&lt;=2000),"1000-2000CC",IF(AND(I367&gt;2000,I367&lt;=3000),"2000-3000CC",IF(AND(I367&gt;3000,I367&lt;=4000),"3000-4000CC",IF(AND(I367&gt;4000,I367&lt;=5000),"4000-5000CC",IF(AND(I367&gt;5000,I367&lt;=6000),"&gt;5000CC"))))))</f>
        <v>1000-2000CC</v>
      </c>
    </row>
    <row r="368" spans="1:11" x14ac:dyDescent="0.3">
      <c r="A368">
        <v>5302</v>
      </c>
      <c r="B368" t="s">
        <v>622</v>
      </c>
      <c r="C368" s="10">
        <v>40.9</v>
      </c>
      <c r="D368" s="3">
        <v>20000</v>
      </c>
      <c r="E368" t="s">
        <v>12</v>
      </c>
      <c r="F368" t="s">
        <v>13</v>
      </c>
      <c r="G368" t="s">
        <v>9</v>
      </c>
      <c r="H368">
        <v>2019</v>
      </c>
      <c r="I368">
        <v>2143</v>
      </c>
      <c r="J368" t="s">
        <v>61</v>
      </c>
      <c r="K368" t="str">
        <f>IF(AND(I368&gt;600,I368&lt;=1000),"600-1000CC",IF(AND(I368&gt;1000,I368&lt;=2000),"1000-2000CC",IF(AND(I368&gt;2000,I368&lt;=3000),"2000-3000CC",IF(AND(I368&gt;3000,I368&lt;=4000),"3000-4000CC",IF(AND(I368&gt;4000,I368&lt;=5000),"4000-5000CC",IF(AND(I368&gt;5000,I368&lt;=6000),"&gt;5000CC"))))))</f>
        <v>2000-3000CC</v>
      </c>
    </row>
    <row r="369" spans="1:11" x14ac:dyDescent="0.3">
      <c r="A369">
        <v>1138</v>
      </c>
      <c r="B369" t="s">
        <v>792</v>
      </c>
      <c r="C369" s="10">
        <v>40.5</v>
      </c>
      <c r="D369" s="3">
        <v>55000</v>
      </c>
      <c r="E369" t="s">
        <v>7</v>
      </c>
      <c r="F369" t="s">
        <v>13</v>
      </c>
      <c r="G369" t="s">
        <v>27</v>
      </c>
      <c r="H369">
        <v>2018</v>
      </c>
      <c r="I369">
        <v>1493</v>
      </c>
      <c r="J369" t="s">
        <v>10</v>
      </c>
      <c r="K369" t="str">
        <f>IF(AND(I369&gt;600,I369&lt;=1000),"600-1000CC",IF(AND(I369&gt;1000,I369&lt;=2000),"1000-2000CC",IF(AND(I369&gt;2000,I369&lt;=3000),"2000-3000CC",IF(AND(I369&gt;3000,I369&lt;=4000),"3000-4000CC",IF(AND(I369&gt;4000,I369&lt;=5000),"4000-5000CC",IF(AND(I369&gt;5000,I369&lt;=6000),"&gt;5000CC"))))))</f>
        <v>1000-2000CC</v>
      </c>
    </row>
    <row r="370" spans="1:11" x14ac:dyDescent="0.3">
      <c r="A370">
        <v>1422</v>
      </c>
      <c r="B370" t="s">
        <v>792</v>
      </c>
      <c r="C370" s="10">
        <v>40.5</v>
      </c>
      <c r="D370" s="3">
        <v>55000</v>
      </c>
      <c r="E370" t="s">
        <v>7</v>
      </c>
      <c r="F370" t="s">
        <v>13</v>
      </c>
      <c r="G370" t="s">
        <v>27</v>
      </c>
      <c r="H370">
        <v>2018</v>
      </c>
      <c r="I370">
        <v>1197</v>
      </c>
      <c r="J370" t="s">
        <v>10</v>
      </c>
      <c r="K370" t="str">
        <f>IF(AND(I370&gt;600,I370&lt;=1000),"600-1000CC",IF(AND(I370&gt;1000,I370&lt;=2000),"1000-2000CC",IF(AND(I370&gt;2000,I370&lt;=3000),"2000-3000CC",IF(AND(I370&gt;3000,I370&lt;=4000),"3000-4000CC",IF(AND(I370&gt;4000,I370&lt;=5000),"4000-5000CC",IF(AND(I370&gt;5000,I370&lt;=6000),"&gt;5000CC"))))))</f>
        <v>1000-2000CC</v>
      </c>
    </row>
    <row r="371" spans="1:11" x14ac:dyDescent="0.3">
      <c r="A371">
        <v>5235</v>
      </c>
      <c r="B371" t="s">
        <v>792</v>
      </c>
      <c r="C371" s="10">
        <v>40.5</v>
      </c>
      <c r="D371" s="3">
        <v>55000</v>
      </c>
      <c r="E371" t="s">
        <v>7</v>
      </c>
      <c r="F371" t="s">
        <v>13</v>
      </c>
      <c r="G371" t="s">
        <v>27</v>
      </c>
      <c r="H371">
        <v>2018</v>
      </c>
      <c r="I371">
        <v>1498</v>
      </c>
      <c r="J371" t="s">
        <v>10</v>
      </c>
      <c r="K371" t="str">
        <f>IF(AND(I371&gt;600,I371&lt;=1000),"600-1000CC",IF(AND(I371&gt;1000,I371&lt;=2000),"1000-2000CC",IF(AND(I371&gt;2000,I371&lt;=3000),"2000-3000CC",IF(AND(I371&gt;3000,I371&lt;=4000),"3000-4000CC",IF(AND(I371&gt;4000,I371&lt;=5000),"4000-5000CC",IF(AND(I371&gt;5000,I371&lt;=6000),"&gt;5000CC"))))))</f>
        <v>1000-2000CC</v>
      </c>
    </row>
    <row r="372" spans="1:11" x14ac:dyDescent="0.3">
      <c r="A372">
        <v>84</v>
      </c>
      <c r="B372" t="s">
        <v>92</v>
      </c>
      <c r="C372" s="10">
        <v>40</v>
      </c>
      <c r="D372" s="3">
        <v>18000</v>
      </c>
      <c r="E372" t="s">
        <v>12</v>
      </c>
      <c r="F372" t="s">
        <v>13</v>
      </c>
      <c r="G372" t="s">
        <v>9</v>
      </c>
      <c r="H372">
        <v>2021</v>
      </c>
      <c r="I372">
        <v>1998</v>
      </c>
      <c r="J372" t="s">
        <v>10</v>
      </c>
      <c r="K372" t="str">
        <f>IF(AND(I372&gt;600,I372&lt;=1000),"600-1000CC",IF(AND(I372&gt;1000,I372&lt;=2000),"1000-2000CC",IF(AND(I372&gt;2000,I372&lt;=3000),"2000-3000CC",IF(AND(I372&gt;3000,I372&lt;=4000),"3000-4000CC",IF(AND(I372&gt;4000,I372&lt;=5000),"4000-5000CC",IF(AND(I372&gt;5000,I372&lt;=6000),"&gt;5000CC"))))))</f>
        <v>1000-2000CC</v>
      </c>
    </row>
    <row r="373" spans="1:11" x14ac:dyDescent="0.3">
      <c r="A373">
        <v>932</v>
      </c>
      <c r="B373" t="s">
        <v>686</v>
      </c>
      <c r="C373" s="10">
        <v>40</v>
      </c>
      <c r="D373" s="3">
        <v>10000</v>
      </c>
      <c r="E373" t="s">
        <v>12</v>
      </c>
      <c r="F373" t="s">
        <v>13</v>
      </c>
      <c r="G373" t="s">
        <v>9</v>
      </c>
      <c r="H373">
        <v>2021</v>
      </c>
      <c r="I373">
        <v>1061</v>
      </c>
      <c r="J373" t="s">
        <v>61</v>
      </c>
      <c r="K373" t="str">
        <f>IF(AND(I373&gt;600,I373&lt;=1000),"600-1000CC",IF(AND(I373&gt;1000,I373&lt;=2000),"1000-2000CC",IF(AND(I373&gt;2000,I373&lt;=3000),"2000-3000CC",IF(AND(I373&gt;3000,I373&lt;=4000),"3000-4000CC",IF(AND(I373&gt;4000,I373&lt;=5000),"4000-5000CC",IF(AND(I373&gt;5000,I373&lt;=6000),"&gt;5000CC"))))))</f>
        <v>1000-2000CC</v>
      </c>
    </row>
    <row r="374" spans="1:11" x14ac:dyDescent="0.3">
      <c r="A374">
        <v>1807</v>
      </c>
      <c r="B374" t="s">
        <v>1010</v>
      </c>
      <c r="C374" s="10">
        <v>40</v>
      </c>
      <c r="D374" s="3">
        <v>50000</v>
      </c>
      <c r="E374" t="s">
        <v>7</v>
      </c>
      <c r="F374" t="s">
        <v>13</v>
      </c>
      <c r="G374" t="s">
        <v>9</v>
      </c>
      <c r="H374">
        <v>2016</v>
      </c>
      <c r="I374">
        <v>1995</v>
      </c>
      <c r="J374" t="s">
        <v>10</v>
      </c>
      <c r="K374" t="str">
        <f>IF(AND(I374&gt;600,I374&lt;=1000),"600-1000CC",IF(AND(I374&gt;1000,I374&lt;=2000),"1000-2000CC",IF(AND(I374&gt;2000,I374&lt;=3000),"2000-3000CC",IF(AND(I374&gt;3000,I374&lt;=4000),"3000-4000CC",IF(AND(I374&gt;4000,I374&lt;=5000),"4000-5000CC",IF(AND(I374&gt;5000,I374&lt;=6000),"&gt;5000CC"))))))</f>
        <v>1000-2000CC</v>
      </c>
    </row>
    <row r="375" spans="1:11" x14ac:dyDescent="0.3">
      <c r="A375">
        <v>3137</v>
      </c>
      <c r="B375" t="s">
        <v>686</v>
      </c>
      <c r="C375" s="10">
        <v>40</v>
      </c>
      <c r="D375" s="3">
        <v>10000</v>
      </c>
      <c r="E375" t="s">
        <v>12</v>
      </c>
      <c r="F375" t="s">
        <v>13</v>
      </c>
      <c r="G375" t="s">
        <v>9</v>
      </c>
      <c r="H375">
        <v>2021</v>
      </c>
      <c r="I375">
        <v>1493</v>
      </c>
      <c r="J375" t="s">
        <v>10</v>
      </c>
      <c r="K375" t="str">
        <f>IF(AND(I375&gt;600,I375&lt;=1000),"600-1000CC",IF(AND(I375&gt;1000,I375&lt;=2000),"1000-2000CC",IF(AND(I375&gt;2000,I375&lt;=3000),"2000-3000CC",IF(AND(I375&gt;3000,I375&lt;=4000),"3000-4000CC",IF(AND(I375&gt;4000,I375&lt;=5000),"4000-5000CC",IF(AND(I375&gt;5000,I375&lt;=6000),"&gt;5000CC"))))))</f>
        <v>1000-2000CC</v>
      </c>
    </row>
    <row r="376" spans="1:11" x14ac:dyDescent="0.3">
      <c r="A376">
        <v>4200</v>
      </c>
      <c r="B376" t="s">
        <v>686</v>
      </c>
      <c r="C376" s="10">
        <v>40</v>
      </c>
      <c r="D376" s="3">
        <v>10000</v>
      </c>
      <c r="E376" t="s">
        <v>12</v>
      </c>
      <c r="F376" t="s">
        <v>13</v>
      </c>
      <c r="G376" t="s">
        <v>9</v>
      </c>
      <c r="H376">
        <v>2021</v>
      </c>
      <c r="I376">
        <v>1498</v>
      </c>
      <c r="J376" t="s">
        <v>10</v>
      </c>
      <c r="K376" t="str">
        <f>IF(AND(I376&gt;600,I376&lt;=1000),"600-1000CC",IF(AND(I376&gt;1000,I376&lt;=2000),"1000-2000CC",IF(AND(I376&gt;2000,I376&lt;=3000),"2000-3000CC",IF(AND(I376&gt;3000,I376&lt;=4000),"3000-4000CC",IF(AND(I376&gt;4000,I376&lt;=5000),"4000-5000CC",IF(AND(I376&gt;5000,I376&lt;=6000),"&gt;5000CC"))))))</f>
        <v>1000-2000CC</v>
      </c>
    </row>
    <row r="377" spans="1:11" x14ac:dyDescent="0.3">
      <c r="A377">
        <v>4405</v>
      </c>
      <c r="B377" t="s">
        <v>92</v>
      </c>
      <c r="C377" s="10">
        <v>40</v>
      </c>
      <c r="D377" s="3">
        <v>18000</v>
      </c>
      <c r="E377" t="s">
        <v>12</v>
      </c>
      <c r="F377" t="s">
        <v>13</v>
      </c>
      <c r="G377" t="s">
        <v>9</v>
      </c>
      <c r="H377">
        <v>2021</v>
      </c>
      <c r="I377">
        <v>2499</v>
      </c>
      <c r="J377" t="s">
        <v>10</v>
      </c>
      <c r="K377" t="str">
        <f>IF(AND(I377&gt;600,I377&lt;=1000),"600-1000CC",IF(AND(I377&gt;1000,I377&lt;=2000),"1000-2000CC",IF(AND(I377&gt;2000,I377&lt;=3000),"2000-3000CC",IF(AND(I377&gt;3000,I377&lt;=4000),"3000-4000CC",IF(AND(I377&gt;4000,I377&lt;=5000),"4000-5000CC",IF(AND(I377&gt;5000,I377&lt;=6000),"&gt;5000CC"))))))</f>
        <v>2000-3000CC</v>
      </c>
    </row>
    <row r="378" spans="1:11" x14ac:dyDescent="0.3">
      <c r="A378">
        <v>4619</v>
      </c>
      <c r="B378" t="s">
        <v>92</v>
      </c>
      <c r="C378" s="10">
        <v>40</v>
      </c>
      <c r="D378" s="3">
        <v>18000</v>
      </c>
      <c r="E378" t="s">
        <v>12</v>
      </c>
      <c r="F378" t="s">
        <v>13</v>
      </c>
      <c r="G378" t="s">
        <v>9</v>
      </c>
      <c r="H378">
        <v>2021</v>
      </c>
      <c r="I378">
        <v>1199</v>
      </c>
      <c r="J378" t="s">
        <v>61</v>
      </c>
      <c r="K378" t="str">
        <f>IF(AND(I378&gt;600,I378&lt;=1000),"600-1000CC",IF(AND(I378&gt;1000,I378&lt;=2000),"1000-2000CC",IF(AND(I378&gt;2000,I378&lt;=3000),"2000-3000CC",IF(AND(I378&gt;3000,I378&lt;=4000),"3000-4000CC",IF(AND(I378&gt;4000,I378&lt;=5000),"4000-5000CC",IF(AND(I378&gt;5000,I378&lt;=6000),"&gt;5000CC"))))))</f>
        <v>1000-2000CC</v>
      </c>
    </row>
    <row r="379" spans="1:11" x14ac:dyDescent="0.3">
      <c r="A379">
        <v>4926</v>
      </c>
      <c r="B379" t="s">
        <v>92</v>
      </c>
      <c r="C379" s="10">
        <v>40</v>
      </c>
      <c r="D379" s="3">
        <v>18000</v>
      </c>
      <c r="E379" t="s">
        <v>12</v>
      </c>
      <c r="F379" t="s">
        <v>13</v>
      </c>
      <c r="G379" t="s">
        <v>9</v>
      </c>
      <c r="H379">
        <v>2021</v>
      </c>
      <c r="I379">
        <v>1998</v>
      </c>
      <c r="J379" t="s">
        <v>10</v>
      </c>
      <c r="K379" t="str">
        <f>IF(AND(I379&gt;600,I379&lt;=1000),"600-1000CC",IF(AND(I379&gt;1000,I379&lt;=2000),"1000-2000CC",IF(AND(I379&gt;2000,I379&lt;=3000),"2000-3000CC",IF(AND(I379&gt;3000,I379&lt;=4000),"3000-4000CC",IF(AND(I379&gt;4000,I379&lt;=5000),"4000-5000CC",IF(AND(I379&gt;5000,I379&lt;=6000),"&gt;5000CC"))))))</f>
        <v>1000-2000CC</v>
      </c>
    </row>
    <row r="380" spans="1:11" x14ac:dyDescent="0.3">
      <c r="A380">
        <v>5462</v>
      </c>
      <c r="B380" t="s">
        <v>686</v>
      </c>
      <c r="C380" s="10">
        <v>40</v>
      </c>
      <c r="D380" s="3">
        <v>10000</v>
      </c>
      <c r="E380" t="s">
        <v>12</v>
      </c>
      <c r="F380" t="s">
        <v>13</v>
      </c>
      <c r="G380" t="s">
        <v>9</v>
      </c>
      <c r="H380">
        <v>2021</v>
      </c>
      <c r="I380">
        <v>2987</v>
      </c>
      <c r="J380" t="s">
        <v>10</v>
      </c>
      <c r="K380" t="str">
        <f>IF(AND(I380&gt;600,I380&lt;=1000),"600-1000CC",IF(AND(I380&gt;1000,I380&lt;=2000),"1000-2000CC",IF(AND(I380&gt;2000,I380&lt;=3000),"2000-3000CC",IF(AND(I380&gt;3000,I380&lt;=4000),"3000-4000CC",IF(AND(I380&gt;4000,I380&lt;=5000),"4000-5000CC",IF(AND(I380&gt;5000,I380&lt;=6000),"&gt;5000CC"))))))</f>
        <v>2000-3000CC</v>
      </c>
    </row>
    <row r="381" spans="1:11" x14ac:dyDescent="0.3">
      <c r="A381">
        <v>436</v>
      </c>
      <c r="B381" t="s">
        <v>382</v>
      </c>
      <c r="C381" s="10">
        <v>39.950000000000003</v>
      </c>
      <c r="D381" s="3">
        <v>63170</v>
      </c>
      <c r="E381" t="s">
        <v>7</v>
      </c>
      <c r="F381" t="s">
        <v>13</v>
      </c>
      <c r="G381" t="s">
        <v>9</v>
      </c>
      <c r="H381">
        <v>2017</v>
      </c>
      <c r="I381">
        <v>1995</v>
      </c>
      <c r="J381" t="s">
        <v>10</v>
      </c>
      <c r="K381" t="str">
        <f>IF(AND(I381&gt;600,I381&lt;=1000),"600-1000CC",IF(AND(I381&gt;1000,I381&lt;=2000),"1000-2000CC",IF(AND(I381&gt;2000,I381&lt;=3000),"2000-3000CC",IF(AND(I381&gt;3000,I381&lt;=4000),"3000-4000CC",IF(AND(I381&gt;4000,I381&lt;=5000),"4000-5000CC",IF(AND(I381&gt;5000,I381&lt;=6000),"&gt;5000CC"))))))</f>
        <v>1000-2000CC</v>
      </c>
    </row>
    <row r="382" spans="1:11" x14ac:dyDescent="0.3">
      <c r="A382">
        <v>1202</v>
      </c>
      <c r="B382" t="s">
        <v>821</v>
      </c>
      <c r="C382" s="10">
        <v>39.75</v>
      </c>
      <c r="D382" s="3">
        <v>95004</v>
      </c>
      <c r="E382" t="s">
        <v>7</v>
      </c>
      <c r="F382" t="s">
        <v>13</v>
      </c>
      <c r="G382" t="s">
        <v>9</v>
      </c>
      <c r="H382">
        <v>2013</v>
      </c>
      <c r="I382">
        <v>1498</v>
      </c>
      <c r="J382" t="s">
        <v>10</v>
      </c>
      <c r="K382" t="str">
        <f>IF(AND(I382&gt;600,I382&lt;=1000),"600-1000CC",IF(AND(I382&gt;1000,I382&lt;=2000),"1000-2000CC",IF(AND(I382&gt;2000,I382&lt;=3000),"2000-3000CC",IF(AND(I382&gt;3000,I382&lt;=4000),"3000-4000CC",IF(AND(I382&gt;4000,I382&lt;=5000),"4000-5000CC",IF(AND(I382&gt;5000,I382&lt;=6000),"&gt;5000CC"))))))</f>
        <v>1000-2000CC</v>
      </c>
    </row>
    <row r="383" spans="1:11" x14ac:dyDescent="0.3">
      <c r="A383">
        <v>1529</v>
      </c>
      <c r="B383" t="s">
        <v>821</v>
      </c>
      <c r="C383" s="10">
        <v>39.75</v>
      </c>
      <c r="D383" s="3">
        <v>95004</v>
      </c>
      <c r="E383" t="s">
        <v>7</v>
      </c>
      <c r="F383" t="s">
        <v>13</v>
      </c>
      <c r="G383" t="s">
        <v>9</v>
      </c>
      <c r="H383">
        <v>2013</v>
      </c>
      <c r="I383">
        <v>1998</v>
      </c>
      <c r="J383" t="s">
        <v>10</v>
      </c>
      <c r="K383" t="str">
        <f>IF(AND(I383&gt;600,I383&lt;=1000),"600-1000CC",IF(AND(I383&gt;1000,I383&lt;=2000),"1000-2000CC",IF(AND(I383&gt;2000,I383&lt;=3000),"2000-3000CC",IF(AND(I383&gt;3000,I383&lt;=4000),"3000-4000CC",IF(AND(I383&gt;4000,I383&lt;=5000),"4000-5000CC",IF(AND(I383&gt;5000,I383&lt;=6000),"&gt;5000CC"))))))</f>
        <v>1000-2000CC</v>
      </c>
    </row>
    <row r="384" spans="1:11" x14ac:dyDescent="0.3">
      <c r="A384">
        <v>3704</v>
      </c>
      <c r="B384" t="s">
        <v>1593</v>
      </c>
      <c r="C384" s="10">
        <v>39.75</v>
      </c>
      <c r="D384" s="3">
        <v>68000</v>
      </c>
      <c r="E384" t="s">
        <v>12</v>
      </c>
      <c r="F384" t="s">
        <v>13</v>
      </c>
      <c r="G384" t="s">
        <v>9</v>
      </c>
      <c r="H384">
        <v>2017</v>
      </c>
      <c r="I384">
        <v>1968</v>
      </c>
      <c r="J384" t="s">
        <v>10</v>
      </c>
      <c r="K384" t="str">
        <f>IF(AND(I384&gt;600,I384&lt;=1000),"600-1000CC",IF(AND(I384&gt;1000,I384&lt;=2000),"1000-2000CC",IF(AND(I384&gt;2000,I384&lt;=3000),"2000-3000CC",IF(AND(I384&gt;3000,I384&lt;=4000),"3000-4000CC",IF(AND(I384&gt;4000,I384&lt;=5000),"4000-5000CC",IF(AND(I384&gt;5000,I384&lt;=6000),"&gt;5000CC"))))))</f>
        <v>1000-2000CC</v>
      </c>
    </row>
    <row r="385" spans="1:11" x14ac:dyDescent="0.3">
      <c r="A385">
        <v>4234</v>
      </c>
      <c r="B385" t="s">
        <v>1593</v>
      </c>
      <c r="C385" s="10">
        <v>39.75</v>
      </c>
      <c r="D385" s="3">
        <v>68000</v>
      </c>
      <c r="E385" t="s">
        <v>12</v>
      </c>
      <c r="F385" t="s">
        <v>13</v>
      </c>
      <c r="G385" t="s">
        <v>9</v>
      </c>
      <c r="H385">
        <v>2017</v>
      </c>
      <c r="I385">
        <v>1493</v>
      </c>
      <c r="J385" t="s">
        <v>10</v>
      </c>
      <c r="K385" t="str">
        <f>IF(AND(I385&gt;600,I385&lt;=1000),"600-1000CC",IF(AND(I385&gt;1000,I385&lt;=2000),"1000-2000CC",IF(AND(I385&gt;2000,I385&lt;=3000),"2000-3000CC",IF(AND(I385&gt;3000,I385&lt;=4000),"3000-4000CC",IF(AND(I385&gt;4000,I385&lt;=5000),"4000-5000CC",IF(AND(I385&gt;5000,I385&lt;=6000),"&gt;5000CC"))))))</f>
        <v>1000-2000CC</v>
      </c>
    </row>
    <row r="386" spans="1:11" x14ac:dyDescent="0.3">
      <c r="A386">
        <v>5251</v>
      </c>
      <c r="B386" t="s">
        <v>821</v>
      </c>
      <c r="C386" s="10">
        <v>39.75</v>
      </c>
      <c r="D386" s="3">
        <v>95004</v>
      </c>
      <c r="E386" t="s">
        <v>7</v>
      </c>
      <c r="F386" t="s">
        <v>13</v>
      </c>
      <c r="G386" t="s">
        <v>9</v>
      </c>
      <c r="H386">
        <v>2013</v>
      </c>
      <c r="I386">
        <v>1956</v>
      </c>
      <c r="J386" t="s">
        <v>10</v>
      </c>
      <c r="K386" t="str">
        <f>IF(AND(I386&gt;600,I386&lt;=1000),"600-1000CC",IF(AND(I386&gt;1000,I386&lt;=2000),"1000-2000CC",IF(AND(I386&gt;2000,I386&lt;=3000),"2000-3000CC",IF(AND(I386&gt;3000,I386&lt;=4000),"3000-4000CC",IF(AND(I386&gt;4000,I386&lt;=5000),"4000-5000CC",IF(AND(I386&gt;5000,I386&lt;=6000),"&gt;5000CC"))))))</f>
        <v>1000-2000CC</v>
      </c>
    </row>
    <row r="387" spans="1:11" x14ac:dyDescent="0.3">
      <c r="A387">
        <v>1236</v>
      </c>
      <c r="B387" t="s">
        <v>834</v>
      </c>
      <c r="C387" s="10">
        <v>39.65</v>
      </c>
      <c r="D387" s="3">
        <v>11000</v>
      </c>
      <c r="E387" t="s">
        <v>7</v>
      </c>
      <c r="F387" t="s">
        <v>13</v>
      </c>
      <c r="G387" t="s">
        <v>27</v>
      </c>
      <c r="H387">
        <v>2021</v>
      </c>
      <c r="I387">
        <v>1197</v>
      </c>
      <c r="J387" t="s">
        <v>10</v>
      </c>
      <c r="K387" t="str">
        <f>IF(AND(I387&gt;600,I387&lt;=1000),"600-1000CC",IF(AND(I387&gt;1000,I387&lt;=2000),"1000-2000CC",IF(AND(I387&gt;2000,I387&lt;=3000),"2000-3000CC",IF(AND(I387&gt;3000,I387&lt;=4000),"3000-4000CC",IF(AND(I387&gt;4000,I387&lt;=5000),"4000-5000CC",IF(AND(I387&gt;5000,I387&lt;=6000),"&gt;5000CC"))))))</f>
        <v>1000-2000CC</v>
      </c>
    </row>
    <row r="388" spans="1:11" x14ac:dyDescent="0.3">
      <c r="A388">
        <v>1546</v>
      </c>
      <c r="B388" t="s">
        <v>834</v>
      </c>
      <c r="C388" s="10">
        <v>39.65</v>
      </c>
      <c r="D388" s="3">
        <v>11000</v>
      </c>
      <c r="E388" t="s">
        <v>7</v>
      </c>
      <c r="F388" t="s">
        <v>13</v>
      </c>
      <c r="G388" t="s">
        <v>27</v>
      </c>
      <c r="H388">
        <v>2021</v>
      </c>
      <c r="I388">
        <v>999</v>
      </c>
      <c r="J388" t="s">
        <v>10</v>
      </c>
      <c r="K388" t="str">
        <f>IF(AND(I388&gt;600,I388&lt;=1000),"600-1000CC",IF(AND(I388&gt;1000,I388&lt;=2000),"1000-2000CC",IF(AND(I388&gt;2000,I388&lt;=3000),"2000-3000CC",IF(AND(I388&gt;3000,I388&lt;=4000),"3000-4000CC",IF(AND(I388&gt;4000,I388&lt;=5000),"4000-5000CC",IF(AND(I388&gt;5000,I388&lt;=6000),"&gt;5000CC"))))))</f>
        <v>600-1000CC</v>
      </c>
    </row>
    <row r="389" spans="1:11" x14ac:dyDescent="0.3">
      <c r="A389">
        <v>5334</v>
      </c>
      <c r="B389" t="s">
        <v>834</v>
      </c>
      <c r="C389" s="10">
        <v>39.65</v>
      </c>
      <c r="D389" s="3">
        <v>11000</v>
      </c>
      <c r="E389" t="s">
        <v>7</v>
      </c>
      <c r="F389" t="s">
        <v>13</v>
      </c>
      <c r="G389" t="s">
        <v>27</v>
      </c>
      <c r="H389">
        <v>2021</v>
      </c>
      <c r="I389">
        <v>2993</v>
      </c>
      <c r="J389" t="s">
        <v>61</v>
      </c>
      <c r="K389" t="str">
        <f>IF(AND(I389&gt;600,I389&lt;=1000),"600-1000CC",IF(AND(I389&gt;1000,I389&lt;=2000),"1000-2000CC",IF(AND(I389&gt;2000,I389&lt;=3000),"2000-3000CC",IF(AND(I389&gt;3000,I389&lt;=4000),"3000-4000CC",IF(AND(I389&gt;4000,I389&lt;=5000),"4000-5000CC",IF(AND(I389&gt;5000,I389&lt;=6000),"&gt;5000CC"))))))</f>
        <v>2000-3000CC</v>
      </c>
    </row>
    <row r="390" spans="1:11" x14ac:dyDescent="0.3">
      <c r="A390">
        <v>602</v>
      </c>
      <c r="B390" t="s">
        <v>314</v>
      </c>
      <c r="C390" s="10">
        <v>39.5</v>
      </c>
      <c r="D390" s="3">
        <v>51000</v>
      </c>
      <c r="E390" t="s">
        <v>7</v>
      </c>
      <c r="F390" t="s">
        <v>13</v>
      </c>
      <c r="G390" t="s">
        <v>27</v>
      </c>
      <c r="H390">
        <v>2016</v>
      </c>
      <c r="I390">
        <v>2967</v>
      </c>
      <c r="J390" t="s">
        <v>10</v>
      </c>
      <c r="K390" t="str">
        <f>IF(AND(I390&gt;600,I390&lt;=1000),"600-1000CC",IF(AND(I390&gt;1000,I390&lt;=2000),"1000-2000CC",IF(AND(I390&gt;2000,I390&lt;=3000),"2000-3000CC",IF(AND(I390&gt;3000,I390&lt;=4000),"3000-4000CC",IF(AND(I390&gt;4000,I390&lt;=5000),"4000-5000CC",IF(AND(I390&gt;5000,I390&lt;=6000),"&gt;5000CC"))))))</f>
        <v>2000-3000CC</v>
      </c>
    </row>
    <row r="391" spans="1:11" x14ac:dyDescent="0.3">
      <c r="A391">
        <v>325</v>
      </c>
      <c r="B391" t="s">
        <v>184</v>
      </c>
      <c r="C391" s="10">
        <v>39</v>
      </c>
      <c r="D391" s="3">
        <v>24000</v>
      </c>
      <c r="E391" t="s">
        <v>7</v>
      </c>
      <c r="F391" t="s">
        <v>13</v>
      </c>
      <c r="G391" t="s">
        <v>27</v>
      </c>
      <c r="H391">
        <v>2020</v>
      </c>
      <c r="I391">
        <v>1950</v>
      </c>
      <c r="J391" t="s">
        <v>10</v>
      </c>
      <c r="K391" t="str">
        <f>IF(AND(I391&gt;600,I391&lt;=1000),"600-1000CC",IF(AND(I391&gt;1000,I391&lt;=2000),"1000-2000CC",IF(AND(I391&gt;2000,I391&lt;=3000),"2000-3000CC",IF(AND(I391&gt;3000,I391&lt;=4000),"3000-4000CC",IF(AND(I391&gt;4000,I391&lt;=5000),"4000-5000CC",IF(AND(I391&gt;5000,I391&lt;=6000),"&gt;5000CC"))))))</f>
        <v>1000-2000CC</v>
      </c>
    </row>
    <row r="392" spans="1:11" x14ac:dyDescent="0.3">
      <c r="A392">
        <v>834</v>
      </c>
      <c r="B392" t="s">
        <v>184</v>
      </c>
      <c r="C392" s="10">
        <v>39</v>
      </c>
      <c r="D392" s="3">
        <v>24000</v>
      </c>
      <c r="E392" t="s">
        <v>7</v>
      </c>
      <c r="F392" t="s">
        <v>13</v>
      </c>
      <c r="G392" t="s">
        <v>27</v>
      </c>
      <c r="H392">
        <v>2020</v>
      </c>
      <c r="I392">
        <v>1197</v>
      </c>
      <c r="J392" t="s">
        <v>61</v>
      </c>
      <c r="K392" t="str">
        <f>IF(AND(I392&gt;600,I392&lt;=1000),"600-1000CC",IF(AND(I392&gt;1000,I392&lt;=2000),"1000-2000CC",IF(AND(I392&gt;2000,I392&lt;=3000),"2000-3000CC",IF(AND(I392&gt;3000,I392&lt;=4000),"3000-4000CC",IF(AND(I392&gt;4000,I392&lt;=5000),"4000-5000CC",IF(AND(I392&gt;5000,I392&lt;=6000),"&gt;5000CC"))))))</f>
        <v>1000-2000CC</v>
      </c>
    </row>
    <row r="393" spans="1:11" x14ac:dyDescent="0.3">
      <c r="A393">
        <v>1218</v>
      </c>
      <c r="B393" t="s">
        <v>184</v>
      </c>
      <c r="C393" s="10">
        <v>39</v>
      </c>
      <c r="D393" s="3">
        <v>24000</v>
      </c>
      <c r="E393" t="s">
        <v>7</v>
      </c>
      <c r="F393" t="s">
        <v>13</v>
      </c>
      <c r="G393" t="s">
        <v>27</v>
      </c>
      <c r="H393">
        <v>2020</v>
      </c>
      <c r="I393">
        <v>1995</v>
      </c>
      <c r="J393" t="s">
        <v>10</v>
      </c>
      <c r="K393" t="str">
        <f>IF(AND(I393&gt;600,I393&lt;=1000),"600-1000CC",IF(AND(I393&gt;1000,I393&lt;=2000),"1000-2000CC",IF(AND(I393&gt;2000,I393&lt;=3000),"2000-3000CC",IF(AND(I393&gt;3000,I393&lt;=4000),"3000-4000CC",IF(AND(I393&gt;4000,I393&lt;=5000),"4000-5000CC",IF(AND(I393&gt;5000,I393&lt;=6000),"&gt;5000CC"))))))</f>
        <v>1000-2000CC</v>
      </c>
    </row>
    <row r="394" spans="1:11" x14ac:dyDescent="0.3">
      <c r="A394">
        <v>1553</v>
      </c>
      <c r="B394" t="s">
        <v>184</v>
      </c>
      <c r="C394" s="10">
        <v>39</v>
      </c>
      <c r="D394" s="3">
        <v>24000</v>
      </c>
      <c r="E394" t="s">
        <v>7</v>
      </c>
      <c r="F394" t="s">
        <v>13</v>
      </c>
      <c r="G394" t="s">
        <v>27</v>
      </c>
      <c r="H394">
        <v>2020</v>
      </c>
      <c r="I394">
        <v>1498</v>
      </c>
      <c r="J394" t="s">
        <v>10</v>
      </c>
      <c r="K394" t="str">
        <f>IF(AND(I394&gt;600,I394&lt;=1000),"600-1000CC",IF(AND(I394&gt;1000,I394&lt;=2000),"1000-2000CC",IF(AND(I394&gt;2000,I394&lt;=3000),"2000-3000CC",IF(AND(I394&gt;3000,I394&lt;=4000),"3000-4000CC",IF(AND(I394&gt;4000,I394&lt;=5000),"4000-5000CC",IF(AND(I394&gt;5000,I394&lt;=6000),"&gt;5000CC"))))))</f>
        <v>1000-2000CC</v>
      </c>
    </row>
    <row r="395" spans="1:11" x14ac:dyDescent="0.3">
      <c r="A395">
        <v>1815</v>
      </c>
      <c r="B395" t="s">
        <v>266</v>
      </c>
      <c r="C395" s="10">
        <v>39</v>
      </c>
      <c r="D395" s="3">
        <v>55000</v>
      </c>
      <c r="E395" t="s">
        <v>7</v>
      </c>
      <c r="F395" t="s">
        <v>13</v>
      </c>
      <c r="G395" t="s">
        <v>9</v>
      </c>
      <c r="H395">
        <v>2018</v>
      </c>
      <c r="I395">
        <v>2143</v>
      </c>
      <c r="J395" t="s">
        <v>10</v>
      </c>
      <c r="K395" t="str">
        <f>IF(AND(I395&gt;600,I395&lt;=1000),"600-1000CC",IF(AND(I395&gt;1000,I395&lt;=2000),"1000-2000CC",IF(AND(I395&gt;2000,I395&lt;=3000),"2000-3000CC",IF(AND(I395&gt;3000,I395&lt;=4000),"3000-4000CC",IF(AND(I395&gt;4000,I395&lt;=5000),"4000-5000CC",IF(AND(I395&gt;5000,I395&lt;=6000),"&gt;5000CC"))))))</f>
        <v>2000-3000CC</v>
      </c>
    </row>
    <row r="396" spans="1:11" x14ac:dyDescent="0.3">
      <c r="A396">
        <v>2187</v>
      </c>
      <c r="B396" t="s">
        <v>184</v>
      </c>
      <c r="C396" s="10">
        <v>39</v>
      </c>
      <c r="D396" s="3">
        <v>24000</v>
      </c>
      <c r="E396" t="s">
        <v>7</v>
      </c>
      <c r="F396" t="s">
        <v>13</v>
      </c>
      <c r="G396" t="s">
        <v>27</v>
      </c>
      <c r="H396">
        <v>2020</v>
      </c>
      <c r="I396">
        <v>2184</v>
      </c>
      <c r="J396" t="s">
        <v>10</v>
      </c>
      <c r="K396" t="str">
        <f>IF(AND(I396&gt;600,I396&lt;=1000),"600-1000CC",IF(AND(I396&gt;1000,I396&lt;=2000),"1000-2000CC",IF(AND(I396&gt;2000,I396&lt;=3000),"2000-3000CC",IF(AND(I396&gt;3000,I396&lt;=4000),"3000-4000CC",IF(AND(I396&gt;4000,I396&lt;=5000),"4000-5000CC",IF(AND(I396&gt;5000,I396&lt;=6000),"&gt;5000CC"))))))</f>
        <v>2000-3000CC</v>
      </c>
    </row>
    <row r="397" spans="1:11" x14ac:dyDescent="0.3">
      <c r="A397">
        <v>3018</v>
      </c>
      <c r="B397" t="s">
        <v>184</v>
      </c>
      <c r="C397" s="10">
        <v>39</v>
      </c>
      <c r="D397" s="3">
        <v>24000</v>
      </c>
      <c r="E397" t="s">
        <v>7</v>
      </c>
      <c r="F397" t="s">
        <v>13</v>
      </c>
      <c r="G397" t="s">
        <v>27</v>
      </c>
      <c r="H397">
        <v>2020</v>
      </c>
      <c r="I397">
        <v>1991</v>
      </c>
      <c r="J397" t="s">
        <v>10</v>
      </c>
      <c r="K397" t="str">
        <f>IF(AND(I397&gt;600,I397&lt;=1000),"600-1000CC",IF(AND(I397&gt;1000,I397&lt;=2000),"1000-2000CC",IF(AND(I397&gt;2000,I397&lt;=3000),"2000-3000CC",IF(AND(I397&gt;3000,I397&lt;=4000),"3000-4000CC",IF(AND(I397&gt;4000,I397&lt;=5000),"4000-5000CC",IF(AND(I397&gt;5000,I397&lt;=6000),"&gt;5000CC"))))))</f>
        <v>1000-2000CC</v>
      </c>
    </row>
    <row r="398" spans="1:11" x14ac:dyDescent="0.3">
      <c r="A398">
        <v>5266</v>
      </c>
      <c r="B398" t="s">
        <v>184</v>
      </c>
      <c r="C398" s="10">
        <v>39</v>
      </c>
      <c r="D398" s="3">
        <v>24000</v>
      </c>
      <c r="E398" t="s">
        <v>7</v>
      </c>
      <c r="F398" t="s">
        <v>13</v>
      </c>
      <c r="G398" t="s">
        <v>27</v>
      </c>
      <c r="H398">
        <v>2020</v>
      </c>
      <c r="I398">
        <v>1498</v>
      </c>
      <c r="J398" t="s">
        <v>10</v>
      </c>
      <c r="K398" t="str">
        <f>IF(AND(I398&gt;600,I398&lt;=1000),"600-1000CC",IF(AND(I398&gt;1000,I398&lt;=2000),"1000-2000CC",IF(AND(I398&gt;2000,I398&lt;=3000),"2000-3000CC",IF(AND(I398&gt;3000,I398&lt;=4000),"3000-4000CC",IF(AND(I398&gt;4000,I398&lt;=5000),"4000-5000CC",IF(AND(I398&gt;5000,I398&lt;=6000),"&gt;5000CC"))))))</f>
        <v>1000-2000CC</v>
      </c>
    </row>
    <row r="399" spans="1:11" x14ac:dyDescent="0.3">
      <c r="A399">
        <v>1310</v>
      </c>
      <c r="B399" t="s">
        <v>414</v>
      </c>
      <c r="C399" s="10">
        <v>38.9</v>
      </c>
      <c r="D399" s="3">
        <v>69000</v>
      </c>
      <c r="E399" t="s">
        <v>7</v>
      </c>
      <c r="F399" t="s">
        <v>13</v>
      </c>
      <c r="G399" t="s">
        <v>9</v>
      </c>
      <c r="H399">
        <v>2017</v>
      </c>
      <c r="I399">
        <v>2755</v>
      </c>
      <c r="J399" t="s">
        <v>61</v>
      </c>
      <c r="K399" t="str">
        <f>IF(AND(I399&gt;600,I399&lt;=1000),"600-1000CC",IF(AND(I399&gt;1000,I399&lt;=2000),"1000-2000CC",IF(AND(I399&gt;2000,I399&lt;=3000),"2000-3000CC",IF(AND(I399&gt;3000,I399&lt;=4000),"3000-4000CC",IF(AND(I399&gt;4000,I399&lt;=5000),"4000-5000CC",IF(AND(I399&gt;5000,I399&lt;=6000),"&gt;5000CC"))))))</f>
        <v>2000-3000CC</v>
      </c>
    </row>
    <row r="400" spans="1:11" x14ac:dyDescent="0.3">
      <c r="A400">
        <v>5293</v>
      </c>
      <c r="B400" t="s">
        <v>414</v>
      </c>
      <c r="C400" s="10">
        <v>38.9</v>
      </c>
      <c r="D400" s="3">
        <v>69000</v>
      </c>
      <c r="E400" t="s">
        <v>7</v>
      </c>
      <c r="F400" t="s">
        <v>13</v>
      </c>
      <c r="G400" t="s">
        <v>9</v>
      </c>
      <c r="H400">
        <v>2017</v>
      </c>
      <c r="I400">
        <v>2143</v>
      </c>
      <c r="J400" t="s">
        <v>10</v>
      </c>
      <c r="K400" t="str">
        <f>IF(AND(I400&gt;600,I400&lt;=1000),"600-1000CC",IF(AND(I400&gt;1000,I400&lt;=2000),"1000-2000CC",IF(AND(I400&gt;2000,I400&lt;=3000),"2000-3000CC",IF(AND(I400&gt;3000,I400&lt;=4000),"3000-4000CC",IF(AND(I400&gt;4000,I400&lt;=5000),"4000-5000CC",IF(AND(I400&gt;5000,I400&lt;=6000),"&gt;5000CC"))))))</f>
        <v>2000-3000CC</v>
      </c>
    </row>
    <row r="401" spans="1:11" x14ac:dyDescent="0.3">
      <c r="A401">
        <v>1180</v>
      </c>
      <c r="B401" t="s">
        <v>814</v>
      </c>
      <c r="C401" s="10">
        <v>37.9</v>
      </c>
      <c r="D401" s="3">
        <v>75000</v>
      </c>
      <c r="E401" t="s">
        <v>7</v>
      </c>
      <c r="F401" t="s">
        <v>13</v>
      </c>
      <c r="G401" t="s">
        <v>27</v>
      </c>
      <c r="H401">
        <v>2015</v>
      </c>
      <c r="I401">
        <v>2143</v>
      </c>
      <c r="J401" t="s">
        <v>10</v>
      </c>
      <c r="K401" t="str">
        <f>IF(AND(I401&gt;600,I401&lt;=1000),"600-1000CC",IF(AND(I401&gt;1000,I401&lt;=2000),"1000-2000CC",IF(AND(I401&gt;2000,I401&lt;=3000),"2000-3000CC",IF(AND(I401&gt;3000,I401&lt;=4000),"3000-4000CC",IF(AND(I401&gt;4000,I401&lt;=5000),"4000-5000CC",IF(AND(I401&gt;5000,I401&lt;=6000),"&gt;5000CC"))))))</f>
        <v>2000-3000CC</v>
      </c>
    </row>
    <row r="402" spans="1:11" x14ac:dyDescent="0.3">
      <c r="A402">
        <v>1498</v>
      </c>
      <c r="B402" t="s">
        <v>814</v>
      </c>
      <c r="C402" s="10">
        <v>37.9</v>
      </c>
      <c r="D402" s="3">
        <v>75000</v>
      </c>
      <c r="E402" t="s">
        <v>7</v>
      </c>
      <c r="F402" t="s">
        <v>13</v>
      </c>
      <c r="G402" t="s">
        <v>27</v>
      </c>
      <c r="H402">
        <v>2015</v>
      </c>
      <c r="I402">
        <v>998</v>
      </c>
      <c r="J402" t="s">
        <v>10</v>
      </c>
      <c r="K402" t="str">
        <f>IF(AND(I402&gt;600,I402&lt;=1000),"600-1000CC",IF(AND(I402&gt;1000,I402&lt;=2000),"1000-2000CC",IF(AND(I402&gt;2000,I402&lt;=3000),"2000-3000CC",IF(AND(I402&gt;3000,I402&lt;=4000),"3000-4000CC",IF(AND(I402&gt;4000,I402&lt;=5000),"4000-5000CC",IF(AND(I402&gt;5000,I402&lt;=6000),"&gt;5000CC"))))))</f>
        <v>600-1000CC</v>
      </c>
    </row>
    <row r="403" spans="1:11" x14ac:dyDescent="0.3">
      <c r="A403">
        <v>5239</v>
      </c>
      <c r="B403" t="s">
        <v>814</v>
      </c>
      <c r="C403" s="10">
        <v>37.9</v>
      </c>
      <c r="D403" s="3">
        <v>75000</v>
      </c>
      <c r="E403" t="s">
        <v>7</v>
      </c>
      <c r="F403" t="s">
        <v>13</v>
      </c>
      <c r="G403" t="s">
        <v>27</v>
      </c>
      <c r="H403">
        <v>2015</v>
      </c>
      <c r="I403">
        <v>2143</v>
      </c>
      <c r="J403" t="s">
        <v>10</v>
      </c>
      <c r="K403" t="str">
        <f>IF(AND(I403&gt;600,I403&lt;=1000),"600-1000CC",IF(AND(I403&gt;1000,I403&lt;=2000),"1000-2000CC",IF(AND(I403&gt;2000,I403&lt;=3000),"2000-3000CC",IF(AND(I403&gt;3000,I403&lt;=4000),"3000-4000CC",IF(AND(I403&gt;4000,I403&lt;=5000),"4000-5000CC",IF(AND(I403&gt;5000,I403&lt;=6000),"&gt;5000CC"))))))</f>
        <v>2000-3000CC</v>
      </c>
    </row>
    <row r="404" spans="1:11" x14ac:dyDescent="0.3">
      <c r="A404">
        <v>1801</v>
      </c>
      <c r="B404" t="s">
        <v>126</v>
      </c>
      <c r="C404" s="10">
        <v>37.5</v>
      </c>
      <c r="D404" s="3">
        <v>9000</v>
      </c>
      <c r="E404" t="s">
        <v>12</v>
      </c>
      <c r="F404" t="s">
        <v>13</v>
      </c>
      <c r="G404" t="s">
        <v>9</v>
      </c>
      <c r="H404">
        <v>2018</v>
      </c>
      <c r="I404">
        <v>2967</v>
      </c>
      <c r="J404" t="s">
        <v>61</v>
      </c>
      <c r="K404" t="str">
        <f>IF(AND(I404&gt;600,I404&lt;=1000),"600-1000CC",IF(AND(I404&gt;1000,I404&lt;=2000),"1000-2000CC",IF(AND(I404&gt;2000,I404&lt;=3000),"2000-3000CC",IF(AND(I404&gt;3000,I404&lt;=4000),"3000-4000CC",IF(AND(I404&gt;4000,I404&lt;=5000),"4000-5000CC",IF(AND(I404&gt;5000,I404&lt;=6000),"&gt;5000CC"))))))</f>
        <v>2000-3000CC</v>
      </c>
    </row>
    <row r="405" spans="1:11" x14ac:dyDescent="0.3">
      <c r="A405">
        <v>2181</v>
      </c>
      <c r="B405" t="s">
        <v>1145</v>
      </c>
      <c r="C405" s="10">
        <v>37.5</v>
      </c>
      <c r="D405" s="3">
        <v>100000</v>
      </c>
      <c r="E405" t="s">
        <v>7</v>
      </c>
      <c r="F405" t="s">
        <v>8</v>
      </c>
      <c r="G405" t="s">
        <v>9</v>
      </c>
      <c r="H405">
        <v>2019</v>
      </c>
      <c r="I405">
        <v>1197</v>
      </c>
      <c r="J405" t="s">
        <v>10</v>
      </c>
      <c r="K405" t="str">
        <f>IF(AND(I405&gt;600,I405&lt;=1000),"600-1000CC",IF(AND(I405&gt;1000,I405&lt;=2000),"1000-2000CC",IF(AND(I405&gt;2000,I405&lt;=3000),"2000-3000CC",IF(AND(I405&gt;3000,I405&lt;=4000),"3000-4000CC",IF(AND(I405&gt;4000,I405&lt;=5000),"4000-5000CC",IF(AND(I405&gt;5000,I405&lt;=6000),"&gt;5000CC"))))))</f>
        <v>1000-2000CC</v>
      </c>
    </row>
    <row r="406" spans="1:11" x14ac:dyDescent="0.3">
      <c r="A406">
        <v>5477</v>
      </c>
      <c r="B406" t="s">
        <v>525</v>
      </c>
      <c r="C406" s="10">
        <v>37.5</v>
      </c>
      <c r="D406" s="3">
        <v>73000</v>
      </c>
      <c r="E406" t="s">
        <v>12</v>
      </c>
      <c r="F406" t="s">
        <v>13</v>
      </c>
      <c r="G406" t="s">
        <v>9</v>
      </c>
      <c r="H406">
        <v>2017</v>
      </c>
      <c r="I406">
        <v>1332</v>
      </c>
      <c r="J406" t="s">
        <v>61</v>
      </c>
      <c r="K406" t="str">
        <f>IF(AND(I406&gt;600,I406&lt;=1000),"600-1000CC",IF(AND(I406&gt;1000,I406&lt;=2000),"1000-2000CC",IF(AND(I406&gt;2000,I406&lt;=3000),"2000-3000CC",IF(AND(I406&gt;3000,I406&lt;=4000),"3000-4000CC",IF(AND(I406&gt;4000,I406&lt;=5000),"4000-5000CC",IF(AND(I406&gt;5000,I406&lt;=6000),"&gt;5000CC"))))))</f>
        <v>1000-2000CC</v>
      </c>
    </row>
    <row r="407" spans="1:11" x14ac:dyDescent="0.3">
      <c r="A407">
        <v>291</v>
      </c>
      <c r="B407" t="s">
        <v>184</v>
      </c>
      <c r="C407" s="10">
        <v>37.24</v>
      </c>
      <c r="D407" s="3">
        <v>20785</v>
      </c>
      <c r="E407" t="s">
        <v>7</v>
      </c>
      <c r="F407" t="s">
        <v>13</v>
      </c>
      <c r="G407" t="s">
        <v>9</v>
      </c>
      <c r="H407">
        <v>2019</v>
      </c>
      <c r="I407">
        <v>1950</v>
      </c>
      <c r="J407" t="s">
        <v>10</v>
      </c>
      <c r="K407" t="str">
        <f>IF(AND(I407&gt;600,I407&lt;=1000),"600-1000CC",IF(AND(I407&gt;1000,I407&lt;=2000),"1000-2000CC",IF(AND(I407&gt;2000,I407&lt;=3000),"2000-3000CC",IF(AND(I407&gt;3000,I407&lt;=4000),"3000-4000CC",IF(AND(I407&gt;4000,I407&lt;=5000),"4000-5000CC",IF(AND(I407&gt;5000,I407&lt;=6000),"&gt;5000CC"))))))</f>
        <v>1000-2000CC</v>
      </c>
    </row>
    <row r="408" spans="1:11" x14ac:dyDescent="0.3">
      <c r="A408">
        <v>252</v>
      </c>
      <c r="B408" t="s">
        <v>239</v>
      </c>
      <c r="C408" s="10">
        <v>37</v>
      </c>
      <c r="D408" s="3">
        <v>3500</v>
      </c>
      <c r="E408" t="s">
        <v>7</v>
      </c>
      <c r="F408" t="s">
        <v>13</v>
      </c>
      <c r="G408" t="s">
        <v>9</v>
      </c>
      <c r="H408">
        <v>2022</v>
      </c>
      <c r="I408">
        <v>1956</v>
      </c>
      <c r="J408" t="s">
        <v>61</v>
      </c>
      <c r="K408" t="str">
        <f>IF(AND(I408&gt;600,I408&lt;=1000),"600-1000CC",IF(AND(I408&gt;1000,I408&lt;=2000),"1000-2000CC",IF(AND(I408&gt;2000,I408&lt;=3000),"2000-3000CC",IF(AND(I408&gt;3000,I408&lt;=4000),"3000-4000CC",IF(AND(I408&gt;4000,I408&lt;=5000),"4000-5000CC",IF(AND(I408&gt;5000,I408&lt;=6000),"&gt;5000CC"))))))</f>
        <v>1000-2000CC</v>
      </c>
    </row>
    <row r="409" spans="1:11" x14ac:dyDescent="0.3">
      <c r="A409">
        <v>639</v>
      </c>
      <c r="B409" t="s">
        <v>525</v>
      </c>
      <c r="C409" s="10">
        <v>37</v>
      </c>
      <c r="D409" s="3">
        <v>11000</v>
      </c>
      <c r="E409" t="s">
        <v>12</v>
      </c>
      <c r="F409" t="s">
        <v>13</v>
      </c>
      <c r="G409" t="s">
        <v>9</v>
      </c>
      <c r="H409">
        <v>2017</v>
      </c>
      <c r="I409">
        <v>1198</v>
      </c>
      <c r="J409" t="s">
        <v>10</v>
      </c>
      <c r="K409" t="str">
        <f>IF(AND(I409&gt;600,I409&lt;=1000),"600-1000CC",IF(AND(I409&gt;1000,I409&lt;=2000),"1000-2000CC",IF(AND(I409&gt;2000,I409&lt;=3000),"2000-3000CC",IF(AND(I409&gt;3000,I409&lt;=4000),"3000-4000CC",IF(AND(I409&gt;4000,I409&lt;=5000),"4000-5000CC",IF(AND(I409&gt;5000,I409&lt;=6000),"&gt;5000CC"))))))</f>
        <v>1000-2000CC</v>
      </c>
    </row>
    <row r="410" spans="1:11" x14ac:dyDescent="0.3">
      <c r="A410">
        <v>4522</v>
      </c>
      <c r="B410" t="s">
        <v>1760</v>
      </c>
      <c r="C410" s="10">
        <v>37</v>
      </c>
      <c r="D410" s="3">
        <v>67000</v>
      </c>
      <c r="E410" t="s">
        <v>7</v>
      </c>
      <c r="F410" t="s">
        <v>13</v>
      </c>
      <c r="G410" t="s">
        <v>9</v>
      </c>
      <c r="H410">
        <v>2019</v>
      </c>
      <c r="I410">
        <v>2755</v>
      </c>
      <c r="J410" t="s">
        <v>10</v>
      </c>
      <c r="K410" t="str">
        <f>IF(AND(I410&gt;600,I410&lt;=1000),"600-1000CC",IF(AND(I410&gt;1000,I410&lt;=2000),"1000-2000CC",IF(AND(I410&gt;2000,I410&lt;=3000),"2000-3000CC",IF(AND(I410&gt;3000,I410&lt;=4000),"3000-4000CC",IF(AND(I410&gt;4000,I410&lt;=5000),"4000-5000CC",IF(AND(I410&gt;5000,I410&lt;=6000),"&gt;5000CC"))))))</f>
        <v>2000-3000CC</v>
      </c>
    </row>
    <row r="411" spans="1:11" x14ac:dyDescent="0.3">
      <c r="A411">
        <v>5324</v>
      </c>
      <c r="B411" t="s">
        <v>1887</v>
      </c>
      <c r="C411" s="10">
        <v>37</v>
      </c>
      <c r="D411" s="3">
        <v>100000</v>
      </c>
      <c r="E411" t="s">
        <v>7</v>
      </c>
      <c r="F411" t="s">
        <v>13</v>
      </c>
      <c r="G411" t="s">
        <v>27</v>
      </c>
      <c r="H411">
        <v>2016</v>
      </c>
      <c r="I411">
        <v>1248</v>
      </c>
      <c r="J411" t="s">
        <v>10</v>
      </c>
      <c r="K411" t="str">
        <f>IF(AND(I411&gt;600,I411&lt;=1000),"600-1000CC",IF(AND(I411&gt;1000,I411&lt;=2000),"1000-2000CC",IF(AND(I411&gt;2000,I411&lt;=3000),"2000-3000CC",IF(AND(I411&gt;3000,I411&lt;=4000),"3000-4000CC",IF(AND(I411&gt;4000,I411&lt;=5000),"4000-5000CC",IF(AND(I411&gt;5000,I411&lt;=6000),"&gt;5000CC"))))))</f>
        <v>1000-2000CC</v>
      </c>
    </row>
    <row r="412" spans="1:11" x14ac:dyDescent="0.3">
      <c r="A412">
        <v>5498</v>
      </c>
      <c r="B412" t="s">
        <v>314</v>
      </c>
      <c r="C412" s="10">
        <v>36.9</v>
      </c>
      <c r="D412" s="3">
        <v>98000</v>
      </c>
      <c r="E412" t="s">
        <v>7</v>
      </c>
      <c r="F412" t="s">
        <v>13</v>
      </c>
      <c r="G412" t="s">
        <v>9</v>
      </c>
      <c r="H412">
        <v>2016</v>
      </c>
      <c r="I412">
        <v>2993</v>
      </c>
      <c r="J412" t="s">
        <v>10</v>
      </c>
      <c r="K412" t="str">
        <f>IF(AND(I412&gt;600,I412&lt;=1000),"600-1000CC",IF(AND(I412&gt;1000,I412&lt;=2000),"1000-2000CC",IF(AND(I412&gt;2000,I412&lt;=3000),"2000-3000CC",IF(AND(I412&gt;3000,I412&lt;=4000),"3000-4000CC",IF(AND(I412&gt;4000,I412&lt;=5000),"4000-5000CC",IF(AND(I412&gt;5000,I412&lt;=6000),"&gt;5000CC"))))))</f>
        <v>2000-3000CC</v>
      </c>
    </row>
    <row r="413" spans="1:11" x14ac:dyDescent="0.3">
      <c r="A413">
        <v>1160</v>
      </c>
      <c r="B413" t="s">
        <v>803</v>
      </c>
      <c r="C413" s="10">
        <v>36.75</v>
      </c>
      <c r="D413" s="3">
        <v>30000</v>
      </c>
      <c r="E413" t="s">
        <v>12</v>
      </c>
      <c r="F413" t="s">
        <v>13</v>
      </c>
      <c r="G413" t="s">
        <v>9</v>
      </c>
      <c r="H413">
        <v>2018</v>
      </c>
      <c r="I413">
        <v>1950</v>
      </c>
      <c r="J413" t="s">
        <v>10</v>
      </c>
      <c r="K413" t="str">
        <f>IF(AND(I413&gt;600,I413&lt;=1000),"600-1000CC",IF(AND(I413&gt;1000,I413&lt;=2000),"1000-2000CC",IF(AND(I413&gt;2000,I413&lt;=3000),"2000-3000CC",IF(AND(I413&gt;3000,I413&lt;=4000),"3000-4000CC",IF(AND(I413&gt;4000,I413&lt;=5000),"4000-5000CC",IF(AND(I413&gt;5000,I413&lt;=6000),"&gt;5000CC"))))))</f>
        <v>1000-2000CC</v>
      </c>
    </row>
    <row r="414" spans="1:11" x14ac:dyDescent="0.3">
      <c r="A414">
        <v>1442</v>
      </c>
      <c r="B414" t="s">
        <v>803</v>
      </c>
      <c r="C414" s="10">
        <v>36.75</v>
      </c>
      <c r="D414" s="3">
        <v>30000</v>
      </c>
      <c r="E414" t="s">
        <v>12</v>
      </c>
      <c r="F414" t="s">
        <v>13</v>
      </c>
      <c r="G414" t="s">
        <v>9</v>
      </c>
      <c r="H414">
        <v>2018</v>
      </c>
      <c r="I414">
        <v>1086</v>
      </c>
      <c r="J414" t="s">
        <v>10</v>
      </c>
      <c r="K414" t="str">
        <f>IF(AND(I414&gt;600,I414&lt;=1000),"600-1000CC",IF(AND(I414&gt;1000,I414&lt;=2000),"1000-2000CC",IF(AND(I414&gt;2000,I414&lt;=3000),"2000-3000CC",IF(AND(I414&gt;3000,I414&lt;=4000),"3000-4000CC",IF(AND(I414&gt;4000,I414&lt;=5000),"4000-5000CC",IF(AND(I414&gt;5000,I414&lt;=6000),"&gt;5000CC"))))))</f>
        <v>1000-2000CC</v>
      </c>
    </row>
    <row r="415" spans="1:11" x14ac:dyDescent="0.3">
      <c r="A415">
        <v>1775</v>
      </c>
      <c r="B415" t="s">
        <v>121</v>
      </c>
      <c r="C415" s="10">
        <v>36.75</v>
      </c>
      <c r="D415" s="3">
        <v>23000</v>
      </c>
      <c r="E415" t="s">
        <v>7</v>
      </c>
      <c r="F415" t="s">
        <v>13</v>
      </c>
      <c r="G415" t="s">
        <v>9</v>
      </c>
      <c r="H415">
        <v>2019</v>
      </c>
      <c r="I415">
        <v>1198</v>
      </c>
      <c r="J415" t="s">
        <v>53</v>
      </c>
      <c r="K415" t="str">
        <f>IF(AND(I415&gt;600,I415&lt;=1000),"600-1000CC",IF(AND(I415&gt;1000,I415&lt;=2000),"1000-2000CC",IF(AND(I415&gt;2000,I415&lt;=3000),"2000-3000CC",IF(AND(I415&gt;3000,I415&lt;=4000),"3000-4000CC",IF(AND(I415&gt;4000,I415&lt;=5000),"4000-5000CC",IF(AND(I415&gt;5000,I415&lt;=6000),"&gt;5000CC"))))))</f>
        <v>1000-2000CC</v>
      </c>
    </row>
    <row r="416" spans="1:11" x14ac:dyDescent="0.3">
      <c r="A416">
        <v>5264</v>
      </c>
      <c r="B416" t="s">
        <v>803</v>
      </c>
      <c r="C416" s="10">
        <v>36.75</v>
      </c>
      <c r="D416" s="3">
        <v>30000</v>
      </c>
      <c r="E416" t="s">
        <v>12</v>
      </c>
      <c r="F416" t="s">
        <v>13</v>
      </c>
      <c r="G416" t="s">
        <v>9</v>
      </c>
      <c r="H416">
        <v>2018</v>
      </c>
      <c r="I416">
        <v>1995</v>
      </c>
      <c r="J416" t="s">
        <v>10</v>
      </c>
      <c r="K416" t="str">
        <f>IF(AND(I416&gt;600,I416&lt;=1000),"600-1000CC",IF(AND(I416&gt;1000,I416&lt;=2000),"1000-2000CC",IF(AND(I416&gt;2000,I416&lt;=3000),"2000-3000CC",IF(AND(I416&gt;3000,I416&lt;=4000),"3000-4000CC",IF(AND(I416&gt;4000,I416&lt;=5000),"4000-5000CC",IF(AND(I416&gt;5000,I416&lt;=6000),"&gt;5000CC"))))))</f>
        <v>1000-2000CC</v>
      </c>
    </row>
    <row r="417" spans="1:11" x14ac:dyDescent="0.3">
      <c r="A417">
        <v>2176</v>
      </c>
      <c r="B417" t="s">
        <v>1144</v>
      </c>
      <c r="C417" s="10">
        <v>36.56</v>
      </c>
      <c r="D417" s="3">
        <v>33000</v>
      </c>
      <c r="E417" t="s">
        <v>7</v>
      </c>
      <c r="F417" t="s">
        <v>13</v>
      </c>
      <c r="G417" t="s">
        <v>27</v>
      </c>
      <c r="H417">
        <v>2017</v>
      </c>
      <c r="I417">
        <v>1598</v>
      </c>
      <c r="J417" t="s">
        <v>10</v>
      </c>
      <c r="K417" t="str">
        <f>IF(AND(I417&gt;600,I417&lt;=1000),"600-1000CC",IF(AND(I417&gt;1000,I417&lt;=2000),"1000-2000CC",IF(AND(I417&gt;2000,I417&lt;=3000),"2000-3000CC",IF(AND(I417&gt;3000,I417&lt;=4000),"3000-4000CC",IF(AND(I417&gt;4000,I417&lt;=5000),"4000-5000CC",IF(AND(I417&gt;5000,I417&lt;=6000),"&gt;5000CC"))))))</f>
        <v>1000-2000CC</v>
      </c>
    </row>
    <row r="418" spans="1:11" x14ac:dyDescent="0.3">
      <c r="A418">
        <v>1187</v>
      </c>
      <c r="B418" t="s">
        <v>314</v>
      </c>
      <c r="C418" s="10">
        <v>36.5</v>
      </c>
      <c r="D418" s="3">
        <v>64000</v>
      </c>
      <c r="E418" t="s">
        <v>7</v>
      </c>
      <c r="F418" t="s">
        <v>13</v>
      </c>
      <c r="G418" t="s">
        <v>9</v>
      </c>
      <c r="H418">
        <v>2016</v>
      </c>
      <c r="I418">
        <v>2967</v>
      </c>
      <c r="J418" t="s">
        <v>127</v>
      </c>
      <c r="K418" t="str">
        <f>IF(AND(I418&gt;600,I418&lt;=1000),"600-1000CC",IF(AND(I418&gt;1000,I418&lt;=2000),"1000-2000CC",IF(AND(I418&gt;2000,I418&lt;=3000),"2000-3000CC",IF(AND(I418&gt;3000,I418&lt;=4000),"3000-4000CC",IF(AND(I418&gt;4000,I418&lt;=5000),"4000-5000CC",IF(AND(I418&gt;5000,I418&lt;=6000),"&gt;5000CC"))))))</f>
        <v>2000-3000CC</v>
      </c>
    </row>
    <row r="419" spans="1:11" x14ac:dyDescent="0.3">
      <c r="A419">
        <v>1215</v>
      </c>
      <c r="B419" t="s">
        <v>599</v>
      </c>
      <c r="C419" s="10">
        <v>36.5</v>
      </c>
      <c r="D419" s="3">
        <v>16500</v>
      </c>
      <c r="E419" t="s">
        <v>12</v>
      </c>
      <c r="F419" t="s">
        <v>13</v>
      </c>
      <c r="G419" t="s">
        <v>9</v>
      </c>
      <c r="H419">
        <v>2018</v>
      </c>
      <c r="I419">
        <v>1998</v>
      </c>
      <c r="J419" t="s">
        <v>10</v>
      </c>
      <c r="K419" t="str">
        <f>IF(AND(I419&gt;600,I419&lt;=1000),"600-1000CC",IF(AND(I419&gt;1000,I419&lt;=2000),"1000-2000CC",IF(AND(I419&gt;2000,I419&lt;=3000),"2000-3000CC",IF(AND(I419&gt;3000,I419&lt;=4000),"3000-4000CC",IF(AND(I419&gt;4000,I419&lt;=5000),"4000-5000CC",IF(AND(I419&gt;5000,I419&lt;=6000),"&gt;5000CC"))))))</f>
        <v>1000-2000CC</v>
      </c>
    </row>
    <row r="420" spans="1:11" x14ac:dyDescent="0.3">
      <c r="A420">
        <v>1469</v>
      </c>
      <c r="B420" t="s">
        <v>314</v>
      </c>
      <c r="C420" s="10">
        <v>36.5</v>
      </c>
      <c r="D420" s="3">
        <v>64000</v>
      </c>
      <c r="E420" t="s">
        <v>7</v>
      </c>
      <c r="F420" t="s">
        <v>13</v>
      </c>
      <c r="G420" t="s">
        <v>9</v>
      </c>
      <c r="H420">
        <v>2016</v>
      </c>
      <c r="I420">
        <v>2143</v>
      </c>
      <c r="J420" t="s">
        <v>10</v>
      </c>
      <c r="K420" t="str">
        <f>IF(AND(I420&gt;600,I420&lt;=1000),"600-1000CC",IF(AND(I420&gt;1000,I420&lt;=2000),"1000-2000CC",IF(AND(I420&gt;2000,I420&lt;=3000),"2000-3000CC",IF(AND(I420&gt;3000,I420&lt;=4000),"3000-4000CC",IF(AND(I420&gt;4000,I420&lt;=5000),"4000-5000CC",IF(AND(I420&gt;5000,I420&lt;=6000),"&gt;5000CC"))))))</f>
        <v>2000-3000CC</v>
      </c>
    </row>
    <row r="421" spans="1:11" x14ac:dyDescent="0.3">
      <c r="A421">
        <v>1522</v>
      </c>
      <c r="B421" t="s">
        <v>906</v>
      </c>
      <c r="C421" s="10">
        <v>36.5</v>
      </c>
      <c r="D421" s="3">
        <v>28000</v>
      </c>
      <c r="E421" t="s">
        <v>12</v>
      </c>
      <c r="F421" t="s">
        <v>13</v>
      </c>
      <c r="G421" t="s">
        <v>9</v>
      </c>
      <c r="H421">
        <v>2018</v>
      </c>
      <c r="I421">
        <v>2143</v>
      </c>
      <c r="J421" t="s">
        <v>10</v>
      </c>
      <c r="K421" t="str">
        <f>IF(AND(I421&gt;600,I421&lt;=1000),"600-1000CC",IF(AND(I421&gt;1000,I421&lt;=2000),"1000-2000CC",IF(AND(I421&gt;2000,I421&lt;=3000),"2000-3000CC",IF(AND(I421&gt;3000,I421&lt;=4000),"3000-4000CC",IF(AND(I421&gt;4000,I421&lt;=5000),"4000-5000CC",IF(AND(I421&gt;5000,I421&lt;=6000),"&gt;5000CC"))))))</f>
        <v>2000-3000CC</v>
      </c>
    </row>
    <row r="422" spans="1:11" x14ac:dyDescent="0.3">
      <c r="A422">
        <v>1530</v>
      </c>
      <c r="B422" t="s">
        <v>906</v>
      </c>
      <c r="C422" s="10">
        <v>36.5</v>
      </c>
      <c r="D422" s="3">
        <v>25000</v>
      </c>
      <c r="E422" t="s">
        <v>12</v>
      </c>
      <c r="F422" t="s">
        <v>13</v>
      </c>
      <c r="G422" t="s">
        <v>9</v>
      </c>
      <c r="H422">
        <v>2018</v>
      </c>
      <c r="I422">
        <v>1498</v>
      </c>
      <c r="J422" t="s">
        <v>10</v>
      </c>
      <c r="K422" t="str">
        <f>IF(AND(I422&gt;600,I422&lt;=1000),"600-1000CC",IF(AND(I422&gt;1000,I422&lt;=2000),"1000-2000CC",IF(AND(I422&gt;2000,I422&lt;=3000),"2000-3000CC",IF(AND(I422&gt;3000,I422&lt;=4000),"3000-4000CC",IF(AND(I422&gt;4000,I422&lt;=5000),"4000-5000CC",IF(AND(I422&gt;5000,I422&lt;=6000),"&gt;5000CC"))))))</f>
        <v>1000-2000CC</v>
      </c>
    </row>
    <row r="423" spans="1:11" x14ac:dyDescent="0.3">
      <c r="A423">
        <v>1551</v>
      </c>
      <c r="B423" t="s">
        <v>599</v>
      </c>
      <c r="C423" s="10">
        <v>36.5</v>
      </c>
      <c r="D423" s="3">
        <v>16500</v>
      </c>
      <c r="E423" t="s">
        <v>12</v>
      </c>
      <c r="F423" t="s">
        <v>13</v>
      </c>
      <c r="G423" t="s">
        <v>9</v>
      </c>
      <c r="H423">
        <v>2018</v>
      </c>
      <c r="I423">
        <v>1950</v>
      </c>
      <c r="J423" t="s">
        <v>10</v>
      </c>
      <c r="K423" t="str">
        <f>IF(AND(I423&gt;600,I423&lt;=1000),"600-1000CC",IF(AND(I423&gt;1000,I423&lt;=2000),"1000-2000CC",IF(AND(I423&gt;2000,I423&lt;=3000),"2000-3000CC",IF(AND(I423&gt;3000,I423&lt;=4000),"3000-4000CC",IF(AND(I423&gt;4000,I423&lt;=5000),"4000-5000CC",IF(AND(I423&gt;5000,I423&lt;=6000),"&gt;5000CC"))))))</f>
        <v>1000-2000CC</v>
      </c>
    </row>
    <row r="424" spans="1:11" x14ac:dyDescent="0.3">
      <c r="A424">
        <v>5263</v>
      </c>
      <c r="B424" t="s">
        <v>599</v>
      </c>
      <c r="C424" s="10">
        <v>36.5</v>
      </c>
      <c r="D424" s="3">
        <v>16500</v>
      </c>
      <c r="E424" t="s">
        <v>12</v>
      </c>
      <c r="F424" t="s">
        <v>13</v>
      </c>
      <c r="G424" t="s">
        <v>9</v>
      </c>
      <c r="H424">
        <v>2018</v>
      </c>
      <c r="I424">
        <v>1968</v>
      </c>
      <c r="J424" t="s">
        <v>10</v>
      </c>
      <c r="K424" t="str">
        <f>IF(AND(I424&gt;600,I424&lt;=1000),"600-1000CC",IF(AND(I424&gt;1000,I424&lt;=2000),"1000-2000CC",IF(AND(I424&gt;2000,I424&lt;=3000),"2000-3000CC",IF(AND(I424&gt;3000,I424&lt;=4000),"3000-4000CC",IF(AND(I424&gt;4000,I424&lt;=5000),"4000-5000CC",IF(AND(I424&gt;5000,I424&lt;=6000),"&gt;5000CC"))))))</f>
        <v>1000-2000CC</v>
      </c>
    </row>
    <row r="425" spans="1:11" x14ac:dyDescent="0.3">
      <c r="A425">
        <v>1287</v>
      </c>
      <c r="B425" t="s">
        <v>599</v>
      </c>
      <c r="C425" s="10">
        <v>36</v>
      </c>
      <c r="D425" s="3">
        <v>17000</v>
      </c>
      <c r="E425" t="s">
        <v>12</v>
      </c>
      <c r="F425" t="s">
        <v>13</v>
      </c>
      <c r="G425" t="s">
        <v>9</v>
      </c>
      <c r="H425">
        <v>2018</v>
      </c>
      <c r="I425">
        <v>2184</v>
      </c>
      <c r="J425" t="s">
        <v>127</v>
      </c>
      <c r="K425" t="str">
        <f>IF(AND(I425&gt;600,I425&lt;=1000),"600-1000CC",IF(AND(I425&gt;1000,I425&lt;=2000),"1000-2000CC",IF(AND(I425&gt;2000,I425&lt;=3000),"2000-3000CC",IF(AND(I425&gt;3000,I425&lt;=4000),"3000-4000CC",IF(AND(I425&gt;4000,I425&lt;=5000),"4000-5000CC",IF(AND(I425&gt;5000,I425&lt;=6000),"&gt;5000CC"))))))</f>
        <v>2000-3000CC</v>
      </c>
    </row>
    <row r="426" spans="1:11" x14ac:dyDescent="0.3">
      <c r="A426">
        <v>5277</v>
      </c>
      <c r="B426" t="s">
        <v>599</v>
      </c>
      <c r="C426" s="10">
        <v>36</v>
      </c>
      <c r="D426" s="3">
        <v>17000</v>
      </c>
      <c r="E426" t="s">
        <v>12</v>
      </c>
      <c r="F426" t="s">
        <v>13</v>
      </c>
      <c r="G426" t="s">
        <v>9</v>
      </c>
      <c r="H426">
        <v>2018</v>
      </c>
      <c r="I426">
        <v>1799</v>
      </c>
      <c r="J426" t="s">
        <v>61</v>
      </c>
      <c r="K426" t="str">
        <f>IF(AND(I426&gt;600,I426&lt;=1000),"600-1000CC",IF(AND(I426&gt;1000,I426&lt;=2000),"1000-2000CC",IF(AND(I426&gt;2000,I426&lt;=3000),"2000-3000CC",IF(AND(I426&gt;3000,I426&lt;=4000),"3000-4000CC",IF(AND(I426&gt;4000,I426&lt;=5000),"4000-5000CC",IF(AND(I426&gt;5000,I426&lt;=6000),"&gt;5000CC"))))))</f>
        <v>1000-2000CC</v>
      </c>
    </row>
    <row r="427" spans="1:11" x14ac:dyDescent="0.3">
      <c r="A427">
        <v>419</v>
      </c>
      <c r="B427" t="s">
        <v>366</v>
      </c>
      <c r="C427" s="10">
        <v>35.9</v>
      </c>
      <c r="D427" s="3">
        <v>35000</v>
      </c>
      <c r="E427" t="s">
        <v>7</v>
      </c>
      <c r="F427" t="s">
        <v>13</v>
      </c>
      <c r="G427" t="s">
        <v>9</v>
      </c>
      <c r="H427">
        <v>2019</v>
      </c>
      <c r="I427">
        <v>3198</v>
      </c>
      <c r="J427" t="s">
        <v>61</v>
      </c>
      <c r="K427" t="str">
        <f>IF(AND(I427&gt;600,I427&lt;=1000),"600-1000CC",IF(AND(I427&gt;1000,I427&lt;=2000),"1000-2000CC",IF(AND(I427&gt;2000,I427&lt;=3000),"2000-3000CC",IF(AND(I427&gt;3000,I427&lt;=4000),"3000-4000CC",IF(AND(I427&gt;4000,I427&lt;=5000),"4000-5000CC",IF(AND(I427&gt;5000,I427&lt;=6000),"&gt;5000CC"))))))</f>
        <v>3000-4000CC</v>
      </c>
    </row>
    <row r="428" spans="1:11" x14ac:dyDescent="0.3">
      <c r="A428">
        <v>785</v>
      </c>
      <c r="B428" t="s">
        <v>414</v>
      </c>
      <c r="C428" s="10">
        <v>35.75</v>
      </c>
      <c r="D428" s="3">
        <v>72000</v>
      </c>
      <c r="E428" t="s">
        <v>7</v>
      </c>
      <c r="F428" t="s">
        <v>13</v>
      </c>
      <c r="G428" t="s">
        <v>27</v>
      </c>
      <c r="H428">
        <v>2018</v>
      </c>
      <c r="I428">
        <v>1461</v>
      </c>
      <c r="J428" t="s">
        <v>10</v>
      </c>
      <c r="K428" t="str">
        <f>IF(AND(I428&gt;600,I428&lt;=1000),"600-1000CC",IF(AND(I428&gt;1000,I428&lt;=2000),"1000-2000CC",IF(AND(I428&gt;2000,I428&lt;=3000),"2000-3000CC",IF(AND(I428&gt;3000,I428&lt;=4000),"3000-4000CC",IF(AND(I428&gt;4000,I428&lt;=5000),"4000-5000CC",IF(AND(I428&gt;5000,I428&lt;=6000),"&gt;5000CC"))))))</f>
        <v>1000-2000CC</v>
      </c>
    </row>
    <row r="429" spans="1:11" x14ac:dyDescent="0.3">
      <c r="A429">
        <v>137</v>
      </c>
      <c r="B429" t="s">
        <v>142</v>
      </c>
      <c r="C429" s="10">
        <v>35.5</v>
      </c>
      <c r="D429" s="3">
        <v>72000</v>
      </c>
      <c r="E429" t="s">
        <v>7</v>
      </c>
      <c r="F429" t="s">
        <v>13</v>
      </c>
      <c r="G429" t="s">
        <v>9</v>
      </c>
      <c r="H429">
        <v>2018</v>
      </c>
      <c r="I429">
        <v>1999</v>
      </c>
      <c r="J429" t="s">
        <v>61</v>
      </c>
      <c r="K429" t="str">
        <f>IF(AND(I429&gt;600,I429&lt;=1000),"600-1000CC",IF(AND(I429&gt;1000,I429&lt;=2000),"1000-2000CC",IF(AND(I429&gt;2000,I429&lt;=3000),"2000-3000CC",IF(AND(I429&gt;3000,I429&lt;=4000),"3000-4000CC",IF(AND(I429&gt;4000,I429&lt;=5000),"4000-5000CC",IF(AND(I429&gt;5000,I429&lt;=6000),"&gt;5000CC"))))))</f>
        <v>1000-2000CC</v>
      </c>
    </row>
    <row r="430" spans="1:11" x14ac:dyDescent="0.3">
      <c r="A430">
        <v>1198</v>
      </c>
      <c r="B430" t="s">
        <v>821</v>
      </c>
      <c r="C430" s="10">
        <v>35.25</v>
      </c>
      <c r="D430" s="3">
        <v>87002</v>
      </c>
      <c r="E430" t="s">
        <v>7</v>
      </c>
      <c r="F430" t="s">
        <v>13</v>
      </c>
      <c r="G430" t="s">
        <v>27</v>
      </c>
      <c r="H430">
        <v>2013</v>
      </c>
      <c r="I430">
        <v>1968</v>
      </c>
      <c r="J430" t="s">
        <v>10</v>
      </c>
      <c r="K430" t="str">
        <f>IF(AND(I430&gt;600,I430&lt;=1000),"600-1000CC",IF(AND(I430&gt;1000,I430&lt;=2000),"1000-2000CC",IF(AND(I430&gt;2000,I430&lt;=3000),"2000-3000CC",IF(AND(I430&gt;3000,I430&lt;=4000),"3000-4000CC",IF(AND(I430&gt;4000,I430&lt;=5000),"4000-5000CC",IF(AND(I430&gt;5000,I430&lt;=6000),"&gt;5000CC"))))))</f>
        <v>1000-2000CC</v>
      </c>
    </row>
    <row r="431" spans="1:11" x14ac:dyDescent="0.3">
      <c r="A431">
        <v>1525</v>
      </c>
      <c r="B431" t="s">
        <v>821</v>
      </c>
      <c r="C431" s="10">
        <v>35.25</v>
      </c>
      <c r="D431" s="3">
        <v>87002</v>
      </c>
      <c r="E431" t="s">
        <v>7</v>
      </c>
      <c r="F431" t="s">
        <v>13</v>
      </c>
      <c r="G431" t="s">
        <v>27</v>
      </c>
      <c r="H431">
        <v>2013</v>
      </c>
      <c r="I431">
        <v>1968</v>
      </c>
      <c r="J431" t="s">
        <v>10</v>
      </c>
      <c r="K431" t="str">
        <f>IF(AND(I431&gt;600,I431&lt;=1000),"600-1000CC",IF(AND(I431&gt;1000,I431&lt;=2000),"1000-2000CC",IF(AND(I431&gt;2000,I431&lt;=3000),"2000-3000CC",IF(AND(I431&gt;3000,I431&lt;=4000),"3000-4000CC",IF(AND(I431&gt;4000,I431&lt;=5000),"4000-5000CC",IF(AND(I431&gt;5000,I431&lt;=6000),"&gt;5000CC"))))))</f>
        <v>1000-2000CC</v>
      </c>
    </row>
    <row r="432" spans="1:11" x14ac:dyDescent="0.3">
      <c r="A432">
        <v>5248</v>
      </c>
      <c r="B432" t="s">
        <v>821</v>
      </c>
      <c r="C432" s="10">
        <v>35.25</v>
      </c>
      <c r="D432" s="3">
        <v>87002</v>
      </c>
      <c r="E432" t="s">
        <v>7</v>
      </c>
      <c r="F432" t="s">
        <v>13</v>
      </c>
      <c r="G432" t="s">
        <v>27</v>
      </c>
      <c r="H432">
        <v>2013</v>
      </c>
      <c r="I432">
        <v>1248</v>
      </c>
      <c r="J432" t="s">
        <v>10</v>
      </c>
      <c r="K432" t="str">
        <f>IF(AND(I432&gt;600,I432&lt;=1000),"600-1000CC",IF(AND(I432&gt;1000,I432&lt;=2000),"1000-2000CC",IF(AND(I432&gt;2000,I432&lt;=3000),"2000-3000CC",IF(AND(I432&gt;3000,I432&lt;=4000),"3000-4000CC",IF(AND(I432&gt;4000,I432&lt;=5000),"4000-5000CC",IF(AND(I432&gt;5000,I432&lt;=6000),"&gt;5000CC"))))))</f>
        <v>1000-2000CC</v>
      </c>
    </row>
    <row r="433" spans="1:11" x14ac:dyDescent="0.3">
      <c r="A433">
        <v>1486</v>
      </c>
      <c r="B433" t="s">
        <v>279</v>
      </c>
      <c r="C433" s="10">
        <v>35</v>
      </c>
      <c r="D433" s="3">
        <v>20000</v>
      </c>
      <c r="E433" t="s">
        <v>12</v>
      </c>
      <c r="F433" t="s">
        <v>13</v>
      </c>
      <c r="G433" t="s">
        <v>9</v>
      </c>
      <c r="H433">
        <v>2020</v>
      </c>
      <c r="I433">
        <v>2987</v>
      </c>
      <c r="J433" t="s">
        <v>10</v>
      </c>
      <c r="K433" t="str">
        <f>IF(AND(I433&gt;600,I433&lt;=1000),"600-1000CC",IF(AND(I433&gt;1000,I433&lt;=2000),"1000-2000CC",IF(AND(I433&gt;2000,I433&lt;=3000),"2000-3000CC",IF(AND(I433&gt;3000,I433&lt;=4000),"3000-4000CC",IF(AND(I433&gt;4000,I433&lt;=5000),"4000-5000CC",IF(AND(I433&gt;5000,I433&lt;=6000),"&gt;5000CC"))))))</f>
        <v>2000-3000CC</v>
      </c>
    </row>
    <row r="434" spans="1:11" x14ac:dyDescent="0.3">
      <c r="A434">
        <v>1918</v>
      </c>
      <c r="B434" t="s">
        <v>1049</v>
      </c>
      <c r="C434" s="10">
        <v>35</v>
      </c>
      <c r="D434" s="3">
        <v>55000</v>
      </c>
      <c r="E434" t="s">
        <v>12</v>
      </c>
      <c r="F434" t="s">
        <v>13</v>
      </c>
      <c r="G434" t="s">
        <v>27</v>
      </c>
      <c r="H434">
        <v>2011</v>
      </c>
      <c r="I434">
        <v>2179</v>
      </c>
      <c r="J434" t="s">
        <v>10</v>
      </c>
      <c r="K434" t="str">
        <f>IF(AND(I434&gt;600,I434&lt;=1000),"600-1000CC",IF(AND(I434&gt;1000,I434&lt;=2000),"1000-2000CC",IF(AND(I434&gt;2000,I434&lt;=3000),"2000-3000CC",IF(AND(I434&gt;3000,I434&lt;=4000),"3000-4000CC",IF(AND(I434&gt;4000,I434&lt;=5000),"4000-5000CC",IF(AND(I434&gt;5000,I434&lt;=6000),"&gt;5000CC"))))))</f>
        <v>2000-3000CC</v>
      </c>
    </row>
    <row r="435" spans="1:11" x14ac:dyDescent="0.3">
      <c r="A435">
        <v>1308</v>
      </c>
      <c r="B435" t="s">
        <v>404</v>
      </c>
      <c r="C435" s="10">
        <v>34.9</v>
      </c>
      <c r="D435" s="3">
        <v>79000</v>
      </c>
      <c r="E435" t="s">
        <v>7</v>
      </c>
      <c r="F435" t="s">
        <v>13</v>
      </c>
      <c r="G435" t="s">
        <v>75</v>
      </c>
      <c r="H435">
        <v>2015</v>
      </c>
      <c r="I435">
        <v>2143</v>
      </c>
      <c r="J435" t="s">
        <v>10</v>
      </c>
      <c r="K435" t="str">
        <f>IF(AND(I435&gt;600,I435&lt;=1000),"600-1000CC",IF(AND(I435&gt;1000,I435&lt;=2000),"1000-2000CC",IF(AND(I435&gt;2000,I435&lt;=3000),"2000-3000CC",IF(AND(I435&gt;3000,I435&lt;=4000),"3000-4000CC",IF(AND(I435&gt;4000,I435&lt;=5000),"4000-5000CC",IF(AND(I435&gt;5000,I435&lt;=6000),"&gt;5000CC"))))))</f>
        <v>2000-3000CC</v>
      </c>
    </row>
    <row r="436" spans="1:11" x14ac:dyDescent="0.3">
      <c r="A436">
        <v>5291</v>
      </c>
      <c r="B436" t="s">
        <v>404</v>
      </c>
      <c r="C436" s="10">
        <v>34.9</v>
      </c>
      <c r="D436" s="3">
        <v>79000</v>
      </c>
      <c r="E436" t="s">
        <v>7</v>
      </c>
      <c r="F436" t="s">
        <v>13</v>
      </c>
      <c r="G436" t="s">
        <v>75</v>
      </c>
      <c r="H436">
        <v>2015</v>
      </c>
      <c r="I436">
        <v>2993</v>
      </c>
      <c r="J436" t="s">
        <v>10</v>
      </c>
      <c r="K436" t="str">
        <f>IF(AND(I436&gt;600,I436&lt;=1000),"600-1000CC",IF(AND(I436&gt;1000,I436&lt;=2000),"1000-2000CC",IF(AND(I436&gt;2000,I436&lt;=3000),"2000-3000CC",IF(AND(I436&gt;3000,I436&lt;=4000),"3000-4000CC",IF(AND(I436&gt;4000,I436&lt;=5000),"4000-5000CC",IF(AND(I436&gt;5000,I436&lt;=6000),"&gt;5000CC"))))))</f>
        <v>2000-3000CC</v>
      </c>
    </row>
    <row r="437" spans="1:11" x14ac:dyDescent="0.3">
      <c r="A437">
        <v>211</v>
      </c>
      <c r="B437" t="s">
        <v>204</v>
      </c>
      <c r="C437" s="10">
        <v>34.5</v>
      </c>
      <c r="D437" s="3">
        <v>21000</v>
      </c>
      <c r="E437" t="s">
        <v>7</v>
      </c>
      <c r="F437" t="s">
        <v>13</v>
      </c>
      <c r="G437" t="s">
        <v>9</v>
      </c>
      <c r="H437">
        <v>2018</v>
      </c>
      <c r="I437">
        <v>2143</v>
      </c>
      <c r="J437" t="s">
        <v>10</v>
      </c>
      <c r="K437" t="str">
        <f>IF(AND(I437&gt;600,I437&lt;=1000),"600-1000CC",IF(AND(I437&gt;1000,I437&lt;=2000),"1000-2000CC",IF(AND(I437&gt;2000,I437&lt;=3000),"2000-3000CC",IF(AND(I437&gt;3000,I437&lt;=4000),"3000-4000CC",IF(AND(I437&gt;4000,I437&lt;=5000),"4000-5000CC",IF(AND(I437&gt;5000,I437&lt;=6000),"&gt;5000CC"))))))</f>
        <v>2000-3000CC</v>
      </c>
    </row>
    <row r="438" spans="1:11" x14ac:dyDescent="0.3">
      <c r="A438">
        <v>474</v>
      </c>
      <c r="B438" t="s">
        <v>413</v>
      </c>
      <c r="C438" s="10">
        <v>34.5</v>
      </c>
      <c r="D438" s="3">
        <v>30000</v>
      </c>
      <c r="E438" t="s">
        <v>7</v>
      </c>
      <c r="F438" t="s">
        <v>13</v>
      </c>
      <c r="G438" t="s">
        <v>9</v>
      </c>
      <c r="H438">
        <v>2020</v>
      </c>
      <c r="I438">
        <v>2143</v>
      </c>
      <c r="J438" t="s">
        <v>61</v>
      </c>
      <c r="K438" t="str">
        <f>IF(AND(I438&gt;600,I438&lt;=1000),"600-1000CC",IF(AND(I438&gt;1000,I438&lt;=2000),"1000-2000CC",IF(AND(I438&gt;2000,I438&lt;=3000),"2000-3000CC",IF(AND(I438&gt;3000,I438&lt;=4000),"3000-4000CC",IF(AND(I438&gt;4000,I438&lt;=5000),"4000-5000CC",IF(AND(I438&gt;5000,I438&lt;=6000),"&gt;5000CC"))))))</f>
        <v>2000-3000CC</v>
      </c>
    </row>
    <row r="439" spans="1:11" x14ac:dyDescent="0.3">
      <c r="A439">
        <v>940</v>
      </c>
      <c r="B439" t="s">
        <v>691</v>
      </c>
      <c r="C439" s="10">
        <v>34.5</v>
      </c>
      <c r="D439" s="3">
        <v>40000</v>
      </c>
      <c r="E439" t="s">
        <v>12</v>
      </c>
      <c r="F439" t="s">
        <v>13</v>
      </c>
      <c r="G439" t="s">
        <v>27</v>
      </c>
      <c r="H439">
        <v>2017</v>
      </c>
      <c r="I439">
        <v>1197</v>
      </c>
      <c r="J439" t="s">
        <v>127</v>
      </c>
      <c r="K439" t="str">
        <f>IF(AND(I439&gt;600,I439&lt;=1000),"600-1000CC",IF(AND(I439&gt;1000,I439&lt;=2000),"1000-2000CC",IF(AND(I439&gt;2000,I439&lt;=3000),"2000-3000CC",IF(AND(I439&gt;3000,I439&lt;=4000),"3000-4000CC",IF(AND(I439&gt;4000,I439&lt;=5000),"4000-5000CC",IF(AND(I439&gt;5000,I439&lt;=6000),"&gt;5000CC"))))))</f>
        <v>1000-2000CC</v>
      </c>
    </row>
    <row r="440" spans="1:11" x14ac:dyDescent="0.3">
      <c r="A440">
        <v>3141</v>
      </c>
      <c r="B440" t="s">
        <v>691</v>
      </c>
      <c r="C440" s="10">
        <v>34.5</v>
      </c>
      <c r="D440" s="3">
        <v>40000</v>
      </c>
      <c r="E440" t="s">
        <v>12</v>
      </c>
      <c r="F440" t="s">
        <v>13</v>
      </c>
      <c r="G440" t="s">
        <v>27</v>
      </c>
      <c r="H440">
        <v>2017</v>
      </c>
      <c r="I440">
        <v>1197</v>
      </c>
      <c r="J440" t="s">
        <v>61</v>
      </c>
      <c r="K440" t="str">
        <f>IF(AND(I440&gt;600,I440&lt;=1000),"600-1000CC",IF(AND(I440&gt;1000,I440&lt;=2000),"1000-2000CC",IF(AND(I440&gt;2000,I440&lt;=3000),"2000-3000CC",IF(AND(I440&gt;3000,I440&lt;=4000),"3000-4000CC",IF(AND(I440&gt;4000,I440&lt;=5000),"4000-5000CC",IF(AND(I440&gt;5000,I440&lt;=6000),"&gt;5000CC"))))))</f>
        <v>1000-2000CC</v>
      </c>
    </row>
    <row r="441" spans="1:11" x14ac:dyDescent="0.3">
      <c r="A441">
        <v>4204</v>
      </c>
      <c r="B441" t="s">
        <v>691</v>
      </c>
      <c r="C441" s="10">
        <v>34.5</v>
      </c>
      <c r="D441" s="3">
        <v>40000</v>
      </c>
      <c r="E441" t="s">
        <v>12</v>
      </c>
      <c r="F441" t="s">
        <v>13</v>
      </c>
      <c r="G441" t="s">
        <v>27</v>
      </c>
      <c r="H441">
        <v>2017</v>
      </c>
      <c r="I441">
        <v>1498</v>
      </c>
      <c r="J441" t="s">
        <v>10</v>
      </c>
      <c r="K441" t="str">
        <f>IF(AND(I441&gt;600,I441&lt;=1000),"600-1000CC",IF(AND(I441&gt;1000,I441&lt;=2000),"1000-2000CC",IF(AND(I441&gt;2000,I441&lt;=3000),"2000-3000CC",IF(AND(I441&gt;3000,I441&lt;=4000),"3000-4000CC",IF(AND(I441&gt;4000,I441&lt;=5000),"4000-5000CC",IF(AND(I441&gt;5000,I441&lt;=6000),"&gt;5000CC"))))))</f>
        <v>1000-2000CC</v>
      </c>
    </row>
    <row r="442" spans="1:11" x14ac:dyDescent="0.3">
      <c r="A442">
        <v>5473</v>
      </c>
      <c r="B442" t="s">
        <v>691</v>
      </c>
      <c r="C442" s="10">
        <v>34.5</v>
      </c>
      <c r="D442" s="3">
        <v>40000</v>
      </c>
      <c r="E442" t="s">
        <v>12</v>
      </c>
      <c r="F442" t="s">
        <v>13</v>
      </c>
      <c r="G442" t="s">
        <v>27</v>
      </c>
      <c r="H442">
        <v>2017</v>
      </c>
      <c r="I442">
        <v>2400</v>
      </c>
      <c r="J442" t="s">
        <v>10</v>
      </c>
      <c r="K442" t="str">
        <f>IF(AND(I442&gt;600,I442&lt;=1000),"600-1000CC",IF(AND(I442&gt;1000,I442&lt;=2000),"1000-2000CC",IF(AND(I442&gt;2000,I442&lt;=3000),"2000-3000CC",IF(AND(I442&gt;3000,I442&lt;=4000),"3000-4000CC",IF(AND(I442&gt;4000,I442&lt;=5000),"4000-5000CC",IF(AND(I442&gt;5000,I442&lt;=6000),"&gt;5000CC"))))))</f>
        <v>2000-3000CC</v>
      </c>
    </row>
    <row r="443" spans="1:11" x14ac:dyDescent="0.3">
      <c r="A443">
        <v>441</v>
      </c>
      <c r="B443" t="s">
        <v>386</v>
      </c>
      <c r="C443" s="10">
        <v>34.450000000000003</v>
      </c>
      <c r="D443" s="3">
        <v>27600</v>
      </c>
      <c r="E443" t="s">
        <v>12</v>
      </c>
      <c r="F443" t="s">
        <v>13</v>
      </c>
      <c r="G443" t="s">
        <v>9</v>
      </c>
      <c r="H443">
        <v>2018</v>
      </c>
      <c r="I443">
        <v>1991</v>
      </c>
      <c r="J443" t="s">
        <v>10</v>
      </c>
      <c r="K443" t="str">
        <f>IF(AND(I443&gt;600,I443&lt;=1000),"600-1000CC",IF(AND(I443&gt;1000,I443&lt;=2000),"1000-2000CC",IF(AND(I443&gt;2000,I443&lt;=3000),"2000-3000CC",IF(AND(I443&gt;3000,I443&lt;=4000),"3000-4000CC",IF(AND(I443&gt;4000,I443&lt;=5000),"4000-5000CC",IF(AND(I443&gt;5000,I443&lt;=6000),"&gt;5000CC"))))))</f>
        <v>1000-2000CC</v>
      </c>
    </row>
    <row r="444" spans="1:11" x14ac:dyDescent="0.3">
      <c r="A444">
        <v>409</v>
      </c>
      <c r="B444" t="s">
        <v>359</v>
      </c>
      <c r="C444" s="10">
        <v>34.25</v>
      </c>
      <c r="D444" s="3">
        <v>29366</v>
      </c>
      <c r="E444" t="s">
        <v>12</v>
      </c>
      <c r="F444" t="s">
        <v>13</v>
      </c>
      <c r="G444" t="s">
        <v>9</v>
      </c>
      <c r="H444">
        <v>2019</v>
      </c>
      <c r="I444">
        <v>1991</v>
      </c>
      <c r="J444" t="s">
        <v>10</v>
      </c>
      <c r="K444" t="str">
        <f>IF(AND(I444&gt;600,I444&lt;=1000),"600-1000CC",IF(AND(I444&gt;1000,I444&lt;=2000),"1000-2000CC",IF(AND(I444&gt;2000,I444&lt;=3000),"2000-3000CC",IF(AND(I444&gt;3000,I444&lt;=4000),"3000-4000CC",IF(AND(I444&gt;4000,I444&lt;=5000),"4000-5000CC",IF(AND(I444&gt;5000,I444&lt;=6000),"&gt;5000CC"))))))</f>
        <v>1000-2000CC</v>
      </c>
    </row>
    <row r="445" spans="1:11" x14ac:dyDescent="0.3">
      <c r="A445">
        <v>214</v>
      </c>
      <c r="B445" t="s">
        <v>207</v>
      </c>
      <c r="C445" s="10">
        <v>34</v>
      </c>
      <c r="D445" s="3">
        <v>31001</v>
      </c>
      <c r="E445" t="s">
        <v>12</v>
      </c>
      <c r="F445" t="s">
        <v>13</v>
      </c>
      <c r="G445" t="s">
        <v>9</v>
      </c>
      <c r="H445">
        <v>2021</v>
      </c>
      <c r="I445">
        <v>1984</v>
      </c>
      <c r="J445" t="s">
        <v>10</v>
      </c>
      <c r="K445" t="str">
        <f>IF(AND(I445&gt;600,I445&lt;=1000),"600-1000CC",IF(AND(I445&gt;1000,I445&lt;=2000),"1000-2000CC",IF(AND(I445&gt;2000,I445&lt;=3000),"2000-3000CC",IF(AND(I445&gt;3000,I445&lt;=4000),"3000-4000CC",IF(AND(I445&gt;4000,I445&lt;=5000),"4000-5000CC",IF(AND(I445&gt;5000,I445&lt;=6000),"&gt;5000CC"))))))</f>
        <v>1000-2000CC</v>
      </c>
    </row>
    <row r="446" spans="1:11" x14ac:dyDescent="0.3">
      <c r="A446">
        <v>440</v>
      </c>
      <c r="B446" t="s">
        <v>384</v>
      </c>
      <c r="C446" s="10">
        <v>33.950000000000003</v>
      </c>
      <c r="D446" s="3">
        <v>14324</v>
      </c>
      <c r="E446" t="s">
        <v>7</v>
      </c>
      <c r="F446" t="s">
        <v>13</v>
      </c>
      <c r="G446" t="s">
        <v>9</v>
      </c>
      <c r="H446">
        <v>2018</v>
      </c>
      <c r="I446">
        <v>2143</v>
      </c>
      <c r="J446" t="s">
        <v>10</v>
      </c>
      <c r="K446" t="str">
        <f>IF(AND(I446&gt;600,I446&lt;=1000),"600-1000CC",IF(AND(I446&gt;1000,I446&lt;=2000),"1000-2000CC",IF(AND(I446&gt;2000,I446&lt;=3000),"2000-3000CC",IF(AND(I446&gt;3000,I446&lt;=4000),"3000-4000CC",IF(AND(I446&gt;4000,I446&lt;=5000),"4000-5000CC",IF(AND(I446&gt;5000,I446&lt;=6000),"&gt;5000CC"))))))</f>
        <v>2000-3000CC</v>
      </c>
    </row>
    <row r="447" spans="1:11" x14ac:dyDescent="0.3">
      <c r="A447">
        <v>2688</v>
      </c>
      <c r="B447" t="s">
        <v>622</v>
      </c>
      <c r="C447" s="10">
        <v>33.9</v>
      </c>
      <c r="D447" s="3">
        <v>4781</v>
      </c>
      <c r="E447" t="s">
        <v>12</v>
      </c>
      <c r="F447" t="s">
        <v>13</v>
      </c>
      <c r="G447" t="s">
        <v>9</v>
      </c>
      <c r="H447">
        <v>2019</v>
      </c>
      <c r="I447">
        <v>1196</v>
      </c>
      <c r="J447" t="s">
        <v>10</v>
      </c>
      <c r="K447" t="str">
        <f>IF(AND(I447&gt;600,I447&lt;=1000),"600-1000CC",IF(AND(I447&gt;1000,I447&lt;=2000),"1000-2000CC",IF(AND(I447&gt;2000,I447&lt;=3000),"2000-3000CC",IF(AND(I447&gt;3000,I447&lt;=4000),"3000-4000CC",IF(AND(I447&gt;4000,I447&lt;=5000),"4000-5000CC",IF(AND(I447&gt;5000,I447&lt;=6000),"&gt;5000CC"))))))</f>
        <v>1000-2000CC</v>
      </c>
    </row>
    <row r="448" spans="1:11" x14ac:dyDescent="0.3">
      <c r="A448">
        <v>2919</v>
      </c>
      <c r="B448" t="s">
        <v>1384</v>
      </c>
      <c r="C448" s="10">
        <v>33.799999999999997</v>
      </c>
      <c r="D448" s="3">
        <v>41000</v>
      </c>
      <c r="E448" t="s">
        <v>12</v>
      </c>
      <c r="F448" t="s">
        <v>13</v>
      </c>
      <c r="G448" t="s">
        <v>9</v>
      </c>
      <c r="H448">
        <v>2018</v>
      </c>
      <c r="I448">
        <v>1248</v>
      </c>
      <c r="J448" t="s">
        <v>61</v>
      </c>
      <c r="K448" t="str">
        <f>IF(AND(I448&gt;600,I448&lt;=1000),"600-1000CC",IF(AND(I448&gt;1000,I448&lt;=2000),"1000-2000CC",IF(AND(I448&gt;2000,I448&lt;=3000),"2000-3000CC",IF(AND(I448&gt;3000,I448&lt;=4000),"3000-4000CC",IF(AND(I448&gt;4000,I448&lt;=5000),"4000-5000CC",IF(AND(I448&gt;5000,I448&lt;=6000),"&gt;5000CC"))))))</f>
        <v>1000-2000CC</v>
      </c>
    </row>
    <row r="449" spans="1:11" x14ac:dyDescent="0.3">
      <c r="A449">
        <v>2923</v>
      </c>
      <c r="B449" t="s">
        <v>803</v>
      </c>
      <c r="C449" s="10">
        <v>33.799999999999997</v>
      </c>
      <c r="D449" s="3">
        <v>12000</v>
      </c>
      <c r="E449" t="s">
        <v>12</v>
      </c>
      <c r="F449" t="s">
        <v>13</v>
      </c>
      <c r="G449" t="s">
        <v>9</v>
      </c>
      <c r="H449">
        <v>2016</v>
      </c>
      <c r="I449">
        <v>1968</v>
      </c>
      <c r="J449" t="s">
        <v>10</v>
      </c>
      <c r="K449" t="str">
        <f>IF(AND(I449&gt;600,I449&lt;=1000),"600-1000CC",IF(AND(I449&gt;1000,I449&lt;=2000),"1000-2000CC",IF(AND(I449&gt;2000,I449&lt;=3000),"2000-3000CC",IF(AND(I449&gt;3000,I449&lt;=4000),"3000-4000CC",IF(AND(I449&gt;4000,I449&lt;=5000),"4000-5000CC",IF(AND(I449&gt;5000,I449&lt;=6000),"&gt;5000CC"))))))</f>
        <v>1000-2000CC</v>
      </c>
    </row>
    <row r="450" spans="1:11" x14ac:dyDescent="0.3">
      <c r="A450">
        <v>4274</v>
      </c>
      <c r="B450" t="s">
        <v>1384</v>
      </c>
      <c r="C450" s="10">
        <v>33.799999999999997</v>
      </c>
      <c r="D450" s="3">
        <v>41000</v>
      </c>
      <c r="E450" t="s">
        <v>12</v>
      </c>
      <c r="F450" t="s">
        <v>13</v>
      </c>
      <c r="G450" t="s">
        <v>9</v>
      </c>
      <c r="H450">
        <v>2018</v>
      </c>
      <c r="I450">
        <v>1198</v>
      </c>
      <c r="J450" t="s">
        <v>10</v>
      </c>
      <c r="K450" t="str">
        <f>IF(AND(I450&gt;600,I450&lt;=1000),"600-1000CC",IF(AND(I450&gt;1000,I450&lt;=2000),"1000-2000CC",IF(AND(I450&gt;2000,I450&lt;=3000),"2000-3000CC",IF(AND(I450&gt;3000,I450&lt;=4000),"3000-4000CC",IF(AND(I450&gt;4000,I450&lt;=5000),"4000-5000CC",IF(AND(I450&gt;5000,I450&lt;=6000),"&gt;5000CC"))))))</f>
        <v>1000-2000CC</v>
      </c>
    </row>
    <row r="451" spans="1:11" x14ac:dyDescent="0.3">
      <c r="A451">
        <v>4297</v>
      </c>
      <c r="B451" t="s">
        <v>803</v>
      </c>
      <c r="C451" s="10">
        <v>33.799999999999997</v>
      </c>
      <c r="D451" s="3">
        <v>12000</v>
      </c>
      <c r="E451" t="s">
        <v>12</v>
      </c>
      <c r="F451" t="s">
        <v>13</v>
      </c>
      <c r="G451" t="s">
        <v>9</v>
      </c>
      <c r="H451">
        <v>2016</v>
      </c>
      <c r="I451">
        <v>2498</v>
      </c>
      <c r="J451" t="s">
        <v>10</v>
      </c>
      <c r="K451" t="str">
        <f>IF(AND(I451&gt;600,I451&lt;=1000),"600-1000CC",IF(AND(I451&gt;1000,I451&lt;=2000),"1000-2000CC",IF(AND(I451&gt;2000,I451&lt;=3000),"2000-3000CC",IF(AND(I451&gt;3000,I451&lt;=4000),"3000-4000CC",IF(AND(I451&gt;4000,I451&lt;=5000),"4000-5000CC",IF(AND(I451&gt;5000,I451&lt;=6000),"&gt;5000CC"))))))</f>
        <v>2000-3000CC</v>
      </c>
    </row>
    <row r="452" spans="1:11" x14ac:dyDescent="0.3">
      <c r="A452">
        <v>423</v>
      </c>
      <c r="B452" t="s">
        <v>224</v>
      </c>
      <c r="C452" s="10">
        <v>33.75</v>
      </c>
      <c r="D452" s="3">
        <v>16975</v>
      </c>
      <c r="E452" t="s">
        <v>7</v>
      </c>
      <c r="F452" t="s">
        <v>13</v>
      </c>
      <c r="G452" t="s">
        <v>27</v>
      </c>
      <c r="H452">
        <v>2019</v>
      </c>
      <c r="I452">
        <v>2143</v>
      </c>
      <c r="J452" t="s">
        <v>10</v>
      </c>
      <c r="K452" t="str">
        <f>IF(AND(I452&gt;600,I452&lt;=1000),"600-1000CC",IF(AND(I452&gt;1000,I452&lt;=2000),"1000-2000CC",IF(AND(I452&gt;2000,I452&lt;=3000),"2000-3000CC",IF(AND(I452&gt;3000,I452&lt;=4000),"3000-4000CC",IF(AND(I452&gt;4000,I452&lt;=5000),"4000-5000CC",IF(AND(I452&gt;5000,I452&lt;=6000),"&gt;5000CC"))))))</f>
        <v>2000-3000CC</v>
      </c>
    </row>
    <row r="453" spans="1:11" x14ac:dyDescent="0.3">
      <c r="A453">
        <v>328</v>
      </c>
      <c r="B453" t="s">
        <v>207</v>
      </c>
      <c r="C453" s="10">
        <v>33.65</v>
      </c>
      <c r="D453" s="3">
        <v>17776</v>
      </c>
      <c r="E453" t="s">
        <v>12</v>
      </c>
      <c r="F453" t="s">
        <v>13</v>
      </c>
      <c r="G453" t="s">
        <v>9</v>
      </c>
      <c r="H453">
        <v>2020</v>
      </c>
      <c r="I453">
        <v>1984</v>
      </c>
      <c r="J453" t="s">
        <v>10</v>
      </c>
      <c r="K453" t="str">
        <f>IF(AND(I453&gt;600,I453&lt;=1000),"600-1000CC",IF(AND(I453&gt;1000,I453&lt;=2000),"1000-2000CC",IF(AND(I453&gt;2000,I453&lt;=3000),"2000-3000CC",IF(AND(I453&gt;3000,I453&lt;=4000),"3000-4000CC",IF(AND(I453&gt;4000,I453&lt;=5000),"4000-5000CC",IF(AND(I453&gt;5000,I453&lt;=6000),"&gt;5000CC"))))))</f>
        <v>1000-2000CC</v>
      </c>
    </row>
    <row r="454" spans="1:11" x14ac:dyDescent="0.3">
      <c r="A454">
        <v>1466</v>
      </c>
      <c r="B454" t="s">
        <v>325</v>
      </c>
      <c r="C454" s="10">
        <v>33.5</v>
      </c>
      <c r="D454" s="3">
        <v>12000</v>
      </c>
      <c r="E454" t="s">
        <v>7</v>
      </c>
      <c r="F454" t="s">
        <v>13</v>
      </c>
      <c r="G454" t="s">
        <v>9</v>
      </c>
      <c r="H454">
        <v>2018</v>
      </c>
      <c r="I454">
        <v>1995</v>
      </c>
      <c r="J454" t="s">
        <v>10</v>
      </c>
      <c r="K454" t="str">
        <f>IF(AND(I454&gt;600,I454&lt;=1000),"600-1000CC",IF(AND(I454&gt;1000,I454&lt;=2000),"1000-2000CC",IF(AND(I454&gt;2000,I454&lt;=3000),"2000-3000CC",IF(AND(I454&gt;3000,I454&lt;=4000),"3000-4000CC",IF(AND(I454&gt;4000,I454&lt;=5000),"4000-5000CC",IF(AND(I454&gt;5000,I454&lt;=6000),"&gt;5000CC"))))))</f>
        <v>1000-2000CC</v>
      </c>
    </row>
    <row r="455" spans="1:11" x14ac:dyDescent="0.3">
      <c r="A455">
        <v>163</v>
      </c>
      <c r="B455" t="s">
        <v>162</v>
      </c>
      <c r="C455" s="10">
        <v>33</v>
      </c>
      <c r="D455" s="3">
        <v>10793</v>
      </c>
      <c r="E455" t="s">
        <v>7</v>
      </c>
      <c r="F455" t="s">
        <v>13</v>
      </c>
      <c r="G455" t="s">
        <v>9</v>
      </c>
      <c r="H455">
        <v>2019</v>
      </c>
      <c r="I455">
        <v>1995</v>
      </c>
      <c r="J455" t="s">
        <v>10</v>
      </c>
      <c r="K455" t="str">
        <f>IF(AND(I455&gt;600,I455&lt;=1000),"600-1000CC",IF(AND(I455&gt;1000,I455&lt;=2000),"1000-2000CC",IF(AND(I455&gt;2000,I455&lt;=3000),"2000-3000CC",IF(AND(I455&gt;3000,I455&lt;=4000),"3000-4000CC",IF(AND(I455&gt;4000,I455&lt;=5000),"4000-5000CC",IF(AND(I455&gt;5000,I455&lt;=6000),"&gt;5000CC"))))))</f>
        <v>1000-2000CC</v>
      </c>
    </row>
    <row r="456" spans="1:11" x14ac:dyDescent="0.3">
      <c r="A456">
        <v>1769</v>
      </c>
      <c r="B456" t="s">
        <v>481</v>
      </c>
      <c r="C456" s="10">
        <v>33</v>
      </c>
      <c r="D456" s="3">
        <v>15000</v>
      </c>
      <c r="E456" t="s">
        <v>7</v>
      </c>
      <c r="F456" t="s">
        <v>13</v>
      </c>
      <c r="G456" t="s">
        <v>9</v>
      </c>
      <c r="H456">
        <v>2016</v>
      </c>
      <c r="I456">
        <v>2987</v>
      </c>
      <c r="J456" t="s">
        <v>10</v>
      </c>
      <c r="K456" t="str">
        <f>IF(AND(I456&gt;600,I456&lt;=1000),"600-1000CC",IF(AND(I456&gt;1000,I456&lt;=2000),"1000-2000CC",IF(AND(I456&gt;2000,I456&lt;=3000),"2000-3000CC",IF(AND(I456&gt;3000,I456&lt;=4000),"3000-4000CC",IF(AND(I456&gt;4000,I456&lt;=5000),"4000-5000CC",IF(AND(I456&gt;5000,I456&lt;=6000),"&gt;5000CC"))))))</f>
        <v>2000-3000CC</v>
      </c>
    </row>
    <row r="457" spans="1:11" x14ac:dyDescent="0.3">
      <c r="A457">
        <v>2070</v>
      </c>
      <c r="B457" t="s">
        <v>359</v>
      </c>
      <c r="C457" s="10">
        <v>33</v>
      </c>
      <c r="D457" s="3">
        <v>15000</v>
      </c>
      <c r="E457" t="s">
        <v>12</v>
      </c>
      <c r="F457" t="s">
        <v>13</v>
      </c>
      <c r="G457" t="s">
        <v>9</v>
      </c>
      <c r="H457">
        <v>2020</v>
      </c>
      <c r="I457">
        <v>796</v>
      </c>
      <c r="J457" t="s">
        <v>10</v>
      </c>
      <c r="K457" t="str">
        <f>IF(AND(I457&gt;600,I457&lt;=1000),"600-1000CC",IF(AND(I457&gt;1000,I457&lt;=2000),"1000-2000CC",IF(AND(I457&gt;2000,I457&lt;=3000),"2000-3000CC",IF(AND(I457&gt;3000,I457&lt;=4000),"3000-4000CC",IF(AND(I457&gt;4000,I457&lt;=5000),"4000-5000CC",IF(AND(I457&gt;5000,I457&lt;=6000),"&gt;5000CC"))))))</f>
        <v>600-1000CC</v>
      </c>
    </row>
    <row r="458" spans="1:11" x14ac:dyDescent="0.3">
      <c r="A458">
        <v>438</v>
      </c>
      <c r="B458" t="s">
        <v>384</v>
      </c>
      <c r="C458" s="10">
        <v>32.950000000000003</v>
      </c>
      <c r="D458" s="3">
        <v>47253</v>
      </c>
      <c r="E458" t="s">
        <v>7</v>
      </c>
      <c r="F458" t="s">
        <v>13</v>
      </c>
      <c r="G458" t="s">
        <v>9</v>
      </c>
      <c r="H458">
        <v>2018</v>
      </c>
      <c r="I458">
        <v>2143</v>
      </c>
      <c r="J458" t="s">
        <v>10</v>
      </c>
      <c r="K458" t="str">
        <f>IF(AND(I458&gt;600,I458&lt;=1000),"600-1000CC",IF(AND(I458&gt;1000,I458&lt;=2000),"1000-2000CC",IF(AND(I458&gt;2000,I458&lt;=3000),"2000-3000CC",IF(AND(I458&gt;3000,I458&lt;=4000),"3000-4000CC",IF(AND(I458&gt;4000,I458&lt;=5000),"4000-5000CC",IF(AND(I458&gt;5000,I458&lt;=6000),"&gt;5000CC"))))))</f>
        <v>2000-3000CC</v>
      </c>
    </row>
    <row r="459" spans="1:11" x14ac:dyDescent="0.3">
      <c r="A459">
        <v>5506</v>
      </c>
      <c r="B459" t="s">
        <v>527</v>
      </c>
      <c r="C459" s="10">
        <v>32.9</v>
      </c>
      <c r="D459" s="3">
        <v>99000</v>
      </c>
      <c r="E459" t="s">
        <v>7</v>
      </c>
      <c r="F459" t="s">
        <v>13</v>
      </c>
      <c r="G459" t="s">
        <v>9</v>
      </c>
      <c r="H459">
        <v>2015</v>
      </c>
      <c r="I459">
        <v>1999</v>
      </c>
      <c r="J459" t="s">
        <v>10</v>
      </c>
      <c r="K459" t="str">
        <f>IF(AND(I459&gt;600,I459&lt;=1000),"600-1000CC",IF(AND(I459&gt;1000,I459&lt;=2000),"1000-2000CC",IF(AND(I459&gt;2000,I459&lt;=3000),"2000-3000CC",IF(AND(I459&gt;3000,I459&lt;=4000),"3000-4000CC",IF(AND(I459&gt;4000,I459&lt;=5000),"4000-5000CC",IF(AND(I459&gt;5000,I459&lt;=6000),"&gt;5000CC"))))))</f>
        <v>1000-2000CC</v>
      </c>
    </row>
    <row r="460" spans="1:11" x14ac:dyDescent="0.3">
      <c r="A460">
        <v>2928</v>
      </c>
      <c r="B460" t="s">
        <v>1388</v>
      </c>
      <c r="C460" s="10">
        <v>32.799999999999997</v>
      </c>
      <c r="D460" s="3">
        <v>43900</v>
      </c>
      <c r="E460" t="s">
        <v>7</v>
      </c>
      <c r="F460" t="s">
        <v>13</v>
      </c>
      <c r="G460" t="s">
        <v>9</v>
      </c>
      <c r="H460">
        <v>2019</v>
      </c>
      <c r="I460">
        <v>1798</v>
      </c>
      <c r="J460" t="s">
        <v>10</v>
      </c>
      <c r="K460" t="str">
        <f>IF(AND(I460&gt;600,I460&lt;=1000),"600-1000CC",IF(AND(I460&gt;1000,I460&lt;=2000),"1000-2000CC",IF(AND(I460&gt;2000,I460&lt;=3000),"2000-3000CC",IF(AND(I460&gt;3000,I460&lt;=4000),"3000-4000CC",IF(AND(I460&gt;4000,I460&lt;=5000),"4000-5000CC",IF(AND(I460&gt;5000,I460&lt;=6000),"&gt;5000CC"))))))</f>
        <v>1000-2000CC</v>
      </c>
    </row>
    <row r="461" spans="1:11" x14ac:dyDescent="0.3">
      <c r="A461">
        <v>2934</v>
      </c>
      <c r="B461" t="s">
        <v>1384</v>
      </c>
      <c r="C461" s="10">
        <v>32.799999999999997</v>
      </c>
      <c r="D461" s="3">
        <v>27000</v>
      </c>
      <c r="E461" t="s">
        <v>12</v>
      </c>
      <c r="F461" t="s">
        <v>13</v>
      </c>
      <c r="G461" t="s">
        <v>27</v>
      </c>
      <c r="H461">
        <v>2018</v>
      </c>
      <c r="I461">
        <v>1498</v>
      </c>
      <c r="J461" t="s">
        <v>10</v>
      </c>
      <c r="K461" t="str">
        <f>IF(AND(I461&gt;600,I461&lt;=1000),"600-1000CC",IF(AND(I461&gt;1000,I461&lt;=2000),"1000-2000CC",IF(AND(I461&gt;2000,I461&lt;=3000),"2000-3000CC",IF(AND(I461&gt;3000,I461&lt;=4000),"3000-4000CC",IF(AND(I461&gt;4000,I461&lt;=5000),"4000-5000CC",IF(AND(I461&gt;5000,I461&lt;=6000),"&gt;5000CC"))))))</f>
        <v>1000-2000CC</v>
      </c>
    </row>
    <row r="462" spans="1:11" x14ac:dyDescent="0.3">
      <c r="A462">
        <v>4344</v>
      </c>
      <c r="B462" t="s">
        <v>1388</v>
      </c>
      <c r="C462" s="10">
        <v>32.799999999999997</v>
      </c>
      <c r="D462" s="3">
        <v>43900</v>
      </c>
      <c r="E462" t="s">
        <v>7</v>
      </c>
      <c r="F462" t="s">
        <v>13</v>
      </c>
      <c r="G462" t="s">
        <v>9</v>
      </c>
      <c r="H462">
        <v>2019</v>
      </c>
      <c r="I462">
        <v>1396</v>
      </c>
      <c r="J462" t="s">
        <v>10</v>
      </c>
      <c r="K462" t="str">
        <f>IF(AND(I462&gt;600,I462&lt;=1000),"600-1000CC",IF(AND(I462&gt;1000,I462&lt;=2000),"1000-2000CC",IF(AND(I462&gt;2000,I462&lt;=3000),"2000-3000CC",IF(AND(I462&gt;3000,I462&lt;=4000),"3000-4000CC",IF(AND(I462&gt;4000,I462&lt;=5000),"4000-5000CC",IF(AND(I462&gt;5000,I462&lt;=6000),"&gt;5000CC"))))))</f>
        <v>1000-2000CC</v>
      </c>
    </row>
    <row r="463" spans="1:11" x14ac:dyDescent="0.3">
      <c r="A463">
        <v>4368</v>
      </c>
      <c r="B463" t="s">
        <v>1384</v>
      </c>
      <c r="C463" s="10">
        <v>32.799999999999997</v>
      </c>
      <c r="D463" s="3">
        <v>27000</v>
      </c>
      <c r="E463" t="s">
        <v>12</v>
      </c>
      <c r="F463" t="s">
        <v>13</v>
      </c>
      <c r="G463" t="s">
        <v>27</v>
      </c>
      <c r="H463">
        <v>2018</v>
      </c>
      <c r="I463">
        <v>1497</v>
      </c>
      <c r="J463" t="s">
        <v>10</v>
      </c>
      <c r="K463" t="str">
        <f>IF(AND(I463&gt;600,I463&lt;=1000),"600-1000CC",IF(AND(I463&gt;1000,I463&lt;=2000),"1000-2000CC",IF(AND(I463&gt;2000,I463&lt;=3000),"2000-3000CC",IF(AND(I463&gt;3000,I463&lt;=4000),"3000-4000CC",IF(AND(I463&gt;4000,I463&lt;=5000),"4000-5000CC",IF(AND(I463&gt;5000,I463&lt;=6000),"&gt;5000CC"))))))</f>
        <v>1000-2000CC</v>
      </c>
    </row>
    <row r="464" spans="1:11" x14ac:dyDescent="0.3">
      <c r="A464">
        <v>1935</v>
      </c>
      <c r="B464" t="s">
        <v>404</v>
      </c>
      <c r="C464" s="10">
        <v>32.75</v>
      </c>
      <c r="D464" s="3">
        <v>80000</v>
      </c>
      <c r="E464" t="s">
        <v>7</v>
      </c>
      <c r="F464" t="s">
        <v>13</v>
      </c>
      <c r="G464" t="s">
        <v>9</v>
      </c>
      <c r="H464">
        <v>2014</v>
      </c>
      <c r="I464">
        <v>1968</v>
      </c>
      <c r="J464" t="s">
        <v>10</v>
      </c>
      <c r="K464" t="str">
        <f>IF(AND(I464&gt;600,I464&lt;=1000),"600-1000CC",IF(AND(I464&gt;1000,I464&lt;=2000),"1000-2000CC",IF(AND(I464&gt;2000,I464&lt;=3000),"2000-3000CC",IF(AND(I464&gt;3000,I464&lt;=4000),"3000-4000CC",IF(AND(I464&gt;4000,I464&lt;=5000),"4000-5000CC",IF(AND(I464&gt;5000,I464&lt;=6000),"&gt;5000CC"))))))</f>
        <v>1000-2000CC</v>
      </c>
    </row>
    <row r="465" spans="1:11" x14ac:dyDescent="0.3">
      <c r="A465">
        <v>2339</v>
      </c>
      <c r="B465" t="s">
        <v>1198</v>
      </c>
      <c r="C465" s="10">
        <v>32.6</v>
      </c>
      <c r="D465" s="3">
        <v>60400</v>
      </c>
      <c r="E465" t="s">
        <v>7</v>
      </c>
      <c r="F465" t="s">
        <v>13</v>
      </c>
      <c r="G465" t="s">
        <v>9</v>
      </c>
      <c r="H465">
        <v>2019</v>
      </c>
      <c r="I465">
        <v>1995</v>
      </c>
      <c r="J465" t="s">
        <v>10</v>
      </c>
      <c r="K465" t="str">
        <f>IF(AND(I465&gt;600,I465&lt;=1000),"600-1000CC",IF(AND(I465&gt;1000,I465&lt;=2000),"1000-2000CC",IF(AND(I465&gt;2000,I465&lt;=3000),"2000-3000CC",IF(AND(I465&gt;3000,I465&lt;=4000),"3000-4000CC",IF(AND(I465&gt;4000,I465&lt;=5000),"4000-5000CC",IF(AND(I465&gt;5000,I465&lt;=6000),"&gt;5000CC"))))))</f>
        <v>1000-2000CC</v>
      </c>
    </row>
    <row r="466" spans="1:11" x14ac:dyDescent="0.3">
      <c r="A466">
        <v>1609</v>
      </c>
      <c r="B466" t="s">
        <v>121</v>
      </c>
      <c r="C466" s="10">
        <v>32.5</v>
      </c>
      <c r="D466" s="3">
        <v>65000</v>
      </c>
      <c r="E466" t="s">
        <v>7</v>
      </c>
      <c r="F466" t="s">
        <v>13</v>
      </c>
      <c r="G466" t="s">
        <v>9</v>
      </c>
      <c r="H466">
        <v>2019</v>
      </c>
      <c r="I466">
        <v>1248</v>
      </c>
      <c r="J466" t="s">
        <v>10</v>
      </c>
      <c r="K466" t="str">
        <f>IF(AND(I466&gt;600,I466&lt;=1000),"600-1000CC",IF(AND(I466&gt;1000,I466&lt;=2000),"1000-2000CC",IF(AND(I466&gt;2000,I466&lt;=3000),"2000-3000CC",IF(AND(I466&gt;3000,I466&lt;=4000),"3000-4000CC",IF(AND(I466&gt;4000,I466&lt;=5000),"4000-5000CC",IF(AND(I466&gt;5000,I466&lt;=6000),"&gt;5000CC"))))))</f>
        <v>1000-2000CC</v>
      </c>
    </row>
    <row r="467" spans="1:11" x14ac:dyDescent="0.3">
      <c r="A467">
        <v>1861</v>
      </c>
      <c r="B467" t="s">
        <v>876</v>
      </c>
      <c r="C467" s="10">
        <v>32.5</v>
      </c>
      <c r="D467" s="3">
        <v>45000</v>
      </c>
      <c r="E467" t="s">
        <v>7</v>
      </c>
      <c r="F467" t="s">
        <v>13</v>
      </c>
      <c r="G467" t="s">
        <v>9</v>
      </c>
      <c r="H467">
        <v>2019</v>
      </c>
      <c r="I467">
        <v>1497</v>
      </c>
      <c r="J467" t="s">
        <v>61</v>
      </c>
      <c r="K467" t="str">
        <f>IF(AND(I467&gt;600,I467&lt;=1000),"600-1000CC",IF(AND(I467&gt;1000,I467&lt;=2000),"1000-2000CC",IF(AND(I467&gt;2000,I467&lt;=3000),"2000-3000CC",IF(AND(I467&gt;3000,I467&lt;=4000),"3000-4000CC",IF(AND(I467&gt;4000,I467&lt;=5000),"4000-5000CC",IF(AND(I467&gt;5000,I467&lt;=6000),"&gt;5000CC"))))))</f>
        <v>1000-2000CC</v>
      </c>
    </row>
    <row r="468" spans="1:11" x14ac:dyDescent="0.3">
      <c r="A468">
        <v>443</v>
      </c>
      <c r="B468" t="s">
        <v>388</v>
      </c>
      <c r="C468" s="10">
        <v>32.450000000000003</v>
      </c>
      <c r="D468" s="3">
        <v>49000</v>
      </c>
      <c r="E468" t="s">
        <v>7</v>
      </c>
      <c r="F468" t="s">
        <v>13</v>
      </c>
      <c r="G468" t="s">
        <v>9</v>
      </c>
      <c r="H468">
        <v>2018</v>
      </c>
      <c r="I468">
        <v>1968</v>
      </c>
      <c r="J468" t="s">
        <v>10</v>
      </c>
      <c r="K468" t="str">
        <f>IF(AND(I468&gt;600,I468&lt;=1000),"600-1000CC",IF(AND(I468&gt;1000,I468&lt;=2000),"1000-2000CC",IF(AND(I468&gt;2000,I468&lt;=3000),"2000-3000CC",IF(AND(I468&gt;3000,I468&lt;=4000),"3000-4000CC",IF(AND(I468&gt;4000,I468&lt;=5000),"4000-5000CC",IF(AND(I468&gt;5000,I468&lt;=6000),"&gt;5000CC"))))))</f>
        <v>1000-2000CC</v>
      </c>
    </row>
    <row r="469" spans="1:11" x14ac:dyDescent="0.3">
      <c r="A469">
        <v>5075</v>
      </c>
      <c r="B469" t="s">
        <v>263</v>
      </c>
      <c r="C469" s="10">
        <v>32.19</v>
      </c>
      <c r="D469" s="3">
        <v>95472</v>
      </c>
      <c r="E469" t="s">
        <v>7</v>
      </c>
      <c r="F469" t="s">
        <v>13</v>
      </c>
      <c r="G469" t="s">
        <v>9</v>
      </c>
      <c r="H469">
        <v>2018</v>
      </c>
      <c r="I469">
        <v>1197</v>
      </c>
      <c r="J469" t="s">
        <v>10</v>
      </c>
      <c r="K469" t="str">
        <f>IF(AND(I469&gt;600,I469&lt;=1000),"600-1000CC",IF(AND(I469&gt;1000,I469&lt;=2000),"1000-2000CC",IF(AND(I469&gt;2000,I469&lt;=3000),"2000-3000CC",IF(AND(I469&gt;3000,I469&lt;=4000),"3000-4000CC",IF(AND(I469&gt;4000,I469&lt;=5000),"4000-5000CC",IF(AND(I469&gt;5000,I469&lt;=6000),"&gt;5000CC"))))))</f>
        <v>1000-2000CC</v>
      </c>
    </row>
    <row r="470" spans="1:11" x14ac:dyDescent="0.3">
      <c r="A470">
        <v>360</v>
      </c>
      <c r="B470" t="s">
        <v>325</v>
      </c>
      <c r="C470" s="10">
        <v>32</v>
      </c>
      <c r="D470" s="3">
        <v>90479</v>
      </c>
      <c r="E470" t="s">
        <v>7</v>
      </c>
      <c r="F470" t="s">
        <v>13</v>
      </c>
      <c r="G470" t="s">
        <v>9</v>
      </c>
      <c r="H470">
        <v>2018</v>
      </c>
      <c r="I470">
        <v>2755</v>
      </c>
      <c r="J470" t="s">
        <v>61</v>
      </c>
      <c r="K470" t="str">
        <f>IF(AND(I470&gt;600,I470&lt;=1000),"600-1000CC",IF(AND(I470&gt;1000,I470&lt;=2000),"1000-2000CC",IF(AND(I470&gt;2000,I470&lt;=3000),"2000-3000CC",IF(AND(I470&gt;3000,I470&lt;=4000),"3000-4000CC",IF(AND(I470&gt;4000,I470&lt;=5000),"4000-5000CC",IF(AND(I470&gt;5000,I470&lt;=6000),"&gt;5000CC"))))))</f>
        <v>2000-3000CC</v>
      </c>
    </row>
    <row r="471" spans="1:11" x14ac:dyDescent="0.3">
      <c r="A471">
        <v>642</v>
      </c>
      <c r="B471" t="s">
        <v>527</v>
      </c>
      <c r="C471" s="10">
        <v>32</v>
      </c>
      <c r="D471" s="3">
        <v>78000</v>
      </c>
      <c r="E471" t="s">
        <v>7</v>
      </c>
      <c r="F471" t="s">
        <v>13</v>
      </c>
      <c r="G471" t="s">
        <v>9</v>
      </c>
      <c r="H471">
        <v>2015</v>
      </c>
      <c r="I471">
        <v>1197</v>
      </c>
      <c r="J471" t="s">
        <v>10</v>
      </c>
      <c r="K471" t="str">
        <f>IF(AND(I471&gt;600,I471&lt;=1000),"600-1000CC",IF(AND(I471&gt;1000,I471&lt;=2000),"1000-2000CC",IF(AND(I471&gt;2000,I471&lt;=3000),"2000-3000CC",IF(AND(I471&gt;3000,I471&lt;=4000),"3000-4000CC",IF(AND(I471&gt;4000,I471&lt;=5000),"4000-5000CC",IF(AND(I471&gt;5000,I471&lt;=6000),"&gt;5000CC"))))))</f>
        <v>1000-2000CC</v>
      </c>
    </row>
    <row r="472" spans="1:11" x14ac:dyDescent="0.3">
      <c r="A472">
        <v>3301</v>
      </c>
      <c r="B472" t="s">
        <v>1486</v>
      </c>
      <c r="C472" s="10">
        <v>32</v>
      </c>
      <c r="D472" s="3">
        <v>94000</v>
      </c>
      <c r="E472" t="s">
        <v>7</v>
      </c>
      <c r="F472" t="s">
        <v>13</v>
      </c>
      <c r="G472" t="s">
        <v>9</v>
      </c>
      <c r="H472">
        <v>2018</v>
      </c>
      <c r="I472">
        <v>796</v>
      </c>
      <c r="J472" t="s">
        <v>61</v>
      </c>
      <c r="K472" t="str">
        <f>IF(AND(I472&gt;600,I472&lt;=1000),"600-1000CC",IF(AND(I472&gt;1000,I472&lt;=2000),"1000-2000CC",IF(AND(I472&gt;2000,I472&lt;=3000),"2000-3000CC",IF(AND(I472&gt;3000,I472&lt;=4000),"3000-4000CC",IF(AND(I472&gt;4000,I472&lt;=5000),"4000-5000CC",IF(AND(I472&gt;5000,I472&lt;=6000),"&gt;5000CC"))))))</f>
        <v>600-1000CC</v>
      </c>
    </row>
    <row r="473" spans="1:11" x14ac:dyDescent="0.3">
      <c r="A473">
        <v>4526</v>
      </c>
      <c r="B473" t="s">
        <v>1762</v>
      </c>
      <c r="C473" s="10">
        <v>32</v>
      </c>
      <c r="D473" s="3">
        <v>18000</v>
      </c>
      <c r="E473" t="s">
        <v>7</v>
      </c>
      <c r="F473" t="s">
        <v>13</v>
      </c>
      <c r="G473" t="s">
        <v>9</v>
      </c>
      <c r="H473">
        <v>2020</v>
      </c>
      <c r="I473">
        <v>1396</v>
      </c>
      <c r="J473" t="s">
        <v>10</v>
      </c>
      <c r="K473" t="str">
        <f>IF(AND(I473&gt;600,I473&lt;=1000),"600-1000CC",IF(AND(I473&gt;1000,I473&lt;=2000),"1000-2000CC",IF(AND(I473&gt;2000,I473&lt;=3000),"2000-3000CC",IF(AND(I473&gt;3000,I473&lt;=4000),"3000-4000CC",IF(AND(I473&gt;4000,I473&lt;=5000),"4000-5000CC",IF(AND(I473&gt;5000,I473&lt;=6000),"&gt;5000CC"))))))</f>
        <v>1000-2000CC</v>
      </c>
    </row>
    <row r="474" spans="1:11" x14ac:dyDescent="0.3">
      <c r="A474">
        <v>4793</v>
      </c>
      <c r="B474" t="s">
        <v>1762</v>
      </c>
      <c r="C474" s="10">
        <v>32</v>
      </c>
      <c r="D474" s="3">
        <v>18000</v>
      </c>
      <c r="E474" t="s">
        <v>7</v>
      </c>
      <c r="F474" t="s">
        <v>13</v>
      </c>
      <c r="G474" t="s">
        <v>9</v>
      </c>
      <c r="H474">
        <v>2020</v>
      </c>
      <c r="I474">
        <v>1197</v>
      </c>
      <c r="J474" t="s">
        <v>61</v>
      </c>
      <c r="K474" t="str">
        <f>IF(AND(I474&gt;600,I474&lt;=1000),"600-1000CC",IF(AND(I474&gt;1000,I474&lt;=2000),"1000-2000CC",IF(AND(I474&gt;2000,I474&lt;=3000),"2000-3000CC",IF(AND(I474&gt;3000,I474&lt;=4000),"3000-4000CC",IF(AND(I474&gt;4000,I474&lt;=5000),"4000-5000CC",IF(AND(I474&gt;5000,I474&lt;=6000),"&gt;5000CC"))))))</f>
        <v>1000-2000CC</v>
      </c>
    </row>
    <row r="475" spans="1:11" x14ac:dyDescent="0.3">
      <c r="A475">
        <v>5511</v>
      </c>
      <c r="B475" t="s">
        <v>1144</v>
      </c>
      <c r="C475" s="10">
        <v>31.9</v>
      </c>
      <c r="D475" s="3">
        <v>42000</v>
      </c>
      <c r="E475" t="s">
        <v>7</v>
      </c>
      <c r="F475" t="s">
        <v>13</v>
      </c>
      <c r="G475" t="s">
        <v>27</v>
      </c>
      <c r="H475">
        <v>2017</v>
      </c>
      <c r="I475">
        <v>1991</v>
      </c>
      <c r="J475" t="s">
        <v>10</v>
      </c>
      <c r="K475" t="str">
        <f>IF(AND(I475&gt;600,I475&lt;=1000),"600-1000CC",IF(AND(I475&gt;1000,I475&lt;=2000),"1000-2000CC",IF(AND(I475&gt;2000,I475&lt;=3000),"2000-3000CC",IF(AND(I475&gt;3000,I475&lt;=4000),"3000-4000CC",IF(AND(I475&gt;4000,I475&lt;=5000),"4000-5000CC",IF(AND(I475&gt;5000,I475&lt;=6000),"&gt;5000CC"))))))</f>
        <v>1000-2000CC</v>
      </c>
    </row>
    <row r="476" spans="1:11" x14ac:dyDescent="0.3">
      <c r="A476">
        <v>1885</v>
      </c>
      <c r="B476" t="s">
        <v>81</v>
      </c>
      <c r="C476" s="10">
        <v>31.5</v>
      </c>
      <c r="D476" s="3">
        <v>35000</v>
      </c>
      <c r="E476" t="s">
        <v>7</v>
      </c>
      <c r="F476" t="s">
        <v>13</v>
      </c>
      <c r="G476" t="s">
        <v>9</v>
      </c>
      <c r="H476">
        <v>2017</v>
      </c>
      <c r="I476">
        <v>2179</v>
      </c>
      <c r="J476" t="s">
        <v>61</v>
      </c>
      <c r="K476" t="str">
        <f>IF(AND(I476&gt;600,I476&lt;=1000),"600-1000CC",IF(AND(I476&gt;1000,I476&lt;=2000),"1000-2000CC",IF(AND(I476&gt;2000,I476&lt;=3000),"2000-3000CC",IF(AND(I476&gt;3000,I476&lt;=4000),"3000-4000CC",IF(AND(I476&gt;4000,I476&lt;=5000),"4000-5000CC",IF(AND(I476&gt;5000,I476&lt;=6000),"&gt;5000CC"))))))</f>
        <v>2000-3000CC</v>
      </c>
    </row>
    <row r="477" spans="1:11" x14ac:dyDescent="0.3">
      <c r="A477">
        <v>1337</v>
      </c>
      <c r="B477" t="s">
        <v>876</v>
      </c>
      <c r="C477" s="10">
        <v>31.49</v>
      </c>
      <c r="D477" s="3">
        <v>44000</v>
      </c>
      <c r="E477" t="s">
        <v>7</v>
      </c>
      <c r="F477" t="s">
        <v>13</v>
      </c>
      <c r="G477" t="s">
        <v>9</v>
      </c>
      <c r="H477">
        <v>2018</v>
      </c>
      <c r="I477">
        <v>1353</v>
      </c>
      <c r="J477" t="s">
        <v>10</v>
      </c>
      <c r="K477" t="str">
        <f>IF(AND(I477&gt;600,I477&lt;=1000),"600-1000CC",IF(AND(I477&gt;1000,I477&lt;=2000),"1000-2000CC",IF(AND(I477&gt;2000,I477&lt;=3000),"2000-3000CC",IF(AND(I477&gt;3000,I477&lt;=4000),"3000-4000CC",IF(AND(I477&gt;4000,I477&lt;=5000),"4000-5000CC",IF(AND(I477&gt;5000,I477&lt;=6000),"&gt;5000CC"))))))</f>
        <v>1000-2000CC</v>
      </c>
    </row>
    <row r="478" spans="1:11" x14ac:dyDescent="0.3">
      <c r="A478">
        <v>111</v>
      </c>
      <c r="B478" t="s">
        <v>119</v>
      </c>
      <c r="C478" s="10">
        <v>31</v>
      </c>
      <c r="D478" s="3">
        <v>25000</v>
      </c>
      <c r="E478" t="s">
        <v>12</v>
      </c>
      <c r="F478" t="s">
        <v>13</v>
      </c>
      <c r="G478" t="s">
        <v>9</v>
      </c>
      <c r="H478">
        <v>2021</v>
      </c>
      <c r="I478">
        <v>1984</v>
      </c>
      <c r="J478" t="s">
        <v>10</v>
      </c>
      <c r="K478" t="str">
        <f>IF(AND(I478&gt;600,I478&lt;=1000),"600-1000CC",IF(AND(I478&gt;1000,I478&lt;=2000),"1000-2000CC",IF(AND(I478&gt;2000,I478&lt;=3000),"2000-3000CC",IF(AND(I478&gt;3000,I478&lt;=4000),"3000-4000CC",IF(AND(I478&gt;4000,I478&lt;=5000),"4000-5000CC",IF(AND(I478&gt;5000,I478&lt;=6000),"&gt;5000CC"))))))</f>
        <v>1000-2000CC</v>
      </c>
    </row>
    <row r="479" spans="1:11" x14ac:dyDescent="0.3">
      <c r="A479">
        <v>299</v>
      </c>
      <c r="B479" t="s">
        <v>279</v>
      </c>
      <c r="C479" s="10">
        <v>31</v>
      </c>
      <c r="D479" s="3">
        <v>44000</v>
      </c>
      <c r="E479" t="s">
        <v>12</v>
      </c>
      <c r="F479" t="s">
        <v>13</v>
      </c>
      <c r="G479" t="s">
        <v>27</v>
      </c>
      <c r="H479">
        <v>2019</v>
      </c>
      <c r="I479">
        <v>2694</v>
      </c>
      <c r="J479" t="s">
        <v>61</v>
      </c>
      <c r="K479" t="str">
        <f>IF(AND(I479&gt;600,I479&lt;=1000),"600-1000CC",IF(AND(I479&gt;1000,I479&lt;=2000),"1000-2000CC",IF(AND(I479&gt;2000,I479&lt;=3000),"2000-3000CC",IF(AND(I479&gt;3000,I479&lt;=4000),"3000-4000CC",IF(AND(I479&gt;4000,I479&lt;=5000),"4000-5000CC",IF(AND(I479&gt;5000,I479&lt;=6000),"&gt;5000CC"))))))</f>
        <v>2000-3000CC</v>
      </c>
    </row>
    <row r="480" spans="1:11" x14ac:dyDescent="0.3">
      <c r="A480">
        <v>454</v>
      </c>
      <c r="B480" t="s">
        <v>396</v>
      </c>
      <c r="C480" s="10">
        <v>31</v>
      </c>
      <c r="D480" s="3">
        <v>64000</v>
      </c>
      <c r="E480" t="s">
        <v>7</v>
      </c>
      <c r="F480" t="s">
        <v>13</v>
      </c>
      <c r="G480" t="s">
        <v>9</v>
      </c>
      <c r="H480">
        <v>2018</v>
      </c>
      <c r="I480">
        <v>1968</v>
      </c>
      <c r="J480" t="s">
        <v>10</v>
      </c>
      <c r="K480" t="str">
        <f>IF(AND(I480&gt;600,I480&lt;=1000),"600-1000CC",IF(AND(I480&gt;1000,I480&lt;=2000),"1000-2000CC",IF(AND(I480&gt;2000,I480&lt;=3000),"2000-3000CC",IF(AND(I480&gt;3000,I480&lt;=4000),"3000-4000CC",IF(AND(I480&gt;4000,I480&lt;=5000),"4000-5000CC",IF(AND(I480&gt;5000,I480&lt;=6000),"&gt;5000CC"))))))</f>
        <v>1000-2000CC</v>
      </c>
    </row>
    <row r="481" spans="1:11" x14ac:dyDescent="0.3">
      <c r="A481">
        <v>1150</v>
      </c>
      <c r="B481" t="s">
        <v>279</v>
      </c>
      <c r="C481" s="10">
        <v>31</v>
      </c>
      <c r="D481" s="3">
        <v>44000</v>
      </c>
      <c r="E481" t="s">
        <v>12</v>
      </c>
      <c r="F481" t="s">
        <v>13</v>
      </c>
      <c r="G481" t="s">
        <v>27</v>
      </c>
      <c r="H481">
        <v>2019</v>
      </c>
      <c r="I481">
        <v>1086</v>
      </c>
      <c r="J481" t="s">
        <v>10</v>
      </c>
      <c r="K481" t="str">
        <f>IF(AND(I481&gt;600,I481&lt;=1000),"600-1000CC",IF(AND(I481&gt;1000,I481&lt;=2000),"1000-2000CC",IF(AND(I481&gt;2000,I481&lt;=3000),"2000-3000CC",IF(AND(I481&gt;3000,I481&lt;=4000),"3000-4000CC",IF(AND(I481&gt;4000,I481&lt;=5000),"4000-5000CC",IF(AND(I481&gt;5000,I481&lt;=6000),"&gt;5000CC"))))))</f>
        <v>1000-2000CC</v>
      </c>
    </row>
    <row r="482" spans="1:11" x14ac:dyDescent="0.3">
      <c r="A482">
        <v>1312</v>
      </c>
      <c r="B482" t="s">
        <v>863</v>
      </c>
      <c r="C482" s="10">
        <v>31</v>
      </c>
      <c r="D482" s="3">
        <v>60000</v>
      </c>
      <c r="E482" t="s">
        <v>7</v>
      </c>
      <c r="F482" t="s">
        <v>8</v>
      </c>
      <c r="G482" t="s">
        <v>9</v>
      </c>
      <c r="H482">
        <v>2019</v>
      </c>
      <c r="I482">
        <v>2477</v>
      </c>
      <c r="J482" t="s">
        <v>61</v>
      </c>
      <c r="K482" t="str">
        <f>IF(AND(I482&gt;600,I482&lt;=1000),"600-1000CC",IF(AND(I482&gt;1000,I482&lt;=2000),"1000-2000CC",IF(AND(I482&gt;2000,I482&lt;=3000),"2000-3000CC",IF(AND(I482&gt;3000,I482&lt;=4000),"3000-4000CC",IF(AND(I482&gt;4000,I482&lt;=5000),"4000-5000CC",IF(AND(I482&gt;5000,I482&lt;=6000),"&gt;5000CC"))))))</f>
        <v>2000-3000CC</v>
      </c>
    </row>
    <row r="483" spans="1:11" x14ac:dyDescent="0.3">
      <c r="A483">
        <v>1441</v>
      </c>
      <c r="B483" t="s">
        <v>279</v>
      </c>
      <c r="C483" s="10">
        <v>31</v>
      </c>
      <c r="D483" s="3">
        <v>44000</v>
      </c>
      <c r="E483" t="s">
        <v>12</v>
      </c>
      <c r="F483" t="s">
        <v>13</v>
      </c>
      <c r="G483" t="s">
        <v>27</v>
      </c>
      <c r="H483">
        <v>2019</v>
      </c>
      <c r="I483">
        <v>2967</v>
      </c>
      <c r="J483" t="s">
        <v>10</v>
      </c>
      <c r="K483" t="str">
        <f>IF(AND(I483&gt;600,I483&lt;=1000),"600-1000CC",IF(AND(I483&gt;1000,I483&lt;=2000),"1000-2000CC",IF(AND(I483&gt;2000,I483&lt;=3000),"2000-3000CC",IF(AND(I483&gt;3000,I483&lt;=4000),"3000-4000CC",IF(AND(I483&gt;4000,I483&lt;=5000),"4000-5000CC",IF(AND(I483&gt;5000,I483&lt;=6000),"&gt;5000CC"))))))</f>
        <v>2000-3000CC</v>
      </c>
    </row>
    <row r="484" spans="1:11" x14ac:dyDescent="0.3">
      <c r="A484">
        <v>3012</v>
      </c>
      <c r="B484" t="s">
        <v>279</v>
      </c>
      <c r="C484" s="10">
        <v>31</v>
      </c>
      <c r="D484" s="3">
        <v>44000</v>
      </c>
      <c r="E484" t="s">
        <v>12</v>
      </c>
      <c r="F484" t="s">
        <v>13</v>
      </c>
      <c r="G484" t="s">
        <v>27</v>
      </c>
      <c r="H484">
        <v>2019</v>
      </c>
      <c r="I484">
        <v>1198</v>
      </c>
      <c r="J484" t="s">
        <v>61</v>
      </c>
      <c r="K484" t="str">
        <f>IF(AND(I484&gt;600,I484&lt;=1000),"600-1000CC",IF(AND(I484&gt;1000,I484&lt;=2000),"1000-2000CC",IF(AND(I484&gt;2000,I484&lt;=3000),"2000-3000CC",IF(AND(I484&gt;3000,I484&lt;=4000),"3000-4000CC",IF(AND(I484&gt;4000,I484&lt;=5000),"4000-5000CC",IF(AND(I484&gt;5000,I484&lt;=6000),"&gt;5000CC"))))))</f>
        <v>1000-2000CC</v>
      </c>
    </row>
    <row r="485" spans="1:11" x14ac:dyDescent="0.3">
      <c r="A485">
        <v>5295</v>
      </c>
      <c r="B485" t="s">
        <v>863</v>
      </c>
      <c r="C485" s="10">
        <v>31</v>
      </c>
      <c r="D485" s="3">
        <v>60000</v>
      </c>
      <c r="E485" t="s">
        <v>7</v>
      </c>
      <c r="F485" t="s">
        <v>8</v>
      </c>
      <c r="G485" t="s">
        <v>9</v>
      </c>
      <c r="H485">
        <v>2019</v>
      </c>
      <c r="I485">
        <v>1595</v>
      </c>
      <c r="J485" t="s">
        <v>10</v>
      </c>
      <c r="K485" t="str">
        <f>IF(AND(I485&gt;600,I485&lt;=1000),"600-1000CC",IF(AND(I485&gt;1000,I485&lt;=2000),"1000-2000CC",IF(AND(I485&gt;2000,I485&lt;=3000),"2000-3000CC",IF(AND(I485&gt;3000,I485&lt;=4000),"3000-4000CC",IF(AND(I485&gt;4000,I485&lt;=5000),"4000-5000CC",IF(AND(I485&gt;5000,I485&lt;=6000),"&gt;5000CC"))))))</f>
        <v>1000-2000CC</v>
      </c>
    </row>
    <row r="486" spans="1:11" x14ac:dyDescent="0.3">
      <c r="A486">
        <v>859</v>
      </c>
      <c r="B486" t="s">
        <v>639</v>
      </c>
      <c r="C486" s="10">
        <v>30.5</v>
      </c>
      <c r="D486" s="3">
        <v>250</v>
      </c>
      <c r="E486" t="s">
        <v>7</v>
      </c>
      <c r="F486" t="s">
        <v>13</v>
      </c>
      <c r="G486" t="s">
        <v>9</v>
      </c>
      <c r="H486">
        <v>2022</v>
      </c>
      <c r="I486">
        <v>1993</v>
      </c>
      <c r="J486" t="s">
        <v>10</v>
      </c>
      <c r="K486" t="str">
        <f>IF(AND(I486&gt;600,I486&lt;=1000),"600-1000CC",IF(AND(I486&gt;1000,I486&lt;=2000),"1000-2000CC",IF(AND(I486&gt;2000,I486&lt;=3000),"2000-3000CC",IF(AND(I486&gt;3000,I486&lt;=4000),"3000-4000CC",IF(AND(I486&gt;4000,I486&lt;=5000),"4000-5000CC",IF(AND(I486&gt;5000,I486&lt;=6000),"&gt;5000CC"))))))</f>
        <v>1000-2000CC</v>
      </c>
    </row>
    <row r="487" spans="1:11" x14ac:dyDescent="0.3">
      <c r="A487">
        <v>1713</v>
      </c>
      <c r="B487" t="s">
        <v>639</v>
      </c>
      <c r="C487" s="10">
        <v>30.5</v>
      </c>
      <c r="D487" s="3">
        <v>3500</v>
      </c>
      <c r="E487" t="s">
        <v>7</v>
      </c>
      <c r="F487" t="s">
        <v>13</v>
      </c>
      <c r="G487" t="s">
        <v>9</v>
      </c>
      <c r="H487">
        <v>2022</v>
      </c>
      <c r="I487">
        <v>998</v>
      </c>
      <c r="J487" t="s">
        <v>10</v>
      </c>
      <c r="K487" t="str">
        <f>IF(AND(I487&gt;600,I487&lt;=1000),"600-1000CC",IF(AND(I487&gt;1000,I487&lt;=2000),"1000-2000CC",IF(AND(I487&gt;2000,I487&lt;=3000),"2000-3000CC",IF(AND(I487&gt;3000,I487&lt;=4000),"3000-4000CC",IF(AND(I487&gt;4000,I487&lt;=5000),"4000-5000CC",IF(AND(I487&gt;5000,I487&lt;=6000),"&gt;5000CC"))))))</f>
        <v>600-1000CC</v>
      </c>
    </row>
    <row r="488" spans="1:11" x14ac:dyDescent="0.3">
      <c r="A488">
        <v>462</v>
      </c>
      <c r="B488" t="s">
        <v>404</v>
      </c>
      <c r="C488" s="10">
        <v>30</v>
      </c>
      <c r="D488" s="3">
        <v>100000</v>
      </c>
      <c r="E488" t="s">
        <v>7</v>
      </c>
      <c r="F488" t="s">
        <v>13</v>
      </c>
      <c r="G488" t="s">
        <v>27</v>
      </c>
      <c r="H488">
        <v>2013</v>
      </c>
      <c r="I488">
        <v>1086</v>
      </c>
      <c r="J488" t="s">
        <v>61</v>
      </c>
      <c r="K488" t="str">
        <f>IF(AND(I488&gt;600,I488&lt;=1000),"600-1000CC",IF(AND(I488&gt;1000,I488&lt;=2000),"1000-2000CC",IF(AND(I488&gt;2000,I488&lt;=3000),"2000-3000CC",IF(AND(I488&gt;3000,I488&lt;=4000),"3000-4000CC",IF(AND(I488&gt;4000,I488&lt;=5000),"4000-5000CC",IF(AND(I488&gt;5000,I488&lt;=6000),"&gt;5000CC"))))))</f>
        <v>1000-2000CC</v>
      </c>
    </row>
    <row r="489" spans="1:11" x14ac:dyDescent="0.3">
      <c r="A489">
        <v>574</v>
      </c>
      <c r="B489" t="s">
        <v>396</v>
      </c>
      <c r="C489" s="10">
        <v>30</v>
      </c>
      <c r="D489" s="3">
        <v>23000</v>
      </c>
      <c r="E489" t="s">
        <v>7</v>
      </c>
      <c r="F489" t="s">
        <v>13</v>
      </c>
      <c r="G489" t="s">
        <v>27</v>
      </c>
      <c r="H489">
        <v>2019</v>
      </c>
      <c r="I489">
        <v>1495</v>
      </c>
      <c r="J489" t="s">
        <v>10</v>
      </c>
      <c r="K489" t="str">
        <f>IF(AND(I489&gt;600,I489&lt;=1000),"600-1000CC",IF(AND(I489&gt;1000,I489&lt;=2000),"1000-2000CC",IF(AND(I489&gt;2000,I489&lt;=3000),"2000-3000CC",IF(AND(I489&gt;3000,I489&lt;=4000),"3000-4000CC",IF(AND(I489&gt;4000,I489&lt;=5000),"4000-5000CC",IF(AND(I489&gt;5000,I489&lt;=6000),"&gt;5000CC"))))))</f>
        <v>1000-2000CC</v>
      </c>
    </row>
    <row r="490" spans="1:11" x14ac:dyDescent="0.3">
      <c r="A490">
        <v>900</v>
      </c>
      <c r="B490" t="s">
        <v>121</v>
      </c>
      <c r="C490" s="10">
        <v>30</v>
      </c>
      <c r="D490" s="3">
        <v>25000</v>
      </c>
      <c r="E490" t="s">
        <v>7</v>
      </c>
      <c r="F490" t="s">
        <v>13</v>
      </c>
      <c r="G490" t="s">
        <v>9</v>
      </c>
      <c r="H490">
        <v>2019</v>
      </c>
      <c r="I490">
        <v>1248</v>
      </c>
      <c r="J490" t="s">
        <v>10</v>
      </c>
      <c r="K490" t="str">
        <f>IF(AND(I490&gt;600,I490&lt;=1000),"600-1000CC",IF(AND(I490&gt;1000,I490&lt;=2000),"1000-2000CC",IF(AND(I490&gt;2000,I490&lt;=3000),"2000-3000CC",IF(AND(I490&gt;3000,I490&lt;=4000),"3000-4000CC",IF(AND(I490&gt;4000,I490&lt;=5000),"4000-5000CC",IF(AND(I490&gt;5000,I490&lt;=6000),"&gt;5000CC"))))))</f>
        <v>1000-2000CC</v>
      </c>
    </row>
    <row r="491" spans="1:11" x14ac:dyDescent="0.3">
      <c r="A491">
        <v>1343</v>
      </c>
      <c r="B491" t="s">
        <v>121</v>
      </c>
      <c r="C491" s="10">
        <v>30</v>
      </c>
      <c r="D491" s="3">
        <v>25000</v>
      </c>
      <c r="E491" t="s">
        <v>7</v>
      </c>
      <c r="F491" t="s">
        <v>13</v>
      </c>
      <c r="G491" t="s">
        <v>9</v>
      </c>
      <c r="H491">
        <v>2019</v>
      </c>
      <c r="I491">
        <v>796</v>
      </c>
      <c r="J491" t="s">
        <v>10</v>
      </c>
      <c r="K491" t="str">
        <f>IF(AND(I491&gt;600,I491&lt;=1000),"600-1000CC",IF(AND(I491&gt;1000,I491&lt;=2000),"1000-2000CC",IF(AND(I491&gt;2000,I491&lt;=3000),"2000-3000CC",IF(AND(I491&gt;3000,I491&lt;=4000),"3000-4000CC",IF(AND(I491&gt;4000,I491&lt;=5000),"4000-5000CC",IF(AND(I491&gt;5000,I491&lt;=6000),"&gt;5000CC"))))))</f>
        <v>600-1000CC</v>
      </c>
    </row>
    <row r="492" spans="1:11" x14ac:dyDescent="0.3">
      <c r="A492">
        <v>1983</v>
      </c>
      <c r="B492" t="s">
        <v>562</v>
      </c>
      <c r="C492" s="10">
        <v>30</v>
      </c>
      <c r="D492" s="3">
        <v>73500</v>
      </c>
      <c r="E492" t="s">
        <v>7</v>
      </c>
      <c r="F492" t="s">
        <v>13</v>
      </c>
      <c r="G492" t="s">
        <v>9</v>
      </c>
      <c r="H492">
        <v>2018</v>
      </c>
      <c r="I492">
        <v>1497</v>
      </c>
      <c r="J492" t="s">
        <v>10</v>
      </c>
      <c r="K492" t="str">
        <f>IF(AND(I492&gt;600,I492&lt;=1000),"600-1000CC",IF(AND(I492&gt;1000,I492&lt;=2000),"1000-2000CC",IF(AND(I492&gt;2000,I492&lt;=3000),"2000-3000CC",IF(AND(I492&gt;3000,I492&lt;=4000),"3000-4000CC",IF(AND(I492&gt;4000,I492&lt;=5000),"4000-5000CC",IF(AND(I492&gt;5000,I492&lt;=6000),"&gt;5000CC"))))))</f>
        <v>1000-2000CC</v>
      </c>
    </row>
    <row r="493" spans="1:11" x14ac:dyDescent="0.3">
      <c r="A493">
        <v>3105</v>
      </c>
      <c r="B493" t="s">
        <v>121</v>
      </c>
      <c r="C493" s="10">
        <v>30</v>
      </c>
      <c r="D493" s="3">
        <v>25000</v>
      </c>
      <c r="E493" t="s">
        <v>7</v>
      </c>
      <c r="F493" t="s">
        <v>13</v>
      </c>
      <c r="G493" t="s">
        <v>9</v>
      </c>
      <c r="H493">
        <v>2019</v>
      </c>
      <c r="I493">
        <v>999</v>
      </c>
      <c r="J493" t="s">
        <v>10</v>
      </c>
      <c r="K493" t="str">
        <f>IF(AND(I493&gt;600,I493&lt;=1000),"600-1000CC",IF(AND(I493&gt;1000,I493&lt;=2000),"1000-2000CC",IF(AND(I493&gt;2000,I493&lt;=3000),"2000-3000CC",IF(AND(I493&gt;3000,I493&lt;=4000),"3000-4000CC",IF(AND(I493&gt;4000,I493&lt;=5000),"4000-5000CC",IF(AND(I493&gt;5000,I493&lt;=6000),"&gt;5000CC"))))))</f>
        <v>600-1000CC</v>
      </c>
    </row>
    <row r="494" spans="1:11" x14ac:dyDescent="0.3">
      <c r="A494">
        <v>4068</v>
      </c>
      <c r="B494" t="s">
        <v>376</v>
      </c>
      <c r="C494" s="10">
        <v>30</v>
      </c>
      <c r="D494" s="3">
        <v>60585</v>
      </c>
      <c r="E494" t="s">
        <v>12</v>
      </c>
      <c r="F494" t="s">
        <v>13</v>
      </c>
      <c r="G494" t="s">
        <v>9</v>
      </c>
      <c r="H494">
        <v>2017</v>
      </c>
      <c r="I494">
        <v>1991</v>
      </c>
      <c r="J494" t="s">
        <v>10</v>
      </c>
      <c r="K494" t="str">
        <f>IF(AND(I494&gt;600,I494&lt;=1000),"600-1000CC",IF(AND(I494&gt;1000,I494&lt;=2000),"1000-2000CC",IF(AND(I494&gt;2000,I494&lt;=3000),"2000-3000CC",IF(AND(I494&gt;3000,I494&lt;=4000),"3000-4000CC",IF(AND(I494&gt;4000,I494&lt;=5000),"4000-5000CC",IF(AND(I494&gt;5000,I494&lt;=6000),"&gt;5000CC"))))))</f>
        <v>1000-2000CC</v>
      </c>
    </row>
    <row r="495" spans="1:11" x14ac:dyDescent="0.3">
      <c r="A495">
        <v>4168</v>
      </c>
      <c r="B495" t="s">
        <v>121</v>
      </c>
      <c r="C495" s="10">
        <v>30</v>
      </c>
      <c r="D495" s="3">
        <v>25000</v>
      </c>
      <c r="E495" t="s">
        <v>7</v>
      </c>
      <c r="F495" t="s">
        <v>13</v>
      </c>
      <c r="G495" t="s">
        <v>9</v>
      </c>
      <c r="H495">
        <v>2019</v>
      </c>
      <c r="I495">
        <v>2179</v>
      </c>
      <c r="J495" t="s">
        <v>10</v>
      </c>
      <c r="K495" t="str">
        <f>IF(AND(I495&gt;600,I495&lt;=1000),"600-1000CC",IF(AND(I495&gt;1000,I495&lt;=2000),"1000-2000CC",IF(AND(I495&gt;2000,I495&lt;=3000),"2000-3000CC",IF(AND(I495&gt;3000,I495&lt;=4000),"3000-4000CC",IF(AND(I495&gt;4000,I495&lt;=5000),"4000-5000CC",IF(AND(I495&gt;5000,I495&lt;=6000),"&gt;5000CC"))))))</f>
        <v>2000-3000CC</v>
      </c>
    </row>
    <row r="496" spans="1:11" x14ac:dyDescent="0.3">
      <c r="A496">
        <v>5418</v>
      </c>
      <c r="B496" t="s">
        <v>121</v>
      </c>
      <c r="C496" s="10">
        <v>30</v>
      </c>
      <c r="D496" s="3">
        <v>25000</v>
      </c>
      <c r="E496" t="s">
        <v>7</v>
      </c>
      <c r="F496" t="s">
        <v>13</v>
      </c>
      <c r="G496" t="s">
        <v>9</v>
      </c>
      <c r="H496">
        <v>2019</v>
      </c>
      <c r="I496">
        <v>2143</v>
      </c>
      <c r="J496" t="s">
        <v>10</v>
      </c>
      <c r="K496" t="str">
        <f>IF(AND(I496&gt;600,I496&lt;=1000),"600-1000CC",IF(AND(I496&gt;1000,I496&lt;=2000),"1000-2000CC",IF(AND(I496&gt;2000,I496&lt;=3000),"2000-3000CC",IF(AND(I496&gt;3000,I496&lt;=4000),"3000-4000CC",IF(AND(I496&gt;4000,I496&lt;=5000),"4000-5000CC",IF(AND(I496&gt;5000,I496&lt;=6000),"&gt;5000CC"))))))</f>
        <v>2000-3000CC</v>
      </c>
    </row>
    <row r="497" spans="1:11" x14ac:dyDescent="0.3">
      <c r="A497">
        <v>5463</v>
      </c>
      <c r="B497" t="s">
        <v>404</v>
      </c>
      <c r="C497" s="10">
        <v>30</v>
      </c>
      <c r="D497" s="3">
        <v>85002</v>
      </c>
      <c r="E497" t="s">
        <v>7</v>
      </c>
      <c r="F497" t="s">
        <v>13</v>
      </c>
      <c r="G497" t="s">
        <v>27</v>
      </c>
      <c r="H497">
        <v>2014</v>
      </c>
      <c r="I497">
        <v>1998</v>
      </c>
      <c r="J497" t="s">
        <v>10</v>
      </c>
      <c r="K497" t="str">
        <f>IF(AND(I497&gt;600,I497&lt;=1000),"600-1000CC",IF(AND(I497&gt;1000,I497&lt;=2000),"1000-2000CC",IF(AND(I497&gt;2000,I497&lt;=3000),"2000-3000CC",IF(AND(I497&gt;3000,I497&lt;=4000),"3000-4000CC",IF(AND(I497&gt;4000,I497&lt;=5000),"4000-5000CC",IF(AND(I497&gt;5000,I497&lt;=6000),"&gt;5000CC"))))))</f>
        <v>1000-2000CC</v>
      </c>
    </row>
    <row r="498" spans="1:11" x14ac:dyDescent="0.3">
      <c r="A498">
        <v>1719</v>
      </c>
      <c r="B498" t="s">
        <v>339</v>
      </c>
      <c r="C498" s="10">
        <v>29.99</v>
      </c>
      <c r="D498" s="3">
        <v>75099</v>
      </c>
      <c r="E498" t="s">
        <v>7</v>
      </c>
      <c r="F498" t="s">
        <v>13</v>
      </c>
      <c r="G498" t="s">
        <v>9</v>
      </c>
      <c r="H498">
        <v>2014</v>
      </c>
      <c r="I498">
        <v>1498</v>
      </c>
      <c r="J498" t="s">
        <v>10</v>
      </c>
      <c r="K498" t="str">
        <f>IF(AND(I498&gt;600,I498&lt;=1000),"600-1000CC",IF(AND(I498&gt;1000,I498&lt;=2000),"1000-2000CC",IF(AND(I498&gt;2000,I498&lt;=3000),"2000-3000CC",IF(AND(I498&gt;3000,I498&lt;=4000),"3000-4000CC",IF(AND(I498&gt;4000,I498&lt;=5000),"4000-5000CC",IF(AND(I498&gt;5000,I498&lt;=6000),"&gt;5000CC"))))))</f>
        <v>1000-2000CC</v>
      </c>
    </row>
    <row r="499" spans="1:11" x14ac:dyDescent="0.3">
      <c r="A499">
        <v>1307</v>
      </c>
      <c r="B499" t="s">
        <v>861</v>
      </c>
      <c r="C499" s="10">
        <v>29.9</v>
      </c>
      <c r="D499" s="3">
        <v>69000</v>
      </c>
      <c r="E499" t="s">
        <v>7</v>
      </c>
      <c r="F499" t="s">
        <v>13</v>
      </c>
      <c r="G499" t="s">
        <v>9</v>
      </c>
      <c r="H499">
        <v>2015</v>
      </c>
      <c r="I499">
        <v>5950</v>
      </c>
      <c r="J499" t="s">
        <v>127</v>
      </c>
      <c r="K499" t="str">
        <f>IF(AND(I499&gt;600,I499&lt;=1000),"600-1000CC",IF(AND(I499&gt;1000,I499&lt;=2000),"1000-2000CC",IF(AND(I499&gt;2000,I499&lt;=3000),"2000-3000CC",IF(AND(I499&gt;3000,I499&lt;=4000),"3000-4000CC",IF(AND(I499&gt;4000,I499&lt;=5000),"4000-5000CC",IF(AND(I499&gt;5000,I499&lt;=6000),"&gt;5000CC"))))))</f>
        <v>&gt;5000CC</v>
      </c>
    </row>
    <row r="500" spans="1:11" x14ac:dyDescent="0.3">
      <c r="A500">
        <v>2954</v>
      </c>
      <c r="B500" t="s">
        <v>803</v>
      </c>
      <c r="C500" s="10">
        <v>29.9</v>
      </c>
      <c r="D500" s="3">
        <v>61500</v>
      </c>
      <c r="E500" t="s">
        <v>12</v>
      </c>
      <c r="F500" t="s">
        <v>13</v>
      </c>
      <c r="G500" t="s">
        <v>9</v>
      </c>
      <c r="H500">
        <v>2017</v>
      </c>
      <c r="I500">
        <v>2967</v>
      </c>
      <c r="J500" t="s">
        <v>10</v>
      </c>
      <c r="K500" t="str">
        <f>IF(AND(I500&gt;600,I500&lt;=1000),"600-1000CC",IF(AND(I500&gt;1000,I500&lt;=2000),"1000-2000CC",IF(AND(I500&gt;2000,I500&lt;=3000),"2000-3000CC",IF(AND(I500&gt;3000,I500&lt;=4000),"3000-4000CC",IF(AND(I500&gt;4000,I500&lt;=5000),"4000-5000CC",IF(AND(I500&gt;5000,I500&lt;=6000),"&gt;5000CC"))))))</f>
        <v>2000-3000CC</v>
      </c>
    </row>
    <row r="501" spans="1:11" x14ac:dyDescent="0.3">
      <c r="A501">
        <v>5290</v>
      </c>
      <c r="B501" t="s">
        <v>861</v>
      </c>
      <c r="C501" s="10">
        <v>29.9</v>
      </c>
      <c r="D501" s="3">
        <v>69000</v>
      </c>
      <c r="E501" t="s">
        <v>7</v>
      </c>
      <c r="F501" t="s">
        <v>13</v>
      </c>
      <c r="G501" t="s">
        <v>9</v>
      </c>
      <c r="H501">
        <v>2015</v>
      </c>
      <c r="I501">
        <v>2987</v>
      </c>
      <c r="J501" t="s">
        <v>10</v>
      </c>
      <c r="K501" t="str">
        <f>IF(AND(I501&gt;600,I501&lt;=1000),"600-1000CC",IF(AND(I501&gt;1000,I501&lt;=2000),"1000-2000CC",IF(AND(I501&gt;2000,I501&lt;=3000),"2000-3000CC",IF(AND(I501&gt;3000,I501&lt;=4000),"3000-4000CC",IF(AND(I501&gt;4000,I501&lt;=5000),"4000-5000CC",IF(AND(I501&gt;5000,I501&lt;=6000),"&gt;5000CC"))))))</f>
        <v>2000-3000CC</v>
      </c>
    </row>
    <row r="502" spans="1:11" x14ac:dyDescent="0.3">
      <c r="A502">
        <v>5510</v>
      </c>
      <c r="B502" t="s">
        <v>574</v>
      </c>
      <c r="C502" s="10">
        <v>29.9</v>
      </c>
      <c r="D502" s="3">
        <v>79000</v>
      </c>
      <c r="E502" t="s">
        <v>7</v>
      </c>
      <c r="F502" t="s">
        <v>13</v>
      </c>
      <c r="G502" t="s">
        <v>75</v>
      </c>
      <c r="H502">
        <v>2015</v>
      </c>
      <c r="I502">
        <v>2967</v>
      </c>
      <c r="J502" t="s">
        <v>53</v>
      </c>
      <c r="K502" t="str">
        <f>IF(AND(I502&gt;600,I502&lt;=1000),"600-1000CC",IF(AND(I502&gt;1000,I502&lt;=2000),"1000-2000CC",IF(AND(I502&gt;2000,I502&lt;=3000),"2000-3000CC",IF(AND(I502&gt;3000,I502&lt;=4000),"3000-4000CC",IF(AND(I502&gt;4000,I502&lt;=5000),"4000-5000CC",IF(AND(I502&gt;5000,I502&lt;=6000),"&gt;5000CC"))))))</f>
        <v>2000-3000CC</v>
      </c>
    </row>
    <row r="503" spans="1:11" x14ac:dyDescent="0.3">
      <c r="A503">
        <v>2918</v>
      </c>
      <c r="B503" t="s">
        <v>1383</v>
      </c>
      <c r="C503" s="10">
        <v>29.8</v>
      </c>
      <c r="D503" s="3">
        <v>59000</v>
      </c>
      <c r="E503" t="s">
        <v>7</v>
      </c>
      <c r="F503" t="s">
        <v>13</v>
      </c>
      <c r="G503" t="s">
        <v>9</v>
      </c>
      <c r="H503">
        <v>2018</v>
      </c>
      <c r="I503">
        <v>1798</v>
      </c>
      <c r="J503" t="s">
        <v>10</v>
      </c>
      <c r="K503" t="str">
        <f>IF(AND(I503&gt;600,I503&lt;=1000),"600-1000CC",IF(AND(I503&gt;1000,I503&lt;=2000),"1000-2000CC",IF(AND(I503&gt;2000,I503&lt;=3000),"2000-3000CC",IF(AND(I503&gt;3000,I503&lt;=4000),"3000-4000CC",IF(AND(I503&gt;4000,I503&lt;=5000),"4000-5000CC",IF(AND(I503&gt;5000,I503&lt;=6000),"&gt;5000CC"))))))</f>
        <v>1000-2000CC</v>
      </c>
    </row>
    <row r="504" spans="1:11" x14ac:dyDescent="0.3">
      <c r="A504">
        <v>4273</v>
      </c>
      <c r="B504" t="s">
        <v>1383</v>
      </c>
      <c r="C504" s="10">
        <v>29.8</v>
      </c>
      <c r="D504" s="3">
        <v>59000</v>
      </c>
      <c r="E504" t="s">
        <v>7</v>
      </c>
      <c r="F504" t="s">
        <v>13</v>
      </c>
      <c r="G504" t="s">
        <v>9</v>
      </c>
      <c r="H504">
        <v>2018</v>
      </c>
      <c r="I504">
        <v>1186</v>
      </c>
      <c r="J504" t="s">
        <v>10</v>
      </c>
      <c r="K504" t="str">
        <f>IF(AND(I504&gt;600,I504&lt;=1000),"600-1000CC",IF(AND(I504&gt;1000,I504&lt;=2000),"1000-2000CC",IF(AND(I504&gt;2000,I504&lt;=3000),"2000-3000CC",IF(AND(I504&gt;3000,I504&lt;=4000),"3000-4000CC",IF(AND(I504&gt;4000,I504&lt;=5000),"4000-5000CC",IF(AND(I504&gt;5000,I504&lt;=6000),"&gt;5000CC"))))))</f>
        <v>1000-2000CC</v>
      </c>
    </row>
    <row r="505" spans="1:11" x14ac:dyDescent="0.3">
      <c r="A505">
        <v>1247</v>
      </c>
      <c r="B505" t="s">
        <v>527</v>
      </c>
      <c r="C505" s="10">
        <v>29.75</v>
      </c>
      <c r="D505" s="3">
        <v>85000</v>
      </c>
      <c r="E505" t="s">
        <v>7</v>
      </c>
      <c r="F505" t="s">
        <v>13</v>
      </c>
      <c r="G505" t="s">
        <v>27</v>
      </c>
      <c r="H505">
        <v>2015</v>
      </c>
      <c r="I505">
        <v>1799</v>
      </c>
      <c r="J505" t="s">
        <v>10</v>
      </c>
      <c r="K505" t="str">
        <f>IF(AND(I505&gt;600,I505&lt;=1000),"600-1000CC",IF(AND(I505&gt;1000,I505&lt;=2000),"1000-2000CC",IF(AND(I505&gt;2000,I505&lt;=3000),"2000-3000CC",IF(AND(I505&gt;3000,I505&lt;=4000),"3000-4000CC",IF(AND(I505&gt;4000,I505&lt;=5000),"4000-5000CC",IF(AND(I505&gt;5000,I505&lt;=6000),"&gt;5000CC"))))))</f>
        <v>1000-2000CC</v>
      </c>
    </row>
    <row r="506" spans="1:11" x14ac:dyDescent="0.3">
      <c r="A506">
        <v>1556</v>
      </c>
      <c r="B506" t="s">
        <v>527</v>
      </c>
      <c r="C506" s="10">
        <v>29.75</v>
      </c>
      <c r="D506" s="3">
        <v>85000</v>
      </c>
      <c r="E506" t="s">
        <v>7</v>
      </c>
      <c r="F506" t="s">
        <v>13</v>
      </c>
      <c r="G506" t="s">
        <v>27</v>
      </c>
      <c r="H506">
        <v>2015</v>
      </c>
      <c r="I506">
        <v>1968</v>
      </c>
      <c r="J506" t="s">
        <v>10</v>
      </c>
      <c r="K506" t="str">
        <f>IF(AND(I506&gt;600,I506&lt;=1000),"600-1000CC",IF(AND(I506&gt;1000,I506&lt;=2000),"1000-2000CC",IF(AND(I506&gt;2000,I506&lt;=3000),"2000-3000CC",IF(AND(I506&gt;3000,I506&lt;=4000),"3000-4000CC",IF(AND(I506&gt;4000,I506&lt;=5000),"4000-5000CC",IF(AND(I506&gt;5000,I506&lt;=6000),"&gt;5000CC"))))))</f>
        <v>1000-2000CC</v>
      </c>
    </row>
    <row r="507" spans="1:11" x14ac:dyDescent="0.3">
      <c r="A507">
        <v>1982</v>
      </c>
      <c r="B507" t="s">
        <v>1055</v>
      </c>
      <c r="C507" s="10">
        <v>29.75</v>
      </c>
      <c r="D507" s="3">
        <v>72000</v>
      </c>
      <c r="E507" t="s">
        <v>12</v>
      </c>
      <c r="F507" t="s">
        <v>13</v>
      </c>
      <c r="G507" t="s">
        <v>27</v>
      </c>
      <c r="H507">
        <v>2012</v>
      </c>
      <c r="I507">
        <v>2499</v>
      </c>
      <c r="J507" t="s">
        <v>61</v>
      </c>
      <c r="K507" t="str">
        <f>IF(AND(I507&gt;600,I507&lt;=1000),"600-1000CC",IF(AND(I507&gt;1000,I507&lt;=2000),"1000-2000CC",IF(AND(I507&gt;2000,I507&lt;=3000),"2000-3000CC",IF(AND(I507&gt;3000,I507&lt;=4000),"3000-4000CC",IF(AND(I507&gt;4000,I507&lt;=5000),"4000-5000CC",IF(AND(I507&gt;5000,I507&lt;=6000),"&gt;5000CC"))))))</f>
        <v>2000-3000CC</v>
      </c>
    </row>
    <row r="508" spans="1:11" x14ac:dyDescent="0.3">
      <c r="A508">
        <v>3713</v>
      </c>
      <c r="B508" t="s">
        <v>266</v>
      </c>
      <c r="C508" s="10">
        <v>29.75</v>
      </c>
      <c r="D508" s="3">
        <v>71000</v>
      </c>
      <c r="E508" t="s">
        <v>7</v>
      </c>
      <c r="F508" t="s">
        <v>13</v>
      </c>
      <c r="G508" t="s">
        <v>27</v>
      </c>
      <c r="H508">
        <v>2018</v>
      </c>
      <c r="I508">
        <v>999</v>
      </c>
      <c r="J508" t="s">
        <v>10</v>
      </c>
      <c r="K508" t="str">
        <f>IF(AND(I508&gt;600,I508&lt;=1000),"600-1000CC",IF(AND(I508&gt;1000,I508&lt;=2000),"1000-2000CC",IF(AND(I508&gt;2000,I508&lt;=3000),"2000-3000CC",IF(AND(I508&gt;3000,I508&lt;=4000),"3000-4000CC",IF(AND(I508&gt;4000,I508&lt;=5000),"4000-5000CC",IF(AND(I508&gt;5000,I508&lt;=6000),"&gt;5000CC"))))))</f>
        <v>600-1000CC</v>
      </c>
    </row>
    <row r="509" spans="1:11" x14ac:dyDescent="0.3">
      <c r="A509">
        <v>4294</v>
      </c>
      <c r="B509" t="s">
        <v>266</v>
      </c>
      <c r="C509" s="10">
        <v>29.75</v>
      </c>
      <c r="D509" s="3">
        <v>71000</v>
      </c>
      <c r="E509" t="s">
        <v>7</v>
      </c>
      <c r="F509" t="s">
        <v>13</v>
      </c>
      <c r="G509" t="s">
        <v>27</v>
      </c>
      <c r="H509">
        <v>2018</v>
      </c>
      <c r="I509">
        <v>1197</v>
      </c>
      <c r="J509" t="s">
        <v>61</v>
      </c>
      <c r="K509" t="str">
        <f>IF(AND(I509&gt;600,I509&lt;=1000),"600-1000CC",IF(AND(I509&gt;1000,I509&lt;=2000),"1000-2000CC",IF(AND(I509&gt;2000,I509&lt;=3000),"2000-3000CC",IF(AND(I509&gt;3000,I509&lt;=4000),"3000-4000CC",IF(AND(I509&gt;4000,I509&lt;=5000),"4000-5000CC",IF(AND(I509&gt;5000,I509&lt;=6000),"&gt;5000CC"))))))</f>
        <v>1000-2000CC</v>
      </c>
    </row>
    <row r="510" spans="1:11" x14ac:dyDescent="0.3">
      <c r="A510">
        <v>5342</v>
      </c>
      <c r="B510" t="s">
        <v>527</v>
      </c>
      <c r="C510" s="10">
        <v>29.75</v>
      </c>
      <c r="D510" s="3">
        <v>85000</v>
      </c>
      <c r="E510" t="s">
        <v>7</v>
      </c>
      <c r="F510" t="s">
        <v>13</v>
      </c>
      <c r="G510" t="s">
        <v>27</v>
      </c>
      <c r="H510">
        <v>2015</v>
      </c>
      <c r="I510">
        <v>1997</v>
      </c>
      <c r="J510" t="s">
        <v>10</v>
      </c>
      <c r="K510" t="str">
        <f>IF(AND(I510&gt;600,I510&lt;=1000),"600-1000CC",IF(AND(I510&gt;1000,I510&lt;=2000),"1000-2000CC",IF(AND(I510&gt;2000,I510&lt;=3000),"2000-3000CC",IF(AND(I510&gt;3000,I510&lt;=4000),"3000-4000CC",IF(AND(I510&gt;4000,I510&lt;=5000),"4000-5000CC",IF(AND(I510&gt;5000,I510&lt;=6000),"&gt;5000CC"))))))</f>
        <v>1000-2000CC</v>
      </c>
    </row>
    <row r="511" spans="1:11" x14ac:dyDescent="0.3">
      <c r="A511">
        <v>733</v>
      </c>
      <c r="B511" t="s">
        <v>573</v>
      </c>
      <c r="C511" s="10">
        <v>29.5</v>
      </c>
      <c r="D511" s="3">
        <v>11000</v>
      </c>
      <c r="E511" t="s">
        <v>7</v>
      </c>
      <c r="F511" t="s">
        <v>13</v>
      </c>
      <c r="G511" t="s">
        <v>9</v>
      </c>
      <c r="H511">
        <v>2017</v>
      </c>
      <c r="I511">
        <v>1086</v>
      </c>
      <c r="J511" t="s">
        <v>10</v>
      </c>
      <c r="K511" t="str">
        <f>IF(AND(I511&gt;600,I511&lt;=1000),"600-1000CC",IF(AND(I511&gt;1000,I511&lt;=2000),"1000-2000CC",IF(AND(I511&gt;2000,I511&lt;=3000),"2000-3000CC",IF(AND(I511&gt;3000,I511&lt;=4000),"3000-4000CC",IF(AND(I511&gt;4000,I511&lt;=5000),"4000-5000CC",IF(AND(I511&gt;5000,I511&lt;=6000),"&gt;5000CC"))))))</f>
        <v>1000-2000CC</v>
      </c>
    </row>
    <row r="512" spans="1:11" x14ac:dyDescent="0.3">
      <c r="A512">
        <v>745</v>
      </c>
      <c r="B512" t="s">
        <v>579</v>
      </c>
      <c r="C512" s="10">
        <v>29.5</v>
      </c>
      <c r="D512" s="3">
        <v>41000</v>
      </c>
      <c r="E512" t="s">
        <v>7</v>
      </c>
      <c r="F512" t="s">
        <v>13</v>
      </c>
      <c r="G512" t="s">
        <v>9</v>
      </c>
      <c r="H512">
        <v>2017</v>
      </c>
      <c r="I512">
        <v>998</v>
      </c>
      <c r="J512" t="s">
        <v>10</v>
      </c>
      <c r="K512" t="str">
        <f>IF(AND(I512&gt;600,I512&lt;=1000),"600-1000CC",IF(AND(I512&gt;1000,I512&lt;=2000),"1000-2000CC",IF(AND(I512&gt;2000,I512&lt;=3000),"2000-3000CC",IF(AND(I512&gt;3000,I512&lt;=4000),"3000-4000CC",IF(AND(I512&gt;4000,I512&lt;=5000),"4000-5000CC",IF(AND(I512&gt;5000,I512&lt;=6000),"&gt;5000CC"))))))</f>
        <v>600-1000CC</v>
      </c>
    </row>
    <row r="513" spans="1:11" x14ac:dyDescent="0.3">
      <c r="A513">
        <v>1317</v>
      </c>
      <c r="B513" t="s">
        <v>868</v>
      </c>
      <c r="C513" s="10">
        <v>29.5</v>
      </c>
      <c r="D513" s="3">
        <v>120000</v>
      </c>
      <c r="E513" t="s">
        <v>7</v>
      </c>
      <c r="F513" t="s">
        <v>13</v>
      </c>
      <c r="G513" t="s">
        <v>9</v>
      </c>
      <c r="H513">
        <v>2016</v>
      </c>
      <c r="I513">
        <v>2996</v>
      </c>
      <c r="J513" t="s">
        <v>61</v>
      </c>
      <c r="K513" t="str">
        <f>IF(AND(I513&gt;600,I513&lt;=1000),"600-1000CC",IF(AND(I513&gt;1000,I513&lt;=2000),"1000-2000CC",IF(AND(I513&gt;2000,I513&lt;=3000),"2000-3000CC",IF(AND(I513&gt;3000,I513&lt;=4000),"3000-4000CC",IF(AND(I513&gt;4000,I513&lt;=5000),"4000-5000CC",IF(AND(I513&gt;5000,I513&lt;=6000),"&gt;5000CC"))))))</f>
        <v>2000-3000CC</v>
      </c>
    </row>
    <row r="514" spans="1:11" x14ac:dyDescent="0.3">
      <c r="A514">
        <v>5398</v>
      </c>
      <c r="B514" t="s">
        <v>868</v>
      </c>
      <c r="C514" s="10">
        <v>29.5</v>
      </c>
      <c r="D514" s="3">
        <v>120000</v>
      </c>
      <c r="E514" t="s">
        <v>7</v>
      </c>
      <c r="F514" t="s">
        <v>13</v>
      </c>
      <c r="G514" t="s">
        <v>9</v>
      </c>
      <c r="H514">
        <v>2016</v>
      </c>
      <c r="I514">
        <v>2995</v>
      </c>
      <c r="J514" t="s">
        <v>10</v>
      </c>
      <c r="K514" t="str">
        <f>IF(AND(I514&gt;600,I514&lt;=1000),"600-1000CC",IF(AND(I514&gt;1000,I514&lt;=2000),"1000-2000CC",IF(AND(I514&gt;2000,I514&lt;=3000),"2000-3000CC",IF(AND(I514&gt;3000,I514&lt;=4000),"3000-4000CC",IF(AND(I514&gt;4000,I514&lt;=5000),"4000-5000CC",IF(AND(I514&gt;5000,I514&lt;=6000),"&gt;5000CC"))))))</f>
        <v>2000-3000CC</v>
      </c>
    </row>
    <row r="515" spans="1:11" x14ac:dyDescent="0.3">
      <c r="A515">
        <v>3235</v>
      </c>
      <c r="B515" t="s">
        <v>1145</v>
      </c>
      <c r="C515" s="10">
        <v>29.32</v>
      </c>
      <c r="D515" s="3">
        <v>91604</v>
      </c>
      <c r="E515" t="s">
        <v>7</v>
      </c>
      <c r="F515" t="s">
        <v>8</v>
      </c>
      <c r="G515" t="s">
        <v>27</v>
      </c>
      <c r="H515">
        <v>2020</v>
      </c>
      <c r="I515">
        <v>2179</v>
      </c>
      <c r="J515" t="s">
        <v>10</v>
      </c>
      <c r="K515" t="str">
        <f>IF(AND(I515&gt;600,I515&lt;=1000),"600-1000CC",IF(AND(I515&gt;1000,I515&lt;=2000),"1000-2000CC",IF(AND(I515&gt;2000,I515&lt;=3000),"2000-3000CC",IF(AND(I515&gt;3000,I515&lt;=4000),"3000-4000CC",IF(AND(I515&gt;4000,I515&lt;=5000),"4000-5000CC",IF(AND(I515&gt;5000,I515&lt;=6000),"&gt;5000CC"))))))</f>
        <v>2000-3000CC</v>
      </c>
    </row>
    <row r="516" spans="1:11" x14ac:dyDescent="0.3">
      <c r="A516">
        <v>710</v>
      </c>
      <c r="B516" t="s">
        <v>562</v>
      </c>
      <c r="C516" s="10">
        <v>29.29</v>
      </c>
      <c r="D516" s="3">
        <v>59000</v>
      </c>
      <c r="E516" t="s">
        <v>7</v>
      </c>
      <c r="F516" t="s">
        <v>13</v>
      </c>
      <c r="G516" t="s">
        <v>27</v>
      </c>
      <c r="H516">
        <v>2017</v>
      </c>
      <c r="I516">
        <v>1199</v>
      </c>
      <c r="J516" t="s">
        <v>61</v>
      </c>
      <c r="K516" t="str">
        <f>IF(AND(I516&gt;600,I516&lt;=1000),"600-1000CC",IF(AND(I516&gt;1000,I516&lt;=2000),"1000-2000CC",IF(AND(I516&gt;2000,I516&lt;=3000),"2000-3000CC",IF(AND(I516&gt;3000,I516&lt;=4000),"3000-4000CC",IF(AND(I516&gt;4000,I516&lt;=5000),"4000-5000CC",IF(AND(I516&gt;5000,I516&lt;=6000),"&gt;5000CC"))))))</f>
        <v>1000-2000CC</v>
      </c>
    </row>
    <row r="517" spans="1:11" x14ac:dyDescent="0.3">
      <c r="A517">
        <v>693</v>
      </c>
      <c r="B517" t="s">
        <v>266</v>
      </c>
      <c r="C517" s="10">
        <v>29.25</v>
      </c>
      <c r="D517" s="3">
        <v>42000</v>
      </c>
      <c r="E517" t="s">
        <v>7</v>
      </c>
      <c r="F517" t="s">
        <v>13</v>
      </c>
      <c r="G517" t="s">
        <v>9</v>
      </c>
      <c r="H517">
        <v>2017</v>
      </c>
      <c r="I517">
        <v>1451</v>
      </c>
      <c r="J517" t="s">
        <v>10</v>
      </c>
      <c r="K517" t="str">
        <f>IF(AND(I517&gt;600,I517&lt;=1000),"600-1000CC",IF(AND(I517&gt;1000,I517&lt;=2000),"1000-2000CC",IF(AND(I517&gt;2000,I517&lt;=3000),"2000-3000CC",IF(AND(I517&gt;3000,I517&lt;=4000),"3000-4000CC",IF(AND(I517&gt;4000,I517&lt;=5000),"4000-5000CC",IF(AND(I517&gt;5000,I517&lt;=6000),"&gt;5000CC"))))))</f>
        <v>1000-2000CC</v>
      </c>
    </row>
    <row r="518" spans="1:11" x14ac:dyDescent="0.3">
      <c r="A518">
        <v>1171</v>
      </c>
      <c r="B518" t="s">
        <v>562</v>
      </c>
      <c r="C518" s="10">
        <v>29</v>
      </c>
      <c r="D518" s="3">
        <v>60500</v>
      </c>
      <c r="E518" t="s">
        <v>7</v>
      </c>
      <c r="F518" t="s">
        <v>13</v>
      </c>
      <c r="G518" t="s">
        <v>9</v>
      </c>
      <c r="H518">
        <v>2017</v>
      </c>
      <c r="I518">
        <v>1248</v>
      </c>
      <c r="J518" t="s">
        <v>61</v>
      </c>
      <c r="K518" t="str">
        <f>IF(AND(I518&gt;600,I518&lt;=1000),"600-1000CC",IF(AND(I518&gt;1000,I518&lt;=2000),"1000-2000CC",IF(AND(I518&gt;2000,I518&lt;=3000),"2000-3000CC",IF(AND(I518&gt;3000,I518&lt;=4000),"3000-4000CC",IF(AND(I518&gt;4000,I518&lt;=5000),"4000-5000CC",IF(AND(I518&gt;5000,I518&lt;=6000),"&gt;5000CC"))))))</f>
        <v>1000-2000CC</v>
      </c>
    </row>
    <row r="519" spans="1:11" x14ac:dyDescent="0.3">
      <c r="A519">
        <v>1184</v>
      </c>
      <c r="B519" t="s">
        <v>815</v>
      </c>
      <c r="C519" s="10">
        <v>29</v>
      </c>
      <c r="D519" s="3">
        <v>83005</v>
      </c>
      <c r="E519" t="s">
        <v>7</v>
      </c>
      <c r="F519" t="s">
        <v>13</v>
      </c>
      <c r="G519" t="s">
        <v>27</v>
      </c>
      <c r="H519">
        <v>2014</v>
      </c>
      <c r="I519">
        <v>1595</v>
      </c>
      <c r="J519" t="s">
        <v>10</v>
      </c>
      <c r="K519" t="str">
        <f>IF(AND(I519&gt;600,I519&lt;=1000),"600-1000CC",IF(AND(I519&gt;1000,I519&lt;=2000),"1000-2000CC",IF(AND(I519&gt;2000,I519&lt;=3000),"2000-3000CC",IF(AND(I519&gt;3000,I519&lt;=4000),"3000-4000CC",IF(AND(I519&gt;4000,I519&lt;=5000),"4000-5000CC",IF(AND(I519&gt;5000,I519&lt;=6000),"&gt;5000CC"))))))</f>
        <v>1000-2000CC</v>
      </c>
    </row>
    <row r="520" spans="1:11" x14ac:dyDescent="0.3">
      <c r="A520">
        <v>1472</v>
      </c>
      <c r="B520" t="s">
        <v>562</v>
      </c>
      <c r="C520" s="10">
        <v>29</v>
      </c>
      <c r="D520" s="3">
        <v>60500</v>
      </c>
      <c r="E520" t="s">
        <v>7</v>
      </c>
      <c r="F520" t="s">
        <v>13</v>
      </c>
      <c r="G520" t="s">
        <v>9</v>
      </c>
      <c r="H520">
        <v>2017</v>
      </c>
      <c r="I520">
        <v>799</v>
      </c>
      <c r="J520" t="s">
        <v>10</v>
      </c>
      <c r="K520" t="str">
        <f>IF(AND(I520&gt;600,I520&lt;=1000),"600-1000CC",IF(AND(I520&gt;1000,I520&lt;=2000),"1000-2000CC",IF(AND(I520&gt;2000,I520&lt;=3000),"2000-3000CC",IF(AND(I520&gt;3000,I520&lt;=4000),"3000-4000CC",IF(AND(I520&gt;4000,I520&lt;=5000),"4000-5000CC",IF(AND(I520&gt;5000,I520&lt;=6000),"&gt;5000CC"))))))</f>
        <v>600-1000CC</v>
      </c>
    </row>
    <row r="521" spans="1:11" x14ac:dyDescent="0.3">
      <c r="A521">
        <v>1506</v>
      </c>
      <c r="B521" t="s">
        <v>815</v>
      </c>
      <c r="C521" s="10">
        <v>29</v>
      </c>
      <c r="D521" s="3">
        <v>83005</v>
      </c>
      <c r="E521" t="s">
        <v>7</v>
      </c>
      <c r="F521" t="s">
        <v>13</v>
      </c>
      <c r="G521" t="s">
        <v>27</v>
      </c>
      <c r="H521">
        <v>2014</v>
      </c>
      <c r="I521">
        <v>2143</v>
      </c>
      <c r="J521" t="s">
        <v>10</v>
      </c>
      <c r="K521" t="str">
        <f>IF(AND(I521&gt;600,I521&lt;=1000),"600-1000CC",IF(AND(I521&gt;1000,I521&lt;=2000),"1000-2000CC",IF(AND(I521&gt;2000,I521&lt;=3000),"2000-3000CC",IF(AND(I521&gt;3000,I521&lt;=4000),"3000-4000CC",IF(AND(I521&gt;4000,I521&lt;=5000),"4000-5000CC",IF(AND(I521&gt;5000,I521&lt;=6000),"&gt;5000CC"))))))</f>
        <v>2000-3000CC</v>
      </c>
    </row>
    <row r="522" spans="1:11" x14ac:dyDescent="0.3">
      <c r="A522">
        <v>2132</v>
      </c>
      <c r="B522" t="s">
        <v>280</v>
      </c>
      <c r="C522" s="10">
        <v>29</v>
      </c>
      <c r="D522" s="3">
        <v>67000</v>
      </c>
      <c r="E522" t="s">
        <v>7</v>
      </c>
      <c r="F522" t="s">
        <v>13</v>
      </c>
      <c r="G522" t="s">
        <v>27</v>
      </c>
      <c r="H522">
        <v>2016</v>
      </c>
      <c r="I522">
        <v>1194</v>
      </c>
      <c r="J522" t="s">
        <v>10</v>
      </c>
      <c r="K522" t="str">
        <f>IF(AND(I522&gt;600,I522&lt;=1000),"600-1000CC",IF(AND(I522&gt;1000,I522&lt;=2000),"1000-2000CC",IF(AND(I522&gt;2000,I522&lt;=3000),"2000-3000CC",IF(AND(I522&gt;3000,I522&lt;=4000),"3000-4000CC",IF(AND(I522&gt;4000,I522&lt;=5000),"4000-5000CC",IF(AND(I522&gt;5000,I522&lt;=6000),"&gt;5000CC"))))))</f>
        <v>1000-2000CC</v>
      </c>
    </row>
    <row r="523" spans="1:11" x14ac:dyDescent="0.3">
      <c r="A523">
        <v>4529</v>
      </c>
      <c r="B523" t="s">
        <v>325</v>
      </c>
      <c r="C523" s="10">
        <v>29</v>
      </c>
      <c r="D523" s="3">
        <v>95000</v>
      </c>
      <c r="E523" t="s">
        <v>7</v>
      </c>
      <c r="F523" t="s">
        <v>13</v>
      </c>
      <c r="G523" t="s">
        <v>9</v>
      </c>
      <c r="H523">
        <v>2017</v>
      </c>
      <c r="I523">
        <v>1197</v>
      </c>
      <c r="J523" t="s">
        <v>61</v>
      </c>
      <c r="K523" t="str">
        <f>IF(AND(I523&gt;600,I523&lt;=1000),"600-1000CC",IF(AND(I523&gt;1000,I523&lt;=2000),"1000-2000CC",IF(AND(I523&gt;2000,I523&lt;=3000),"2000-3000CC",IF(AND(I523&gt;3000,I523&lt;=4000),"3000-4000CC",IF(AND(I523&gt;4000,I523&lt;=5000),"4000-5000CC",IF(AND(I523&gt;5000,I523&lt;=6000),"&gt;5000CC"))))))</f>
        <v>1000-2000CC</v>
      </c>
    </row>
    <row r="524" spans="1:11" x14ac:dyDescent="0.3">
      <c r="A524">
        <v>5242</v>
      </c>
      <c r="B524" t="s">
        <v>815</v>
      </c>
      <c r="C524" s="10">
        <v>29</v>
      </c>
      <c r="D524" s="3">
        <v>83005</v>
      </c>
      <c r="E524" t="s">
        <v>7</v>
      </c>
      <c r="F524" t="s">
        <v>13</v>
      </c>
      <c r="G524" t="s">
        <v>27</v>
      </c>
      <c r="H524">
        <v>2014</v>
      </c>
      <c r="I524">
        <v>1968</v>
      </c>
      <c r="J524" t="s">
        <v>10</v>
      </c>
      <c r="K524" t="str">
        <f>IF(AND(I524&gt;600,I524&lt;=1000),"600-1000CC",IF(AND(I524&gt;1000,I524&lt;=2000),"1000-2000CC",IF(AND(I524&gt;2000,I524&lt;=3000),"2000-3000CC",IF(AND(I524&gt;3000,I524&lt;=4000),"3000-4000CC",IF(AND(I524&gt;4000,I524&lt;=5000),"4000-5000CC",IF(AND(I524&gt;5000,I524&lt;=6000),"&gt;5000CC"))))))</f>
        <v>1000-2000CC</v>
      </c>
    </row>
    <row r="525" spans="1:11" x14ac:dyDescent="0.3">
      <c r="A525">
        <v>5507</v>
      </c>
      <c r="B525" t="s">
        <v>121</v>
      </c>
      <c r="C525" s="10">
        <v>28.9</v>
      </c>
      <c r="D525" s="3">
        <v>45000</v>
      </c>
      <c r="E525" t="s">
        <v>7</v>
      </c>
      <c r="F525" t="s">
        <v>13</v>
      </c>
      <c r="G525" t="s">
        <v>9</v>
      </c>
      <c r="H525">
        <v>2018</v>
      </c>
      <c r="I525">
        <v>2995</v>
      </c>
      <c r="J525" t="s">
        <v>61</v>
      </c>
      <c r="K525" t="str">
        <f>IF(AND(I525&gt;600,I525&lt;=1000),"600-1000CC",IF(AND(I525&gt;1000,I525&lt;=2000),"1000-2000CC",IF(AND(I525&gt;2000,I525&lt;=3000),"2000-3000CC",IF(AND(I525&gt;3000,I525&lt;=4000),"3000-4000CC",IF(AND(I525&gt;4000,I525&lt;=5000),"4000-5000CC",IF(AND(I525&gt;5000,I525&lt;=6000),"&gt;5000CC"))))))</f>
        <v>2000-3000CC</v>
      </c>
    </row>
    <row r="526" spans="1:11" x14ac:dyDescent="0.3">
      <c r="A526">
        <v>1131</v>
      </c>
      <c r="B526" t="s">
        <v>366</v>
      </c>
      <c r="C526" s="10">
        <v>28.75</v>
      </c>
      <c r="D526" s="3">
        <v>80000</v>
      </c>
      <c r="E526" t="s">
        <v>7</v>
      </c>
      <c r="F526" t="s">
        <v>13</v>
      </c>
      <c r="G526" t="s">
        <v>9</v>
      </c>
      <c r="H526">
        <v>2018</v>
      </c>
      <c r="I526">
        <v>814</v>
      </c>
      <c r="J526" t="s">
        <v>10</v>
      </c>
      <c r="K526" t="str">
        <f>IF(AND(I526&gt;600,I526&lt;=1000),"600-1000CC",IF(AND(I526&gt;1000,I526&lt;=2000),"1000-2000CC",IF(AND(I526&gt;2000,I526&lt;=3000),"2000-3000CC",IF(AND(I526&gt;3000,I526&lt;=4000),"3000-4000CC",IF(AND(I526&gt;4000,I526&lt;=5000),"4000-5000CC",IF(AND(I526&gt;5000,I526&lt;=6000),"&gt;5000CC"))))))</f>
        <v>600-1000CC</v>
      </c>
    </row>
    <row r="527" spans="1:11" x14ac:dyDescent="0.3">
      <c r="A527">
        <v>1401</v>
      </c>
      <c r="B527" t="s">
        <v>366</v>
      </c>
      <c r="C527" s="10">
        <v>28.75</v>
      </c>
      <c r="D527" s="3">
        <v>80000</v>
      </c>
      <c r="E527" t="s">
        <v>7</v>
      </c>
      <c r="F527" t="s">
        <v>13</v>
      </c>
      <c r="G527" t="s">
        <v>9</v>
      </c>
      <c r="H527">
        <v>2018</v>
      </c>
      <c r="I527">
        <v>2987</v>
      </c>
      <c r="J527" t="s">
        <v>10</v>
      </c>
      <c r="K527" t="str">
        <f>IF(AND(I527&gt;600,I527&lt;=1000),"600-1000CC",IF(AND(I527&gt;1000,I527&lt;=2000),"1000-2000CC",IF(AND(I527&gt;2000,I527&lt;=3000),"2000-3000CC",IF(AND(I527&gt;3000,I527&lt;=4000),"3000-4000CC",IF(AND(I527&gt;4000,I527&lt;=5000),"4000-5000CC",IF(AND(I527&gt;5000,I527&lt;=6000),"&gt;5000CC"))))))</f>
        <v>2000-3000CC</v>
      </c>
    </row>
    <row r="528" spans="1:11" x14ac:dyDescent="0.3">
      <c r="A528">
        <v>97</v>
      </c>
      <c r="B528" t="s">
        <v>105</v>
      </c>
      <c r="C528" s="10">
        <v>28.5</v>
      </c>
      <c r="D528" s="3">
        <v>38000</v>
      </c>
      <c r="E528" t="s">
        <v>7</v>
      </c>
      <c r="F528" t="s">
        <v>13</v>
      </c>
      <c r="G528" t="s">
        <v>27</v>
      </c>
      <c r="H528">
        <v>2015</v>
      </c>
      <c r="I528">
        <v>2143</v>
      </c>
      <c r="J528" t="s">
        <v>10</v>
      </c>
      <c r="K528" t="str">
        <f>IF(AND(I528&gt;600,I528&lt;=1000),"600-1000CC",IF(AND(I528&gt;1000,I528&lt;=2000),"1000-2000CC",IF(AND(I528&gt;2000,I528&lt;=3000),"2000-3000CC",IF(AND(I528&gt;3000,I528&lt;=4000),"3000-4000CC",IF(AND(I528&gt;4000,I528&lt;=5000),"4000-5000CC",IF(AND(I528&gt;5000,I528&lt;=6000),"&gt;5000CC"))))))</f>
        <v>2000-3000CC</v>
      </c>
    </row>
    <row r="529" spans="1:11" x14ac:dyDescent="0.3">
      <c r="A529">
        <v>326</v>
      </c>
      <c r="B529" t="s">
        <v>300</v>
      </c>
      <c r="C529" s="10">
        <v>28.5</v>
      </c>
      <c r="D529" s="3">
        <v>47000</v>
      </c>
      <c r="E529" t="s">
        <v>7</v>
      </c>
      <c r="F529" t="s">
        <v>13</v>
      </c>
      <c r="G529" t="s">
        <v>9</v>
      </c>
      <c r="H529">
        <v>2020</v>
      </c>
      <c r="I529">
        <v>2393</v>
      </c>
      <c r="J529" t="s">
        <v>61</v>
      </c>
      <c r="K529" t="str">
        <f>IF(AND(I529&gt;600,I529&lt;=1000),"600-1000CC",IF(AND(I529&gt;1000,I529&lt;=2000),"1000-2000CC",IF(AND(I529&gt;2000,I529&lt;=3000),"2000-3000CC",IF(AND(I529&gt;3000,I529&lt;=4000),"3000-4000CC",IF(AND(I529&gt;4000,I529&lt;=5000),"4000-5000CC",IF(AND(I529&gt;5000,I529&lt;=6000),"&gt;5000CC"))))))</f>
        <v>2000-3000CC</v>
      </c>
    </row>
    <row r="530" spans="1:11" x14ac:dyDescent="0.3">
      <c r="A530">
        <v>1163</v>
      </c>
      <c r="B530" t="s">
        <v>805</v>
      </c>
      <c r="C530" s="10">
        <v>28.5</v>
      </c>
      <c r="D530" s="3">
        <v>38500</v>
      </c>
      <c r="E530" t="s">
        <v>7</v>
      </c>
      <c r="F530" t="s">
        <v>13</v>
      </c>
      <c r="G530" t="s">
        <v>9</v>
      </c>
      <c r="H530">
        <v>2018</v>
      </c>
      <c r="I530">
        <v>1498</v>
      </c>
      <c r="J530" t="s">
        <v>10</v>
      </c>
      <c r="K530" t="str">
        <f>IF(AND(I530&gt;600,I530&lt;=1000),"600-1000CC",IF(AND(I530&gt;1000,I530&lt;=2000),"1000-2000CC",IF(AND(I530&gt;2000,I530&lt;=3000),"2000-3000CC",IF(AND(I530&gt;3000,I530&lt;=4000),"3000-4000CC",IF(AND(I530&gt;4000,I530&lt;=5000),"4000-5000CC",IF(AND(I530&gt;5000,I530&lt;=6000),"&gt;5000CC"))))))</f>
        <v>1000-2000CC</v>
      </c>
    </row>
    <row r="531" spans="1:11" x14ac:dyDescent="0.3">
      <c r="A531">
        <v>1462</v>
      </c>
      <c r="B531" t="s">
        <v>805</v>
      </c>
      <c r="C531" s="10">
        <v>28.5</v>
      </c>
      <c r="D531" s="3">
        <v>38500</v>
      </c>
      <c r="E531" t="s">
        <v>7</v>
      </c>
      <c r="F531" t="s">
        <v>13</v>
      </c>
      <c r="G531" t="s">
        <v>9</v>
      </c>
      <c r="H531">
        <v>2018</v>
      </c>
      <c r="I531">
        <v>1493</v>
      </c>
      <c r="J531" t="s">
        <v>10</v>
      </c>
      <c r="K531" t="str">
        <f>IF(AND(I531&gt;600,I531&lt;=1000),"600-1000CC",IF(AND(I531&gt;1000,I531&lt;=2000),"1000-2000CC",IF(AND(I531&gt;2000,I531&lt;=3000),"2000-3000CC",IF(AND(I531&gt;3000,I531&lt;=4000),"3000-4000CC",IF(AND(I531&gt;4000,I531&lt;=5000),"4000-5000CC",IF(AND(I531&gt;5000,I531&lt;=6000),"&gt;5000CC"))))))</f>
        <v>1000-2000CC</v>
      </c>
    </row>
    <row r="532" spans="1:11" x14ac:dyDescent="0.3">
      <c r="A532">
        <v>4413</v>
      </c>
      <c r="B532" t="s">
        <v>105</v>
      </c>
      <c r="C532" s="10">
        <v>28.5</v>
      </c>
      <c r="D532" s="3">
        <v>38000</v>
      </c>
      <c r="E532" t="s">
        <v>7</v>
      </c>
      <c r="F532" t="s">
        <v>13</v>
      </c>
      <c r="G532" t="s">
        <v>27</v>
      </c>
      <c r="H532">
        <v>2015</v>
      </c>
      <c r="I532">
        <v>1248</v>
      </c>
      <c r="J532" t="s">
        <v>10</v>
      </c>
      <c r="K532" t="str">
        <f>IF(AND(I532&gt;600,I532&lt;=1000),"600-1000CC",IF(AND(I532&gt;1000,I532&lt;=2000),"1000-2000CC",IF(AND(I532&gt;2000,I532&lt;=3000),"2000-3000CC",IF(AND(I532&gt;3000,I532&lt;=4000),"3000-4000CC",IF(AND(I532&gt;4000,I532&lt;=5000),"4000-5000CC",IF(AND(I532&gt;5000,I532&lt;=6000),"&gt;5000CC"))))))</f>
        <v>1000-2000CC</v>
      </c>
    </row>
    <row r="533" spans="1:11" x14ac:dyDescent="0.3">
      <c r="A533">
        <v>4624</v>
      </c>
      <c r="B533" t="s">
        <v>105</v>
      </c>
      <c r="C533" s="10">
        <v>28.5</v>
      </c>
      <c r="D533" s="3">
        <v>38000</v>
      </c>
      <c r="E533" t="s">
        <v>7</v>
      </c>
      <c r="F533" t="s">
        <v>13</v>
      </c>
      <c r="G533" t="s">
        <v>27</v>
      </c>
      <c r="H533">
        <v>2015</v>
      </c>
      <c r="I533">
        <v>1498</v>
      </c>
      <c r="J533" t="s">
        <v>10</v>
      </c>
      <c r="K533" t="str">
        <f>IF(AND(I533&gt;600,I533&lt;=1000),"600-1000CC",IF(AND(I533&gt;1000,I533&lt;=2000),"1000-2000CC",IF(AND(I533&gt;2000,I533&lt;=3000),"2000-3000CC",IF(AND(I533&gt;3000,I533&lt;=4000),"3000-4000CC",IF(AND(I533&gt;4000,I533&lt;=5000),"4000-5000CC",IF(AND(I533&gt;5000,I533&lt;=6000),"&gt;5000CC"))))))</f>
        <v>1000-2000CC</v>
      </c>
    </row>
    <row r="534" spans="1:11" x14ac:dyDescent="0.3">
      <c r="A534">
        <v>4930</v>
      </c>
      <c r="B534" t="s">
        <v>105</v>
      </c>
      <c r="C534" s="10">
        <v>28.5</v>
      </c>
      <c r="D534" s="3">
        <v>38000</v>
      </c>
      <c r="E534" t="s">
        <v>7</v>
      </c>
      <c r="F534" t="s">
        <v>13</v>
      </c>
      <c r="G534" t="s">
        <v>27</v>
      </c>
      <c r="H534">
        <v>2015</v>
      </c>
      <c r="I534">
        <v>1461</v>
      </c>
      <c r="J534" t="s">
        <v>10</v>
      </c>
      <c r="K534" t="str">
        <f>IF(AND(I534&gt;600,I534&lt;=1000),"600-1000CC",IF(AND(I534&gt;1000,I534&lt;=2000),"1000-2000CC",IF(AND(I534&gt;2000,I534&lt;=3000),"2000-3000CC",IF(AND(I534&gt;3000,I534&lt;=4000),"3000-4000CC",IF(AND(I534&gt;4000,I534&lt;=5000),"4000-5000CC",IF(AND(I534&gt;5000,I534&lt;=6000),"&gt;5000CC"))))))</f>
        <v>1000-2000CC</v>
      </c>
    </row>
    <row r="535" spans="1:11" x14ac:dyDescent="0.3">
      <c r="A535">
        <v>3426</v>
      </c>
      <c r="B535" t="s">
        <v>1523</v>
      </c>
      <c r="C535" s="10">
        <v>28.21</v>
      </c>
      <c r="D535" s="3">
        <v>9762</v>
      </c>
      <c r="E535" t="s">
        <v>7</v>
      </c>
      <c r="F535" t="s">
        <v>13</v>
      </c>
      <c r="G535" t="s">
        <v>9</v>
      </c>
      <c r="H535">
        <v>2021</v>
      </c>
      <c r="I535">
        <v>1248</v>
      </c>
      <c r="J535" t="s">
        <v>10</v>
      </c>
      <c r="K535" t="str">
        <f>IF(AND(I535&gt;600,I535&lt;=1000),"600-1000CC",IF(AND(I535&gt;1000,I535&lt;=2000),"1000-2000CC",IF(AND(I535&gt;2000,I535&lt;=3000),"2000-3000CC",IF(AND(I535&gt;3000,I535&lt;=4000),"3000-4000CC",IF(AND(I535&gt;4000,I535&lt;=5000),"4000-5000CC",IF(AND(I535&gt;5000,I535&lt;=6000),"&gt;5000CC"))))))</f>
        <v>1000-2000CC</v>
      </c>
    </row>
    <row r="536" spans="1:11" x14ac:dyDescent="0.3">
      <c r="A536">
        <v>1203</v>
      </c>
      <c r="B536" t="s">
        <v>686</v>
      </c>
      <c r="C536" s="10">
        <v>28.1</v>
      </c>
      <c r="D536" s="3">
        <v>68753</v>
      </c>
      <c r="E536" t="s">
        <v>12</v>
      </c>
      <c r="F536" t="s">
        <v>13</v>
      </c>
      <c r="G536" t="s">
        <v>27</v>
      </c>
      <c r="H536">
        <v>2019</v>
      </c>
      <c r="I536">
        <v>1956</v>
      </c>
      <c r="J536" t="s">
        <v>10</v>
      </c>
      <c r="K536" t="str">
        <f>IF(AND(I536&gt;600,I536&lt;=1000),"600-1000CC",IF(AND(I536&gt;1000,I536&lt;=2000),"1000-2000CC",IF(AND(I536&gt;2000,I536&lt;=3000),"2000-3000CC",IF(AND(I536&gt;3000,I536&lt;=4000),"3000-4000CC",IF(AND(I536&gt;4000,I536&lt;=5000),"4000-5000CC",IF(AND(I536&gt;5000,I536&lt;=6000),"&gt;5000CC"))))))</f>
        <v>1000-2000CC</v>
      </c>
    </row>
    <row r="537" spans="1:11" x14ac:dyDescent="0.3">
      <c r="A537">
        <v>1531</v>
      </c>
      <c r="B537" t="s">
        <v>686</v>
      </c>
      <c r="C537" s="10">
        <v>28.1</v>
      </c>
      <c r="D537" s="3">
        <v>68753</v>
      </c>
      <c r="E537" t="s">
        <v>12</v>
      </c>
      <c r="F537" t="s">
        <v>13</v>
      </c>
      <c r="G537" t="s">
        <v>27</v>
      </c>
      <c r="H537">
        <v>2019</v>
      </c>
      <c r="I537">
        <v>1582</v>
      </c>
      <c r="J537" t="s">
        <v>10</v>
      </c>
      <c r="K537" t="str">
        <f>IF(AND(I537&gt;600,I537&lt;=1000),"600-1000CC",IF(AND(I537&gt;1000,I537&lt;=2000),"1000-2000CC",IF(AND(I537&gt;2000,I537&lt;=3000),"2000-3000CC",IF(AND(I537&gt;3000,I537&lt;=4000),"3000-4000CC",IF(AND(I537&gt;4000,I537&lt;=5000),"4000-5000CC",IF(AND(I537&gt;5000,I537&lt;=6000),"&gt;5000CC"))))))</f>
        <v>1000-2000CC</v>
      </c>
    </row>
    <row r="538" spans="1:11" x14ac:dyDescent="0.3">
      <c r="A538">
        <v>5252</v>
      </c>
      <c r="B538" t="s">
        <v>686</v>
      </c>
      <c r="C538" s="10">
        <v>28.1</v>
      </c>
      <c r="D538" s="3">
        <v>68753</v>
      </c>
      <c r="E538" t="s">
        <v>12</v>
      </c>
      <c r="F538" t="s">
        <v>13</v>
      </c>
      <c r="G538" t="s">
        <v>27</v>
      </c>
      <c r="H538">
        <v>2019</v>
      </c>
      <c r="I538">
        <v>1956</v>
      </c>
      <c r="J538" t="s">
        <v>10</v>
      </c>
      <c r="K538" t="str">
        <f>IF(AND(I538&gt;600,I538&lt;=1000),"600-1000CC",IF(AND(I538&gt;1000,I538&lt;=2000),"1000-2000CC",IF(AND(I538&gt;2000,I538&lt;=3000),"2000-3000CC",IF(AND(I538&gt;3000,I538&lt;=4000),"3000-4000CC",IF(AND(I538&gt;4000,I538&lt;=5000),"4000-5000CC",IF(AND(I538&gt;5000,I538&lt;=6000),"&gt;5000CC"))))))</f>
        <v>1000-2000CC</v>
      </c>
    </row>
    <row r="539" spans="1:11" x14ac:dyDescent="0.3">
      <c r="A539">
        <v>1604</v>
      </c>
      <c r="B539" t="s">
        <v>863</v>
      </c>
      <c r="C539" s="10">
        <v>28.05</v>
      </c>
      <c r="D539" s="3">
        <v>77000</v>
      </c>
      <c r="E539" t="s">
        <v>7</v>
      </c>
      <c r="F539" t="s">
        <v>8</v>
      </c>
      <c r="G539" t="s">
        <v>27</v>
      </c>
      <c r="H539">
        <v>2017</v>
      </c>
      <c r="I539">
        <v>2982</v>
      </c>
      <c r="J539" t="s">
        <v>61</v>
      </c>
      <c r="K539" t="str">
        <f>IF(AND(I539&gt;600,I539&lt;=1000),"600-1000CC",IF(AND(I539&gt;1000,I539&lt;=2000),"1000-2000CC",IF(AND(I539&gt;2000,I539&lt;=3000),"2000-3000CC",IF(AND(I539&gt;3000,I539&lt;=4000),"3000-4000CC",IF(AND(I539&gt;4000,I539&lt;=5000),"4000-5000CC",IF(AND(I539&gt;5000,I539&lt;=6000),"&gt;5000CC"))))))</f>
        <v>2000-3000CC</v>
      </c>
    </row>
    <row r="540" spans="1:11" x14ac:dyDescent="0.3">
      <c r="A540">
        <v>2060</v>
      </c>
      <c r="B540" t="s">
        <v>384</v>
      </c>
      <c r="C540" s="10">
        <v>28</v>
      </c>
      <c r="D540" s="3">
        <v>24000</v>
      </c>
      <c r="E540" t="s">
        <v>7</v>
      </c>
      <c r="F540" t="s">
        <v>13</v>
      </c>
      <c r="G540" t="s">
        <v>9</v>
      </c>
      <c r="H540">
        <v>2018</v>
      </c>
      <c r="I540">
        <v>2199</v>
      </c>
      <c r="J540" t="s">
        <v>10</v>
      </c>
      <c r="K540" t="str">
        <f>IF(AND(I540&gt;600,I540&lt;=1000),"600-1000CC",IF(AND(I540&gt;1000,I540&lt;=2000),"1000-2000CC",IF(AND(I540&gt;2000,I540&lt;=3000),"2000-3000CC",IF(AND(I540&gt;3000,I540&lt;=4000),"3000-4000CC",IF(AND(I540&gt;4000,I540&lt;=5000),"4000-5000CC",IF(AND(I540&gt;5000,I540&lt;=6000),"&gt;5000CC"))))))</f>
        <v>2000-3000CC</v>
      </c>
    </row>
    <row r="541" spans="1:11" x14ac:dyDescent="0.3">
      <c r="A541">
        <v>5369</v>
      </c>
      <c r="B541" t="s">
        <v>1897</v>
      </c>
      <c r="C541" s="10">
        <v>28</v>
      </c>
      <c r="D541" s="3">
        <v>50002</v>
      </c>
      <c r="E541" t="s">
        <v>7</v>
      </c>
      <c r="F541" t="s">
        <v>13</v>
      </c>
      <c r="G541" t="s">
        <v>27</v>
      </c>
      <c r="H541">
        <v>2014</v>
      </c>
      <c r="I541">
        <v>1248</v>
      </c>
      <c r="J541" t="s">
        <v>10</v>
      </c>
      <c r="K541" t="str">
        <f>IF(AND(I541&gt;600,I541&lt;=1000),"600-1000CC",IF(AND(I541&gt;1000,I541&lt;=2000),"1000-2000CC",IF(AND(I541&gt;2000,I541&lt;=3000),"2000-3000CC",IF(AND(I541&gt;3000,I541&lt;=4000),"3000-4000CC",IF(AND(I541&gt;4000,I541&lt;=5000),"4000-5000CC",IF(AND(I541&gt;5000,I541&lt;=6000),"&gt;5000CC"))))))</f>
        <v>1000-2000CC</v>
      </c>
    </row>
    <row r="542" spans="1:11" x14ac:dyDescent="0.3">
      <c r="A542">
        <v>5446</v>
      </c>
      <c r="B542" t="s">
        <v>386</v>
      </c>
      <c r="C542" s="10">
        <v>28</v>
      </c>
      <c r="D542" s="3">
        <v>62000</v>
      </c>
      <c r="E542" t="s">
        <v>12</v>
      </c>
      <c r="F542" t="s">
        <v>13</v>
      </c>
      <c r="G542" t="s">
        <v>9</v>
      </c>
      <c r="H542">
        <v>2017</v>
      </c>
      <c r="I542">
        <v>1968</v>
      </c>
      <c r="J542" t="s">
        <v>10</v>
      </c>
      <c r="K542" t="str">
        <f>IF(AND(I542&gt;600,I542&lt;=1000),"600-1000CC",IF(AND(I542&gt;1000,I542&lt;=2000),"1000-2000CC",IF(AND(I542&gt;2000,I542&lt;=3000),"2000-3000CC",IF(AND(I542&gt;3000,I542&lt;=4000),"3000-4000CC",IF(AND(I542&gt;4000,I542&lt;=5000),"4000-5000CC",IF(AND(I542&gt;5000,I542&lt;=6000),"&gt;5000CC"))))))</f>
        <v>1000-2000CC</v>
      </c>
    </row>
    <row r="543" spans="1:11" x14ac:dyDescent="0.3">
      <c r="A543">
        <v>5472</v>
      </c>
      <c r="B543" t="s">
        <v>1915</v>
      </c>
      <c r="C543" s="10">
        <v>28</v>
      </c>
      <c r="D543" s="3">
        <v>28000</v>
      </c>
      <c r="E543" t="s">
        <v>12</v>
      </c>
      <c r="F543" t="s">
        <v>13</v>
      </c>
      <c r="G543" t="s">
        <v>9</v>
      </c>
      <c r="H543">
        <v>2017</v>
      </c>
      <c r="I543">
        <v>1396</v>
      </c>
      <c r="J543" t="s">
        <v>53</v>
      </c>
      <c r="K543" t="str">
        <f>IF(AND(I543&gt;600,I543&lt;=1000),"600-1000CC",IF(AND(I543&gt;1000,I543&lt;=2000),"1000-2000CC",IF(AND(I543&gt;2000,I543&lt;=3000),"2000-3000CC",IF(AND(I543&gt;3000,I543&lt;=4000),"3000-4000CC",IF(AND(I543&gt;4000,I543&lt;=5000),"4000-5000CC",IF(AND(I543&gt;5000,I543&lt;=6000),"&gt;5000CC"))))))</f>
        <v>1000-2000CC</v>
      </c>
    </row>
    <row r="544" spans="1:11" x14ac:dyDescent="0.3">
      <c r="A544">
        <v>281</v>
      </c>
      <c r="B544" t="s">
        <v>265</v>
      </c>
      <c r="C544" s="10">
        <v>27.95</v>
      </c>
      <c r="D544" s="3">
        <v>55291</v>
      </c>
      <c r="E544" t="s">
        <v>7</v>
      </c>
      <c r="F544" t="s">
        <v>8</v>
      </c>
      <c r="G544" t="s">
        <v>9</v>
      </c>
      <c r="H544">
        <v>2017</v>
      </c>
      <c r="I544">
        <v>1968</v>
      </c>
      <c r="J544" t="s">
        <v>10</v>
      </c>
      <c r="K544" t="str">
        <f>IF(AND(I544&gt;600,I544&lt;=1000),"600-1000CC",IF(AND(I544&gt;1000,I544&lt;=2000),"1000-2000CC",IF(AND(I544&gt;2000,I544&lt;=3000),"2000-3000CC",IF(AND(I544&gt;3000,I544&lt;=4000),"3000-4000CC",IF(AND(I544&gt;4000,I544&lt;=5000),"4000-5000CC",IF(AND(I544&gt;5000,I544&lt;=6000),"&gt;5000CC"))))))</f>
        <v>1000-2000CC</v>
      </c>
    </row>
    <row r="545" spans="1:11" x14ac:dyDescent="0.3">
      <c r="A545">
        <v>407</v>
      </c>
      <c r="B545" t="s">
        <v>214</v>
      </c>
      <c r="C545" s="10">
        <v>27.95</v>
      </c>
      <c r="D545" s="3">
        <v>26000</v>
      </c>
      <c r="E545" t="s">
        <v>7</v>
      </c>
      <c r="F545" t="s">
        <v>13</v>
      </c>
      <c r="G545" t="s">
        <v>9</v>
      </c>
      <c r="H545">
        <v>2016</v>
      </c>
      <c r="I545">
        <v>2179</v>
      </c>
      <c r="J545" t="s">
        <v>10</v>
      </c>
      <c r="K545" t="str">
        <f>IF(AND(I545&gt;600,I545&lt;=1000),"600-1000CC",IF(AND(I545&gt;1000,I545&lt;=2000),"1000-2000CC",IF(AND(I545&gt;2000,I545&lt;=3000),"2000-3000CC",IF(AND(I545&gt;3000,I545&lt;=4000),"3000-4000CC",IF(AND(I545&gt;4000,I545&lt;=5000),"4000-5000CC",IF(AND(I545&gt;5000,I545&lt;=6000),"&gt;5000CC"))))))</f>
        <v>2000-3000CC</v>
      </c>
    </row>
    <row r="546" spans="1:11" x14ac:dyDescent="0.3">
      <c r="A546">
        <v>5496</v>
      </c>
      <c r="B546" t="s">
        <v>105</v>
      </c>
      <c r="C546" s="10">
        <v>27.9</v>
      </c>
      <c r="D546" s="3">
        <v>79000</v>
      </c>
      <c r="E546" t="s">
        <v>7</v>
      </c>
      <c r="F546" t="s">
        <v>13</v>
      </c>
      <c r="G546" t="s">
        <v>9</v>
      </c>
      <c r="H546">
        <v>2015</v>
      </c>
      <c r="I546">
        <v>2993</v>
      </c>
      <c r="J546" t="s">
        <v>10</v>
      </c>
      <c r="K546" t="str">
        <f>IF(AND(I546&gt;600,I546&lt;=1000),"600-1000CC",IF(AND(I546&gt;1000,I546&lt;=2000),"1000-2000CC",IF(AND(I546&gt;2000,I546&lt;=3000),"2000-3000CC",IF(AND(I546&gt;3000,I546&lt;=4000),"3000-4000CC",IF(AND(I546&gt;4000,I546&lt;=5000),"4000-5000CC",IF(AND(I546&gt;5000,I546&lt;=6000),"&gt;5000CC"))))))</f>
        <v>2000-3000CC</v>
      </c>
    </row>
    <row r="547" spans="1:11" x14ac:dyDescent="0.3">
      <c r="A547">
        <v>5499</v>
      </c>
      <c r="B547" t="s">
        <v>1919</v>
      </c>
      <c r="C547" s="10">
        <v>27.9</v>
      </c>
      <c r="D547" s="3">
        <v>59000</v>
      </c>
      <c r="E547" t="s">
        <v>7</v>
      </c>
      <c r="F547" t="s">
        <v>13</v>
      </c>
      <c r="G547" t="s">
        <v>9</v>
      </c>
      <c r="H547">
        <v>2017</v>
      </c>
      <c r="I547">
        <v>1995</v>
      </c>
      <c r="J547" t="s">
        <v>10</v>
      </c>
      <c r="K547" t="str">
        <f>IF(AND(I547&gt;600,I547&lt;=1000),"600-1000CC",IF(AND(I547&gt;1000,I547&lt;=2000),"1000-2000CC",IF(AND(I547&gt;2000,I547&lt;=3000),"2000-3000CC",IF(AND(I547&gt;3000,I547&lt;=4000),"3000-4000CC",IF(AND(I547&gt;4000,I547&lt;=5000),"4000-5000CC",IF(AND(I547&gt;5000,I547&lt;=6000),"&gt;5000CC"))))))</f>
        <v>1000-2000CC</v>
      </c>
    </row>
    <row r="548" spans="1:11" x14ac:dyDescent="0.3">
      <c r="A548">
        <v>133</v>
      </c>
      <c r="B548" t="s">
        <v>139</v>
      </c>
      <c r="C548" s="10">
        <v>27.5</v>
      </c>
      <c r="D548" s="3">
        <v>12200</v>
      </c>
      <c r="E548" t="s">
        <v>7</v>
      </c>
      <c r="F548" t="s">
        <v>13</v>
      </c>
      <c r="G548" t="s">
        <v>9</v>
      </c>
      <c r="H548">
        <v>2021</v>
      </c>
      <c r="I548">
        <v>1956</v>
      </c>
      <c r="J548" t="s">
        <v>10</v>
      </c>
      <c r="K548" t="str">
        <f>IF(AND(I548&gt;600,I548&lt;=1000),"600-1000CC",IF(AND(I548&gt;1000,I548&lt;=2000),"1000-2000CC",IF(AND(I548&gt;2000,I548&lt;=3000),"2000-3000CC",IF(AND(I548&gt;3000,I548&lt;=4000),"3000-4000CC",IF(AND(I548&gt;4000,I548&lt;=5000),"4000-5000CC",IF(AND(I548&gt;5000,I548&lt;=6000),"&gt;5000CC"))))))</f>
        <v>1000-2000CC</v>
      </c>
    </row>
    <row r="549" spans="1:11" x14ac:dyDescent="0.3">
      <c r="A549">
        <v>4543</v>
      </c>
      <c r="B549" t="s">
        <v>1765</v>
      </c>
      <c r="C549" s="10">
        <v>27.5</v>
      </c>
      <c r="D549" s="3">
        <v>110000</v>
      </c>
      <c r="E549" t="s">
        <v>7</v>
      </c>
      <c r="F549" t="s">
        <v>13</v>
      </c>
      <c r="G549" t="s">
        <v>9</v>
      </c>
      <c r="H549">
        <v>2018</v>
      </c>
      <c r="I549">
        <v>999</v>
      </c>
      <c r="J549" t="s">
        <v>10</v>
      </c>
      <c r="K549" t="str">
        <f>IF(AND(I549&gt;600,I549&lt;=1000),"600-1000CC",IF(AND(I549&gt;1000,I549&lt;=2000),"1000-2000CC",IF(AND(I549&gt;2000,I549&lt;=3000),"2000-3000CC",IF(AND(I549&gt;3000,I549&lt;=4000),"3000-4000CC",IF(AND(I549&gt;4000,I549&lt;=5000),"4000-5000CC",IF(AND(I549&gt;5000,I549&lt;=6000),"&gt;5000CC"))))))</f>
        <v>600-1000CC</v>
      </c>
    </row>
    <row r="550" spans="1:11" x14ac:dyDescent="0.3">
      <c r="A550">
        <v>5440</v>
      </c>
      <c r="B550" t="s">
        <v>121</v>
      </c>
      <c r="C550" s="10">
        <v>27.5</v>
      </c>
      <c r="D550" s="3">
        <v>33000</v>
      </c>
      <c r="E550" t="s">
        <v>7</v>
      </c>
      <c r="F550" t="s">
        <v>13</v>
      </c>
      <c r="G550" t="s">
        <v>27</v>
      </c>
      <c r="H550">
        <v>2018</v>
      </c>
      <c r="I550">
        <v>2499</v>
      </c>
      <c r="J550" t="s">
        <v>10</v>
      </c>
      <c r="K550" t="str">
        <f>IF(AND(I550&gt;600,I550&lt;=1000),"600-1000CC",IF(AND(I550&gt;1000,I550&lt;=2000),"1000-2000CC",IF(AND(I550&gt;2000,I550&lt;=3000),"2000-3000CC",IF(AND(I550&gt;3000,I550&lt;=4000),"3000-4000CC",IF(AND(I550&gt;4000,I550&lt;=5000),"4000-5000CC",IF(AND(I550&gt;5000,I550&lt;=6000),"&gt;5000CC"))))))</f>
        <v>2000-3000CC</v>
      </c>
    </row>
    <row r="551" spans="1:11" x14ac:dyDescent="0.3">
      <c r="A551">
        <v>2227</v>
      </c>
      <c r="B551" t="s">
        <v>141</v>
      </c>
      <c r="C551" s="10">
        <v>27.3</v>
      </c>
      <c r="D551" s="3">
        <v>71000</v>
      </c>
      <c r="E551" t="s">
        <v>7</v>
      </c>
      <c r="F551" t="s">
        <v>13</v>
      </c>
      <c r="G551" t="s">
        <v>9</v>
      </c>
      <c r="H551">
        <v>2019</v>
      </c>
      <c r="I551">
        <v>2197</v>
      </c>
      <c r="J551" t="s">
        <v>10</v>
      </c>
      <c r="K551" t="str">
        <f>IF(AND(I551&gt;600,I551&lt;=1000),"600-1000CC",IF(AND(I551&gt;1000,I551&lt;=2000),"1000-2000CC",IF(AND(I551&gt;2000,I551&lt;=3000),"2000-3000CC",IF(AND(I551&gt;3000,I551&lt;=4000),"3000-4000CC",IF(AND(I551&gt;4000,I551&lt;=5000),"4000-5000CC",IF(AND(I551&gt;5000,I551&lt;=6000),"&gt;5000CC"))))))</f>
        <v>2000-3000CC</v>
      </c>
    </row>
    <row r="552" spans="1:11" x14ac:dyDescent="0.3">
      <c r="A552">
        <v>405</v>
      </c>
      <c r="B552" t="s">
        <v>357</v>
      </c>
      <c r="C552" s="10">
        <v>27.25</v>
      </c>
      <c r="D552" s="3">
        <v>15000</v>
      </c>
      <c r="E552" t="s">
        <v>12</v>
      </c>
      <c r="F552" t="s">
        <v>13</v>
      </c>
      <c r="G552" t="s">
        <v>9</v>
      </c>
      <c r="H552">
        <v>2021</v>
      </c>
      <c r="I552">
        <v>1368</v>
      </c>
      <c r="J552" t="s">
        <v>10</v>
      </c>
      <c r="K552" t="str">
        <f>IF(AND(I552&gt;600,I552&lt;=1000),"600-1000CC",IF(AND(I552&gt;1000,I552&lt;=2000),"1000-2000CC",IF(AND(I552&gt;2000,I552&lt;=3000),"2000-3000CC",IF(AND(I552&gt;3000,I552&lt;=4000),"3000-4000CC",IF(AND(I552&gt;4000,I552&lt;=5000),"4000-5000CC",IF(AND(I552&gt;5000,I552&lt;=6000),"&gt;5000CC"))))))</f>
        <v>1000-2000CC</v>
      </c>
    </row>
    <row r="553" spans="1:11" x14ac:dyDescent="0.3">
      <c r="A553">
        <v>4500</v>
      </c>
      <c r="B553" t="s">
        <v>863</v>
      </c>
      <c r="C553" s="10">
        <v>27.01</v>
      </c>
      <c r="D553" s="3">
        <v>114000</v>
      </c>
      <c r="E553" t="s">
        <v>7</v>
      </c>
      <c r="F553" t="s">
        <v>8</v>
      </c>
      <c r="G553" t="s">
        <v>9</v>
      </c>
      <c r="H553">
        <v>2017</v>
      </c>
      <c r="I553">
        <v>1199</v>
      </c>
      <c r="J553" t="s">
        <v>10</v>
      </c>
      <c r="K553" t="str">
        <f>IF(AND(I553&gt;600,I553&lt;=1000),"600-1000CC",IF(AND(I553&gt;1000,I553&lt;=2000),"1000-2000CC",IF(AND(I553&gt;2000,I553&lt;=3000),"2000-3000CC",IF(AND(I553&gt;3000,I553&lt;=4000),"3000-4000CC",IF(AND(I553&gt;4000,I553&lt;=5000),"4000-5000CC",IF(AND(I553&gt;5000,I553&lt;=6000),"&gt;5000CC"))))))</f>
        <v>1000-2000CC</v>
      </c>
    </row>
    <row r="554" spans="1:11" x14ac:dyDescent="0.3">
      <c r="A554">
        <v>48</v>
      </c>
      <c r="B554" t="s">
        <v>57</v>
      </c>
      <c r="C554" s="10">
        <v>27</v>
      </c>
      <c r="D554" s="3">
        <v>37000</v>
      </c>
      <c r="E554" t="s">
        <v>12</v>
      </c>
      <c r="F554" t="s">
        <v>13</v>
      </c>
      <c r="G554" t="s">
        <v>9</v>
      </c>
      <c r="H554">
        <v>2018</v>
      </c>
      <c r="I554">
        <v>1991</v>
      </c>
      <c r="J554" t="s">
        <v>10</v>
      </c>
      <c r="K554" t="str">
        <f>IF(AND(I554&gt;600,I554&lt;=1000),"600-1000CC",IF(AND(I554&gt;1000,I554&lt;=2000),"1000-2000CC",IF(AND(I554&gt;2000,I554&lt;=3000),"2000-3000CC",IF(AND(I554&gt;3000,I554&lt;=4000),"3000-4000CC",IF(AND(I554&gt;4000,I554&lt;=5000),"4000-5000CC",IF(AND(I554&gt;5000,I554&lt;=6000),"&gt;5000CC"))))))</f>
        <v>1000-2000CC</v>
      </c>
    </row>
    <row r="555" spans="1:11" x14ac:dyDescent="0.3">
      <c r="A555">
        <v>188</v>
      </c>
      <c r="B555" t="s">
        <v>183</v>
      </c>
      <c r="C555" s="10">
        <v>27</v>
      </c>
      <c r="D555" s="3">
        <v>120000</v>
      </c>
      <c r="E555" t="s">
        <v>7</v>
      </c>
      <c r="F555" t="s">
        <v>13</v>
      </c>
      <c r="G555" t="s">
        <v>27</v>
      </c>
      <c r="H555">
        <v>2015</v>
      </c>
      <c r="I555">
        <v>2987</v>
      </c>
      <c r="J555" t="s">
        <v>10</v>
      </c>
      <c r="K555" t="str">
        <f>IF(AND(I555&gt;600,I555&lt;=1000),"600-1000CC",IF(AND(I555&gt;1000,I555&lt;=2000),"1000-2000CC",IF(AND(I555&gt;2000,I555&lt;=3000),"2000-3000CC",IF(AND(I555&gt;3000,I555&lt;=4000),"3000-4000CC",IF(AND(I555&gt;4000,I555&lt;=5000),"4000-5000CC",IF(AND(I555&gt;5000,I555&lt;=6000),"&gt;5000CC"))))))</f>
        <v>2000-3000CC</v>
      </c>
    </row>
    <row r="556" spans="1:11" x14ac:dyDescent="0.3">
      <c r="A556">
        <v>1677</v>
      </c>
      <c r="B556" t="s">
        <v>953</v>
      </c>
      <c r="C556" s="10">
        <v>27</v>
      </c>
      <c r="D556" s="3">
        <v>73500</v>
      </c>
      <c r="E556" t="s">
        <v>7</v>
      </c>
      <c r="F556" t="s">
        <v>13</v>
      </c>
      <c r="G556" t="s">
        <v>9</v>
      </c>
      <c r="H556">
        <v>2019</v>
      </c>
      <c r="I556">
        <v>1248</v>
      </c>
      <c r="J556" t="s">
        <v>10</v>
      </c>
      <c r="K556" t="str">
        <f>IF(AND(I556&gt;600,I556&lt;=1000),"600-1000CC",IF(AND(I556&gt;1000,I556&lt;=2000),"1000-2000CC",IF(AND(I556&gt;2000,I556&lt;=3000),"2000-3000CC",IF(AND(I556&gt;3000,I556&lt;=4000),"3000-4000CC",IF(AND(I556&gt;4000,I556&lt;=5000),"4000-5000CC",IF(AND(I556&gt;5000,I556&lt;=6000),"&gt;5000CC"))))))</f>
        <v>1000-2000CC</v>
      </c>
    </row>
    <row r="557" spans="1:11" x14ac:dyDescent="0.3">
      <c r="A557">
        <v>4094</v>
      </c>
      <c r="B557" t="s">
        <v>1486</v>
      </c>
      <c r="C557" s="10">
        <v>27</v>
      </c>
      <c r="D557" s="3">
        <v>79000</v>
      </c>
      <c r="E557" t="s">
        <v>7</v>
      </c>
      <c r="F557" t="s">
        <v>13</v>
      </c>
      <c r="G557" t="s">
        <v>9</v>
      </c>
      <c r="H557">
        <v>2017</v>
      </c>
      <c r="I557">
        <v>998</v>
      </c>
      <c r="J557" t="s">
        <v>10</v>
      </c>
      <c r="K557" t="str">
        <f>IF(AND(I557&gt;600,I557&lt;=1000),"600-1000CC",IF(AND(I557&gt;1000,I557&lt;=2000),"1000-2000CC",IF(AND(I557&gt;2000,I557&lt;=3000),"2000-3000CC",IF(AND(I557&gt;3000,I557&lt;=4000),"3000-4000CC",IF(AND(I557&gt;4000,I557&lt;=5000),"4000-5000CC",IF(AND(I557&gt;5000,I557&lt;=6000),"&gt;5000CC"))))))</f>
        <v>600-1000CC</v>
      </c>
    </row>
    <row r="558" spans="1:11" x14ac:dyDescent="0.3">
      <c r="A558">
        <v>233</v>
      </c>
      <c r="B558" t="s">
        <v>224</v>
      </c>
      <c r="C558" s="10">
        <v>26.9</v>
      </c>
      <c r="D558" s="3">
        <v>58000</v>
      </c>
      <c r="E558" t="s">
        <v>7</v>
      </c>
      <c r="F558" t="s">
        <v>13</v>
      </c>
      <c r="G558" t="s">
        <v>9</v>
      </c>
      <c r="H558">
        <v>2019</v>
      </c>
      <c r="I558">
        <v>2143</v>
      </c>
      <c r="J558" t="s">
        <v>10</v>
      </c>
      <c r="K558" t="str">
        <f>IF(AND(I558&gt;600,I558&lt;=1000),"600-1000CC",IF(AND(I558&gt;1000,I558&lt;=2000),"1000-2000CC",IF(AND(I558&gt;2000,I558&lt;=3000),"2000-3000CC",IF(AND(I558&gt;3000,I558&lt;=4000),"3000-4000CC",IF(AND(I558&gt;4000,I558&lt;=5000),"4000-5000CC",IF(AND(I558&gt;5000,I558&lt;=6000),"&gt;5000CC"))))))</f>
        <v>2000-3000CC</v>
      </c>
    </row>
    <row r="559" spans="1:11" x14ac:dyDescent="0.3">
      <c r="A559">
        <v>622</v>
      </c>
      <c r="B559" t="s">
        <v>81</v>
      </c>
      <c r="C559" s="10">
        <v>26.74</v>
      </c>
      <c r="D559" s="3">
        <v>36000</v>
      </c>
      <c r="E559" t="s">
        <v>7</v>
      </c>
      <c r="F559" t="s">
        <v>13</v>
      </c>
      <c r="G559" t="s">
        <v>9</v>
      </c>
      <c r="H559">
        <v>2017</v>
      </c>
      <c r="I559">
        <v>1248</v>
      </c>
      <c r="J559" t="s">
        <v>10</v>
      </c>
      <c r="K559" t="str">
        <f>IF(AND(I559&gt;600,I559&lt;=1000),"600-1000CC",IF(AND(I559&gt;1000,I559&lt;=2000),"1000-2000CC",IF(AND(I559&gt;2000,I559&lt;=3000),"2000-3000CC",IF(AND(I559&gt;3000,I559&lt;=4000),"3000-4000CC",IF(AND(I559&gt;4000,I559&lt;=5000),"4000-5000CC",IF(AND(I559&gt;5000,I559&lt;=6000),"&gt;5000CC"))))))</f>
        <v>1000-2000CC</v>
      </c>
    </row>
    <row r="560" spans="1:11" x14ac:dyDescent="0.3">
      <c r="A560">
        <v>737</v>
      </c>
      <c r="B560" t="s">
        <v>575</v>
      </c>
      <c r="C560" s="10">
        <v>26.74</v>
      </c>
      <c r="D560" s="3">
        <v>68000</v>
      </c>
      <c r="E560" t="s">
        <v>7</v>
      </c>
      <c r="F560" t="s">
        <v>13</v>
      </c>
      <c r="G560" t="s">
        <v>9</v>
      </c>
      <c r="H560">
        <v>2013</v>
      </c>
      <c r="I560">
        <v>1248</v>
      </c>
      <c r="J560" t="s">
        <v>10</v>
      </c>
      <c r="K560" t="str">
        <f>IF(AND(I560&gt;600,I560&lt;=1000),"600-1000CC",IF(AND(I560&gt;1000,I560&lt;=2000),"1000-2000CC",IF(AND(I560&gt;2000,I560&lt;=3000),"2000-3000CC",IF(AND(I560&gt;3000,I560&lt;=4000),"3000-4000CC",IF(AND(I560&gt;4000,I560&lt;=5000),"4000-5000CC",IF(AND(I560&gt;5000,I560&lt;=6000),"&gt;5000CC"))))))</f>
        <v>1000-2000CC</v>
      </c>
    </row>
    <row r="561" spans="1:11" x14ac:dyDescent="0.3">
      <c r="A561">
        <v>4963</v>
      </c>
      <c r="B561" t="s">
        <v>673</v>
      </c>
      <c r="C561" s="10">
        <v>26.71</v>
      </c>
      <c r="D561" s="3">
        <v>88277</v>
      </c>
      <c r="E561" t="s">
        <v>7</v>
      </c>
      <c r="F561" t="s">
        <v>13</v>
      </c>
      <c r="G561" t="s">
        <v>27</v>
      </c>
      <c r="H561">
        <v>2014</v>
      </c>
      <c r="I561">
        <v>1198</v>
      </c>
      <c r="J561" t="s">
        <v>10</v>
      </c>
      <c r="K561" t="str">
        <f>IF(AND(I561&gt;600,I561&lt;=1000),"600-1000CC",IF(AND(I561&gt;1000,I561&lt;=2000),"1000-2000CC",IF(AND(I561&gt;2000,I561&lt;=3000),"2000-3000CC",IF(AND(I561&gt;3000,I561&lt;=4000),"3000-4000CC",IF(AND(I561&gt;4000,I561&lt;=5000),"4000-5000CC",IF(AND(I561&gt;5000,I561&lt;=6000),"&gt;5000CC"))))))</f>
        <v>1000-2000CC</v>
      </c>
    </row>
    <row r="562" spans="1:11" x14ac:dyDescent="0.3">
      <c r="A562">
        <v>654</v>
      </c>
      <c r="B562" t="s">
        <v>366</v>
      </c>
      <c r="C562" s="10">
        <v>26.5</v>
      </c>
      <c r="D562" s="3">
        <v>67000</v>
      </c>
      <c r="E562" t="s">
        <v>7</v>
      </c>
      <c r="F562" t="s">
        <v>13</v>
      </c>
      <c r="G562" t="s">
        <v>9</v>
      </c>
      <c r="H562">
        <v>2017</v>
      </c>
      <c r="I562">
        <v>1373</v>
      </c>
      <c r="J562" t="s">
        <v>61</v>
      </c>
      <c r="K562" t="str">
        <f>IF(AND(I562&gt;600,I562&lt;=1000),"600-1000CC",IF(AND(I562&gt;1000,I562&lt;=2000),"1000-2000CC",IF(AND(I562&gt;2000,I562&lt;=3000),"2000-3000CC",IF(AND(I562&gt;3000,I562&lt;=4000),"3000-4000CC",IF(AND(I562&gt;4000,I562&lt;=5000),"4000-5000CC",IF(AND(I562&gt;5000,I562&lt;=6000),"&gt;5000CC"))))))</f>
        <v>1000-2000CC</v>
      </c>
    </row>
    <row r="563" spans="1:11" x14ac:dyDescent="0.3">
      <c r="A563">
        <v>1765</v>
      </c>
      <c r="B563" t="s">
        <v>141</v>
      </c>
      <c r="C563" s="10">
        <v>26.5</v>
      </c>
      <c r="D563" s="3">
        <v>50000</v>
      </c>
      <c r="E563" t="s">
        <v>7</v>
      </c>
      <c r="F563" t="s">
        <v>13</v>
      </c>
      <c r="G563" t="s">
        <v>9</v>
      </c>
      <c r="H563">
        <v>2019</v>
      </c>
      <c r="I563">
        <v>2987</v>
      </c>
      <c r="J563" t="s">
        <v>61</v>
      </c>
      <c r="K563" t="str">
        <f>IF(AND(I563&gt;600,I563&lt;=1000),"600-1000CC",IF(AND(I563&gt;1000,I563&lt;=2000),"1000-2000CC",IF(AND(I563&gt;2000,I563&lt;=3000),"2000-3000CC",IF(AND(I563&gt;3000,I563&lt;=4000),"3000-4000CC",IF(AND(I563&gt;4000,I563&lt;=5000),"4000-5000CC",IF(AND(I563&gt;5000,I563&lt;=6000),"&gt;5000CC"))))))</f>
        <v>2000-3000CC</v>
      </c>
    </row>
    <row r="564" spans="1:11" x14ac:dyDescent="0.3">
      <c r="A564">
        <v>4388</v>
      </c>
      <c r="B564" t="s">
        <v>1733</v>
      </c>
      <c r="C564" s="10">
        <v>26.46</v>
      </c>
      <c r="D564" s="3">
        <v>29774</v>
      </c>
      <c r="E564" t="s">
        <v>12</v>
      </c>
      <c r="F564" t="s">
        <v>13</v>
      </c>
      <c r="G564" t="s">
        <v>9</v>
      </c>
      <c r="H564">
        <v>2019</v>
      </c>
      <c r="I564">
        <v>1248</v>
      </c>
      <c r="J564" t="s">
        <v>10</v>
      </c>
      <c r="K564" t="str">
        <f>IF(AND(I564&gt;600,I564&lt;=1000),"600-1000CC",IF(AND(I564&gt;1000,I564&lt;=2000),"1000-2000CC",IF(AND(I564&gt;2000,I564&lt;=3000),"2000-3000CC",IF(AND(I564&gt;3000,I564&lt;=4000),"3000-4000CC",IF(AND(I564&gt;4000,I564&lt;=5000),"4000-5000CC",IF(AND(I564&gt;5000,I564&lt;=6000),"&gt;5000CC"))))))</f>
        <v>1000-2000CC</v>
      </c>
    </row>
    <row r="565" spans="1:11" x14ac:dyDescent="0.3">
      <c r="A565">
        <v>4125</v>
      </c>
      <c r="B565" t="s">
        <v>587</v>
      </c>
      <c r="C565" s="10">
        <v>26</v>
      </c>
      <c r="D565" s="3">
        <v>90000</v>
      </c>
      <c r="E565" t="s">
        <v>7</v>
      </c>
      <c r="F565" t="s">
        <v>13</v>
      </c>
      <c r="G565" t="s">
        <v>9</v>
      </c>
      <c r="H565">
        <v>2015</v>
      </c>
      <c r="I565">
        <v>2925</v>
      </c>
      <c r="J565" t="s">
        <v>10</v>
      </c>
      <c r="K565" t="str">
        <f>IF(AND(I565&gt;600,I565&lt;=1000),"600-1000CC",IF(AND(I565&gt;1000,I565&lt;=2000),"1000-2000CC",IF(AND(I565&gt;2000,I565&lt;=3000),"2000-3000CC",IF(AND(I565&gt;3000,I565&lt;=4000),"3000-4000CC",IF(AND(I565&gt;4000,I565&lt;=5000),"4000-5000CC",IF(AND(I565&gt;5000,I565&lt;=6000),"&gt;5000CC"))))))</f>
        <v>2000-3000CC</v>
      </c>
    </row>
    <row r="566" spans="1:11" x14ac:dyDescent="0.3">
      <c r="A566">
        <v>1306</v>
      </c>
      <c r="B566" t="s">
        <v>861</v>
      </c>
      <c r="C566" s="10">
        <v>25.9</v>
      </c>
      <c r="D566" s="3">
        <v>69000</v>
      </c>
      <c r="E566" t="s">
        <v>7</v>
      </c>
      <c r="F566" t="s">
        <v>13</v>
      </c>
      <c r="G566" t="s">
        <v>27</v>
      </c>
      <c r="H566">
        <v>2014</v>
      </c>
      <c r="I566">
        <v>2987</v>
      </c>
      <c r="J566" t="s">
        <v>61</v>
      </c>
      <c r="K566" t="str">
        <f>IF(AND(I566&gt;600,I566&lt;=1000),"600-1000CC",IF(AND(I566&gt;1000,I566&lt;=2000),"1000-2000CC",IF(AND(I566&gt;2000,I566&lt;=3000),"2000-3000CC",IF(AND(I566&gt;3000,I566&lt;=4000),"3000-4000CC",IF(AND(I566&gt;4000,I566&lt;=5000),"4000-5000CC",IF(AND(I566&gt;5000,I566&lt;=6000),"&gt;5000CC"))))))</f>
        <v>2000-3000CC</v>
      </c>
    </row>
    <row r="567" spans="1:11" x14ac:dyDescent="0.3">
      <c r="A567">
        <v>1324</v>
      </c>
      <c r="B567" t="s">
        <v>555</v>
      </c>
      <c r="C567" s="10">
        <v>25.9</v>
      </c>
      <c r="D567" s="3">
        <v>60625</v>
      </c>
      <c r="E567" t="s">
        <v>7</v>
      </c>
      <c r="F567" t="s">
        <v>13</v>
      </c>
      <c r="G567" t="s">
        <v>27</v>
      </c>
      <c r="H567">
        <v>2016</v>
      </c>
      <c r="I567">
        <v>1197</v>
      </c>
      <c r="J567" t="s">
        <v>10</v>
      </c>
      <c r="K567" t="str">
        <f>IF(AND(I567&gt;600,I567&lt;=1000),"600-1000CC",IF(AND(I567&gt;1000,I567&lt;=2000),"1000-2000CC",IF(AND(I567&gt;2000,I567&lt;=3000),"2000-3000CC",IF(AND(I567&gt;3000,I567&lt;=4000),"3000-4000CC",IF(AND(I567&gt;4000,I567&lt;=5000),"4000-5000CC",IF(AND(I567&gt;5000,I567&lt;=6000),"&gt;5000CC"))))))</f>
        <v>1000-2000CC</v>
      </c>
    </row>
    <row r="568" spans="1:11" x14ac:dyDescent="0.3">
      <c r="A568">
        <v>5289</v>
      </c>
      <c r="B568" t="s">
        <v>861</v>
      </c>
      <c r="C568" s="10">
        <v>25.9</v>
      </c>
      <c r="D568" s="3">
        <v>69000</v>
      </c>
      <c r="E568" t="s">
        <v>7</v>
      </c>
      <c r="F568" t="s">
        <v>13</v>
      </c>
      <c r="G568" t="s">
        <v>27</v>
      </c>
      <c r="H568">
        <v>2014</v>
      </c>
      <c r="I568">
        <v>1995</v>
      </c>
      <c r="J568" t="s">
        <v>10</v>
      </c>
      <c r="K568" t="str">
        <f>IF(AND(I568&gt;600,I568&lt;=1000),"600-1000CC",IF(AND(I568&gt;1000,I568&lt;=2000),"1000-2000CC",IF(AND(I568&gt;2000,I568&lt;=3000),"2000-3000CC",IF(AND(I568&gt;3000,I568&lt;=4000),"3000-4000CC",IF(AND(I568&gt;4000,I568&lt;=5000),"4000-5000CC",IF(AND(I568&gt;5000,I568&lt;=6000),"&gt;5000CC"))))))</f>
        <v>1000-2000CC</v>
      </c>
    </row>
    <row r="569" spans="1:11" x14ac:dyDescent="0.3">
      <c r="A569">
        <v>5301</v>
      </c>
      <c r="B569" t="s">
        <v>555</v>
      </c>
      <c r="C569" s="10">
        <v>25.9</v>
      </c>
      <c r="D569" s="3">
        <v>60625</v>
      </c>
      <c r="E569" t="s">
        <v>7</v>
      </c>
      <c r="F569" t="s">
        <v>13</v>
      </c>
      <c r="G569" t="s">
        <v>27</v>
      </c>
      <c r="H569">
        <v>2016</v>
      </c>
      <c r="I569">
        <v>1197</v>
      </c>
      <c r="J569" t="s">
        <v>10</v>
      </c>
      <c r="K569" t="str">
        <f>IF(AND(I569&gt;600,I569&lt;=1000),"600-1000CC",IF(AND(I569&gt;1000,I569&lt;=2000),"1000-2000CC",IF(AND(I569&gt;2000,I569&lt;=3000),"2000-3000CC",IF(AND(I569&gt;3000,I569&lt;=4000),"3000-4000CC",IF(AND(I569&gt;4000,I569&lt;=5000),"4000-5000CC",IF(AND(I569&gt;5000,I569&lt;=6000),"&gt;5000CC"))))))</f>
        <v>1000-2000CC</v>
      </c>
    </row>
    <row r="570" spans="1:11" x14ac:dyDescent="0.3">
      <c r="A570">
        <v>330</v>
      </c>
      <c r="B570" t="s">
        <v>301</v>
      </c>
      <c r="C570" s="10">
        <v>25.8</v>
      </c>
      <c r="D570" s="3">
        <v>39000</v>
      </c>
      <c r="E570" t="s">
        <v>7</v>
      </c>
      <c r="F570" t="s">
        <v>13</v>
      </c>
      <c r="G570" t="s">
        <v>9</v>
      </c>
      <c r="H570">
        <v>2020</v>
      </c>
      <c r="I570">
        <v>1968</v>
      </c>
      <c r="J570" t="s">
        <v>10</v>
      </c>
      <c r="K570" t="str">
        <f>IF(AND(I570&gt;600,I570&lt;=1000),"600-1000CC",IF(AND(I570&gt;1000,I570&lt;=2000),"1000-2000CC",IF(AND(I570&gt;2000,I570&lt;=3000),"2000-3000CC",IF(AND(I570&gt;3000,I570&lt;=4000),"3000-4000CC",IF(AND(I570&gt;4000,I570&lt;=5000),"4000-5000CC",IF(AND(I570&gt;5000,I570&lt;=6000),"&gt;5000CC"))))))</f>
        <v>1000-2000CC</v>
      </c>
    </row>
    <row r="571" spans="1:11" x14ac:dyDescent="0.3">
      <c r="A571">
        <v>1222</v>
      </c>
      <c r="B571" t="s">
        <v>301</v>
      </c>
      <c r="C571" s="10">
        <v>25.8</v>
      </c>
      <c r="D571" s="3">
        <v>39000</v>
      </c>
      <c r="E571" t="s">
        <v>7</v>
      </c>
      <c r="F571" t="s">
        <v>13</v>
      </c>
      <c r="G571" t="s">
        <v>9</v>
      </c>
      <c r="H571">
        <v>2020</v>
      </c>
      <c r="I571">
        <v>1950</v>
      </c>
      <c r="J571" t="s">
        <v>10</v>
      </c>
      <c r="K571" t="str">
        <f>IF(AND(I571&gt;600,I571&lt;=1000),"600-1000CC",IF(AND(I571&gt;1000,I571&lt;=2000),"1000-2000CC",IF(AND(I571&gt;2000,I571&lt;=3000),"2000-3000CC",IF(AND(I571&gt;3000,I571&lt;=4000),"3000-4000CC",IF(AND(I571&gt;4000,I571&lt;=5000),"4000-5000CC",IF(AND(I571&gt;5000,I571&lt;=6000),"&gt;5000CC"))))))</f>
        <v>1000-2000CC</v>
      </c>
    </row>
    <row r="572" spans="1:11" x14ac:dyDescent="0.3">
      <c r="A572">
        <v>1558</v>
      </c>
      <c r="B572" t="s">
        <v>301</v>
      </c>
      <c r="C572" s="10">
        <v>25.8</v>
      </c>
      <c r="D572" s="3">
        <v>39000</v>
      </c>
      <c r="E572" t="s">
        <v>7</v>
      </c>
      <c r="F572" t="s">
        <v>13</v>
      </c>
      <c r="G572" t="s">
        <v>9</v>
      </c>
      <c r="H572">
        <v>2020</v>
      </c>
      <c r="I572">
        <v>1950</v>
      </c>
      <c r="J572" t="s">
        <v>10</v>
      </c>
      <c r="K572" t="str">
        <f>IF(AND(I572&gt;600,I572&lt;=1000),"600-1000CC",IF(AND(I572&gt;1000,I572&lt;=2000),"1000-2000CC",IF(AND(I572&gt;2000,I572&lt;=3000),"2000-3000CC",IF(AND(I572&gt;3000,I572&lt;=4000),"3000-4000CC",IF(AND(I572&gt;4000,I572&lt;=5000),"4000-5000CC",IF(AND(I572&gt;5000,I572&lt;=6000),"&gt;5000CC"))))))</f>
        <v>1000-2000CC</v>
      </c>
    </row>
    <row r="573" spans="1:11" x14ac:dyDescent="0.3">
      <c r="A573">
        <v>1610</v>
      </c>
      <c r="B573" t="s">
        <v>301</v>
      </c>
      <c r="C573" s="10">
        <v>25.8</v>
      </c>
      <c r="D573" s="3">
        <v>39000</v>
      </c>
      <c r="E573" t="s">
        <v>7</v>
      </c>
      <c r="F573" t="s">
        <v>13</v>
      </c>
      <c r="G573" t="s">
        <v>9</v>
      </c>
      <c r="H573">
        <v>2020</v>
      </c>
      <c r="I573">
        <v>1497</v>
      </c>
      <c r="J573" t="s">
        <v>61</v>
      </c>
      <c r="K573" t="str">
        <f>IF(AND(I573&gt;600,I573&lt;=1000),"600-1000CC",IF(AND(I573&gt;1000,I573&lt;=2000),"1000-2000CC",IF(AND(I573&gt;2000,I573&lt;=3000),"2000-3000CC",IF(AND(I573&gt;3000,I573&lt;=4000),"3000-4000CC",IF(AND(I573&gt;4000,I573&lt;=5000),"4000-5000CC",IF(AND(I573&gt;5000,I573&lt;=6000),"&gt;5000CC"))))))</f>
        <v>1000-2000CC</v>
      </c>
    </row>
    <row r="574" spans="1:11" x14ac:dyDescent="0.3">
      <c r="A574">
        <v>2191</v>
      </c>
      <c r="B574" t="s">
        <v>301</v>
      </c>
      <c r="C574" s="10">
        <v>25.8</v>
      </c>
      <c r="D574" s="3">
        <v>39000</v>
      </c>
      <c r="E574" t="s">
        <v>7</v>
      </c>
      <c r="F574" t="s">
        <v>13</v>
      </c>
      <c r="G574" t="s">
        <v>9</v>
      </c>
      <c r="H574">
        <v>2020</v>
      </c>
      <c r="I574">
        <v>1248</v>
      </c>
      <c r="J574" t="s">
        <v>10</v>
      </c>
      <c r="K574" t="str">
        <f>IF(AND(I574&gt;600,I574&lt;=1000),"600-1000CC",IF(AND(I574&gt;1000,I574&lt;=2000),"1000-2000CC",IF(AND(I574&gt;2000,I574&lt;=3000),"2000-3000CC",IF(AND(I574&gt;3000,I574&lt;=4000),"3000-4000CC",IF(AND(I574&gt;4000,I574&lt;=5000),"4000-5000CC",IF(AND(I574&gt;5000,I574&lt;=6000),"&gt;5000CC"))))))</f>
        <v>1000-2000CC</v>
      </c>
    </row>
    <row r="575" spans="1:11" x14ac:dyDescent="0.3">
      <c r="A575">
        <v>2786</v>
      </c>
      <c r="B575" t="s">
        <v>301</v>
      </c>
      <c r="C575" s="10">
        <v>25.8</v>
      </c>
      <c r="D575" s="3">
        <v>39000</v>
      </c>
      <c r="E575" t="s">
        <v>7</v>
      </c>
      <c r="F575" t="s">
        <v>13</v>
      </c>
      <c r="G575" t="s">
        <v>9</v>
      </c>
      <c r="H575">
        <v>2020</v>
      </c>
      <c r="I575">
        <v>1248</v>
      </c>
      <c r="J575" t="s">
        <v>61</v>
      </c>
      <c r="K575" t="str">
        <f>IF(AND(I575&gt;600,I575&lt;=1000),"600-1000CC",IF(AND(I575&gt;1000,I575&lt;=2000),"1000-2000CC",IF(AND(I575&gt;2000,I575&lt;=3000),"2000-3000CC",IF(AND(I575&gt;3000,I575&lt;=4000),"3000-4000CC",IF(AND(I575&gt;4000,I575&lt;=5000),"4000-5000CC",IF(AND(I575&gt;5000,I575&lt;=6000),"&gt;5000CC"))))))</f>
        <v>1000-2000CC</v>
      </c>
    </row>
    <row r="576" spans="1:11" x14ac:dyDescent="0.3">
      <c r="A576">
        <v>2956</v>
      </c>
      <c r="B576" t="s">
        <v>481</v>
      </c>
      <c r="C576" s="10">
        <v>25.8</v>
      </c>
      <c r="D576" s="3">
        <v>41000</v>
      </c>
      <c r="E576" t="s">
        <v>7</v>
      </c>
      <c r="F576" t="s">
        <v>13</v>
      </c>
      <c r="G576" t="s">
        <v>27</v>
      </c>
      <c r="H576">
        <v>2016</v>
      </c>
      <c r="I576">
        <v>2523</v>
      </c>
      <c r="J576" t="s">
        <v>10</v>
      </c>
      <c r="K576" t="str">
        <f>IF(AND(I576&gt;600,I576&lt;=1000),"600-1000CC",IF(AND(I576&gt;1000,I576&lt;=2000),"1000-2000CC",IF(AND(I576&gt;2000,I576&lt;=3000),"2000-3000CC",IF(AND(I576&gt;3000,I576&lt;=4000),"3000-4000CC",IF(AND(I576&gt;4000,I576&lt;=5000),"4000-5000CC",IF(AND(I576&gt;5000,I576&lt;=6000),"&gt;5000CC"))))))</f>
        <v>2000-3000CC</v>
      </c>
    </row>
    <row r="577" spans="1:11" x14ac:dyDescent="0.3">
      <c r="A577">
        <v>4083</v>
      </c>
      <c r="B577" t="s">
        <v>301</v>
      </c>
      <c r="C577" s="10">
        <v>25.8</v>
      </c>
      <c r="D577" s="3">
        <v>39000</v>
      </c>
      <c r="E577" t="s">
        <v>7</v>
      </c>
      <c r="F577" t="s">
        <v>13</v>
      </c>
      <c r="G577" t="s">
        <v>9</v>
      </c>
      <c r="H577">
        <v>2020</v>
      </c>
      <c r="I577">
        <v>1086</v>
      </c>
      <c r="J577" t="s">
        <v>10</v>
      </c>
      <c r="K577" t="str">
        <f>IF(AND(I577&gt;600,I577&lt;=1000),"600-1000CC",IF(AND(I577&gt;1000,I577&lt;=2000),"1000-2000CC",IF(AND(I577&gt;2000,I577&lt;=3000),"2000-3000CC",IF(AND(I577&gt;3000,I577&lt;=4000),"3000-4000CC",IF(AND(I577&gt;4000,I577&lt;=5000),"4000-5000CC",IF(AND(I577&gt;5000,I577&lt;=6000),"&gt;5000CC"))))))</f>
        <v>1000-2000CC</v>
      </c>
    </row>
    <row r="578" spans="1:11" x14ac:dyDescent="0.3">
      <c r="A578">
        <v>5267</v>
      </c>
      <c r="B578" t="s">
        <v>301</v>
      </c>
      <c r="C578" s="10">
        <v>25.8</v>
      </c>
      <c r="D578" s="3">
        <v>39000</v>
      </c>
      <c r="E578" t="s">
        <v>7</v>
      </c>
      <c r="F578" t="s">
        <v>13</v>
      </c>
      <c r="G578" t="s">
        <v>9</v>
      </c>
      <c r="H578">
        <v>2020</v>
      </c>
      <c r="I578">
        <v>1998</v>
      </c>
      <c r="J578" t="s">
        <v>10</v>
      </c>
      <c r="K578" t="str">
        <f>IF(AND(I578&gt;600,I578&lt;=1000),"600-1000CC",IF(AND(I578&gt;1000,I578&lt;=2000),"1000-2000CC",IF(AND(I578&gt;2000,I578&lt;=3000),"2000-3000CC",IF(AND(I578&gt;3000,I578&lt;=4000),"3000-4000CC",IF(AND(I578&gt;4000,I578&lt;=5000),"4000-5000CC",IF(AND(I578&gt;5000,I578&lt;=6000),"&gt;5000CC"))))))</f>
        <v>1000-2000CC</v>
      </c>
    </row>
    <row r="579" spans="1:11" x14ac:dyDescent="0.3">
      <c r="A579">
        <v>397</v>
      </c>
      <c r="B579" t="s">
        <v>351</v>
      </c>
      <c r="C579" s="10">
        <v>25.75</v>
      </c>
      <c r="D579" s="3">
        <v>2000</v>
      </c>
      <c r="E579" t="s">
        <v>7</v>
      </c>
      <c r="F579" t="s">
        <v>13</v>
      </c>
      <c r="G579" t="s">
        <v>9</v>
      </c>
      <c r="H579">
        <v>2022</v>
      </c>
      <c r="I579">
        <v>1956</v>
      </c>
      <c r="J579" t="s">
        <v>10</v>
      </c>
      <c r="K579" t="str">
        <f>IF(AND(I579&gt;600,I579&lt;=1000),"600-1000CC",IF(AND(I579&gt;1000,I579&lt;=2000),"1000-2000CC",IF(AND(I579&gt;2000,I579&lt;=3000),"2000-3000CC",IF(AND(I579&gt;3000,I579&lt;=4000),"3000-4000CC",IF(AND(I579&gt;4000,I579&lt;=5000),"4000-5000CC",IF(AND(I579&gt;5000,I579&lt;=6000),"&gt;5000CC"))))))</f>
        <v>1000-2000CC</v>
      </c>
    </row>
    <row r="580" spans="1:11" x14ac:dyDescent="0.3">
      <c r="A580">
        <v>924</v>
      </c>
      <c r="B580" t="s">
        <v>680</v>
      </c>
      <c r="C580" s="10">
        <v>25.75</v>
      </c>
      <c r="D580" s="3">
        <v>65500</v>
      </c>
      <c r="E580" t="s">
        <v>7</v>
      </c>
      <c r="F580" t="s">
        <v>13</v>
      </c>
      <c r="G580" t="s">
        <v>9</v>
      </c>
      <c r="H580">
        <v>2015</v>
      </c>
      <c r="I580">
        <v>1388</v>
      </c>
      <c r="J580" t="s">
        <v>61</v>
      </c>
      <c r="K580" t="str">
        <f>IF(AND(I580&gt;600,I580&lt;=1000),"600-1000CC",IF(AND(I580&gt;1000,I580&lt;=2000),"1000-2000CC",IF(AND(I580&gt;2000,I580&lt;=3000),"2000-3000CC",IF(AND(I580&gt;3000,I580&lt;=4000),"3000-4000CC",IF(AND(I580&gt;4000,I580&lt;=5000),"4000-5000CC",IF(AND(I580&gt;5000,I580&lt;=6000),"&gt;5000CC"))))))</f>
        <v>1000-2000CC</v>
      </c>
    </row>
    <row r="581" spans="1:11" x14ac:dyDescent="0.3">
      <c r="A581">
        <v>1773</v>
      </c>
      <c r="B581" t="s">
        <v>141</v>
      </c>
      <c r="C581" s="10">
        <v>25.75</v>
      </c>
      <c r="D581" s="3">
        <v>60000</v>
      </c>
      <c r="E581" t="s">
        <v>7</v>
      </c>
      <c r="F581" t="s">
        <v>13</v>
      </c>
      <c r="G581" t="s">
        <v>9</v>
      </c>
      <c r="H581">
        <v>2019</v>
      </c>
      <c r="I581">
        <v>1995</v>
      </c>
      <c r="J581" t="s">
        <v>10</v>
      </c>
      <c r="K581" t="str">
        <f>IF(AND(I581&gt;600,I581&lt;=1000),"600-1000CC",IF(AND(I581&gt;1000,I581&lt;=2000),"1000-2000CC",IF(AND(I581&gt;2000,I581&lt;=3000),"2000-3000CC",IF(AND(I581&gt;3000,I581&lt;=4000),"3000-4000CC",IF(AND(I581&gt;4000,I581&lt;=5000),"4000-5000CC",IF(AND(I581&gt;5000,I581&lt;=6000),"&gt;5000CC"))))))</f>
        <v>1000-2000CC</v>
      </c>
    </row>
    <row r="582" spans="1:11" x14ac:dyDescent="0.3">
      <c r="A582">
        <v>597</v>
      </c>
      <c r="B582" t="s">
        <v>498</v>
      </c>
      <c r="C582" s="10">
        <v>25.5</v>
      </c>
      <c r="D582" s="3">
        <v>66000</v>
      </c>
      <c r="E582" t="s">
        <v>7</v>
      </c>
      <c r="F582" t="s">
        <v>13</v>
      </c>
      <c r="G582" t="s">
        <v>9</v>
      </c>
      <c r="H582">
        <v>2016</v>
      </c>
      <c r="I582">
        <v>1991</v>
      </c>
      <c r="J582" t="s">
        <v>10</v>
      </c>
      <c r="K582" t="str">
        <f>IF(AND(I582&gt;600,I582&lt;=1000),"600-1000CC",IF(AND(I582&gt;1000,I582&lt;=2000),"1000-2000CC",IF(AND(I582&gt;2000,I582&lt;=3000),"2000-3000CC",IF(AND(I582&gt;3000,I582&lt;=4000),"3000-4000CC",IF(AND(I582&gt;4000,I582&lt;=5000),"4000-5000CC",IF(AND(I582&gt;5000,I582&lt;=6000),"&gt;5000CC"))))))</f>
        <v>1000-2000CC</v>
      </c>
    </row>
    <row r="583" spans="1:11" x14ac:dyDescent="0.3">
      <c r="A583">
        <v>1795</v>
      </c>
      <c r="B583" t="s">
        <v>1001</v>
      </c>
      <c r="C583" s="10">
        <v>25.5</v>
      </c>
      <c r="D583" s="3">
        <v>60000</v>
      </c>
      <c r="E583" t="s">
        <v>7</v>
      </c>
      <c r="F583" t="s">
        <v>13</v>
      </c>
      <c r="G583" t="s">
        <v>9</v>
      </c>
      <c r="H583">
        <v>2016</v>
      </c>
      <c r="I583">
        <v>1984</v>
      </c>
      <c r="J583" t="s">
        <v>10</v>
      </c>
      <c r="K583" t="str">
        <f>IF(AND(I583&gt;600,I583&lt;=1000),"600-1000CC",IF(AND(I583&gt;1000,I583&lt;=2000),"1000-2000CC",IF(AND(I583&gt;2000,I583&lt;=3000),"2000-3000CC",IF(AND(I583&gt;3000,I583&lt;=4000),"3000-4000CC",IF(AND(I583&gt;4000,I583&lt;=5000),"4000-5000CC",IF(AND(I583&gt;5000,I583&lt;=6000),"&gt;5000CC"))))))</f>
        <v>1000-2000CC</v>
      </c>
    </row>
    <row r="584" spans="1:11" x14ac:dyDescent="0.3">
      <c r="A584">
        <v>3468</v>
      </c>
      <c r="B584" t="s">
        <v>396</v>
      </c>
      <c r="C584" s="10">
        <v>25.48</v>
      </c>
      <c r="D584" s="3">
        <v>40996</v>
      </c>
      <c r="E584" t="s">
        <v>7</v>
      </c>
      <c r="F584" t="s">
        <v>13</v>
      </c>
      <c r="G584" t="s">
        <v>9</v>
      </c>
      <c r="H584">
        <v>2019</v>
      </c>
      <c r="I584">
        <v>1462</v>
      </c>
      <c r="J584" t="s">
        <v>10</v>
      </c>
      <c r="K584" t="str">
        <f>IF(AND(I584&gt;600,I584&lt;=1000),"600-1000CC",IF(AND(I584&gt;1000,I584&lt;=2000),"1000-2000CC",IF(AND(I584&gt;2000,I584&lt;=3000),"2000-3000CC",IF(AND(I584&gt;3000,I584&lt;=4000),"3000-4000CC",IF(AND(I584&gt;4000,I584&lt;=5000),"4000-5000CC",IF(AND(I584&gt;5000,I584&lt;=6000),"&gt;5000CC"))))))</f>
        <v>1000-2000CC</v>
      </c>
    </row>
    <row r="585" spans="1:11" x14ac:dyDescent="0.3">
      <c r="A585">
        <v>4805</v>
      </c>
      <c r="B585" t="s">
        <v>1812</v>
      </c>
      <c r="C585" s="10">
        <v>25.25</v>
      </c>
      <c r="D585" s="3">
        <v>99000</v>
      </c>
      <c r="E585" t="s">
        <v>7</v>
      </c>
      <c r="F585" t="s">
        <v>13</v>
      </c>
      <c r="G585" t="s">
        <v>9</v>
      </c>
      <c r="H585">
        <v>2020</v>
      </c>
      <c r="I585">
        <v>1497</v>
      </c>
      <c r="J585" t="s">
        <v>10</v>
      </c>
      <c r="K585" t="str">
        <f>IF(AND(I585&gt;600,I585&lt;=1000),"600-1000CC",IF(AND(I585&gt;1000,I585&lt;=2000),"1000-2000CC",IF(AND(I585&gt;2000,I585&lt;=3000),"2000-3000CC",IF(AND(I585&gt;3000,I585&lt;=4000),"3000-4000CC",IF(AND(I585&gt;4000,I585&lt;=5000),"4000-5000CC",IF(AND(I585&gt;5000,I585&lt;=6000),"&gt;5000CC"))))))</f>
        <v>1000-2000CC</v>
      </c>
    </row>
    <row r="586" spans="1:11" x14ac:dyDescent="0.3">
      <c r="A586">
        <v>109</v>
      </c>
      <c r="B586" t="s">
        <v>117</v>
      </c>
      <c r="C586" s="10">
        <v>25</v>
      </c>
      <c r="D586" s="3">
        <v>18000</v>
      </c>
      <c r="E586" t="s">
        <v>12</v>
      </c>
      <c r="F586" t="s">
        <v>13</v>
      </c>
      <c r="G586" t="s">
        <v>9</v>
      </c>
      <c r="H586">
        <v>2018</v>
      </c>
      <c r="I586">
        <v>1798</v>
      </c>
      <c r="J586" t="s">
        <v>10</v>
      </c>
      <c r="K586" t="str">
        <f>IF(AND(I586&gt;600,I586&lt;=1000),"600-1000CC",IF(AND(I586&gt;1000,I586&lt;=2000),"1000-2000CC",IF(AND(I586&gt;2000,I586&lt;=3000),"2000-3000CC",IF(AND(I586&gt;3000,I586&lt;=4000),"3000-4000CC",IF(AND(I586&gt;4000,I586&lt;=5000),"4000-5000CC",IF(AND(I586&gt;5000,I586&lt;=6000),"&gt;5000CC"))))))</f>
        <v>1000-2000CC</v>
      </c>
    </row>
    <row r="587" spans="1:11" x14ac:dyDescent="0.3">
      <c r="A587">
        <v>806</v>
      </c>
      <c r="B587" t="s">
        <v>611</v>
      </c>
      <c r="C587" s="10">
        <v>25</v>
      </c>
      <c r="D587" s="3">
        <v>35500</v>
      </c>
      <c r="E587" t="s">
        <v>7</v>
      </c>
      <c r="F587" t="s">
        <v>13</v>
      </c>
      <c r="G587" t="s">
        <v>27</v>
      </c>
      <c r="H587">
        <v>2021</v>
      </c>
      <c r="I587">
        <v>1991</v>
      </c>
      <c r="J587" t="s">
        <v>10</v>
      </c>
      <c r="K587" t="str">
        <f>IF(AND(I587&gt;600,I587&lt;=1000),"600-1000CC",IF(AND(I587&gt;1000,I587&lt;=2000),"1000-2000CC",IF(AND(I587&gt;2000,I587&lt;=3000),"2000-3000CC",IF(AND(I587&gt;3000,I587&lt;=4000),"3000-4000CC",IF(AND(I587&gt;4000,I587&lt;=5000),"4000-5000CC",IF(AND(I587&gt;5000,I587&lt;=6000),"&gt;5000CC"))))))</f>
        <v>1000-2000CC</v>
      </c>
    </row>
    <row r="588" spans="1:11" x14ac:dyDescent="0.3">
      <c r="A588">
        <v>1842</v>
      </c>
      <c r="B588" t="s">
        <v>141</v>
      </c>
      <c r="C588" s="10">
        <v>24.9</v>
      </c>
      <c r="D588" s="3">
        <v>63001</v>
      </c>
      <c r="E588" t="s">
        <v>7</v>
      </c>
      <c r="F588" t="s">
        <v>13</v>
      </c>
      <c r="G588" t="s">
        <v>9</v>
      </c>
      <c r="H588">
        <v>2019</v>
      </c>
      <c r="I588">
        <v>1462</v>
      </c>
      <c r="J588" t="s">
        <v>53</v>
      </c>
      <c r="K588" t="str">
        <f>IF(AND(I588&gt;600,I588&lt;=1000),"600-1000CC",IF(AND(I588&gt;1000,I588&lt;=2000),"1000-2000CC",IF(AND(I588&gt;2000,I588&lt;=3000),"2000-3000CC",IF(AND(I588&gt;3000,I588&lt;=4000),"3000-4000CC",IF(AND(I588&gt;4000,I588&lt;=5000),"4000-5000CC",IF(AND(I588&gt;5000,I588&lt;=6000),"&gt;5000CC"))))))</f>
        <v>1000-2000CC</v>
      </c>
    </row>
    <row r="589" spans="1:11" x14ac:dyDescent="0.3">
      <c r="A589">
        <v>3095</v>
      </c>
      <c r="B589" t="s">
        <v>481</v>
      </c>
      <c r="C589" s="10">
        <v>24.9</v>
      </c>
      <c r="D589" s="3">
        <v>40000</v>
      </c>
      <c r="E589" t="s">
        <v>7</v>
      </c>
      <c r="F589" t="s">
        <v>13</v>
      </c>
      <c r="G589" t="s">
        <v>27</v>
      </c>
      <c r="H589">
        <v>2016</v>
      </c>
      <c r="I589">
        <v>998</v>
      </c>
      <c r="J589" t="s">
        <v>10</v>
      </c>
      <c r="K589" t="str">
        <f>IF(AND(I589&gt;600,I589&lt;=1000),"600-1000CC",IF(AND(I589&gt;1000,I589&lt;=2000),"1000-2000CC",IF(AND(I589&gt;2000,I589&lt;=3000),"2000-3000CC",IF(AND(I589&gt;3000,I589&lt;=4000),"3000-4000CC",IF(AND(I589&gt;4000,I589&lt;=5000),"4000-5000CC",IF(AND(I589&gt;5000,I589&lt;=6000),"&gt;5000CC"))))))</f>
        <v>600-1000CC</v>
      </c>
    </row>
    <row r="590" spans="1:11" x14ac:dyDescent="0.3">
      <c r="A590">
        <v>2057</v>
      </c>
      <c r="B590" t="s">
        <v>214</v>
      </c>
      <c r="C590" s="10">
        <v>24.75</v>
      </c>
      <c r="D590" s="3">
        <v>50000</v>
      </c>
      <c r="E590" t="s">
        <v>7</v>
      </c>
      <c r="F590" t="s">
        <v>13</v>
      </c>
      <c r="G590" t="s">
        <v>9</v>
      </c>
      <c r="H590">
        <v>2015</v>
      </c>
      <c r="I590">
        <v>1995</v>
      </c>
      <c r="J590" t="s">
        <v>10</v>
      </c>
      <c r="K590" t="str">
        <f>IF(AND(I590&gt;600,I590&lt;=1000),"600-1000CC",IF(AND(I590&gt;1000,I590&lt;=2000),"1000-2000CC",IF(AND(I590&gt;2000,I590&lt;=3000),"2000-3000CC",IF(AND(I590&gt;3000,I590&lt;=4000),"3000-4000CC",IF(AND(I590&gt;4000,I590&lt;=5000),"4000-5000CC",IF(AND(I590&gt;5000,I590&lt;=6000),"&gt;5000CC"))))))</f>
        <v>1000-2000CC</v>
      </c>
    </row>
    <row r="591" spans="1:11" x14ac:dyDescent="0.3">
      <c r="A591">
        <v>761</v>
      </c>
      <c r="B591" t="s">
        <v>214</v>
      </c>
      <c r="C591" s="10">
        <v>24.74</v>
      </c>
      <c r="D591" s="3">
        <v>34000</v>
      </c>
      <c r="E591" t="s">
        <v>7</v>
      </c>
      <c r="F591" t="s">
        <v>13</v>
      </c>
      <c r="G591" t="s">
        <v>9</v>
      </c>
      <c r="H591">
        <v>2016</v>
      </c>
      <c r="I591">
        <v>2143</v>
      </c>
      <c r="J591" t="s">
        <v>10</v>
      </c>
      <c r="K591" t="str">
        <f>IF(AND(I591&gt;600,I591&lt;=1000),"600-1000CC",IF(AND(I591&gt;1000,I591&lt;=2000),"1000-2000CC",IF(AND(I591&gt;2000,I591&lt;=3000),"2000-3000CC",IF(AND(I591&gt;3000,I591&lt;=4000),"3000-4000CC",IF(AND(I591&gt;4000,I591&lt;=5000),"4000-5000CC",IF(AND(I591&gt;5000,I591&lt;=6000),"&gt;5000CC"))))))</f>
        <v>2000-3000CC</v>
      </c>
    </row>
    <row r="592" spans="1:11" x14ac:dyDescent="0.3">
      <c r="A592">
        <v>412</v>
      </c>
      <c r="B592" t="s">
        <v>55</v>
      </c>
      <c r="C592" s="10">
        <v>24.5</v>
      </c>
      <c r="D592" s="3">
        <v>54000</v>
      </c>
      <c r="E592" t="s">
        <v>7</v>
      </c>
      <c r="F592" t="s">
        <v>13</v>
      </c>
      <c r="G592" t="s">
        <v>9</v>
      </c>
      <c r="H592">
        <v>2015</v>
      </c>
      <c r="I592">
        <v>1995</v>
      </c>
      <c r="J592" t="s">
        <v>10</v>
      </c>
      <c r="K592" t="str">
        <f>IF(AND(I592&gt;600,I592&lt;=1000),"600-1000CC",IF(AND(I592&gt;1000,I592&lt;=2000),"1000-2000CC",IF(AND(I592&gt;2000,I592&lt;=3000),"2000-3000CC",IF(AND(I592&gt;3000,I592&lt;=4000),"3000-4000CC",IF(AND(I592&gt;4000,I592&lt;=5000),"4000-5000CC",IF(AND(I592&gt;5000,I592&lt;=6000),"&gt;5000CC"))))))</f>
        <v>1000-2000CC</v>
      </c>
    </row>
    <row r="593" spans="1:11" x14ac:dyDescent="0.3">
      <c r="A593">
        <v>1130</v>
      </c>
      <c r="B593" t="s">
        <v>481</v>
      </c>
      <c r="C593" s="10">
        <v>24.5</v>
      </c>
      <c r="D593" s="3">
        <v>68000</v>
      </c>
      <c r="E593" t="s">
        <v>7</v>
      </c>
      <c r="F593" t="s">
        <v>13</v>
      </c>
      <c r="G593" t="s">
        <v>9</v>
      </c>
      <c r="H593">
        <v>2016</v>
      </c>
      <c r="I593">
        <v>2755</v>
      </c>
      <c r="J593" t="s">
        <v>61</v>
      </c>
      <c r="K593" t="str">
        <f>IF(AND(I593&gt;600,I593&lt;=1000),"600-1000CC",IF(AND(I593&gt;1000,I593&lt;=2000),"1000-2000CC",IF(AND(I593&gt;2000,I593&lt;=3000),"2000-3000CC",IF(AND(I593&gt;3000,I593&lt;=4000),"3000-4000CC",IF(AND(I593&gt;4000,I593&lt;=5000),"4000-5000CC",IF(AND(I593&gt;5000,I593&lt;=6000),"&gt;5000CC"))))))</f>
        <v>2000-3000CC</v>
      </c>
    </row>
    <row r="594" spans="1:11" x14ac:dyDescent="0.3">
      <c r="A594">
        <v>1414</v>
      </c>
      <c r="B594" t="s">
        <v>481</v>
      </c>
      <c r="C594" s="10">
        <v>24.5</v>
      </c>
      <c r="D594" s="3">
        <v>68000</v>
      </c>
      <c r="E594" t="s">
        <v>7</v>
      </c>
      <c r="F594" t="s">
        <v>13</v>
      </c>
      <c r="G594" t="s">
        <v>9</v>
      </c>
      <c r="H594">
        <v>2016</v>
      </c>
      <c r="I594">
        <v>1198</v>
      </c>
      <c r="J594" t="s">
        <v>10</v>
      </c>
      <c r="K594" t="str">
        <f>IF(AND(I594&gt;600,I594&lt;=1000),"600-1000CC",IF(AND(I594&gt;1000,I594&lt;=2000),"1000-2000CC",IF(AND(I594&gt;2000,I594&lt;=3000),"2000-3000CC",IF(AND(I594&gt;3000,I594&lt;=4000),"3000-4000CC",IF(AND(I594&gt;4000,I594&lt;=5000),"4000-5000CC",IF(AND(I594&gt;5000,I594&lt;=6000),"&gt;5000CC"))))))</f>
        <v>1000-2000CC</v>
      </c>
    </row>
    <row r="595" spans="1:11" x14ac:dyDescent="0.3">
      <c r="A595">
        <v>1764</v>
      </c>
      <c r="B595" t="s">
        <v>991</v>
      </c>
      <c r="C595" s="10">
        <v>24.5</v>
      </c>
      <c r="D595" s="3">
        <v>50000</v>
      </c>
      <c r="E595" t="s">
        <v>7</v>
      </c>
      <c r="F595" t="s">
        <v>8</v>
      </c>
      <c r="G595" t="s">
        <v>9</v>
      </c>
      <c r="H595">
        <v>2020</v>
      </c>
      <c r="I595">
        <v>1197</v>
      </c>
      <c r="J595" t="s">
        <v>10</v>
      </c>
      <c r="K595" t="str">
        <f>IF(AND(I595&gt;600,I595&lt;=1000),"600-1000CC",IF(AND(I595&gt;1000,I595&lt;=2000),"1000-2000CC",IF(AND(I595&gt;2000,I595&lt;=3000),"2000-3000CC",IF(AND(I595&gt;3000,I595&lt;=4000),"3000-4000CC",IF(AND(I595&gt;4000,I595&lt;=5000),"4000-5000CC",IF(AND(I595&gt;5000,I595&lt;=6000),"&gt;5000CC"))))))</f>
        <v>1000-2000CC</v>
      </c>
    </row>
    <row r="596" spans="1:11" x14ac:dyDescent="0.3">
      <c r="A596">
        <v>5234</v>
      </c>
      <c r="B596" t="s">
        <v>481</v>
      </c>
      <c r="C596" s="10">
        <v>24.5</v>
      </c>
      <c r="D596" s="3">
        <v>68000</v>
      </c>
      <c r="E596" t="s">
        <v>7</v>
      </c>
      <c r="F596" t="s">
        <v>13</v>
      </c>
      <c r="G596" t="s">
        <v>9</v>
      </c>
      <c r="H596">
        <v>2016</v>
      </c>
      <c r="I596">
        <v>2993</v>
      </c>
      <c r="J596" t="s">
        <v>10</v>
      </c>
      <c r="K596" t="str">
        <f>IF(AND(I596&gt;600,I596&lt;=1000),"600-1000CC",IF(AND(I596&gt;1000,I596&lt;=2000),"1000-2000CC",IF(AND(I596&gt;2000,I596&lt;=3000),"2000-3000CC",IF(AND(I596&gt;3000,I596&lt;=4000),"3000-4000CC",IF(AND(I596&gt;4000,I596&lt;=5000),"4000-5000CC",IF(AND(I596&gt;5000,I596&lt;=6000),"&gt;5000CC"))))))</f>
        <v>2000-3000CC</v>
      </c>
    </row>
    <row r="597" spans="1:11" x14ac:dyDescent="0.3">
      <c r="A597">
        <v>1300</v>
      </c>
      <c r="B597" t="s">
        <v>858</v>
      </c>
      <c r="C597" s="10">
        <v>24.45</v>
      </c>
      <c r="D597" s="3">
        <v>100000</v>
      </c>
      <c r="E597" t="s">
        <v>7</v>
      </c>
      <c r="F597" t="s">
        <v>8</v>
      </c>
      <c r="G597" t="s">
        <v>9</v>
      </c>
      <c r="H597">
        <v>2017</v>
      </c>
      <c r="I597">
        <v>1498</v>
      </c>
      <c r="J597" t="s">
        <v>10</v>
      </c>
      <c r="K597" t="str">
        <f>IF(AND(I597&gt;600,I597&lt;=1000),"600-1000CC",IF(AND(I597&gt;1000,I597&lt;=2000),"1000-2000CC",IF(AND(I597&gt;2000,I597&lt;=3000),"2000-3000CC",IF(AND(I597&gt;3000,I597&lt;=4000),"3000-4000CC",IF(AND(I597&gt;4000,I597&lt;=5000),"4000-5000CC",IF(AND(I597&gt;5000,I597&lt;=6000),"&gt;5000CC"))))))</f>
        <v>1000-2000CC</v>
      </c>
    </row>
    <row r="598" spans="1:11" x14ac:dyDescent="0.3">
      <c r="A598">
        <v>5489</v>
      </c>
      <c r="B598" t="s">
        <v>1896</v>
      </c>
      <c r="C598" s="10">
        <v>24.25</v>
      </c>
      <c r="D598" s="3">
        <v>20000</v>
      </c>
      <c r="E598" t="s">
        <v>12</v>
      </c>
      <c r="F598" t="s">
        <v>13</v>
      </c>
      <c r="G598" t="s">
        <v>27</v>
      </c>
      <c r="H598">
        <v>2015</v>
      </c>
      <c r="I598">
        <v>1969</v>
      </c>
      <c r="J598" t="s">
        <v>10</v>
      </c>
      <c r="K598" t="str">
        <f>IF(AND(I598&gt;600,I598&lt;=1000),"600-1000CC",IF(AND(I598&gt;1000,I598&lt;=2000),"1000-2000CC",IF(AND(I598&gt;2000,I598&lt;=3000),"2000-3000CC",IF(AND(I598&gt;3000,I598&lt;=4000),"3000-4000CC",IF(AND(I598&gt;4000,I598&lt;=5000),"4000-5000CC",IF(AND(I598&gt;5000,I598&lt;=6000),"&gt;5000CC"))))))</f>
        <v>1000-2000CC</v>
      </c>
    </row>
    <row r="599" spans="1:11" x14ac:dyDescent="0.3">
      <c r="A599">
        <v>735</v>
      </c>
      <c r="B599" t="s">
        <v>574</v>
      </c>
      <c r="C599" s="10">
        <v>24.18</v>
      </c>
      <c r="D599" s="3">
        <v>9329</v>
      </c>
      <c r="E599" t="s">
        <v>7</v>
      </c>
      <c r="F599" t="s">
        <v>13</v>
      </c>
      <c r="G599" t="s">
        <v>9</v>
      </c>
      <c r="H599">
        <v>2013</v>
      </c>
      <c r="I599">
        <v>1498</v>
      </c>
      <c r="J599" t="s">
        <v>10</v>
      </c>
      <c r="K599" t="str">
        <f>IF(AND(I599&gt;600,I599&lt;=1000),"600-1000CC",IF(AND(I599&gt;1000,I599&lt;=2000),"1000-2000CC",IF(AND(I599&gt;2000,I599&lt;=3000),"2000-3000CC",IF(AND(I599&gt;3000,I599&lt;=4000),"3000-4000CC",IF(AND(I599&gt;4000,I599&lt;=5000),"4000-5000CC",IF(AND(I599&gt;5000,I599&lt;=6000),"&gt;5000CC"))))))</f>
        <v>1000-2000CC</v>
      </c>
    </row>
    <row r="600" spans="1:11" x14ac:dyDescent="0.3">
      <c r="A600">
        <v>1962</v>
      </c>
      <c r="B600" t="s">
        <v>574</v>
      </c>
      <c r="C600" s="10">
        <v>24.18</v>
      </c>
      <c r="D600" s="3">
        <v>9329</v>
      </c>
      <c r="E600" t="s">
        <v>7</v>
      </c>
      <c r="F600" t="s">
        <v>13</v>
      </c>
      <c r="G600" t="s">
        <v>9</v>
      </c>
      <c r="H600">
        <v>2013</v>
      </c>
      <c r="I600">
        <v>1248</v>
      </c>
      <c r="J600" t="s">
        <v>10</v>
      </c>
      <c r="K600" t="str">
        <f>IF(AND(I600&gt;600,I600&lt;=1000),"600-1000CC",IF(AND(I600&gt;1000,I600&lt;=2000),"1000-2000CC",IF(AND(I600&gt;2000,I600&lt;=3000),"2000-3000CC",IF(AND(I600&gt;3000,I600&lt;=4000),"3000-4000CC",IF(AND(I600&gt;4000,I600&lt;=5000),"4000-5000CC",IF(AND(I600&gt;5000,I600&lt;=6000),"&gt;5000CC"))))))</f>
        <v>1000-2000CC</v>
      </c>
    </row>
    <row r="601" spans="1:11" x14ac:dyDescent="0.3">
      <c r="A601">
        <v>568</v>
      </c>
      <c r="B601" t="s">
        <v>481</v>
      </c>
      <c r="C601" s="10">
        <v>24.11</v>
      </c>
      <c r="D601" s="3">
        <v>50000</v>
      </c>
      <c r="E601" t="s">
        <v>7</v>
      </c>
      <c r="F601" t="s">
        <v>13</v>
      </c>
      <c r="G601" t="s">
        <v>9</v>
      </c>
      <c r="H601">
        <v>2015</v>
      </c>
      <c r="I601">
        <v>2179</v>
      </c>
      <c r="J601" t="s">
        <v>10</v>
      </c>
      <c r="K601" t="str">
        <f>IF(AND(I601&gt;600,I601&lt;=1000),"600-1000CC",IF(AND(I601&gt;1000,I601&lt;=2000),"1000-2000CC",IF(AND(I601&gt;2000,I601&lt;=3000),"2000-3000CC",IF(AND(I601&gt;3000,I601&lt;=4000),"3000-4000CC",IF(AND(I601&gt;4000,I601&lt;=5000),"4000-5000CC",IF(AND(I601&gt;5000,I601&lt;=6000),"&gt;5000CC"))))))</f>
        <v>2000-3000CC</v>
      </c>
    </row>
    <row r="602" spans="1:11" x14ac:dyDescent="0.3">
      <c r="A602">
        <v>104</v>
      </c>
      <c r="B602" t="s">
        <v>112</v>
      </c>
      <c r="C602" s="10">
        <v>24</v>
      </c>
      <c r="D602" s="3">
        <v>38000</v>
      </c>
      <c r="E602" t="s">
        <v>7</v>
      </c>
      <c r="F602" t="s">
        <v>13</v>
      </c>
      <c r="G602" t="s">
        <v>9</v>
      </c>
      <c r="H602">
        <v>2016</v>
      </c>
      <c r="I602">
        <v>1968</v>
      </c>
      <c r="J602" t="s">
        <v>10</v>
      </c>
      <c r="K602" t="str">
        <f>IF(AND(I602&gt;600,I602&lt;=1000),"600-1000CC",IF(AND(I602&gt;1000,I602&lt;=2000),"1000-2000CC",IF(AND(I602&gt;2000,I602&lt;=3000),"2000-3000CC",IF(AND(I602&gt;3000,I602&lt;=4000),"3000-4000CC",IF(AND(I602&gt;4000,I602&lt;=5000),"4000-5000CC",IF(AND(I602&gt;5000,I602&lt;=6000),"&gt;5000CC"))))))</f>
        <v>1000-2000CC</v>
      </c>
    </row>
    <row r="603" spans="1:11" x14ac:dyDescent="0.3">
      <c r="A603">
        <v>1798</v>
      </c>
      <c r="B603" t="s">
        <v>695</v>
      </c>
      <c r="C603" s="10">
        <v>24</v>
      </c>
      <c r="D603" s="3">
        <v>120000</v>
      </c>
      <c r="E603" t="s">
        <v>7</v>
      </c>
      <c r="F603" t="s">
        <v>13</v>
      </c>
      <c r="G603" t="s">
        <v>9</v>
      </c>
      <c r="H603">
        <v>2015</v>
      </c>
      <c r="I603">
        <v>1968</v>
      </c>
      <c r="J603" t="s">
        <v>10</v>
      </c>
      <c r="K603" t="str">
        <f>IF(AND(I603&gt;600,I603&lt;=1000),"600-1000CC",IF(AND(I603&gt;1000,I603&lt;=2000),"1000-2000CC",IF(AND(I603&gt;2000,I603&lt;=3000),"2000-3000CC",IF(AND(I603&gt;3000,I603&lt;=4000),"3000-4000CC",IF(AND(I603&gt;4000,I603&lt;=5000),"4000-5000CC",IF(AND(I603&gt;5000,I603&lt;=6000),"&gt;5000CC"))))))</f>
        <v>1000-2000CC</v>
      </c>
    </row>
    <row r="604" spans="1:11" x14ac:dyDescent="0.3">
      <c r="A604">
        <v>1676</v>
      </c>
      <c r="B604" t="s">
        <v>952</v>
      </c>
      <c r="C604" s="10">
        <v>23.9</v>
      </c>
      <c r="D604" s="3">
        <v>19000</v>
      </c>
      <c r="E604" t="s">
        <v>12</v>
      </c>
      <c r="F604" t="s">
        <v>13</v>
      </c>
      <c r="G604" t="s">
        <v>9</v>
      </c>
      <c r="H604">
        <v>2021</v>
      </c>
      <c r="I604">
        <v>1462</v>
      </c>
      <c r="J604" t="s">
        <v>10</v>
      </c>
      <c r="K604" t="str">
        <f>IF(AND(I604&gt;600,I604&lt;=1000),"600-1000CC",IF(AND(I604&gt;1000,I604&lt;=2000),"1000-2000CC",IF(AND(I604&gt;2000,I604&lt;=3000),"2000-3000CC",IF(AND(I604&gt;3000,I604&lt;=4000),"3000-4000CC",IF(AND(I604&gt;4000,I604&lt;=5000),"4000-5000CC",IF(AND(I604&gt;5000,I604&lt;=6000),"&gt;5000CC"))))))</f>
        <v>1000-2000CC</v>
      </c>
    </row>
    <row r="605" spans="1:11" x14ac:dyDescent="0.3">
      <c r="A605">
        <v>2914</v>
      </c>
      <c r="B605" t="s">
        <v>1380</v>
      </c>
      <c r="C605" s="10">
        <v>23.9</v>
      </c>
      <c r="D605" s="3">
        <v>56500</v>
      </c>
      <c r="E605" t="s">
        <v>7</v>
      </c>
      <c r="F605" t="s">
        <v>13</v>
      </c>
      <c r="G605" t="s">
        <v>9</v>
      </c>
      <c r="H605">
        <v>2016</v>
      </c>
      <c r="I605">
        <v>1395</v>
      </c>
      <c r="J605" t="s">
        <v>10</v>
      </c>
      <c r="K605" t="str">
        <f>IF(AND(I605&gt;600,I605&lt;=1000),"600-1000CC",IF(AND(I605&gt;1000,I605&lt;=2000),"1000-2000CC",IF(AND(I605&gt;2000,I605&lt;=3000),"2000-3000CC",IF(AND(I605&gt;3000,I605&lt;=4000),"3000-4000CC",IF(AND(I605&gt;4000,I605&lt;=5000),"4000-5000CC",IF(AND(I605&gt;5000,I605&lt;=6000),"&gt;5000CC"))))))</f>
        <v>1000-2000CC</v>
      </c>
    </row>
    <row r="606" spans="1:11" x14ac:dyDescent="0.3">
      <c r="A606">
        <v>2920</v>
      </c>
      <c r="B606" t="s">
        <v>112</v>
      </c>
      <c r="C606" s="10">
        <v>23.9</v>
      </c>
      <c r="D606" s="3">
        <v>44600</v>
      </c>
      <c r="E606" t="s">
        <v>7</v>
      </c>
      <c r="F606" t="s">
        <v>13</v>
      </c>
      <c r="G606" t="s">
        <v>9</v>
      </c>
      <c r="H606">
        <v>2017</v>
      </c>
      <c r="I606">
        <v>1368</v>
      </c>
      <c r="J606" t="s">
        <v>10</v>
      </c>
      <c r="K606" t="str">
        <f>IF(AND(I606&gt;600,I606&lt;=1000),"600-1000CC",IF(AND(I606&gt;1000,I606&lt;=2000),"1000-2000CC",IF(AND(I606&gt;2000,I606&lt;=3000),"2000-3000CC",IF(AND(I606&gt;3000,I606&lt;=4000),"3000-4000CC",IF(AND(I606&gt;4000,I606&lt;=5000),"4000-5000CC",IF(AND(I606&gt;5000,I606&lt;=6000),"&gt;5000CC"))))))</f>
        <v>1000-2000CC</v>
      </c>
    </row>
    <row r="607" spans="1:11" x14ac:dyDescent="0.3">
      <c r="A607">
        <v>4252</v>
      </c>
      <c r="B607" t="s">
        <v>1380</v>
      </c>
      <c r="C607" s="10">
        <v>23.9</v>
      </c>
      <c r="D607" s="3">
        <v>56500</v>
      </c>
      <c r="E607" t="s">
        <v>7</v>
      </c>
      <c r="F607" t="s">
        <v>13</v>
      </c>
      <c r="G607" t="s">
        <v>9</v>
      </c>
      <c r="H607">
        <v>2016</v>
      </c>
      <c r="I607">
        <v>1498</v>
      </c>
      <c r="J607" t="s">
        <v>10</v>
      </c>
      <c r="K607" t="str">
        <f>IF(AND(I607&gt;600,I607&lt;=1000),"600-1000CC",IF(AND(I607&gt;1000,I607&lt;=2000),"1000-2000CC",IF(AND(I607&gt;2000,I607&lt;=3000),"2000-3000CC",IF(AND(I607&gt;3000,I607&lt;=4000),"3000-4000CC",IF(AND(I607&gt;4000,I607&lt;=5000),"4000-5000CC",IF(AND(I607&gt;5000,I607&lt;=6000),"&gt;5000CC"))))))</f>
        <v>1000-2000CC</v>
      </c>
    </row>
    <row r="608" spans="1:11" x14ac:dyDescent="0.3">
      <c r="A608">
        <v>4275</v>
      </c>
      <c r="B608" t="s">
        <v>112</v>
      </c>
      <c r="C608" s="10">
        <v>23.9</v>
      </c>
      <c r="D608" s="3">
        <v>44600</v>
      </c>
      <c r="E608" t="s">
        <v>7</v>
      </c>
      <c r="F608" t="s">
        <v>13</v>
      </c>
      <c r="G608" t="s">
        <v>9</v>
      </c>
      <c r="H608">
        <v>2017</v>
      </c>
      <c r="I608">
        <v>1199</v>
      </c>
      <c r="J608" t="s">
        <v>10</v>
      </c>
      <c r="K608" t="str">
        <f>IF(AND(I608&gt;600,I608&lt;=1000),"600-1000CC",IF(AND(I608&gt;1000,I608&lt;=2000),"1000-2000CC",IF(AND(I608&gt;2000,I608&lt;=3000),"2000-3000CC",IF(AND(I608&gt;3000,I608&lt;=4000),"3000-4000CC",IF(AND(I608&gt;4000,I608&lt;=5000),"4000-5000CC",IF(AND(I608&gt;5000,I608&lt;=6000),"&gt;5000CC"))))))</f>
        <v>1000-2000CC</v>
      </c>
    </row>
    <row r="609" spans="1:11" x14ac:dyDescent="0.3">
      <c r="A609">
        <v>5502</v>
      </c>
      <c r="B609" t="s">
        <v>384</v>
      </c>
      <c r="C609" s="10">
        <v>23.9</v>
      </c>
      <c r="D609" s="3">
        <v>50000</v>
      </c>
      <c r="E609" t="s">
        <v>7</v>
      </c>
      <c r="F609" t="s">
        <v>13</v>
      </c>
      <c r="G609" t="s">
        <v>27</v>
      </c>
      <c r="H609">
        <v>2017</v>
      </c>
      <c r="I609">
        <v>2993</v>
      </c>
      <c r="J609" t="s">
        <v>10</v>
      </c>
      <c r="K609" t="str">
        <f>IF(AND(I609&gt;600,I609&lt;=1000),"600-1000CC",IF(AND(I609&gt;1000,I609&lt;=2000),"1000-2000CC",IF(AND(I609&gt;2000,I609&lt;=3000),"2000-3000CC",IF(AND(I609&gt;3000,I609&lt;=4000),"3000-4000CC",IF(AND(I609&gt;4000,I609&lt;=5000),"4000-5000CC",IF(AND(I609&gt;5000,I609&lt;=6000),"&gt;5000CC"))))))</f>
        <v>2000-3000CC</v>
      </c>
    </row>
    <row r="610" spans="1:11" x14ac:dyDescent="0.3">
      <c r="A610">
        <v>391</v>
      </c>
      <c r="B610" t="s">
        <v>346</v>
      </c>
      <c r="C610" s="10">
        <v>23.75</v>
      </c>
      <c r="D610" s="3">
        <v>69000</v>
      </c>
      <c r="E610" t="s">
        <v>7</v>
      </c>
      <c r="F610" t="s">
        <v>13</v>
      </c>
      <c r="G610" t="s">
        <v>27</v>
      </c>
      <c r="H610">
        <v>2010</v>
      </c>
      <c r="I610">
        <v>2993</v>
      </c>
      <c r="J610" t="s">
        <v>10</v>
      </c>
      <c r="K610" t="str">
        <f>IF(AND(I610&gt;600,I610&lt;=1000),"600-1000CC",IF(AND(I610&gt;1000,I610&lt;=2000),"1000-2000CC",IF(AND(I610&gt;2000,I610&lt;=3000),"2000-3000CC",IF(AND(I610&gt;3000,I610&lt;=4000),"3000-4000CC",IF(AND(I610&gt;4000,I610&lt;=5000),"4000-5000CC",IF(AND(I610&gt;5000,I610&lt;=6000),"&gt;5000CC"))))))</f>
        <v>2000-3000CC</v>
      </c>
    </row>
    <row r="611" spans="1:11" x14ac:dyDescent="0.3">
      <c r="A611">
        <v>196</v>
      </c>
      <c r="B611" t="s">
        <v>190</v>
      </c>
      <c r="C611" s="10">
        <v>23.5</v>
      </c>
      <c r="D611" s="3">
        <v>40000</v>
      </c>
      <c r="E611" t="s">
        <v>12</v>
      </c>
      <c r="F611" t="s">
        <v>13</v>
      </c>
      <c r="G611" t="s">
        <v>9</v>
      </c>
      <c r="H611">
        <v>2017</v>
      </c>
      <c r="I611">
        <v>1395</v>
      </c>
      <c r="J611" t="s">
        <v>10</v>
      </c>
      <c r="K611" t="str">
        <f>IF(AND(I611&gt;600,I611&lt;=1000),"600-1000CC",IF(AND(I611&gt;1000,I611&lt;=2000),"1000-2000CC",IF(AND(I611&gt;2000,I611&lt;=3000),"2000-3000CC",IF(AND(I611&gt;3000,I611&lt;=4000),"3000-4000CC",IF(AND(I611&gt;4000,I611&lt;=5000),"4000-5000CC",IF(AND(I611&gt;5000,I611&lt;=6000),"&gt;5000CC"))))))</f>
        <v>1000-2000CC</v>
      </c>
    </row>
    <row r="612" spans="1:11" x14ac:dyDescent="0.3">
      <c r="A612">
        <v>1183</v>
      </c>
      <c r="B612" t="s">
        <v>511</v>
      </c>
      <c r="C612" s="10">
        <v>23.5</v>
      </c>
      <c r="D612" s="3">
        <v>47000</v>
      </c>
      <c r="E612" t="s">
        <v>12</v>
      </c>
      <c r="F612" t="s">
        <v>13</v>
      </c>
      <c r="G612" t="s">
        <v>9</v>
      </c>
      <c r="H612">
        <v>2017</v>
      </c>
      <c r="I612">
        <v>1498</v>
      </c>
      <c r="J612" t="s">
        <v>10</v>
      </c>
      <c r="K612" t="str">
        <f>IF(AND(I612&gt;600,I612&lt;=1000),"600-1000CC",IF(AND(I612&gt;1000,I612&lt;=2000),"1000-2000CC",IF(AND(I612&gt;2000,I612&lt;=3000),"2000-3000CC",IF(AND(I612&gt;3000,I612&lt;=4000),"3000-4000CC",IF(AND(I612&gt;4000,I612&lt;=5000),"4000-5000CC",IF(AND(I612&gt;5000,I612&lt;=6000),"&gt;5000CC"))))))</f>
        <v>1000-2000CC</v>
      </c>
    </row>
    <row r="613" spans="1:11" x14ac:dyDescent="0.3">
      <c r="A613">
        <v>1269</v>
      </c>
      <c r="B613" t="s">
        <v>846</v>
      </c>
      <c r="C613" s="10">
        <v>23.5</v>
      </c>
      <c r="D613" s="3">
        <v>10289</v>
      </c>
      <c r="E613" t="s">
        <v>7</v>
      </c>
      <c r="F613" t="s">
        <v>13</v>
      </c>
      <c r="G613" t="s">
        <v>9</v>
      </c>
      <c r="H613">
        <v>2022</v>
      </c>
      <c r="I613">
        <v>1956</v>
      </c>
      <c r="J613" t="s">
        <v>10</v>
      </c>
      <c r="K613" t="str">
        <f>IF(AND(I613&gt;600,I613&lt;=1000),"600-1000CC",IF(AND(I613&gt;1000,I613&lt;=2000),"1000-2000CC",IF(AND(I613&gt;2000,I613&lt;=3000),"2000-3000CC",IF(AND(I613&gt;3000,I613&lt;=4000),"3000-4000CC",IF(AND(I613&gt;4000,I613&lt;=5000),"4000-5000CC",IF(AND(I613&gt;5000,I613&lt;=6000),"&gt;5000CC"))))))</f>
        <v>1000-2000CC</v>
      </c>
    </row>
    <row r="614" spans="1:11" x14ac:dyDescent="0.3">
      <c r="A614">
        <v>1465</v>
      </c>
      <c r="B614" t="s">
        <v>511</v>
      </c>
      <c r="C614" s="10">
        <v>23.5</v>
      </c>
      <c r="D614" s="3">
        <v>47000</v>
      </c>
      <c r="E614" t="s">
        <v>12</v>
      </c>
      <c r="F614" t="s">
        <v>13</v>
      </c>
      <c r="G614" t="s">
        <v>9</v>
      </c>
      <c r="H614">
        <v>2017</v>
      </c>
      <c r="I614">
        <v>2993</v>
      </c>
      <c r="J614" t="s">
        <v>10</v>
      </c>
      <c r="K614" t="str">
        <f>IF(AND(I614&gt;600,I614&lt;=1000),"600-1000CC",IF(AND(I614&gt;1000,I614&lt;=2000),"1000-2000CC",IF(AND(I614&gt;2000,I614&lt;=3000),"2000-3000CC",IF(AND(I614&gt;3000,I614&lt;=4000),"3000-4000CC",IF(AND(I614&gt;4000,I614&lt;=5000),"4000-5000CC",IF(AND(I614&gt;5000,I614&lt;=6000),"&gt;5000CC"))))))</f>
        <v>2000-3000CC</v>
      </c>
    </row>
    <row r="615" spans="1:11" x14ac:dyDescent="0.3">
      <c r="A615">
        <v>2199</v>
      </c>
      <c r="B615" t="s">
        <v>320</v>
      </c>
      <c r="C615" s="10">
        <v>23.5</v>
      </c>
      <c r="D615" s="3">
        <v>14000</v>
      </c>
      <c r="E615" t="s">
        <v>12</v>
      </c>
      <c r="F615" t="s">
        <v>13</v>
      </c>
      <c r="G615" t="s">
        <v>9</v>
      </c>
      <c r="H615">
        <v>2018</v>
      </c>
      <c r="I615">
        <v>1197</v>
      </c>
      <c r="J615" t="s">
        <v>10</v>
      </c>
      <c r="K615" t="str">
        <f>IF(AND(I615&gt;600,I615&lt;=1000),"600-1000CC",IF(AND(I615&gt;1000,I615&lt;=2000),"1000-2000CC",IF(AND(I615&gt;2000,I615&lt;=3000),"2000-3000CC",IF(AND(I615&gt;3000,I615&lt;=4000),"3000-4000CC",IF(AND(I615&gt;4000,I615&lt;=5000),"4000-5000CC",IF(AND(I615&gt;5000,I615&lt;=6000),"&gt;5000CC"))))))</f>
        <v>1000-2000CC</v>
      </c>
    </row>
    <row r="616" spans="1:11" x14ac:dyDescent="0.3">
      <c r="A616">
        <v>4540</v>
      </c>
      <c r="B616" t="s">
        <v>366</v>
      </c>
      <c r="C616" s="10">
        <v>23.5</v>
      </c>
      <c r="D616" s="3">
        <v>86000</v>
      </c>
      <c r="E616" t="s">
        <v>7</v>
      </c>
      <c r="F616" t="s">
        <v>13</v>
      </c>
      <c r="G616" t="s">
        <v>9</v>
      </c>
      <c r="H616">
        <v>2016</v>
      </c>
      <c r="I616">
        <v>1196</v>
      </c>
      <c r="J616" t="s">
        <v>61</v>
      </c>
      <c r="K616" t="str">
        <f>IF(AND(I616&gt;600,I616&lt;=1000),"600-1000CC",IF(AND(I616&gt;1000,I616&lt;=2000),"1000-2000CC",IF(AND(I616&gt;2000,I616&lt;=3000),"2000-3000CC",IF(AND(I616&gt;3000,I616&lt;=4000),"3000-4000CC",IF(AND(I616&gt;4000,I616&lt;=5000),"4000-5000CC",IF(AND(I616&gt;5000,I616&lt;=6000),"&gt;5000CC"))))))</f>
        <v>1000-2000CC</v>
      </c>
    </row>
    <row r="617" spans="1:11" x14ac:dyDescent="0.3">
      <c r="A617">
        <v>5276</v>
      </c>
      <c r="B617" t="s">
        <v>511</v>
      </c>
      <c r="C617" s="10">
        <v>23.5</v>
      </c>
      <c r="D617" s="3">
        <v>47000</v>
      </c>
      <c r="E617" t="s">
        <v>12</v>
      </c>
      <c r="F617" t="s">
        <v>13</v>
      </c>
      <c r="G617" t="s">
        <v>9</v>
      </c>
      <c r="H617">
        <v>2017</v>
      </c>
      <c r="I617">
        <v>1997</v>
      </c>
      <c r="J617" t="s">
        <v>10</v>
      </c>
      <c r="K617" t="str">
        <f>IF(AND(I617&gt;600,I617&lt;=1000),"600-1000CC",IF(AND(I617&gt;1000,I617&lt;=2000),"1000-2000CC",IF(AND(I617&gt;2000,I617&lt;=3000),"2000-3000CC",IF(AND(I617&gt;3000,I617&lt;=4000),"3000-4000CC",IF(AND(I617&gt;4000,I617&lt;=5000),"4000-5000CC",IF(AND(I617&gt;5000,I617&lt;=6000),"&gt;5000CC"))))))</f>
        <v>1000-2000CC</v>
      </c>
    </row>
    <row r="618" spans="1:11" x14ac:dyDescent="0.3">
      <c r="A618">
        <v>1794</v>
      </c>
      <c r="B618" t="s">
        <v>1003</v>
      </c>
      <c r="C618" s="10">
        <v>23</v>
      </c>
      <c r="D618" s="3">
        <v>50000</v>
      </c>
      <c r="E618" t="s">
        <v>272</v>
      </c>
      <c r="F618" t="s">
        <v>13</v>
      </c>
      <c r="G618" t="s">
        <v>9</v>
      </c>
      <c r="H618">
        <v>2015</v>
      </c>
      <c r="I618">
        <v>1969</v>
      </c>
      <c r="J618" t="s">
        <v>61</v>
      </c>
      <c r="K618" t="str">
        <f>IF(AND(I618&gt;600,I618&lt;=1000),"600-1000CC",IF(AND(I618&gt;1000,I618&lt;=2000),"1000-2000CC",IF(AND(I618&gt;2000,I618&lt;=3000),"2000-3000CC",IF(AND(I618&gt;3000,I618&lt;=4000),"3000-4000CC",IF(AND(I618&gt;4000,I618&lt;=5000),"4000-5000CC",IF(AND(I618&gt;5000,I618&lt;=6000),"&gt;5000CC"))))))</f>
        <v>1000-2000CC</v>
      </c>
    </row>
    <row r="619" spans="1:11" x14ac:dyDescent="0.3">
      <c r="A619">
        <v>1802</v>
      </c>
      <c r="B619" t="s">
        <v>1008</v>
      </c>
      <c r="C619" s="10">
        <v>23</v>
      </c>
      <c r="D619" s="3">
        <v>135000</v>
      </c>
      <c r="E619" t="s">
        <v>7</v>
      </c>
      <c r="F619" t="s">
        <v>13</v>
      </c>
      <c r="G619" t="s">
        <v>9</v>
      </c>
      <c r="H619">
        <v>2013</v>
      </c>
      <c r="I619">
        <v>1995</v>
      </c>
      <c r="J619" t="s">
        <v>10</v>
      </c>
      <c r="K619" t="str">
        <f>IF(AND(I619&gt;600,I619&lt;=1000),"600-1000CC",IF(AND(I619&gt;1000,I619&lt;=2000),"1000-2000CC",IF(AND(I619&gt;2000,I619&lt;=3000),"2000-3000CC",IF(AND(I619&gt;3000,I619&lt;=4000),"3000-4000CC",IF(AND(I619&gt;4000,I619&lt;=5000),"4000-5000CC",IF(AND(I619&gt;5000,I619&lt;=6000),"&gt;5000CC"))))))</f>
        <v>1000-2000CC</v>
      </c>
    </row>
    <row r="620" spans="1:11" x14ac:dyDescent="0.3">
      <c r="A620">
        <v>1194</v>
      </c>
      <c r="B620" t="s">
        <v>820</v>
      </c>
      <c r="C620" s="10">
        <v>22.9</v>
      </c>
      <c r="D620" s="3">
        <v>79004</v>
      </c>
      <c r="E620" t="s">
        <v>7</v>
      </c>
      <c r="F620" t="s">
        <v>13</v>
      </c>
      <c r="G620" t="s">
        <v>27</v>
      </c>
      <c r="H620">
        <v>2012</v>
      </c>
      <c r="I620">
        <v>2143</v>
      </c>
      <c r="J620" t="s">
        <v>10</v>
      </c>
      <c r="K620" t="str">
        <f>IF(AND(I620&gt;600,I620&lt;=1000),"600-1000CC",IF(AND(I620&gt;1000,I620&lt;=2000),"1000-2000CC",IF(AND(I620&gt;2000,I620&lt;=3000),"2000-3000CC",IF(AND(I620&gt;3000,I620&lt;=4000),"3000-4000CC",IF(AND(I620&gt;4000,I620&lt;=5000),"4000-5000CC",IF(AND(I620&gt;5000,I620&lt;=6000),"&gt;5000CC"))))))</f>
        <v>2000-3000CC</v>
      </c>
    </row>
    <row r="621" spans="1:11" x14ac:dyDescent="0.3">
      <c r="A621">
        <v>1521</v>
      </c>
      <c r="B621" t="s">
        <v>820</v>
      </c>
      <c r="C621" s="10">
        <v>22.9</v>
      </c>
      <c r="D621" s="3">
        <v>79004</v>
      </c>
      <c r="E621" t="s">
        <v>7</v>
      </c>
      <c r="F621" t="s">
        <v>13</v>
      </c>
      <c r="G621" t="s">
        <v>27</v>
      </c>
      <c r="H621">
        <v>2012</v>
      </c>
      <c r="I621">
        <v>1798</v>
      </c>
      <c r="J621" t="s">
        <v>10</v>
      </c>
      <c r="K621" t="str">
        <f>IF(AND(I621&gt;600,I621&lt;=1000),"600-1000CC",IF(AND(I621&gt;1000,I621&lt;=2000),"1000-2000CC",IF(AND(I621&gt;2000,I621&lt;=3000),"2000-3000CC",IF(AND(I621&gt;3000,I621&lt;=4000),"3000-4000CC",IF(AND(I621&gt;4000,I621&lt;=5000),"4000-5000CC",IF(AND(I621&gt;5000,I621&lt;=6000),"&gt;5000CC"))))))</f>
        <v>1000-2000CC</v>
      </c>
    </row>
    <row r="622" spans="1:11" x14ac:dyDescent="0.3">
      <c r="A622">
        <v>5246</v>
      </c>
      <c r="B622" t="s">
        <v>820</v>
      </c>
      <c r="C622" s="10">
        <v>22.9</v>
      </c>
      <c r="D622" s="3">
        <v>79004</v>
      </c>
      <c r="E622" t="s">
        <v>7</v>
      </c>
      <c r="F622" t="s">
        <v>13</v>
      </c>
      <c r="G622" t="s">
        <v>27</v>
      </c>
      <c r="H622">
        <v>2012</v>
      </c>
      <c r="I622">
        <v>1498</v>
      </c>
      <c r="J622" t="s">
        <v>10</v>
      </c>
      <c r="K622" t="str">
        <f>IF(AND(I622&gt;600,I622&lt;=1000),"600-1000CC",IF(AND(I622&gt;1000,I622&lt;=2000),"1000-2000CC",IF(AND(I622&gt;2000,I622&lt;=3000),"2000-3000CC",IF(AND(I622&gt;3000,I622&lt;=4000),"3000-4000CC",IF(AND(I622&gt;4000,I622&lt;=5000),"4000-5000CC",IF(AND(I622&gt;5000,I622&lt;=6000),"&gt;5000CC"))))))</f>
        <v>1000-2000CC</v>
      </c>
    </row>
    <row r="623" spans="1:11" x14ac:dyDescent="0.3">
      <c r="A623">
        <v>5492</v>
      </c>
      <c r="B623" t="s">
        <v>214</v>
      </c>
      <c r="C623" s="10">
        <v>22.9</v>
      </c>
      <c r="D623" s="3">
        <v>29000</v>
      </c>
      <c r="E623" t="s">
        <v>7</v>
      </c>
      <c r="F623" t="s">
        <v>13</v>
      </c>
      <c r="G623" t="s">
        <v>9</v>
      </c>
      <c r="H623">
        <v>2015</v>
      </c>
      <c r="I623">
        <v>2143</v>
      </c>
      <c r="J623" t="s">
        <v>10</v>
      </c>
      <c r="K623" t="str">
        <f>IF(AND(I623&gt;600,I623&lt;=1000),"600-1000CC",IF(AND(I623&gt;1000,I623&lt;=2000),"1000-2000CC",IF(AND(I623&gt;2000,I623&lt;=3000),"2000-3000CC",IF(AND(I623&gt;3000,I623&lt;=4000),"3000-4000CC",IF(AND(I623&gt;4000,I623&lt;=5000),"4000-5000CC",IF(AND(I623&gt;5000,I623&lt;=6000),"&gt;5000CC"))))))</f>
        <v>2000-3000CC</v>
      </c>
    </row>
    <row r="624" spans="1:11" x14ac:dyDescent="0.3">
      <c r="A624">
        <v>27</v>
      </c>
      <c r="B624" t="s">
        <v>39</v>
      </c>
      <c r="C624" s="10">
        <v>22.78</v>
      </c>
      <c r="D624" s="3">
        <v>11945</v>
      </c>
      <c r="E624" t="s">
        <v>12</v>
      </c>
      <c r="F624" t="s">
        <v>13</v>
      </c>
      <c r="G624" t="s">
        <v>9</v>
      </c>
      <c r="H624">
        <v>2021</v>
      </c>
      <c r="I624">
        <v>1999</v>
      </c>
      <c r="J624" t="s">
        <v>10</v>
      </c>
      <c r="K624" t="str">
        <f>IF(AND(I624&gt;600,I624&lt;=1000),"600-1000CC",IF(AND(I624&gt;1000,I624&lt;=2000),"1000-2000CC",IF(AND(I624&gt;2000,I624&lt;=3000),"2000-3000CC",IF(AND(I624&gt;3000,I624&lt;=4000),"3000-4000CC",IF(AND(I624&gt;4000,I624&lt;=5000),"4000-5000CC",IF(AND(I624&gt;5000,I624&lt;=6000),"&gt;5000CC"))))))</f>
        <v>1000-2000CC</v>
      </c>
    </row>
    <row r="625" spans="1:11" x14ac:dyDescent="0.3">
      <c r="A625">
        <v>373</v>
      </c>
      <c r="B625" t="s">
        <v>337</v>
      </c>
      <c r="C625" s="10">
        <v>22.75</v>
      </c>
      <c r="D625" s="3">
        <v>32067</v>
      </c>
      <c r="E625" t="s">
        <v>12</v>
      </c>
      <c r="F625" t="s">
        <v>13</v>
      </c>
      <c r="G625" t="s">
        <v>9</v>
      </c>
      <c r="H625">
        <v>2018</v>
      </c>
      <c r="I625">
        <v>1798</v>
      </c>
      <c r="J625" t="s">
        <v>10</v>
      </c>
      <c r="K625" t="str">
        <f>IF(AND(I625&gt;600,I625&lt;=1000),"600-1000CC",IF(AND(I625&gt;1000,I625&lt;=2000),"1000-2000CC",IF(AND(I625&gt;2000,I625&lt;=3000),"2000-3000CC",IF(AND(I625&gt;3000,I625&lt;=4000),"3000-4000CC",IF(AND(I625&gt;4000,I625&lt;=5000),"4000-5000CC",IF(AND(I625&gt;5000,I625&lt;=6000),"&gt;5000CC"))))))</f>
        <v>1000-2000CC</v>
      </c>
    </row>
    <row r="626" spans="1:11" x14ac:dyDescent="0.3">
      <c r="A626">
        <v>121</v>
      </c>
      <c r="B626" t="s">
        <v>128</v>
      </c>
      <c r="C626" s="10">
        <v>22.5</v>
      </c>
      <c r="D626" s="3">
        <v>4500</v>
      </c>
      <c r="E626" t="s">
        <v>7</v>
      </c>
      <c r="F626" t="s">
        <v>13</v>
      </c>
      <c r="G626" t="s">
        <v>9</v>
      </c>
      <c r="H626">
        <v>2022</v>
      </c>
      <c r="I626">
        <v>1956</v>
      </c>
      <c r="J626" t="s">
        <v>10</v>
      </c>
      <c r="K626" t="str">
        <f>IF(AND(I626&gt;600,I626&lt;=1000),"600-1000CC",IF(AND(I626&gt;1000,I626&lt;=2000),"1000-2000CC",IF(AND(I626&gt;2000,I626&lt;=3000),"2000-3000CC",IF(AND(I626&gt;3000,I626&lt;=4000),"3000-4000CC",IF(AND(I626&gt;4000,I626&lt;=5000),"4000-5000CC",IF(AND(I626&gt;5000,I626&lt;=6000),"&gt;5000CC"))))))</f>
        <v>1000-2000CC</v>
      </c>
    </row>
    <row r="627" spans="1:11" x14ac:dyDescent="0.3">
      <c r="A627">
        <v>666</v>
      </c>
      <c r="B627" t="s">
        <v>501</v>
      </c>
      <c r="C627" s="10">
        <v>22.5</v>
      </c>
      <c r="D627" s="3">
        <v>76000</v>
      </c>
      <c r="E627" t="s">
        <v>7</v>
      </c>
      <c r="F627" t="s">
        <v>13</v>
      </c>
      <c r="G627" t="s">
        <v>9</v>
      </c>
      <c r="H627">
        <v>2013</v>
      </c>
      <c r="I627">
        <v>1199</v>
      </c>
      <c r="J627" t="s">
        <v>61</v>
      </c>
      <c r="K627" t="str">
        <f>IF(AND(I627&gt;600,I627&lt;=1000),"600-1000CC",IF(AND(I627&gt;1000,I627&lt;=2000),"1000-2000CC",IF(AND(I627&gt;2000,I627&lt;=3000),"2000-3000CC",IF(AND(I627&gt;3000,I627&lt;=4000),"3000-4000CC",IF(AND(I627&gt;4000,I627&lt;=5000),"4000-5000CC",IF(AND(I627&gt;5000,I627&lt;=6000),"&gt;5000CC"))))))</f>
        <v>1000-2000CC</v>
      </c>
    </row>
    <row r="628" spans="1:11" x14ac:dyDescent="0.3">
      <c r="A628">
        <v>1671</v>
      </c>
      <c r="B628" t="s">
        <v>947</v>
      </c>
      <c r="C628" s="10">
        <v>22.5</v>
      </c>
      <c r="D628" s="3">
        <v>44000</v>
      </c>
      <c r="E628" t="s">
        <v>7</v>
      </c>
      <c r="F628" t="s">
        <v>13</v>
      </c>
      <c r="G628" t="s">
        <v>9</v>
      </c>
      <c r="H628">
        <v>2016</v>
      </c>
      <c r="I628">
        <v>1198</v>
      </c>
      <c r="J628" t="s">
        <v>10</v>
      </c>
      <c r="K628" t="str">
        <f>IF(AND(I628&gt;600,I628&lt;=1000),"600-1000CC",IF(AND(I628&gt;1000,I628&lt;=2000),"1000-2000CC",IF(AND(I628&gt;2000,I628&lt;=3000),"2000-3000CC",IF(AND(I628&gt;3000,I628&lt;=4000),"3000-4000CC",IF(AND(I628&gt;4000,I628&lt;=5000),"4000-5000CC",IF(AND(I628&gt;5000,I628&lt;=6000),"&gt;5000CC"))))))</f>
        <v>1000-2000CC</v>
      </c>
    </row>
    <row r="629" spans="1:11" x14ac:dyDescent="0.3">
      <c r="A629">
        <v>2186</v>
      </c>
      <c r="B629" t="s">
        <v>141</v>
      </c>
      <c r="C629" s="10">
        <v>22.5</v>
      </c>
      <c r="D629" s="3">
        <v>117000</v>
      </c>
      <c r="E629" t="s">
        <v>7</v>
      </c>
      <c r="F629" t="s">
        <v>13</v>
      </c>
      <c r="G629" t="s">
        <v>9</v>
      </c>
      <c r="H629">
        <v>2017</v>
      </c>
      <c r="I629">
        <v>1248</v>
      </c>
      <c r="J629" t="s">
        <v>10</v>
      </c>
      <c r="K629" t="str">
        <f>IF(AND(I629&gt;600,I629&lt;=1000),"600-1000CC",IF(AND(I629&gt;1000,I629&lt;=2000),"1000-2000CC",IF(AND(I629&gt;2000,I629&lt;=3000),"2000-3000CC",IF(AND(I629&gt;3000,I629&lt;=4000),"3000-4000CC",IF(AND(I629&gt;4000,I629&lt;=5000),"4000-5000CC",IF(AND(I629&gt;5000,I629&lt;=6000),"&gt;5000CC"))))))</f>
        <v>1000-2000CC</v>
      </c>
    </row>
    <row r="630" spans="1:11" x14ac:dyDescent="0.3">
      <c r="A630">
        <v>2788</v>
      </c>
      <c r="B630" t="s">
        <v>1349</v>
      </c>
      <c r="C630" s="10">
        <v>22.5</v>
      </c>
      <c r="D630" s="3">
        <v>25000</v>
      </c>
      <c r="E630" t="s">
        <v>12</v>
      </c>
      <c r="F630" t="s">
        <v>13</v>
      </c>
      <c r="G630" t="s">
        <v>9</v>
      </c>
      <c r="H630">
        <v>2020</v>
      </c>
      <c r="I630">
        <v>2498</v>
      </c>
      <c r="J630" t="s">
        <v>10</v>
      </c>
      <c r="K630" t="str">
        <f>IF(AND(I630&gt;600,I630&lt;=1000),"600-1000CC",IF(AND(I630&gt;1000,I630&lt;=2000),"1000-2000CC",IF(AND(I630&gt;2000,I630&lt;=3000),"2000-3000CC",IF(AND(I630&gt;3000,I630&lt;=4000),"3000-4000CC",IF(AND(I630&gt;4000,I630&lt;=5000),"4000-5000CC",IF(AND(I630&gt;5000,I630&lt;=6000),"&gt;5000CC"))))))</f>
        <v>2000-3000CC</v>
      </c>
    </row>
    <row r="631" spans="1:11" x14ac:dyDescent="0.3">
      <c r="A631">
        <v>4057</v>
      </c>
      <c r="B631" t="s">
        <v>1486</v>
      </c>
      <c r="C631" s="10">
        <v>22.25</v>
      </c>
      <c r="D631" s="3">
        <v>132566</v>
      </c>
      <c r="E631" t="s">
        <v>7</v>
      </c>
      <c r="F631" t="s">
        <v>13</v>
      </c>
      <c r="G631" t="s">
        <v>9</v>
      </c>
      <c r="H631">
        <v>2017</v>
      </c>
      <c r="I631">
        <v>1120</v>
      </c>
      <c r="J631" t="s">
        <v>10</v>
      </c>
      <c r="K631" t="str">
        <f>IF(AND(I631&gt;600,I631&lt;=1000),"600-1000CC",IF(AND(I631&gt;1000,I631&lt;=2000),"1000-2000CC",IF(AND(I631&gt;2000,I631&lt;=3000),"2000-3000CC",IF(AND(I631&gt;3000,I631&lt;=4000),"3000-4000CC",IF(AND(I631&gt;4000,I631&lt;=5000),"4000-5000CC",IF(AND(I631&gt;5000,I631&lt;=6000),"&gt;5000CC"))))))</f>
        <v>1000-2000CC</v>
      </c>
    </row>
    <row r="632" spans="1:11" x14ac:dyDescent="0.3">
      <c r="A632">
        <v>4817</v>
      </c>
      <c r="B632" t="s">
        <v>1809</v>
      </c>
      <c r="C632" s="10">
        <v>22.25</v>
      </c>
      <c r="D632" s="3">
        <v>104000</v>
      </c>
      <c r="E632" t="s">
        <v>7</v>
      </c>
      <c r="F632" t="s">
        <v>13</v>
      </c>
      <c r="G632" t="s">
        <v>9</v>
      </c>
      <c r="H632">
        <v>2017</v>
      </c>
      <c r="I632">
        <v>999</v>
      </c>
      <c r="J632" t="s">
        <v>10</v>
      </c>
      <c r="K632" t="str">
        <f>IF(AND(I632&gt;600,I632&lt;=1000),"600-1000CC",IF(AND(I632&gt;1000,I632&lt;=2000),"1000-2000CC",IF(AND(I632&gt;2000,I632&lt;=3000),"2000-3000CC",IF(AND(I632&gt;3000,I632&lt;=4000),"3000-4000CC",IF(AND(I632&gt;4000,I632&lt;=5000),"4000-5000CC",IF(AND(I632&gt;5000,I632&lt;=6000),"&gt;5000CC"))))))</f>
        <v>600-1000CC</v>
      </c>
    </row>
    <row r="633" spans="1:11" x14ac:dyDescent="0.3">
      <c r="A633">
        <v>3239</v>
      </c>
      <c r="B633" t="s">
        <v>1466</v>
      </c>
      <c r="C633" s="10">
        <v>22.16</v>
      </c>
      <c r="D633" s="3">
        <v>11724</v>
      </c>
      <c r="E633" t="s">
        <v>7</v>
      </c>
      <c r="F633" t="s">
        <v>13</v>
      </c>
      <c r="G633" t="s">
        <v>9</v>
      </c>
      <c r="H633">
        <v>2022</v>
      </c>
      <c r="I633">
        <v>1120</v>
      </c>
      <c r="J633" t="s">
        <v>10</v>
      </c>
      <c r="K633" t="str">
        <f>IF(AND(I633&gt;600,I633&lt;=1000),"600-1000CC",IF(AND(I633&gt;1000,I633&lt;=2000),"1000-2000CC",IF(AND(I633&gt;2000,I633&lt;=3000),"2000-3000CC",IF(AND(I633&gt;3000,I633&lt;=4000),"3000-4000CC",IF(AND(I633&gt;4000,I633&lt;=5000),"4000-5000CC",IF(AND(I633&gt;5000,I633&lt;=6000),"&gt;5000CC"))))))</f>
        <v>1000-2000CC</v>
      </c>
    </row>
    <row r="634" spans="1:11" x14ac:dyDescent="0.3">
      <c r="A634">
        <v>3308</v>
      </c>
      <c r="B634" t="s">
        <v>223</v>
      </c>
      <c r="C634" s="10">
        <v>22.13</v>
      </c>
      <c r="D634" s="3">
        <v>32365</v>
      </c>
      <c r="E634" t="s">
        <v>7</v>
      </c>
      <c r="F634" t="s">
        <v>13</v>
      </c>
      <c r="G634" t="s">
        <v>9</v>
      </c>
      <c r="H634">
        <v>2020</v>
      </c>
      <c r="I634">
        <v>1497</v>
      </c>
      <c r="J634" t="s">
        <v>10</v>
      </c>
      <c r="K634" t="str">
        <f>IF(AND(I634&gt;600,I634&lt;=1000),"600-1000CC",IF(AND(I634&gt;1000,I634&lt;=2000),"1000-2000CC",IF(AND(I634&gt;2000,I634&lt;=3000),"2000-3000CC",IF(AND(I634&gt;3000,I634&lt;=4000),"3000-4000CC",IF(AND(I634&gt;4000,I634&lt;=5000),"4000-5000CC",IF(AND(I634&gt;5000,I634&lt;=6000),"&gt;5000CC"))))))</f>
        <v>1000-2000CC</v>
      </c>
    </row>
    <row r="635" spans="1:11" x14ac:dyDescent="0.3">
      <c r="A635">
        <v>5491</v>
      </c>
      <c r="B635" t="s">
        <v>366</v>
      </c>
      <c r="C635" s="10">
        <v>22.1</v>
      </c>
      <c r="D635" s="3">
        <v>128000</v>
      </c>
      <c r="E635" t="s">
        <v>7</v>
      </c>
      <c r="F635" t="s">
        <v>13</v>
      </c>
      <c r="G635" t="s">
        <v>27</v>
      </c>
      <c r="H635">
        <v>2016</v>
      </c>
      <c r="I635">
        <v>2143</v>
      </c>
      <c r="J635" t="s">
        <v>10</v>
      </c>
      <c r="K635" t="str">
        <f>IF(AND(I635&gt;600,I635&lt;=1000),"600-1000CC",IF(AND(I635&gt;1000,I635&lt;=2000),"1000-2000CC",IF(AND(I635&gt;2000,I635&lt;=3000),"2000-3000CC",IF(AND(I635&gt;3000,I635&lt;=4000),"3000-4000CC",IF(AND(I635&gt;4000,I635&lt;=5000),"4000-5000CC",IF(AND(I635&gt;5000,I635&lt;=6000),"&gt;5000CC"))))))</f>
        <v>2000-3000CC</v>
      </c>
    </row>
    <row r="636" spans="1:11" x14ac:dyDescent="0.3">
      <c r="A636">
        <v>5220</v>
      </c>
      <c r="B636" t="s">
        <v>1879</v>
      </c>
      <c r="C636" s="10">
        <v>22.06</v>
      </c>
      <c r="D636" s="3">
        <v>14519</v>
      </c>
      <c r="E636" t="s">
        <v>7</v>
      </c>
      <c r="F636" t="s">
        <v>8</v>
      </c>
      <c r="G636" t="s">
        <v>9</v>
      </c>
      <c r="H636">
        <v>2022</v>
      </c>
      <c r="I636">
        <v>1197</v>
      </c>
      <c r="J636" t="s">
        <v>10</v>
      </c>
      <c r="K636" t="str">
        <f>IF(AND(I636&gt;600,I636&lt;=1000),"600-1000CC",IF(AND(I636&gt;1000,I636&lt;=2000),"1000-2000CC",IF(AND(I636&gt;2000,I636&lt;=3000),"2000-3000CC",IF(AND(I636&gt;3000,I636&lt;=4000),"3000-4000CC",IF(AND(I636&gt;4000,I636&lt;=5000),"4000-5000CC",IF(AND(I636&gt;5000,I636&lt;=6000),"&gt;5000CC"))))))</f>
        <v>1000-2000CC</v>
      </c>
    </row>
    <row r="637" spans="1:11" x14ac:dyDescent="0.3">
      <c r="A637">
        <v>1749</v>
      </c>
      <c r="B637" t="s">
        <v>112</v>
      </c>
      <c r="C637" s="10">
        <v>22.05</v>
      </c>
      <c r="D637" s="3">
        <v>56000</v>
      </c>
      <c r="E637" t="s">
        <v>7</v>
      </c>
      <c r="F637" t="s">
        <v>13</v>
      </c>
      <c r="G637" t="s">
        <v>9</v>
      </c>
      <c r="H637">
        <v>2015</v>
      </c>
      <c r="I637">
        <v>1496</v>
      </c>
      <c r="J637" t="s">
        <v>10</v>
      </c>
      <c r="K637" t="str">
        <f>IF(AND(I637&gt;600,I637&lt;=1000),"600-1000CC",IF(AND(I637&gt;1000,I637&lt;=2000),"1000-2000CC",IF(AND(I637&gt;2000,I637&lt;=3000),"2000-3000CC",IF(AND(I637&gt;3000,I637&lt;=4000),"3000-4000CC",IF(AND(I637&gt;4000,I637&lt;=5000),"4000-5000CC",IF(AND(I637&gt;5000,I637&lt;=6000),"&gt;5000CC"))))))</f>
        <v>1000-2000CC</v>
      </c>
    </row>
    <row r="638" spans="1:11" x14ac:dyDescent="0.3">
      <c r="A638">
        <v>222</v>
      </c>
      <c r="B638" t="s">
        <v>214</v>
      </c>
      <c r="C638" s="10">
        <v>22</v>
      </c>
      <c r="D638" s="3">
        <v>69619</v>
      </c>
      <c r="E638" t="s">
        <v>7</v>
      </c>
      <c r="F638" t="s">
        <v>13</v>
      </c>
      <c r="G638" t="s">
        <v>9</v>
      </c>
      <c r="H638">
        <v>2014</v>
      </c>
      <c r="I638">
        <v>2179</v>
      </c>
      <c r="J638" t="s">
        <v>10</v>
      </c>
      <c r="K638" t="str">
        <f>IF(AND(I638&gt;600,I638&lt;=1000),"600-1000CC",IF(AND(I638&gt;1000,I638&lt;=2000),"1000-2000CC",IF(AND(I638&gt;2000,I638&lt;=3000),"2000-3000CC",IF(AND(I638&gt;3000,I638&lt;=4000),"3000-4000CC",IF(AND(I638&gt;4000,I638&lt;=5000),"4000-5000CC",IF(AND(I638&gt;5000,I638&lt;=6000),"&gt;5000CC"))))))</f>
        <v>2000-3000CC</v>
      </c>
    </row>
    <row r="639" spans="1:11" x14ac:dyDescent="0.3">
      <c r="A639">
        <v>725</v>
      </c>
      <c r="B639" t="s">
        <v>55</v>
      </c>
      <c r="C639" s="10">
        <v>22</v>
      </c>
      <c r="D639" s="3">
        <v>72000</v>
      </c>
      <c r="E639" t="s">
        <v>7</v>
      </c>
      <c r="F639" t="s">
        <v>13</v>
      </c>
      <c r="G639" t="s">
        <v>9</v>
      </c>
      <c r="H639">
        <v>2015</v>
      </c>
      <c r="I639">
        <v>1197</v>
      </c>
      <c r="J639" t="s">
        <v>10</v>
      </c>
      <c r="K639" t="str">
        <f>IF(AND(I639&gt;600,I639&lt;=1000),"600-1000CC",IF(AND(I639&gt;1000,I639&lt;=2000),"1000-2000CC",IF(AND(I639&gt;2000,I639&lt;=3000),"2000-3000CC",IF(AND(I639&gt;3000,I639&lt;=4000),"3000-4000CC",IF(AND(I639&gt;4000,I639&lt;=5000),"4000-5000CC",IF(AND(I639&gt;5000,I639&lt;=6000),"&gt;5000CC"))))))</f>
        <v>1000-2000CC</v>
      </c>
    </row>
    <row r="640" spans="1:11" x14ac:dyDescent="0.3">
      <c r="A640">
        <v>1170</v>
      </c>
      <c r="B640" t="s">
        <v>555</v>
      </c>
      <c r="C640" s="10">
        <v>22</v>
      </c>
      <c r="D640" s="3">
        <v>63203</v>
      </c>
      <c r="E640" t="s">
        <v>7</v>
      </c>
      <c r="F640" t="s">
        <v>13</v>
      </c>
      <c r="G640" t="s">
        <v>27</v>
      </c>
      <c r="H640">
        <v>2015</v>
      </c>
      <c r="I640">
        <v>1995</v>
      </c>
      <c r="J640" t="s">
        <v>127</v>
      </c>
      <c r="K640" t="str">
        <f>IF(AND(I640&gt;600,I640&lt;=1000),"600-1000CC",IF(AND(I640&gt;1000,I640&lt;=2000),"1000-2000CC",IF(AND(I640&gt;2000,I640&lt;=3000),"2000-3000CC",IF(AND(I640&gt;3000,I640&lt;=4000),"3000-4000CC",IF(AND(I640&gt;4000,I640&lt;=5000),"4000-5000CC",IF(AND(I640&gt;5000,I640&lt;=6000),"&gt;5000CC"))))))</f>
        <v>1000-2000CC</v>
      </c>
    </row>
    <row r="641" spans="1:11" x14ac:dyDescent="0.3">
      <c r="A641">
        <v>1471</v>
      </c>
      <c r="B641" t="s">
        <v>555</v>
      </c>
      <c r="C641" s="10">
        <v>22</v>
      </c>
      <c r="D641" s="3">
        <v>63203</v>
      </c>
      <c r="E641" t="s">
        <v>7</v>
      </c>
      <c r="F641" t="s">
        <v>13</v>
      </c>
      <c r="G641" t="s">
        <v>27</v>
      </c>
      <c r="H641">
        <v>2015</v>
      </c>
      <c r="I641">
        <v>1997</v>
      </c>
      <c r="J641" t="s">
        <v>10</v>
      </c>
      <c r="K641" t="str">
        <f>IF(AND(I641&gt;600,I641&lt;=1000),"600-1000CC",IF(AND(I641&gt;1000,I641&lt;=2000),"1000-2000CC",IF(AND(I641&gt;2000,I641&lt;=3000),"2000-3000CC",IF(AND(I641&gt;3000,I641&lt;=4000),"3000-4000CC",IF(AND(I641&gt;4000,I641&lt;=5000),"4000-5000CC",IF(AND(I641&gt;5000,I641&lt;=6000),"&gt;5000CC"))))))</f>
        <v>1000-2000CC</v>
      </c>
    </row>
    <row r="642" spans="1:11" x14ac:dyDescent="0.3">
      <c r="A642">
        <v>1753</v>
      </c>
      <c r="B642" t="s">
        <v>983</v>
      </c>
      <c r="C642" s="10">
        <v>22</v>
      </c>
      <c r="D642" s="3">
        <v>99990</v>
      </c>
      <c r="E642" t="s">
        <v>7</v>
      </c>
      <c r="F642" t="s">
        <v>8</v>
      </c>
      <c r="G642" t="s">
        <v>9</v>
      </c>
      <c r="H642">
        <v>2018</v>
      </c>
      <c r="I642">
        <v>1995</v>
      </c>
      <c r="J642" t="s">
        <v>10</v>
      </c>
      <c r="K642" t="str">
        <f>IF(AND(I642&gt;600,I642&lt;=1000),"600-1000CC",IF(AND(I642&gt;1000,I642&lt;=2000),"1000-2000CC",IF(AND(I642&gt;2000,I642&lt;=3000),"2000-3000CC",IF(AND(I642&gt;3000,I642&lt;=4000),"3000-4000CC",IF(AND(I642&gt;4000,I642&lt;=5000),"4000-5000CC",IF(AND(I642&gt;5000,I642&lt;=6000),"&gt;5000CC"))))))</f>
        <v>1000-2000CC</v>
      </c>
    </row>
    <row r="643" spans="1:11" x14ac:dyDescent="0.3">
      <c r="A643">
        <v>1797</v>
      </c>
      <c r="B643" t="s">
        <v>1005</v>
      </c>
      <c r="C643" s="10">
        <v>22</v>
      </c>
      <c r="D643" s="3">
        <v>36000</v>
      </c>
      <c r="E643" t="s">
        <v>7</v>
      </c>
      <c r="F643" t="s">
        <v>13</v>
      </c>
      <c r="G643" t="s">
        <v>9</v>
      </c>
      <c r="H643">
        <v>2015</v>
      </c>
      <c r="I643">
        <v>2698</v>
      </c>
      <c r="J643" t="s">
        <v>10</v>
      </c>
      <c r="K643" t="str">
        <f>IF(AND(I643&gt;600,I643&lt;=1000),"600-1000CC",IF(AND(I643&gt;1000,I643&lt;=2000),"1000-2000CC",IF(AND(I643&gt;2000,I643&lt;=3000),"2000-3000CC",IF(AND(I643&gt;3000,I643&lt;=4000),"3000-4000CC",IF(AND(I643&gt;4000,I643&lt;=5000),"4000-5000CC",IF(AND(I643&gt;5000,I643&lt;=6000),"&gt;5000CC"))))))</f>
        <v>2000-3000CC</v>
      </c>
    </row>
    <row r="644" spans="1:11" x14ac:dyDescent="0.3">
      <c r="A644">
        <v>2596</v>
      </c>
      <c r="B644" t="s">
        <v>1292</v>
      </c>
      <c r="C644" s="10">
        <v>22</v>
      </c>
      <c r="D644" s="3">
        <v>5000</v>
      </c>
      <c r="E644" t="s">
        <v>7</v>
      </c>
      <c r="F644" t="s">
        <v>8</v>
      </c>
      <c r="G644" t="s">
        <v>9</v>
      </c>
      <c r="H644">
        <v>2022</v>
      </c>
      <c r="I644">
        <v>1591</v>
      </c>
      <c r="J644" t="s">
        <v>10</v>
      </c>
      <c r="K644" t="str">
        <f>IF(AND(I644&gt;600,I644&lt;=1000),"600-1000CC",IF(AND(I644&gt;1000,I644&lt;=2000),"1000-2000CC",IF(AND(I644&gt;2000,I644&lt;=3000),"2000-3000CC",IF(AND(I644&gt;3000,I644&lt;=4000),"3000-4000CC",IF(AND(I644&gt;4000,I644&lt;=5000),"4000-5000CC",IF(AND(I644&gt;5000,I644&lt;=6000),"&gt;5000CC"))))))</f>
        <v>1000-2000CC</v>
      </c>
    </row>
    <row r="645" spans="1:11" x14ac:dyDescent="0.3">
      <c r="A645">
        <v>3332</v>
      </c>
      <c r="B645" t="s">
        <v>1493</v>
      </c>
      <c r="C645" s="10">
        <v>22</v>
      </c>
      <c r="D645" s="3">
        <v>120000</v>
      </c>
      <c r="E645" t="s">
        <v>7</v>
      </c>
      <c r="F645" t="s">
        <v>13</v>
      </c>
      <c r="G645" t="s">
        <v>27</v>
      </c>
      <c r="H645">
        <v>2011</v>
      </c>
      <c r="I645">
        <v>1248</v>
      </c>
      <c r="J645" t="s">
        <v>10</v>
      </c>
      <c r="K645" t="str">
        <f>IF(AND(I645&gt;600,I645&lt;=1000),"600-1000CC",IF(AND(I645&gt;1000,I645&lt;=2000),"1000-2000CC",IF(AND(I645&gt;2000,I645&lt;=3000),"2000-3000CC",IF(AND(I645&gt;3000,I645&lt;=4000),"3000-4000CC",IF(AND(I645&gt;4000,I645&lt;=5000),"4000-5000CC",IF(AND(I645&gt;5000,I645&lt;=6000),"&gt;5000CC"))))))</f>
        <v>1000-2000CC</v>
      </c>
    </row>
    <row r="646" spans="1:11" x14ac:dyDescent="0.3">
      <c r="A646">
        <v>5238</v>
      </c>
      <c r="B646" t="s">
        <v>555</v>
      </c>
      <c r="C646" s="10">
        <v>22</v>
      </c>
      <c r="D646" s="3">
        <v>63203</v>
      </c>
      <c r="E646" t="s">
        <v>7</v>
      </c>
      <c r="F646" t="s">
        <v>13</v>
      </c>
      <c r="G646" t="s">
        <v>27</v>
      </c>
      <c r="H646">
        <v>2015</v>
      </c>
      <c r="I646">
        <v>2993</v>
      </c>
      <c r="J646" t="s">
        <v>10</v>
      </c>
      <c r="K646" t="str">
        <f>IF(AND(I646&gt;600,I646&lt;=1000),"600-1000CC",IF(AND(I646&gt;1000,I646&lt;=2000),"1000-2000CC",IF(AND(I646&gt;2000,I646&lt;=3000),"2000-3000CC",IF(AND(I646&gt;3000,I646&lt;=4000),"3000-4000CC",IF(AND(I646&gt;4000,I646&lt;=5000),"4000-5000CC",IF(AND(I646&gt;5000,I646&lt;=6000),"&gt;5000CC"))))))</f>
        <v>2000-3000CC</v>
      </c>
    </row>
    <row r="647" spans="1:11" x14ac:dyDescent="0.3">
      <c r="A647">
        <v>298</v>
      </c>
      <c r="B647" t="s">
        <v>278</v>
      </c>
      <c r="C647" s="10">
        <v>21.99</v>
      </c>
      <c r="D647" s="3">
        <v>2443</v>
      </c>
      <c r="E647" t="s">
        <v>7</v>
      </c>
      <c r="F647" t="s">
        <v>8</v>
      </c>
      <c r="G647" t="s">
        <v>9</v>
      </c>
      <c r="H647">
        <v>2022</v>
      </c>
      <c r="I647">
        <v>1956</v>
      </c>
      <c r="J647" t="s">
        <v>10</v>
      </c>
      <c r="K647" t="str">
        <f>IF(AND(I647&gt;600,I647&lt;=1000),"600-1000CC",IF(AND(I647&gt;1000,I647&lt;=2000),"1000-2000CC",IF(AND(I647&gt;2000,I647&lt;=3000),"2000-3000CC",IF(AND(I647&gt;3000,I647&lt;=4000),"3000-4000CC",IF(AND(I647&gt;4000,I647&lt;=5000),"4000-5000CC",IF(AND(I647&gt;5000,I647&lt;=6000),"&gt;5000CC"))))))</f>
        <v>1000-2000CC</v>
      </c>
    </row>
    <row r="648" spans="1:11" x14ac:dyDescent="0.3">
      <c r="A648">
        <v>1196</v>
      </c>
      <c r="B648" t="s">
        <v>105</v>
      </c>
      <c r="C648" s="10">
        <v>21.9</v>
      </c>
      <c r="D648" s="3">
        <v>80000</v>
      </c>
      <c r="E648" t="s">
        <v>7</v>
      </c>
      <c r="F648" t="s">
        <v>13</v>
      </c>
      <c r="G648" t="s">
        <v>27</v>
      </c>
      <c r="H648">
        <v>2014</v>
      </c>
      <c r="I648">
        <v>4367</v>
      </c>
      <c r="J648" t="s">
        <v>10</v>
      </c>
      <c r="K648" t="str">
        <f>IF(AND(I648&gt;600,I648&lt;=1000),"600-1000CC",IF(AND(I648&gt;1000,I648&lt;=2000),"1000-2000CC",IF(AND(I648&gt;2000,I648&lt;=3000),"2000-3000CC",IF(AND(I648&gt;3000,I648&lt;=4000),"3000-4000CC",IF(AND(I648&gt;4000,I648&lt;=5000),"4000-5000CC",IF(AND(I648&gt;5000,I648&lt;=6000),"&gt;5000CC"))))))</f>
        <v>4000-5000CC</v>
      </c>
    </row>
    <row r="649" spans="1:11" x14ac:dyDescent="0.3">
      <c r="A649">
        <v>1524</v>
      </c>
      <c r="B649" t="s">
        <v>105</v>
      </c>
      <c r="C649" s="10">
        <v>21.9</v>
      </c>
      <c r="D649" s="3">
        <v>80000</v>
      </c>
      <c r="E649" t="s">
        <v>7</v>
      </c>
      <c r="F649" t="s">
        <v>13</v>
      </c>
      <c r="G649" t="s">
        <v>27</v>
      </c>
      <c r="H649">
        <v>2014</v>
      </c>
      <c r="I649">
        <v>2993</v>
      </c>
      <c r="J649" t="s">
        <v>127</v>
      </c>
      <c r="K649" t="str">
        <f>IF(AND(I649&gt;600,I649&lt;=1000),"600-1000CC",IF(AND(I649&gt;1000,I649&lt;=2000),"1000-2000CC",IF(AND(I649&gt;2000,I649&lt;=3000),"2000-3000CC",IF(AND(I649&gt;3000,I649&lt;=4000),"3000-4000CC",IF(AND(I649&gt;4000,I649&lt;=5000),"4000-5000CC",IF(AND(I649&gt;5000,I649&lt;=6000),"&gt;5000CC"))))))</f>
        <v>2000-3000CC</v>
      </c>
    </row>
    <row r="650" spans="1:11" x14ac:dyDescent="0.3">
      <c r="A650">
        <v>5247</v>
      </c>
      <c r="B650" t="s">
        <v>105</v>
      </c>
      <c r="C650" s="10">
        <v>21.9</v>
      </c>
      <c r="D650" s="3">
        <v>80000</v>
      </c>
      <c r="E650" t="s">
        <v>7</v>
      </c>
      <c r="F650" t="s">
        <v>13</v>
      </c>
      <c r="G650" t="s">
        <v>27</v>
      </c>
      <c r="H650">
        <v>2014</v>
      </c>
      <c r="I650">
        <v>1582</v>
      </c>
      <c r="J650" t="s">
        <v>10</v>
      </c>
      <c r="K650" t="str">
        <f>IF(AND(I650&gt;600,I650&lt;=1000),"600-1000CC",IF(AND(I650&gt;1000,I650&lt;=2000),"1000-2000CC",IF(AND(I650&gt;2000,I650&lt;=3000),"2000-3000CC",IF(AND(I650&gt;3000,I650&lt;=4000),"3000-4000CC",IF(AND(I650&gt;4000,I650&lt;=5000),"4000-5000CC",IF(AND(I650&gt;5000,I650&lt;=6000),"&gt;5000CC"))))))</f>
        <v>1000-2000CC</v>
      </c>
    </row>
    <row r="651" spans="1:11" x14ac:dyDescent="0.3">
      <c r="A651">
        <v>5466</v>
      </c>
      <c r="B651" t="s">
        <v>384</v>
      </c>
      <c r="C651" s="10">
        <v>21.9</v>
      </c>
      <c r="D651" s="3">
        <v>68000</v>
      </c>
      <c r="E651" t="s">
        <v>7</v>
      </c>
      <c r="F651" t="s">
        <v>13</v>
      </c>
      <c r="G651" t="s">
        <v>9</v>
      </c>
      <c r="H651">
        <v>2017</v>
      </c>
      <c r="I651">
        <v>1950</v>
      </c>
      <c r="J651" t="s">
        <v>10</v>
      </c>
      <c r="K651" t="str">
        <f>IF(AND(I651&gt;600,I651&lt;=1000),"600-1000CC",IF(AND(I651&gt;1000,I651&lt;=2000),"1000-2000CC",IF(AND(I651&gt;2000,I651&lt;=3000),"2000-3000CC",IF(AND(I651&gt;3000,I651&lt;=4000),"3000-4000CC",IF(AND(I651&gt;4000,I651&lt;=5000),"4000-5000CC",IF(AND(I651&gt;5000,I651&lt;=6000),"&gt;5000CC"))))))</f>
        <v>1000-2000CC</v>
      </c>
    </row>
    <row r="652" spans="1:11" x14ac:dyDescent="0.3">
      <c r="A652">
        <v>769</v>
      </c>
      <c r="B652" t="s">
        <v>481</v>
      </c>
      <c r="C652" s="10">
        <v>21.85</v>
      </c>
      <c r="D652" s="3">
        <v>64000</v>
      </c>
      <c r="E652" t="s">
        <v>7</v>
      </c>
      <c r="F652" t="s">
        <v>13</v>
      </c>
      <c r="G652" t="s">
        <v>27</v>
      </c>
      <c r="H652">
        <v>2017</v>
      </c>
      <c r="I652">
        <v>1462</v>
      </c>
      <c r="J652" t="s">
        <v>10</v>
      </c>
      <c r="K652" t="str">
        <f>IF(AND(I652&gt;600,I652&lt;=1000),"600-1000CC",IF(AND(I652&gt;1000,I652&lt;=2000),"1000-2000CC",IF(AND(I652&gt;2000,I652&lt;=3000),"2000-3000CC",IF(AND(I652&gt;3000,I652&lt;=4000),"3000-4000CC",IF(AND(I652&gt;4000,I652&lt;=5000),"4000-5000CC",IF(AND(I652&gt;5000,I652&lt;=6000),"&gt;5000CC"))))))</f>
        <v>1000-2000CC</v>
      </c>
    </row>
    <row r="653" spans="1:11" x14ac:dyDescent="0.3">
      <c r="A653">
        <v>1946</v>
      </c>
      <c r="B653" t="s">
        <v>827</v>
      </c>
      <c r="C653" s="10">
        <v>21.85</v>
      </c>
      <c r="D653" s="3">
        <v>28000</v>
      </c>
      <c r="E653" t="s">
        <v>272</v>
      </c>
      <c r="F653" t="s">
        <v>13</v>
      </c>
      <c r="G653" t="s">
        <v>9</v>
      </c>
      <c r="H653">
        <v>2021</v>
      </c>
      <c r="I653">
        <v>1968</v>
      </c>
      <c r="J653" t="s">
        <v>10</v>
      </c>
      <c r="K653" t="str">
        <f>IF(AND(I653&gt;600,I653&lt;=1000),"600-1000CC",IF(AND(I653&gt;1000,I653&lt;=2000),"1000-2000CC",IF(AND(I653&gt;2000,I653&lt;=3000),"2000-3000CC",IF(AND(I653&gt;3000,I653&lt;=4000),"3000-4000CC",IF(AND(I653&gt;4000,I653&lt;=5000),"4000-5000CC",IF(AND(I653&gt;5000,I653&lt;=6000),"&gt;5000CC"))))))</f>
        <v>1000-2000CC</v>
      </c>
    </row>
    <row r="654" spans="1:11" x14ac:dyDescent="0.3">
      <c r="A654">
        <v>1370</v>
      </c>
      <c r="B654" t="s">
        <v>881</v>
      </c>
      <c r="C654" s="10">
        <v>21.75</v>
      </c>
      <c r="D654" s="3">
        <v>54000</v>
      </c>
      <c r="E654" t="s">
        <v>12</v>
      </c>
      <c r="F654" t="s">
        <v>13</v>
      </c>
      <c r="G654" t="s">
        <v>9</v>
      </c>
      <c r="H654">
        <v>2017</v>
      </c>
      <c r="I654">
        <v>1248</v>
      </c>
      <c r="J654" t="s">
        <v>10</v>
      </c>
      <c r="K654" t="str">
        <f>IF(AND(I654&gt;600,I654&lt;=1000),"600-1000CC",IF(AND(I654&gt;1000,I654&lt;=2000),"1000-2000CC",IF(AND(I654&gt;2000,I654&lt;=3000),"2000-3000CC",IF(AND(I654&gt;3000,I654&lt;=4000),"3000-4000CC",IF(AND(I654&gt;4000,I654&lt;=5000),"4000-5000CC",IF(AND(I654&gt;5000,I654&lt;=6000),"&gt;5000CC"))))))</f>
        <v>1000-2000CC</v>
      </c>
    </row>
    <row r="655" spans="1:11" x14ac:dyDescent="0.3">
      <c r="A655">
        <v>3702</v>
      </c>
      <c r="B655" t="s">
        <v>1592</v>
      </c>
      <c r="C655" s="10">
        <v>21.75</v>
      </c>
      <c r="D655" s="3">
        <v>99125</v>
      </c>
      <c r="E655" t="s">
        <v>12</v>
      </c>
      <c r="F655" t="s">
        <v>13</v>
      </c>
      <c r="G655" t="s">
        <v>9</v>
      </c>
      <c r="H655">
        <v>2017</v>
      </c>
      <c r="I655">
        <v>1998</v>
      </c>
      <c r="J655" t="s">
        <v>10</v>
      </c>
      <c r="K655" t="str">
        <f>IF(AND(I655&gt;600,I655&lt;=1000),"600-1000CC",IF(AND(I655&gt;1000,I655&lt;=2000),"1000-2000CC",IF(AND(I655&gt;2000,I655&lt;=3000),"2000-3000CC",IF(AND(I655&gt;3000,I655&lt;=4000),"3000-4000CC",IF(AND(I655&gt;4000,I655&lt;=5000),"4000-5000CC",IF(AND(I655&gt;5000,I655&lt;=6000),"&gt;5000CC"))))))</f>
        <v>1000-2000CC</v>
      </c>
    </row>
    <row r="656" spans="1:11" x14ac:dyDescent="0.3">
      <c r="A656">
        <v>4232</v>
      </c>
      <c r="B656" t="s">
        <v>1592</v>
      </c>
      <c r="C656" s="10">
        <v>21.75</v>
      </c>
      <c r="D656" s="3">
        <v>99125</v>
      </c>
      <c r="E656" t="s">
        <v>12</v>
      </c>
      <c r="F656" t="s">
        <v>13</v>
      </c>
      <c r="G656" t="s">
        <v>9</v>
      </c>
      <c r="H656">
        <v>2017</v>
      </c>
      <c r="I656">
        <v>1196</v>
      </c>
      <c r="J656" t="s">
        <v>10</v>
      </c>
      <c r="K656" t="str">
        <f>IF(AND(I656&gt;600,I656&lt;=1000),"600-1000CC",IF(AND(I656&gt;1000,I656&lt;=2000),"1000-2000CC",IF(AND(I656&gt;2000,I656&lt;=3000),"2000-3000CC",IF(AND(I656&gt;3000,I656&lt;=4000),"3000-4000CC",IF(AND(I656&gt;4000,I656&lt;=5000),"4000-5000CC",IF(AND(I656&gt;5000,I656&lt;=6000),"&gt;5000CC"))))))</f>
        <v>1000-2000CC</v>
      </c>
    </row>
    <row r="657" spans="1:11" x14ac:dyDescent="0.3">
      <c r="A657">
        <v>749</v>
      </c>
      <c r="B657" t="s">
        <v>501</v>
      </c>
      <c r="C657" s="10">
        <v>21.74</v>
      </c>
      <c r="D657" s="3">
        <v>97000</v>
      </c>
      <c r="E657" t="s">
        <v>7</v>
      </c>
      <c r="F657" t="s">
        <v>13</v>
      </c>
      <c r="G657" t="s">
        <v>27</v>
      </c>
      <c r="H657">
        <v>2014</v>
      </c>
      <c r="I657">
        <v>1373</v>
      </c>
      <c r="J657" t="s">
        <v>61</v>
      </c>
      <c r="K657" t="str">
        <f>IF(AND(I657&gt;600,I657&lt;=1000),"600-1000CC",IF(AND(I657&gt;1000,I657&lt;=2000),"1000-2000CC",IF(AND(I657&gt;2000,I657&lt;=3000),"2000-3000CC",IF(AND(I657&gt;3000,I657&lt;=4000),"3000-4000CC",IF(AND(I657&gt;4000,I657&lt;=5000),"4000-5000CC",IF(AND(I657&gt;5000,I657&lt;=6000),"&gt;5000CC"))))))</f>
        <v>1000-2000CC</v>
      </c>
    </row>
    <row r="658" spans="1:11" x14ac:dyDescent="0.3">
      <c r="A658">
        <v>908</v>
      </c>
      <c r="B658" t="s">
        <v>266</v>
      </c>
      <c r="C658" s="10">
        <v>21.5</v>
      </c>
      <c r="D658" s="3">
        <v>37000</v>
      </c>
      <c r="E658" t="s">
        <v>7</v>
      </c>
      <c r="F658" t="s">
        <v>13</v>
      </c>
      <c r="G658" t="s">
        <v>27</v>
      </c>
      <c r="H658">
        <v>2015</v>
      </c>
      <c r="I658">
        <v>1248</v>
      </c>
      <c r="J658" t="s">
        <v>10</v>
      </c>
      <c r="K658" t="str">
        <f>IF(AND(I658&gt;600,I658&lt;=1000),"600-1000CC",IF(AND(I658&gt;1000,I658&lt;=2000),"1000-2000CC",IF(AND(I658&gt;2000,I658&lt;=3000),"2000-3000CC",IF(AND(I658&gt;3000,I658&lt;=4000),"3000-4000CC",IF(AND(I658&gt;4000,I658&lt;=5000),"4000-5000CC",IF(AND(I658&gt;5000,I658&lt;=6000),"&gt;5000CC"))))))</f>
        <v>1000-2000CC</v>
      </c>
    </row>
    <row r="659" spans="1:11" x14ac:dyDescent="0.3">
      <c r="A659">
        <v>1350</v>
      </c>
      <c r="B659" t="s">
        <v>266</v>
      </c>
      <c r="C659" s="10">
        <v>21.5</v>
      </c>
      <c r="D659" s="3">
        <v>37000</v>
      </c>
      <c r="E659" t="s">
        <v>7</v>
      </c>
      <c r="F659" t="s">
        <v>13</v>
      </c>
      <c r="G659" t="s">
        <v>27</v>
      </c>
      <c r="H659">
        <v>2015</v>
      </c>
      <c r="I659">
        <v>2498</v>
      </c>
      <c r="J659" t="s">
        <v>53</v>
      </c>
      <c r="K659" t="str">
        <f>IF(AND(I659&gt;600,I659&lt;=1000),"600-1000CC",IF(AND(I659&gt;1000,I659&lt;=2000),"1000-2000CC",IF(AND(I659&gt;2000,I659&lt;=3000),"2000-3000CC",IF(AND(I659&gt;3000,I659&lt;=4000),"3000-4000CC",IF(AND(I659&gt;4000,I659&lt;=5000),"4000-5000CC",IF(AND(I659&gt;5000,I659&lt;=6000),"&gt;5000CC"))))))</f>
        <v>2000-3000CC</v>
      </c>
    </row>
    <row r="660" spans="1:11" x14ac:dyDescent="0.3">
      <c r="A660">
        <v>2337</v>
      </c>
      <c r="B660" t="s">
        <v>1197</v>
      </c>
      <c r="C660" s="10">
        <v>21.5</v>
      </c>
      <c r="D660" s="3">
        <v>8000</v>
      </c>
      <c r="E660" t="s">
        <v>7</v>
      </c>
      <c r="F660" t="s">
        <v>8</v>
      </c>
      <c r="G660" t="s">
        <v>9</v>
      </c>
      <c r="H660">
        <v>2022</v>
      </c>
      <c r="I660">
        <v>1493</v>
      </c>
      <c r="J660" t="s">
        <v>10</v>
      </c>
      <c r="K660" t="str">
        <f>IF(AND(I660&gt;600,I660&lt;=1000),"600-1000CC",IF(AND(I660&gt;1000,I660&lt;=2000),"1000-2000CC",IF(AND(I660&gt;2000,I660&lt;=3000),"2000-3000CC",IF(AND(I660&gt;3000,I660&lt;=4000),"3000-4000CC",IF(AND(I660&gt;4000,I660&lt;=5000),"4000-5000CC",IF(AND(I660&gt;5000,I660&lt;=6000),"&gt;5000CC"))))))</f>
        <v>1000-2000CC</v>
      </c>
    </row>
    <row r="661" spans="1:11" x14ac:dyDescent="0.3">
      <c r="A661">
        <v>3113</v>
      </c>
      <c r="B661" t="s">
        <v>266</v>
      </c>
      <c r="C661" s="10">
        <v>21.5</v>
      </c>
      <c r="D661" s="3">
        <v>37000</v>
      </c>
      <c r="E661" t="s">
        <v>7</v>
      </c>
      <c r="F661" t="s">
        <v>13</v>
      </c>
      <c r="G661" t="s">
        <v>27</v>
      </c>
      <c r="H661">
        <v>2015</v>
      </c>
      <c r="I661">
        <v>1248</v>
      </c>
      <c r="J661" t="s">
        <v>10</v>
      </c>
      <c r="K661" t="str">
        <f>IF(AND(I661&gt;600,I661&lt;=1000),"600-1000CC",IF(AND(I661&gt;1000,I661&lt;=2000),"1000-2000CC",IF(AND(I661&gt;2000,I661&lt;=3000),"2000-3000CC",IF(AND(I661&gt;3000,I661&lt;=4000),"3000-4000CC",IF(AND(I661&gt;4000,I661&lt;=5000),"4000-5000CC",IF(AND(I661&gt;5000,I661&lt;=6000),"&gt;5000CC"))))))</f>
        <v>1000-2000CC</v>
      </c>
    </row>
    <row r="662" spans="1:11" x14ac:dyDescent="0.3">
      <c r="A662">
        <v>4176</v>
      </c>
      <c r="B662" t="s">
        <v>266</v>
      </c>
      <c r="C662" s="10">
        <v>21.5</v>
      </c>
      <c r="D662" s="3">
        <v>37000</v>
      </c>
      <c r="E662" t="s">
        <v>7</v>
      </c>
      <c r="F662" t="s">
        <v>13</v>
      </c>
      <c r="G662" t="s">
        <v>27</v>
      </c>
      <c r="H662">
        <v>2015</v>
      </c>
      <c r="I662">
        <v>1086</v>
      </c>
      <c r="J662" t="s">
        <v>10</v>
      </c>
      <c r="K662" t="str">
        <f>IF(AND(I662&gt;600,I662&lt;=1000),"600-1000CC",IF(AND(I662&gt;1000,I662&lt;=2000),"1000-2000CC",IF(AND(I662&gt;2000,I662&lt;=3000),"2000-3000CC",IF(AND(I662&gt;3000,I662&lt;=4000),"3000-4000CC",IF(AND(I662&gt;4000,I662&lt;=5000),"4000-5000CC",IF(AND(I662&gt;5000,I662&lt;=6000),"&gt;5000CC"))))))</f>
        <v>1000-2000CC</v>
      </c>
    </row>
    <row r="663" spans="1:11" x14ac:dyDescent="0.3">
      <c r="A663">
        <v>5426</v>
      </c>
      <c r="B663" t="s">
        <v>266</v>
      </c>
      <c r="C663" s="10">
        <v>21.5</v>
      </c>
      <c r="D663" s="3">
        <v>37000</v>
      </c>
      <c r="E663" t="s">
        <v>7</v>
      </c>
      <c r="F663" t="s">
        <v>13</v>
      </c>
      <c r="G663" t="s">
        <v>27</v>
      </c>
      <c r="H663">
        <v>2015</v>
      </c>
      <c r="I663">
        <v>1991</v>
      </c>
      <c r="J663" t="s">
        <v>10</v>
      </c>
      <c r="K663" t="str">
        <f>IF(AND(I663&gt;600,I663&lt;=1000),"600-1000CC",IF(AND(I663&gt;1000,I663&lt;=2000),"1000-2000CC",IF(AND(I663&gt;2000,I663&lt;=3000),"2000-3000CC",IF(AND(I663&gt;3000,I663&lt;=4000),"3000-4000CC",IF(AND(I663&gt;4000,I663&lt;=5000),"4000-5000CC",IF(AND(I663&gt;5000,I663&lt;=6000),"&gt;5000CC"))))))</f>
        <v>1000-2000CC</v>
      </c>
    </row>
    <row r="664" spans="1:11" x14ac:dyDescent="0.3">
      <c r="A664">
        <v>1214</v>
      </c>
      <c r="B664" t="s">
        <v>827</v>
      </c>
      <c r="C664" s="10">
        <v>21.1</v>
      </c>
      <c r="D664" s="3">
        <v>38000</v>
      </c>
      <c r="E664" t="s">
        <v>272</v>
      </c>
      <c r="F664" t="s">
        <v>13</v>
      </c>
      <c r="G664" t="s">
        <v>9</v>
      </c>
      <c r="H664">
        <v>2020</v>
      </c>
      <c r="I664">
        <v>1950</v>
      </c>
      <c r="J664" t="s">
        <v>10</v>
      </c>
      <c r="K664" t="str">
        <f>IF(AND(I664&gt;600,I664&lt;=1000),"600-1000CC",IF(AND(I664&gt;1000,I664&lt;=2000),"1000-2000CC",IF(AND(I664&gt;2000,I664&lt;=3000),"2000-3000CC",IF(AND(I664&gt;3000,I664&lt;=4000),"3000-4000CC",IF(AND(I664&gt;4000,I664&lt;=5000),"4000-5000CC",IF(AND(I664&gt;5000,I664&lt;=6000),"&gt;5000CC"))))))</f>
        <v>1000-2000CC</v>
      </c>
    </row>
    <row r="665" spans="1:11" x14ac:dyDescent="0.3">
      <c r="A665">
        <v>1550</v>
      </c>
      <c r="B665" t="s">
        <v>827</v>
      </c>
      <c r="C665" s="10">
        <v>21.1</v>
      </c>
      <c r="D665" s="3">
        <v>38000</v>
      </c>
      <c r="E665" t="s">
        <v>272</v>
      </c>
      <c r="F665" t="s">
        <v>13</v>
      </c>
      <c r="G665" t="s">
        <v>9</v>
      </c>
      <c r="H665">
        <v>2020</v>
      </c>
      <c r="I665">
        <v>1998</v>
      </c>
      <c r="J665" t="s">
        <v>10</v>
      </c>
      <c r="K665" t="str">
        <f>IF(AND(I665&gt;600,I665&lt;=1000),"600-1000CC",IF(AND(I665&gt;1000,I665&lt;=2000),"1000-2000CC",IF(AND(I665&gt;2000,I665&lt;=3000),"2000-3000CC",IF(AND(I665&gt;3000,I665&lt;=4000),"3000-4000CC",IF(AND(I665&gt;4000,I665&lt;=5000),"4000-5000CC",IF(AND(I665&gt;5000,I665&lt;=6000),"&gt;5000CC"))))))</f>
        <v>1000-2000CC</v>
      </c>
    </row>
    <row r="666" spans="1:11" x14ac:dyDescent="0.3">
      <c r="A666">
        <v>5262</v>
      </c>
      <c r="B666" t="s">
        <v>827</v>
      </c>
      <c r="C666" s="10">
        <v>21.1</v>
      </c>
      <c r="D666" s="3">
        <v>38000</v>
      </c>
      <c r="E666" t="s">
        <v>272</v>
      </c>
      <c r="F666" t="s">
        <v>13</v>
      </c>
      <c r="G666" t="s">
        <v>9</v>
      </c>
      <c r="H666">
        <v>2020</v>
      </c>
      <c r="I666">
        <v>2755</v>
      </c>
      <c r="J666" t="s">
        <v>10</v>
      </c>
      <c r="K666" t="str">
        <f>IF(AND(I666&gt;600,I666&lt;=1000),"600-1000CC",IF(AND(I666&gt;1000,I666&lt;=2000),"1000-2000CC",IF(AND(I666&gt;2000,I666&lt;=3000),"2000-3000CC",IF(AND(I666&gt;3000,I666&lt;=4000),"3000-4000CC",IF(AND(I666&gt;4000,I666&lt;=5000),"4000-5000CC",IF(AND(I666&gt;5000,I666&lt;=6000),"&gt;5000CC"))))))</f>
        <v>2000-3000CC</v>
      </c>
    </row>
    <row r="667" spans="1:11" x14ac:dyDescent="0.3">
      <c r="A667">
        <v>117</v>
      </c>
      <c r="B667" t="s">
        <v>123</v>
      </c>
      <c r="C667" s="10">
        <v>21</v>
      </c>
      <c r="D667" s="3">
        <v>32000</v>
      </c>
      <c r="E667" t="s">
        <v>7</v>
      </c>
      <c r="F667" t="s">
        <v>13</v>
      </c>
      <c r="G667" t="s">
        <v>9</v>
      </c>
      <c r="H667">
        <v>2021</v>
      </c>
      <c r="I667">
        <v>1956</v>
      </c>
      <c r="J667" t="s">
        <v>10</v>
      </c>
      <c r="K667" t="str">
        <f>IF(AND(I667&gt;600,I667&lt;=1000),"600-1000CC",IF(AND(I667&gt;1000,I667&lt;=2000),"1000-2000CC",IF(AND(I667&gt;2000,I667&lt;=3000),"2000-3000CC",IF(AND(I667&gt;3000,I667&lt;=4000),"3000-4000CC",IF(AND(I667&gt;4000,I667&lt;=5000),"4000-5000CC",IF(AND(I667&gt;5000,I667&lt;=6000),"&gt;5000CC"))))))</f>
        <v>1000-2000CC</v>
      </c>
    </row>
    <row r="668" spans="1:11" x14ac:dyDescent="0.3">
      <c r="A668">
        <v>232</v>
      </c>
      <c r="B668" t="s">
        <v>223</v>
      </c>
      <c r="C668" s="10">
        <v>21</v>
      </c>
      <c r="D668" s="3">
        <v>56207</v>
      </c>
      <c r="E668" t="s">
        <v>7</v>
      </c>
      <c r="F668" t="s">
        <v>13</v>
      </c>
      <c r="G668" t="s">
        <v>9</v>
      </c>
      <c r="H668">
        <v>2020</v>
      </c>
      <c r="I668">
        <v>1956</v>
      </c>
      <c r="J668" t="s">
        <v>10</v>
      </c>
      <c r="K668" t="str">
        <f>IF(AND(I668&gt;600,I668&lt;=1000),"600-1000CC",IF(AND(I668&gt;1000,I668&lt;=2000),"1000-2000CC",IF(AND(I668&gt;2000,I668&lt;=3000),"2000-3000CC",IF(AND(I668&gt;3000,I668&lt;=4000),"3000-4000CC",IF(AND(I668&gt;4000,I668&lt;=5000),"4000-5000CC",IF(AND(I668&gt;5000,I668&lt;=6000),"&gt;5000CC"))))))</f>
        <v>1000-2000CC</v>
      </c>
    </row>
    <row r="669" spans="1:11" x14ac:dyDescent="0.3">
      <c r="A669">
        <v>1153</v>
      </c>
      <c r="B669" t="s">
        <v>799</v>
      </c>
      <c r="C669" s="10">
        <v>21</v>
      </c>
      <c r="D669" s="3">
        <v>35000</v>
      </c>
      <c r="E669" t="s">
        <v>7</v>
      </c>
      <c r="F669" t="s">
        <v>13</v>
      </c>
      <c r="G669" t="s">
        <v>9</v>
      </c>
      <c r="H669">
        <v>2015</v>
      </c>
      <c r="I669">
        <v>2179</v>
      </c>
      <c r="J669" t="s">
        <v>61</v>
      </c>
      <c r="K669" t="str">
        <f>IF(AND(I669&gt;600,I669&lt;=1000),"600-1000CC",IF(AND(I669&gt;1000,I669&lt;=2000),"1000-2000CC",IF(AND(I669&gt;2000,I669&lt;=3000),"2000-3000CC",IF(AND(I669&gt;3000,I669&lt;=4000),"3000-4000CC",IF(AND(I669&gt;4000,I669&lt;=5000),"4000-5000CC",IF(AND(I669&gt;5000,I669&lt;=6000),"&gt;5000CC"))))))</f>
        <v>2000-3000CC</v>
      </c>
    </row>
    <row r="670" spans="1:11" x14ac:dyDescent="0.3">
      <c r="A670">
        <v>1434</v>
      </c>
      <c r="B670" t="s">
        <v>799</v>
      </c>
      <c r="C670" s="10">
        <v>21</v>
      </c>
      <c r="D670" s="3">
        <v>35000</v>
      </c>
      <c r="E670" t="s">
        <v>7</v>
      </c>
      <c r="F670" t="s">
        <v>13</v>
      </c>
      <c r="G670" t="s">
        <v>9</v>
      </c>
      <c r="H670">
        <v>2015</v>
      </c>
      <c r="I670">
        <v>998</v>
      </c>
      <c r="J670" t="s">
        <v>10</v>
      </c>
      <c r="K670" t="str">
        <f>IF(AND(I670&gt;600,I670&lt;=1000),"600-1000CC",IF(AND(I670&gt;1000,I670&lt;=2000),"1000-2000CC",IF(AND(I670&gt;2000,I670&lt;=3000),"2000-3000CC",IF(AND(I670&gt;3000,I670&lt;=4000),"3000-4000CC",IF(AND(I670&gt;4000,I670&lt;=5000),"4000-5000CC",IF(AND(I670&gt;5000,I670&lt;=6000),"&gt;5000CC"))))))</f>
        <v>600-1000CC</v>
      </c>
    </row>
    <row r="671" spans="1:11" x14ac:dyDescent="0.3">
      <c r="A671">
        <v>1755</v>
      </c>
      <c r="B671" t="s">
        <v>579</v>
      </c>
      <c r="C671" s="10">
        <v>21</v>
      </c>
      <c r="D671" s="3">
        <v>68500</v>
      </c>
      <c r="E671" t="s">
        <v>7</v>
      </c>
      <c r="F671" t="s">
        <v>13</v>
      </c>
      <c r="G671" t="s">
        <v>244</v>
      </c>
      <c r="H671">
        <v>2014</v>
      </c>
      <c r="I671">
        <v>999</v>
      </c>
      <c r="J671" t="s">
        <v>10</v>
      </c>
      <c r="K671" t="str">
        <f>IF(AND(I671&gt;600,I671&lt;=1000),"600-1000CC",IF(AND(I671&gt;1000,I671&lt;=2000),"1000-2000CC",IF(AND(I671&gt;2000,I671&lt;=3000),"2000-3000CC",IF(AND(I671&gt;3000,I671&lt;=4000),"3000-4000CC",IF(AND(I671&gt;4000,I671&lt;=5000),"4000-5000CC",IF(AND(I671&gt;5000,I671&lt;=6000),"&gt;5000CC"))))))</f>
        <v>600-1000CC</v>
      </c>
    </row>
    <row r="672" spans="1:11" x14ac:dyDescent="0.3">
      <c r="A672">
        <v>4129</v>
      </c>
      <c r="B672" t="s">
        <v>95</v>
      </c>
      <c r="C672" s="10">
        <v>21</v>
      </c>
      <c r="D672" s="3">
        <v>10000</v>
      </c>
      <c r="E672" t="s">
        <v>7</v>
      </c>
      <c r="F672" t="s">
        <v>8</v>
      </c>
      <c r="G672" t="s">
        <v>9</v>
      </c>
      <c r="H672">
        <v>2022</v>
      </c>
      <c r="I672">
        <v>2925</v>
      </c>
      <c r="J672" t="s">
        <v>10</v>
      </c>
      <c r="K672" t="str">
        <f>IF(AND(I672&gt;600,I672&lt;=1000),"600-1000CC",IF(AND(I672&gt;1000,I672&lt;=2000),"1000-2000CC",IF(AND(I672&gt;2000,I672&lt;=3000),"2000-3000CC",IF(AND(I672&gt;3000,I672&lt;=4000),"3000-4000CC",IF(AND(I672&gt;4000,I672&lt;=5000),"4000-5000CC",IF(AND(I672&gt;5000,I672&lt;=6000),"&gt;5000CC"))))))</f>
        <v>2000-3000CC</v>
      </c>
    </row>
    <row r="673" spans="1:11" x14ac:dyDescent="0.3">
      <c r="A673">
        <v>4531</v>
      </c>
      <c r="B673" t="s">
        <v>983</v>
      </c>
      <c r="C673" s="10">
        <v>21</v>
      </c>
      <c r="D673" s="3">
        <v>90000</v>
      </c>
      <c r="E673" t="s">
        <v>7</v>
      </c>
      <c r="F673" t="s">
        <v>8</v>
      </c>
      <c r="G673" t="s">
        <v>27</v>
      </c>
      <c r="H673">
        <v>2019</v>
      </c>
      <c r="I673">
        <v>1493</v>
      </c>
      <c r="J673" t="s">
        <v>61</v>
      </c>
      <c r="K673" t="str">
        <f>IF(AND(I673&gt;600,I673&lt;=1000),"600-1000CC",IF(AND(I673&gt;1000,I673&lt;=2000),"1000-2000CC",IF(AND(I673&gt;2000,I673&lt;=3000),"2000-3000CC",IF(AND(I673&gt;3000,I673&lt;=4000),"3000-4000CC",IF(AND(I673&gt;4000,I673&lt;=5000),"4000-5000CC",IF(AND(I673&gt;5000,I673&lt;=6000),"&gt;5000CC"))))))</f>
        <v>1000-2000CC</v>
      </c>
    </row>
    <row r="674" spans="1:11" x14ac:dyDescent="0.3">
      <c r="A674">
        <v>4534</v>
      </c>
      <c r="B674" t="s">
        <v>1764</v>
      </c>
      <c r="C674" s="10">
        <v>21</v>
      </c>
      <c r="D674" s="3">
        <v>40000</v>
      </c>
      <c r="E674" t="s">
        <v>7</v>
      </c>
      <c r="F674" t="s">
        <v>13</v>
      </c>
      <c r="G674" t="s">
        <v>9</v>
      </c>
      <c r="H674">
        <v>2020</v>
      </c>
      <c r="I674">
        <v>1462</v>
      </c>
      <c r="J674" t="s">
        <v>10</v>
      </c>
      <c r="K674" t="str">
        <f>IF(AND(I674&gt;600,I674&lt;=1000),"600-1000CC",IF(AND(I674&gt;1000,I674&lt;=2000),"1000-2000CC",IF(AND(I674&gt;2000,I674&lt;=3000),"2000-3000CC",IF(AND(I674&gt;3000,I674&lt;=4000),"3000-4000CC",IF(AND(I674&gt;4000,I674&lt;=5000),"4000-5000CC",IF(AND(I674&gt;5000,I674&lt;=6000),"&gt;5000CC"))))))</f>
        <v>1000-2000CC</v>
      </c>
    </row>
    <row r="675" spans="1:11" x14ac:dyDescent="0.3">
      <c r="A675">
        <v>4544</v>
      </c>
      <c r="B675" t="s">
        <v>1764</v>
      </c>
      <c r="C675" s="10">
        <v>21</v>
      </c>
      <c r="D675" s="3">
        <v>39000</v>
      </c>
      <c r="E675" t="s">
        <v>7</v>
      </c>
      <c r="F675" t="s">
        <v>13</v>
      </c>
      <c r="G675" t="s">
        <v>9</v>
      </c>
      <c r="H675">
        <v>2020</v>
      </c>
      <c r="I675">
        <v>1373</v>
      </c>
      <c r="J675" t="s">
        <v>10</v>
      </c>
      <c r="K675" t="str">
        <f>IF(AND(I675&gt;600,I675&lt;=1000),"600-1000CC",IF(AND(I675&gt;1000,I675&lt;=2000),"1000-2000CC",IF(AND(I675&gt;2000,I675&lt;=3000),"2000-3000CC",IF(AND(I675&gt;3000,I675&lt;=4000),"3000-4000CC",IF(AND(I675&gt;4000,I675&lt;=5000),"4000-5000CC",IF(AND(I675&gt;5000,I675&lt;=6000),"&gt;5000CC"))))))</f>
        <v>1000-2000CC</v>
      </c>
    </row>
    <row r="676" spans="1:11" x14ac:dyDescent="0.3">
      <c r="A676">
        <v>4679</v>
      </c>
      <c r="B676" t="s">
        <v>121</v>
      </c>
      <c r="C676" s="10">
        <v>21</v>
      </c>
      <c r="D676" s="3">
        <v>50000</v>
      </c>
      <c r="E676" t="s">
        <v>7</v>
      </c>
      <c r="F676" t="s">
        <v>13</v>
      </c>
      <c r="G676" t="s">
        <v>75</v>
      </c>
      <c r="H676">
        <v>2016</v>
      </c>
      <c r="I676">
        <v>1248</v>
      </c>
      <c r="J676" t="s">
        <v>10</v>
      </c>
      <c r="K676" t="str">
        <f>IF(AND(I676&gt;600,I676&lt;=1000),"600-1000CC",IF(AND(I676&gt;1000,I676&lt;=2000),"1000-2000CC",IF(AND(I676&gt;2000,I676&lt;=3000),"2000-3000CC",IF(AND(I676&gt;3000,I676&lt;=4000),"3000-4000CC",IF(AND(I676&gt;4000,I676&lt;=5000),"4000-5000CC",IF(AND(I676&gt;5000,I676&lt;=6000),"&gt;5000CC"))))))</f>
        <v>1000-2000CC</v>
      </c>
    </row>
    <row r="677" spans="1:11" x14ac:dyDescent="0.3">
      <c r="A677">
        <v>4794</v>
      </c>
      <c r="B677" t="s">
        <v>1809</v>
      </c>
      <c r="C677" s="10">
        <v>21</v>
      </c>
      <c r="D677" s="3">
        <v>56500</v>
      </c>
      <c r="E677" t="s">
        <v>7</v>
      </c>
      <c r="F677" t="s">
        <v>13</v>
      </c>
      <c r="G677" t="s">
        <v>9</v>
      </c>
      <c r="H677">
        <v>2018</v>
      </c>
      <c r="I677">
        <v>1598</v>
      </c>
      <c r="J677" t="s">
        <v>10</v>
      </c>
      <c r="K677" t="str">
        <f>IF(AND(I677&gt;600,I677&lt;=1000),"600-1000CC",IF(AND(I677&gt;1000,I677&lt;=2000),"1000-2000CC",IF(AND(I677&gt;2000,I677&lt;=3000),"2000-3000CC",IF(AND(I677&gt;3000,I677&lt;=4000),"3000-4000CC",IF(AND(I677&gt;4000,I677&lt;=5000),"4000-5000CC",IF(AND(I677&gt;5000,I677&lt;=6000),"&gt;5000CC"))))))</f>
        <v>1000-2000CC</v>
      </c>
    </row>
    <row r="678" spans="1:11" x14ac:dyDescent="0.3">
      <c r="A678">
        <v>5261</v>
      </c>
      <c r="B678" t="s">
        <v>799</v>
      </c>
      <c r="C678" s="10">
        <v>21</v>
      </c>
      <c r="D678" s="3">
        <v>35000</v>
      </c>
      <c r="E678" t="s">
        <v>7</v>
      </c>
      <c r="F678" t="s">
        <v>13</v>
      </c>
      <c r="G678" t="s">
        <v>9</v>
      </c>
      <c r="H678">
        <v>2015</v>
      </c>
      <c r="I678">
        <v>1598</v>
      </c>
      <c r="J678" t="s">
        <v>10</v>
      </c>
      <c r="K678" t="str">
        <f>IF(AND(I678&gt;600,I678&lt;=1000),"600-1000CC",IF(AND(I678&gt;1000,I678&lt;=2000),"1000-2000CC",IF(AND(I678&gt;2000,I678&lt;=3000),"2000-3000CC",IF(AND(I678&gt;3000,I678&lt;=4000),"3000-4000CC",IF(AND(I678&gt;4000,I678&lt;=5000),"4000-5000CC",IF(AND(I678&gt;5000,I678&lt;=6000),"&gt;5000CC"))))))</f>
        <v>1000-2000CC</v>
      </c>
    </row>
    <row r="679" spans="1:11" x14ac:dyDescent="0.3">
      <c r="A679">
        <v>2354</v>
      </c>
      <c r="B679" t="s">
        <v>1206</v>
      </c>
      <c r="C679" s="10">
        <v>20.95</v>
      </c>
      <c r="D679" s="3">
        <v>35700</v>
      </c>
      <c r="E679" t="s">
        <v>7</v>
      </c>
      <c r="F679" t="s">
        <v>13</v>
      </c>
      <c r="G679" t="s">
        <v>9</v>
      </c>
      <c r="H679">
        <v>2017</v>
      </c>
      <c r="I679">
        <v>1197</v>
      </c>
      <c r="J679" t="s">
        <v>10</v>
      </c>
      <c r="K679" t="str">
        <f>IF(AND(I679&gt;600,I679&lt;=1000),"600-1000CC",IF(AND(I679&gt;1000,I679&lt;=2000),"1000-2000CC",IF(AND(I679&gt;2000,I679&lt;=3000),"2000-3000CC",IF(AND(I679&gt;3000,I679&lt;=4000),"3000-4000CC",IF(AND(I679&gt;4000,I679&lt;=5000),"4000-5000CC",IF(AND(I679&gt;5000,I679&lt;=6000),"&gt;5000CC"))))))</f>
        <v>1000-2000CC</v>
      </c>
    </row>
    <row r="680" spans="1:11" x14ac:dyDescent="0.3">
      <c r="A680">
        <v>92</v>
      </c>
      <c r="B680" t="s">
        <v>100</v>
      </c>
      <c r="C680" s="10">
        <v>20.91</v>
      </c>
      <c r="D680" s="3">
        <v>20000</v>
      </c>
      <c r="E680" t="s">
        <v>7</v>
      </c>
      <c r="F680" t="s">
        <v>13</v>
      </c>
      <c r="G680" t="s">
        <v>9</v>
      </c>
      <c r="H680">
        <v>2022</v>
      </c>
      <c r="I680">
        <v>2198</v>
      </c>
      <c r="J680" t="s">
        <v>10</v>
      </c>
      <c r="K680" t="str">
        <f>IF(AND(I680&gt;600,I680&lt;=1000),"600-1000CC",IF(AND(I680&gt;1000,I680&lt;=2000),"1000-2000CC",IF(AND(I680&gt;2000,I680&lt;=3000),"2000-3000CC",IF(AND(I680&gt;3000,I680&lt;=4000),"3000-4000CC",IF(AND(I680&gt;4000,I680&lt;=5000),"4000-5000CC",IF(AND(I680&gt;5000,I680&lt;=6000),"&gt;5000CC"))))))</f>
        <v>2000-3000CC</v>
      </c>
    </row>
    <row r="681" spans="1:11" x14ac:dyDescent="0.3">
      <c r="A681">
        <v>566</v>
      </c>
      <c r="B681" t="s">
        <v>479</v>
      </c>
      <c r="C681" s="10">
        <v>20.9</v>
      </c>
      <c r="D681" s="3">
        <v>42000</v>
      </c>
      <c r="E681" t="s">
        <v>12</v>
      </c>
      <c r="F681" t="s">
        <v>13</v>
      </c>
      <c r="G681" t="s">
        <v>9</v>
      </c>
      <c r="H681">
        <v>2016</v>
      </c>
      <c r="I681">
        <v>998</v>
      </c>
      <c r="J681" t="s">
        <v>10</v>
      </c>
      <c r="K681" t="str">
        <f>IF(AND(I681&gt;600,I681&lt;=1000),"600-1000CC",IF(AND(I681&gt;1000,I681&lt;=2000),"1000-2000CC",IF(AND(I681&gt;2000,I681&lt;=3000),"2000-3000CC",IF(AND(I681&gt;3000,I681&lt;=4000),"3000-4000CC",IF(AND(I681&gt;4000,I681&lt;=5000),"4000-5000CC",IF(AND(I681&gt;5000,I681&lt;=6000),"&gt;5000CC"))))))</f>
        <v>600-1000CC</v>
      </c>
    </row>
    <row r="682" spans="1:11" x14ac:dyDescent="0.3">
      <c r="A682">
        <v>2933</v>
      </c>
      <c r="B682" t="s">
        <v>1390</v>
      </c>
      <c r="C682" s="10">
        <v>20.8</v>
      </c>
      <c r="D682" s="3">
        <v>32000</v>
      </c>
      <c r="E682" t="s">
        <v>12</v>
      </c>
      <c r="F682" t="s">
        <v>13</v>
      </c>
      <c r="G682" t="s">
        <v>9</v>
      </c>
      <c r="H682">
        <v>2016</v>
      </c>
      <c r="I682">
        <v>1968</v>
      </c>
      <c r="J682" t="s">
        <v>10</v>
      </c>
      <c r="K682" t="str">
        <f>IF(AND(I682&gt;600,I682&lt;=1000),"600-1000CC",IF(AND(I682&gt;1000,I682&lt;=2000),"1000-2000CC",IF(AND(I682&gt;2000,I682&lt;=3000),"2000-3000CC",IF(AND(I682&gt;3000,I682&lt;=4000),"3000-4000CC",IF(AND(I682&gt;4000,I682&lt;=5000),"4000-5000CC",IF(AND(I682&gt;5000,I682&lt;=6000),"&gt;5000CC"))))))</f>
        <v>1000-2000CC</v>
      </c>
    </row>
    <row r="683" spans="1:11" x14ac:dyDescent="0.3">
      <c r="A683">
        <v>3776</v>
      </c>
      <c r="B683" t="s">
        <v>366</v>
      </c>
      <c r="C683" s="10">
        <v>20.8</v>
      </c>
      <c r="D683" s="3">
        <v>103988</v>
      </c>
      <c r="E683" t="s">
        <v>7</v>
      </c>
      <c r="F683" t="s">
        <v>13</v>
      </c>
      <c r="G683" t="s">
        <v>9</v>
      </c>
      <c r="H683">
        <v>2016</v>
      </c>
      <c r="I683">
        <v>1198</v>
      </c>
      <c r="J683" t="s">
        <v>289</v>
      </c>
      <c r="K683" t="str">
        <f>IF(AND(I683&gt;600,I683&lt;=1000),"600-1000CC",IF(AND(I683&gt;1000,I683&lt;=2000),"1000-2000CC",IF(AND(I683&gt;2000,I683&lt;=3000),"2000-3000CC",IF(AND(I683&gt;3000,I683&lt;=4000),"3000-4000CC",IF(AND(I683&gt;4000,I683&lt;=5000),"4000-5000CC",IF(AND(I683&gt;5000,I683&lt;=6000),"&gt;5000CC"))))))</f>
        <v>1000-2000CC</v>
      </c>
    </row>
    <row r="684" spans="1:11" x14ac:dyDescent="0.3">
      <c r="A684">
        <v>4357</v>
      </c>
      <c r="B684" t="s">
        <v>1390</v>
      </c>
      <c r="C684" s="10">
        <v>20.8</v>
      </c>
      <c r="D684" s="3">
        <v>32000</v>
      </c>
      <c r="E684" t="s">
        <v>12</v>
      </c>
      <c r="F684" t="s">
        <v>13</v>
      </c>
      <c r="G684" t="s">
        <v>9</v>
      </c>
      <c r="H684">
        <v>2016</v>
      </c>
      <c r="I684">
        <v>1582</v>
      </c>
      <c r="J684" t="s">
        <v>10</v>
      </c>
      <c r="K684" t="str">
        <f>IF(AND(I684&gt;600,I684&lt;=1000),"600-1000CC",IF(AND(I684&gt;1000,I684&lt;=2000),"1000-2000CC",IF(AND(I684&gt;2000,I684&lt;=3000),"2000-3000CC",IF(AND(I684&gt;3000,I684&lt;=4000),"3000-4000CC",IF(AND(I684&gt;4000,I684&lt;=5000),"4000-5000CC",IF(AND(I684&gt;5000,I684&lt;=6000),"&gt;5000CC"))))))</f>
        <v>1000-2000CC</v>
      </c>
    </row>
    <row r="685" spans="1:11" x14ac:dyDescent="0.3">
      <c r="A685">
        <v>320</v>
      </c>
      <c r="B685" t="s">
        <v>296</v>
      </c>
      <c r="C685" s="10">
        <v>20.75</v>
      </c>
      <c r="D685" s="3">
        <v>598</v>
      </c>
      <c r="E685" t="s">
        <v>12</v>
      </c>
      <c r="F685" t="s">
        <v>8</v>
      </c>
      <c r="G685" t="s">
        <v>9</v>
      </c>
      <c r="H685">
        <v>2022</v>
      </c>
      <c r="I685">
        <v>1451</v>
      </c>
      <c r="J685" t="s">
        <v>10</v>
      </c>
      <c r="K685" t="str">
        <f>IF(AND(I685&gt;600,I685&lt;=1000),"600-1000CC",IF(AND(I685&gt;1000,I685&lt;=2000),"1000-2000CC",IF(AND(I685&gt;2000,I685&lt;=3000),"2000-3000CC",IF(AND(I685&gt;3000,I685&lt;=4000),"3000-4000CC",IF(AND(I685&gt;4000,I685&lt;=5000),"4000-5000CC",IF(AND(I685&gt;5000,I685&lt;=6000),"&gt;5000CC"))))))</f>
        <v>1000-2000CC</v>
      </c>
    </row>
    <row r="686" spans="1:11" x14ac:dyDescent="0.3">
      <c r="A686">
        <v>1841</v>
      </c>
      <c r="B686" t="s">
        <v>301</v>
      </c>
      <c r="C686" s="10">
        <v>20.75</v>
      </c>
      <c r="D686" s="3">
        <v>45000</v>
      </c>
      <c r="E686" t="s">
        <v>7</v>
      </c>
      <c r="F686" t="s">
        <v>13</v>
      </c>
      <c r="G686" t="s">
        <v>9</v>
      </c>
      <c r="H686">
        <v>2017</v>
      </c>
      <c r="I686">
        <v>3198</v>
      </c>
      <c r="J686" t="s">
        <v>61</v>
      </c>
      <c r="K686" t="str">
        <f>IF(AND(I686&gt;600,I686&lt;=1000),"600-1000CC",IF(AND(I686&gt;1000,I686&lt;=2000),"1000-2000CC",IF(AND(I686&gt;2000,I686&lt;=3000),"2000-3000CC",IF(AND(I686&gt;3000,I686&lt;=4000),"3000-4000CC",IF(AND(I686&gt;4000,I686&lt;=5000),"4000-5000CC",IF(AND(I686&gt;5000,I686&lt;=6000),"&gt;5000CC"))))))</f>
        <v>3000-4000CC</v>
      </c>
    </row>
    <row r="687" spans="1:11" x14ac:dyDescent="0.3">
      <c r="A687">
        <v>1845</v>
      </c>
      <c r="B687" t="s">
        <v>789</v>
      </c>
      <c r="C687" s="10">
        <v>20.75</v>
      </c>
      <c r="D687" s="3">
        <v>46000</v>
      </c>
      <c r="E687" t="s">
        <v>7</v>
      </c>
      <c r="F687" t="s">
        <v>13</v>
      </c>
      <c r="G687" t="s">
        <v>27</v>
      </c>
      <c r="H687">
        <v>2019</v>
      </c>
      <c r="I687">
        <v>998</v>
      </c>
      <c r="J687" t="s">
        <v>10</v>
      </c>
      <c r="K687" t="str">
        <f>IF(AND(I687&gt;600,I687&lt;=1000),"600-1000CC",IF(AND(I687&gt;1000,I687&lt;=2000),"1000-2000CC",IF(AND(I687&gt;2000,I687&lt;=3000),"2000-3000CC",IF(AND(I687&gt;3000,I687&lt;=4000),"3000-4000CC",IF(AND(I687&gt;4000,I687&lt;=5000),"4000-5000CC",IF(AND(I687&gt;5000,I687&lt;=6000),"&gt;5000CC"))))))</f>
        <v>600-1000CC</v>
      </c>
    </row>
    <row r="688" spans="1:11" x14ac:dyDescent="0.3">
      <c r="A688">
        <v>3370</v>
      </c>
      <c r="B688" t="s">
        <v>1507</v>
      </c>
      <c r="C688" s="10">
        <v>20.65</v>
      </c>
      <c r="D688" s="3">
        <v>35000</v>
      </c>
      <c r="E688" t="s">
        <v>7</v>
      </c>
      <c r="F688" t="s">
        <v>8</v>
      </c>
      <c r="G688" t="s">
        <v>9</v>
      </c>
      <c r="H688">
        <v>2021</v>
      </c>
      <c r="I688">
        <v>2523</v>
      </c>
      <c r="J688" t="s">
        <v>10</v>
      </c>
      <c r="K688" t="str">
        <f>IF(AND(I688&gt;600,I688&lt;=1000),"600-1000CC",IF(AND(I688&gt;1000,I688&lt;=2000),"1000-2000CC",IF(AND(I688&gt;2000,I688&lt;=3000),"2000-3000CC",IF(AND(I688&gt;3000,I688&lt;=4000),"3000-4000CC",IF(AND(I688&gt;4000,I688&lt;=5000),"4000-5000CC",IF(AND(I688&gt;5000,I688&lt;=6000),"&gt;5000CC"))))))</f>
        <v>2000-3000CC</v>
      </c>
    </row>
    <row r="689" spans="1:11" x14ac:dyDescent="0.3">
      <c r="A689">
        <v>186</v>
      </c>
      <c r="B689" t="s">
        <v>182</v>
      </c>
      <c r="C689" s="10">
        <v>20.5</v>
      </c>
      <c r="D689" s="3">
        <v>9500</v>
      </c>
      <c r="E689" t="s">
        <v>12</v>
      </c>
      <c r="F689" t="s">
        <v>8</v>
      </c>
      <c r="G689" t="s">
        <v>9</v>
      </c>
      <c r="H689">
        <v>2022</v>
      </c>
      <c r="I689">
        <v>1498</v>
      </c>
      <c r="J689" t="s">
        <v>10</v>
      </c>
      <c r="K689" t="str">
        <f>IF(AND(I689&gt;600,I689&lt;=1000),"600-1000CC",IF(AND(I689&gt;1000,I689&lt;=2000),"1000-2000CC",IF(AND(I689&gt;2000,I689&lt;=3000),"2000-3000CC",IF(AND(I689&gt;3000,I689&lt;=4000),"3000-4000CC",IF(AND(I689&gt;4000,I689&lt;=5000),"4000-5000CC",IF(AND(I689&gt;5000,I689&lt;=6000),"&gt;5000CC"))))))</f>
        <v>1000-2000CC</v>
      </c>
    </row>
    <row r="690" spans="1:11" x14ac:dyDescent="0.3">
      <c r="A690">
        <v>357</v>
      </c>
      <c r="B690" t="s">
        <v>322</v>
      </c>
      <c r="C690" s="10">
        <v>20.5</v>
      </c>
      <c r="D690" s="3">
        <v>14000</v>
      </c>
      <c r="E690" t="s">
        <v>7</v>
      </c>
      <c r="F690" t="s">
        <v>8</v>
      </c>
      <c r="G690" t="s">
        <v>9</v>
      </c>
      <c r="H690">
        <v>2021</v>
      </c>
      <c r="I690">
        <v>2179</v>
      </c>
      <c r="J690" t="s">
        <v>61</v>
      </c>
      <c r="K690" t="str">
        <f>IF(AND(I690&gt;600,I690&lt;=1000),"600-1000CC",IF(AND(I690&gt;1000,I690&lt;=2000),"1000-2000CC",IF(AND(I690&gt;2000,I690&lt;=3000),"2000-3000CC",IF(AND(I690&gt;3000,I690&lt;=4000),"3000-4000CC",IF(AND(I690&gt;4000,I690&lt;=5000),"4000-5000CC",IF(AND(I690&gt;5000,I690&lt;=6000),"&gt;5000CC"))))))</f>
        <v>2000-3000CC</v>
      </c>
    </row>
    <row r="691" spans="1:11" x14ac:dyDescent="0.3">
      <c r="A691">
        <v>678</v>
      </c>
      <c r="B691" t="s">
        <v>162</v>
      </c>
      <c r="C691" s="10">
        <v>20.5</v>
      </c>
      <c r="D691" s="3">
        <v>65000</v>
      </c>
      <c r="E691" t="s">
        <v>7</v>
      </c>
      <c r="F691" t="s">
        <v>13</v>
      </c>
      <c r="G691" t="s">
        <v>9</v>
      </c>
      <c r="H691">
        <v>2017</v>
      </c>
      <c r="I691">
        <v>1298</v>
      </c>
      <c r="J691" t="s">
        <v>10</v>
      </c>
      <c r="K691" t="str">
        <f>IF(AND(I691&gt;600,I691&lt;=1000),"600-1000CC",IF(AND(I691&gt;1000,I691&lt;=2000),"1000-2000CC",IF(AND(I691&gt;2000,I691&lt;=3000),"2000-3000CC",IF(AND(I691&gt;3000,I691&lt;=4000),"3000-4000CC",IF(AND(I691&gt;4000,I691&lt;=5000),"4000-5000CC",IF(AND(I691&gt;5000,I691&lt;=6000),"&gt;5000CC"))))))</f>
        <v>1000-2000CC</v>
      </c>
    </row>
    <row r="692" spans="1:11" x14ac:dyDescent="0.3">
      <c r="A692">
        <v>1688</v>
      </c>
      <c r="B692" t="s">
        <v>224</v>
      </c>
      <c r="C692" s="10">
        <v>20.5</v>
      </c>
      <c r="D692" s="3">
        <v>40000</v>
      </c>
      <c r="E692" t="s">
        <v>7</v>
      </c>
      <c r="F692" t="s">
        <v>13</v>
      </c>
      <c r="G692" t="s">
        <v>9</v>
      </c>
      <c r="H692">
        <v>2016</v>
      </c>
      <c r="I692">
        <v>1197</v>
      </c>
      <c r="J692" t="s">
        <v>10</v>
      </c>
      <c r="K692" t="str">
        <f>IF(AND(I692&gt;600,I692&lt;=1000),"600-1000CC",IF(AND(I692&gt;1000,I692&lt;=2000),"1000-2000CC",IF(AND(I692&gt;2000,I692&lt;=3000),"2000-3000CC",IF(AND(I692&gt;3000,I692&lt;=4000),"3000-4000CC",IF(AND(I692&gt;4000,I692&lt;=5000),"4000-5000CC",IF(AND(I692&gt;5000,I692&lt;=6000),"&gt;5000CC"))))))</f>
        <v>1000-2000CC</v>
      </c>
    </row>
    <row r="693" spans="1:11" x14ac:dyDescent="0.3">
      <c r="A693">
        <v>1843</v>
      </c>
      <c r="B693" t="s">
        <v>1023</v>
      </c>
      <c r="C693" s="10">
        <v>20.5</v>
      </c>
      <c r="D693" s="3">
        <v>72000</v>
      </c>
      <c r="E693" t="s">
        <v>7</v>
      </c>
      <c r="F693" t="s">
        <v>13</v>
      </c>
      <c r="G693" t="s">
        <v>9</v>
      </c>
      <c r="H693">
        <v>2016</v>
      </c>
      <c r="I693">
        <v>2755</v>
      </c>
      <c r="J693" t="s">
        <v>61</v>
      </c>
      <c r="K693" t="str">
        <f>IF(AND(I693&gt;600,I693&lt;=1000),"600-1000CC",IF(AND(I693&gt;1000,I693&lt;=2000),"1000-2000CC",IF(AND(I693&gt;2000,I693&lt;=3000),"2000-3000CC",IF(AND(I693&gt;3000,I693&lt;=4000),"3000-4000CC",IF(AND(I693&gt;4000,I693&lt;=5000),"4000-5000CC",IF(AND(I693&gt;5000,I693&lt;=6000),"&gt;5000CC"))))))</f>
        <v>2000-3000CC</v>
      </c>
    </row>
    <row r="694" spans="1:11" x14ac:dyDescent="0.3">
      <c r="A694">
        <v>1931</v>
      </c>
      <c r="B694" t="s">
        <v>575</v>
      </c>
      <c r="C694" s="10">
        <v>20.5</v>
      </c>
      <c r="D694" s="3">
        <v>103000</v>
      </c>
      <c r="E694" t="s">
        <v>7</v>
      </c>
      <c r="F694" t="s">
        <v>13</v>
      </c>
      <c r="G694" t="s">
        <v>27</v>
      </c>
      <c r="H694">
        <v>2013</v>
      </c>
      <c r="I694">
        <v>1498</v>
      </c>
      <c r="J694" t="s">
        <v>61</v>
      </c>
      <c r="K694" t="str">
        <f>IF(AND(I694&gt;600,I694&lt;=1000),"600-1000CC",IF(AND(I694&gt;1000,I694&lt;=2000),"1000-2000CC",IF(AND(I694&gt;2000,I694&lt;=3000),"2000-3000CC",IF(AND(I694&gt;3000,I694&lt;=4000),"3000-4000CC",IF(AND(I694&gt;4000,I694&lt;=5000),"4000-5000CC",IF(AND(I694&gt;5000,I694&lt;=6000),"&gt;5000CC"))))))</f>
        <v>1000-2000CC</v>
      </c>
    </row>
    <row r="695" spans="1:11" x14ac:dyDescent="0.3">
      <c r="A695">
        <v>650</v>
      </c>
      <c r="B695" t="s">
        <v>532</v>
      </c>
      <c r="C695" s="10">
        <v>20.25</v>
      </c>
      <c r="D695" s="3">
        <v>30000</v>
      </c>
      <c r="E695" t="s">
        <v>7</v>
      </c>
      <c r="F695" t="s">
        <v>13</v>
      </c>
      <c r="G695" t="s">
        <v>27</v>
      </c>
      <c r="H695">
        <v>2015</v>
      </c>
      <c r="I695">
        <v>1591</v>
      </c>
      <c r="J695" t="s">
        <v>10</v>
      </c>
      <c r="K695" t="str">
        <f>IF(AND(I695&gt;600,I695&lt;=1000),"600-1000CC",IF(AND(I695&gt;1000,I695&lt;=2000),"1000-2000CC",IF(AND(I695&gt;2000,I695&lt;=3000),"2000-3000CC",IF(AND(I695&gt;3000,I695&lt;=4000),"3000-4000CC",IF(AND(I695&gt;4000,I695&lt;=5000),"4000-5000CC",IF(AND(I695&gt;5000,I695&lt;=6000),"&gt;5000CC"))))))</f>
        <v>1000-2000CC</v>
      </c>
    </row>
    <row r="696" spans="1:11" x14ac:dyDescent="0.3">
      <c r="A696">
        <v>4786</v>
      </c>
      <c r="B696" t="s">
        <v>846</v>
      </c>
      <c r="C696" s="10">
        <v>20.23</v>
      </c>
      <c r="D696" s="3">
        <v>13690</v>
      </c>
      <c r="E696" t="s">
        <v>7</v>
      </c>
      <c r="F696" t="s">
        <v>13</v>
      </c>
      <c r="G696" t="s">
        <v>9</v>
      </c>
      <c r="H696">
        <v>2022</v>
      </c>
      <c r="I696">
        <v>1995</v>
      </c>
      <c r="J696" t="s">
        <v>53</v>
      </c>
      <c r="K696" t="str">
        <f>IF(AND(I696&gt;600,I696&lt;=1000),"600-1000CC",IF(AND(I696&gt;1000,I696&lt;=2000),"1000-2000CC",IF(AND(I696&gt;2000,I696&lt;=3000),"2000-3000CC",IF(AND(I696&gt;3000,I696&lt;=4000),"3000-4000CC",IF(AND(I696&gt;4000,I696&lt;=5000),"4000-5000CC",IF(AND(I696&gt;5000,I696&lt;=6000),"&gt;5000CC"))))))</f>
        <v>1000-2000CC</v>
      </c>
    </row>
    <row r="697" spans="1:11" x14ac:dyDescent="0.3">
      <c r="A697">
        <v>5225</v>
      </c>
      <c r="B697" t="s">
        <v>1882</v>
      </c>
      <c r="C697" s="10">
        <v>20.14</v>
      </c>
      <c r="D697" s="3">
        <v>35575</v>
      </c>
      <c r="E697" t="s">
        <v>7</v>
      </c>
      <c r="F697" t="s">
        <v>13</v>
      </c>
      <c r="G697" t="s">
        <v>9</v>
      </c>
      <c r="H697">
        <v>2020</v>
      </c>
      <c r="I697">
        <v>2143</v>
      </c>
      <c r="J697" t="s">
        <v>10</v>
      </c>
      <c r="K697" t="str">
        <f>IF(AND(I697&gt;600,I697&lt;=1000),"600-1000CC",IF(AND(I697&gt;1000,I697&lt;=2000),"1000-2000CC",IF(AND(I697&gt;2000,I697&lt;=3000),"2000-3000CC",IF(AND(I697&gt;3000,I697&lt;=4000),"3000-4000CC",IF(AND(I697&gt;4000,I697&lt;=5000),"4000-5000CC",IF(AND(I697&gt;5000,I697&lt;=6000),"&gt;5000CC"))))))</f>
        <v>2000-3000CC</v>
      </c>
    </row>
    <row r="698" spans="1:11" x14ac:dyDescent="0.3">
      <c r="A698">
        <v>1346</v>
      </c>
      <c r="B698" t="s">
        <v>878</v>
      </c>
      <c r="C698" s="10">
        <v>20</v>
      </c>
      <c r="D698" s="3">
        <v>26000</v>
      </c>
      <c r="E698" t="s">
        <v>12</v>
      </c>
      <c r="F698" t="s">
        <v>13</v>
      </c>
      <c r="G698" t="s">
        <v>9</v>
      </c>
      <c r="H698">
        <v>2018</v>
      </c>
      <c r="I698">
        <v>2184</v>
      </c>
      <c r="J698" t="s">
        <v>127</v>
      </c>
      <c r="K698" t="str">
        <f>IF(AND(I698&gt;600,I698&lt;=1000),"600-1000CC",IF(AND(I698&gt;1000,I698&lt;=2000),"1000-2000CC",IF(AND(I698&gt;2000,I698&lt;=3000),"2000-3000CC",IF(AND(I698&gt;3000,I698&lt;=4000),"3000-4000CC",IF(AND(I698&gt;4000,I698&lt;=5000),"4000-5000CC",IF(AND(I698&gt;5000,I698&lt;=6000),"&gt;5000CC"))))))</f>
        <v>2000-3000CC</v>
      </c>
    </row>
    <row r="699" spans="1:11" x14ac:dyDescent="0.3">
      <c r="A699">
        <v>1630</v>
      </c>
      <c r="B699" t="s">
        <v>932</v>
      </c>
      <c r="C699" s="10">
        <v>20</v>
      </c>
      <c r="D699" s="3">
        <v>65000</v>
      </c>
      <c r="E699" t="s">
        <v>7</v>
      </c>
      <c r="F699" t="s">
        <v>13</v>
      </c>
      <c r="G699" t="s">
        <v>27</v>
      </c>
      <c r="H699">
        <v>2013</v>
      </c>
      <c r="I699">
        <v>1199</v>
      </c>
      <c r="J699" t="s">
        <v>10</v>
      </c>
      <c r="K699" t="str">
        <f>IF(AND(I699&gt;600,I699&lt;=1000),"600-1000CC",IF(AND(I699&gt;1000,I699&lt;=2000),"1000-2000CC",IF(AND(I699&gt;2000,I699&lt;=3000),"2000-3000CC",IF(AND(I699&gt;3000,I699&lt;=4000),"3000-4000CC",IF(AND(I699&gt;4000,I699&lt;=5000),"4000-5000CC",IF(AND(I699&gt;5000,I699&lt;=6000),"&gt;5000CC"))))))</f>
        <v>1000-2000CC</v>
      </c>
    </row>
    <row r="700" spans="1:11" x14ac:dyDescent="0.3">
      <c r="A700">
        <v>3337</v>
      </c>
      <c r="B700" t="s">
        <v>332</v>
      </c>
      <c r="C700" s="10">
        <v>20</v>
      </c>
      <c r="D700" s="3">
        <v>150000</v>
      </c>
      <c r="E700" t="s">
        <v>7</v>
      </c>
      <c r="F700" t="s">
        <v>13</v>
      </c>
      <c r="G700" t="s">
        <v>9</v>
      </c>
      <c r="H700">
        <v>2014</v>
      </c>
      <c r="I700">
        <v>1997</v>
      </c>
      <c r="J700" t="s">
        <v>10</v>
      </c>
      <c r="K700" t="str">
        <f>IF(AND(I700&gt;600,I700&lt;=1000),"600-1000CC",IF(AND(I700&gt;1000,I700&lt;=2000),"1000-2000CC",IF(AND(I700&gt;2000,I700&lt;=3000),"2000-3000CC",IF(AND(I700&gt;3000,I700&lt;=4000),"3000-4000CC",IF(AND(I700&gt;4000,I700&lt;=5000),"4000-5000CC",IF(AND(I700&gt;5000,I700&lt;=6000),"&gt;5000CC"))))))</f>
        <v>1000-2000CC</v>
      </c>
    </row>
    <row r="701" spans="1:11" x14ac:dyDescent="0.3">
      <c r="A701">
        <v>3395</v>
      </c>
      <c r="B701" t="s">
        <v>1515</v>
      </c>
      <c r="C701" s="10">
        <v>20</v>
      </c>
      <c r="D701" s="3">
        <v>20000</v>
      </c>
      <c r="E701" t="s">
        <v>7</v>
      </c>
      <c r="F701" t="s">
        <v>13</v>
      </c>
      <c r="G701" t="s">
        <v>9</v>
      </c>
      <c r="H701">
        <v>2021</v>
      </c>
      <c r="I701">
        <v>999</v>
      </c>
      <c r="J701" t="s">
        <v>10</v>
      </c>
      <c r="K701" t="str">
        <f>IF(AND(I701&gt;600,I701&lt;=1000),"600-1000CC",IF(AND(I701&gt;1000,I701&lt;=2000),"1000-2000CC",IF(AND(I701&gt;2000,I701&lt;=3000),"2000-3000CC",IF(AND(I701&gt;3000,I701&lt;=4000),"3000-4000CC",IF(AND(I701&gt;4000,I701&lt;=5000),"4000-5000CC",IF(AND(I701&gt;5000,I701&lt;=6000),"&gt;5000CC"))))))</f>
        <v>600-1000CC</v>
      </c>
    </row>
    <row r="702" spans="1:11" x14ac:dyDescent="0.3">
      <c r="A702">
        <v>3833</v>
      </c>
      <c r="B702" t="s">
        <v>1626</v>
      </c>
      <c r="C702" s="10">
        <v>20</v>
      </c>
      <c r="D702" s="3">
        <v>20000</v>
      </c>
      <c r="E702" t="s">
        <v>7</v>
      </c>
      <c r="F702" t="s">
        <v>13</v>
      </c>
      <c r="G702" t="s">
        <v>9</v>
      </c>
      <c r="H702">
        <v>2022</v>
      </c>
      <c r="I702">
        <v>1373</v>
      </c>
      <c r="J702" t="s">
        <v>10</v>
      </c>
      <c r="K702" t="str">
        <f>IF(AND(I702&gt;600,I702&lt;=1000),"600-1000CC",IF(AND(I702&gt;1000,I702&lt;=2000),"1000-2000CC",IF(AND(I702&gt;2000,I702&lt;=3000),"2000-3000CC",IF(AND(I702&gt;3000,I702&lt;=4000),"3000-4000CC",IF(AND(I702&gt;4000,I702&lt;=5000),"4000-5000CC",IF(AND(I702&gt;5000,I702&lt;=6000),"&gt;5000CC"))))))</f>
        <v>1000-2000CC</v>
      </c>
    </row>
    <row r="703" spans="1:11" x14ac:dyDescent="0.3">
      <c r="A703">
        <v>136</v>
      </c>
      <c r="B703" t="s">
        <v>141</v>
      </c>
      <c r="C703" s="10">
        <v>19.899999999999999</v>
      </c>
      <c r="D703" s="3">
        <v>75000</v>
      </c>
      <c r="E703" t="s">
        <v>7</v>
      </c>
      <c r="F703" t="s">
        <v>13</v>
      </c>
      <c r="G703" t="s">
        <v>27</v>
      </c>
      <c r="H703">
        <v>2019</v>
      </c>
      <c r="I703">
        <v>2755</v>
      </c>
      <c r="J703" t="s">
        <v>61</v>
      </c>
      <c r="K703" t="str">
        <f>IF(AND(I703&gt;600,I703&lt;=1000),"600-1000CC",IF(AND(I703&gt;1000,I703&lt;=2000),"1000-2000CC",IF(AND(I703&gt;2000,I703&lt;=3000),"2000-3000CC",IF(AND(I703&gt;3000,I703&lt;=4000),"3000-4000CC",IF(AND(I703&gt;4000,I703&lt;=5000),"4000-5000CC",IF(AND(I703&gt;5000,I703&lt;=6000),"&gt;5000CC"))))))</f>
        <v>2000-3000CC</v>
      </c>
    </row>
    <row r="704" spans="1:11" x14ac:dyDescent="0.3">
      <c r="A704">
        <v>1257</v>
      </c>
      <c r="B704" t="s">
        <v>841</v>
      </c>
      <c r="C704" s="10">
        <v>19.899999999999999</v>
      </c>
      <c r="D704" s="3">
        <v>27133</v>
      </c>
      <c r="E704" t="s">
        <v>7</v>
      </c>
      <c r="F704" t="s">
        <v>13</v>
      </c>
      <c r="G704" t="s">
        <v>9</v>
      </c>
      <c r="H704">
        <v>2021</v>
      </c>
      <c r="I704">
        <v>4461</v>
      </c>
      <c r="J704" t="s">
        <v>61</v>
      </c>
      <c r="K704" t="str">
        <f>IF(AND(I704&gt;600,I704&lt;=1000),"600-1000CC",IF(AND(I704&gt;1000,I704&lt;=2000),"1000-2000CC",IF(AND(I704&gt;2000,I704&lt;=3000),"2000-3000CC",IF(AND(I704&gt;3000,I704&lt;=4000),"3000-4000CC",IF(AND(I704&gt;4000,I704&lt;=5000),"4000-5000CC",IF(AND(I704&gt;5000,I704&lt;=6000),"&gt;5000CC"))))))</f>
        <v>4000-5000CC</v>
      </c>
    </row>
    <row r="705" spans="1:11" x14ac:dyDescent="0.3">
      <c r="A705">
        <v>1667</v>
      </c>
      <c r="B705" t="s">
        <v>802</v>
      </c>
      <c r="C705" s="10">
        <v>19.899999999999999</v>
      </c>
      <c r="D705" s="3">
        <v>46000</v>
      </c>
      <c r="E705" t="s">
        <v>7</v>
      </c>
      <c r="F705" t="s">
        <v>13</v>
      </c>
      <c r="G705" t="s">
        <v>9</v>
      </c>
      <c r="H705">
        <v>2014</v>
      </c>
      <c r="I705">
        <v>1199</v>
      </c>
      <c r="J705" t="s">
        <v>10</v>
      </c>
      <c r="K705" t="str">
        <f>IF(AND(I705&gt;600,I705&lt;=1000),"600-1000CC",IF(AND(I705&gt;1000,I705&lt;=2000),"1000-2000CC",IF(AND(I705&gt;2000,I705&lt;=3000),"2000-3000CC",IF(AND(I705&gt;3000,I705&lt;=4000),"3000-4000CC",IF(AND(I705&gt;4000,I705&lt;=5000),"4000-5000CC",IF(AND(I705&gt;5000,I705&lt;=6000),"&gt;5000CC"))))))</f>
        <v>1000-2000CC</v>
      </c>
    </row>
    <row r="706" spans="1:11" x14ac:dyDescent="0.3">
      <c r="A706">
        <v>5450</v>
      </c>
      <c r="B706" t="s">
        <v>214</v>
      </c>
      <c r="C706" s="10">
        <v>19.899999999999999</v>
      </c>
      <c r="D706" s="3">
        <v>17000</v>
      </c>
      <c r="E706" t="s">
        <v>7</v>
      </c>
      <c r="F706" t="s">
        <v>13</v>
      </c>
      <c r="G706" t="s">
        <v>9</v>
      </c>
      <c r="H706">
        <v>2014</v>
      </c>
      <c r="I706">
        <v>4461</v>
      </c>
      <c r="J706" t="s">
        <v>10</v>
      </c>
      <c r="K706" t="str">
        <f>IF(AND(I706&gt;600,I706&lt;=1000),"600-1000CC",IF(AND(I706&gt;1000,I706&lt;=2000),"1000-2000CC",IF(AND(I706&gt;2000,I706&lt;=3000),"2000-3000CC",IF(AND(I706&gt;3000,I706&lt;=4000),"3000-4000CC",IF(AND(I706&gt;4000,I706&lt;=5000),"4000-5000CC",IF(AND(I706&gt;5000,I706&lt;=6000),"&gt;5000CC"))))))</f>
        <v>4000-5000CC</v>
      </c>
    </row>
    <row r="707" spans="1:11" x14ac:dyDescent="0.3">
      <c r="A707">
        <v>2756</v>
      </c>
      <c r="B707" t="s">
        <v>1335</v>
      </c>
      <c r="C707" s="10">
        <v>19.89</v>
      </c>
      <c r="D707" s="3">
        <v>1923</v>
      </c>
      <c r="E707" t="s">
        <v>12</v>
      </c>
      <c r="F707" t="s">
        <v>13</v>
      </c>
      <c r="G707" t="s">
        <v>9</v>
      </c>
      <c r="H707">
        <v>2022</v>
      </c>
      <c r="I707">
        <v>4663</v>
      </c>
      <c r="J707" t="s">
        <v>10</v>
      </c>
      <c r="K707" t="str">
        <f>IF(AND(I707&gt;600,I707&lt;=1000),"600-1000CC",IF(AND(I707&gt;1000,I707&lt;=2000),"1000-2000CC",IF(AND(I707&gt;2000,I707&lt;=3000),"2000-3000CC",IF(AND(I707&gt;3000,I707&lt;=4000),"3000-4000CC",IF(AND(I707&gt;4000,I707&lt;=5000),"4000-5000CC",IF(AND(I707&gt;5000,I707&lt;=6000),"&gt;5000CC"))))))</f>
        <v>4000-5000CC</v>
      </c>
    </row>
    <row r="708" spans="1:11" x14ac:dyDescent="0.3">
      <c r="A708">
        <v>2938</v>
      </c>
      <c r="B708" t="s">
        <v>481</v>
      </c>
      <c r="C708" s="10">
        <v>19.8</v>
      </c>
      <c r="D708" s="3">
        <v>85000</v>
      </c>
      <c r="E708" t="s">
        <v>7</v>
      </c>
      <c r="F708" t="s">
        <v>13</v>
      </c>
      <c r="G708" t="s">
        <v>9</v>
      </c>
      <c r="H708">
        <v>2015</v>
      </c>
      <c r="I708">
        <v>1086</v>
      </c>
      <c r="J708" t="s">
        <v>10</v>
      </c>
      <c r="K708" t="str">
        <f>IF(AND(I708&gt;600,I708&lt;=1000),"600-1000CC",IF(AND(I708&gt;1000,I708&lt;=2000),"1000-2000CC",IF(AND(I708&gt;2000,I708&lt;=3000),"2000-3000CC",IF(AND(I708&gt;3000,I708&lt;=4000),"3000-4000CC",IF(AND(I708&gt;4000,I708&lt;=5000),"4000-5000CC",IF(AND(I708&gt;5000,I708&lt;=6000),"&gt;5000CC"))))))</f>
        <v>1000-2000CC</v>
      </c>
    </row>
    <row r="709" spans="1:11" x14ac:dyDescent="0.3">
      <c r="A709">
        <v>3222</v>
      </c>
      <c r="B709" t="s">
        <v>863</v>
      </c>
      <c r="C709" s="10">
        <v>19.8</v>
      </c>
      <c r="D709" s="3">
        <v>120949</v>
      </c>
      <c r="E709" t="s">
        <v>7</v>
      </c>
      <c r="F709" t="s">
        <v>8</v>
      </c>
      <c r="G709" t="s">
        <v>27</v>
      </c>
      <c r="H709">
        <v>2017</v>
      </c>
      <c r="I709">
        <v>1248</v>
      </c>
      <c r="J709" t="s">
        <v>10</v>
      </c>
      <c r="K709" t="str">
        <f>IF(AND(I709&gt;600,I709&lt;=1000),"600-1000CC",IF(AND(I709&gt;1000,I709&lt;=2000),"1000-2000CC",IF(AND(I709&gt;2000,I709&lt;=3000),"2000-3000CC",IF(AND(I709&gt;3000,I709&lt;=4000),"3000-4000CC",IF(AND(I709&gt;4000,I709&lt;=5000),"4000-5000CC",IF(AND(I709&gt;5000,I709&lt;=6000),"&gt;5000CC"))))))</f>
        <v>1000-2000CC</v>
      </c>
    </row>
    <row r="710" spans="1:11" x14ac:dyDescent="0.3">
      <c r="A710">
        <v>4377</v>
      </c>
      <c r="B710" t="s">
        <v>481</v>
      </c>
      <c r="C710" s="10">
        <v>19.8</v>
      </c>
      <c r="D710" s="3">
        <v>85000</v>
      </c>
      <c r="E710" t="s">
        <v>7</v>
      </c>
      <c r="F710" t="s">
        <v>13</v>
      </c>
      <c r="G710" t="s">
        <v>9</v>
      </c>
      <c r="H710">
        <v>2015</v>
      </c>
      <c r="I710">
        <v>1197</v>
      </c>
      <c r="J710" t="s">
        <v>61</v>
      </c>
      <c r="K710" t="str">
        <f>IF(AND(I710&gt;600,I710&lt;=1000),"600-1000CC",IF(AND(I710&gt;1000,I710&lt;=2000),"1000-2000CC",IF(AND(I710&gt;2000,I710&lt;=3000),"2000-3000CC",IF(AND(I710&gt;3000,I710&lt;=4000),"3000-4000CC",IF(AND(I710&gt;4000,I710&lt;=5000),"4000-5000CC",IF(AND(I710&gt;5000,I710&lt;=6000),"&gt;5000CC"))))))</f>
        <v>1000-2000CC</v>
      </c>
    </row>
    <row r="711" spans="1:11" x14ac:dyDescent="0.3">
      <c r="A711">
        <v>123</v>
      </c>
      <c r="B711" t="s">
        <v>130</v>
      </c>
      <c r="C711" s="10">
        <v>19.75</v>
      </c>
      <c r="D711" s="3">
        <v>12000</v>
      </c>
      <c r="E711" t="s">
        <v>7</v>
      </c>
      <c r="F711" t="s">
        <v>13</v>
      </c>
      <c r="G711" t="s">
        <v>9</v>
      </c>
      <c r="H711">
        <v>2022</v>
      </c>
      <c r="I711">
        <v>1493</v>
      </c>
      <c r="J711" t="s">
        <v>10</v>
      </c>
      <c r="K711" t="str">
        <f>IF(AND(I711&gt;600,I711&lt;=1000),"600-1000CC",IF(AND(I711&gt;1000,I711&lt;=2000),"1000-2000CC",IF(AND(I711&gt;2000,I711&lt;=3000),"2000-3000CC",IF(AND(I711&gt;3000,I711&lt;=4000),"3000-4000CC",IF(AND(I711&gt;4000,I711&lt;=5000),"4000-5000CC",IF(AND(I711&gt;5000,I711&lt;=6000),"&gt;5000CC"))))))</f>
        <v>1000-2000CC</v>
      </c>
    </row>
    <row r="712" spans="1:11" x14ac:dyDescent="0.3">
      <c r="A712">
        <v>148</v>
      </c>
      <c r="B712" t="s">
        <v>130</v>
      </c>
      <c r="C712" s="10">
        <v>19.75</v>
      </c>
      <c r="D712" s="3">
        <v>10000</v>
      </c>
      <c r="E712" t="s">
        <v>7</v>
      </c>
      <c r="F712" t="s">
        <v>13</v>
      </c>
      <c r="G712" t="s">
        <v>9</v>
      </c>
      <c r="H712">
        <v>2022</v>
      </c>
      <c r="I712">
        <v>1493</v>
      </c>
      <c r="J712" t="s">
        <v>10</v>
      </c>
      <c r="K712" t="str">
        <f>IF(AND(I712&gt;600,I712&lt;=1000),"600-1000CC",IF(AND(I712&gt;1000,I712&lt;=2000),"1000-2000CC",IF(AND(I712&gt;2000,I712&lt;=3000),"2000-3000CC",IF(AND(I712&gt;3000,I712&lt;=4000),"3000-4000CC",IF(AND(I712&gt;4000,I712&lt;=5000),"4000-5000CC",IF(AND(I712&gt;5000,I712&lt;=6000),"&gt;5000CC"))))))</f>
        <v>1000-2000CC</v>
      </c>
    </row>
    <row r="713" spans="1:11" x14ac:dyDescent="0.3">
      <c r="A713">
        <v>355</v>
      </c>
      <c r="B713" t="s">
        <v>320</v>
      </c>
      <c r="C713" s="10">
        <v>19.75</v>
      </c>
      <c r="D713" s="3">
        <v>48019</v>
      </c>
      <c r="E713" t="s">
        <v>12</v>
      </c>
      <c r="F713" t="s">
        <v>13</v>
      </c>
      <c r="G713" t="s">
        <v>9</v>
      </c>
      <c r="H713">
        <v>2017</v>
      </c>
      <c r="I713">
        <v>1997</v>
      </c>
      <c r="J713" t="s">
        <v>10</v>
      </c>
      <c r="K713" t="str">
        <f>IF(AND(I713&gt;600,I713&lt;=1000),"600-1000CC",IF(AND(I713&gt;1000,I713&lt;=2000),"1000-2000CC",IF(AND(I713&gt;2000,I713&lt;=3000),"2000-3000CC",IF(AND(I713&gt;3000,I713&lt;=4000),"3000-4000CC",IF(AND(I713&gt;4000,I713&lt;=5000),"4000-5000CC",IF(AND(I713&gt;5000,I713&lt;=6000),"&gt;5000CC"))))))</f>
        <v>1000-2000CC</v>
      </c>
    </row>
    <row r="714" spans="1:11" x14ac:dyDescent="0.3">
      <c r="A714">
        <v>603</v>
      </c>
      <c r="B714" t="s">
        <v>501</v>
      </c>
      <c r="C714" s="10">
        <v>19.75</v>
      </c>
      <c r="D714" s="3">
        <v>83800</v>
      </c>
      <c r="E714" t="s">
        <v>7</v>
      </c>
      <c r="F714" t="s">
        <v>13</v>
      </c>
      <c r="G714" t="s">
        <v>27</v>
      </c>
      <c r="H714">
        <v>2013</v>
      </c>
      <c r="I714">
        <v>1364</v>
      </c>
      <c r="J714" t="s">
        <v>61</v>
      </c>
      <c r="K714" t="str">
        <f>IF(AND(I714&gt;600,I714&lt;=1000),"600-1000CC",IF(AND(I714&gt;1000,I714&lt;=2000),"1000-2000CC",IF(AND(I714&gt;2000,I714&lt;=3000),"2000-3000CC",IF(AND(I714&gt;3000,I714&lt;=4000),"3000-4000CC",IF(AND(I714&gt;4000,I714&lt;=5000),"4000-5000CC",IF(AND(I714&gt;5000,I714&lt;=6000),"&gt;5000CC"))))))</f>
        <v>1000-2000CC</v>
      </c>
    </row>
    <row r="715" spans="1:11" x14ac:dyDescent="0.3">
      <c r="A715">
        <v>1339</v>
      </c>
      <c r="B715" t="s">
        <v>877</v>
      </c>
      <c r="C715" s="10">
        <v>19.75</v>
      </c>
      <c r="D715" s="3">
        <v>8000</v>
      </c>
      <c r="E715" t="s">
        <v>12</v>
      </c>
      <c r="F715" t="s">
        <v>13</v>
      </c>
      <c r="G715" t="s">
        <v>9</v>
      </c>
      <c r="H715">
        <v>2021</v>
      </c>
      <c r="I715">
        <v>1497</v>
      </c>
      <c r="J715" t="s">
        <v>10</v>
      </c>
      <c r="K715" t="str">
        <f>IF(AND(I715&gt;600,I715&lt;=1000),"600-1000CC",IF(AND(I715&gt;1000,I715&lt;=2000),"1000-2000CC",IF(AND(I715&gt;2000,I715&lt;=3000),"2000-3000CC",IF(AND(I715&gt;3000,I715&lt;=4000),"3000-4000CC",IF(AND(I715&gt;4000,I715&lt;=5000),"4000-5000CC",IF(AND(I715&gt;5000,I715&lt;=6000),"&gt;5000CC"))))))</f>
        <v>1000-2000CC</v>
      </c>
    </row>
    <row r="716" spans="1:11" x14ac:dyDescent="0.3">
      <c r="A716">
        <v>1693</v>
      </c>
      <c r="B716" t="s">
        <v>623</v>
      </c>
      <c r="C716" s="10">
        <v>19.75</v>
      </c>
      <c r="D716" s="3">
        <v>50000</v>
      </c>
      <c r="E716" t="s">
        <v>7</v>
      </c>
      <c r="F716" t="s">
        <v>8</v>
      </c>
      <c r="G716" t="s">
        <v>9</v>
      </c>
      <c r="H716">
        <v>2019</v>
      </c>
      <c r="I716">
        <v>1497</v>
      </c>
      <c r="J716" t="s">
        <v>10</v>
      </c>
      <c r="K716" t="str">
        <f>IF(AND(I716&gt;600,I716&lt;=1000),"600-1000CC",IF(AND(I716&gt;1000,I716&lt;=2000),"1000-2000CC",IF(AND(I716&gt;2000,I716&lt;=3000),"2000-3000CC",IF(AND(I716&gt;3000,I716&lt;=4000),"3000-4000CC",IF(AND(I716&gt;4000,I716&lt;=5000),"4000-5000CC",IF(AND(I716&gt;5000,I716&lt;=6000),"&gt;5000CC"))))))</f>
        <v>1000-2000CC</v>
      </c>
    </row>
    <row r="717" spans="1:11" x14ac:dyDescent="0.3">
      <c r="A717">
        <v>3711</v>
      </c>
      <c r="B717" t="s">
        <v>1527</v>
      </c>
      <c r="C717" s="10">
        <v>19.75</v>
      </c>
      <c r="D717" s="3">
        <v>60100</v>
      </c>
      <c r="E717" t="s">
        <v>7</v>
      </c>
      <c r="F717" t="s">
        <v>13</v>
      </c>
      <c r="G717" t="s">
        <v>27</v>
      </c>
      <c r="H717">
        <v>2015</v>
      </c>
      <c r="I717">
        <v>1197</v>
      </c>
      <c r="J717" t="s">
        <v>10</v>
      </c>
      <c r="K717" t="str">
        <f>IF(AND(I717&gt;600,I717&lt;=1000),"600-1000CC",IF(AND(I717&gt;1000,I717&lt;=2000),"1000-2000CC",IF(AND(I717&gt;2000,I717&lt;=3000),"2000-3000CC",IF(AND(I717&gt;3000,I717&lt;=4000),"3000-4000CC",IF(AND(I717&gt;4000,I717&lt;=5000),"4000-5000CC",IF(AND(I717&gt;5000,I717&lt;=6000),"&gt;5000CC"))))))</f>
        <v>1000-2000CC</v>
      </c>
    </row>
    <row r="718" spans="1:11" x14ac:dyDescent="0.3">
      <c r="A718">
        <v>4278</v>
      </c>
      <c r="B718" t="s">
        <v>1527</v>
      </c>
      <c r="C718" s="10">
        <v>19.75</v>
      </c>
      <c r="D718" s="3">
        <v>60100</v>
      </c>
      <c r="E718" t="s">
        <v>7</v>
      </c>
      <c r="F718" t="s">
        <v>13</v>
      </c>
      <c r="G718" t="s">
        <v>27</v>
      </c>
      <c r="H718">
        <v>2015</v>
      </c>
      <c r="I718">
        <v>1197</v>
      </c>
      <c r="J718" t="s">
        <v>10</v>
      </c>
      <c r="K718" t="str">
        <f>IF(AND(I718&gt;600,I718&lt;=1000),"600-1000CC",IF(AND(I718&gt;1000,I718&lt;=2000),"1000-2000CC",IF(AND(I718&gt;2000,I718&lt;=3000),"2000-3000CC",IF(AND(I718&gt;3000,I718&lt;=4000),"3000-4000CC",IF(AND(I718&gt;4000,I718&lt;=5000),"4000-5000CC",IF(AND(I718&gt;5000,I718&lt;=6000),"&gt;5000CC"))))))</f>
        <v>1000-2000CC</v>
      </c>
    </row>
    <row r="719" spans="1:11" x14ac:dyDescent="0.3">
      <c r="A719">
        <v>5368</v>
      </c>
      <c r="B719" t="s">
        <v>1896</v>
      </c>
      <c r="C719" s="10">
        <v>19.75</v>
      </c>
      <c r="D719" s="3">
        <v>35002</v>
      </c>
      <c r="E719" t="s">
        <v>12</v>
      </c>
      <c r="F719" t="s">
        <v>13</v>
      </c>
      <c r="G719" t="s">
        <v>27</v>
      </c>
      <c r="H719">
        <v>2012</v>
      </c>
      <c r="I719">
        <v>1198</v>
      </c>
      <c r="J719" t="s">
        <v>61</v>
      </c>
      <c r="K719" t="str">
        <f>IF(AND(I719&gt;600,I719&lt;=1000),"600-1000CC",IF(AND(I719&gt;1000,I719&lt;=2000),"1000-2000CC",IF(AND(I719&gt;2000,I719&lt;=3000),"2000-3000CC",IF(AND(I719&gt;3000,I719&lt;=4000),"3000-4000CC",IF(AND(I719&gt;4000,I719&lt;=5000),"4000-5000CC",IF(AND(I719&gt;5000,I719&lt;=6000),"&gt;5000CC"))))))</f>
        <v>1000-2000CC</v>
      </c>
    </row>
    <row r="720" spans="1:11" x14ac:dyDescent="0.3">
      <c r="A720">
        <v>5414</v>
      </c>
      <c r="B720" t="s">
        <v>877</v>
      </c>
      <c r="C720" s="10">
        <v>19.75</v>
      </c>
      <c r="D720" s="3">
        <v>8000</v>
      </c>
      <c r="E720" t="s">
        <v>12</v>
      </c>
      <c r="F720" t="s">
        <v>13</v>
      </c>
      <c r="G720" t="s">
        <v>9</v>
      </c>
      <c r="H720">
        <v>2021</v>
      </c>
      <c r="I720">
        <v>2987</v>
      </c>
      <c r="J720" t="s">
        <v>61</v>
      </c>
      <c r="K720" t="str">
        <f>IF(AND(I720&gt;600,I720&lt;=1000),"600-1000CC",IF(AND(I720&gt;1000,I720&lt;=2000),"1000-2000CC",IF(AND(I720&gt;2000,I720&lt;=3000),"2000-3000CC",IF(AND(I720&gt;3000,I720&lt;=4000),"3000-4000CC",IF(AND(I720&gt;4000,I720&lt;=5000),"4000-5000CC",IF(AND(I720&gt;5000,I720&lt;=6000),"&gt;5000CC"))))))</f>
        <v>2000-3000CC</v>
      </c>
    </row>
    <row r="721" spans="1:11" x14ac:dyDescent="0.3">
      <c r="A721">
        <v>5181</v>
      </c>
      <c r="B721" t="s">
        <v>55</v>
      </c>
      <c r="C721" s="10">
        <v>19.71</v>
      </c>
      <c r="D721" s="3">
        <v>55525</v>
      </c>
      <c r="E721" t="s">
        <v>7</v>
      </c>
      <c r="F721" t="s">
        <v>13</v>
      </c>
      <c r="G721" t="s">
        <v>9</v>
      </c>
      <c r="H721">
        <v>2014</v>
      </c>
      <c r="I721">
        <v>1086</v>
      </c>
      <c r="J721" t="s">
        <v>10</v>
      </c>
      <c r="K721" t="str">
        <f>IF(AND(I721&gt;600,I721&lt;=1000),"600-1000CC",IF(AND(I721&gt;1000,I721&lt;=2000),"1000-2000CC",IF(AND(I721&gt;2000,I721&lt;=3000),"2000-3000CC",IF(AND(I721&gt;3000,I721&lt;=4000),"3000-4000CC",IF(AND(I721&gt;4000,I721&lt;=5000),"4000-5000CC",IF(AND(I721&gt;5000,I721&lt;=6000),"&gt;5000CC"))))))</f>
        <v>1000-2000CC</v>
      </c>
    </row>
    <row r="722" spans="1:11" x14ac:dyDescent="0.3">
      <c r="A722">
        <v>4956</v>
      </c>
      <c r="B722" t="s">
        <v>337</v>
      </c>
      <c r="C722" s="10">
        <v>19.670000000000002</v>
      </c>
      <c r="D722" s="3">
        <v>23377</v>
      </c>
      <c r="E722" t="s">
        <v>12</v>
      </c>
      <c r="F722" t="s">
        <v>13</v>
      </c>
      <c r="G722" t="s">
        <v>9</v>
      </c>
      <c r="H722">
        <v>2018</v>
      </c>
      <c r="I722">
        <v>2967</v>
      </c>
      <c r="J722" t="s">
        <v>10</v>
      </c>
      <c r="K722" t="str">
        <f>IF(AND(I722&gt;600,I722&lt;=1000),"600-1000CC",IF(AND(I722&gt;1000,I722&lt;=2000),"1000-2000CC",IF(AND(I722&gt;2000,I722&lt;=3000),"2000-3000CC",IF(AND(I722&gt;3000,I722&lt;=4000),"3000-4000CC",IF(AND(I722&gt;4000,I722&lt;=5000),"4000-5000CC",IF(AND(I722&gt;5000,I722&lt;=6000),"&gt;5000CC"))))))</f>
        <v>2000-3000CC</v>
      </c>
    </row>
    <row r="723" spans="1:11" x14ac:dyDescent="0.3">
      <c r="A723">
        <v>830</v>
      </c>
      <c r="B723" t="s">
        <v>190</v>
      </c>
      <c r="C723" s="10">
        <v>19.55</v>
      </c>
      <c r="D723" s="3">
        <v>120000</v>
      </c>
      <c r="E723" t="s">
        <v>12</v>
      </c>
      <c r="F723" t="s">
        <v>13</v>
      </c>
      <c r="G723" t="s">
        <v>9</v>
      </c>
      <c r="H723">
        <v>2018</v>
      </c>
      <c r="I723">
        <v>2179</v>
      </c>
      <c r="J723" t="s">
        <v>10</v>
      </c>
      <c r="K723" t="str">
        <f>IF(AND(I723&gt;600,I723&lt;=1000),"600-1000CC",IF(AND(I723&gt;1000,I723&lt;=2000),"1000-2000CC",IF(AND(I723&gt;2000,I723&lt;=3000),"2000-3000CC",IF(AND(I723&gt;3000,I723&lt;=4000),"3000-4000CC",IF(AND(I723&gt;4000,I723&lt;=5000),"4000-5000CC",IF(AND(I723&gt;5000,I723&lt;=6000),"&gt;5000CC"))))))</f>
        <v>2000-3000CC</v>
      </c>
    </row>
    <row r="724" spans="1:11" x14ac:dyDescent="0.3">
      <c r="A724">
        <v>213</v>
      </c>
      <c r="B724" t="s">
        <v>206</v>
      </c>
      <c r="C724" s="10">
        <v>19.5</v>
      </c>
      <c r="D724" s="3">
        <v>27300</v>
      </c>
      <c r="E724" t="s">
        <v>7</v>
      </c>
      <c r="F724" t="s">
        <v>13</v>
      </c>
      <c r="G724" t="s">
        <v>9</v>
      </c>
      <c r="H724">
        <v>2021</v>
      </c>
      <c r="I724">
        <v>1493</v>
      </c>
      <c r="J724" t="s">
        <v>53</v>
      </c>
      <c r="K724" t="str">
        <f>IF(AND(I724&gt;600,I724&lt;=1000),"600-1000CC",IF(AND(I724&gt;1000,I724&lt;=2000),"1000-2000CC",IF(AND(I724&gt;2000,I724&lt;=3000),"2000-3000CC",IF(AND(I724&gt;3000,I724&lt;=4000),"3000-4000CC",IF(AND(I724&gt;4000,I724&lt;=5000),"4000-5000CC",IF(AND(I724&gt;5000,I724&lt;=6000),"&gt;5000CC"))))))</f>
        <v>1000-2000CC</v>
      </c>
    </row>
    <row r="725" spans="1:11" x14ac:dyDescent="0.3">
      <c r="A725">
        <v>374</v>
      </c>
      <c r="B725" t="s">
        <v>338</v>
      </c>
      <c r="C725" s="10">
        <v>19.5</v>
      </c>
      <c r="D725" s="3">
        <v>52187</v>
      </c>
      <c r="E725" t="s">
        <v>7</v>
      </c>
      <c r="F725" t="s">
        <v>8</v>
      </c>
      <c r="G725" t="s">
        <v>27</v>
      </c>
      <c r="H725">
        <v>2017</v>
      </c>
      <c r="I725">
        <v>2393</v>
      </c>
      <c r="J725" t="s">
        <v>61</v>
      </c>
      <c r="K725" t="str">
        <f>IF(AND(I725&gt;600,I725&lt;=1000),"600-1000CC",IF(AND(I725&gt;1000,I725&lt;=2000),"1000-2000CC",IF(AND(I725&gt;2000,I725&lt;=3000),"2000-3000CC",IF(AND(I725&gt;3000,I725&lt;=4000),"3000-4000CC",IF(AND(I725&gt;4000,I725&lt;=5000),"4000-5000CC",IF(AND(I725&gt;5000,I725&lt;=6000),"&gt;5000CC"))))))</f>
        <v>2000-3000CC</v>
      </c>
    </row>
    <row r="726" spans="1:11" x14ac:dyDescent="0.3">
      <c r="A726">
        <v>598</v>
      </c>
      <c r="B726" t="s">
        <v>57</v>
      </c>
      <c r="C726" s="10">
        <v>19.5</v>
      </c>
      <c r="D726" s="3">
        <v>27000</v>
      </c>
      <c r="E726" t="s">
        <v>12</v>
      </c>
      <c r="F726" t="s">
        <v>13</v>
      </c>
      <c r="G726" t="s">
        <v>27</v>
      </c>
      <c r="H726">
        <v>2016</v>
      </c>
      <c r="I726">
        <v>1591</v>
      </c>
      <c r="J726" t="s">
        <v>10</v>
      </c>
      <c r="K726" t="str">
        <f>IF(AND(I726&gt;600,I726&lt;=1000),"600-1000CC",IF(AND(I726&gt;1000,I726&lt;=2000),"1000-2000CC",IF(AND(I726&gt;2000,I726&lt;=3000),"2000-3000CC",IF(AND(I726&gt;3000,I726&lt;=4000),"3000-4000CC",IF(AND(I726&gt;4000,I726&lt;=5000),"4000-5000CC",IF(AND(I726&gt;5000,I726&lt;=6000),"&gt;5000CC"))))))</f>
        <v>1000-2000CC</v>
      </c>
    </row>
    <row r="727" spans="1:11" x14ac:dyDescent="0.3">
      <c r="A727">
        <v>684</v>
      </c>
      <c r="B727" t="s">
        <v>551</v>
      </c>
      <c r="C727" s="10">
        <v>19.5</v>
      </c>
      <c r="D727" s="3">
        <v>63000</v>
      </c>
      <c r="E727" t="s">
        <v>7</v>
      </c>
      <c r="F727" t="s">
        <v>13</v>
      </c>
      <c r="G727" t="s">
        <v>9</v>
      </c>
      <c r="H727">
        <v>2015</v>
      </c>
      <c r="I727">
        <v>1798</v>
      </c>
      <c r="J727" t="s">
        <v>61</v>
      </c>
      <c r="K727" t="str">
        <f>IF(AND(I727&gt;600,I727&lt;=1000),"600-1000CC",IF(AND(I727&gt;1000,I727&lt;=2000),"1000-2000CC",IF(AND(I727&gt;2000,I727&lt;=3000),"2000-3000CC",IF(AND(I727&gt;3000,I727&lt;=4000),"3000-4000CC",IF(AND(I727&gt;4000,I727&lt;=5000),"4000-5000CC",IF(AND(I727&gt;5000,I727&lt;=6000),"&gt;5000CC"))))))</f>
        <v>1000-2000CC</v>
      </c>
    </row>
    <row r="728" spans="1:11" x14ac:dyDescent="0.3">
      <c r="A728">
        <v>1598</v>
      </c>
      <c r="B728" t="s">
        <v>387</v>
      </c>
      <c r="C728" s="10">
        <v>19.5</v>
      </c>
      <c r="D728" s="3">
        <v>41000</v>
      </c>
      <c r="E728" t="s">
        <v>12</v>
      </c>
      <c r="F728" t="s">
        <v>13</v>
      </c>
      <c r="G728" t="s">
        <v>9</v>
      </c>
      <c r="H728">
        <v>2019</v>
      </c>
      <c r="I728">
        <v>1582</v>
      </c>
      <c r="J728" t="s">
        <v>10</v>
      </c>
      <c r="K728" t="str">
        <f>IF(AND(I728&gt;600,I728&lt;=1000),"600-1000CC",IF(AND(I728&gt;1000,I728&lt;=2000),"1000-2000CC",IF(AND(I728&gt;2000,I728&lt;=3000),"2000-3000CC",IF(AND(I728&gt;3000,I728&lt;=4000),"3000-4000CC",IF(AND(I728&gt;4000,I728&lt;=5000),"4000-5000CC",IF(AND(I728&gt;5000,I728&lt;=6000),"&gt;5000CC"))))))</f>
        <v>1000-2000CC</v>
      </c>
    </row>
    <row r="729" spans="1:11" x14ac:dyDescent="0.3">
      <c r="A729">
        <v>1738</v>
      </c>
      <c r="B729" t="s">
        <v>51</v>
      </c>
      <c r="C729" s="10">
        <v>19.5</v>
      </c>
      <c r="D729" s="3">
        <v>29990</v>
      </c>
      <c r="E729" t="s">
        <v>7</v>
      </c>
      <c r="F729" t="s">
        <v>8</v>
      </c>
      <c r="G729" t="s">
        <v>9</v>
      </c>
      <c r="H729">
        <v>2019</v>
      </c>
      <c r="I729">
        <v>1493</v>
      </c>
      <c r="J729" t="s">
        <v>10</v>
      </c>
      <c r="K729" t="str">
        <f>IF(AND(I729&gt;600,I729&lt;=1000),"600-1000CC",IF(AND(I729&gt;1000,I729&lt;=2000),"1000-2000CC",IF(AND(I729&gt;2000,I729&lt;=3000),"2000-3000CC",IF(AND(I729&gt;3000,I729&lt;=4000),"3000-4000CC",IF(AND(I729&gt;4000,I729&lt;=5000),"4000-5000CC",IF(AND(I729&gt;5000,I729&lt;=6000),"&gt;5000CC"))))))</f>
        <v>1000-2000CC</v>
      </c>
    </row>
    <row r="730" spans="1:11" x14ac:dyDescent="0.3">
      <c r="A730">
        <v>1792</v>
      </c>
      <c r="B730" t="s">
        <v>1001</v>
      </c>
      <c r="C730" s="10">
        <v>19.5</v>
      </c>
      <c r="D730" s="3">
        <v>85000</v>
      </c>
      <c r="E730" t="s">
        <v>7</v>
      </c>
      <c r="F730" t="s">
        <v>13</v>
      </c>
      <c r="G730" t="s">
        <v>9</v>
      </c>
      <c r="H730">
        <v>2013</v>
      </c>
      <c r="I730">
        <v>2494</v>
      </c>
      <c r="J730" t="s">
        <v>10</v>
      </c>
      <c r="K730" t="str">
        <f>IF(AND(I730&gt;600,I730&lt;=1000),"600-1000CC",IF(AND(I730&gt;1000,I730&lt;=2000),"1000-2000CC",IF(AND(I730&gt;2000,I730&lt;=3000),"2000-3000CC",IF(AND(I730&gt;3000,I730&lt;=4000),"3000-4000CC",IF(AND(I730&gt;4000,I730&lt;=5000),"4000-5000CC",IF(AND(I730&gt;5000,I730&lt;=6000),"&gt;5000CC"))))))</f>
        <v>2000-3000CC</v>
      </c>
    </row>
    <row r="731" spans="1:11" x14ac:dyDescent="0.3">
      <c r="A731">
        <v>1846</v>
      </c>
      <c r="B731" t="s">
        <v>991</v>
      </c>
      <c r="C731" s="10">
        <v>19.5</v>
      </c>
      <c r="D731" s="3">
        <v>140000</v>
      </c>
      <c r="E731" t="s">
        <v>7</v>
      </c>
      <c r="F731" t="s">
        <v>8</v>
      </c>
      <c r="G731" t="s">
        <v>9</v>
      </c>
      <c r="H731">
        <v>2018</v>
      </c>
      <c r="I731">
        <v>1248</v>
      </c>
      <c r="J731" t="s">
        <v>10</v>
      </c>
      <c r="K731" t="str">
        <f>IF(AND(I731&gt;600,I731&lt;=1000),"600-1000CC",IF(AND(I731&gt;1000,I731&lt;=2000),"1000-2000CC",IF(AND(I731&gt;2000,I731&lt;=3000),"2000-3000CC",IF(AND(I731&gt;3000,I731&lt;=4000),"3000-4000CC",IF(AND(I731&gt;4000,I731&lt;=5000),"4000-5000CC",IF(AND(I731&gt;5000,I731&lt;=6000),"&gt;5000CC"))))))</f>
        <v>1000-2000CC</v>
      </c>
    </row>
    <row r="732" spans="1:11" x14ac:dyDescent="0.3">
      <c r="A732">
        <v>2349</v>
      </c>
      <c r="B732" t="s">
        <v>551</v>
      </c>
      <c r="C732" s="10">
        <v>19.5</v>
      </c>
      <c r="D732" s="3">
        <v>120000</v>
      </c>
      <c r="E732" t="s">
        <v>7</v>
      </c>
      <c r="F732" t="s">
        <v>13</v>
      </c>
      <c r="G732" t="s">
        <v>27</v>
      </c>
      <c r="H732">
        <v>2015</v>
      </c>
      <c r="I732">
        <v>1462</v>
      </c>
      <c r="J732" t="s">
        <v>10</v>
      </c>
      <c r="K732" t="str">
        <f>IF(AND(I732&gt;600,I732&lt;=1000),"600-1000CC",IF(AND(I732&gt;1000,I732&lt;=2000),"1000-2000CC",IF(AND(I732&gt;2000,I732&lt;=3000),"2000-3000CC",IF(AND(I732&gt;3000,I732&lt;=4000),"3000-4000CC",IF(AND(I732&gt;4000,I732&lt;=5000),"4000-5000CC",IF(AND(I732&gt;5000,I732&lt;=6000),"&gt;5000CC"))))))</f>
        <v>1000-2000CC</v>
      </c>
    </row>
    <row r="733" spans="1:11" x14ac:dyDescent="0.3">
      <c r="A733">
        <v>442</v>
      </c>
      <c r="B733" t="s">
        <v>387</v>
      </c>
      <c r="C733" s="10">
        <v>19.489999999999998</v>
      </c>
      <c r="D733" s="3">
        <v>38391</v>
      </c>
      <c r="E733" t="s">
        <v>12</v>
      </c>
      <c r="F733" t="s">
        <v>13</v>
      </c>
      <c r="G733" t="s">
        <v>9</v>
      </c>
      <c r="H733">
        <v>2018</v>
      </c>
      <c r="I733">
        <v>1798</v>
      </c>
      <c r="J733" t="s">
        <v>10</v>
      </c>
      <c r="K733" t="str">
        <f>IF(AND(I733&gt;600,I733&lt;=1000),"600-1000CC",IF(AND(I733&gt;1000,I733&lt;=2000),"1000-2000CC",IF(AND(I733&gt;2000,I733&lt;=3000),"2000-3000CC",IF(AND(I733&gt;3000,I733&lt;=4000),"3000-4000CC",IF(AND(I733&gt;4000,I733&lt;=5000),"4000-5000CC",IF(AND(I733&gt;5000,I733&lt;=6000),"&gt;5000CC"))))))</f>
        <v>1000-2000CC</v>
      </c>
    </row>
    <row r="734" spans="1:11" x14ac:dyDescent="0.3">
      <c r="A734">
        <v>1256</v>
      </c>
      <c r="B734" t="s">
        <v>840</v>
      </c>
      <c r="C734" s="10">
        <v>19.489999999999998</v>
      </c>
      <c r="D734" s="3">
        <v>9701</v>
      </c>
      <c r="E734" t="s">
        <v>12</v>
      </c>
      <c r="F734" t="s">
        <v>8</v>
      </c>
      <c r="G734" t="s">
        <v>9</v>
      </c>
      <c r="H734">
        <v>2022</v>
      </c>
      <c r="I734">
        <v>999</v>
      </c>
      <c r="J734" t="s">
        <v>10</v>
      </c>
      <c r="K734" t="str">
        <f>IF(AND(I734&gt;600,I734&lt;=1000),"600-1000CC",IF(AND(I734&gt;1000,I734&lt;=2000),"1000-2000CC",IF(AND(I734&gt;2000,I734&lt;=3000),"2000-3000CC",IF(AND(I734&gt;3000,I734&lt;=4000),"3000-4000CC",IF(AND(I734&gt;4000,I734&lt;=5000),"4000-5000CC",IF(AND(I734&gt;5000,I734&lt;=6000),"&gt;5000CC"))))))</f>
        <v>600-1000CC</v>
      </c>
    </row>
    <row r="735" spans="1:11" x14ac:dyDescent="0.3">
      <c r="A735">
        <v>1132</v>
      </c>
      <c r="B735" t="s">
        <v>789</v>
      </c>
      <c r="C735" s="10">
        <v>19.45</v>
      </c>
      <c r="D735" s="3">
        <v>55000</v>
      </c>
      <c r="E735" t="s">
        <v>7</v>
      </c>
      <c r="F735" t="s">
        <v>13</v>
      </c>
      <c r="G735" t="s">
        <v>9</v>
      </c>
      <c r="H735">
        <v>2019</v>
      </c>
      <c r="I735">
        <v>1497</v>
      </c>
      <c r="J735" t="s">
        <v>10</v>
      </c>
      <c r="K735" t="str">
        <f>IF(AND(I735&gt;600,I735&lt;=1000),"600-1000CC",IF(AND(I735&gt;1000,I735&lt;=2000),"1000-2000CC",IF(AND(I735&gt;2000,I735&lt;=3000),"2000-3000CC",IF(AND(I735&gt;3000,I735&lt;=4000),"3000-4000CC",IF(AND(I735&gt;4000,I735&lt;=5000),"4000-5000CC",IF(AND(I735&gt;5000,I735&lt;=6000),"&gt;5000CC"))))))</f>
        <v>1000-2000CC</v>
      </c>
    </row>
    <row r="736" spans="1:11" x14ac:dyDescent="0.3">
      <c r="A736">
        <v>1402</v>
      </c>
      <c r="B736" t="s">
        <v>789</v>
      </c>
      <c r="C736" s="10">
        <v>19.45</v>
      </c>
      <c r="D736" s="3">
        <v>55000</v>
      </c>
      <c r="E736" t="s">
        <v>7</v>
      </c>
      <c r="F736" t="s">
        <v>13</v>
      </c>
      <c r="G736" t="s">
        <v>9</v>
      </c>
      <c r="H736">
        <v>2019</v>
      </c>
      <c r="I736">
        <v>1248</v>
      </c>
      <c r="J736" t="s">
        <v>10</v>
      </c>
      <c r="K736" t="str">
        <f>IF(AND(I736&gt;600,I736&lt;=1000),"600-1000CC",IF(AND(I736&gt;1000,I736&lt;=2000),"1000-2000CC",IF(AND(I736&gt;2000,I736&lt;=3000),"2000-3000CC",IF(AND(I736&gt;3000,I736&lt;=4000),"3000-4000CC",IF(AND(I736&gt;4000,I736&lt;=5000),"4000-5000CC",IF(AND(I736&gt;5000,I736&lt;=6000),"&gt;5000CC"))))))</f>
        <v>1000-2000CC</v>
      </c>
    </row>
    <row r="737" spans="1:11" x14ac:dyDescent="0.3">
      <c r="A737">
        <v>376</v>
      </c>
      <c r="B737" t="s">
        <v>52</v>
      </c>
      <c r="C737" s="10">
        <v>19.399999999999999</v>
      </c>
      <c r="D737" s="3">
        <v>9562</v>
      </c>
      <c r="E737" t="s">
        <v>12</v>
      </c>
      <c r="F737" t="s">
        <v>13</v>
      </c>
      <c r="G737" t="s">
        <v>9</v>
      </c>
      <c r="H737">
        <v>2021</v>
      </c>
      <c r="I737">
        <v>1451</v>
      </c>
      <c r="J737" t="s">
        <v>53</v>
      </c>
      <c r="K737" t="str">
        <f>IF(AND(I737&gt;600,I737&lt;=1000),"600-1000CC",IF(AND(I737&gt;1000,I737&lt;=2000),"1000-2000CC",IF(AND(I737&gt;2000,I737&lt;=3000),"2000-3000CC",IF(AND(I737&gt;3000,I737&lt;=4000),"3000-4000CC",IF(AND(I737&gt;4000,I737&lt;=5000),"4000-5000CC",IF(AND(I737&gt;5000,I737&lt;=6000),"&gt;5000CC"))))))</f>
        <v>1000-2000CC</v>
      </c>
    </row>
    <row r="738" spans="1:11" x14ac:dyDescent="0.3">
      <c r="A738">
        <v>3513</v>
      </c>
      <c r="B738" t="s">
        <v>1541</v>
      </c>
      <c r="C738" s="10">
        <v>19.3</v>
      </c>
      <c r="D738" s="3">
        <v>20713</v>
      </c>
      <c r="E738" t="s">
        <v>7</v>
      </c>
      <c r="F738" t="s">
        <v>8</v>
      </c>
      <c r="G738" t="s">
        <v>9</v>
      </c>
      <c r="H738">
        <v>2021</v>
      </c>
      <c r="I738">
        <v>1198</v>
      </c>
      <c r="J738" t="s">
        <v>61</v>
      </c>
      <c r="K738" t="str">
        <f>IF(AND(I738&gt;600,I738&lt;=1000),"600-1000CC",IF(AND(I738&gt;1000,I738&lt;=2000),"1000-2000CC",IF(AND(I738&gt;2000,I738&lt;=3000),"2000-3000CC",IF(AND(I738&gt;3000,I738&lt;=4000),"3000-4000CC",IF(AND(I738&gt;4000,I738&lt;=5000),"4000-5000CC",IF(AND(I738&gt;5000,I738&lt;=6000),"&gt;5000CC"))))))</f>
        <v>1000-2000CC</v>
      </c>
    </row>
    <row r="739" spans="1:11" x14ac:dyDescent="0.3">
      <c r="A739">
        <v>2983</v>
      </c>
      <c r="B739" t="s">
        <v>1400</v>
      </c>
      <c r="C739" s="10">
        <v>19.29</v>
      </c>
      <c r="D739" s="3">
        <v>51609</v>
      </c>
      <c r="E739" t="s">
        <v>7</v>
      </c>
      <c r="F739" t="s">
        <v>13</v>
      </c>
      <c r="G739" t="s">
        <v>9</v>
      </c>
      <c r="H739">
        <v>2016</v>
      </c>
      <c r="I739">
        <v>1248</v>
      </c>
      <c r="J739" t="s">
        <v>127</v>
      </c>
      <c r="K739" t="str">
        <f>IF(AND(I739&gt;600,I739&lt;=1000),"600-1000CC",IF(AND(I739&gt;1000,I739&lt;=2000),"1000-2000CC",IF(AND(I739&gt;2000,I739&lt;=3000),"2000-3000CC",IF(AND(I739&gt;3000,I739&lt;=4000),"3000-4000CC",IF(AND(I739&gt;4000,I739&lt;=5000),"4000-5000CC",IF(AND(I739&gt;5000,I739&lt;=6000),"&gt;5000CC"))))))</f>
        <v>1000-2000CC</v>
      </c>
    </row>
    <row r="740" spans="1:11" x14ac:dyDescent="0.3">
      <c r="A740">
        <v>762</v>
      </c>
      <c r="B740" t="s">
        <v>587</v>
      </c>
      <c r="C740" s="10">
        <v>19.25</v>
      </c>
      <c r="D740" s="3">
        <v>80228</v>
      </c>
      <c r="E740" t="s">
        <v>7</v>
      </c>
      <c r="F740" t="s">
        <v>13</v>
      </c>
      <c r="G740" t="s">
        <v>27</v>
      </c>
      <c r="H740">
        <v>2014</v>
      </c>
      <c r="I740">
        <v>1498</v>
      </c>
      <c r="J740" t="s">
        <v>10</v>
      </c>
      <c r="K740" t="str">
        <f>IF(AND(I740&gt;600,I740&lt;=1000),"600-1000CC",IF(AND(I740&gt;1000,I740&lt;=2000),"1000-2000CC",IF(AND(I740&gt;2000,I740&lt;=3000),"2000-3000CC",IF(AND(I740&gt;3000,I740&lt;=4000),"3000-4000CC",IF(AND(I740&gt;4000,I740&lt;=5000),"4000-5000CC",IF(AND(I740&gt;5000,I740&lt;=6000),"&gt;5000CC"))))))</f>
        <v>1000-2000CC</v>
      </c>
    </row>
    <row r="741" spans="1:11" x14ac:dyDescent="0.3">
      <c r="A741">
        <v>2142</v>
      </c>
      <c r="B741" t="s">
        <v>1133</v>
      </c>
      <c r="C741" s="10">
        <v>19.25</v>
      </c>
      <c r="D741" s="3">
        <v>11193</v>
      </c>
      <c r="E741" t="s">
        <v>12</v>
      </c>
      <c r="F741" t="s">
        <v>13</v>
      </c>
      <c r="G741" t="s">
        <v>1130</v>
      </c>
      <c r="H741">
        <v>2022</v>
      </c>
      <c r="I741">
        <v>1197</v>
      </c>
      <c r="J741" t="s">
        <v>10</v>
      </c>
      <c r="K741" t="str">
        <f>IF(AND(I741&gt;600,I741&lt;=1000),"600-1000CC",IF(AND(I741&gt;1000,I741&lt;=2000),"1000-2000CC",IF(AND(I741&gt;2000,I741&lt;=3000),"2000-3000CC",IF(AND(I741&gt;3000,I741&lt;=4000),"3000-4000CC",IF(AND(I741&gt;4000,I741&lt;=5000),"4000-5000CC",IF(AND(I741&gt;5000,I741&lt;=6000),"&gt;5000CC"))))))</f>
        <v>1000-2000CC</v>
      </c>
    </row>
    <row r="742" spans="1:11" x14ac:dyDescent="0.3">
      <c r="A742">
        <v>4257</v>
      </c>
      <c r="B742" t="s">
        <v>197</v>
      </c>
      <c r="C742" s="10">
        <v>19.22</v>
      </c>
      <c r="D742" s="3">
        <v>20499</v>
      </c>
      <c r="E742" t="s">
        <v>7</v>
      </c>
      <c r="F742" t="s">
        <v>8</v>
      </c>
      <c r="G742" t="s">
        <v>9</v>
      </c>
      <c r="H742">
        <v>2020</v>
      </c>
      <c r="I742">
        <v>814</v>
      </c>
      <c r="J742" t="s">
        <v>10</v>
      </c>
      <c r="K742" t="str">
        <f>IF(AND(I742&gt;600,I742&lt;=1000),"600-1000CC",IF(AND(I742&gt;1000,I742&lt;=2000),"1000-2000CC",IF(AND(I742&gt;2000,I742&lt;=3000),"2000-3000CC",IF(AND(I742&gt;3000,I742&lt;=4000),"3000-4000CC",IF(AND(I742&gt;4000,I742&lt;=5000),"4000-5000CC",IF(AND(I742&gt;5000,I742&lt;=6000),"&gt;5000CC"))))))</f>
        <v>600-1000CC</v>
      </c>
    </row>
    <row r="743" spans="1:11" x14ac:dyDescent="0.3">
      <c r="A743">
        <v>592</v>
      </c>
      <c r="B743" t="s">
        <v>238</v>
      </c>
      <c r="C743" s="10">
        <v>19.21</v>
      </c>
      <c r="D743" s="3">
        <v>20000</v>
      </c>
      <c r="E743" t="s">
        <v>12</v>
      </c>
      <c r="F743" t="s">
        <v>13</v>
      </c>
      <c r="G743" t="s">
        <v>9</v>
      </c>
      <c r="H743">
        <v>2021</v>
      </c>
      <c r="I743">
        <v>1197</v>
      </c>
      <c r="J743" t="s">
        <v>10</v>
      </c>
      <c r="K743" t="str">
        <f>IF(AND(I743&gt;600,I743&lt;=1000),"600-1000CC",IF(AND(I743&gt;1000,I743&lt;=2000),"1000-2000CC",IF(AND(I743&gt;2000,I743&lt;=3000),"2000-3000CC",IF(AND(I743&gt;3000,I743&lt;=4000),"3000-4000CC",IF(AND(I743&gt;4000,I743&lt;=5000),"4000-5000CC",IF(AND(I743&gt;5000,I743&lt;=6000),"&gt;5000CC"))))))</f>
        <v>1000-2000CC</v>
      </c>
    </row>
    <row r="744" spans="1:11" x14ac:dyDescent="0.3">
      <c r="A744">
        <v>3482</v>
      </c>
      <c r="B744" t="s">
        <v>338</v>
      </c>
      <c r="C744" s="10">
        <v>19.13</v>
      </c>
      <c r="D744" s="3">
        <v>46471</v>
      </c>
      <c r="E744" t="s">
        <v>7</v>
      </c>
      <c r="F744" t="s">
        <v>8</v>
      </c>
      <c r="G744" t="s">
        <v>27</v>
      </c>
      <c r="H744">
        <v>2020</v>
      </c>
      <c r="I744">
        <v>1086</v>
      </c>
      <c r="J744" t="s">
        <v>10</v>
      </c>
      <c r="K744" t="str">
        <f>IF(AND(I744&gt;600,I744&lt;=1000),"600-1000CC",IF(AND(I744&gt;1000,I744&lt;=2000),"1000-2000CC",IF(AND(I744&gt;2000,I744&lt;=3000),"2000-3000CC",IF(AND(I744&gt;3000,I744&lt;=4000),"3000-4000CC",IF(AND(I744&gt;4000,I744&lt;=5000),"4000-5000CC",IF(AND(I744&gt;5000,I744&lt;=6000),"&gt;5000CC"))))))</f>
        <v>1000-2000CC</v>
      </c>
    </row>
    <row r="745" spans="1:11" x14ac:dyDescent="0.3">
      <c r="A745">
        <v>777</v>
      </c>
      <c r="B745" t="s">
        <v>599</v>
      </c>
      <c r="C745" s="10">
        <v>19.11</v>
      </c>
      <c r="D745" s="3">
        <v>52000</v>
      </c>
      <c r="E745" t="s">
        <v>12</v>
      </c>
      <c r="F745" t="s">
        <v>13</v>
      </c>
      <c r="G745" t="s">
        <v>9</v>
      </c>
      <c r="H745">
        <v>2016</v>
      </c>
      <c r="I745">
        <v>1497</v>
      </c>
      <c r="J745" t="s">
        <v>10</v>
      </c>
      <c r="K745" t="str">
        <f>IF(AND(I745&gt;600,I745&lt;=1000),"600-1000CC",IF(AND(I745&gt;1000,I745&lt;=2000),"1000-2000CC",IF(AND(I745&gt;2000,I745&lt;=3000),"2000-3000CC",IF(AND(I745&gt;3000,I745&lt;=4000),"3000-4000CC",IF(AND(I745&gt;4000,I745&lt;=5000),"4000-5000CC",IF(AND(I745&gt;5000,I745&lt;=6000),"&gt;5000CC"))))))</f>
        <v>1000-2000CC</v>
      </c>
    </row>
    <row r="746" spans="1:11" x14ac:dyDescent="0.3">
      <c r="A746">
        <v>1322</v>
      </c>
      <c r="B746" t="s">
        <v>52</v>
      </c>
      <c r="C746" s="10">
        <v>19</v>
      </c>
      <c r="D746" s="3">
        <v>18000</v>
      </c>
      <c r="E746" t="s">
        <v>12</v>
      </c>
      <c r="F746" t="s">
        <v>13</v>
      </c>
      <c r="G746" t="s">
        <v>9</v>
      </c>
      <c r="H746">
        <v>2021</v>
      </c>
      <c r="I746">
        <v>2143</v>
      </c>
      <c r="J746" t="s">
        <v>10</v>
      </c>
      <c r="K746" t="str">
        <f>IF(AND(I746&gt;600,I746&lt;=1000),"600-1000CC",IF(AND(I746&gt;1000,I746&lt;=2000),"1000-2000CC",IF(AND(I746&gt;2000,I746&lt;=3000),"2000-3000CC",IF(AND(I746&gt;3000,I746&lt;=4000),"3000-4000CC",IF(AND(I746&gt;4000,I746&lt;=5000),"4000-5000CC",IF(AND(I746&gt;5000,I746&lt;=6000),"&gt;5000CC"))))))</f>
        <v>2000-3000CC</v>
      </c>
    </row>
    <row r="747" spans="1:11" x14ac:dyDescent="0.3">
      <c r="A747">
        <v>1279</v>
      </c>
      <c r="B747" t="s">
        <v>238</v>
      </c>
      <c r="C747" s="10">
        <v>18.95</v>
      </c>
      <c r="D747" s="3">
        <v>3900</v>
      </c>
      <c r="E747" t="s">
        <v>12</v>
      </c>
      <c r="F747" t="s">
        <v>13</v>
      </c>
      <c r="G747" t="s">
        <v>27</v>
      </c>
      <c r="H747">
        <v>2021</v>
      </c>
      <c r="I747">
        <v>2925</v>
      </c>
      <c r="J747" t="s">
        <v>61</v>
      </c>
      <c r="K747" t="str">
        <f>IF(AND(I747&gt;600,I747&lt;=1000),"600-1000CC",IF(AND(I747&gt;1000,I747&lt;=2000),"1000-2000CC",IF(AND(I747&gt;2000,I747&lt;=3000),"2000-3000CC",IF(AND(I747&gt;3000,I747&lt;=4000),"3000-4000CC",IF(AND(I747&gt;4000,I747&lt;=5000),"4000-5000CC",IF(AND(I747&gt;5000,I747&lt;=6000),"&gt;5000CC"))))))</f>
        <v>2000-3000CC</v>
      </c>
    </row>
    <row r="748" spans="1:11" x14ac:dyDescent="0.3">
      <c r="A748">
        <v>322</v>
      </c>
      <c r="B748" t="s">
        <v>238</v>
      </c>
      <c r="C748" s="10">
        <v>18.899999999999999</v>
      </c>
      <c r="D748" s="3">
        <v>7000</v>
      </c>
      <c r="E748" t="s">
        <v>12</v>
      </c>
      <c r="F748" t="s">
        <v>13</v>
      </c>
      <c r="G748" t="s">
        <v>9</v>
      </c>
      <c r="H748">
        <v>2020</v>
      </c>
      <c r="I748">
        <v>1353</v>
      </c>
      <c r="J748" t="s">
        <v>10</v>
      </c>
      <c r="K748" t="str">
        <f>IF(AND(I748&gt;600,I748&lt;=1000),"600-1000CC",IF(AND(I748&gt;1000,I748&lt;=2000),"1000-2000CC",IF(AND(I748&gt;2000,I748&lt;=3000),"2000-3000CC",IF(AND(I748&gt;3000,I748&lt;=4000),"3000-4000CC",IF(AND(I748&gt;4000,I748&lt;=5000),"4000-5000CC",IF(AND(I748&gt;5000,I748&lt;=6000),"&gt;5000CC"))))))</f>
        <v>1000-2000CC</v>
      </c>
    </row>
    <row r="749" spans="1:11" x14ac:dyDescent="0.3">
      <c r="A749">
        <v>835</v>
      </c>
      <c r="B749" t="s">
        <v>623</v>
      </c>
      <c r="C749" s="10">
        <v>18.899999999999999</v>
      </c>
      <c r="D749" s="3">
        <v>43200</v>
      </c>
      <c r="E749" t="s">
        <v>7</v>
      </c>
      <c r="F749" t="s">
        <v>8</v>
      </c>
      <c r="G749" t="s">
        <v>9</v>
      </c>
      <c r="H749">
        <v>2017</v>
      </c>
      <c r="I749">
        <v>2143</v>
      </c>
      <c r="J749" t="s">
        <v>10</v>
      </c>
      <c r="K749" t="str">
        <f>IF(AND(I749&gt;600,I749&lt;=1000),"600-1000CC",IF(AND(I749&gt;1000,I749&lt;=2000),"1000-2000CC",IF(AND(I749&gt;2000,I749&lt;=3000),"2000-3000CC",IF(AND(I749&gt;3000,I749&lt;=4000),"3000-4000CC",IF(AND(I749&gt;4000,I749&lt;=5000),"4000-5000CC",IF(AND(I749&gt;5000,I749&lt;=6000),"&gt;5000CC"))))))</f>
        <v>2000-3000CC</v>
      </c>
    </row>
    <row r="750" spans="1:11" x14ac:dyDescent="0.3">
      <c r="A750">
        <v>1217</v>
      </c>
      <c r="B750" t="s">
        <v>828</v>
      </c>
      <c r="C750" s="10">
        <v>18.899999999999999</v>
      </c>
      <c r="D750" s="3">
        <v>29000</v>
      </c>
      <c r="E750" t="s">
        <v>7</v>
      </c>
      <c r="F750" t="s">
        <v>13</v>
      </c>
      <c r="G750" t="s">
        <v>27</v>
      </c>
      <c r="H750">
        <v>2014</v>
      </c>
      <c r="I750">
        <v>1197</v>
      </c>
      <c r="J750" t="s">
        <v>10</v>
      </c>
      <c r="K750" t="str">
        <f>IF(AND(I750&gt;600,I750&lt;=1000),"600-1000CC",IF(AND(I750&gt;1000,I750&lt;=2000),"1000-2000CC",IF(AND(I750&gt;2000,I750&lt;=3000),"2000-3000CC",IF(AND(I750&gt;3000,I750&lt;=4000),"3000-4000CC",IF(AND(I750&gt;4000,I750&lt;=5000),"4000-5000CC",IF(AND(I750&gt;5000,I750&lt;=6000),"&gt;5000CC"))))))</f>
        <v>1000-2000CC</v>
      </c>
    </row>
    <row r="751" spans="1:11" x14ac:dyDescent="0.3">
      <c r="A751">
        <v>1552</v>
      </c>
      <c r="B751" t="s">
        <v>828</v>
      </c>
      <c r="C751" s="10">
        <v>18.899999999999999</v>
      </c>
      <c r="D751" s="3">
        <v>29000</v>
      </c>
      <c r="E751" t="s">
        <v>7</v>
      </c>
      <c r="F751" t="s">
        <v>13</v>
      </c>
      <c r="G751" t="s">
        <v>27</v>
      </c>
      <c r="H751">
        <v>2014</v>
      </c>
      <c r="I751">
        <v>1197</v>
      </c>
      <c r="J751" t="s">
        <v>10</v>
      </c>
      <c r="K751" t="str">
        <f>IF(AND(I751&gt;600,I751&lt;=1000),"600-1000CC",IF(AND(I751&gt;1000,I751&lt;=2000),"1000-2000CC",IF(AND(I751&gt;2000,I751&lt;=3000),"2000-3000CC",IF(AND(I751&gt;3000,I751&lt;=4000),"3000-4000CC",IF(AND(I751&gt;4000,I751&lt;=5000),"4000-5000CC",IF(AND(I751&gt;5000,I751&lt;=6000),"&gt;5000CC"))))))</f>
        <v>1000-2000CC</v>
      </c>
    </row>
    <row r="752" spans="1:11" x14ac:dyDescent="0.3">
      <c r="A752">
        <v>5265</v>
      </c>
      <c r="B752" t="s">
        <v>828</v>
      </c>
      <c r="C752" s="10">
        <v>18.899999999999999</v>
      </c>
      <c r="D752" s="3">
        <v>29000</v>
      </c>
      <c r="E752" t="s">
        <v>7</v>
      </c>
      <c r="F752" t="s">
        <v>13</v>
      </c>
      <c r="G752" t="s">
        <v>27</v>
      </c>
      <c r="H752">
        <v>2014</v>
      </c>
      <c r="I752">
        <v>2499</v>
      </c>
      <c r="J752" t="s">
        <v>10</v>
      </c>
      <c r="K752" t="str">
        <f>IF(AND(I752&gt;600,I752&lt;=1000),"600-1000CC",IF(AND(I752&gt;1000,I752&lt;=2000),"1000-2000CC",IF(AND(I752&gt;2000,I752&lt;=3000),"2000-3000CC",IF(AND(I752&gt;3000,I752&lt;=4000),"3000-4000CC",IF(AND(I752&gt;4000,I752&lt;=5000),"4000-5000CC",IF(AND(I752&gt;5000,I752&lt;=6000),"&gt;5000CC"))))))</f>
        <v>2000-3000CC</v>
      </c>
    </row>
    <row r="753" spans="1:11" x14ac:dyDescent="0.3">
      <c r="A753">
        <v>5340</v>
      </c>
      <c r="B753" t="s">
        <v>1888</v>
      </c>
      <c r="C753" s="10">
        <v>18.899999999999999</v>
      </c>
      <c r="D753" s="3">
        <v>16000</v>
      </c>
      <c r="E753" t="s">
        <v>12</v>
      </c>
      <c r="F753" t="s">
        <v>13</v>
      </c>
      <c r="G753" t="s">
        <v>9</v>
      </c>
      <c r="H753">
        <v>2021</v>
      </c>
      <c r="I753">
        <v>3200</v>
      </c>
      <c r="J753" t="s">
        <v>61</v>
      </c>
      <c r="K753" t="str">
        <f>IF(AND(I753&gt;600,I753&lt;=1000),"600-1000CC",IF(AND(I753&gt;1000,I753&lt;=2000),"1000-2000CC",IF(AND(I753&gt;2000,I753&lt;=3000),"2000-3000CC",IF(AND(I753&gt;3000,I753&lt;=4000),"3000-4000CC",IF(AND(I753&gt;4000,I753&lt;=5000),"4000-5000CC",IF(AND(I753&gt;5000,I753&lt;=6000),"&gt;5000CC"))))))</f>
        <v>3000-4000CC</v>
      </c>
    </row>
    <row r="754" spans="1:11" x14ac:dyDescent="0.3">
      <c r="A754">
        <v>5494</v>
      </c>
      <c r="B754" t="s">
        <v>164</v>
      </c>
      <c r="C754" s="10">
        <v>18.899999999999999</v>
      </c>
      <c r="D754" s="3">
        <v>17000</v>
      </c>
      <c r="E754" t="s">
        <v>12</v>
      </c>
      <c r="F754" t="s">
        <v>13</v>
      </c>
      <c r="G754" t="s">
        <v>9</v>
      </c>
      <c r="H754">
        <v>2021</v>
      </c>
      <c r="I754">
        <v>2143</v>
      </c>
      <c r="J754" t="s">
        <v>127</v>
      </c>
      <c r="K754" t="str">
        <f>IF(AND(I754&gt;600,I754&lt;=1000),"600-1000CC",IF(AND(I754&gt;1000,I754&lt;=2000),"1000-2000CC",IF(AND(I754&gt;2000,I754&lt;=3000),"2000-3000CC",IF(AND(I754&gt;3000,I754&lt;=4000),"3000-4000CC",IF(AND(I754&gt;4000,I754&lt;=5000),"4000-5000CC",IF(AND(I754&gt;5000,I754&lt;=6000),"&gt;5000CC"))))))</f>
        <v>2000-3000CC</v>
      </c>
    </row>
    <row r="755" spans="1:11" x14ac:dyDescent="0.3">
      <c r="A755">
        <v>5495</v>
      </c>
      <c r="B755" t="s">
        <v>878</v>
      </c>
      <c r="C755" s="10">
        <v>18.899999999999999</v>
      </c>
      <c r="D755" s="3">
        <v>49000</v>
      </c>
      <c r="E755" t="s">
        <v>12</v>
      </c>
      <c r="F755" t="s">
        <v>13</v>
      </c>
      <c r="G755" t="s">
        <v>27</v>
      </c>
      <c r="H755">
        <v>2017</v>
      </c>
      <c r="I755">
        <v>2143</v>
      </c>
      <c r="J755" t="s">
        <v>10</v>
      </c>
      <c r="K755" t="str">
        <f>IF(AND(I755&gt;600,I755&lt;=1000),"600-1000CC",IF(AND(I755&gt;1000,I755&lt;=2000),"1000-2000CC",IF(AND(I755&gt;2000,I755&lt;=3000),"2000-3000CC",IF(AND(I755&gt;3000,I755&lt;=4000),"3000-4000CC",IF(AND(I755&gt;4000,I755&lt;=5000),"4000-5000CC",IF(AND(I755&gt;5000,I755&lt;=6000),"&gt;5000CC"))))))</f>
        <v>2000-3000CC</v>
      </c>
    </row>
    <row r="756" spans="1:11" x14ac:dyDescent="0.3">
      <c r="A756">
        <v>3457</v>
      </c>
      <c r="B756" t="s">
        <v>1488</v>
      </c>
      <c r="C756" s="10">
        <v>18.89</v>
      </c>
      <c r="D756" s="3">
        <v>5216</v>
      </c>
      <c r="E756" t="s">
        <v>7</v>
      </c>
      <c r="F756" t="s">
        <v>8</v>
      </c>
      <c r="G756" t="s">
        <v>9</v>
      </c>
      <c r="H756">
        <v>2022</v>
      </c>
      <c r="I756">
        <v>1586</v>
      </c>
      <c r="J756" t="s">
        <v>10</v>
      </c>
      <c r="K756" t="str">
        <f>IF(AND(I756&gt;600,I756&lt;=1000),"600-1000CC",IF(AND(I756&gt;1000,I756&lt;=2000),"1000-2000CC",IF(AND(I756&gt;2000,I756&lt;=3000),"2000-3000CC",IF(AND(I756&gt;3000,I756&lt;=4000),"3000-4000CC",IF(AND(I756&gt;4000,I756&lt;=5000),"4000-5000CC",IF(AND(I756&gt;5000,I756&lt;=6000),"&gt;5000CC"))))))</f>
        <v>1000-2000CC</v>
      </c>
    </row>
    <row r="757" spans="1:11" x14ac:dyDescent="0.3">
      <c r="A757">
        <v>2189</v>
      </c>
      <c r="B757" t="s">
        <v>408</v>
      </c>
      <c r="C757" s="10">
        <v>18.8</v>
      </c>
      <c r="D757" s="3">
        <v>4595</v>
      </c>
      <c r="E757" t="s">
        <v>7</v>
      </c>
      <c r="F757" t="s">
        <v>8</v>
      </c>
      <c r="G757" t="s">
        <v>9</v>
      </c>
      <c r="H757">
        <v>2022</v>
      </c>
      <c r="I757">
        <v>1968</v>
      </c>
      <c r="J757" t="s">
        <v>61</v>
      </c>
      <c r="K757" t="str">
        <f>IF(AND(I757&gt;600,I757&lt;=1000),"600-1000CC",IF(AND(I757&gt;1000,I757&lt;=2000),"1000-2000CC",IF(AND(I757&gt;2000,I757&lt;=3000),"2000-3000CC",IF(AND(I757&gt;3000,I757&lt;=4000),"3000-4000CC",IF(AND(I757&gt;4000,I757&lt;=5000),"4000-5000CC",IF(AND(I757&gt;5000,I757&lt;=6000),"&gt;5000CC"))))))</f>
        <v>1000-2000CC</v>
      </c>
    </row>
    <row r="758" spans="1:11" x14ac:dyDescent="0.3">
      <c r="A758">
        <v>304</v>
      </c>
      <c r="B758" t="s">
        <v>283</v>
      </c>
      <c r="C758" s="10">
        <v>18.75</v>
      </c>
      <c r="D758" s="3">
        <v>43000</v>
      </c>
      <c r="E758" t="s">
        <v>7</v>
      </c>
      <c r="F758" t="s">
        <v>13</v>
      </c>
      <c r="G758" t="s">
        <v>27</v>
      </c>
      <c r="H758">
        <v>2014</v>
      </c>
      <c r="I758">
        <v>2967</v>
      </c>
      <c r="J758" t="s">
        <v>61</v>
      </c>
      <c r="K758" t="str">
        <f>IF(AND(I758&gt;600,I758&lt;=1000),"600-1000CC",IF(AND(I758&gt;1000,I758&lt;=2000),"1000-2000CC",IF(AND(I758&gt;2000,I758&lt;=3000),"2000-3000CC",IF(AND(I758&gt;3000,I758&lt;=4000),"3000-4000CC",IF(AND(I758&gt;4000,I758&lt;=5000),"4000-5000CC",IF(AND(I758&gt;5000,I758&lt;=6000),"&gt;5000CC"))))))</f>
        <v>2000-3000CC</v>
      </c>
    </row>
    <row r="759" spans="1:11" x14ac:dyDescent="0.3">
      <c r="A759">
        <v>1157</v>
      </c>
      <c r="B759" t="s">
        <v>283</v>
      </c>
      <c r="C759" s="10">
        <v>18.75</v>
      </c>
      <c r="D759" s="3">
        <v>43000</v>
      </c>
      <c r="E759" t="s">
        <v>7</v>
      </c>
      <c r="F759" t="s">
        <v>13</v>
      </c>
      <c r="G759" t="s">
        <v>27</v>
      </c>
      <c r="H759">
        <v>2014</v>
      </c>
      <c r="I759">
        <v>1968</v>
      </c>
      <c r="J759" t="s">
        <v>10</v>
      </c>
      <c r="K759" t="str">
        <f>IF(AND(I759&gt;600,I759&lt;=1000),"600-1000CC",IF(AND(I759&gt;1000,I759&lt;=2000),"1000-2000CC",IF(AND(I759&gt;2000,I759&lt;=3000),"2000-3000CC",IF(AND(I759&gt;3000,I759&lt;=4000),"3000-4000CC",IF(AND(I759&gt;4000,I759&lt;=5000),"4000-5000CC",IF(AND(I759&gt;5000,I759&lt;=6000),"&gt;5000CC"))))))</f>
        <v>1000-2000CC</v>
      </c>
    </row>
    <row r="760" spans="1:11" x14ac:dyDescent="0.3">
      <c r="A760">
        <v>1229</v>
      </c>
      <c r="B760" t="s">
        <v>789</v>
      </c>
      <c r="C760" s="10">
        <v>18.75</v>
      </c>
      <c r="D760" s="3">
        <v>26000</v>
      </c>
      <c r="E760" t="s">
        <v>7</v>
      </c>
      <c r="F760" t="s">
        <v>13</v>
      </c>
      <c r="G760" t="s">
        <v>9</v>
      </c>
      <c r="H760">
        <v>2018</v>
      </c>
      <c r="I760">
        <v>1248</v>
      </c>
      <c r="J760" t="s">
        <v>10</v>
      </c>
      <c r="K760" t="str">
        <f>IF(AND(I760&gt;600,I760&lt;=1000),"600-1000CC",IF(AND(I760&gt;1000,I760&lt;=2000),"1000-2000CC",IF(AND(I760&gt;2000,I760&lt;=3000),"2000-3000CC",IF(AND(I760&gt;3000,I760&lt;=4000),"3000-4000CC",IF(AND(I760&gt;4000,I760&lt;=5000),"4000-5000CC",IF(AND(I760&gt;5000,I760&lt;=6000),"&gt;5000CC"))))))</f>
        <v>1000-2000CC</v>
      </c>
    </row>
    <row r="761" spans="1:11" x14ac:dyDescent="0.3">
      <c r="A761">
        <v>1289</v>
      </c>
      <c r="B761" t="s">
        <v>565</v>
      </c>
      <c r="C761" s="10">
        <v>18.75</v>
      </c>
      <c r="D761" s="3">
        <v>30000</v>
      </c>
      <c r="E761" t="s">
        <v>7</v>
      </c>
      <c r="F761" t="s">
        <v>13</v>
      </c>
      <c r="G761" t="s">
        <v>9</v>
      </c>
      <c r="H761">
        <v>2020</v>
      </c>
      <c r="I761">
        <v>1451</v>
      </c>
      <c r="J761" t="s">
        <v>10</v>
      </c>
      <c r="K761" t="str">
        <f>IF(AND(I761&gt;600,I761&lt;=1000),"600-1000CC",IF(AND(I761&gt;1000,I761&lt;=2000),"1000-2000CC",IF(AND(I761&gt;2000,I761&lt;=3000),"2000-3000CC",IF(AND(I761&gt;3000,I761&lt;=4000),"3000-4000CC",IF(AND(I761&gt;4000,I761&lt;=5000),"4000-5000CC",IF(AND(I761&gt;5000,I761&lt;=6000),"&gt;5000CC"))))))</f>
        <v>1000-2000CC</v>
      </c>
    </row>
    <row r="762" spans="1:11" x14ac:dyDescent="0.3">
      <c r="A762">
        <v>1450</v>
      </c>
      <c r="B762" t="s">
        <v>283</v>
      </c>
      <c r="C762" s="10">
        <v>18.75</v>
      </c>
      <c r="D762" s="3">
        <v>43000</v>
      </c>
      <c r="E762" t="s">
        <v>7</v>
      </c>
      <c r="F762" t="s">
        <v>13</v>
      </c>
      <c r="G762" t="s">
        <v>27</v>
      </c>
      <c r="H762">
        <v>2014</v>
      </c>
      <c r="I762">
        <v>1969</v>
      </c>
      <c r="J762" t="s">
        <v>10</v>
      </c>
      <c r="K762" t="str">
        <f>IF(AND(I762&gt;600,I762&lt;=1000),"600-1000CC",IF(AND(I762&gt;1000,I762&lt;=2000),"1000-2000CC",IF(AND(I762&gt;2000,I762&lt;=3000),"2000-3000CC",IF(AND(I762&gt;3000,I762&lt;=4000),"3000-4000CC",IF(AND(I762&gt;4000,I762&lt;=5000),"4000-5000CC",IF(AND(I762&gt;5000,I762&lt;=6000),"&gt;5000CC"))))))</f>
        <v>1000-2000CC</v>
      </c>
    </row>
    <row r="763" spans="1:11" x14ac:dyDescent="0.3">
      <c r="A763">
        <v>1566</v>
      </c>
      <c r="B763" t="s">
        <v>789</v>
      </c>
      <c r="C763" s="10">
        <v>18.75</v>
      </c>
      <c r="D763" s="3">
        <v>26000</v>
      </c>
      <c r="E763" t="s">
        <v>7</v>
      </c>
      <c r="F763" t="s">
        <v>13</v>
      </c>
      <c r="G763" t="s">
        <v>9</v>
      </c>
      <c r="H763">
        <v>2018</v>
      </c>
      <c r="I763">
        <v>4461</v>
      </c>
      <c r="J763" t="s">
        <v>61</v>
      </c>
      <c r="K763" t="str">
        <f>IF(AND(I763&gt;600,I763&lt;=1000),"600-1000CC",IF(AND(I763&gt;1000,I763&lt;=2000),"1000-2000CC",IF(AND(I763&gt;2000,I763&lt;=3000),"2000-3000CC",IF(AND(I763&gt;3000,I763&lt;=4000),"3000-4000CC",IF(AND(I763&gt;4000,I763&lt;=5000),"4000-5000CC",IF(AND(I763&gt;5000,I763&lt;=6000),"&gt;5000CC"))))))</f>
        <v>4000-5000CC</v>
      </c>
    </row>
    <row r="764" spans="1:11" x14ac:dyDescent="0.3">
      <c r="A764">
        <v>1938</v>
      </c>
      <c r="B764" t="s">
        <v>622</v>
      </c>
      <c r="C764" s="10">
        <v>18.75</v>
      </c>
      <c r="D764" s="3">
        <v>98000</v>
      </c>
      <c r="E764" t="s">
        <v>12</v>
      </c>
      <c r="F764" t="s">
        <v>13</v>
      </c>
      <c r="G764" t="s">
        <v>9</v>
      </c>
      <c r="H764">
        <v>2018</v>
      </c>
      <c r="I764">
        <v>1794</v>
      </c>
      <c r="J764" t="s">
        <v>10</v>
      </c>
      <c r="K764" t="str">
        <f>IF(AND(I764&gt;600,I764&lt;=1000),"600-1000CC",IF(AND(I764&gt;1000,I764&lt;=2000),"1000-2000CC",IF(AND(I764&gt;2000,I764&lt;=3000),"2000-3000CC",IF(AND(I764&gt;3000,I764&lt;=4000),"3000-4000CC",IF(AND(I764&gt;4000,I764&lt;=5000),"4000-5000CC",IF(AND(I764&gt;5000,I764&lt;=6000),"&gt;5000CC"))))))</f>
        <v>1000-2000CC</v>
      </c>
    </row>
    <row r="765" spans="1:11" x14ac:dyDescent="0.3">
      <c r="A765">
        <v>2061</v>
      </c>
      <c r="B765" t="s">
        <v>874</v>
      </c>
      <c r="C765" s="10">
        <v>18.75</v>
      </c>
      <c r="D765" s="3">
        <v>72000</v>
      </c>
      <c r="E765" t="s">
        <v>12</v>
      </c>
      <c r="F765" t="s">
        <v>13</v>
      </c>
      <c r="G765" t="s">
        <v>9</v>
      </c>
      <c r="H765">
        <v>2011</v>
      </c>
      <c r="I765">
        <v>1995</v>
      </c>
      <c r="J765" t="s">
        <v>10</v>
      </c>
      <c r="K765" t="str">
        <f>IF(AND(I765&gt;600,I765&lt;=1000),"600-1000CC",IF(AND(I765&gt;1000,I765&lt;=2000),"1000-2000CC",IF(AND(I765&gt;2000,I765&lt;=3000),"2000-3000CC",IF(AND(I765&gt;3000,I765&lt;=4000),"3000-4000CC",IF(AND(I765&gt;4000,I765&lt;=5000),"4000-5000CC",IF(AND(I765&gt;5000,I765&lt;=6000),"&gt;5000CC"))))))</f>
        <v>1000-2000CC</v>
      </c>
    </row>
    <row r="766" spans="1:11" x14ac:dyDescent="0.3">
      <c r="A766">
        <v>3016</v>
      </c>
      <c r="B766" t="s">
        <v>283</v>
      </c>
      <c r="C766" s="10">
        <v>18.75</v>
      </c>
      <c r="D766" s="3">
        <v>43000</v>
      </c>
      <c r="E766" t="s">
        <v>7</v>
      </c>
      <c r="F766" t="s">
        <v>13</v>
      </c>
      <c r="G766" t="s">
        <v>27</v>
      </c>
      <c r="H766">
        <v>2014</v>
      </c>
      <c r="I766">
        <v>1950</v>
      </c>
      <c r="J766" t="s">
        <v>10</v>
      </c>
      <c r="K766" t="str">
        <f>IF(AND(I766&gt;600,I766&lt;=1000),"600-1000CC",IF(AND(I766&gt;1000,I766&lt;=2000),"1000-2000CC",IF(AND(I766&gt;2000,I766&lt;=3000),"2000-3000CC",IF(AND(I766&gt;3000,I766&lt;=4000),"3000-4000CC",IF(AND(I766&gt;4000,I766&lt;=5000),"4000-5000CC",IF(AND(I766&gt;5000,I766&lt;=6000),"&gt;5000CC"))))))</f>
        <v>1000-2000CC</v>
      </c>
    </row>
    <row r="767" spans="1:11" x14ac:dyDescent="0.3">
      <c r="A767">
        <v>5270</v>
      </c>
      <c r="B767" t="s">
        <v>789</v>
      </c>
      <c r="C767" s="10">
        <v>18.75</v>
      </c>
      <c r="D767" s="3">
        <v>26000</v>
      </c>
      <c r="E767" t="s">
        <v>7</v>
      </c>
      <c r="F767" t="s">
        <v>13</v>
      </c>
      <c r="G767" t="s">
        <v>9</v>
      </c>
      <c r="H767">
        <v>2018</v>
      </c>
      <c r="I767">
        <v>1199</v>
      </c>
      <c r="J767" t="s">
        <v>10</v>
      </c>
      <c r="K767" t="str">
        <f>IF(AND(I767&gt;600,I767&lt;=1000),"600-1000CC",IF(AND(I767&gt;1000,I767&lt;=2000),"1000-2000CC",IF(AND(I767&gt;2000,I767&lt;=3000),"2000-3000CC",IF(AND(I767&gt;3000,I767&lt;=4000),"3000-4000CC",IF(AND(I767&gt;4000,I767&lt;=5000),"4000-5000CC",IF(AND(I767&gt;5000,I767&lt;=6000),"&gt;5000CC"))))))</f>
        <v>1000-2000CC</v>
      </c>
    </row>
    <row r="768" spans="1:11" x14ac:dyDescent="0.3">
      <c r="A768">
        <v>5378</v>
      </c>
      <c r="B768" t="s">
        <v>565</v>
      </c>
      <c r="C768" s="10">
        <v>18.75</v>
      </c>
      <c r="D768" s="3">
        <v>30000</v>
      </c>
      <c r="E768" t="s">
        <v>7</v>
      </c>
      <c r="F768" t="s">
        <v>13</v>
      </c>
      <c r="G768" t="s">
        <v>9</v>
      </c>
      <c r="H768">
        <v>2020</v>
      </c>
      <c r="I768">
        <v>2987</v>
      </c>
      <c r="J768" t="s">
        <v>10</v>
      </c>
      <c r="K768" t="str">
        <f>IF(AND(I768&gt;600,I768&lt;=1000),"600-1000CC",IF(AND(I768&gt;1000,I768&lt;=2000),"1000-2000CC",IF(AND(I768&gt;2000,I768&lt;=3000),"2000-3000CC",IF(AND(I768&gt;3000,I768&lt;=4000),"3000-4000CC",IF(AND(I768&gt;4000,I768&lt;=5000),"4000-5000CC",IF(AND(I768&gt;5000,I768&lt;=6000),"&gt;5000CC"))))))</f>
        <v>2000-3000CC</v>
      </c>
    </row>
    <row r="769" spans="1:11" x14ac:dyDescent="0.3">
      <c r="A769">
        <v>689</v>
      </c>
      <c r="B769" t="s">
        <v>555</v>
      </c>
      <c r="C769" s="10">
        <v>18.649999999999999</v>
      </c>
      <c r="D769" s="3">
        <v>70000</v>
      </c>
      <c r="E769" t="s">
        <v>7</v>
      </c>
      <c r="F769" t="s">
        <v>13</v>
      </c>
      <c r="G769" t="s">
        <v>9</v>
      </c>
      <c r="H769">
        <v>2015</v>
      </c>
      <c r="I769">
        <v>1248</v>
      </c>
      <c r="J769" t="s">
        <v>10</v>
      </c>
      <c r="K769" t="str">
        <f>IF(AND(I769&gt;600,I769&lt;=1000),"600-1000CC",IF(AND(I769&gt;1000,I769&lt;=2000),"1000-2000CC",IF(AND(I769&gt;2000,I769&lt;=3000),"2000-3000CC",IF(AND(I769&gt;3000,I769&lt;=4000),"3000-4000CC",IF(AND(I769&gt;4000,I769&lt;=5000),"4000-5000CC",IF(AND(I769&gt;5000,I769&lt;=6000),"&gt;5000CC"))))))</f>
        <v>1000-2000CC</v>
      </c>
    </row>
    <row r="770" spans="1:11" x14ac:dyDescent="0.3">
      <c r="A770">
        <v>4343</v>
      </c>
      <c r="B770" t="s">
        <v>197</v>
      </c>
      <c r="C770" s="10">
        <v>18.55</v>
      </c>
      <c r="D770" s="3">
        <v>30193</v>
      </c>
      <c r="E770" t="s">
        <v>7</v>
      </c>
      <c r="F770" t="s">
        <v>8</v>
      </c>
      <c r="G770" t="s">
        <v>9</v>
      </c>
      <c r="H770">
        <v>2021</v>
      </c>
      <c r="I770">
        <v>1493</v>
      </c>
      <c r="J770" t="s">
        <v>10</v>
      </c>
      <c r="K770" t="str">
        <f>IF(AND(I770&gt;600,I770&lt;=1000),"600-1000CC",IF(AND(I770&gt;1000,I770&lt;=2000),"1000-2000CC",IF(AND(I770&gt;2000,I770&lt;=3000),"2000-3000CC",IF(AND(I770&gt;3000,I770&lt;=4000),"3000-4000CC",IF(AND(I770&gt;4000,I770&lt;=5000),"4000-5000CC",IF(AND(I770&gt;5000,I770&lt;=6000),"&gt;5000CC"))))))</f>
        <v>1000-2000CC</v>
      </c>
    </row>
    <row r="771" spans="1:11" x14ac:dyDescent="0.3">
      <c r="A771">
        <v>4218</v>
      </c>
      <c r="B771" t="s">
        <v>1707</v>
      </c>
      <c r="C771" s="10">
        <v>18.54</v>
      </c>
      <c r="D771" s="3">
        <v>12081</v>
      </c>
      <c r="E771" t="s">
        <v>7</v>
      </c>
      <c r="F771" t="s">
        <v>13</v>
      </c>
      <c r="G771" t="s">
        <v>9</v>
      </c>
      <c r="H771">
        <v>2021</v>
      </c>
      <c r="I771">
        <v>1498</v>
      </c>
      <c r="J771" t="s">
        <v>10</v>
      </c>
      <c r="K771" t="str">
        <f>IF(AND(I771&gt;600,I771&lt;=1000),"600-1000CC",IF(AND(I771&gt;1000,I771&lt;=2000),"1000-2000CC",IF(AND(I771&gt;2000,I771&lt;=3000),"2000-3000CC",IF(AND(I771&gt;3000,I771&lt;=4000),"3000-4000CC",IF(AND(I771&gt;4000,I771&lt;=5000),"4000-5000CC",IF(AND(I771&gt;5000,I771&lt;=6000),"&gt;5000CC"))))))</f>
        <v>1000-2000CC</v>
      </c>
    </row>
    <row r="772" spans="1:11" x14ac:dyDescent="0.3">
      <c r="A772">
        <v>43</v>
      </c>
      <c r="B772" t="s">
        <v>52</v>
      </c>
      <c r="C772" s="10">
        <v>18.5</v>
      </c>
      <c r="D772" s="3">
        <v>5000</v>
      </c>
      <c r="E772" t="s">
        <v>12</v>
      </c>
      <c r="F772" t="s">
        <v>13</v>
      </c>
      <c r="G772" t="s">
        <v>9</v>
      </c>
      <c r="H772">
        <v>2020</v>
      </c>
      <c r="I772">
        <v>1451</v>
      </c>
      <c r="J772" t="s">
        <v>53</v>
      </c>
      <c r="K772" t="str">
        <f>IF(AND(I772&gt;600,I772&lt;=1000),"600-1000CC",IF(AND(I772&gt;1000,I772&lt;=2000),"1000-2000CC",IF(AND(I772&gt;2000,I772&lt;=3000),"2000-3000CC",IF(AND(I772&gt;3000,I772&lt;=4000),"3000-4000CC",IF(AND(I772&gt;4000,I772&lt;=5000),"4000-5000CC",IF(AND(I772&gt;5000,I772&lt;=6000),"&gt;5000CC"))))))</f>
        <v>1000-2000CC</v>
      </c>
    </row>
    <row r="773" spans="1:11" x14ac:dyDescent="0.3">
      <c r="A773">
        <v>1169</v>
      </c>
      <c r="B773" t="s">
        <v>810</v>
      </c>
      <c r="C773" s="10">
        <v>18.5</v>
      </c>
      <c r="D773" s="3">
        <v>64593</v>
      </c>
      <c r="E773" t="s">
        <v>7</v>
      </c>
      <c r="F773" t="s">
        <v>13</v>
      </c>
      <c r="G773" t="s">
        <v>75</v>
      </c>
      <c r="H773">
        <v>2014</v>
      </c>
      <c r="I773">
        <v>2755</v>
      </c>
      <c r="J773" t="s">
        <v>61</v>
      </c>
      <c r="K773" t="str">
        <f>IF(AND(I773&gt;600,I773&lt;=1000),"600-1000CC",IF(AND(I773&gt;1000,I773&lt;=2000),"1000-2000CC",IF(AND(I773&gt;2000,I773&lt;=3000),"2000-3000CC",IF(AND(I773&gt;3000,I773&lt;=4000),"3000-4000CC",IF(AND(I773&gt;4000,I773&lt;=5000),"4000-5000CC",IF(AND(I773&gt;5000,I773&lt;=6000),"&gt;5000CC"))))))</f>
        <v>2000-3000CC</v>
      </c>
    </row>
    <row r="774" spans="1:11" x14ac:dyDescent="0.3">
      <c r="A774">
        <v>1468</v>
      </c>
      <c r="B774" t="s">
        <v>810</v>
      </c>
      <c r="C774" s="10">
        <v>18.5</v>
      </c>
      <c r="D774" s="3">
        <v>64593</v>
      </c>
      <c r="E774" t="s">
        <v>7</v>
      </c>
      <c r="F774" t="s">
        <v>13</v>
      </c>
      <c r="G774" t="s">
        <v>75</v>
      </c>
      <c r="H774">
        <v>2014</v>
      </c>
      <c r="I774">
        <v>1197</v>
      </c>
      <c r="J774" t="s">
        <v>10</v>
      </c>
      <c r="K774" t="str">
        <f>IF(AND(I774&gt;600,I774&lt;=1000),"600-1000CC",IF(AND(I774&gt;1000,I774&lt;=2000),"1000-2000CC",IF(AND(I774&gt;2000,I774&lt;=3000),"2000-3000CC",IF(AND(I774&gt;3000,I774&lt;=4000),"3000-4000CC",IF(AND(I774&gt;4000,I774&lt;=5000),"4000-5000CC",IF(AND(I774&gt;5000,I774&lt;=6000),"&gt;5000CC"))))))</f>
        <v>1000-2000CC</v>
      </c>
    </row>
    <row r="775" spans="1:11" x14ac:dyDescent="0.3">
      <c r="A775">
        <v>1920</v>
      </c>
      <c r="B775" t="s">
        <v>749</v>
      </c>
      <c r="C775" s="10">
        <v>18.5</v>
      </c>
      <c r="D775" s="3">
        <v>80000</v>
      </c>
      <c r="E775" t="s">
        <v>7</v>
      </c>
      <c r="F775" t="s">
        <v>13</v>
      </c>
      <c r="G775" t="s">
        <v>27</v>
      </c>
      <c r="H775">
        <v>2014</v>
      </c>
      <c r="I775">
        <v>1197</v>
      </c>
      <c r="J775" t="s">
        <v>10</v>
      </c>
      <c r="K775" t="str">
        <f>IF(AND(I775&gt;600,I775&lt;=1000),"600-1000CC",IF(AND(I775&gt;1000,I775&lt;=2000),"1000-2000CC",IF(AND(I775&gt;2000,I775&lt;=3000),"2000-3000CC",IF(AND(I775&gt;3000,I775&lt;=4000),"3000-4000CC",IF(AND(I775&gt;4000,I775&lt;=5000),"4000-5000CC",IF(AND(I775&gt;5000,I775&lt;=6000),"&gt;5000CC"))))))</f>
        <v>1000-2000CC</v>
      </c>
    </row>
    <row r="776" spans="1:11" x14ac:dyDescent="0.3">
      <c r="A776">
        <v>2064</v>
      </c>
      <c r="B776" t="s">
        <v>81</v>
      </c>
      <c r="C776" s="10">
        <v>18.5</v>
      </c>
      <c r="D776" s="3">
        <v>61000</v>
      </c>
      <c r="E776" t="s">
        <v>7</v>
      </c>
      <c r="F776" t="s">
        <v>13</v>
      </c>
      <c r="G776" t="s">
        <v>27</v>
      </c>
      <c r="H776">
        <v>2015</v>
      </c>
      <c r="I776">
        <v>1199</v>
      </c>
      <c r="J776" t="s">
        <v>10</v>
      </c>
      <c r="K776" t="str">
        <f>IF(AND(I776&gt;600,I776&lt;=1000),"600-1000CC",IF(AND(I776&gt;1000,I776&lt;=2000),"1000-2000CC",IF(AND(I776&gt;2000,I776&lt;=3000),"2000-3000CC",IF(AND(I776&gt;3000,I776&lt;=4000),"3000-4000CC",IF(AND(I776&gt;4000,I776&lt;=5000),"4000-5000CC",IF(AND(I776&gt;5000,I776&lt;=6000),"&gt;5000CC"))))))</f>
        <v>1000-2000CC</v>
      </c>
    </row>
    <row r="777" spans="1:11" x14ac:dyDescent="0.3">
      <c r="A777">
        <v>4524</v>
      </c>
      <c r="B777" t="s">
        <v>1761</v>
      </c>
      <c r="C777" s="10">
        <v>18.5</v>
      </c>
      <c r="D777" s="3">
        <v>9000</v>
      </c>
      <c r="E777" t="s">
        <v>7</v>
      </c>
      <c r="F777" t="s">
        <v>8</v>
      </c>
      <c r="G777" t="s">
        <v>9</v>
      </c>
      <c r="H777">
        <v>2021</v>
      </c>
      <c r="I777">
        <v>2393</v>
      </c>
      <c r="J777" t="s">
        <v>10</v>
      </c>
      <c r="K777" t="str">
        <f>IF(AND(I777&gt;600,I777&lt;=1000),"600-1000CC",IF(AND(I777&gt;1000,I777&lt;=2000),"1000-2000CC",IF(AND(I777&gt;2000,I777&lt;=3000),"2000-3000CC",IF(AND(I777&gt;3000,I777&lt;=4000),"3000-4000CC",IF(AND(I777&gt;4000,I777&lt;=5000),"4000-5000CC",IF(AND(I777&gt;5000,I777&lt;=6000),"&gt;5000CC"))))))</f>
        <v>2000-3000CC</v>
      </c>
    </row>
    <row r="778" spans="1:11" x14ac:dyDescent="0.3">
      <c r="A778">
        <v>5237</v>
      </c>
      <c r="B778" t="s">
        <v>810</v>
      </c>
      <c r="C778" s="10">
        <v>18.5</v>
      </c>
      <c r="D778" s="3">
        <v>64593</v>
      </c>
      <c r="E778" t="s">
        <v>7</v>
      </c>
      <c r="F778" t="s">
        <v>13</v>
      </c>
      <c r="G778" t="s">
        <v>75</v>
      </c>
      <c r="H778">
        <v>2014</v>
      </c>
      <c r="I778">
        <v>2967</v>
      </c>
      <c r="J778" t="s">
        <v>10</v>
      </c>
      <c r="K778" t="str">
        <f>IF(AND(I778&gt;600,I778&lt;=1000),"600-1000CC",IF(AND(I778&gt;1000,I778&lt;=2000),"1000-2000CC",IF(AND(I778&gt;2000,I778&lt;=3000),"2000-3000CC",IF(AND(I778&gt;3000,I778&lt;=4000),"3000-4000CC",IF(AND(I778&gt;4000,I778&lt;=5000),"4000-5000CC",IF(AND(I778&gt;5000,I778&lt;=6000),"&gt;5000CC"))))))</f>
        <v>2000-3000CC</v>
      </c>
    </row>
    <row r="779" spans="1:11" x14ac:dyDescent="0.3">
      <c r="A779">
        <v>5325</v>
      </c>
      <c r="B779" t="s">
        <v>1447</v>
      </c>
      <c r="C779" s="10">
        <v>18.5</v>
      </c>
      <c r="D779" s="3">
        <v>35000</v>
      </c>
      <c r="E779" t="s">
        <v>7</v>
      </c>
      <c r="F779" t="s">
        <v>8</v>
      </c>
      <c r="G779" t="s">
        <v>27</v>
      </c>
      <c r="H779">
        <v>2021</v>
      </c>
      <c r="I779">
        <v>796</v>
      </c>
      <c r="J779" t="s">
        <v>10</v>
      </c>
      <c r="K779" t="str">
        <f>IF(AND(I779&gt;600,I779&lt;=1000),"600-1000CC",IF(AND(I779&gt;1000,I779&lt;=2000),"1000-2000CC",IF(AND(I779&gt;2000,I779&lt;=3000),"2000-3000CC",IF(AND(I779&gt;3000,I779&lt;=4000),"3000-4000CC",IF(AND(I779&gt;4000,I779&lt;=5000),"4000-5000CC",IF(AND(I779&gt;5000,I779&lt;=6000),"&gt;5000CC"))))))</f>
        <v>600-1000CC</v>
      </c>
    </row>
    <row r="780" spans="1:11" x14ac:dyDescent="0.3">
      <c r="A780">
        <v>3427</v>
      </c>
      <c r="B780" t="s">
        <v>164</v>
      </c>
      <c r="C780" s="10">
        <v>18.350000000000001</v>
      </c>
      <c r="D780" s="3">
        <v>12144</v>
      </c>
      <c r="E780" t="s">
        <v>12</v>
      </c>
      <c r="F780" t="s">
        <v>13</v>
      </c>
      <c r="G780" t="s">
        <v>9</v>
      </c>
      <c r="H780">
        <v>2021</v>
      </c>
      <c r="I780">
        <v>1248</v>
      </c>
      <c r="J780" t="s">
        <v>10</v>
      </c>
      <c r="K780" t="str">
        <f>IF(AND(I780&gt;600,I780&lt;=1000),"600-1000CC",IF(AND(I780&gt;1000,I780&lt;=2000),"1000-2000CC",IF(AND(I780&gt;2000,I780&lt;=3000),"2000-3000CC",IF(AND(I780&gt;3000,I780&lt;=4000),"3000-4000CC",IF(AND(I780&gt;4000,I780&lt;=5000),"4000-5000CC",IF(AND(I780&gt;5000,I780&lt;=6000),"&gt;5000CC"))))))</f>
        <v>1000-2000CC</v>
      </c>
    </row>
    <row r="781" spans="1:11" x14ac:dyDescent="0.3">
      <c r="A781">
        <v>2166</v>
      </c>
      <c r="B781" t="s">
        <v>130</v>
      </c>
      <c r="C781" s="10">
        <v>18.28</v>
      </c>
      <c r="D781" s="3">
        <v>49289</v>
      </c>
      <c r="E781" t="s">
        <v>7</v>
      </c>
      <c r="F781" t="s">
        <v>13</v>
      </c>
      <c r="G781" t="s">
        <v>9</v>
      </c>
      <c r="H781">
        <v>2020</v>
      </c>
      <c r="I781">
        <v>1497</v>
      </c>
      <c r="J781" t="s">
        <v>127</v>
      </c>
      <c r="K781" t="str">
        <f>IF(AND(I781&gt;600,I781&lt;=1000),"600-1000CC",IF(AND(I781&gt;1000,I781&lt;=2000),"1000-2000CC",IF(AND(I781&gt;2000,I781&lt;=3000),"2000-3000CC",IF(AND(I781&gt;3000,I781&lt;=4000),"3000-4000CC",IF(AND(I781&gt;4000,I781&lt;=5000),"4000-5000CC",IF(AND(I781&gt;5000,I781&lt;=6000),"&gt;5000CC"))))))</f>
        <v>1000-2000CC</v>
      </c>
    </row>
    <row r="782" spans="1:11" x14ac:dyDescent="0.3">
      <c r="A782">
        <v>162</v>
      </c>
      <c r="B782" t="s">
        <v>130</v>
      </c>
      <c r="C782" s="10">
        <v>18.25</v>
      </c>
      <c r="D782" s="3">
        <v>27305</v>
      </c>
      <c r="E782" t="s">
        <v>7</v>
      </c>
      <c r="F782" t="s">
        <v>13</v>
      </c>
      <c r="G782" t="s">
        <v>9</v>
      </c>
      <c r="H782">
        <v>2021</v>
      </c>
      <c r="I782">
        <v>1493</v>
      </c>
      <c r="J782" t="s">
        <v>10</v>
      </c>
      <c r="K782" t="str">
        <f>IF(AND(I782&gt;600,I782&lt;=1000),"600-1000CC",IF(AND(I782&gt;1000,I782&lt;=2000),"1000-2000CC",IF(AND(I782&gt;2000,I782&lt;=3000),"2000-3000CC",IF(AND(I782&gt;3000,I782&lt;=4000),"3000-4000CC",IF(AND(I782&gt;4000,I782&lt;=5000),"4000-5000CC",IF(AND(I782&gt;5000,I782&lt;=6000),"&gt;5000CC"))))))</f>
        <v>1000-2000CC</v>
      </c>
    </row>
    <row r="783" spans="1:11" x14ac:dyDescent="0.3">
      <c r="A783">
        <v>294</v>
      </c>
      <c r="B783" t="s">
        <v>164</v>
      </c>
      <c r="C783" s="10">
        <v>18.25</v>
      </c>
      <c r="D783" s="3">
        <v>11050</v>
      </c>
      <c r="E783" t="s">
        <v>12</v>
      </c>
      <c r="F783" t="s">
        <v>13</v>
      </c>
      <c r="G783" t="s">
        <v>9</v>
      </c>
      <c r="H783">
        <v>2021</v>
      </c>
      <c r="I783">
        <v>1451</v>
      </c>
      <c r="J783" t="s">
        <v>10</v>
      </c>
      <c r="K783" t="str">
        <f>IF(AND(I783&gt;600,I783&lt;=1000),"600-1000CC",IF(AND(I783&gt;1000,I783&lt;=2000),"1000-2000CC",IF(AND(I783&gt;2000,I783&lt;=3000),"2000-3000CC",IF(AND(I783&gt;3000,I783&lt;=4000),"3000-4000CC",IF(AND(I783&gt;4000,I783&lt;=5000),"4000-5000CC",IF(AND(I783&gt;5000,I783&lt;=6000),"&gt;5000CC"))))))</f>
        <v>1000-2000CC</v>
      </c>
    </row>
    <row r="784" spans="1:11" x14ac:dyDescent="0.3">
      <c r="A784">
        <v>1272</v>
      </c>
      <c r="B784" t="s">
        <v>164</v>
      </c>
      <c r="C784" s="10">
        <v>18.25</v>
      </c>
      <c r="D784" s="3">
        <v>27779</v>
      </c>
      <c r="E784" t="s">
        <v>12</v>
      </c>
      <c r="F784" t="s">
        <v>13</v>
      </c>
      <c r="G784" t="s">
        <v>9</v>
      </c>
      <c r="H784">
        <v>2021</v>
      </c>
      <c r="I784">
        <v>1396</v>
      </c>
      <c r="J784" t="s">
        <v>10</v>
      </c>
      <c r="K784" t="str">
        <f>IF(AND(I784&gt;600,I784&lt;=1000),"600-1000CC",IF(AND(I784&gt;1000,I784&lt;=2000),"1000-2000CC",IF(AND(I784&gt;2000,I784&lt;=3000),"2000-3000CC",IF(AND(I784&gt;3000,I784&lt;=4000),"3000-4000CC",IF(AND(I784&gt;4000,I784&lt;=5000),"4000-5000CC",IF(AND(I784&gt;5000,I784&lt;=6000),"&gt;5000CC"))))))</f>
        <v>1000-2000CC</v>
      </c>
    </row>
    <row r="785" spans="1:11" x14ac:dyDescent="0.3">
      <c r="A785">
        <v>1737</v>
      </c>
      <c r="B785" t="s">
        <v>360</v>
      </c>
      <c r="C785" s="10">
        <v>18.25</v>
      </c>
      <c r="D785" s="3">
        <v>11000</v>
      </c>
      <c r="E785" t="s">
        <v>12</v>
      </c>
      <c r="F785" t="s">
        <v>13</v>
      </c>
      <c r="G785" t="s">
        <v>9</v>
      </c>
      <c r="H785">
        <v>2021</v>
      </c>
      <c r="I785">
        <v>1498</v>
      </c>
      <c r="J785" t="s">
        <v>10</v>
      </c>
      <c r="K785" t="str">
        <f>IF(AND(I785&gt;600,I785&lt;=1000),"600-1000CC",IF(AND(I785&gt;1000,I785&lt;=2000),"1000-2000CC",IF(AND(I785&gt;2000,I785&lt;=3000),"2000-3000CC",IF(AND(I785&gt;3000,I785&lt;=4000),"3000-4000CC",IF(AND(I785&gt;4000,I785&lt;=5000),"4000-5000CC",IF(AND(I785&gt;5000,I785&lt;=6000),"&gt;5000CC"))))))</f>
        <v>1000-2000CC</v>
      </c>
    </row>
    <row r="786" spans="1:11" x14ac:dyDescent="0.3">
      <c r="A786">
        <v>4527</v>
      </c>
      <c r="B786" t="s">
        <v>597</v>
      </c>
      <c r="C786" s="10">
        <v>18.25</v>
      </c>
      <c r="D786" s="3">
        <v>38000</v>
      </c>
      <c r="E786" t="s">
        <v>7</v>
      </c>
      <c r="F786" t="s">
        <v>8</v>
      </c>
      <c r="G786" t="s">
        <v>9</v>
      </c>
      <c r="H786">
        <v>2022</v>
      </c>
      <c r="I786">
        <v>1956</v>
      </c>
      <c r="J786" t="s">
        <v>10</v>
      </c>
      <c r="K786" t="str">
        <f>IF(AND(I786&gt;600,I786&lt;=1000),"600-1000CC",IF(AND(I786&gt;1000,I786&lt;=2000),"1000-2000CC",IF(AND(I786&gt;2000,I786&lt;=3000),"2000-3000CC",IF(AND(I786&gt;3000,I786&lt;=4000),"3000-4000CC",IF(AND(I786&gt;4000,I786&lt;=5000),"4000-5000CC",IF(AND(I786&gt;5000,I786&lt;=6000),"&gt;5000CC"))))))</f>
        <v>1000-2000CC</v>
      </c>
    </row>
    <row r="787" spans="1:11" x14ac:dyDescent="0.3">
      <c r="A787">
        <v>406</v>
      </c>
      <c r="B787" t="s">
        <v>130</v>
      </c>
      <c r="C787" s="10">
        <v>18.2</v>
      </c>
      <c r="D787" s="3">
        <v>30000</v>
      </c>
      <c r="E787" t="s">
        <v>7</v>
      </c>
      <c r="F787" t="s">
        <v>13</v>
      </c>
      <c r="G787" t="s">
        <v>9</v>
      </c>
      <c r="H787">
        <v>2021</v>
      </c>
      <c r="I787">
        <v>1493</v>
      </c>
      <c r="J787" t="s">
        <v>10</v>
      </c>
      <c r="K787" t="str">
        <f>IF(AND(I787&gt;600,I787&lt;=1000),"600-1000CC",IF(AND(I787&gt;1000,I787&lt;=2000),"1000-2000CC",IF(AND(I787&gt;2000,I787&lt;=3000),"2000-3000CC",IF(AND(I787&gt;3000,I787&lt;=4000),"3000-4000CC",IF(AND(I787&gt;4000,I787&lt;=5000),"4000-5000CC",IF(AND(I787&gt;5000,I787&lt;=6000),"&gt;5000CC"))))))</f>
        <v>1000-2000CC</v>
      </c>
    </row>
    <row r="788" spans="1:11" x14ac:dyDescent="0.3">
      <c r="A788">
        <v>5163</v>
      </c>
      <c r="B788" t="s">
        <v>351</v>
      </c>
      <c r="C788" s="10">
        <v>18.14</v>
      </c>
      <c r="D788" s="3">
        <v>42418</v>
      </c>
      <c r="E788" t="s">
        <v>7</v>
      </c>
      <c r="F788" t="s">
        <v>13</v>
      </c>
      <c r="G788" t="s">
        <v>9</v>
      </c>
      <c r="H788">
        <v>2020</v>
      </c>
      <c r="I788">
        <v>1198</v>
      </c>
      <c r="J788" t="s">
        <v>10</v>
      </c>
      <c r="K788" t="str">
        <f>IF(AND(I788&gt;600,I788&lt;=1000),"600-1000CC",IF(AND(I788&gt;1000,I788&lt;=2000),"1000-2000CC",IF(AND(I788&gt;2000,I788&lt;=3000),"2000-3000CC",IF(AND(I788&gt;3000,I788&lt;=4000),"3000-4000CC",IF(AND(I788&gt;4000,I788&lt;=5000),"4000-5000CC",IF(AND(I788&gt;5000,I788&lt;=6000),"&gt;5000CC"))))))</f>
        <v>1000-2000CC</v>
      </c>
    </row>
    <row r="789" spans="1:11" x14ac:dyDescent="0.3">
      <c r="A789">
        <v>377</v>
      </c>
      <c r="B789" t="s">
        <v>340</v>
      </c>
      <c r="C789" s="10">
        <v>18.100000000000001</v>
      </c>
      <c r="D789" s="3">
        <v>36388</v>
      </c>
      <c r="E789" t="s">
        <v>7</v>
      </c>
      <c r="F789" t="s">
        <v>8</v>
      </c>
      <c r="G789" t="s">
        <v>9</v>
      </c>
      <c r="H789">
        <v>2019</v>
      </c>
      <c r="I789">
        <v>1956</v>
      </c>
      <c r="J789" t="s">
        <v>10</v>
      </c>
      <c r="K789" t="str">
        <f>IF(AND(I789&gt;600,I789&lt;=1000),"600-1000CC",IF(AND(I789&gt;1000,I789&lt;=2000),"1000-2000CC",IF(AND(I789&gt;2000,I789&lt;=3000),"2000-3000CC",IF(AND(I789&gt;3000,I789&lt;=4000),"3000-4000CC",IF(AND(I789&gt;4000,I789&lt;=5000),"4000-5000CC",IF(AND(I789&gt;5000,I789&lt;=6000),"&gt;5000CC"))))))</f>
        <v>1000-2000CC</v>
      </c>
    </row>
    <row r="790" spans="1:11" x14ac:dyDescent="0.3">
      <c r="A790">
        <v>3201</v>
      </c>
      <c r="B790" t="s">
        <v>296</v>
      </c>
      <c r="C790" s="10">
        <v>18.07</v>
      </c>
      <c r="D790" s="3">
        <v>31437</v>
      </c>
      <c r="E790" t="s">
        <v>12</v>
      </c>
      <c r="F790" t="s">
        <v>8</v>
      </c>
      <c r="G790" t="s">
        <v>27</v>
      </c>
      <c r="H790">
        <v>2021</v>
      </c>
      <c r="I790">
        <v>999</v>
      </c>
      <c r="J790" t="s">
        <v>61</v>
      </c>
      <c r="K790" t="str">
        <f>IF(AND(I790&gt;600,I790&lt;=1000),"600-1000CC",IF(AND(I790&gt;1000,I790&lt;=2000),"1000-2000CC",IF(AND(I790&gt;2000,I790&lt;=3000),"2000-3000CC",IF(AND(I790&gt;3000,I790&lt;=4000),"3000-4000CC",IF(AND(I790&gt;4000,I790&lt;=5000),"4000-5000CC",IF(AND(I790&gt;5000,I790&lt;=6000),"&gt;5000CC"))))))</f>
        <v>600-1000CC</v>
      </c>
    </row>
    <row r="791" spans="1:11" x14ac:dyDescent="0.3">
      <c r="A791">
        <v>275</v>
      </c>
      <c r="B791" t="s">
        <v>214</v>
      </c>
      <c r="C791" s="10">
        <v>18</v>
      </c>
      <c r="D791" s="3">
        <v>70000</v>
      </c>
      <c r="E791" t="s">
        <v>7</v>
      </c>
      <c r="F791" t="s">
        <v>13</v>
      </c>
      <c r="G791" t="s">
        <v>27</v>
      </c>
      <c r="H791">
        <v>2014</v>
      </c>
      <c r="I791">
        <v>2179</v>
      </c>
      <c r="J791" t="s">
        <v>10</v>
      </c>
      <c r="K791" t="str">
        <f>IF(AND(I791&gt;600,I791&lt;=1000),"600-1000CC",IF(AND(I791&gt;1000,I791&lt;=2000),"1000-2000CC",IF(AND(I791&gt;2000,I791&lt;=3000),"2000-3000CC",IF(AND(I791&gt;3000,I791&lt;=4000),"3000-4000CC",IF(AND(I791&gt;4000,I791&lt;=5000),"4000-5000CC",IF(AND(I791&gt;5000,I791&lt;=6000),"&gt;5000CC"))))))</f>
        <v>2000-3000CC</v>
      </c>
    </row>
    <row r="792" spans="1:11" x14ac:dyDescent="0.3">
      <c r="A792">
        <v>619</v>
      </c>
      <c r="B792" t="s">
        <v>511</v>
      </c>
      <c r="C792" s="10">
        <v>18</v>
      </c>
      <c r="D792" s="3">
        <v>38000</v>
      </c>
      <c r="E792" t="s">
        <v>12</v>
      </c>
      <c r="F792" t="s">
        <v>13</v>
      </c>
      <c r="G792" t="s">
        <v>9</v>
      </c>
      <c r="H792">
        <v>2017</v>
      </c>
      <c r="I792">
        <v>2179</v>
      </c>
      <c r="J792" t="s">
        <v>10</v>
      </c>
      <c r="K792" t="str">
        <f>IF(AND(I792&gt;600,I792&lt;=1000),"600-1000CC",IF(AND(I792&gt;1000,I792&lt;=2000),"1000-2000CC",IF(AND(I792&gt;2000,I792&lt;=3000),"2000-3000CC",IF(AND(I792&gt;3000,I792&lt;=4000),"3000-4000CC",IF(AND(I792&gt;4000,I792&lt;=5000),"4000-5000CC",IF(AND(I792&gt;5000,I792&lt;=6000),"&gt;5000CC"))))))</f>
        <v>2000-3000CC</v>
      </c>
    </row>
    <row r="793" spans="1:11" x14ac:dyDescent="0.3">
      <c r="A793">
        <v>1547</v>
      </c>
      <c r="B793" t="s">
        <v>164</v>
      </c>
      <c r="C793" s="10">
        <v>18</v>
      </c>
      <c r="D793" s="3">
        <v>12023</v>
      </c>
      <c r="E793" t="s">
        <v>12</v>
      </c>
      <c r="F793" t="s">
        <v>13</v>
      </c>
      <c r="G793" t="s">
        <v>9</v>
      </c>
      <c r="H793">
        <v>2021</v>
      </c>
      <c r="I793">
        <v>1969</v>
      </c>
      <c r="J793" t="s">
        <v>10</v>
      </c>
      <c r="K793" t="str">
        <f>IF(AND(I793&gt;600,I793&lt;=1000),"600-1000CC",IF(AND(I793&gt;1000,I793&lt;=2000),"1000-2000CC",IF(AND(I793&gt;2000,I793&lt;=3000),"2000-3000CC",IF(AND(I793&gt;3000,I793&lt;=4000),"3000-4000CC",IF(AND(I793&gt;4000,I793&lt;=5000),"4000-5000CC",IF(AND(I793&gt;5000,I793&lt;=6000),"&gt;5000CC"))))))</f>
        <v>1000-2000CC</v>
      </c>
    </row>
    <row r="794" spans="1:11" x14ac:dyDescent="0.3">
      <c r="A794">
        <v>2763</v>
      </c>
      <c r="B794" t="s">
        <v>1340</v>
      </c>
      <c r="C794" s="10">
        <v>18</v>
      </c>
      <c r="D794" s="3">
        <v>26000</v>
      </c>
      <c r="E794" t="s">
        <v>12</v>
      </c>
      <c r="F794" t="s">
        <v>13</v>
      </c>
      <c r="G794" t="s">
        <v>27</v>
      </c>
      <c r="H794">
        <v>2015</v>
      </c>
      <c r="I794">
        <v>796</v>
      </c>
      <c r="J794" t="s">
        <v>53</v>
      </c>
      <c r="K794" t="str">
        <f>IF(AND(I794&gt;600,I794&lt;=1000),"600-1000CC",IF(AND(I794&gt;1000,I794&lt;=2000),"1000-2000CC",IF(AND(I794&gt;2000,I794&lt;=3000),"2000-3000CC",IF(AND(I794&gt;3000,I794&lt;=4000),"3000-4000CC",IF(AND(I794&gt;4000,I794&lt;=5000),"4000-5000CC",IF(AND(I794&gt;5000,I794&lt;=6000),"&gt;5000CC"))))))</f>
        <v>600-1000CC</v>
      </c>
    </row>
    <row r="795" spans="1:11" x14ac:dyDescent="0.3">
      <c r="A795">
        <v>4223</v>
      </c>
      <c r="B795" t="s">
        <v>1708</v>
      </c>
      <c r="C795" s="10">
        <v>18</v>
      </c>
      <c r="D795" s="3">
        <v>60000</v>
      </c>
      <c r="E795" t="s">
        <v>7</v>
      </c>
      <c r="F795" t="s">
        <v>13</v>
      </c>
      <c r="G795" t="s">
        <v>27</v>
      </c>
      <c r="H795">
        <v>2012</v>
      </c>
      <c r="I795">
        <v>814</v>
      </c>
      <c r="J795" t="s">
        <v>10</v>
      </c>
      <c r="K795" t="str">
        <f>IF(AND(I795&gt;600,I795&lt;=1000),"600-1000CC",IF(AND(I795&gt;1000,I795&lt;=2000),"1000-2000CC",IF(AND(I795&gt;2000,I795&lt;=3000),"2000-3000CC",IF(AND(I795&gt;3000,I795&lt;=4000),"3000-4000CC",IF(AND(I795&gt;4000,I795&lt;=5000),"4000-5000CC",IF(AND(I795&gt;5000,I795&lt;=6000),"&gt;5000CC"))))))</f>
        <v>600-1000CC</v>
      </c>
    </row>
    <row r="796" spans="1:11" x14ac:dyDescent="0.3">
      <c r="A796">
        <v>4538</v>
      </c>
      <c r="B796" t="s">
        <v>1761</v>
      </c>
      <c r="C796" s="10">
        <v>18</v>
      </c>
      <c r="D796" s="3">
        <v>23000</v>
      </c>
      <c r="E796" t="s">
        <v>7</v>
      </c>
      <c r="F796" t="s">
        <v>8</v>
      </c>
      <c r="G796" t="s">
        <v>9</v>
      </c>
      <c r="H796">
        <v>2021</v>
      </c>
      <c r="I796">
        <v>796</v>
      </c>
      <c r="J796" t="s">
        <v>10</v>
      </c>
      <c r="K796" t="str">
        <f>IF(AND(I796&gt;600,I796&lt;=1000),"600-1000CC",IF(AND(I796&gt;1000,I796&lt;=2000),"1000-2000CC",IF(AND(I796&gt;2000,I796&lt;=3000),"2000-3000CC",IF(AND(I796&gt;3000,I796&lt;=4000),"3000-4000CC",IF(AND(I796&gt;4000,I796&lt;=5000),"4000-5000CC",IF(AND(I796&gt;5000,I796&lt;=6000),"&gt;5000CC"))))))</f>
        <v>600-1000CC</v>
      </c>
    </row>
    <row r="797" spans="1:11" x14ac:dyDescent="0.3">
      <c r="A797">
        <v>5371</v>
      </c>
      <c r="B797" t="s">
        <v>501</v>
      </c>
      <c r="C797" s="10">
        <v>18</v>
      </c>
      <c r="D797" s="3">
        <v>50001</v>
      </c>
      <c r="E797" t="s">
        <v>7</v>
      </c>
      <c r="F797" t="s">
        <v>13</v>
      </c>
      <c r="G797" t="s">
        <v>27</v>
      </c>
      <c r="H797">
        <v>2013</v>
      </c>
      <c r="I797">
        <v>1248</v>
      </c>
      <c r="J797" t="s">
        <v>10</v>
      </c>
      <c r="K797" t="str">
        <f>IF(AND(I797&gt;600,I797&lt;=1000),"600-1000CC",IF(AND(I797&gt;1000,I797&lt;=2000),"1000-2000CC",IF(AND(I797&gt;2000,I797&lt;=3000),"2000-3000CC",IF(AND(I797&gt;3000,I797&lt;=4000),"3000-4000CC",IF(AND(I797&gt;4000,I797&lt;=5000),"4000-5000CC",IF(AND(I797&gt;5000,I797&lt;=6000),"&gt;5000CC"))))))</f>
        <v>1000-2000CC</v>
      </c>
    </row>
    <row r="798" spans="1:11" x14ac:dyDescent="0.3">
      <c r="A798">
        <v>420</v>
      </c>
      <c r="B798" t="s">
        <v>164</v>
      </c>
      <c r="C798" s="10">
        <v>17.95</v>
      </c>
      <c r="D798" s="3">
        <v>13000</v>
      </c>
      <c r="E798" t="s">
        <v>12</v>
      </c>
      <c r="F798" t="s">
        <v>13</v>
      </c>
      <c r="G798" t="s">
        <v>9</v>
      </c>
      <c r="H798">
        <v>2020</v>
      </c>
      <c r="I798">
        <v>1451</v>
      </c>
      <c r="J798" t="s">
        <v>10</v>
      </c>
      <c r="K798" t="str">
        <f>IF(AND(I798&gt;600,I798&lt;=1000),"600-1000CC",IF(AND(I798&gt;1000,I798&lt;=2000),"1000-2000CC",IF(AND(I798&gt;2000,I798&lt;=3000),"2000-3000CC",IF(AND(I798&gt;3000,I798&lt;=4000),"3000-4000CC",IF(AND(I798&gt;4000,I798&lt;=5000),"4000-5000CC",IF(AND(I798&gt;5000,I798&lt;=6000),"&gt;5000CC"))))))</f>
        <v>1000-2000CC</v>
      </c>
    </row>
    <row r="799" spans="1:11" x14ac:dyDescent="0.3">
      <c r="A799">
        <v>486</v>
      </c>
      <c r="B799" t="s">
        <v>424</v>
      </c>
      <c r="C799" s="10">
        <v>17.95</v>
      </c>
      <c r="D799" s="3">
        <v>50000</v>
      </c>
      <c r="E799" t="s">
        <v>7</v>
      </c>
      <c r="F799" t="s">
        <v>8</v>
      </c>
      <c r="G799" t="s">
        <v>9</v>
      </c>
      <c r="H799">
        <v>2020</v>
      </c>
      <c r="I799">
        <v>998</v>
      </c>
      <c r="J799" t="s">
        <v>10</v>
      </c>
      <c r="K799" t="str">
        <f>IF(AND(I799&gt;600,I799&lt;=1000),"600-1000CC",IF(AND(I799&gt;1000,I799&lt;=2000),"1000-2000CC",IF(AND(I799&gt;2000,I799&lt;=3000),"2000-3000CC",IF(AND(I799&gt;3000,I799&lt;=4000),"3000-4000CC",IF(AND(I799&gt;4000,I799&lt;=5000),"4000-5000CC",IF(AND(I799&gt;5000,I799&lt;=6000),"&gt;5000CC"))))))</f>
        <v>600-1000CC</v>
      </c>
    </row>
    <row r="800" spans="1:11" x14ac:dyDescent="0.3">
      <c r="A800">
        <v>2460</v>
      </c>
      <c r="B800" t="s">
        <v>1238</v>
      </c>
      <c r="C800" s="10">
        <v>17.95</v>
      </c>
      <c r="D800" s="3">
        <v>9000</v>
      </c>
      <c r="E800" t="s">
        <v>7</v>
      </c>
      <c r="F800" t="s">
        <v>8</v>
      </c>
      <c r="G800" t="s">
        <v>9</v>
      </c>
      <c r="H800">
        <v>2021</v>
      </c>
      <c r="I800">
        <v>1120</v>
      </c>
      <c r="J800" t="s">
        <v>10</v>
      </c>
      <c r="K800" t="str">
        <f>IF(AND(I800&gt;600,I800&lt;=1000),"600-1000CC",IF(AND(I800&gt;1000,I800&lt;=2000),"1000-2000CC",IF(AND(I800&gt;2000,I800&lt;=3000),"2000-3000CC",IF(AND(I800&gt;3000,I800&lt;=4000),"3000-4000CC",IF(AND(I800&gt;4000,I800&lt;=5000),"4000-5000CC",IF(AND(I800&gt;5000,I800&lt;=6000),"&gt;5000CC"))))))</f>
        <v>1000-2000CC</v>
      </c>
    </row>
    <row r="801" spans="1:11" x14ac:dyDescent="0.3">
      <c r="A801">
        <v>3794</v>
      </c>
      <c r="B801" t="s">
        <v>1615</v>
      </c>
      <c r="C801" s="10">
        <v>17.940000000000001</v>
      </c>
      <c r="D801" s="3">
        <v>72558</v>
      </c>
      <c r="E801" t="s">
        <v>7</v>
      </c>
      <c r="F801" t="s">
        <v>8</v>
      </c>
      <c r="G801" t="s">
        <v>9</v>
      </c>
      <c r="H801">
        <v>2021</v>
      </c>
      <c r="I801">
        <v>1193</v>
      </c>
      <c r="J801" t="s">
        <v>10</v>
      </c>
      <c r="K801" t="str">
        <f>IF(AND(I801&gt;600,I801&lt;=1000),"600-1000CC",IF(AND(I801&gt;1000,I801&lt;=2000),"1000-2000CC",IF(AND(I801&gt;2000,I801&lt;=3000),"2000-3000CC",IF(AND(I801&gt;3000,I801&lt;=4000),"3000-4000CC",IF(AND(I801&gt;4000,I801&lt;=5000),"4000-5000CC",IF(AND(I801&gt;5000,I801&lt;=6000),"&gt;5000CC"))))))</f>
        <v>1000-2000CC</v>
      </c>
    </row>
    <row r="802" spans="1:11" x14ac:dyDescent="0.3">
      <c r="A802">
        <v>87</v>
      </c>
      <c r="B802" t="s">
        <v>95</v>
      </c>
      <c r="C802" s="10">
        <v>17.899999999999999</v>
      </c>
      <c r="D802" s="3">
        <v>36000</v>
      </c>
      <c r="E802" t="s">
        <v>7</v>
      </c>
      <c r="F802" t="s">
        <v>8</v>
      </c>
      <c r="G802" t="s">
        <v>9</v>
      </c>
      <c r="H802">
        <v>2021</v>
      </c>
      <c r="I802">
        <v>1956</v>
      </c>
      <c r="J802" t="s">
        <v>61</v>
      </c>
      <c r="K802" t="str">
        <f>IF(AND(I802&gt;600,I802&lt;=1000),"600-1000CC",IF(AND(I802&gt;1000,I802&lt;=2000),"1000-2000CC",IF(AND(I802&gt;2000,I802&lt;=3000),"2000-3000CC",IF(AND(I802&gt;3000,I802&lt;=4000),"3000-4000CC",IF(AND(I802&gt;4000,I802&lt;=5000),"4000-5000CC",IF(AND(I802&gt;5000,I802&lt;=6000),"&gt;5000CC"))))))</f>
        <v>1000-2000CC</v>
      </c>
    </row>
    <row r="803" spans="1:11" x14ac:dyDescent="0.3">
      <c r="A803">
        <v>3977</v>
      </c>
      <c r="B803" t="s">
        <v>1197</v>
      </c>
      <c r="C803" s="10">
        <v>17.87</v>
      </c>
      <c r="D803" s="3">
        <v>53449</v>
      </c>
      <c r="E803" t="s">
        <v>7</v>
      </c>
      <c r="F803" t="s">
        <v>8</v>
      </c>
      <c r="G803" t="s">
        <v>9</v>
      </c>
      <c r="H803">
        <v>2021</v>
      </c>
      <c r="I803">
        <v>1199</v>
      </c>
      <c r="J803" t="s">
        <v>10</v>
      </c>
      <c r="K803" t="str">
        <f>IF(AND(I803&gt;600,I803&lt;=1000),"600-1000CC",IF(AND(I803&gt;1000,I803&lt;=2000),"1000-2000CC",IF(AND(I803&gt;2000,I803&lt;=3000),"2000-3000CC",IF(AND(I803&gt;3000,I803&lt;=4000),"3000-4000CC",IF(AND(I803&gt;4000,I803&lt;=5000),"4000-5000CC",IF(AND(I803&gt;5000,I803&lt;=6000),"&gt;5000CC"))))))</f>
        <v>1000-2000CC</v>
      </c>
    </row>
    <row r="804" spans="1:11" x14ac:dyDescent="0.3">
      <c r="A804">
        <v>775</v>
      </c>
      <c r="B804" t="s">
        <v>597</v>
      </c>
      <c r="C804" s="10">
        <v>17.850000000000001</v>
      </c>
      <c r="D804" s="3">
        <v>31409</v>
      </c>
      <c r="E804" t="s">
        <v>7</v>
      </c>
      <c r="F804" t="s">
        <v>8</v>
      </c>
      <c r="G804" t="s">
        <v>9</v>
      </c>
      <c r="H804">
        <v>2020</v>
      </c>
      <c r="I804">
        <v>1586</v>
      </c>
      <c r="J804" t="s">
        <v>10</v>
      </c>
      <c r="K804" t="str">
        <f>IF(AND(I804&gt;600,I804&lt;=1000),"600-1000CC",IF(AND(I804&gt;1000,I804&lt;=2000),"1000-2000CC",IF(AND(I804&gt;2000,I804&lt;=3000),"2000-3000CC",IF(AND(I804&gt;3000,I804&lt;=4000),"3000-4000CC",IF(AND(I804&gt;4000,I804&lt;=5000),"4000-5000CC",IF(AND(I804&gt;5000,I804&lt;=6000),"&gt;5000CC"))))))</f>
        <v>1000-2000CC</v>
      </c>
    </row>
    <row r="805" spans="1:11" x14ac:dyDescent="0.3">
      <c r="A805">
        <v>3508</v>
      </c>
      <c r="B805" t="s">
        <v>1324</v>
      </c>
      <c r="C805" s="10">
        <v>17.77</v>
      </c>
      <c r="D805" s="3">
        <v>11081</v>
      </c>
      <c r="E805" t="s">
        <v>12</v>
      </c>
      <c r="F805" t="s">
        <v>13</v>
      </c>
      <c r="G805" t="s">
        <v>9</v>
      </c>
      <c r="H805">
        <v>2021</v>
      </c>
      <c r="I805">
        <v>1995</v>
      </c>
      <c r="J805" t="s">
        <v>10</v>
      </c>
      <c r="K805" t="str">
        <f>IF(AND(I805&gt;600,I805&lt;=1000),"600-1000CC",IF(AND(I805&gt;1000,I805&lt;=2000),"1000-2000CC",IF(AND(I805&gt;2000,I805&lt;=3000),"2000-3000CC",IF(AND(I805&gt;3000,I805&lt;=4000),"3000-4000CC",IF(AND(I805&gt;4000,I805&lt;=5000),"4000-5000CC",IF(AND(I805&gt;5000,I805&lt;=6000),"&gt;5000CC"))))))</f>
        <v>1000-2000CC</v>
      </c>
    </row>
    <row r="806" spans="1:11" x14ac:dyDescent="0.3">
      <c r="A806">
        <v>379</v>
      </c>
      <c r="B806" t="s">
        <v>342</v>
      </c>
      <c r="C806" s="10">
        <v>17.75</v>
      </c>
      <c r="D806" s="3">
        <v>36149</v>
      </c>
      <c r="E806" t="s">
        <v>7</v>
      </c>
      <c r="F806" t="s">
        <v>8</v>
      </c>
      <c r="G806" t="s">
        <v>9</v>
      </c>
      <c r="H806">
        <v>2019</v>
      </c>
      <c r="I806">
        <v>1956</v>
      </c>
      <c r="J806" t="s">
        <v>10</v>
      </c>
      <c r="K806" t="str">
        <f>IF(AND(I806&gt;600,I806&lt;=1000),"600-1000CC",IF(AND(I806&gt;1000,I806&lt;=2000),"1000-2000CC",IF(AND(I806&gt;2000,I806&lt;=3000),"2000-3000CC",IF(AND(I806&gt;3000,I806&lt;=4000),"3000-4000CC",IF(AND(I806&gt;4000,I806&lt;=5000),"4000-5000CC",IF(AND(I806&gt;5000,I806&lt;=6000),"&gt;5000CC"))))))</f>
        <v>1000-2000CC</v>
      </c>
    </row>
    <row r="807" spans="1:11" x14ac:dyDescent="0.3">
      <c r="A807">
        <v>755</v>
      </c>
      <c r="B807" t="s">
        <v>408</v>
      </c>
      <c r="C807" s="10">
        <v>17.75</v>
      </c>
      <c r="D807" s="3">
        <v>36398</v>
      </c>
      <c r="E807" t="s">
        <v>7</v>
      </c>
      <c r="F807" t="s">
        <v>8</v>
      </c>
      <c r="G807" t="s">
        <v>9</v>
      </c>
      <c r="H807">
        <v>2021</v>
      </c>
      <c r="I807">
        <v>998</v>
      </c>
      <c r="J807" t="s">
        <v>127</v>
      </c>
      <c r="K807" t="str">
        <f>IF(AND(I807&gt;600,I807&lt;=1000),"600-1000CC",IF(AND(I807&gt;1000,I807&lt;=2000),"1000-2000CC",IF(AND(I807&gt;2000,I807&lt;=3000),"2000-3000CC",IF(AND(I807&gt;3000,I807&lt;=4000),"3000-4000CC",IF(AND(I807&gt;4000,I807&lt;=5000),"4000-5000CC",IF(AND(I807&gt;5000,I807&lt;=6000),"&gt;5000CC"))))))</f>
        <v>600-1000CC</v>
      </c>
    </row>
    <row r="808" spans="1:11" x14ac:dyDescent="0.3">
      <c r="A808">
        <v>1348</v>
      </c>
      <c r="B808" t="s">
        <v>565</v>
      </c>
      <c r="C808" s="10">
        <v>17.75</v>
      </c>
      <c r="D808" s="3">
        <v>13001</v>
      </c>
      <c r="E808" t="s">
        <v>7</v>
      </c>
      <c r="F808" t="s">
        <v>13</v>
      </c>
      <c r="G808" t="s">
        <v>9</v>
      </c>
      <c r="H808">
        <v>2022</v>
      </c>
      <c r="I808">
        <v>2143</v>
      </c>
      <c r="J808" t="s">
        <v>10</v>
      </c>
      <c r="K808" t="str">
        <f>IF(AND(I808&gt;600,I808&lt;=1000),"600-1000CC",IF(AND(I808&gt;1000,I808&lt;=2000),"1000-2000CC",IF(AND(I808&gt;2000,I808&lt;=3000),"2000-3000CC",IF(AND(I808&gt;3000,I808&lt;=4000),"3000-4000CC",IF(AND(I808&gt;4000,I808&lt;=5000),"4000-5000CC",IF(AND(I808&gt;5000,I808&lt;=6000),"&gt;5000CC"))))))</f>
        <v>2000-3000CC</v>
      </c>
    </row>
    <row r="809" spans="1:11" x14ac:dyDescent="0.3">
      <c r="A809">
        <v>4505</v>
      </c>
      <c r="B809" t="s">
        <v>1404</v>
      </c>
      <c r="C809" s="10">
        <v>17.75</v>
      </c>
      <c r="D809" s="3">
        <v>60000</v>
      </c>
      <c r="E809" t="s">
        <v>7</v>
      </c>
      <c r="F809" t="s">
        <v>13</v>
      </c>
      <c r="G809" t="s">
        <v>9</v>
      </c>
      <c r="H809">
        <v>2020</v>
      </c>
      <c r="I809">
        <v>1497</v>
      </c>
      <c r="J809" t="s">
        <v>10</v>
      </c>
      <c r="K809" t="str">
        <f>IF(AND(I809&gt;600,I809&lt;=1000),"600-1000CC",IF(AND(I809&gt;1000,I809&lt;=2000),"1000-2000CC",IF(AND(I809&gt;2000,I809&lt;=3000),"2000-3000CC",IF(AND(I809&gt;3000,I809&lt;=4000),"3000-4000CC",IF(AND(I809&gt;4000,I809&lt;=5000),"4000-5000CC",IF(AND(I809&gt;5000,I809&lt;=6000),"&gt;5000CC"))))))</f>
        <v>1000-2000CC</v>
      </c>
    </row>
    <row r="810" spans="1:11" x14ac:dyDescent="0.3">
      <c r="A810">
        <v>4516</v>
      </c>
      <c r="B810" t="s">
        <v>1488</v>
      </c>
      <c r="C810" s="10">
        <v>17.75</v>
      </c>
      <c r="D810" s="3">
        <v>52000</v>
      </c>
      <c r="E810" t="s">
        <v>7</v>
      </c>
      <c r="F810" t="s">
        <v>8</v>
      </c>
      <c r="G810" t="s">
        <v>9</v>
      </c>
      <c r="H810">
        <v>2021</v>
      </c>
      <c r="I810">
        <v>1248</v>
      </c>
      <c r="J810" t="s">
        <v>10</v>
      </c>
      <c r="K810" t="str">
        <f>IF(AND(I810&gt;600,I810&lt;=1000),"600-1000CC",IF(AND(I810&gt;1000,I810&lt;=2000),"1000-2000CC",IF(AND(I810&gt;2000,I810&lt;=3000),"2000-3000CC",IF(AND(I810&gt;3000,I810&lt;=4000),"3000-4000CC",IF(AND(I810&gt;4000,I810&lt;=5000),"4000-5000CC",IF(AND(I810&gt;5000,I810&lt;=6000),"&gt;5000CC"))))))</f>
        <v>1000-2000CC</v>
      </c>
    </row>
    <row r="811" spans="1:11" x14ac:dyDescent="0.3">
      <c r="A811">
        <v>5076</v>
      </c>
      <c r="B811" t="s">
        <v>1854</v>
      </c>
      <c r="C811" s="10">
        <v>17.75</v>
      </c>
      <c r="D811" s="3">
        <v>63000</v>
      </c>
      <c r="E811" t="s">
        <v>7</v>
      </c>
      <c r="F811" t="s">
        <v>13</v>
      </c>
      <c r="G811" t="s">
        <v>27</v>
      </c>
      <c r="H811">
        <v>2011</v>
      </c>
      <c r="I811">
        <v>1197</v>
      </c>
      <c r="J811" t="s">
        <v>10</v>
      </c>
      <c r="K811" t="str">
        <f>IF(AND(I811&gt;600,I811&lt;=1000),"600-1000CC",IF(AND(I811&gt;1000,I811&lt;=2000),"1000-2000CC",IF(AND(I811&gt;2000,I811&lt;=3000),"2000-3000CC",IF(AND(I811&gt;3000,I811&lt;=4000),"3000-4000CC",IF(AND(I811&gt;4000,I811&lt;=5000),"4000-5000CC",IF(AND(I811&gt;5000,I811&lt;=6000),"&gt;5000CC"))))))</f>
        <v>1000-2000CC</v>
      </c>
    </row>
    <row r="812" spans="1:11" x14ac:dyDescent="0.3">
      <c r="A812">
        <v>2993</v>
      </c>
      <c r="B812" t="s">
        <v>1404</v>
      </c>
      <c r="C812" s="10">
        <v>17.73</v>
      </c>
      <c r="D812" s="3">
        <v>20507</v>
      </c>
      <c r="E812" t="s">
        <v>7</v>
      </c>
      <c r="F812" t="s">
        <v>13</v>
      </c>
      <c r="G812" t="s">
        <v>9</v>
      </c>
      <c r="H812">
        <v>2020</v>
      </c>
      <c r="I812">
        <v>1199</v>
      </c>
      <c r="J812" t="s">
        <v>61</v>
      </c>
      <c r="K812" t="str">
        <f>IF(AND(I812&gt;600,I812&lt;=1000),"600-1000CC",IF(AND(I812&gt;1000,I812&lt;=2000),"1000-2000CC",IF(AND(I812&gt;2000,I812&lt;=3000),"2000-3000CC",IF(AND(I812&gt;3000,I812&lt;=4000),"3000-4000CC",IF(AND(I812&gt;4000,I812&lt;=5000),"4000-5000CC",IF(AND(I812&gt;5000,I812&lt;=6000),"&gt;5000CC"))))))</f>
        <v>1000-2000CC</v>
      </c>
    </row>
    <row r="813" spans="1:11" x14ac:dyDescent="0.3">
      <c r="A813">
        <v>2408</v>
      </c>
      <c r="B813" t="s">
        <v>141</v>
      </c>
      <c r="C813" s="10">
        <v>17.7</v>
      </c>
      <c r="D813" s="3">
        <v>119000</v>
      </c>
      <c r="E813" t="s">
        <v>7</v>
      </c>
      <c r="F813" t="s">
        <v>13</v>
      </c>
      <c r="G813" t="s">
        <v>9</v>
      </c>
      <c r="H813">
        <v>2016</v>
      </c>
      <c r="I813">
        <v>1086</v>
      </c>
      <c r="J813" t="s">
        <v>10</v>
      </c>
      <c r="K813" t="str">
        <f>IF(AND(I813&gt;600,I813&lt;=1000),"600-1000CC",IF(AND(I813&gt;1000,I813&lt;=2000),"1000-2000CC",IF(AND(I813&gt;2000,I813&lt;=3000),"2000-3000CC",IF(AND(I813&gt;3000,I813&lt;=4000),"3000-4000CC",IF(AND(I813&gt;4000,I813&lt;=5000),"4000-5000CC",IF(AND(I813&gt;5000,I813&lt;=6000),"&gt;5000CC"))))))</f>
        <v>1000-2000CC</v>
      </c>
    </row>
    <row r="814" spans="1:11" x14ac:dyDescent="0.3">
      <c r="A814">
        <v>2977</v>
      </c>
      <c r="B814" t="s">
        <v>141</v>
      </c>
      <c r="C814" s="10">
        <v>17.61</v>
      </c>
      <c r="D814" s="3">
        <v>57189</v>
      </c>
      <c r="E814" t="s">
        <v>7</v>
      </c>
      <c r="F814" t="s">
        <v>13</v>
      </c>
      <c r="G814" t="s">
        <v>27</v>
      </c>
      <c r="H814">
        <v>2018</v>
      </c>
      <c r="I814">
        <v>1197</v>
      </c>
      <c r="J814" t="s">
        <v>10</v>
      </c>
      <c r="K814" t="str">
        <f>IF(AND(I814&gt;600,I814&lt;=1000),"600-1000CC",IF(AND(I814&gt;1000,I814&lt;=2000),"1000-2000CC",IF(AND(I814&gt;2000,I814&lt;=3000),"2000-3000CC",IF(AND(I814&gt;3000,I814&lt;=4000),"3000-4000CC",IF(AND(I814&gt;4000,I814&lt;=5000),"4000-5000CC",IF(AND(I814&gt;5000,I814&lt;=6000),"&gt;5000CC"))))))</f>
        <v>1000-2000CC</v>
      </c>
    </row>
    <row r="815" spans="1:11" x14ac:dyDescent="0.3">
      <c r="A815">
        <v>4241</v>
      </c>
      <c r="B815" t="s">
        <v>1714</v>
      </c>
      <c r="C815" s="10">
        <v>17.579999999999998</v>
      </c>
      <c r="D815" s="3">
        <v>8357</v>
      </c>
      <c r="E815" t="s">
        <v>7</v>
      </c>
      <c r="F815" t="s">
        <v>13</v>
      </c>
      <c r="G815" t="s">
        <v>9</v>
      </c>
      <c r="H815">
        <v>2022</v>
      </c>
      <c r="I815">
        <v>1197</v>
      </c>
      <c r="J815" t="s">
        <v>127</v>
      </c>
      <c r="K815" t="str">
        <f>IF(AND(I815&gt;600,I815&lt;=1000),"600-1000CC",IF(AND(I815&gt;1000,I815&lt;=2000),"1000-2000CC",IF(AND(I815&gt;2000,I815&lt;=3000),"2000-3000CC",IF(AND(I815&gt;3000,I815&lt;=4000),"3000-4000CC",IF(AND(I815&gt;4000,I815&lt;=5000),"4000-5000CC",IF(AND(I815&gt;5000,I815&lt;=6000),"&gt;5000CC"))))))</f>
        <v>1000-2000CC</v>
      </c>
    </row>
    <row r="816" spans="1:11" x14ac:dyDescent="0.3">
      <c r="A816">
        <v>2715</v>
      </c>
      <c r="B816" t="s">
        <v>1324</v>
      </c>
      <c r="C816" s="10">
        <v>17.559999999999999</v>
      </c>
      <c r="D816" s="3">
        <v>7000</v>
      </c>
      <c r="E816" t="s">
        <v>12</v>
      </c>
      <c r="F816" t="s">
        <v>13</v>
      </c>
      <c r="G816" t="s">
        <v>9</v>
      </c>
      <c r="H816">
        <v>2021</v>
      </c>
      <c r="I816">
        <v>1461</v>
      </c>
      <c r="J816" t="s">
        <v>10</v>
      </c>
      <c r="K816" t="str">
        <f>IF(AND(I816&gt;600,I816&lt;=1000),"600-1000CC",IF(AND(I816&gt;1000,I816&lt;=2000),"1000-2000CC",IF(AND(I816&gt;2000,I816&lt;=3000),"2000-3000CC",IF(AND(I816&gt;3000,I816&lt;=4000),"3000-4000CC",IF(AND(I816&gt;4000,I816&lt;=5000),"4000-5000CC",IF(AND(I816&gt;5000,I816&lt;=6000),"&gt;5000CC"))))))</f>
        <v>1000-2000CC</v>
      </c>
    </row>
    <row r="817" spans="1:11" x14ac:dyDescent="0.3">
      <c r="A817">
        <v>4844</v>
      </c>
      <c r="B817" t="s">
        <v>947</v>
      </c>
      <c r="C817" s="10">
        <v>17.55</v>
      </c>
      <c r="D817" s="3">
        <v>140785</v>
      </c>
      <c r="E817" t="s">
        <v>7</v>
      </c>
      <c r="F817" t="s">
        <v>13</v>
      </c>
      <c r="G817" t="s">
        <v>9</v>
      </c>
      <c r="H817">
        <v>2017</v>
      </c>
      <c r="I817">
        <v>1582</v>
      </c>
      <c r="J817" t="s">
        <v>10</v>
      </c>
      <c r="K817" t="str">
        <f>IF(AND(I817&gt;600,I817&lt;=1000),"600-1000CC",IF(AND(I817&gt;1000,I817&lt;=2000),"1000-2000CC",IF(AND(I817&gt;2000,I817&lt;=3000),"2000-3000CC",IF(AND(I817&gt;3000,I817&lt;=4000),"3000-4000CC",IF(AND(I817&gt;4000,I817&lt;=5000),"4000-5000CC",IF(AND(I817&gt;5000,I817&lt;=6000),"&gt;5000CC"))))))</f>
        <v>1000-2000CC</v>
      </c>
    </row>
    <row r="818" spans="1:11" x14ac:dyDescent="0.3">
      <c r="A818">
        <v>158</v>
      </c>
      <c r="B818" t="s">
        <v>158</v>
      </c>
      <c r="C818" s="10">
        <v>17.510000000000002</v>
      </c>
      <c r="D818" s="3">
        <v>19000</v>
      </c>
      <c r="E818" t="s">
        <v>7</v>
      </c>
      <c r="F818" t="s">
        <v>13</v>
      </c>
      <c r="G818" t="s">
        <v>9</v>
      </c>
      <c r="H818">
        <v>2022</v>
      </c>
      <c r="I818">
        <v>2184</v>
      </c>
      <c r="J818" t="s">
        <v>127</v>
      </c>
      <c r="K818" t="str">
        <f>IF(AND(I818&gt;600,I818&lt;=1000),"600-1000CC",IF(AND(I818&gt;1000,I818&lt;=2000),"1000-2000CC",IF(AND(I818&gt;2000,I818&lt;=3000),"2000-3000CC",IF(AND(I818&gt;3000,I818&lt;=4000),"3000-4000CC",IF(AND(I818&gt;4000,I818&lt;=5000),"4000-5000CC",IF(AND(I818&gt;5000,I818&lt;=6000),"&gt;5000CC"))))))</f>
        <v>2000-3000CC</v>
      </c>
    </row>
    <row r="819" spans="1:11" x14ac:dyDescent="0.3">
      <c r="A819">
        <v>228</v>
      </c>
      <c r="B819" t="s">
        <v>219</v>
      </c>
      <c r="C819" s="10">
        <v>17.5</v>
      </c>
      <c r="D819" s="3">
        <v>9000</v>
      </c>
      <c r="E819" t="s">
        <v>12</v>
      </c>
      <c r="F819" t="s">
        <v>13</v>
      </c>
      <c r="G819" t="s">
        <v>9</v>
      </c>
      <c r="H819">
        <v>2022</v>
      </c>
      <c r="I819">
        <v>1999</v>
      </c>
      <c r="J819" t="s">
        <v>10</v>
      </c>
      <c r="K819" t="str">
        <f>IF(AND(I819&gt;600,I819&lt;=1000),"600-1000CC",IF(AND(I819&gt;1000,I819&lt;=2000),"1000-2000CC",IF(AND(I819&gt;2000,I819&lt;=3000),"2000-3000CC",IF(AND(I819&gt;3000,I819&lt;=4000),"3000-4000CC",IF(AND(I819&gt;4000,I819&lt;=5000),"4000-5000CC",IF(AND(I819&gt;5000,I819&lt;=6000),"&gt;5000CC"))))))</f>
        <v>1000-2000CC</v>
      </c>
    </row>
    <row r="820" spans="1:11" x14ac:dyDescent="0.3">
      <c r="A820">
        <v>392</v>
      </c>
      <c r="B820" t="s">
        <v>347</v>
      </c>
      <c r="C820" s="10">
        <v>17.5</v>
      </c>
      <c r="D820" s="3">
        <v>89000</v>
      </c>
      <c r="E820" t="s">
        <v>7</v>
      </c>
      <c r="F820" t="s">
        <v>8</v>
      </c>
      <c r="G820" t="s">
        <v>27</v>
      </c>
      <c r="H820">
        <v>2014</v>
      </c>
      <c r="I820">
        <v>2982</v>
      </c>
      <c r="J820" t="s">
        <v>61</v>
      </c>
      <c r="K820" t="str">
        <f>IF(AND(I820&gt;600,I820&lt;=1000),"600-1000CC",IF(AND(I820&gt;1000,I820&lt;=2000),"1000-2000CC",IF(AND(I820&gt;2000,I820&lt;=3000),"2000-3000CC",IF(AND(I820&gt;3000,I820&lt;=4000),"3000-4000CC",IF(AND(I820&gt;4000,I820&lt;=5000),"4000-5000CC",IF(AND(I820&gt;5000,I820&lt;=6000),"&gt;5000CC"))))))</f>
        <v>2000-3000CC</v>
      </c>
    </row>
    <row r="821" spans="1:11" x14ac:dyDescent="0.3">
      <c r="A821">
        <v>1099</v>
      </c>
      <c r="B821" t="s">
        <v>396</v>
      </c>
      <c r="C821" s="10">
        <v>17.5</v>
      </c>
      <c r="D821" s="3">
        <v>39356</v>
      </c>
      <c r="E821" t="s">
        <v>7</v>
      </c>
      <c r="F821" t="s">
        <v>13</v>
      </c>
      <c r="G821" t="s">
        <v>9</v>
      </c>
      <c r="H821">
        <v>2015</v>
      </c>
      <c r="I821">
        <v>2143</v>
      </c>
      <c r="J821" t="s">
        <v>10</v>
      </c>
      <c r="K821" t="str">
        <f>IF(AND(I821&gt;600,I821&lt;=1000),"600-1000CC",IF(AND(I821&gt;1000,I821&lt;=2000),"1000-2000CC",IF(AND(I821&gt;2000,I821&lt;=3000),"2000-3000CC",IF(AND(I821&gt;3000,I821&lt;=4000),"3000-4000CC",IF(AND(I821&gt;4000,I821&lt;=5000),"4000-5000CC",IF(AND(I821&gt;5000,I821&lt;=6000),"&gt;5000CC"))))))</f>
        <v>2000-3000CC</v>
      </c>
    </row>
    <row r="822" spans="1:11" x14ac:dyDescent="0.3">
      <c r="A822">
        <v>1330</v>
      </c>
      <c r="B822" t="s">
        <v>396</v>
      </c>
      <c r="C822" s="10">
        <v>17.5</v>
      </c>
      <c r="D822" s="3">
        <v>70011</v>
      </c>
      <c r="E822" t="s">
        <v>7</v>
      </c>
      <c r="F822" t="s">
        <v>13</v>
      </c>
      <c r="G822" t="s">
        <v>9</v>
      </c>
      <c r="H822">
        <v>2015</v>
      </c>
      <c r="I822">
        <v>2755</v>
      </c>
      <c r="J822" t="s">
        <v>61</v>
      </c>
      <c r="K822" t="str">
        <f>IF(AND(I822&gt;600,I822&lt;=1000),"600-1000CC",IF(AND(I822&gt;1000,I822&lt;=2000),"1000-2000CC",IF(AND(I822&gt;2000,I822&lt;=3000),"2000-3000CC",IF(AND(I822&gt;3000,I822&lt;=4000),"3000-4000CC",IF(AND(I822&gt;4000,I822&lt;=5000),"4000-5000CC",IF(AND(I822&gt;5000,I822&lt;=6000),"&gt;5000CC"))))))</f>
        <v>2000-3000CC</v>
      </c>
    </row>
    <row r="823" spans="1:11" x14ac:dyDescent="0.3">
      <c r="A823">
        <v>1332</v>
      </c>
      <c r="B823" t="s">
        <v>141</v>
      </c>
      <c r="C823" s="10">
        <v>17.5</v>
      </c>
      <c r="D823" s="3">
        <v>67011</v>
      </c>
      <c r="E823" t="s">
        <v>7</v>
      </c>
      <c r="F823" t="s">
        <v>13</v>
      </c>
      <c r="G823" t="s">
        <v>9</v>
      </c>
      <c r="H823">
        <v>2017</v>
      </c>
      <c r="I823">
        <v>1497</v>
      </c>
      <c r="J823" t="s">
        <v>10</v>
      </c>
      <c r="K823" t="str">
        <f>IF(AND(I823&gt;600,I823&lt;=1000),"600-1000CC",IF(AND(I823&gt;1000,I823&lt;=2000),"1000-2000CC",IF(AND(I823&gt;2000,I823&lt;=3000),"2000-3000CC",IF(AND(I823&gt;3000,I823&lt;=4000),"3000-4000CC",IF(AND(I823&gt;4000,I823&lt;=5000),"4000-5000CC",IF(AND(I823&gt;5000,I823&lt;=6000),"&gt;5000CC"))))))</f>
        <v>1000-2000CC</v>
      </c>
    </row>
    <row r="824" spans="1:11" x14ac:dyDescent="0.3">
      <c r="A824">
        <v>1399</v>
      </c>
      <c r="B824" t="s">
        <v>396</v>
      </c>
      <c r="C824" s="10">
        <v>17.5</v>
      </c>
      <c r="D824" s="3">
        <v>39356</v>
      </c>
      <c r="E824" t="s">
        <v>7</v>
      </c>
      <c r="F824" t="s">
        <v>13</v>
      </c>
      <c r="G824" t="s">
        <v>9</v>
      </c>
      <c r="H824">
        <v>2015</v>
      </c>
      <c r="I824">
        <v>3198</v>
      </c>
      <c r="J824" t="s">
        <v>61</v>
      </c>
      <c r="K824" t="str">
        <f>IF(AND(I824&gt;600,I824&lt;=1000),"600-1000CC",IF(AND(I824&gt;1000,I824&lt;=2000),"1000-2000CC",IF(AND(I824&gt;2000,I824&lt;=3000),"2000-3000CC",IF(AND(I824&gt;3000,I824&lt;=4000),"3000-4000CC",IF(AND(I824&gt;4000,I824&lt;=5000),"4000-5000CC",IF(AND(I824&gt;5000,I824&lt;=6000),"&gt;5000CC"))))))</f>
        <v>3000-4000CC</v>
      </c>
    </row>
    <row r="825" spans="1:11" x14ac:dyDescent="0.3">
      <c r="A825">
        <v>1661</v>
      </c>
      <c r="B825" t="s">
        <v>710</v>
      </c>
      <c r="C825" s="10">
        <v>17.5</v>
      </c>
      <c r="D825" s="3">
        <v>60000</v>
      </c>
      <c r="E825" t="s">
        <v>7</v>
      </c>
      <c r="F825" t="s">
        <v>13</v>
      </c>
      <c r="G825" t="s">
        <v>27</v>
      </c>
      <c r="H825">
        <v>2017</v>
      </c>
      <c r="I825">
        <v>1199</v>
      </c>
      <c r="J825" t="s">
        <v>10</v>
      </c>
      <c r="K825" t="str">
        <f>IF(AND(I825&gt;600,I825&lt;=1000),"600-1000CC",IF(AND(I825&gt;1000,I825&lt;=2000),"1000-2000CC",IF(AND(I825&gt;2000,I825&lt;=3000),"2000-3000CC",IF(AND(I825&gt;3000,I825&lt;=4000),"3000-4000CC",IF(AND(I825&gt;4000,I825&lt;=5000),"4000-5000CC",IF(AND(I825&gt;5000,I825&lt;=6000),"&gt;5000CC"))))))</f>
        <v>1000-2000CC</v>
      </c>
    </row>
    <row r="826" spans="1:11" x14ac:dyDescent="0.3">
      <c r="A826">
        <v>1784</v>
      </c>
      <c r="B826" t="s">
        <v>238</v>
      </c>
      <c r="C826" s="10">
        <v>17.5</v>
      </c>
      <c r="D826" s="3">
        <v>30000</v>
      </c>
      <c r="E826" t="s">
        <v>12</v>
      </c>
      <c r="F826" t="s">
        <v>13</v>
      </c>
      <c r="G826" t="s">
        <v>9</v>
      </c>
      <c r="H826">
        <v>2021</v>
      </c>
      <c r="I826">
        <v>1591</v>
      </c>
      <c r="J826" t="s">
        <v>10</v>
      </c>
      <c r="K826" t="str">
        <f>IF(AND(I826&gt;600,I826&lt;=1000),"600-1000CC",IF(AND(I826&gt;1000,I826&lt;=2000),"1000-2000CC",IF(AND(I826&gt;2000,I826&lt;=3000),"2000-3000CC",IF(AND(I826&gt;3000,I826&lt;=4000),"3000-4000CC",IF(AND(I826&gt;4000,I826&lt;=5000),"4000-5000CC",IF(AND(I826&gt;5000,I826&lt;=6000),"&gt;5000CC"))))))</f>
        <v>1000-2000CC</v>
      </c>
    </row>
    <row r="827" spans="1:11" x14ac:dyDescent="0.3">
      <c r="A827">
        <v>1977</v>
      </c>
      <c r="B827" t="s">
        <v>424</v>
      </c>
      <c r="C827" s="10">
        <v>17.5</v>
      </c>
      <c r="D827" s="3">
        <v>25000</v>
      </c>
      <c r="E827" t="s">
        <v>7</v>
      </c>
      <c r="F827" t="s">
        <v>8</v>
      </c>
      <c r="G827" t="s">
        <v>9</v>
      </c>
      <c r="H827">
        <v>2021</v>
      </c>
      <c r="I827">
        <v>2494</v>
      </c>
      <c r="J827" t="s">
        <v>289</v>
      </c>
      <c r="K827" t="str">
        <f>IF(AND(I827&gt;600,I827&lt;=1000),"600-1000CC",IF(AND(I827&gt;1000,I827&lt;=2000),"1000-2000CC",IF(AND(I827&gt;2000,I827&lt;=3000),"2000-3000CC",IF(AND(I827&gt;3000,I827&lt;=4000),"3000-4000CC",IF(AND(I827&gt;4000,I827&lt;=5000),"4000-5000CC",IF(AND(I827&gt;5000,I827&lt;=6000),"&gt;5000CC"))))))</f>
        <v>2000-3000CC</v>
      </c>
    </row>
    <row r="828" spans="1:11" x14ac:dyDescent="0.3">
      <c r="A828">
        <v>2004</v>
      </c>
      <c r="B828" t="s">
        <v>521</v>
      </c>
      <c r="C828" s="10">
        <v>17.5</v>
      </c>
      <c r="D828" s="3">
        <v>50000</v>
      </c>
      <c r="E828" t="s">
        <v>7</v>
      </c>
      <c r="F828" t="s">
        <v>13</v>
      </c>
      <c r="G828" t="s">
        <v>9</v>
      </c>
      <c r="H828">
        <v>2018</v>
      </c>
      <c r="I828">
        <v>2179</v>
      </c>
      <c r="J828" t="s">
        <v>61</v>
      </c>
      <c r="K828" t="str">
        <f>IF(AND(I828&gt;600,I828&lt;=1000),"600-1000CC",IF(AND(I828&gt;1000,I828&lt;=2000),"1000-2000CC",IF(AND(I828&gt;2000,I828&lt;=3000),"2000-3000CC",IF(AND(I828&gt;3000,I828&lt;=4000),"3000-4000CC",IF(AND(I828&gt;4000,I828&lt;=5000),"4000-5000CC",IF(AND(I828&gt;5000,I828&lt;=6000),"&gt;5000CC"))))))</f>
        <v>2000-3000CC</v>
      </c>
    </row>
    <row r="829" spans="1:11" x14ac:dyDescent="0.3">
      <c r="A829">
        <v>2198</v>
      </c>
      <c r="B829" t="s">
        <v>819</v>
      </c>
      <c r="C829" s="10">
        <v>17.5</v>
      </c>
      <c r="D829" s="3">
        <v>8826</v>
      </c>
      <c r="E829" t="s">
        <v>12</v>
      </c>
      <c r="F829" t="s">
        <v>13</v>
      </c>
      <c r="G829" t="s">
        <v>9</v>
      </c>
      <c r="H829">
        <v>2022</v>
      </c>
      <c r="I829">
        <v>1086</v>
      </c>
      <c r="J829" t="s">
        <v>10</v>
      </c>
      <c r="K829" t="str">
        <f>IF(AND(I829&gt;600,I829&lt;=1000),"600-1000CC",IF(AND(I829&gt;1000,I829&lt;=2000),"1000-2000CC",IF(AND(I829&gt;2000,I829&lt;=3000),"2000-3000CC",IF(AND(I829&gt;3000,I829&lt;=4000),"3000-4000CC",IF(AND(I829&gt;4000,I829&lt;=5000),"4000-5000CC",IF(AND(I829&gt;5000,I829&lt;=6000),"&gt;5000CC"))))))</f>
        <v>1000-2000CC</v>
      </c>
    </row>
    <row r="830" spans="1:11" x14ac:dyDescent="0.3">
      <c r="A830">
        <v>3632</v>
      </c>
      <c r="B830" t="s">
        <v>164</v>
      </c>
      <c r="C830" s="10">
        <v>17.5</v>
      </c>
      <c r="D830" s="3">
        <v>40000</v>
      </c>
      <c r="E830" t="s">
        <v>12</v>
      </c>
      <c r="F830" t="s">
        <v>13</v>
      </c>
      <c r="G830" t="s">
        <v>9</v>
      </c>
      <c r="H830">
        <v>2021</v>
      </c>
      <c r="I830">
        <v>1197</v>
      </c>
      <c r="J830" t="s">
        <v>10</v>
      </c>
      <c r="K830" t="str">
        <f>IF(AND(I830&gt;600,I830&lt;=1000),"600-1000CC",IF(AND(I830&gt;1000,I830&lt;=2000),"1000-2000CC",IF(AND(I830&gt;2000,I830&lt;=3000),"2000-3000CC",IF(AND(I830&gt;3000,I830&lt;=4000),"3000-4000CC",IF(AND(I830&gt;4000,I830&lt;=5000),"4000-5000CC",IF(AND(I830&gt;5000,I830&lt;=6000),"&gt;5000CC"))))))</f>
        <v>1000-2000CC</v>
      </c>
    </row>
    <row r="831" spans="1:11" x14ac:dyDescent="0.3">
      <c r="A831">
        <v>5017</v>
      </c>
      <c r="B831" t="s">
        <v>1688</v>
      </c>
      <c r="C831" s="10">
        <v>17.5</v>
      </c>
      <c r="D831" s="3">
        <v>91000</v>
      </c>
      <c r="E831" t="s">
        <v>7</v>
      </c>
      <c r="F831" t="s">
        <v>13</v>
      </c>
      <c r="G831" t="s">
        <v>27</v>
      </c>
      <c r="H831">
        <v>2012</v>
      </c>
      <c r="I831">
        <v>999</v>
      </c>
      <c r="J831" t="s">
        <v>10</v>
      </c>
      <c r="K831" t="str">
        <f>IF(AND(I831&gt;600,I831&lt;=1000),"600-1000CC",IF(AND(I831&gt;1000,I831&lt;=2000),"1000-2000CC",IF(AND(I831&gt;2000,I831&lt;=3000),"2000-3000CC",IF(AND(I831&gt;3000,I831&lt;=4000),"3000-4000CC",IF(AND(I831&gt;4000,I831&lt;=5000),"4000-5000CC",IF(AND(I831&gt;5000,I831&lt;=6000),"&gt;5000CC"))))))</f>
        <v>600-1000CC</v>
      </c>
    </row>
    <row r="832" spans="1:11" x14ac:dyDescent="0.3">
      <c r="A832">
        <v>5411</v>
      </c>
      <c r="B832" t="s">
        <v>301</v>
      </c>
      <c r="C832" s="10">
        <v>17.5</v>
      </c>
      <c r="D832" s="3">
        <v>70000</v>
      </c>
      <c r="E832" t="s">
        <v>7</v>
      </c>
      <c r="F832" t="s">
        <v>13</v>
      </c>
      <c r="G832" t="s">
        <v>27</v>
      </c>
      <c r="H832">
        <v>2017</v>
      </c>
      <c r="I832">
        <v>1198</v>
      </c>
      <c r="J832" t="s">
        <v>10</v>
      </c>
      <c r="K832" t="str">
        <f>IF(AND(I832&gt;600,I832&lt;=1000),"600-1000CC",IF(AND(I832&gt;1000,I832&lt;=2000),"1000-2000CC",IF(AND(I832&gt;2000,I832&lt;=3000),"2000-3000CC",IF(AND(I832&gt;3000,I832&lt;=4000),"3000-4000CC",IF(AND(I832&gt;4000,I832&lt;=5000),"4000-5000CC",IF(AND(I832&gt;5000,I832&lt;=6000),"&gt;5000CC"))))))</f>
        <v>1000-2000CC</v>
      </c>
    </row>
    <row r="833" spans="1:11" x14ac:dyDescent="0.3">
      <c r="A833">
        <v>5465</v>
      </c>
      <c r="B833" t="s">
        <v>238</v>
      </c>
      <c r="C833" s="10">
        <v>17.5</v>
      </c>
      <c r="D833" s="3">
        <v>25000</v>
      </c>
      <c r="E833" t="s">
        <v>12</v>
      </c>
      <c r="F833" t="s">
        <v>13</v>
      </c>
      <c r="G833" t="s">
        <v>9</v>
      </c>
      <c r="H833">
        <v>2020</v>
      </c>
      <c r="I833">
        <v>1998</v>
      </c>
      <c r="J833" t="s">
        <v>10</v>
      </c>
      <c r="K833" t="str">
        <f>IF(AND(I833&gt;600,I833&lt;=1000),"600-1000CC",IF(AND(I833&gt;1000,I833&lt;=2000),"1000-2000CC",IF(AND(I833&gt;2000,I833&lt;=3000),"2000-3000CC",IF(AND(I833&gt;3000,I833&lt;=4000),"3000-4000CC",IF(AND(I833&gt;4000,I833&lt;=5000),"4000-5000CC",IF(AND(I833&gt;5000,I833&lt;=6000),"&gt;5000CC"))))))</f>
        <v>1000-2000CC</v>
      </c>
    </row>
    <row r="834" spans="1:11" x14ac:dyDescent="0.3">
      <c r="A834">
        <v>453</v>
      </c>
      <c r="B834" t="s">
        <v>395</v>
      </c>
      <c r="C834" s="10">
        <v>17.45</v>
      </c>
      <c r="D834" s="3">
        <v>37000</v>
      </c>
      <c r="E834" t="s">
        <v>7</v>
      </c>
      <c r="F834" t="s">
        <v>13</v>
      </c>
      <c r="G834" t="s">
        <v>27</v>
      </c>
      <c r="H834">
        <v>2016</v>
      </c>
      <c r="I834">
        <v>2143</v>
      </c>
      <c r="J834" t="s">
        <v>10</v>
      </c>
      <c r="K834" t="str">
        <f>IF(AND(I834&gt;600,I834&lt;=1000),"600-1000CC",IF(AND(I834&gt;1000,I834&lt;=2000),"1000-2000CC",IF(AND(I834&gt;2000,I834&lt;=3000),"2000-3000CC",IF(AND(I834&gt;3000,I834&lt;=4000),"3000-4000CC",IF(AND(I834&gt;4000,I834&lt;=5000),"4000-5000CC",IF(AND(I834&gt;5000,I834&lt;=6000),"&gt;5000CC"))))))</f>
        <v>2000-3000CC</v>
      </c>
    </row>
    <row r="835" spans="1:11" x14ac:dyDescent="0.3">
      <c r="A835">
        <v>467</v>
      </c>
      <c r="B835" t="s">
        <v>408</v>
      </c>
      <c r="C835" s="10">
        <v>17.45</v>
      </c>
      <c r="D835" s="3">
        <v>15550</v>
      </c>
      <c r="E835" t="s">
        <v>7</v>
      </c>
      <c r="F835" t="s">
        <v>8</v>
      </c>
      <c r="G835" t="s">
        <v>9</v>
      </c>
      <c r="H835">
        <v>2021</v>
      </c>
      <c r="I835">
        <v>1248</v>
      </c>
      <c r="J835" t="s">
        <v>127</v>
      </c>
      <c r="K835" t="str">
        <f>IF(AND(I835&gt;600,I835&lt;=1000),"600-1000CC",IF(AND(I835&gt;1000,I835&lt;=2000),"1000-2000CC",IF(AND(I835&gt;2000,I835&lt;=3000),"2000-3000CC",IF(AND(I835&gt;3000,I835&lt;=4000),"3000-4000CC",IF(AND(I835&gt;4000,I835&lt;=5000),"4000-5000CC",IF(AND(I835&gt;5000,I835&lt;=6000),"&gt;5000CC"))))))</f>
        <v>1000-2000CC</v>
      </c>
    </row>
    <row r="836" spans="1:11" x14ac:dyDescent="0.3">
      <c r="A836">
        <v>713</v>
      </c>
      <c r="B836" t="s">
        <v>565</v>
      </c>
      <c r="C836" s="10">
        <v>17.399999999999999</v>
      </c>
      <c r="D836" s="3">
        <v>18000</v>
      </c>
      <c r="E836" t="s">
        <v>7</v>
      </c>
      <c r="F836" t="s">
        <v>13</v>
      </c>
      <c r="G836" t="s">
        <v>9</v>
      </c>
      <c r="H836">
        <v>2021</v>
      </c>
      <c r="I836">
        <v>1497</v>
      </c>
      <c r="J836" t="s">
        <v>127</v>
      </c>
      <c r="K836" t="str">
        <f>IF(AND(I836&gt;600,I836&lt;=1000),"600-1000CC",IF(AND(I836&gt;1000,I836&lt;=2000),"1000-2000CC",IF(AND(I836&gt;2000,I836&lt;=3000),"2000-3000CC",IF(AND(I836&gt;3000,I836&lt;=4000),"3000-4000CC",IF(AND(I836&gt;4000,I836&lt;=5000),"4000-5000CC",IF(AND(I836&gt;5000,I836&lt;=6000),"&gt;5000CC"))))))</f>
        <v>1000-2000CC</v>
      </c>
    </row>
    <row r="837" spans="1:11" x14ac:dyDescent="0.3">
      <c r="A837">
        <v>3316</v>
      </c>
      <c r="B837" t="s">
        <v>1488</v>
      </c>
      <c r="C837" s="10">
        <v>17.3</v>
      </c>
      <c r="D837" s="3">
        <v>27122</v>
      </c>
      <c r="E837" t="s">
        <v>7</v>
      </c>
      <c r="F837" t="s">
        <v>8</v>
      </c>
      <c r="G837" t="s">
        <v>9</v>
      </c>
      <c r="H837">
        <v>2020</v>
      </c>
      <c r="I837">
        <v>1461</v>
      </c>
      <c r="J837" t="s">
        <v>61</v>
      </c>
      <c r="K837" t="str">
        <f>IF(AND(I837&gt;600,I837&lt;=1000),"600-1000CC",IF(AND(I837&gt;1000,I837&lt;=2000),"1000-2000CC",IF(AND(I837&gt;2000,I837&lt;=3000),"2000-3000CC",IF(AND(I837&gt;3000,I837&lt;=4000),"3000-4000CC",IF(AND(I837&gt;4000,I837&lt;=5000),"4000-5000CC",IF(AND(I837&gt;5000,I837&lt;=6000),"&gt;5000CC"))))))</f>
        <v>1000-2000CC</v>
      </c>
    </row>
    <row r="838" spans="1:11" x14ac:dyDescent="0.3">
      <c r="A838">
        <v>3546</v>
      </c>
      <c r="B838" t="s">
        <v>1550</v>
      </c>
      <c r="C838" s="10">
        <v>17.3</v>
      </c>
      <c r="D838" s="3">
        <v>7943</v>
      </c>
      <c r="E838" t="s">
        <v>12</v>
      </c>
      <c r="F838" t="s">
        <v>8</v>
      </c>
      <c r="G838" t="s">
        <v>9</v>
      </c>
      <c r="H838">
        <v>2021</v>
      </c>
      <c r="I838">
        <v>1248</v>
      </c>
      <c r="J838" t="s">
        <v>10</v>
      </c>
      <c r="K838" t="str">
        <f>IF(AND(I838&gt;600,I838&lt;=1000),"600-1000CC",IF(AND(I838&gt;1000,I838&lt;=2000),"1000-2000CC",IF(AND(I838&gt;2000,I838&lt;=3000),"2000-3000CC",IF(AND(I838&gt;3000,I838&lt;=4000),"3000-4000CC",IF(AND(I838&gt;4000,I838&lt;=5000),"4000-5000CC",IF(AND(I838&gt;5000,I838&lt;=6000),"&gt;5000CC"))))))</f>
        <v>1000-2000CC</v>
      </c>
    </row>
    <row r="839" spans="1:11" x14ac:dyDescent="0.3">
      <c r="A839">
        <v>3296</v>
      </c>
      <c r="B839" t="s">
        <v>1485</v>
      </c>
      <c r="C839" s="10">
        <v>17.260000000000002</v>
      </c>
      <c r="D839" s="3">
        <v>80087</v>
      </c>
      <c r="E839" t="s">
        <v>7</v>
      </c>
      <c r="F839" t="s">
        <v>13</v>
      </c>
      <c r="G839" t="s">
        <v>75</v>
      </c>
      <c r="H839">
        <v>2011</v>
      </c>
      <c r="I839">
        <v>1950</v>
      </c>
      <c r="J839" t="s">
        <v>10</v>
      </c>
      <c r="K839" t="str">
        <f>IF(AND(I839&gt;600,I839&lt;=1000),"600-1000CC",IF(AND(I839&gt;1000,I839&lt;=2000),"1000-2000CC",IF(AND(I839&gt;2000,I839&lt;=3000),"2000-3000CC",IF(AND(I839&gt;3000,I839&lt;=4000),"3000-4000CC",IF(AND(I839&gt;4000,I839&lt;=5000),"4000-5000CC",IF(AND(I839&gt;5000,I839&lt;=6000),"&gt;5000CC"))))))</f>
        <v>1000-2000CC</v>
      </c>
    </row>
    <row r="840" spans="1:11" x14ac:dyDescent="0.3">
      <c r="A840">
        <v>251</v>
      </c>
      <c r="B840" t="s">
        <v>238</v>
      </c>
      <c r="C840" s="10">
        <v>17.25</v>
      </c>
      <c r="D840" s="3">
        <v>12600</v>
      </c>
      <c r="E840" t="s">
        <v>12</v>
      </c>
      <c r="F840" t="s">
        <v>13</v>
      </c>
      <c r="G840" t="s">
        <v>9</v>
      </c>
      <c r="H840">
        <v>2021</v>
      </c>
      <c r="I840">
        <v>1353</v>
      </c>
      <c r="J840" t="s">
        <v>10</v>
      </c>
      <c r="K840" t="str">
        <f>IF(AND(I840&gt;600,I840&lt;=1000),"600-1000CC",IF(AND(I840&gt;1000,I840&lt;=2000),"1000-2000CC",IF(AND(I840&gt;2000,I840&lt;=3000),"2000-3000CC",IF(AND(I840&gt;3000,I840&lt;=4000),"3000-4000CC",IF(AND(I840&gt;4000,I840&lt;=5000),"4000-5000CC",IF(AND(I840&gt;5000,I840&lt;=6000),"&gt;5000CC"))))))</f>
        <v>1000-2000CC</v>
      </c>
    </row>
    <row r="841" spans="1:11" x14ac:dyDescent="0.3">
      <c r="A841">
        <v>343</v>
      </c>
      <c r="B841" t="s">
        <v>313</v>
      </c>
      <c r="C841" s="10">
        <v>17.25</v>
      </c>
      <c r="D841" s="3">
        <v>83000</v>
      </c>
      <c r="E841" t="s">
        <v>7</v>
      </c>
      <c r="F841" t="s">
        <v>13</v>
      </c>
      <c r="G841" t="s">
        <v>27</v>
      </c>
      <c r="H841">
        <v>2016</v>
      </c>
      <c r="I841">
        <v>2755</v>
      </c>
      <c r="J841" t="s">
        <v>289</v>
      </c>
      <c r="K841" t="str">
        <f>IF(AND(I841&gt;600,I841&lt;=1000),"600-1000CC",IF(AND(I841&gt;1000,I841&lt;=2000),"1000-2000CC",IF(AND(I841&gt;2000,I841&lt;=3000),"2000-3000CC",IF(AND(I841&gt;3000,I841&lt;=4000),"3000-4000CC",IF(AND(I841&gt;4000,I841&lt;=5000),"4000-5000CC",IF(AND(I841&gt;5000,I841&lt;=6000),"&gt;5000CC"))))))</f>
        <v>2000-3000CC</v>
      </c>
    </row>
    <row r="842" spans="1:11" x14ac:dyDescent="0.3">
      <c r="A842">
        <v>694</v>
      </c>
      <c r="B842" t="s">
        <v>164</v>
      </c>
      <c r="C842" s="10">
        <v>17.25</v>
      </c>
      <c r="D842" s="3">
        <v>12800</v>
      </c>
      <c r="E842" t="s">
        <v>12</v>
      </c>
      <c r="F842" t="s">
        <v>13</v>
      </c>
      <c r="G842" t="s">
        <v>9</v>
      </c>
      <c r="H842">
        <v>2020</v>
      </c>
      <c r="I842">
        <v>1197</v>
      </c>
      <c r="J842" t="s">
        <v>10</v>
      </c>
      <c r="K842" t="str">
        <f>IF(AND(I842&gt;600,I842&lt;=1000),"600-1000CC",IF(AND(I842&gt;1000,I842&lt;=2000),"1000-2000CC",IF(AND(I842&gt;2000,I842&lt;=3000),"2000-3000CC",IF(AND(I842&gt;3000,I842&lt;=4000),"3000-4000CC",IF(AND(I842&gt;4000,I842&lt;=5000),"4000-5000CC",IF(AND(I842&gt;5000,I842&lt;=6000),"&gt;5000CC"))))))</f>
        <v>1000-2000CC</v>
      </c>
    </row>
    <row r="843" spans="1:11" x14ac:dyDescent="0.3">
      <c r="A843">
        <v>1192</v>
      </c>
      <c r="B843" t="s">
        <v>819</v>
      </c>
      <c r="C843" s="10">
        <v>17.25</v>
      </c>
      <c r="D843" s="3">
        <v>2400</v>
      </c>
      <c r="E843" t="s">
        <v>12</v>
      </c>
      <c r="F843" t="s">
        <v>13</v>
      </c>
      <c r="G843" t="s">
        <v>9</v>
      </c>
      <c r="H843">
        <v>2022</v>
      </c>
      <c r="I843">
        <v>2993</v>
      </c>
      <c r="J843" t="s">
        <v>127</v>
      </c>
      <c r="K843" t="str">
        <f>IF(AND(I843&gt;600,I843&lt;=1000),"600-1000CC",IF(AND(I843&gt;1000,I843&lt;=2000),"1000-2000CC",IF(AND(I843&gt;2000,I843&lt;=3000),"2000-3000CC",IF(AND(I843&gt;3000,I843&lt;=4000),"3000-4000CC",IF(AND(I843&gt;4000,I843&lt;=5000),"4000-5000CC",IF(AND(I843&gt;5000,I843&lt;=6000),"&gt;5000CC"))))))</f>
        <v>2000-3000CC</v>
      </c>
    </row>
    <row r="844" spans="1:11" x14ac:dyDescent="0.3">
      <c r="A844">
        <v>1520</v>
      </c>
      <c r="B844" t="s">
        <v>819</v>
      </c>
      <c r="C844" s="10">
        <v>17.25</v>
      </c>
      <c r="D844" s="3">
        <v>2400</v>
      </c>
      <c r="E844" t="s">
        <v>12</v>
      </c>
      <c r="F844" t="s">
        <v>13</v>
      </c>
      <c r="G844" t="s">
        <v>9</v>
      </c>
      <c r="H844">
        <v>2022</v>
      </c>
      <c r="I844">
        <v>1796</v>
      </c>
      <c r="J844" t="s">
        <v>10</v>
      </c>
      <c r="K844" t="str">
        <f>IF(AND(I844&gt;600,I844&lt;=1000),"600-1000CC",IF(AND(I844&gt;1000,I844&lt;=2000),"1000-2000CC",IF(AND(I844&gt;2000,I844&lt;=3000),"2000-3000CC",IF(AND(I844&gt;3000,I844&lt;=4000),"3000-4000CC",IF(AND(I844&gt;4000,I844&lt;=5000),"4000-5000CC",IF(AND(I844&gt;5000,I844&lt;=6000),"&gt;5000CC"))))))</f>
        <v>1000-2000CC</v>
      </c>
    </row>
    <row r="845" spans="1:11" x14ac:dyDescent="0.3">
      <c r="A845">
        <v>5387</v>
      </c>
      <c r="B845" t="s">
        <v>238</v>
      </c>
      <c r="C845" s="10">
        <v>17.25</v>
      </c>
      <c r="D845" s="3">
        <v>25000</v>
      </c>
      <c r="E845" t="s">
        <v>12</v>
      </c>
      <c r="F845" t="s">
        <v>13</v>
      </c>
      <c r="G845" t="s">
        <v>27</v>
      </c>
      <c r="H845">
        <v>2020</v>
      </c>
      <c r="I845">
        <v>1498</v>
      </c>
      <c r="J845" t="s">
        <v>10</v>
      </c>
      <c r="K845" t="str">
        <f>IF(AND(I845&gt;600,I845&lt;=1000),"600-1000CC",IF(AND(I845&gt;1000,I845&lt;=2000),"1000-2000CC",IF(AND(I845&gt;2000,I845&lt;=3000),"2000-3000CC",IF(AND(I845&gt;3000,I845&lt;=4000),"3000-4000CC",IF(AND(I845&gt;4000,I845&lt;=5000),"4000-5000CC",IF(AND(I845&gt;5000,I845&lt;=6000),"&gt;5000CC"))))))</f>
        <v>1000-2000CC</v>
      </c>
    </row>
    <row r="846" spans="1:11" x14ac:dyDescent="0.3">
      <c r="A846">
        <v>4161</v>
      </c>
      <c r="B846" t="s">
        <v>1700</v>
      </c>
      <c r="C846" s="10">
        <v>17.21</v>
      </c>
      <c r="D846" s="3">
        <v>42446</v>
      </c>
      <c r="E846" t="s">
        <v>7</v>
      </c>
      <c r="F846" t="s">
        <v>8</v>
      </c>
      <c r="G846" t="s">
        <v>9</v>
      </c>
      <c r="H846">
        <v>2020</v>
      </c>
      <c r="I846">
        <v>1995</v>
      </c>
      <c r="J846" t="s">
        <v>10</v>
      </c>
      <c r="K846" t="str">
        <f>IF(AND(I846&gt;600,I846&lt;=1000),"600-1000CC",IF(AND(I846&gt;1000,I846&lt;=2000),"1000-2000CC",IF(AND(I846&gt;2000,I846&lt;=3000),"2000-3000CC",IF(AND(I846&gt;3000,I846&lt;=4000),"3000-4000CC",IF(AND(I846&gt;4000,I846&lt;=5000),"4000-5000CC",IF(AND(I846&gt;5000,I846&lt;=6000),"&gt;5000CC"))))))</f>
        <v>1000-2000CC</v>
      </c>
    </row>
    <row r="847" spans="1:11" x14ac:dyDescent="0.3">
      <c r="A847">
        <v>2058</v>
      </c>
      <c r="B847" t="s">
        <v>117</v>
      </c>
      <c r="C847" s="10">
        <v>17.11</v>
      </c>
      <c r="D847" s="3">
        <v>69000</v>
      </c>
      <c r="E847" t="s">
        <v>12</v>
      </c>
      <c r="F847" t="s">
        <v>13</v>
      </c>
      <c r="G847" t="s">
        <v>9</v>
      </c>
      <c r="H847">
        <v>2016</v>
      </c>
      <c r="I847">
        <v>2143</v>
      </c>
      <c r="J847" t="s">
        <v>10</v>
      </c>
      <c r="K847" t="str">
        <f>IF(AND(I847&gt;600,I847&lt;=1000),"600-1000CC",IF(AND(I847&gt;1000,I847&lt;=2000),"1000-2000CC",IF(AND(I847&gt;2000,I847&lt;=3000),"2000-3000CC",IF(AND(I847&gt;3000,I847&lt;=4000),"3000-4000CC",IF(AND(I847&gt;4000,I847&lt;=5000),"4000-5000CC",IF(AND(I847&gt;5000,I847&lt;=6000),"&gt;5000CC"))))))</f>
        <v>2000-3000CC</v>
      </c>
    </row>
    <row r="848" spans="1:11" x14ac:dyDescent="0.3">
      <c r="A848">
        <v>3166</v>
      </c>
      <c r="B848" t="s">
        <v>1447</v>
      </c>
      <c r="C848" s="10">
        <v>17.11</v>
      </c>
      <c r="D848" s="3">
        <v>40670</v>
      </c>
      <c r="E848" t="s">
        <v>7</v>
      </c>
      <c r="F848" t="s">
        <v>8</v>
      </c>
      <c r="G848" t="s">
        <v>9</v>
      </c>
      <c r="H848">
        <v>2021</v>
      </c>
      <c r="I848">
        <v>2179</v>
      </c>
      <c r="J848" t="s">
        <v>10</v>
      </c>
      <c r="K848" t="str">
        <f>IF(AND(I848&gt;600,I848&lt;=1000),"600-1000CC",IF(AND(I848&gt;1000,I848&lt;=2000),"1000-2000CC",IF(AND(I848&gt;2000,I848&lt;=3000),"2000-3000CC",IF(AND(I848&gt;3000,I848&lt;=4000),"3000-4000CC",IF(AND(I848&gt;4000,I848&lt;=5000),"4000-5000CC",IF(AND(I848&gt;5000,I848&lt;=6000),"&gt;5000CC"))))))</f>
        <v>2000-3000CC</v>
      </c>
    </row>
    <row r="849" spans="1:11" x14ac:dyDescent="0.3">
      <c r="A849">
        <v>4982</v>
      </c>
      <c r="B849" t="s">
        <v>1839</v>
      </c>
      <c r="C849" s="10">
        <v>17.11</v>
      </c>
      <c r="D849" s="3">
        <v>64000</v>
      </c>
      <c r="E849" t="s">
        <v>7</v>
      </c>
      <c r="F849" t="s">
        <v>13</v>
      </c>
      <c r="G849" t="s">
        <v>9</v>
      </c>
      <c r="H849">
        <v>2018</v>
      </c>
      <c r="I849">
        <v>998</v>
      </c>
      <c r="J849" t="s">
        <v>10</v>
      </c>
      <c r="K849" t="str">
        <f>IF(AND(I849&gt;600,I849&lt;=1000),"600-1000CC",IF(AND(I849&gt;1000,I849&lt;=2000),"1000-2000CC",IF(AND(I849&gt;2000,I849&lt;=3000),"2000-3000CC",IF(AND(I849&gt;3000,I849&lt;=4000),"3000-4000CC",IF(AND(I849&gt;4000,I849&lt;=5000),"4000-5000CC",IF(AND(I849&gt;5000,I849&lt;=6000),"&gt;5000CC"))))))</f>
        <v>600-1000CC</v>
      </c>
    </row>
    <row r="850" spans="1:11" x14ac:dyDescent="0.3">
      <c r="A850">
        <v>1142</v>
      </c>
      <c r="B850" t="s">
        <v>141</v>
      </c>
      <c r="C850" s="10">
        <v>17.100000000000001</v>
      </c>
      <c r="D850" s="3">
        <v>111337</v>
      </c>
      <c r="E850" t="s">
        <v>7</v>
      </c>
      <c r="F850" t="s">
        <v>13</v>
      </c>
      <c r="G850" t="s">
        <v>9</v>
      </c>
      <c r="H850">
        <v>2018</v>
      </c>
      <c r="I850">
        <v>1582</v>
      </c>
      <c r="J850" t="s">
        <v>10</v>
      </c>
      <c r="K850" t="str">
        <f>IF(AND(I850&gt;600,I850&lt;=1000),"600-1000CC",IF(AND(I850&gt;1000,I850&lt;=2000),"1000-2000CC",IF(AND(I850&gt;2000,I850&lt;=3000),"2000-3000CC",IF(AND(I850&gt;3000,I850&lt;=4000),"3000-4000CC",IF(AND(I850&gt;4000,I850&lt;=5000),"4000-5000CC",IF(AND(I850&gt;5000,I850&lt;=6000),"&gt;5000CC"))))))</f>
        <v>1000-2000CC</v>
      </c>
    </row>
    <row r="851" spans="1:11" x14ac:dyDescent="0.3">
      <c r="A851">
        <v>1420</v>
      </c>
      <c r="B851" t="s">
        <v>141</v>
      </c>
      <c r="C851" s="10">
        <v>17.100000000000001</v>
      </c>
      <c r="D851" s="3">
        <v>111337</v>
      </c>
      <c r="E851" t="s">
        <v>7</v>
      </c>
      <c r="F851" t="s">
        <v>13</v>
      </c>
      <c r="G851" t="s">
        <v>9</v>
      </c>
      <c r="H851">
        <v>2018</v>
      </c>
      <c r="I851">
        <v>1995</v>
      </c>
      <c r="J851" t="s">
        <v>10</v>
      </c>
      <c r="K851" t="str">
        <f>IF(AND(I851&gt;600,I851&lt;=1000),"600-1000CC",IF(AND(I851&gt;1000,I851&lt;=2000),"1000-2000CC",IF(AND(I851&gt;2000,I851&lt;=3000),"2000-3000CC",IF(AND(I851&gt;3000,I851&lt;=4000),"3000-4000CC",IF(AND(I851&gt;4000,I851&lt;=5000),"4000-5000CC",IF(AND(I851&gt;5000,I851&lt;=6000),"&gt;5000CC"))))))</f>
        <v>1000-2000CC</v>
      </c>
    </row>
    <row r="852" spans="1:11" x14ac:dyDescent="0.3">
      <c r="A852">
        <v>130</v>
      </c>
      <c r="B852" t="s">
        <v>136</v>
      </c>
      <c r="C852" s="10">
        <v>17</v>
      </c>
      <c r="D852" s="3">
        <v>51000</v>
      </c>
      <c r="E852" t="s">
        <v>7</v>
      </c>
      <c r="F852" t="s">
        <v>13</v>
      </c>
      <c r="G852" t="s">
        <v>27</v>
      </c>
      <c r="H852">
        <v>2012</v>
      </c>
      <c r="I852">
        <v>2993</v>
      </c>
      <c r="J852" t="s">
        <v>10</v>
      </c>
      <c r="K852" t="str">
        <f>IF(AND(I852&gt;600,I852&lt;=1000),"600-1000CC",IF(AND(I852&gt;1000,I852&lt;=2000),"1000-2000CC",IF(AND(I852&gt;2000,I852&lt;=3000),"2000-3000CC",IF(AND(I852&gt;3000,I852&lt;=4000),"3000-4000CC",IF(AND(I852&gt;4000,I852&lt;=5000),"4000-5000CC",IF(AND(I852&gt;5000,I852&lt;=6000),"&gt;5000CC"))))))</f>
        <v>2000-3000CC</v>
      </c>
    </row>
    <row r="853" spans="1:11" x14ac:dyDescent="0.3">
      <c r="A853">
        <v>149</v>
      </c>
      <c r="B853" t="s">
        <v>52</v>
      </c>
      <c r="C853" s="10">
        <v>17</v>
      </c>
      <c r="D853" s="3">
        <v>15001</v>
      </c>
      <c r="E853" t="s">
        <v>12</v>
      </c>
      <c r="F853" t="s">
        <v>13</v>
      </c>
      <c r="G853" t="s">
        <v>9</v>
      </c>
      <c r="H853">
        <v>2020</v>
      </c>
      <c r="I853">
        <v>1451</v>
      </c>
      <c r="J853" t="s">
        <v>53</v>
      </c>
      <c r="K853" t="str">
        <f>IF(AND(I853&gt;600,I853&lt;=1000),"600-1000CC",IF(AND(I853&gt;1000,I853&lt;=2000),"1000-2000CC",IF(AND(I853&gt;2000,I853&lt;=3000),"2000-3000CC",IF(AND(I853&gt;3000,I853&lt;=4000),"3000-4000CC",IF(AND(I853&gt;4000,I853&lt;=5000),"4000-5000CC",IF(AND(I853&gt;5000,I853&lt;=6000),"&gt;5000CC"))))))</f>
        <v>1000-2000CC</v>
      </c>
    </row>
    <row r="854" spans="1:11" x14ac:dyDescent="0.3">
      <c r="A854">
        <v>203</v>
      </c>
      <c r="B854" t="s">
        <v>197</v>
      </c>
      <c r="C854" s="10">
        <v>17</v>
      </c>
      <c r="D854" s="3">
        <v>50000</v>
      </c>
      <c r="E854" t="s">
        <v>7</v>
      </c>
      <c r="F854" t="s">
        <v>8</v>
      </c>
      <c r="G854" t="s">
        <v>9</v>
      </c>
      <c r="H854">
        <v>2021</v>
      </c>
      <c r="I854">
        <v>1956</v>
      </c>
      <c r="J854" t="s">
        <v>10</v>
      </c>
      <c r="K854" t="str">
        <f>IF(AND(I854&gt;600,I854&lt;=1000),"600-1000CC",IF(AND(I854&gt;1000,I854&lt;=2000),"1000-2000CC",IF(AND(I854&gt;2000,I854&lt;=3000),"2000-3000CC",IF(AND(I854&gt;3000,I854&lt;=4000),"3000-4000CC",IF(AND(I854&gt;4000,I854&lt;=5000),"4000-5000CC",IF(AND(I854&gt;5000,I854&lt;=6000),"&gt;5000CC"))))))</f>
        <v>1000-2000CC</v>
      </c>
    </row>
    <row r="855" spans="1:11" x14ac:dyDescent="0.3">
      <c r="A855">
        <v>950</v>
      </c>
      <c r="B855" t="s">
        <v>700</v>
      </c>
      <c r="C855" s="10">
        <v>17</v>
      </c>
      <c r="D855" s="3">
        <v>25000</v>
      </c>
      <c r="E855" t="s">
        <v>12</v>
      </c>
      <c r="F855" t="s">
        <v>13</v>
      </c>
      <c r="G855" t="s">
        <v>9</v>
      </c>
      <c r="H855">
        <v>2019</v>
      </c>
      <c r="I855">
        <v>2925</v>
      </c>
      <c r="J855" t="s">
        <v>10</v>
      </c>
      <c r="K855" t="str">
        <f>IF(AND(I855&gt;600,I855&lt;=1000),"600-1000CC",IF(AND(I855&gt;1000,I855&lt;=2000),"1000-2000CC",IF(AND(I855&gt;2000,I855&lt;=3000),"2000-3000CC",IF(AND(I855&gt;3000,I855&lt;=4000),"3000-4000CC",IF(AND(I855&gt;4000,I855&lt;=5000),"4000-5000CC",IF(AND(I855&gt;5000,I855&lt;=6000),"&gt;5000CC"))))))</f>
        <v>2000-3000CC</v>
      </c>
    </row>
    <row r="856" spans="1:11" x14ac:dyDescent="0.3">
      <c r="A856">
        <v>1291</v>
      </c>
      <c r="B856" t="s">
        <v>164</v>
      </c>
      <c r="C856" s="10">
        <v>17</v>
      </c>
      <c r="D856" s="3">
        <v>26000</v>
      </c>
      <c r="E856" t="s">
        <v>12</v>
      </c>
      <c r="F856" t="s">
        <v>13</v>
      </c>
      <c r="G856" t="s">
        <v>9</v>
      </c>
      <c r="H856">
        <v>2020</v>
      </c>
      <c r="I856">
        <v>2967</v>
      </c>
      <c r="J856" t="s">
        <v>61</v>
      </c>
      <c r="K856" t="str">
        <f>IF(AND(I856&gt;600,I856&lt;=1000),"600-1000CC",IF(AND(I856&gt;1000,I856&lt;=2000),"1000-2000CC",IF(AND(I856&gt;2000,I856&lt;=3000),"2000-3000CC",IF(AND(I856&gt;3000,I856&lt;=4000),"3000-4000CC",IF(AND(I856&gt;4000,I856&lt;=5000),"4000-5000CC",IF(AND(I856&gt;5000,I856&lt;=6000),"&gt;5000CC"))))))</f>
        <v>2000-3000CC</v>
      </c>
    </row>
    <row r="857" spans="1:11" x14ac:dyDescent="0.3">
      <c r="A857">
        <v>1325</v>
      </c>
      <c r="B857" t="s">
        <v>872</v>
      </c>
      <c r="C857" s="10">
        <v>17</v>
      </c>
      <c r="D857" s="3">
        <v>68000</v>
      </c>
      <c r="E857" t="s">
        <v>12</v>
      </c>
      <c r="F857" t="s">
        <v>13</v>
      </c>
      <c r="G857" t="s">
        <v>9</v>
      </c>
      <c r="H857">
        <v>2017</v>
      </c>
      <c r="I857">
        <v>4663</v>
      </c>
      <c r="J857" t="s">
        <v>10</v>
      </c>
      <c r="K857" t="str">
        <f>IF(AND(I857&gt;600,I857&lt;=1000),"600-1000CC",IF(AND(I857&gt;1000,I857&lt;=2000),"1000-2000CC",IF(AND(I857&gt;2000,I857&lt;=3000),"2000-3000CC",IF(AND(I857&gt;3000,I857&lt;=4000),"3000-4000CC",IF(AND(I857&gt;4000,I857&lt;=5000),"4000-5000CC",IF(AND(I857&gt;5000,I857&lt;=6000),"&gt;5000CC"))))))</f>
        <v>4000-5000CC</v>
      </c>
    </row>
    <row r="858" spans="1:11" x14ac:dyDescent="0.3">
      <c r="A858">
        <v>1776</v>
      </c>
      <c r="B858" t="s">
        <v>994</v>
      </c>
      <c r="C858" s="10">
        <v>17</v>
      </c>
      <c r="D858" s="3">
        <v>46952</v>
      </c>
      <c r="E858" t="s">
        <v>7</v>
      </c>
      <c r="F858" t="s">
        <v>13</v>
      </c>
      <c r="G858" t="s">
        <v>9</v>
      </c>
      <c r="H858">
        <v>2019</v>
      </c>
      <c r="I858">
        <v>1598</v>
      </c>
      <c r="J858" t="s">
        <v>10</v>
      </c>
      <c r="K858" t="str">
        <f>IF(AND(I858&gt;600,I858&lt;=1000),"600-1000CC",IF(AND(I858&gt;1000,I858&lt;=2000),"1000-2000CC",IF(AND(I858&gt;2000,I858&lt;=3000),"2000-3000CC",IF(AND(I858&gt;3000,I858&lt;=4000),"3000-4000CC",IF(AND(I858&gt;4000,I858&lt;=5000),"4000-5000CC",IF(AND(I858&gt;5000,I858&lt;=6000),"&gt;5000CC"))))))</f>
        <v>1000-2000CC</v>
      </c>
    </row>
    <row r="859" spans="1:11" x14ac:dyDescent="0.3">
      <c r="A859">
        <v>2117</v>
      </c>
      <c r="B859" t="s">
        <v>117</v>
      </c>
      <c r="C859" s="10">
        <v>17</v>
      </c>
      <c r="D859" s="3">
        <v>80000</v>
      </c>
      <c r="E859" t="s">
        <v>12</v>
      </c>
      <c r="F859" t="s">
        <v>13</v>
      </c>
      <c r="G859" t="s">
        <v>9</v>
      </c>
      <c r="H859">
        <v>2017</v>
      </c>
      <c r="I859">
        <v>1198</v>
      </c>
      <c r="J859" t="s">
        <v>10</v>
      </c>
      <c r="K859" t="str">
        <f>IF(AND(I859&gt;600,I859&lt;=1000),"600-1000CC",IF(AND(I859&gt;1000,I859&lt;=2000),"1000-2000CC",IF(AND(I859&gt;2000,I859&lt;=3000),"2000-3000CC",IF(AND(I859&gt;3000,I859&lt;=4000),"3000-4000CC",IF(AND(I859&gt;4000,I859&lt;=5000),"4000-5000CC",IF(AND(I859&gt;5000,I859&lt;=6000),"&gt;5000CC"))))))</f>
        <v>1000-2000CC</v>
      </c>
    </row>
    <row r="860" spans="1:11" x14ac:dyDescent="0.3">
      <c r="A860">
        <v>2139</v>
      </c>
      <c r="B860" t="s">
        <v>1129</v>
      </c>
      <c r="C860" s="10">
        <v>17</v>
      </c>
      <c r="D860" s="3">
        <v>7020</v>
      </c>
      <c r="E860" t="s">
        <v>12</v>
      </c>
      <c r="F860" t="s">
        <v>13</v>
      </c>
      <c r="G860" t="s">
        <v>1130</v>
      </c>
      <c r="H860">
        <v>2022</v>
      </c>
      <c r="I860">
        <v>999</v>
      </c>
      <c r="J860" t="s">
        <v>10</v>
      </c>
      <c r="K860" t="str">
        <f>IF(AND(I860&gt;600,I860&lt;=1000),"600-1000CC",IF(AND(I860&gt;1000,I860&lt;=2000),"1000-2000CC",IF(AND(I860&gt;2000,I860&lt;=3000),"2000-3000CC",IF(AND(I860&gt;3000,I860&lt;=4000),"3000-4000CC",IF(AND(I860&gt;4000,I860&lt;=5000),"4000-5000CC",IF(AND(I860&gt;5000,I860&lt;=6000),"&gt;5000CC"))))))</f>
        <v>600-1000CC</v>
      </c>
    </row>
    <row r="861" spans="1:11" x14ac:dyDescent="0.3">
      <c r="A861">
        <v>4440</v>
      </c>
      <c r="B861" t="s">
        <v>164</v>
      </c>
      <c r="C861" s="10">
        <v>17</v>
      </c>
      <c r="D861" s="3">
        <v>40000</v>
      </c>
      <c r="E861" t="s">
        <v>12</v>
      </c>
      <c r="F861" t="s">
        <v>13</v>
      </c>
      <c r="G861" t="s">
        <v>9</v>
      </c>
      <c r="H861">
        <v>2021</v>
      </c>
      <c r="I861">
        <v>1248</v>
      </c>
      <c r="J861" t="s">
        <v>10</v>
      </c>
      <c r="K861" t="str">
        <f>IF(AND(I861&gt;600,I861&lt;=1000),"600-1000CC",IF(AND(I861&gt;1000,I861&lt;=2000),"1000-2000CC",IF(AND(I861&gt;2000,I861&lt;=3000),"2000-3000CC",IF(AND(I861&gt;3000,I861&lt;=4000),"3000-4000CC",IF(AND(I861&gt;4000,I861&lt;=5000),"4000-5000CC",IF(AND(I861&gt;5000,I861&lt;=6000),"&gt;5000CC"))))))</f>
        <v>1000-2000CC</v>
      </c>
    </row>
    <row r="862" spans="1:11" x14ac:dyDescent="0.3">
      <c r="A862">
        <v>5303</v>
      </c>
      <c r="B862" t="s">
        <v>872</v>
      </c>
      <c r="C862" s="10">
        <v>17</v>
      </c>
      <c r="D862" s="3">
        <v>68000</v>
      </c>
      <c r="E862" t="s">
        <v>12</v>
      </c>
      <c r="F862" t="s">
        <v>13</v>
      </c>
      <c r="G862" t="s">
        <v>9</v>
      </c>
      <c r="H862">
        <v>2017</v>
      </c>
      <c r="I862">
        <v>1461</v>
      </c>
      <c r="J862" t="s">
        <v>10</v>
      </c>
      <c r="K862" t="str">
        <f>IF(AND(I862&gt;600,I862&lt;=1000),"600-1000CC",IF(AND(I862&gt;1000,I862&lt;=2000),"1000-2000CC",IF(AND(I862&gt;2000,I862&lt;=3000),"2000-3000CC",IF(AND(I862&gt;3000,I862&lt;=4000),"3000-4000CC",IF(AND(I862&gt;4000,I862&lt;=5000),"4000-5000CC",IF(AND(I862&gt;5000,I862&lt;=6000),"&gt;5000CC"))))))</f>
        <v>1000-2000CC</v>
      </c>
    </row>
    <row r="863" spans="1:11" x14ac:dyDescent="0.3">
      <c r="A863">
        <v>2524</v>
      </c>
      <c r="B863" t="s">
        <v>1265</v>
      </c>
      <c r="C863" s="10">
        <v>16.989999999999998</v>
      </c>
      <c r="D863" s="3">
        <v>18000</v>
      </c>
      <c r="E863" t="s">
        <v>7</v>
      </c>
      <c r="F863" t="s">
        <v>8</v>
      </c>
      <c r="G863" t="s">
        <v>9</v>
      </c>
      <c r="H863">
        <v>2021</v>
      </c>
      <c r="I863">
        <v>1197</v>
      </c>
      <c r="J863" t="s">
        <v>10</v>
      </c>
      <c r="K863" t="str">
        <f>IF(AND(I863&gt;600,I863&lt;=1000),"600-1000CC",IF(AND(I863&gt;1000,I863&lt;=2000),"1000-2000CC",IF(AND(I863&gt;2000,I863&lt;=3000),"2000-3000CC",IF(AND(I863&gt;3000,I863&lt;=4000),"3000-4000CC",IF(AND(I863&gt;4000,I863&lt;=5000),"4000-5000CC",IF(AND(I863&gt;5000,I863&lt;=6000),"&gt;5000CC"))))))</f>
        <v>1000-2000CC</v>
      </c>
    </row>
    <row r="864" spans="1:11" x14ac:dyDescent="0.3">
      <c r="A864">
        <v>380</v>
      </c>
      <c r="B864" t="s">
        <v>50</v>
      </c>
      <c r="C864" s="10">
        <v>16.95</v>
      </c>
      <c r="D864" s="3">
        <v>20155</v>
      </c>
      <c r="E864" t="s">
        <v>12</v>
      </c>
      <c r="F864" t="s">
        <v>8</v>
      </c>
      <c r="G864" t="s">
        <v>9</v>
      </c>
      <c r="H864">
        <v>2020</v>
      </c>
      <c r="I864">
        <v>1353</v>
      </c>
      <c r="J864" t="s">
        <v>10</v>
      </c>
      <c r="K864" t="str">
        <f>IF(AND(I864&gt;600,I864&lt;=1000),"600-1000CC",IF(AND(I864&gt;1000,I864&lt;=2000),"1000-2000CC",IF(AND(I864&gt;2000,I864&lt;=3000),"2000-3000CC",IF(AND(I864&gt;3000,I864&lt;=4000),"3000-4000CC",IF(AND(I864&gt;4000,I864&lt;=5000),"4000-5000CC",IF(AND(I864&gt;5000,I864&lt;=6000),"&gt;5000CC"))))))</f>
        <v>1000-2000CC</v>
      </c>
    </row>
    <row r="865" spans="1:11" x14ac:dyDescent="0.3">
      <c r="A865">
        <v>1268</v>
      </c>
      <c r="B865" t="s">
        <v>845</v>
      </c>
      <c r="C865" s="10">
        <v>16.95</v>
      </c>
      <c r="D865" s="3">
        <v>49559</v>
      </c>
      <c r="E865" t="s">
        <v>12</v>
      </c>
      <c r="F865" t="s">
        <v>13</v>
      </c>
      <c r="G865" t="s">
        <v>9</v>
      </c>
      <c r="H865">
        <v>2020</v>
      </c>
      <c r="I865">
        <v>1497</v>
      </c>
      <c r="J865" t="s">
        <v>10</v>
      </c>
      <c r="K865" t="str">
        <f>IF(AND(I865&gt;600,I865&lt;=1000),"600-1000CC",IF(AND(I865&gt;1000,I865&lt;=2000),"1000-2000CC",IF(AND(I865&gt;2000,I865&lt;=3000),"2000-3000CC",IF(AND(I865&gt;3000,I865&lt;=4000),"3000-4000CC",IF(AND(I865&gt;4000,I865&lt;=5000),"4000-5000CC",IF(AND(I865&gt;5000,I865&lt;=6000),"&gt;5000CC"))))))</f>
        <v>1000-2000CC</v>
      </c>
    </row>
    <row r="866" spans="1:11" x14ac:dyDescent="0.3">
      <c r="A866">
        <v>4380</v>
      </c>
      <c r="B866" t="s">
        <v>238</v>
      </c>
      <c r="C866" s="10">
        <v>16.95</v>
      </c>
      <c r="D866" s="3">
        <v>41714</v>
      </c>
      <c r="E866" t="s">
        <v>12</v>
      </c>
      <c r="F866" t="s">
        <v>13</v>
      </c>
      <c r="G866" t="s">
        <v>9</v>
      </c>
      <c r="H866">
        <v>2020</v>
      </c>
      <c r="I866">
        <v>2179</v>
      </c>
      <c r="J866" t="s">
        <v>10</v>
      </c>
      <c r="K866" t="str">
        <f>IF(AND(I866&gt;600,I866&lt;=1000),"600-1000CC",IF(AND(I866&gt;1000,I866&lt;=2000),"1000-2000CC",IF(AND(I866&gt;2000,I866&lt;=3000),"2000-3000CC",IF(AND(I866&gt;3000,I866&lt;=4000),"3000-4000CC",IF(AND(I866&gt;4000,I866&lt;=5000),"4000-5000CC",IF(AND(I866&gt;5000,I866&lt;=6000),"&gt;5000CC"))))))</f>
        <v>2000-3000CC</v>
      </c>
    </row>
    <row r="867" spans="1:11" x14ac:dyDescent="0.3">
      <c r="A867">
        <v>61</v>
      </c>
      <c r="B867" t="s">
        <v>70</v>
      </c>
      <c r="C867" s="10">
        <v>16.899999999999999</v>
      </c>
      <c r="D867" s="3">
        <v>48000</v>
      </c>
      <c r="E867" t="s">
        <v>7</v>
      </c>
      <c r="F867" t="s">
        <v>13</v>
      </c>
      <c r="G867" t="s">
        <v>9</v>
      </c>
      <c r="H867">
        <v>2015</v>
      </c>
      <c r="I867">
        <v>1968</v>
      </c>
      <c r="J867" t="s">
        <v>10</v>
      </c>
      <c r="K867" t="str">
        <f>IF(AND(I867&gt;600,I867&lt;=1000),"600-1000CC",IF(AND(I867&gt;1000,I867&lt;=2000),"1000-2000CC",IF(AND(I867&gt;2000,I867&lt;=3000),"2000-3000CC",IF(AND(I867&gt;3000,I867&lt;=4000),"3000-4000CC",IF(AND(I867&gt;4000,I867&lt;=5000),"4000-5000CC",IF(AND(I867&gt;5000,I867&lt;=6000),"&gt;5000CC"))))))</f>
        <v>1000-2000CC</v>
      </c>
    </row>
    <row r="868" spans="1:11" x14ac:dyDescent="0.3">
      <c r="A868">
        <v>2387</v>
      </c>
      <c r="B868" t="s">
        <v>1218</v>
      </c>
      <c r="C868" s="10">
        <v>16.899999999999999</v>
      </c>
      <c r="D868" s="3">
        <v>37000</v>
      </c>
      <c r="E868" t="s">
        <v>7</v>
      </c>
      <c r="F868" t="s">
        <v>8</v>
      </c>
      <c r="G868" t="s">
        <v>9</v>
      </c>
      <c r="H868">
        <v>2017</v>
      </c>
      <c r="I868">
        <v>1591</v>
      </c>
      <c r="J868" t="s">
        <v>10</v>
      </c>
      <c r="K868" t="str">
        <f>IF(AND(I868&gt;600,I868&lt;=1000),"600-1000CC",IF(AND(I868&gt;1000,I868&lt;=2000),"1000-2000CC",IF(AND(I868&gt;2000,I868&lt;=3000),"2000-3000CC",IF(AND(I868&gt;3000,I868&lt;=4000),"3000-4000CC",IF(AND(I868&gt;4000,I868&lt;=5000),"4000-5000CC",IF(AND(I868&gt;5000,I868&lt;=6000),"&gt;5000CC"))))))</f>
        <v>1000-2000CC</v>
      </c>
    </row>
    <row r="869" spans="1:11" x14ac:dyDescent="0.3">
      <c r="A869">
        <v>2925</v>
      </c>
      <c r="B869" t="s">
        <v>1386</v>
      </c>
      <c r="C869" s="10">
        <v>16.899999999999999</v>
      </c>
      <c r="D869" s="3">
        <v>78000</v>
      </c>
      <c r="E869" t="s">
        <v>12</v>
      </c>
      <c r="F869" t="s">
        <v>13</v>
      </c>
      <c r="G869" t="s">
        <v>9</v>
      </c>
      <c r="H869">
        <v>2018</v>
      </c>
      <c r="I869">
        <v>1248</v>
      </c>
      <c r="J869" t="s">
        <v>10</v>
      </c>
      <c r="K869" t="str">
        <f>IF(AND(I869&gt;600,I869&lt;=1000),"600-1000CC",IF(AND(I869&gt;1000,I869&lt;=2000),"1000-2000CC",IF(AND(I869&gt;2000,I869&lt;=3000),"2000-3000CC",IF(AND(I869&gt;3000,I869&lt;=4000),"3000-4000CC",IF(AND(I869&gt;4000,I869&lt;=5000),"4000-5000CC",IF(AND(I869&gt;5000,I869&lt;=6000),"&gt;5000CC"))))))</f>
        <v>1000-2000CC</v>
      </c>
    </row>
    <row r="870" spans="1:11" x14ac:dyDescent="0.3">
      <c r="A870">
        <v>2996</v>
      </c>
      <c r="B870" t="s">
        <v>822</v>
      </c>
      <c r="C870" s="10">
        <v>16.899999999999999</v>
      </c>
      <c r="D870" s="3">
        <v>71000</v>
      </c>
      <c r="E870" t="s">
        <v>7</v>
      </c>
      <c r="F870" t="s">
        <v>13</v>
      </c>
      <c r="G870" t="s">
        <v>9</v>
      </c>
      <c r="H870">
        <v>2014</v>
      </c>
      <c r="I870">
        <v>1493</v>
      </c>
      <c r="J870" t="s">
        <v>10</v>
      </c>
      <c r="K870" t="str">
        <f>IF(AND(I870&gt;600,I870&lt;=1000),"600-1000CC",IF(AND(I870&gt;1000,I870&lt;=2000),"1000-2000CC",IF(AND(I870&gt;2000,I870&lt;=3000),"2000-3000CC",IF(AND(I870&gt;3000,I870&lt;=4000),"3000-4000CC",IF(AND(I870&gt;4000,I870&lt;=5000),"4000-5000CC",IF(AND(I870&gt;5000,I870&lt;=6000),"&gt;5000CC"))))))</f>
        <v>1000-2000CC</v>
      </c>
    </row>
    <row r="871" spans="1:11" x14ac:dyDescent="0.3">
      <c r="A871">
        <v>4325</v>
      </c>
      <c r="B871" t="s">
        <v>1386</v>
      </c>
      <c r="C871" s="10">
        <v>16.899999999999999</v>
      </c>
      <c r="D871" s="3">
        <v>78000</v>
      </c>
      <c r="E871" t="s">
        <v>12</v>
      </c>
      <c r="F871" t="s">
        <v>13</v>
      </c>
      <c r="G871" t="s">
        <v>9</v>
      </c>
      <c r="H871">
        <v>2018</v>
      </c>
      <c r="I871">
        <v>1197</v>
      </c>
      <c r="J871" t="s">
        <v>10</v>
      </c>
      <c r="K871" t="str">
        <f>IF(AND(I871&gt;600,I871&lt;=1000),"600-1000CC",IF(AND(I871&gt;1000,I871&lt;=2000),"1000-2000CC",IF(AND(I871&gt;2000,I871&lt;=3000),"2000-3000CC",IF(AND(I871&gt;3000,I871&lt;=4000),"3000-4000CC",IF(AND(I871&gt;4000,I871&lt;=5000),"4000-5000CC",IF(AND(I871&gt;5000,I871&lt;=6000),"&gt;5000CC"))))))</f>
        <v>1000-2000CC</v>
      </c>
    </row>
    <row r="872" spans="1:11" x14ac:dyDescent="0.3">
      <c r="A872">
        <v>5416</v>
      </c>
      <c r="B872" t="s">
        <v>1908</v>
      </c>
      <c r="C872" s="10">
        <v>16.899999999999999</v>
      </c>
      <c r="D872" s="3">
        <v>3000</v>
      </c>
      <c r="E872" t="s">
        <v>12</v>
      </c>
      <c r="F872" t="s">
        <v>8</v>
      </c>
      <c r="G872" t="s">
        <v>9</v>
      </c>
      <c r="H872">
        <v>2021</v>
      </c>
      <c r="I872">
        <v>998</v>
      </c>
      <c r="J872" t="s">
        <v>10</v>
      </c>
      <c r="K872" t="str">
        <f>IF(AND(I872&gt;600,I872&lt;=1000),"600-1000CC",IF(AND(I872&gt;1000,I872&lt;=2000),"1000-2000CC",IF(AND(I872&gt;2000,I872&lt;=3000),"2000-3000CC",IF(AND(I872&gt;3000,I872&lt;=4000),"3000-4000CC",IF(AND(I872&gt;4000,I872&lt;=5000),"4000-5000CC",IF(AND(I872&gt;5000,I872&lt;=6000),"&gt;5000CC"))))))</f>
        <v>600-1000CC</v>
      </c>
    </row>
    <row r="873" spans="1:11" x14ac:dyDescent="0.3">
      <c r="A873">
        <v>1605</v>
      </c>
      <c r="B873" t="s">
        <v>917</v>
      </c>
      <c r="C873" s="10">
        <v>16.8</v>
      </c>
      <c r="D873" s="3">
        <v>99000</v>
      </c>
      <c r="E873" t="s">
        <v>7</v>
      </c>
      <c r="F873" t="s">
        <v>13</v>
      </c>
      <c r="G873" t="s">
        <v>9</v>
      </c>
      <c r="H873">
        <v>2017</v>
      </c>
      <c r="I873">
        <v>1497</v>
      </c>
      <c r="J873" t="s">
        <v>10</v>
      </c>
      <c r="K873" t="str">
        <f>IF(AND(I873&gt;600,I873&lt;=1000),"600-1000CC",IF(AND(I873&gt;1000,I873&lt;=2000),"1000-2000CC",IF(AND(I873&gt;2000,I873&lt;=3000),"2000-3000CC",IF(AND(I873&gt;3000,I873&lt;=4000),"3000-4000CC",IF(AND(I873&gt;4000,I873&lt;=5000),"4000-5000CC",IF(AND(I873&gt;5000,I873&lt;=6000),"&gt;5000CC"))))))</f>
        <v>1000-2000CC</v>
      </c>
    </row>
    <row r="874" spans="1:11" x14ac:dyDescent="0.3">
      <c r="A874">
        <v>2913</v>
      </c>
      <c r="B874" t="s">
        <v>1379</v>
      </c>
      <c r="C874" s="10">
        <v>16.8</v>
      </c>
      <c r="D874" s="3">
        <v>5500</v>
      </c>
      <c r="E874" t="s">
        <v>12</v>
      </c>
      <c r="F874" t="s">
        <v>8</v>
      </c>
      <c r="G874" t="s">
        <v>9</v>
      </c>
      <c r="H874">
        <v>2022</v>
      </c>
      <c r="I874">
        <v>1999</v>
      </c>
      <c r="J874" t="s">
        <v>10</v>
      </c>
      <c r="K874" t="str">
        <f>IF(AND(I874&gt;600,I874&lt;=1000),"600-1000CC",IF(AND(I874&gt;1000,I874&lt;=2000),"1000-2000CC",IF(AND(I874&gt;2000,I874&lt;=3000),"2000-3000CC",IF(AND(I874&gt;3000,I874&lt;=4000),"3000-4000CC",IF(AND(I874&gt;4000,I874&lt;=5000),"4000-5000CC",IF(AND(I874&gt;5000,I874&lt;=6000),"&gt;5000CC"))))))</f>
        <v>1000-2000CC</v>
      </c>
    </row>
    <row r="875" spans="1:11" x14ac:dyDescent="0.3">
      <c r="A875">
        <v>4251</v>
      </c>
      <c r="B875" t="s">
        <v>1379</v>
      </c>
      <c r="C875" s="10">
        <v>16.8</v>
      </c>
      <c r="D875" s="3">
        <v>5500</v>
      </c>
      <c r="E875" t="s">
        <v>12</v>
      </c>
      <c r="F875" t="s">
        <v>8</v>
      </c>
      <c r="G875" t="s">
        <v>9</v>
      </c>
      <c r="H875">
        <v>2022</v>
      </c>
      <c r="I875">
        <v>1373</v>
      </c>
      <c r="J875" t="s">
        <v>10</v>
      </c>
      <c r="K875" t="str">
        <f>IF(AND(I875&gt;600,I875&lt;=1000),"600-1000CC",IF(AND(I875&gt;1000,I875&lt;=2000),"1000-2000CC",IF(AND(I875&gt;2000,I875&lt;=3000),"2000-3000CC",IF(AND(I875&gt;3000,I875&lt;=4000),"3000-4000CC",IF(AND(I875&gt;4000,I875&lt;=5000),"4000-5000CC",IF(AND(I875&gt;5000,I875&lt;=6000),"&gt;5000CC"))))))</f>
        <v>1000-2000CC</v>
      </c>
    </row>
    <row r="876" spans="1:11" x14ac:dyDescent="0.3">
      <c r="A876">
        <v>13</v>
      </c>
      <c r="B876" t="s">
        <v>24</v>
      </c>
      <c r="C876" s="10">
        <v>16.78</v>
      </c>
      <c r="D876" s="3">
        <v>32378</v>
      </c>
      <c r="E876" t="s">
        <v>12</v>
      </c>
      <c r="F876" t="s">
        <v>13</v>
      </c>
      <c r="G876" t="s">
        <v>9</v>
      </c>
      <c r="H876">
        <v>2019</v>
      </c>
      <c r="I876">
        <v>1368</v>
      </c>
      <c r="J876" t="s">
        <v>10</v>
      </c>
      <c r="K876" t="str">
        <f>IF(AND(I876&gt;600,I876&lt;=1000),"600-1000CC",IF(AND(I876&gt;1000,I876&lt;=2000),"1000-2000CC",IF(AND(I876&gt;2000,I876&lt;=3000),"2000-3000CC",IF(AND(I876&gt;3000,I876&lt;=4000),"3000-4000CC",IF(AND(I876&gt;4000,I876&lt;=5000),"4000-5000CC",IF(AND(I876&gt;5000,I876&lt;=6000),"&gt;5000CC"))))))</f>
        <v>1000-2000CC</v>
      </c>
    </row>
    <row r="877" spans="1:11" x14ac:dyDescent="0.3">
      <c r="A877">
        <v>85</v>
      </c>
      <c r="B877" t="s">
        <v>93</v>
      </c>
      <c r="C877" s="10">
        <v>16.75</v>
      </c>
      <c r="D877" s="3">
        <v>16000</v>
      </c>
      <c r="E877" t="s">
        <v>12</v>
      </c>
      <c r="F877" t="s">
        <v>13</v>
      </c>
      <c r="G877" t="s">
        <v>9</v>
      </c>
      <c r="H877">
        <v>2022</v>
      </c>
      <c r="I877">
        <v>999</v>
      </c>
      <c r="J877" t="s">
        <v>10</v>
      </c>
      <c r="K877" t="str">
        <f>IF(AND(I877&gt;600,I877&lt;=1000),"600-1000CC",IF(AND(I877&gt;1000,I877&lt;=2000),"1000-2000CC",IF(AND(I877&gt;2000,I877&lt;=3000),"2000-3000CC",IF(AND(I877&gt;3000,I877&lt;=4000),"3000-4000CC",IF(AND(I877&gt;4000,I877&lt;=5000),"4000-5000CC",IF(AND(I877&gt;5000,I877&lt;=6000),"&gt;5000CC"))))))</f>
        <v>600-1000CC</v>
      </c>
    </row>
    <row r="878" spans="1:11" x14ac:dyDescent="0.3">
      <c r="A878">
        <v>231</v>
      </c>
      <c r="B878" t="s">
        <v>222</v>
      </c>
      <c r="C878" s="10">
        <v>16.75</v>
      </c>
      <c r="D878" s="3">
        <v>51001</v>
      </c>
      <c r="E878" t="s">
        <v>7</v>
      </c>
      <c r="F878" t="s">
        <v>13</v>
      </c>
      <c r="G878" t="s">
        <v>9</v>
      </c>
      <c r="H878">
        <v>2020</v>
      </c>
      <c r="I878">
        <v>1493</v>
      </c>
      <c r="J878" t="s">
        <v>10</v>
      </c>
      <c r="K878" t="str">
        <f>IF(AND(I878&gt;600,I878&lt;=1000),"600-1000CC",IF(AND(I878&gt;1000,I878&lt;=2000),"1000-2000CC",IF(AND(I878&gt;2000,I878&lt;=3000),"2000-3000CC",IF(AND(I878&gt;3000,I878&lt;=4000),"3000-4000CC",IF(AND(I878&gt;4000,I878&lt;=5000),"4000-5000CC",IF(AND(I878&gt;5000,I878&lt;=6000),"&gt;5000CC"))))))</f>
        <v>1000-2000CC</v>
      </c>
    </row>
    <row r="879" spans="1:11" x14ac:dyDescent="0.3">
      <c r="A879">
        <v>316</v>
      </c>
      <c r="B879" t="s">
        <v>295</v>
      </c>
      <c r="C879" s="10">
        <v>16.75</v>
      </c>
      <c r="D879" s="3">
        <v>85000</v>
      </c>
      <c r="E879" t="s">
        <v>7</v>
      </c>
      <c r="F879" t="s">
        <v>13</v>
      </c>
      <c r="G879" t="s">
        <v>9</v>
      </c>
      <c r="H879">
        <v>2015</v>
      </c>
      <c r="I879">
        <v>2477</v>
      </c>
      <c r="J879" t="s">
        <v>53</v>
      </c>
      <c r="K879" t="str">
        <f>IF(AND(I879&gt;600,I879&lt;=1000),"600-1000CC",IF(AND(I879&gt;1000,I879&lt;=2000),"1000-2000CC",IF(AND(I879&gt;2000,I879&lt;=3000),"2000-3000CC",IF(AND(I879&gt;3000,I879&lt;=4000),"3000-4000CC",IF(AND(I879&gt;4000,I879&lt;=5000),"4000-5000CC",IF(AND(I879&gt;5000,I879&lt;=6000),"&gt;5000CC"))))))</f>
        <v>2000-3000CC</v>
      </c>
    </row>
    <row r="880" spans="1:11" x14ac:dyDescent="0.3">
      <c r="A880">
        <v>381</v>
      </c>
      <c r="B880" t="s">
        <v>343</v>
      </c>
      <c r="C880" s="10">
        <v>16.75</v>
      </c>
      <c r="D880" s="3">
        <v>51904</v>
      </c>
      <c r="E880" t="s">
        <v>12</v>
      </c>
      <c r="F880" t="s">
        <v>13</v>
      </c>
      <c r="G880" t="s">
        <v>9</v>
      </c>
      <c r="H880">
        <v>2019</v>
      </c>
      <c r="I880">
        <v>1451</v>
      </c>
      <c r="J880" t="s">
        <v>10</v>
      </c>
      <c r="K880" t="str">
        <f>IF(AND(I880&gt;600,I880&lt;=1000),"600-1000CC",IF(AND(I880&gt;1000,I880&lt;=2000),"1000-2000CC",IF(AND(I880&gt;2000,I880&lt;=3000),"2000-3000CC",IF(AND(I880&gt;3000,I880&lt;=4000),"3000-4000CC",IF(AND(I880&gt;4000,I880&lt;=5000),"4000-5000CC",IF(AND(I880&gt;5000,I880&lt;=6000),"&gt;5000CC"))))))</f>
        <v>1000-2000CC</v>
      </c>
    </row>
    <row r="881" spans="1:11" x14ac:dyDescent="0.3">
      <c r="A881">
        <v>411</v>
      </c>
      <c r="B881" t="s">
        <v>360</v>
      </c>
      <c r="C881" s="10">
        <v>16.75</v>
      </c>
      <c r="D881" s="3">
        <v>40000</v>
      </c>
      <c r="E881" t="s">
        <v>12</v>
      </c>
      <c r="F881" t="s">
        <v>13</v>
      </c>
      <c r="G881" t="s">
        <v>9</v>
      </c>
      <c r="H881">
        <v>2019</v>
      </c>
      <c r="I881">
        <v>1353</v>
      </c>
      <c r="J881" t="s">
        <v>10</v>
      </c>
      <c r="K881" t="str">
        <f>IF(AND(I881&gt;600,I881&lt;=1000),"600-1000CC",IF(AND(I881&gt;1000,I881&lt;=2000),"1000-2000CC",IF(AND(I881&gt;2000,I881&lt;=3000),"2000-3000CC",IF(AND(I881&gt;3000,I881&lt;=4000),"3000-4000CC",IF(AND(I881&gt;4000,I881&lt;=5000),"4000-5000CC",IF(AND(I881&gt;5000,I881&lt;=6000),"&gt;5000CC"))))))</f>
        <v>1000-2000CC</v>
      </c>
    </row>
    <row r="882" spans="1:11" x14ac:dyDescent="0.3">
      <c r="A882">
        <v>490</v>
      </c>
      <c r="B882" t="s">
        <v>347</v>
      </c>
      <c r="C882" s="10">
        <v>16.75</v>
      </c>
      <c r="D882" s="3">
        <v>220000</v>
      </c>
      <c r="E882" t="s">
        <v>7</v>
      </c>
      <c r="F882" t="s">
        <v>8</v>
      </c>
      <c r="G882" t="s">
        <v>27</v>
      </c>
      <c r="H882">
        <v>2014</v>
      </c>
      <c r="I882">
        <v>1197</v>
      </c>
      <c r="J882" t="s">
        <v>61</v>
      </c>
      <c r="K882" t="str">
        <f>IF(AND(I882&gt;600,I882&lt;=1000),"600-1000CC",IF(AND(I882&gt;1000,I882&lt;=2000),"1000-2000CC",IF(AND(I882&gt;2000,I882&lt;=3000),"2000-3000CC",IF(AND(I882&gt;3000,I882&lt;=4000),"3000-4000CC",IF(AND(I882&gt;4000,I882&lt;=5000),"4000-5000CC",IF(AND(I882&gt;5000,I882&lt;=6000),"&gt;5000CC"))))))</f>
        <v>1000-2000CC</v>
      </c>
    </row>
    <row r="883" spans="1:11" x14ac:dyDescent="0.3">
      <c r="A883">
        <v>610</v>
      </c>
      <c r="B883" t="s">
        <v>506</v>
      </c>
      <c r="C883" s="10">
        <v>16.75</v>
      </c>
      <c r="D883" s="3">
        <v>50000</v>
      </c>
      <c r="E883" t="s">
        <v>7</v>
      </c>
      <c r="F883" t="s">
        <v>13</v>
      </c>
      <c r="G883" t="s">
        <v>9</v>
      </c>
      <c r="H883">
        <v>2014</v>
      </c>
      <c r="I883">
        <v>1497</v>
      </c>
      <c r="J883" t="s">
        <v>10</v>
      </c>
      <c r="K883" t="str">
        <f>IF(AND(I883&gt;600,I883&lt;=1000),"600-1000CC",IF(AND(I883&gt;1000,I883&lt;=2000),"1000-2000CC",IF(AND(I883&gt;2000,I883&lt;=3000),"2000-3000CC",IF(AND(I883&gt;3000,I883&lt;=4000),"3000-4000CC",IF(AND(I883&gt;4000,I883&lt;=5000),"4000-5000CC",IF(AND(I883&gt;5000,I883&lt;=6000),"&gt;5000CC"))))))</f>
        <v>1000-2000CC</v>
      </c>
    </row>
    <row r="884" spans="1:11" x14ac:dyDescent="0.3">
      <c r="A884">
        <v>4406</v>
      </c>
      <c r="B884" t="s">
        <v>93</v>
      </c>
      <c r="C884" s="10">
        <v>16.75</v>
      </c>
      <c r="D884" s="3">
        <v>16000</v>
      </c>
      <c r="E884" t="s">
        <v>12</v>
      </c>
      <c r="F884" t="s">
        <v>13</v>
      </c>
      <c r="G884" t="s">
        <v>9</v>
      </c>
      <c r="H884">
        <v>2022</v>
      </c>
      <c r="I884">
        <v>2143</v>
      </c>
      <c r="J884" t="s">
        <v>10</v>
      </c>
      <c r="K884" t="str">
        <f>IF(AND(I884&gt;600,I884&lt;=1000),"600-1000CC",IF(AND(I884&gt;1000,I884&lt;=2000),"1000-2000CC",IF(AND(I884&gt;2000,I884&lt;=3000),"2000-3000CC",IF(AND(I884&gt;3000,I884&lt;=4000),"3000-4000CC",IF(AND(I884&gt;4000,I884&lt;=5000),"4000-5000CC",IF(AND(I884&gt;5000,I884&lt;=6000),"&gt;5000CC"))))))</f>
        <v>2000-3000CC</v>
      </c>
    </row>
    <row r="885" spans="1:11" x14ac:dyDescent="0.3">
      <c r="A885">
        <v>4620</v>
      </c>
      <c r="B885" t="s">
        <v>93</v>
      </c>
      <c r="C885" s="10">
        <v>16.75</v>
      </c>
      <c r="D885" s="3">
        <v>16000</v>
      </c>
      <c r="E885" t="s">
        <v>12</v>
      </c>
      <c r="F885" t="s">
        <v>13</v>
      </c>
      <c r="G885" t="s">
        <v>9</v>
      </c>
      <c r="H885">
        <v>2022</v>
      </c>
      <c r="I885">
        <v>2179</v>
      </c>
      <c r="J885" t="s">
        <v>10</v>
      </c>
      <c r="K885" t="str">
        <f>IF(AND(I885&gt;600,I885&lt;=1000),"600-1000CC",IF(AND(I885&gt;1000,I885&lt;=2000),"1000-2000CC",IF(AND(I885&gt;2000,I885&lt;=3000),"2000-3000CC",IF(AND(I885&gt;3000,I885&lt;=4000),"3000-4000CC",IF(AND(I885&gt;4000,I885&lt;=5000),"4000-5000CC",IF(AND(I885&gt;5000,I885&lt;=6000),"&gt;5000CC"))))))</f>
        <v>2000-3000CC</v>
      </c>
    </row>
    <row r="886" spans="1:11" x14ac:dyDescent="0.3">
      <c r="A886">
        <v>4927</v>
      </c>
      <c r="B886" t="s">
        <v>93</v>
      </c>
      <c r="C886" s="10">
        <v>16.75</v>
      </c>
      <c r="D886" s="3">
        <v>16000</v>
      </c>
      <c r="E886" t="s">
        <v>12</v>
      </c>
      <c r="F886" t="s">
        <v>13</v>
      </c>
      <c r="G886" t="s">
        <v>9</v>
      </c>
      <c r="H886">
        <v>2022</v>
      </c>
      <c r="I886">
        <v>1596</v>
      </c>
      <c r="J886" t="s">
        <v>10</v>
      </c>
      <c r="K886" t="str">
        <f>IF(AND(I886&gt;600,I886&lt;=1000),"600-1000CC",IF(AND(I886&gt;1000,I886&lt;=2000),"1000-2000CC",IF(AND(I886&gt;2000,I886&lt;=3000),"2000-3000CC",IF(AND(I886&gt;3000,I886&lt;=4000),"3000-4000CC",IF(AND(I886&gt;4000,I886&lt;=5000),"4000-5000CC",IF(AND(I886&gt;5000,I886&lt;=6000),"&gt;5000CC"))))))</f>
        <v>1000-2000CC</v>
      </c>
    </row>
    <row r="887" spans="1:11" x14ac:dyDescent="0.3">
      <c r="A887">
        <v>3540</v>
      </c>
      <c r="B887" t="s">
        <v>1549</v>
      </c>
      <c r="C887" s="10">
        <v>16.7</v>
      </c>
      <c r="D887" s="3">
        <v>21699</v>
      </c>
      <c r="E887" t="s">
        <v>7</v>
      </c>
      <c r="F887" t="s">
        <v>8</v>
      </c>
      <c r="G887" t="s">
        <v>9</v>
      </c>
      <c r="H887">
        <v>2021</v>
      </c>
      <c r="I887">
        <v>2494</v>
      </c>
      <c r="J887" t="s">
        <v>10</v>
      </c>
      <c r="K887" t="str">
        <f>IF(AND(I887&gt;600,I887&lt;=1000),"600-1000CC",IF(AND(I887&gt;1000,I887&lt;=2000),"1000-2000CC",IF(AND(I887&gt;2000,I887&lt;=3000),"2000-3000CC",IF(AND(I887&gt;3000,I887&lt;=4000),"3000-4000CC",IF(AND(I887&gt;4000,I887&lt;=5000),"4000-5000CC",IF(AND(I887&gt;5000,I887&lt;=6000),"&gt;5000CC"))))))</f>
        <v>2000-3000CC</v>
      </c>
    </row>
    <row r="888" spans="1:11" x14ac:dyDescent="0.3">
      <c r="A888">
        <v>4881</v>
      </c>
      <c r="B888" t="s">
        <v>1550</v>
      </c>
      <c r="C888" s="10">
        <v>16.57</v>
      </c>
      <c r="D888" s="3">
        <v>18697</v>
      </c>
      <c r="E888" t="s">
        <v>12</v>
      </c>
      <c r="F888" t="s">
        <v>8</v>
      </c>
      <c r="G888" t="s">
        <v>9</v>
      </c>
      <c r="H888">
        <v>2020</v>
      </c>
      <c r="I888">
        <v>999</v>
      </c>
      <c r="J888" t="s">
        <v>10</v>
      </c>
      <c r="K888" t="str">
        <f>IF(AND(I888&gt;600,I888&lt;=1000),"600-1000CC",IF(AND(I888&gt;1000,I888&lt;=2000),"1000-2000CC",IF(AND(I888&gt;2000,I888&lt;=3000),"2000-3000CC",IF(AND(I888&gt;3000,I888&lt;=4000),"3000-4000CC",IF(AND(I888&gt;4000,I888&lt;=5000),"4000-5000CC",IF(AND(I888&gt;5000,I888&lt;=6000),"&gt;5000CC"))))))</f>
        <v>600-1000CC</v>
      </c>
    </row>
    <row r="889" spans="1:11" x14ac:dyDescent="0.3">
      <c r="A889">
        <v>2497</v>
      </c>
      <c r="B889" t="s">
        <v>96</v>
      </c>
      <c r="C889" s="10">
        <v>16.54</v>
      </c>
      <c r="D889" s="3">
        <v>18000</v>
      </c>
      <c r="E889" t="s">
        <v>12</v>
      </c>
      <c r="F889" t="s">
        <v>13</v>
      </c>
      <c r="G889" t="s">
        <v>27</v>
      </c>
      <c r="H889">
        <v>2019</v>
      </c>
      <c r="I889">
        <v>1197</v>
      </c>
      <c r="J889" t="s">
        <v>10</v>
      </c>
      <c r="K889" t="str">
        <f>IF(AND(I889&gt;600,I889&lt;=1000),"600-1000CC",IF(AND(I889&gt;1000,I889&lt;=2000),"1000-2000CC",IF(AND(I889&gt;2000,I889&lt;=3000),"2000-3000CC",IF(AND(I889&gt;3000,I889&lt;=4000),"3000-4000CC",IF(AND(I889&gt;4000,I889&lt;=5000),"4000-5000CC",IF(AND(I889&gt;5000,I889&lt;=6000),"&gt;5000CC"))))))</f>
        <v>1000-2000CC</v>
      </c>
    </row>
    <row r="890" spans="1:11" x14ac:dyDescent="0.3">
      <c r="A890">
        <v>170</v>
      </c>
      <c r="B890" t="s">
        <v>169</v>
      </c>
      <c r="C890" s="10">
        <v>16.510000000000002</v>
      </c>
      <c r="D890" s="3">
        <v>70000</v>
      </c>
      <c r="E890" t="s">
        <v>7</v>
      </c>
      <c r="F890" t="s">
        <v>13</v>
      </c>
      <c r="G890" t="s">
        <v>9</v>
      </c>
      <c r="H890">
        <v>2015</v>
      </c>
      <c r="I890">
        <v>1968</v>
      </c>
      <c r="J890" t="s">
        <v>10</v>
      </c>
      <c r="K890" t="str">
        <f>IF(AND(I890&gt;600,I890&lt;=1000),"600-1000CC",IF(AND(I890&gt;1000,I890&lt;=2000),"1000-2000CC",IF(AND(I890&gt;2000,I890&lt;=3000),"2000-3000CC",IF(AND(I890&gt;3000,I890&lt;=4000),"3000-4000CC",IF(AND(I890&gt;4000,I890&lt;=5000),"4000-5000CC",IF(AND(I890&gt;5000,I890&lt;=6000),"&gt;5000CC"))))))</f>
        <v>1000-2000CC</v>
      </c>
    </row>
    <row r="891" spans="1:11" x14ac:dyDescent="0.3">
      <c r="A891">
        <v>4645</v>
      </c>
      <c r="B891" t="s">
        <v>238</v>
      </c>
      <c r="C891" s="10">
        <v>16.510000000000002</v>
      </c>
      <c r="D891" s="3">
        <v>16000</v>
      </c>
      <c r="E891" t="s">
        <v>12</v>
      </c>
      <c r="F891" t="s">
        <v>13</v>
      </c>
      <c r="G891" t="s">
        <v>9</v>
      </c>
      <c r="H891">
        <v>2021</v>
      </c>
      <c r="I891">
        <v>2179</v>
      </c>
      <c r="J891" t="s">
        <v>10</v>
      </c>
      <c r="K891" t="str">
        <f>IF(AND(I891&gt;600,I891&lt;=1000),"600-1000CC",IF(AND(I891&gt;1000,I891&lt;=2000),"1000-2000CC",IF(AND(I891&gt;2000,I891&lt;=3000),"2000-3000CC",IF(AND(I891&gt;3000,I891&lt;=4000),"3000-4000CC",IF(AND(I891&gt;4000,I891&lt;=5000),"4000-5000CC",IF(AND(I891&gt;5000,I891&lt;=6000),"&gt;5000CC"))))))</f>
        <v>2000-3000CC</v>
      </c>
    </row>
    <row r="892" spans="1:11" x14ac:dyDescent="0.3">
      <c r="A892">
        <v>282</v>
      </c>
      <c r="B892" t="s">
        <v>266</v>
      </c>
      <c r="C892" s="10">
        <v>16.5</v>
      </c>
      <c r="D892" s="3">
        <v>58500</v>
      </c>
      <c r="E892" t="s">
        <v>7</v>
      </c>
      <c r="F892" t="s">
        <v>13</v>
      </c>
      <c r="G892" t="s">
        <v>9</v>
      </c>
      <c r="H892">
        <v>2013</v>
      </c>
      <c r="I892">
        <v>2143</v>
      </c>
      <c r="J892" t="s">
        <v>10</v>
      </c>
      <c r="K892" t="str">
        <f>IF(AND(I892&gt;600,I892&lt;=1000),"600-1000CC",IF(AND(I892&gt;1000,I892&lt;=2000),"1000-2000CC",IF(AND(I892&gt;2000,I892&lt;=3000),"2000-3000CC",IF(AND(I892&gt;3000,I892&lt;=4000),"3000-4000CC",IF(AND(I892&gt;4000,I892&lt;=5000),"4000-5000CC",IF(AND(I892&gt;5000,I892&lt;=6000),"&gt;5000CC"))))))</f>
        <v>2000-3000CC</v>
      </c>
    </row>
    <row r="893" spans="1:11" x14ac:dyDescent="0.3">
      <c r="A893">
        <v>839</v>
      </c>
      <c r="B893" t="s">
        <v>625</v>
      </c>
      <c r="C893" s="10">
        <v>16.5</v>
      </c>
      <c r="D893" s="3">
        <v>12200</v>
      </c>
      <c r="E893" t="s">
        <v>7</v>
      </c>
      <c r="F893" t="s">
        <v>8</v>
      </c>
      <c r="G893" t="s">
        <v>9</v>
      </c>
      <c r="H893">
        <v>2021</v>
      </c>
      <c r="I893">
        <v>1950</v>
      </c>
      <c r="J893" t="s">
        <v>10</v>
      </c>
      <c r="K893" t="str">
        <f>IF(AND(I893&gt;600,I893&lt;=1000),"600-1000CC",IF(AND(I893&gt;1000,I893&lt;=2000),"1000-2000CC",IF(AND(I893&gt;2000,I893&lt;=3000),"2000-3000CC",IF(AND(I893&gt;3000,I893&lt;=4000),"3000-4000CC",IF(AND(I893&gt;4000,I893&lt;=5000),"4000-5000CC",IF(AND(I893&gt;5000,I893&lt;=6000),"&gt;5000CC"))))))</f>
        <v>1000-2000CC</v>
      </c>
    </row>
    <row r="894" spans="1:11" x14ac:dyDescent="0.3">
      <c r="A894">
        <v>1134</v>
      </c>
      <c r="B894" t="s">
        <v>790</v>
      </c>
      <c r="C894" s="10">
        <v>16.5</v>
      </c>
      <c r="D894" s="3">
        <v>28000</v>
      </c>
      <c r="E894" t="s">
        <v>12</v>
      </c>
      <c r="F894" t="s">
        <v>13</v>
      </c>
      <c r="G894" t="s">
        <v>9</v>
      </c>
      <c r="H894">
        <v>2021</v>
      </c>
      <c r="I894">
        <v>1197</v>
      </c>
      <c r="J894" t="s">
        <v>10</v>
      </c>
      <c r="K894" t="str">
        <f>IF(AND(I894&gt;600,I894&lt;=1000),"600-1000CC",IF(AND(I894&gt;1000,I894&lt;=2000),"1000-2000CC",IF(AND(I894&gt;2000,I894&lt;=3000),"2000-3000CC",IF(AND(I894&gt;3000,I894&lt;=4000),"3000-4000CC",IF(AND(I894&gt;4000,I894&lt;=5000),"4000-5000CC",IF(AND(I894&gt;5000,I894&lt;=6000),"&gt;5000CC"))))))</f>
        <v>1000-2000CC</v>
      </c>
    </row>
    <row r="895" spans="1:11" x14ac:dyDescent="0.3">
      <c r="A895">
        <v>1418</v>
      </c>
      <c r="B895" t="s">
        <v>790</v>
      </c>
      <c r="C895" s="10">
        <v>16.5</v>
      </c>
      <c r="D895" s="3">
        <v>28000</v>
      </c>
      <c r="E895" t="s">
        <v>12</v>
      </c>
      <c r="F895" t="s">
        <v>13</v>
      </c>
      <c r="G895" t="s">
        <v>9</v>
      </c>
      <c r="H895">
        <v>2021</v>
      </c>
      <c r="I895">
        <v>2755</v>
      </c>
      <c r="J895" t="s">
        <v>61</v>
      </c>
      <c r="K895" t="str">
        <f>IF(AND(I895&gt;600,I895&lt;=1000),"600-1000CC",IF(AND(I895&gt;1000,I895&lt;=2000),"1000-2000CC",IF(AND(I895&gt;2000,I895&lt;=3000),"2000-3000CC",IF(AND(I895&gt;3000,I895&lt;=4000),"3000-4000CC",IF(AND(I895&gt;4000,I895&lt;=5000),"4000-5000CC",IF(AND(I895&gt;5000,I895&lt;=6000),"&gt;5000CC"))))))</f>
        <v>2000-3000CC</v>
      </c>
    </row>
    <row r="896" spans="1:11" x14ac:dyDescent="0.3">
      <c r="A896">
        <v>2011</v>
      </c>
      <c r="B896" t="s">
        <v>881</v>
      </c>
      <c r="C896" s="10">
        <v>16.5</v>
      </c>
      <c r="D896" s="3">
        <v>61000</v>
      </c>
      <c r="E896" t="s">
        <v>12</v>
      </c>
      <c r="F896" t="s">
        <v>13</v>
      </c>
      <c r="G896" t="s">
        <v>9</v>
      </c>
      <c r="H896">
        <v>2017</v>
      </c>
      <c r="I896">
        <v>2523</v>
      </c>
      <c r="J896" t="s">
        <v>10</v>
      </c>
      <c r="K896" t="str">
        <f>IF(AND(I896&gt;600,I896&lt;=1000),"600-1000CC",IF(AND(I896&gt;1000,I896&lt;=2000),"1000-2000CC",IF(AND(I896&gt;2000,I896&lt;=3000),"2000-3000CC",IF(AND(I896&gt;3000,I896&lt;=4000),"3000-4000CC",IF(AND(I896&gt;4000,I896&lt;=5000),"4000-5000CC",IF(AND(I896&gt;5000,I896&lt;=6000),"&gt;5000CC"))))))</f>
        <v>2000-3000CC</v>
      </c>
    </row>
    <row r="897" spans="1:11" x14ac:dyDescent="0.3">
      <c r="A897">
        <v>3643</v>
      </c>
      <c r="B897" t="s">
        <v>1579</v>
      </c>
      <c r="C897" s="10">
        <v>16.5</v>
      </c>
      <c r="D897" s="3">
        <v>31000</v>
      </c>
      <c r="E897" t="s">
        <v>12</v>
      </c>
      <c r="F897" t="s">
        <v>13</v>
      </c>
      <c r="G897" t="s">
        <v>9</v>
      </c>
      <c r="H897">
        <v>2020</v>
      </c>
      <c r="I897">
        <v>1248</v>
      </c>
      <c r="J897" t="s">
        <v>10</v>
      </c>
      <c r="K897" t="str">
        <f>IF(AND(I897&gt;600,I897&lt;=1000),"600-1000CC",IF(AND(I897&gt;1000,I897&lt;=2000),"1000-2000CC",IF(AND(I897&gt;2000,I897&lt;=3000),"2000-3000CC",IF(AND(I897&gt;3000,I897&lt;=4000),"3000-4000CC",IF(AND(I897&gt;4000,I897&lt;=5000),"4000-5000CC",IF(AND(I897&gt;5000,I897&lt;=6000),"&gt;5000CC"))))))</f>
        <v>1000-2000CC</v>
      </c>
    </row>
    <row r="898" spans="1:11" x14ac:dyDescent="0.3">
      <c r="A898">
        <v>4511</v>
      </c>
      <c r="B898" t="s">
        <v>158</v>
      </c>
      <c r="C898" s="10">
        <v>16.5</v>
      </c>
      <c r="D898" s="3">
        <v>17000</v>
      </c>
      <c r="E898" t="s">
        <v>7</v>
      </c>
      <c r="F898" t="s">
        <v>13</v>
      </c>
      <c r="G898" t="s">
        <v>9</v>
      </c>
      <c r="H898">
        <v>2021</v>
      </c>
      <c r="I898">
        <v>1497</v>
      </c>
      <c r="J898" t="s">
        <v>10</v>
      </c>
      <c r="K898" t="str">
        <f>IF(AND(I898&gt;600,I898&lt;=1000),"600-1000CC",IF(AND(I898&gt;1000,I898&lt;=2000),"1000-2000CC",IF(AND(I898&gt;2000,I898&lt;=3000),"2000-3000CC",IF(AND(I898&gt;3000,I898&lt;=4000),"3000-4000CC",IF(AND(I898&gt;4000,I898&lt;=5000),"4000-5000CC",IF(AND(I898&gt;5000,I898&lt;=6000),"&gt;5000CC"))))))</f>
        <v>1000-2000CC</v>
      </c>
    </row>
    <row r="899" spans="1:11" x14ac:dyDescent="0.3">
      <c r="A899">
        <v>1314</v>
      </c>
      <c r="B899" t="s">
        <v>865</v>
      </c>
      <c r="C899" s="10">
        <v>16.45</v>
      </c>
      <c r="D899" s="3">
        <v>39000</v>
      </c>
      <c r="E899" t="s">
        <v>7</v>
      </c>
      <c r="F899" t="s">
        <v>13</v>
      </c>
      <c r="G899" t="s">
        <v>9</v>
      </c>
      <c r="H899">
        <v>2017</v>
      </c>
      <c r="I899">
        <v>1198</v>
      </c>
      <c r="J899" t="s">
        <v>10</v>
      </c>
      <c r="K899" t="str">
        <f>IF(AND(I899&gt;600,I899&lt;=1000),"600-1000CC",IF(AND(I899&gt;1000,I899&lt;=2000),"1000-2000CC",IF(AND(I899&gt;2000,I899&lt;=3000),"2000-3000CC",IF(AND(I899&gt;3000,I899&lt;=4000),"3000-4000CC",IF(AND(I899&gt;4000,I899&lt;=5000),"4000-5000CC",IF(AND(I899&gt;5000,I899&lt;=6000),"&gt;5000CC"))))))</f>
        <v>1000-2000CC</v>
      </c>
    </row>
    <row r="900" spans="1:11" x14ac:dyDescent="0.3">
      <c r="A900">
        <v>2</v>
      </c>
      <c r="B900" t="s">
        <v>14</v>
      </c>
      <c r="C900" s="10">
        <v>16.399999999999999</v>
      </c>
      <c r="D900" s="3">
        <v>60343</v>
      </c>
      <c r="E900" t="s">
        <v>12</v>
      </c>
      <c r="F900" t="s">
        <v>13</v>
      </c>
      <c r="G900" t="s">
        <v>9</v>
      </c>
      <c r="H900">
        <v>2016</v>
      </c>
      <c r="I900">
        <v>2494</v>
      </c>
      <c r="J900" t="s">
        <v>10</v>
      </c>
      <c r="K900" t="str">
        <f>IF(AND(I900&gt;600,I900&lt;=1000),"600-1000CC",IF(AND(I900&gt;1000,I900&lt;=2000),"1000-2000CC",IF(AND(I900&gt;2000,I900&lt;=3000),"2000-3000CC",IF(AND(I900&gt;3000,I900&lt;=4000),"3000-4000CC",IF(AND(I900&gt;4000,I900&lt;=5000),"4000-5000CC",IF(AND(I900&gt;5000,I900&lt;=6000),"&gt;5000CC"))))))</f>
        <v>2000-3000CC</v>
      </c>
    </row>
    <row r="901" spans="1:11" x14ac:dyDescent="0.3">
      <c r="A901">
        <v>4600</v>
      </c>
      <c r="B901" t="s">
        <v>384</v>
      </c>
      <c r="C901" s="10">
        <v>16.36</v>
      </c>
      <c r="D901" s="3">
        <v>144496</v>
      </c>
      <c r="E901" t="s">
        <v>7</v>
      </c>
      <c r="F901" t="s">
        <v>13</v>
      </c>
      <c r="G901" t="s">
        <v>9</v>
      </c>
      <c r="H901">
        <v>2016</v>
      </c>
      <c r="I901">
        <v>1497</v>
      </c>
      <c r="J901" t="s">
        <v>10</v>
      </c>
      <c r="K901" t="str">
        <f>IF(AND(I901&gt;600,I901&lt;=1000),"600-1000CC",IF(AND(I901&gt;1000,I901&lt;=2000),"1000-2000CC",IF(AND(I901&gt;2000,I901&lt;=3000),"2000-3000CC",IF(AND(I901&gt;3000,I901&lt;=4000),"3000-4000CC",IF(AND(I901&gt;4000,I901&lt;=5000),"4000-5000CC",IF(AND(I901&gt;5000,I901&lt;=6000),"&gt;5000CC"))))))</f>
        <v>1000-2000CC</v>
      </c>
    </row>
    <row r="902" spans="1:11" x14ac:dyDescent="0.3">
      <c r="A902">
        <v>2419</v>
      </c>
      <c r="B902" t="s">
        <v>597</v>
      </c>
      <c r="C902" s="10">
        <v>16.309999999999999</v>
      </c>
      <c r="D902" s="3">
        <v>45873</v>
      </c>
      <c r="E902" t="s">
        <v>7</v>
      </c>
      <c r="F902" t="s">
        <v>8</v>
      </c>
      <c r="G902" t="s">
        <v>9</v>
      </c>
      <c r="H902">
        <v>2020</v>
      </c>
      <c r="I902">
        <v>1498</v>
      </c>
      <c r="J902" t="s">
        <v>10</v>
      </c>
      <c r="K902" t="str">
        <f>IF(AND(I902&gt;600,I902&lt;=1000),"600-1000CC",IF(AND(I902&gt;1000,I902&lt;=2000),"1000-2000CC",IF(AND(I902&gt;2000,I902&lt;=3000),"2000-3000CC",IF(AND(I902&gt;3000,I902&lt;=4000),"3000-4000CC",IF(AND(I902&gt;4000,I902&lt;=5000),"4000-5000CC",IF(AND(I902&gt;5000,I902&lt;=6000),"&gt;5000CC"))))))</f>
        <v>1000-2000CC</v>
      </c>
    </row>
    <row r="903" spans="1:11" x14ac:dyDescent="0.3">
      <c r="A903">
        <v>4189</v>
      </c>
      <c r="B903" t="s">
        <v>1518</v>
      </c>
      <c r="C903" s="10">
        <v>16.29</v>
      </c>
      <c r="D903" s="3">
        <v>19230</v>
      </c>
      <c r="E903" t="s">
        <v>7</v>
      </c>
      <c r="F903" t="s">
        <v>8</v>
      </c>
      <c r="G903" t="s">
        <v>9</v>
      </c>
      <c r="H903">
        <v>2021</v>
      </c>
      <c r="I903">
        <v>4461</v>
      </c>
      <c r="J903" t="s">
        <v>10</v>
      </c>
      <c r="K903" t="str">
        <f>IF(AND(I903&gt;600,I903&lt;=1000),"600-1000CC",IF(AND(I903&gt;1000,I903&lt;=2000),"1000-2000CC",IF(AND(I903&gt;2000,I903&lt;=3000),"2000-3000CC",IF(AND(I903&gt;3000,I903&lt;=4000),"3000-4000CC",IF(AND(I903&gt;4000,I903&lt;=5000),"4000-5000CC",IF(AND(I903&gt;5000,I903&lt;=6000),"&gt;5000CC"))))))</f>
        <v>4000-5000CC</v>
      </c>
    </row>
    <row r="904" spans="1:11" x14ac:dyDescent="0.3">
      <c r="A904">
        <v>634</v>
      </c>
      <c r="B904" t="s">
        <v>521</v>
      </c>
      <c r="C904" s="10">
        <v>16.25</v>
      </c>
      <c r="D904" s="3">
        <v>59000</v>
      </c>
      <c r="E904" t="s">
        <v>7</v>
      </c>
      <c r="F904" t="s">
        <v>13</v>
      </c>
      <c r="G904" t="s">
        <v>9</v>
      </c>
      <c r="H904">
        <v>2018</v>
      </c>
      <c r="I904">
        <v>1199</v>
      </c>
      <c r="J904" t="s">
        <v>10</v>
      </c>
      <c r="K904" t="str">
        <f>IF(AND(I904&gt;600,I904&lt;=1000),"600-1000CC",IF(AND(I904&gt;1000,I904&lt;=2000),"1000-2000CC",IF(AND(I904&gt;2000,I904&lt;=3000),"2000-3000CC",IF(AND(I904&gt;3000,I904&lt;=4000),"3000-4000CC",IF(AND(I904&gt;4000,I904&lt;=5000),"4000-5000CC",IF(AND(I904&gt;5000,I904&lt;=6000),"&gt;5000CC"))))))</f>
        <v>1000-2000CC</v>
      </c>
    </row>
    <row r="905" spans="1:11" x14ac:dyDescent="0.3">
      <c r="A905">
        <v>5445</v>
      </c>
      <c r="B905" t="s">
        <v>158</v>
      </c>
      <c r="C905" s="10">
        <v>16.2</v>
      </c>
      <c r="D905" s="3">
        <v>20000</v>
      </c>
      <c r="E905" t="s">
        <v>7</v>
      </c>
      <c r="F905" t="s">
        <v>13</v>
      </c>
      <c r="G905" t="s">
        <v>27</v>
      </c>
      <c r="H905">
        <v>2021</v>
      </c>
      <c r="I905">
        <v>1197</v>
      </c>
      <c r="J905" t="s">
        <v>10</v>
      </c>
      <c r="K905" t="str">
        <f>IF(AND(I905&gt;600,I905&lt;=1000),"600-1000CC",IF(AND(I905&gt;1000,I905&lt;=2000),"1000-2000CC",IF(AND(I905&gt;2000,I905&lt;=3000),"2000-3000CC",IF(AND(I905&gt;3000,I905&lt;=4000),"3000-4000CC",IF(AND(I905&gt;4000,I905&lt;=5000),"4000-5000CC",IF(AND(I905&gt;5000,I905&lt;=6000),"&gt;5000CC"))))))</f>
        <v>1000-2000CC</v>
      </c>
    </row>
    <row r="906" spans="1:11" x14ac:dyDescent="0.3">
      <c r="A906">
        <v>1241</v>
      </c>
      <c r="B906" t="s">
        <v>647</v>
      </c>
      <c r="C906" s="10">
        <v>16.190000000000001</v>
      </c>
      <c r="D906" s="3">
        <v>29397</v>
      </c>
      <c r="E906" t="s">
        <v>7</v>
      </c>
      <c r="F906" t="s">
        <v>13</v>
      </c>
      <c r="G906" t="s">
        <v>9</v>
      </c>
      <c r="H906">
        <v>2014</v>
      </c>
      <c r="I906">
        <v>1997</v>
      </c>
      <c r="J906" t="s">
        <v>61</v>
      </c>
      <c r="K906" t="str">
        <f>IF(AND(I906&gt;600,I906&lt;=1000),"600-1000CC",IF(AND(I906&gt;1000,I906&lt;=2000),"1000-2000CC",IF(AND(I906&gt;2000,I906&lt;=3000),"2000-3000CC",IF(AND(I906&gt;3000,I906&lt;=4000),"3000-4000CC",IF(AND(I906&gt;4000,I906&lt;=5000),"4000-5000CC",IF(AND(I906&gt;5000,I906&lt;=6000),"&gt;5000CC"))))))</f>
        <v>1000-2000CC</v>
      </c>
    </row>
    <row r="907" spans="1:11" x14ac:dyDescent="0.3">
      <c r="A907">
        <v>1578</v>
      </c>
      <c r="B907" t="s">
        <v>647</v>
      </c>
      <c r="C907" s="10">
        <v>16.190000000000001</v>
      </c>
      <c r="D907" s="3">
        <v>29397</v>
      </c>
      <c r="E907" t="s">
        <v>7</v>
      </c>
      <c r="F907" t="s">
        <v>13</v>
      </c>
      <c r="G907" t="s">
        <v>9</v>
      </c>
      <c r="H907">
        <v>2014</v>
      </c>
      <c r="I907">
        <v>1197</v>
      </c>
      <c r="J907" t="s">
        <v>10</v>
      </c>
      <c r="K907" t="str">
        <f>IF(AND(I907&gt;600,I907&lt;=1000),"600-1000CC",IF(AND(I907&gt;1000,I907&lt;=2000),"1000-2000CC",IF(AND(I907&gt;2000,I907&lt;=3000),"2000-3000CC",IF(AND(I907&gt;3000,I907&lt;=4000),"3000-4000CC",IF(AND(I907&gt;4000,I907&lt;=5000),"4000-5000CC",IF(AND(I907&gt;5000,I907&lt;=6000),"&gt;5000CC"))))))</f>
        <v>1000-2000CC</v>
      </c>
    </row>
    <row r="908" spans="1:11" x14ac:dyDescent="0.3">
      <c r="A908">
        <v>4556</v>
      </c>
      <c r="B908" t="s">
        <v>164</v>
      </c>
      <c r="C908" s="10">
        <v>16.149999999999999</v>
      </c>
      <c r="D908" s="3">
        <v>30106</v>
      </c>
      <c r="E908" t="s">
        <v>12</v>
      </c>
      <c r="F908" t="s">
        <v>13</v>
      </c>
      <c r="G908" t="s">
        <v>9</v>
      </c>
      <c r="H908">
        <v>2019</v>
      </c>
      <c r="I908">
        <v>1995</v>
      </c>
      <c r="J908" t="s">
        <v>61</v>
      </c>
      <c r="K908" t="str">
        <f>IF(AND(I908&gt;600,I908&lt;=1000),"600-1000CC",IF(AND(I908&gt;1000,I908&lt;=2000),"1000-2000CC",IF(AND(I908&gt;2000,I908&lt;=3000),"2000-3000CC",IF(AND(I908&gt;3000,I908&lt;=4000),"3000-4000CC",IF(AND(I908&gt;4000,I908&lt;=5000),"4000-5000CC",IF(AND(I908&gt;5000,I908&lt;=6000),"&gt;5000CC"))))))</f>
        <v>1000-2000CC</v>
      </c>
    </row>
    <row r="909" spans="1:11" x14ac:dyDescent="0.3">
      <c r="A909">
        <v>5043</v>
      </c>
      <c r="B909" t="s">
        <v>164</v>
      </c>
      <c r="C909" s="10">
        <v>16.149999999999999</v>
      </c>
      <c r="D909" s="3">
        <v>31752</v>
      </c>
      <c r="E909" t="s">
        <v>12</v>
      </c>
      <c r="F909" t="s">
        <v>13</v>
      </c>
      <c r="G909" t="s">
        <v>9</v>
      </c>
      <c r="H909">
        <v>2019</v>
      </c>
      <c r="I909">
        <v>998</v>
      </c>
      <c r="J909" t="s">
        <v>10</v>
      </c>
      <c r="K909" t="str">
        <f>IF(AND(I909&gt;600,I909&lt;=1000),"600-1000CC",IF(AND(I909&gt;1000,I909&lt;=2000),"1000-2000CC",IF(AND(I909&gt;2000,I909&lt;=3000),"2000-3000CC",IF(AND(I909&gt;3000,I909&lt;=4000),"3000-4000CC",IF(AND(I909&gt;4000,I909&lt;=5000),"4000-5000CC",IF(AND(I909&gt;5000,I909&lt;=6000),"&gt;5000CC"))))))</f>
        <v>600-1000CC</v>
      </c>
    </row>
    <row r="910" spans="1:11" x14ac:dyDescent="0.3">
      <c r="A910">
        <v>1128</v>
      </c>
      <c r="B910" t="s">
        <v>164</v>
      </c>
      <c r="C910" s="10">
        <v>16.13</v>
      </c>
      <c r="D910" s="3">
        <v>29827</v>
      </c>
      <c r="E910" t="s">
        <v>12</v>
      </c>
      <c r="F910" t="s">
        <v>13</v>
      </c>
      <c r="G910" t="s">
        <v>27</v>
      </c>
      <c r="H910">
        <v>2019</v>
      </c>
      <c r="I910">
        <v>1968</v>
      </c>
      <c r="J910" t="s">
        <v>10</v>
      </c>
      <c r="K910" t="str">
        <f>IF(AND(I910&gt;600,I910&lt;=1000),"600-1000CC",IF(AND(I910&gt;1000,I910&lt;=2000),"1000-2000CC",IF(AND(I910&gt;2000,I910&lt;=3000),"2000-3000CC",IF(AND(I910&gt;3000,I910&lt;=4000),"3000-4000CC",IF(AND(I910&gt;4000,I910&lt;=5000),"4000-5000CC",IF(AND(I910&gt;5000,I910&lt;=6000),"&gt;5000CC"))))))</f>
        <v>1000-2000CC</v>
      </c>
    </row>
    <row r="911" spans="1:11" x14ac:dyDescent="0.3">
      <c r="A911">
        <v>1397</v>
      </c>
      <c r="B911" t="s">
        <v>164</v>
      </c>
      <c r="C911" s="10">
        <v>16.13</v>
      </c>
      <c r="D911" s="3">
        <v>29827</v>
      </c>
      <c r="E911" t="s">
        <v>12</v>
      </c>
      <c r="F911" t="s">
        <v>13</v>
      </c>
      <c r="G911" t="s">
        <v>27</v>
      </c>
      <c r="H911">
        <v>2019</v>
      </c>
      <c r="I911">
        <v>1968</v>
      </c>
      <c r="J911" t="s">
        <v>10</v>
      </c>
      <c r="K911" t="str">
        <f>IF(AND(I911&gt;600,I911&lt;=1000),"600-1000CC",IF(AND(I911&gt;1000,I911&lt;=2000),"1000-2000CC",IF(AND(I911&gt;2000,I911&lt;=3000),"2000-3000CC",IF(AND(I911&gt;3000,I911&lt;=4000),"3000-4000CC",IF(AND(I911&gt;4000,I911&lt;=5000),"4000-5000CC",IF(AND(I911&gt;5000,I911&lt;=6000),"&gt;5000CC"))))))</f>
        <v>1000-2000CC</v>
      </c>
    </row>
    <row r="912" spans="1:11" x14ac:dyDescent="0.3">
      <c r="A912">
        <v>1606</v>
      </c>
      <c r="B912" t="s">
        <v>347</v>
      </c>
      <c r="C912" s="10">
        <v>16.100000000000001</v>
      </c>
      <c r="D912" s="3">
        <v>177000</v>
      </c>
      <c r="E912" t="s">
        <v>7</v>
      </c>
      <c r="F912" t="s">
        <v>8</v>
      </c>
      <c r="G912" t="s">
        <v>9</v>
      </c>
      <c r="H912">
        <v>2014</v>
      </c>
      <c r="I912">
        <v>1497</v>
      </c>
      <c r="J912" t="s">
        <v>10</v>
      </c>
      <c r="K912" t="str">
        <f>IF(AND(I912&gt;600,I912&lt;=1000),"600-1000CC",IF(AND(I912&gt;1000,I912&lt;=2000),"1000-2000CC",IF(AND(I912&gt;2000,I912&lt;=3000),"2000-3000CC",IF(AND(I912&gt;3000,I912&lt;=4000),"3000-4000CC",IF(AND(I912&gt;4000,I912&lt;=5000),"4000-5000CC",IF(AND(I912&gt;5000,I912&lt;=6000),"&gt;5000CC"))))))</f>
        <v>1000-2000CC</v>
      </c>
    </row>
    <row r="913" spans="1:11" x14ac:dyDescent="0.3">
      <c r="A913">
        <v>978</v>
      </c>
      <c r="B913" t="s">
        <v>51</v>
      </c>
      <c r="C913" s="10">
        <v>16</v>
      </c>
      <c r="D913" s="3">
        <v>40000</v>
      </c>
      <c r="E913" t="s">
        <v>7</v>
      </c>
      <c r="F913" t="s">
        <v>8</v>
      </c>
      <c r="G913" t="s">
        <v>9</v>
      </c>
      <c r="H913">
        <v>2019</v>
      </c>
      <c r="I913">
        <v>1582</v>
      </c>
      <c r="J913" t="s">
        <v>10</v>
      </c>
      <c r="K913" t="str">
        <f>IF(AND(I913&gt;600,I913&lt;=1000),"600-1000CC",IF(AND(I913&gt;1000,I913&lt;=2000),"1000-2000CC",IF(AND(I913&gt;2000,I913&lt;=3000),"2000-3000CC",IF(AND(I913&gt;3000,I913&lt;=4000),"3000-4000CC",IF(AND(I913&gt;4000,I913&lt;=5000),"4000-5000CC",IF(AND(I913&gt;5000,I913&lt;=6000),"&gt;5000CC"))))))</f>
        <v>1000-2000CC</v>
      </c>
    </row>
    <row r="914" spans="1:11" x14ac:dyDescent="0.3">
      <c r="A914">
        <v>1181</v>
      </c>
      <c r="B914" t="s">
        <v>514</v>
      </c>
      <c r="C914" s="10">
        <v>16</v>
      </c>
      <c r="D914" s="3">
        <v>94002</v>
      </c>
      <c r="E914" t="s">
        <v>7</v>
      </c>
      <c r="F914" t="s">
        <v>13</v>
      </c>
      <c r="G914" t="s">
        <v>27</v>
      </c>
      <c r="H914">
        <v>2014</v>
      </c>
      <c r="I914">
        <v>2494</v>
      </c>
      <c r="J914" t="s">
        <v>10</v>
      </c>
      <c r="K914" t="str">
        <f>IF(AND(I914&gt;600,I914&lt;=1000),"600-1000CC",IF(AND(I914&gt;1000,I914&lt;=2000),"1000-2000CC",IF(AND(I914&gt;2000,I914&lt;=3000),"2000-3000CC",IF(AND(I914&gt;3000,I914&lt;=4000),"3000-4000CC",IF(AND(I914&gt;4000,I914&lt;=5000),"4000-5000CC",IF(AND(I914&gt;5000,I914&lt;=6000),"&gt;5000CC"))))))</f>
        <v>2000-3000CC</v>
      </c>
    </row>
    <row r="915" spans="1:11" x14ac:dyDescent="0.3">
      <c r="A915">
        <v>1501</v>
      </c>
      <c r="B915" t="s">
        <v>514</v>
      </c>
      <c r="C915" s="10">
        <v>16</v>
      </c>
      <c r="D915" s="3">
        <v>94002</v>
      </c>
      <c r="E915" t="s">
        <v>7</v>
      </c>
      <c r="F915" t="s">
        <v>13</v>
      </c>
      <c r="G915" t="s">
        <v>27</v>
      </c>
      <c r="H915">
        <v>2014</v>
      </c>
      <c r="I915">
        <v>1797</v>
      </c>
      <c r="J915" t="s">
        <v>10</v>
      </c>
      <c r="K915" t="str">
        <f>IF(AND(I915&gt;600,I915&lt;=1000),"600-1000CC",IF(AND(I915&gt;1000,I915&lt;=2000),"1000-2000CC",IF(AND(I915&gt;2000,I915&lt;=3000),"2000-3000CC",IF(AND(I915&gt;3000,I915&lt;=4000),"3000-4000CC",IF(AND(I915&gt;4000,I915&lt;=5000),"4000-5000CC",IF(AND(I915&gt;5000,I915&lt;=6000),"&gt;5000CC"))))))</f>
        <v>1000-2000CC</v>
      </c>
    </row>
    <row r="916" spans="1:11" x14ac:dyDescent="0.3">
      <c r="A916">
        <v>1588</v>
      </c>
      <c r="B916" t="s">
        <v>184</v>
      </c>
      <c r="C916" s="10">
        <v>16</v>
      </c>
      <c r="D916" s="3">
        <v>65000</v>
      </c>
      <c r="E916" t="s">
        <v>7</v>
      </c>
      <c r="F916" t="s">
        <v>13</v>
      </c>
      <c r="G916" t="s">
        <v>9</v>
      </c>
      <c r="H916">
        <v>2014</v>
      </c>
      <c r="I916">
        <v>1462</v>
      </c>
      <c r="J916" t="s">
        <v>53</v>
      </c>
      <c r="K916" t="str">
        <f>IF(AND(I916&gt;600,I916&lt;=1000),"600-1000CC",IF(AND(I916&gt;1000,I916&lt;=2000),"1000-2000CC",IF(AND(I916&gt;2000,I916&lt;=3000),"2000-3000CC",IF(AND(I916&gt;3000,I916&lt;=4000),"3000-4000CC",IF(AND(I916&gt;4000,I916&lt;=5000),"4000-5000CC",IF(AND(I916&gt;5000,I916&lt;=6000),"&gt;5000CC"))))))</f>
        <v>1000-2000CC</v>
      </c>
    </row>
    <row r="917" spans="1:11" x14ac:dyDescent="0.3">
      <c r="A917">
        <v>1791</v>
      </c>
      <c r="B917" t="s">
        <v>554</v>
      </c>
      <c r="C917" s="10">
        <v>16</v>
      </c>
      <c r="D917" s="3">
        <v>75000</v>
      </c>
      <c r="E917" t="s">
        <v>7</v>
      </c>
      <c r="F917" t="s">
        <v>13</v>
      </c>
      <c r="G917" t="s">
        <v>9</v>
      </c>
      <c r="H917">
        <v>2015</v>
      </c>
      <c r="I917">
        <v>1798</v>
      </c>
      <c r="J917" t="s">
        <v>10</v>
      </c>
      <c r="K917" t="str">
        <f>IF(AND(I917&gt;600,I917&lt;=1000),"600-1000CC",IF(AND(I917&gt;1000,I917&lt;=2000),"1000-2000CC",IF(AND(I917&gt;2000,I917&lt;=3000),"2000-3000CC",IF(AND(I917&gt;3000,I917&lt;=4000),"3000-4000CC",IF(AND(I917&gt;4000,I917&lt;=5000),"4000-5000CC",IF(AND(I917&gt;5000,I917&lt;=6000),"&gt;5000CC"))))))</f>
        <v>1000-2000CC</v>
      </c>
    </row>
    <row r="918" spans="1:11" x14ac:dyDescent="0.3">
      <c r="A918">
        <v>1800</v>
      </c>
      <c r="B918" t="s">
        <v>1007</v>
      </c>
      <c r="C918" s="10">
        <v>16</v>
      </c>
      <c r="D918" s="3">
        <v>94000</v>
      </c>
      <c r="E918" t="s">
        <v>7</v>
      </c>
      <c r="F918" t="s">
        <v>13</v>
      </c>
      <c r="G918" t="s">
        <v>27</v>
      </c>
      <c r="H918">
        <v>2013</v>
      </c>
      <c r="I918">
        <v>2967</v>
      </c>
      <c r="J918" t="s">
        <v>61</v>
      </c>
      <c r="K918" t="str">
        <f>IF(AND(I918&gt;600,I918&lt;=1000),"600-1000CC",IF(AND(I918&gt;1000,I918&lt;=2000),"1000-2000CC",IF(AND(I918&gt;2000,I918&lt;=3000),"2000-3000CC",IF(AND(I918&gt;3000,I918&lt;=4000),"3000-4000CC",IF(AND(I918&gt;4000,I918&lt;=5000),"4000-5000CC",IF(AND(I918&gt;5000,I918&lt;=6000),"&gt;5000CC"))))))</f>
        <v>2000-3000CC</v>
      </c>
    </row>
    <row r="919" spans="1:11" x14ac:dyDescent="0.3">
      <c r="A919">
        <v>1805</v>
      </c>
      <c r="B919" t="s">
        <v>162</v>
      </c>
      <c r="C919" s="10">
        <v>16</v>
      </c>
      <c r="D919" s="3">
        <v>50000</v>
      </c>
      <c r="E919" t="s">
        <v>7</v>
      </c>
      <c r="F919" t="s">
        <v>13</v>
      </c>
      <c r="G919" t="s">
        <v>9</v>
      </c>
      <c r="H919">
        <v>2012</v>
      </c>
      <c r="I919">
        <v>2993</v>
      </c>
      <c r="J919" t="s">
        <v>10</v>
      </c>
      <c r="K919" t="str">
        <f>IF(AND(I919&gt;600,I919&lt;=1000),"600-1000CC",IF(AND(I919&gt;1000,I919&lt;=2000),"1000-2000CC",IF(AND(I919&gt;2000,I919&lt;=3000),"2000-3000CC",IF(AND(I919&gt;3000,I919&lt;=4000),"3000-4000CC",IF(AND(I919&gt;4000,I919&lt;=5000),"4000-5000CC",IF(AND(I919&gt;5000,I919&lt;=6000),"&gt;5000CC"))))))</f>
        <v>2000-3000CC</v>
      </c>
    </row>
    <row r="920" spans="1:11" x14ac:dyDescent="0.3">
      <c r="A920">
        <v>2245</v>
      </c>
      <c r="B920" t="s">
        <v>1164</v>
      </c>
      <c r="C920" s="10">
        <v>16</v>
      </c>
      <c r="D920" s="3">
        <v>10000</v>
      </c>
      <c r="E920" t="s">
        <v>12</v>
      </c>
      <c r="F920" t="s">
        <v>8</v>
      </c>
      <c r="G920" t="s">
        <v>9</v>
      </c>
      <c r="H920">
        <v>2022</v>
      </c>
      <c r="I920">
        <v>1197</v>
      </c>
      <c r="J920" t="s">
        <v>10</v>
      </c>
      <c r="K920" t="str">
        <f>IF(AND(I920&gt;600,I920&lt;=1000),"600-1000CC",IF(AND(I920&gt;1000,I920&lt;=2000),"1000-2000CC",IF(AND(I920&gt;2000,I920&lt;=3000),"2000-3000CC",IF(AND(I920&gt;3000,I920&lt;=4000),"3000-4000CC",IF(AND(I920&gt;4000,I920&lt;=5000),"4000-5000CC",IF(AND(I920&gt;5000,I920&lt;=6000),"&gt;5000CC"))))))</f>
        <v>1000-2000CC</v>
      </c>
    </row>
    <row r="921" spans="1:11" x14ac:dyDescent="0.3">
      <c r="A921">
        <v>2274</v>
      </c>
      <c r="B921" t="s">
        <v>113</v>
      </c>
      <c r="C921" s="10">
        <v>16</v>
      </c>
      <c r="D921" s="3">
        <v>50540</v>
      </c>
      <c r="E921" t="s">
        <v>7</v>
      </c>
      <c r="F921" t="s">
        <v>13</v>
      </c>
      <c r="G921" t="s">
        <v>9</v>
      </c>
      <c r="H921">
        <v>2019</v>
      </c>
      <c r="I921">
        <v>799</v>
      </c>
      <c r="J921" t="s">
        <v>10</v>
      </c>
      <c r="K921" t="str">
        <f>IF(AND(I921&gt;600,I921&lt;=1000),"600-1000CC",IF(AND(I921&gt;1000,I921&lt;=2000),"1000-2000CC",IF(AND(I921&gt;2000,I921&lt;=3000),"2000-3000CC",IF(AND(I921&gt;3000,I921&lt;=4000),"3000-4000CC",IF(AND(I921&gt;4000,I921&lt;=5000),"4000-5000CC",IF(AND(I921&gt;5000,I921&lt;=6000),"&gt;5000CC"))))))</f>
        <v>600-1000CC</v>
      </c>
    </row>
    <row r="922" spans="1:11" x14ac:dyDescent="0.3">
      <c r="A922">
        <v>2882</v>
      </c>
      <c r="B922" t="s">
        <v>164</v>
      </c>
      <c r="C922" s="10">
        <v>16</v>
      </c>
      <c r="D922" s="3">
        <v>50000</v>
      </c>
      <c r="E922" t="s">
        <v>12</v>
      </c>
      <c r="F922" t="s">
        <v>13</v>
      </c>
      <c r="G922" t="s">
        <v>9</v>
      </c>
      <c r="H922">
        <v>2019</v>
      </c>
      <c r="I922">
        <v>1248</v>
      </c>
      <c r="J922" t="s">
        <v>10</v>
      </c>
      <c r="K922" t="str">
        <f>IF(AND(I922&gt;600,I922&lt;=1000),"600-1000CC",IF(AND(I922&gt;1000,I922&lt;=2000),"1000-2000CC",IF(AND(I922&gt;2000,I922&lt;=3000),"2000-3000CC",IF(AND(I922&gt;3000,I922&lt;=4000),"3000-4000CC",IF(AND(I922&gt;4000,I922&lt;=5000),"4000-5000CC",IF(AND(I922&gt;5000,I922&lt;=6000),"&gt;5000CC"))))))</f>
        <v>1000-2000CC</v>
      </c>
    </row>
    <row r="923" spans="1:11" x14ac:dyDescent="0.3">
      <c r="A923">
        <v>3716</v>
      </c>
      <c r="B923" t="s">
        <v>1596</v>
      </c>
      <c r="C923" s="10">
        <v>16</v>
      </c>
      <c r="D923" s="3">
        <v>56000</v>
      </c>
      <c r="E923" t="s">
        <v>7</v>
      </c>
      <c r="F923" t="s">
        <v>13</v>
      </c>
      <c r="G923" t="s">
        <v>27</v>
      </c>
      <c r="H923">
        <v>2015</v>
      </c>
      <c r="I923">
        <v>1498</v>
      </c>
      <c r="J923" t="s">
        <v>10</v>
      </c>
      <c r="K923" t="str">
        <f>IF(AND(I923&gt;600,I923&lt;=1000),"600-1000CC",IF(AND(I923&gt;1000,I923&lt;=2000),"1000-2000CC",IF(AND(I923&gt;2000,I923&lt;=3000),"2000-3000CC",IF(AND(I923&gt;3000,I923&lt;=4000),"3000-4000CC",IF(AND(I923&gt;4000,I923&lt;=5000),"4000-5000CC",IF(AND(I923&gt;5000,I923&lt;=6000),"&gt;5000CC"))))))</f>
        <v>1000-2000CC</v>
      </c>
    </row>
    <row r="924" spans="1:11" x14ac:dyDescent="0.3">
      <c r="A924">
        <v>4320</v>
      </c>
      <c r="B924" t="s">
        <v>1596</v>
      </c>
      <c r="C924" s="10">
        <v>16</v>
      </c>
      <c r="D924" s="3">
        <v>56000</v>
      </c>
      <c r="E924" t="s">
        <v>7</v>
      </c>
      <c r="F924" t="s">
        <v>13</v>
      </c>
      <c r="G924" t="s">
        <v>27</v>
      </c>
      <c r="H924">
        <v>2015</v>
      </c>
      <c r="I924">
        <v>1248</v>
      </c>
      <c r="J924" t="s">
        <v>10</v>
      </c>
      <c r="K924" t="str">
        <f>IF(AND(I924&gt;600,I924&lt;=1000),"600-1000CC",IF(AND(I924&gt;1000,I924&lt;=2000),"1000-2000CC",IF(AND(I924&gt;2000,I924&lt;=3000),"2000-3000CC",IF(AND(I924&gt;3000,I924&lt;=4000),"3000-4000CC",IF(AND(I924&gt;4000,I924&lt;=5000),"4000-5000CC",IF(AND(I924&gt;5000,I924&lt;=6000),"&gt;5000CC"))))))</f>
        <v>1000-2000CC</v>
      </c>
    </row>
    <row r="925" spans="1:11" x14ac:dyDescent="0.3">
      <c r="A925">
        <v>5240</v>
      </c>
      <c r="B925" t="s">
        <v>514</v>
      </c>
      <c r="C925" s="10">
        <v>16</v>
      </c>
      <c r="D925" s="3">
        <v>94002</v>
      </c>
      <c r="E925" t="s">
        <v>7</v>
      </c>
      <c r="F925" t="s">
        <v>13</v>
      </c>
      <c r="G925" t="s">
        <v>27</v>
      </c>
      <c r="H925">
        <v>2014</v>
      </c>
      <c r="I925">
        <v>4367</v>
      </c>
      <c r="J925" t="s">
        <v>10</v>
      </c>
      <c r="K925" t="str">
        <f>IF(AND(I925&gt;600,I925&lt;=1000),"600-1000CC",IF(AND(I925&gt;1000,I925&lt;=2000),"1000-2000CC",IF(AND(I925&gt;2000,I925&lt;=3000),"2000-3000CC",IF(AND(I925&gt;3000,I925&lt;=4000),"3000-4000CC",IF(AND(I925&gt;4000,I925&lt;=5000),"4000-5000CC",IF(AND(I925&gt;5000,I925&lt;=6000),"&gt;5000CC"))))))</f>
        <v>4000-5000CC</v>
      </c>
    </row>
    <row r="926" spans="1:11" x14ac:dyDescent="0.3">
      <c r="A926">
        <v>3544</v>
      </c>
      <c r="B926" t="s">
        <v>343</v>
      </c>
      <c r="C926" s="10">
        <v>15.99</v>
      </c>
      <c r="D926" s="3">
        <v>13471</v>
      </c>
      <c r="E926" t="s">
        <v>12</v>
      </c>
      <c r="F926" t="s">
        <v>13</v>
      </c>
      <c r="G926" t="s">
        <v>9</v>
      </c>
      <c r="H926">
        <v>2021</v>
      </c>
      <c r="I926">
        <v>1396</v>
      </c>
      <c r="J926" t="s">
        <v>10</v>
      </c>
      <c r="K926" t="str">
        <f>IF(AND(I926&gt;600,I926&lt;=1000),"600-1000CC",IF(AND(I926&gt;1000,I926&lt;=2000),"1000-2000CC",IF(AND(I926&gt;2000,I926&lt;=3000),"2000-3000CC",IF(AND(I926&gt;3000,I926&lt;=4000),"3000-4000CC",IF(AND(I926&gt;4000,I926&lt;=5000),"4000-5000CC",IF(AND(I926&gt;5000,I926&lt;=6000),"&gt;5000CC"))))))</f>
        <v>1000-2000CC</v>
      </c>
    </row>
    <row r="927" spans="1:11" x14ac:dyDescent="0.3">
      <c r="A927">
        <v>502</v>
      </c>
      <c r="B927" t="s">
        <v>148</v>
      </c>
      <c r="C927" s="10">
        <v>15.95</v>
      </c>
      <c r="D927" s="3">
        <v>12662</v>
      </c>
      <c r="E927" t="s">
        <v>12</v>
      </c>
      <c r="F927" t="s">
        <v>8</v>
      </c>
      <c r="G927" t="s">
        <v>9</v>
      </c>
      <c r="H927">
        <v>2021</v>
      </c>
      <c r="I927">
        <v>1591</v>
      </c>
      <c r="J927" t="s">
        <v>10</v>
      </c>
      <c r="K927" t="str">
        <f>IF(AND(I927&gt;600,I927&lt;=1000),"600-1000CC",IF(AND(I927&gt;1000,I927&lt;=2000),"1000-2000CC",IF(AND(I927&gt;2000,I927&lt;=3000),"2000-3000CC",IF(AND(I927&gt;3000,I927&lt;=4000),"3000-4000CC",IF(AND(I927&gt;4000,I927&lt;=5000),"4000-5000CC",IF(AND(I927&gt;5000,I927&lt;=6000),"&gt;5000CC"))))))</f>
        <v>1000-2000CC</v>
      </c>
    </row>
    <row r="928" spans="1:11" x14ac:dyDescent="0.3">
      <c r="A928">
        <v>660</v>
      </c>
      <c r="B928" t="s">
        <v>164</v>
      </c>
      <c r="C928" s="10">
        <v>15.95</v>
      </c>
      <c r="D928" s="3">
        <v>28000</v>
      </c>
      <c r="E928" t="s">
        <v>12</v>
      </c>
      <c r="F928" t="s">
        <v>13</v>
      </c>
      <c r="G928" t="s">
        <v>9</v>
      </c>
      <c r="H928">
        <v>2019</v>
      </c>
      <c r="I928">
        <v>1497</v>
      </c>
      <c r="J928" t="s">
        <v>10</v>
      </c>
      <c r="K928" t="str">
        <f>IF(AND(I928&gt;600,I928&lt;=1000),"600-1000CC",IF(AND(I928&gt;1000,I928&lt;=2000),"1000-2000CC",IF(AND(I928&gt;2000,I928&lt;=3000),"2000-3000CC",IF(AND(I928&gt;3000,I928&lt;=4000),"3000-4000CC",IF(AND(I928&gt;4000,I928&lt;=5000),"4000-5000CC",IF(AND(I928&gt;5000,I928&lt;=6000),"&gt;5000CC"))))))</f>
        <v>1000-2000CC</v>
      </c>
    </row>
    <row r="929" spans="1:11" x14ac:dyDescent="0.3">
      <c r="A929">
        <v>2177</v>
      </c>
      <c r="B929" t="s">
        <v>518</v>
      </c>
      <c r="C929" s="10">
        <v>15.95</v>
      </c>
      <c r="D929" s="3">
        <v>19900</v>
      </c>
      <c r="E929" t="s">
        <v>272</v>
      </c>
      <c r="F929" t="s">
        <v>13</v>
      </c>
      <c r="G929" t="s">
        <v>9</v>
      </c>
      <c r="H929">
        <v>2021</v>
      </c>
      <c r="I929">
        <v>999</v>
      </c>
      <c r="J929" t="s">
        <v>61</v>
      </c>
      <c r="K929" t="str">
        <f>IF(AND(I929&gt;600,I929&lt;=1000),"600-1000CC",IF(AND(I929&gt;1000,I929&lt;=2000),"1000-2000CC",IF(AND(I929&gt;2000,I929&lt;=3000),"2000-3000CC",IF(AND(I929&gt;3000,I929&lt;=4000),"3000-4000CC",IF(AND(I929&gt;4000,I929&lt;=5000),"4000-5000CC",IF(AND(I929&gt;5000,I929&lt;=6000),"&gt;5000CC"))))))</f>
        <v>600-1000CC</v>
      </c>
    </row>
    <row r="930" spans="1:11" x14ac:dyDescent="0.3">
      <c r="A930">
        <v>44</v>
      </c>
      <c r="B930" t="s">
        <v>54</v>
      </c>
      <c r="C930" s="10">
        <v>15.9</v>
      </c>
      <c r="D930" s="3">
        <v>66000</v>
      </c>
      <c r="E930" t="s">
        <v>7</v>
      </c>
      <c r="F930" t="s">
        <v>8</v>
      </c>
      <c r="G930" t="s">
        <v>9</v>
      </c>
      <c r="H930">
        <v>2019</v>
      </c>
      <c r="I930">
        <v>1956</v>
      </c>
      <c r="J930" t="s">
        <v>10</v>
      </c>
      <c r="K930" t="str">
        <f>IF(AND(I930&gt;600,I930&lt;=1000),"600-1000CC",IF(AND(I930&gt;1000,I930&lt;=2000),"1000-2000CC",IF(AND(I930&gt;2000,I930&lt;=3000),"2000-3000CC",IF(AND(I930&gt;3000,I930&lt;=4000),"3000-4000CC",IF(AND(I930&gt;4000,I930&lt;=5000),"4000-5000CC",IF(AND(I930&gt;5000,I930&lt;=6000),"&gt;5000CC"))))))</f>
        <v>1000-2000CC</v>
      </c>
    </row>
    <row r="931" spans="1:11" x14ac:dyDescent="0.3">
      <c r="A931">
        <v>980</v>
      </c>
      <c r="B931" t="s">
        <v>113</v>
      </c>
      <c r="C931" s="10">
        <v>15.9</v>
      </c>
      <c r="D931" s="3">
        <v>73200</v>
      </c>
      <c r="E931" t="s">
        <v>7</v>
      </c>
      <c r="F931" t="s">
        <v>13</v>
      </c>
      <c r="G931" t="s">
        <v>9</v>
      </c>
      <c r="H931">
        <v>2018</v>
      </c>
      <c r="I931">
        <v>998</v>
      </c>
      <c r="J931" t="s">
        <v>10</v>
      </c>
      <c r="K931" t="str">
        <f>IF(AND(I931&gt;600,I931&lt;=1000),"600-1000CC",IF(AND(I931&gt;1000,I931&lt;=2000),"1000-2000CC",IF(AND(I931&gt;2000,I931&lt;=3000),"2000-3000CC",IF(AND(I931&gt;3000,I931&lt;=4000),"3000-4000CC",IF(AND(I931&gt;4000,I931&lt;=5000),"4000-5000CC",IF(AND(I931&gt;5000,I931&lt;=6000),"&gt;5000CC"))))))</f>
        <v>600-1000CC</v>
      </c>
    </row>
    <row r="932" spans="1:11" x14ac:dyDescent="0.3">
      <c r="A932">
        <v>1328</v>
      </c>
      <c r="B932" t="s">
        <v>802</v>
      </c>
      <c r="C932" s="10">
        <v>15.89</v>
      </c>
      <c r="D932" s="3">
        <v>73000</v>
      </c>
      <c r="E932" t="s">
        <v>7</v>
      </c>
      <c r="F932" t="s">
        <v>13</v>
      </c>
      <c r="G932" t="s">
        <v>9</v>
      </c>
      <c r="H932">
        <v>2015</v>
      </c>
      <c r="I932">
        <v>1968</v>
      </c>
      <c r="J932" t="s">
        <v>10</v>
      </c>
      <c r="K932" t="str">
        <f>IF(AND(I932&gt;600,I932&lt;=1000),"600-1000CC",IF(AND(I932&gt;1000,I932&lt;=2000),"1000-2000CC",IF(AND(I932&gt;2000,I932&lt;=3000),"2000-3000CC",IF(AND(I932&gt;3000,I932&lt;=4000),"3000-4000CC",IF(AND(I932&gt;4000,I932&lt;=5000),"4000-5000CC",IF(AND(I932&gt;5000,I932&lt;=6000),"&gt;5000CC"))))))</f>
        <v>1000-2000CC</v>
      </c>
    </row>
    <row r="933" spans="1:11" x14ac:dyDescent="0.3">
      <c r="A933">
        <v>2711</v>
      </c>
      <c r="B933" t="s">
        <v>266</v>
      </c>
      <c r="C933" s="10">
        <v>15.89</v>
      </c>
      <c r="D933" s="3">
        <v>33235</v>
      </c>
      <c r="E933" t="s">
        <v>7</v>
      </c>
      <c r="F933" t="s">
        <v>13</v>
      </c>
      <c r="G933" t="s">
        <v>27</v>
      </c>
      <c r="H933">
        <v>2015</v>
      </c>
      <c r="I933">
        <v>1451</v>
      </c>
      <c r="J933" t="s">
        <v>61</v>
      </c>
      <c r="K933" t="str">
        <f>IF(AND(I933&gt;600,I933&lt;=1000),"600-1000CC",IF(AND(I933&gt;1000,I933&lt;=2000),"1000-2000CC",IF(AND(I933&gt;2000,I933&lt;=3000),"2000-3000CC",IF(AND(I933&gt;3000,I933&lt;=4000),"3000-4000CC",IF(AND(I933&gt;4000,I933&lt;=5000),"4000-5000CC",IF(AND(I933&gt;5000,I933&lt;=6000),"&gt;5000CC"))))))</f>
        <v>1000-2000CC</v>
      </c>
    </row>
    <row r="934" spans="1:11" x14ac:dyDescent="0.3">
      <c r="A934">
        <v>23</v>
      </c>
      <c r="B934" t="s">
        <v>35</v>
      </c>
      <c r="C934" s="10">
        <v>15.88</v>
      </c>
      <c r="D934" s="3">
        <v>15414</v>
      </c>
      <c r="E934" t="s">
        <v>7</v>
      </c>
      <c r="F934" t="s">
        <v>8</v>
      </c>
      <c r="G934" t="s">
        <v>9</v>
      </c>
      <c r="H934">
        <v>2019</v>
      </c>
      <c r="I934">
        <v>1956</v>
      </c>
      <c r="J934" t="s">
        <v>10</v>
      </c>
      <c r="K934" t="str">
        <f>IF(AND(I934&gt;600,I934&lt;=1000),"600-1000CC",IF(AND(I934&gt;1000,I934&lt;=2000),"1000-2000CC",IF(AND(I934&gt;2000,I934&lt;=3000),"2000-3000CC",IF(AND(I934&gt;3000,I934&lt;=4000),"3000-4000CC",IF(AND(I934&gt;4000,I934&lt;=5000),"4000-5000CC",IF(AND(I934&gt;5000,I934&lt;=6000),"&gt;5000CC"))))))</f>
        <v>1000-2000CC</v>
      </c>
    </row>
    <row r="935" spans="1:11" x14ac:dyDescent="0.3">
      <c r="A935">
        <v>1155</v>
      </c>
      <c r="B935" t="s">
        <v>800</v>
      </c>
      <c r="C935" s="10">
        <v>15.85</v>
      </c>
      <c r="D935" s="3">
        <v>12001</v>
      </c>
      <c r="E935" t="s">
        <v>7</v>
      </c>
      <c r="F935" t="s">
        <v>8</v>
      </c>
      <c r="G935" t="s">
        <v>9</v>
      </c>
      <c r="H935">
        <v>2022</v>
      </c>
      <c r="I935">
        <v>2967</v>
      </c>
      <c r="J935" t="s">
        <v>61</v>
      </c>
      <c r="K935" t="str">
        <f>IF(AND(I935&gt;600,I935&lt;=1000),"600-1000CC",IF(AND(I935&gt;1000,I935&lt;=2000),"1000-2000CC",IF(AND(I935&gt;2000,I935&lt;=3000),"2000-3000CC",IF(AND(I935&gt;3000,I935&lt;=4000),"3000-4000CC",IF(AND(I935&gt;4000,I935&lt;=5000),"4000-5000CC",IF(AND(I935&gt;5000,I935&lt;=6000),"&gt;5000CC"))))))</f>
        <v>2000-3000CC</v>
      </c>
    </row>
    <row r="936" spans="1:11" x14ac:dyDescent="0.3">
      <c r="A936">
        <v>1447</v>
      </c>
      <c r="B936" t="s">
        <v>800</v>
      </c>
      <c r="C936" s="10">
        <v>15.85</v>
      </c>
      <c r="D936" s="3">
        <v>12001</v>
      </c>
      <c r="E936" t="s">
        <v>7</v>
      </c>
      <c r="F936" t="s">
        <v>8</v>
      </c>
      <c r="G936" t="s">
        <v>9</v>
      </c>
      <c r="H936">
        <v>2022</v>
      </c>
      <c r="I936">
        <v>1991</v>
      </c>
      <c r="J936" t="s">
        <v>10</v>
      </c>
      <c r="K936" t="str">
        <f>IF(AND(I936&gt;600,I936&lt;=1000),"600-1000CC",IF(AND(I936&gt;1000,I936&lt;=2000),"1000-2000CC",IF(AND(I936&gt;2000,I936&lt;=3000),"2000-3000CC",IF(AND(I936&gt;3000,I936&lt;=4000),"3000-4000CC",IF(AND(I936&gt;4000,I936&lt;=5000),"4000-5000CC",IF(AND(I936&gt;5000,I936&lt;=6000),"&gt;5000CC"))))))</f>
        <v>1000-2000CC</v>
      </c>
    </row>
    <row r="937" spans="1:11" x14ac:dyDescent="0.3">
      <c r="A937">
        <v>1428</v>
      </c>
      <c r="B937" t="s">
        <v>789</v>
      </c>
      <c r="C937" s="10">
        <v>15.76</v>
      </c>
      <c r="D937" s="3">
        <v>116378</v>
      </c>
      <c r="E937" t="s">
        <v>7</v>
      </c>
      <c r="F937" t="s">
        <v>13</v>
      </c>
      <c r="G937" t="s">
        <v>9</v>
      </c>
      <c r="H937">
        <v>2018</v>
      </c>
      <c r="I937">
        <v>998</v>
      </c>
      <c r="J937" t="s">
        <v>10</v>
      </c>
      <c r="K937" t="str">
        <f>IF(AND(I937&gt;600,I937&lt;=1000),"600-1000CC",IF(AND(I937&gt;1000,I937&lt;=2000),"1000-2000CC",IF(AND(I937&gt;2000,I937&lt;=3000),"2000-3000CC",IF(AND(I937&gt;3000,I937&lt;=4000),"3000-4000CC",IF(AND(I937&gt;4000,I937&lt;=5000),"4000-5000CC",IF(AND(I937&gt;5000,I937&lt;=6000),"&gt;5000CC"))))))</f>
        <v>600-1000CC</v>
      </c>
    </row>
    <row r="938" spans="1:11" x14ac:dyDescent="0.3">
      <c r="A938">
        <v>5224</v>
      </c>
      <c r="B938" t="s">
        <v>1881</v>
      </c>
      <c r="C938" s="10">
        <v>15.76</v>
      </c>
      <c r="D938" s="3">
        <v>27710</v>
      </c>
      <c r="E938" t="s">
        <v>12</v>
      </c>
      <c r="F938" t="s">
        <v>13</v>
      </c>
      <c r="G938" t="s">
        <v>9</v>
      </c>
      <c r="H938">
        <v>2020</v>
      </c>
      <c r="I938">
        <v>2987</v>
      </c>
      <c r="J938" t="s">
        <v>10</v>
      </c>
      <c r="K938" t="str">
        <f>IF(AND(I938&gt;600,I938&lt;=1000),"600-1000CC",IF(AND(I938&gt;1000,I938&lt;=2000),"1000-2000CC",IF(AND(I938&gt;2000,I938&lt;=3000),"2000-3000CC",IF(AND(I938&gt;3000,I938&lt;=4000),"3000-4000CC",IF(AND(I938&gt;4000,I938&lt;=5000),"4000-5000CC",IF(AND(I938&gt;5000,I938&lt;=6000),"&gt;5000CC"))))))</f>
        <v>2000-3000CC</v>
      </c>
    </row>
    <row r="939" spans="1:11" x14ac:dyDescent="0.3">
      <c r="A939">
        <v>112</v>
      </c>
      <c r="B939" t="s">
        <v>120</v>
      </c>
      <c r="C939" s="10">
        <v>15.75</v>
      </c>
      <c r="D939" s="3">
        <v>20500</v>
      </c>
      <c r="E939" t="s">
        <v>12</v>
      </c>
      <c r="F939" t="s">
        <v>13</v>
      </c>
      <c r="G939" t="s">
        <v>9</v>
      </c>
      <c r="H939">
        <v>2020</v>
      </c>
      <c r="I939">
        <v>1497</v>
      </c>
      <c r="J939" t="s">
        <v>10</v>
      </c>
      <c r="K939" t="str">
        <f>IF(AND(I939&gt;600,I939&lt;=1000),"600-1000CC",IF(AND(I939&gt;1000,I939&lt;=2000),"1000-2000CC",IF(AND(I939&gt;2000,I939&lt;=3000),"2000-3000CC",IF(AND(I939&gt;3000,I939&lt;=4000),"3000-4000CC",IF(AND(I939&gt;4000,I939&lt;=5000),"4000-5000CC",IF(AND(I939&gt;5000,I939&lt;=6000),"&gt;5000CC"))))))</f>
        <v>1000-2000CC</v>
      </c>
    </row>
    <row r="940" spans="1:11" x14ac:dyDescent="0.3">
      <c r="A940">
        <v>339</v>
      </c>
      <c r="B940" t="s">
        <v>310</v>
      </c>
      <c r="C940" s="10">
        <v>15.75</v>
      </c>
      <c r="D940" s="3">
        <v>58000</v>
      </c>
      <c r="E940" t="s">
        <v>7</v>
      </c>
      <c r="F940" t="s">
        <v>13</v>
      </c>
      <c r="G940" t="s">
        <v>27</v>
      </c>
      <c r="H940">
        <v>2014</v>
      </c>
      <c r="I940">
        <v>2143</v>
      </c>
      <c r="J940" t="s">
        <v>10</v>
      </c>
      <c r="K940" t="str">
        <f>IF(AND(I940&gt;600,I940&lt;=1000),"600-1000CC",IF(AND(I940&gt;1000,I940&lt;=2000),"1000-2000CC",IF(AND(I940&gt;2000,I940&lt;=3000),"2000-3000CC",IF(AND(I940&gt;3000,I940&lt;=4000),"3000-4000CC",IF(AND(I940&gt;4000,I940&lt;=5000),"4000-5000CC",IF(AND(I940&gt;5000,I940&lt;=6000),"&gt;5000CC"))))))</f>
        <v>2000-3000CC</v>
      </c>
    </row>
    <row r="941" spans="1:11" x14ac:dyDescent="0.3">
      <c r="A941">
        <v>1129</v>
      </c>
      <c r="B941" t="s">
        <v>789</v>
      </c>
      <c r="C941" s="10">
        <v>15.75</v>
      </c>
      <c r="D941" s="3">
        <v>55000</v>
      </c>
      <c r="E941" t="s">
        <v>7</v>
      </c>
      <c r="F941" t="s">
        <v>13</v>
      </c>
      <c r="G941" t="s">
        <v>9</v>
      </c>
      <c r="H941">
        <v>2017</v>
      </c>
      <c r="I941">
        <v>3198</v>
      </c>
      <c r="J941" t="s">
        <v>61</v>
      </c>
      <c r="K941" t="str">
        <f>IF(AND(I941&gt;600,I941&lt;=1000),"600-1000CC",IF(AND(I941&gt;1000,I941&lt;=2000),"1000-2000CC",IF(AND(I941&gt;2000,I941&lt;=3000),"2000-3000CC",IF(AND(I941&gt;3000,I941&lt;=4000),"3000-4000CC",IF(AND(I941&gt;4000,I941&lt;=5000),"4000-5000CC",IF(AND(I941&gt;5000,I941&lt;=6000),"&gt;5000CC"))))))</f>
        <v>3000-4000CC</v>
      </c>
    </row>
    <row r="942" spans="1:11" x14ac:dyDescent="0.3">
      <c r="A942">
        <v>1205</v>
      </c>
      <c r="B942" t="s">
        <v>342</v>
      </c>
      <c r="C942" s="10">
        <v>15.75</v>
      </c>
      <c r="D942" s="3">
        <v>62000</v>
      </c>
      <c r="E942" t="s">
        <v>7</v>
      </c>
      <c r="F942" t="s">
        <v>8</v>
      </c>
      <c r="G942" t="s">
        <v>9</v>
      </c>
      <c r="H942">
        <v>2019</v>
      </c>
      <c r="I942">
        <v>1498</v>
      </c>
      <c r="J942" t="s">
        <v>10</v>
      </c>
      <c r="K942" t="str">
        <f>IF(AND(I942&gt;600,I942&lt;=1000),"600-1000CC",IF(AND(I942&gt;1000,I942&lt;=2000),"1000-2000CC",IF(AND(I942&gt;2000,I942&lt;=3000),"2000-3000CC",IF(AND(I942&gt;3000,I942&lt;=4000),"3000-4000CC",IF(AND(I942&gt;4000,I942&lt;=5000),"4000-5000CC",IF(AND(I942&gt;5000,I942&lt;=6000),"&gt;5000CC"))))))</f>
        <v>1000-2000CC</v>
      </c>
    </row>
    <row r="943" spans="1:11" x14ac:dyDescent="0.3">
      <c r="A943">
        <v>1400</v>
      </c>
      <c r="B943" t="s">
        <v>789</v>
      </c>
      <c r="C943" s="10">
        <v>15.75</v>
      </c>
      <c r="D943" s="3">
        <v>55000</v>
      </c>
      <c r="E943" t="s">
        <v>7</v>
      </c>
      <c r="F943" t="s">
        <v>13</v>
      </c>
      <c r="G943" t="s">
        <v>9</v>
      </c>
      <c r="H943">
        <v>2017</v>
      </c>
      <c r="I943">
        <v>2755</v>
      </c>
      <c r="J943" t="s">
        <v>61</v>
      </c>
      <c r="K943" t="str">
        <f>IF(AND(I943&gt;600,I943&lt;=1000),"600-1000CC",IF(AND(I943&gt;1000,I943&lt;=2000),"1000-2000CC",IF(AND(I943&gt;2000,I943&lt;=3000),"2000-3000CC",IF(AND(I943&gt;3000,I943&lt;=4000),"3000-4000CC",IF(AND(I943&gt;4000,I943&lt;=5000),"4000-5000CC",IF(AND(I943&gt;5000,I943&lt;=6000),"&gt;5000CC"))))))</f>
        <v>2000-3000CC</v>
      </c>
    </row>
    <row r="944" spans="1:11" x14ac:dyDescent="0.3">
      <c r="A944">
        <v>1504</v>
      </c>
      <c r="B944" t="s">
        <v>342</v>
      </c>
      <c r="C944" s="10">
        <v>15.75</v>
      </c>
      <c r="D944" s="3">
        <v>62000</v>
      </c>
      <c r="E944" t="s">
        <v>7</v>
      </c>
      <c r="F944" t="s">
        <v>8</v>
      </c>
      <c r="G944" t="s">
        <v>9</v>
      </c>
      <c r="H944">
        <v>2019</v>
      </c>
      <c r="I944">
        <v>2993</v>
      </c>
      <c r="J944" t="s">
        <v>10</v>
      </c>
      <c r="K944" t="str">
        <f>IF(AND(I944&gt;600,I944&lt;=1000),"600-1000CC",IF(AND(I944&gt;1000,I944&lt;=2000),"1000-2000CC",IF(AND(I944&gt;2000,I944&lt;=3000),"2000-3000CC",IF(AND(I944&gt;3000,I944&lt;=4000),"3000-4000CC",IF(AND(I944&gt;4000,I944&lt;=5000),"4000-5000CC",IF(AND(I944&gt;5000,I944&lt;=6000),"&gt;5000CC"))))))</f>
        <v>2000-3000CC</v>
      </c>
    </row>
    <row r="945" spans="1:11" x14ac:dyDescent="0.3">
      <c r="A945">
        <v>5306</v>
      </c>
      <c r="B945" t="s">
        <v>342</v>
      </c>
      <c r="C945" s="10">
        <v>15.75</v>
      </c>
      <c r="D945" s="3">
        <v>62000</v>
      </c>
      <c r="E945" t="s">
        <v>7</v>
      </c>
      <c r="F945" t="s">
        <v>8</v>
      </c>
      <c r="G945" t="s">
        <v>9</v>
      </c>
      <c r="H945">
        <v>2019</v>
      </c>
      <c r="I945">
        <v>1950</v>
      </c>
      <c r="J945" t="s">
        <v>10</v>
      </c>
      <c r="K945" t="str">
        <f>IF(AND(I945&gt;600,I945&lt;=1000),"600-1000CC",IF(AND(I945&gt;1000,I945&lt;=2000),"1000-2000CC",IF(AND(I945&gt;2000,I945&lt;=3000),"2000-3000CC",IF(AND(I945&gt;3000,I945&lt;=4000),"3000-4000CC",IF(AND(I945&gt;4000,I945&lt;=5000),"4000-5000CC",IF(AND(I945&gt;5000,I945&lt;=6000),"&gt;5000CC"))))))</f>
        <v>1000-2000CC</v>
      </c>
    </row>
    <row r="946" spans="1:11" x14ac:dyDescent="0.3">
      <c r="A946">
        <v>2807</v>
      </c>
      <c r="B946" t="s">
        <v>340</v>
      </c>
      <c r="C946" s="10">
        <v>15.7</v>
      </c>
      <c r="D946" s="3">
        <v>30000</v>
      </c>
      <c r="E946" t="s">
        <v>7</v>
      </c>
      <c r="F946" t="s">
        <v>8</v>
      </c>
      <c r="G946" t="s">
        <v>9</v>
      </c>
      <c r="H946">
        <v>2020</v>
      </c>
      <c r="I946">
        <v>796</v>
      </c>
      <c r="J946" t="s">
        <v>10</v>
      </c>
      <c r="K946" t="str">
        <f>IF(AND(I946&gt;600,I946&lt;=1000),"600-1000CC",IF(AND(I946&gt;1000,I946&lt;=2000),"1000-2000CC",IF(AND(I946&gt;2000,I946&lt;=3000),"2000-3000CC",IF(AND(I946&gt;3000,I946&lt;=4000),"3000-4000CC",IF(AND(I946&gt;4000,I946&lt;=5000),"4000-5000CC",IF(AND(I946&gt;5000,I946&lt;=6000),"&gt;5000CC"))))))</f>
        <v>600-1000CC</v>
      </c>
    </row>
    <row r="947" spans="1:11" x14ac:dyDescent="0.3">
      <c r="A947">
        <v>4576</v>
      </c>
      <c r="B947" t="s">
        <v>340</v>
      </c>
      <c r="C947" s="10">
        <v>15.68</v>
      </c>
      <c r="D947" s="3">
        <v>32744</v>
      </c>
      <c r="E947" t="s">
        <v>7</v>
      </c>
      <c r="F947" t="s">
        <v>8</v>
      </c>
      <c r="G947" t="s">
        <v>27</v>
      </c>
      <c r="H947">
        <v>2019</v>
      </c>
      <c r="I947">
        <v>1193</v>
      </c>
      <c r="J947" t="s">
        <v>10</v>
      </c>
      <c r="K947" t="str">
        <f>IF(AND(I947&gt;600,I947&lt;=1000),"600-1000CC",IF(AND(I947&gt;1000,I947&lt;=2000),"1000-2000CC",IF(AND(I947&gt;2000,I947&lt;=3000),"2000-3000CC",IF(AND(I947&gt;3000,I947&lt;=4000),"3000-4000CC",IF(AND(I947&gt;4000,I947&lt;=5000),"4000-5000CC",IF(AND(I947&gt;5000,I947&lt;=6000),"&gt;5000CC"))))))</f>
        <v>1000-2000CC</v>
      </c>
    </row>
    <row r="948" spans="1:11" x14ac:dyDescent="0.3">
      <c r="A948">
        <v>383</v>
      </c>
      <c r="B948" t="s">
        <v>50</v>
      </c>
      <c r="C948" s="10">
        <v>15.65</v>
      </c>
      <c r="D948" s="3">
        <v>31727</v>
      </c>
      <c r="E948" t="s">
        <v>12</v>
      </c>
      <c r="F948" t="s">
        <v>8</v>
      </c>
      <c r="G948" t="s">
        <v>27</v>
      </c>
      <c r="H948">
        <v>2019</v>
      </c>
      <c r="I948">
        <v>1353</v>
      </c>
      <c r="J948" t="s">
        <v>10</v>
      </c>
      <c r="K948" t="str">
        <f>IF(AND(I948&gt;600,I948&lt;=1000),"600-1000CC",IF(AND(I948&gt;1000,I948&lt;=2000),"1000-2000CC",IF(AND(I948&gt;2000,I948&lt;=3000),"2000-3000CC",IF(AND(I948&gt;3000,I948&lt;=4000),"3000-4000CC",IF(AND(I948&gt;4000,I948&lt;=5000),"4000-5000CC",IF(AND(I948&gt;5000,I948&lt;=6000),"&gt;5000CC"))))))</f>
        <v>1000-2000CC</v>
      </c>
    </row>
    <row r="949" spans="1:11" x14ac:dyDescent="0.3">
      <c r="A949">
        <v>3192</v>
      </c>
      <c r="B949" t="s">
        <v>1251</v>
      </c>
      <c r="C949" s="10">
        <v>15.62</v>
      </c>
      <c r="D949" s="3">
        <v>74787</v>
      </c>
      <c r="E949" t="s">
        <v>7</v>
      </c>
      <c r="F949" t="s">
        <v>8</v>
      </c>
      <c r="G949" t="s">
        <v>9</v>
      </c>
      <c r="H949">
        <v>2020</v>
      </c>
      <c r="I949">
        <v>1248</v>
      </c>
      <c r="J949" t="s">
        <v>10</v>
      </c>
      <c r="K949" t="str">
        <f>IF(AND(I949&gt;600,I949&lt;=1000),"600-1000CC",IF(AND(I949&gt;1000,I949&lt;=2000),"1000-2000CC",IF(AND(I949&gt;2000,I949&lt;=3000),"2000-3000CC",IF(AND(I949&gt;3000,I949&lt;=4000),"3000-4000CC",IF(AND(I949&gt;4000,I949&lt;=5000),"4000-5000CC",IF(AND(I949&gt;5000,I949&lt;=6000),"&gt;5000CC"))))))</f>
        <v>1000-2000CC</v>
      </c>
    </row>
    <row r="950" spans="1:11" x14ac:dyDescent="0.3">
      <c r="A950">
        <v>4150</v>
      </c>
      <c r="B950" t="s">
        <v>1698</v>
      </c>
      <c r="C950" s="10">
        <v>15.61</v>
      </c>
      <c r="D950" s="3">
        <v>7585</v>
      </c>
      <c r="E950" t="s">
        <v>7</v>
      </c>
      <c r="F950" t="s">
        <v>8</v>
      </c>
      <c r="G950" t="s">
        <v>9</v>
      </c>
      <c r="H950">
        <v>2021</v>
      </c>
      <c r="I950">
        <v>1197</v>
      </c>
      <c r="J950" t="s">
        <v>10</v>
      </c>
      <c r="K950" t="str">
        <f>IF(AND(I950&gt;600,I950&lt;=1000),"600-1000CC",IF(AND(I950&gt;1000,I950&lt;=2000),"1000-2000CC",IF(AND(I950&gt;2000,I950&lt;=3000),"2000-3000CC",IF(AND(I950&gt;3000,I950&lt;=4000),"3000-4000CC",IF(AND(I950&gt;4000,I950&lt;=5000),"4000-5000CC",IF(AND(I950&gt;5000,I950&lt;=6000),"&gt;5000CC"))))))</f>
        <v>1000-2000CC</v>
      </c>
    </row>
    <row r="951" spans="1:11" x14ac:dyDescent="0.3">
      <c r="A951">
        <v>4163</v>
      </c>
      <c r="B951" t="s">
        <v>158</v>
      </c>
      <c r="C951" s="10">
        <v>15.58</v>
      </c>
      <c r="D951" s="3">
        <v>17280</v>
      </c>
      <c r="E951" t="s">
        <v>7</v>
      </c>
      <c r="F951" t="s">
        <v>13</v>
      </c>
      <c r="G951" t="s">
        <v>27</v>
      </c>
      <c r="H951">
        <v>2020</v>
      </c>
      <c r="I951">
        <v>624</v>
      </c>
      <c r="J951" t="s">
        <v>10</v>
      </c>
      <c r="K951" t="str">
        <f>IF(AND(I951&gt;600,I951&lt;=1000),"600-1000CC",IF(AND(I951&gt;1000,I951&lt;=2000),"1000-2000CC",IF(AND(I951&gt;2000,I951&lt;=3000),"2000-3000CC",IF(AND(I951&gt;3000,I951&lt;=4000),"3000-4000CC",IF(AND(I951&gt;4000,I951&lt;=5000),"4000-5000CC",IF(AND(I951&gt;5000,I951&lt;=6000),"&gt;5000CC"))))))</f>
        <v>600-1000CC</v>
      </c>
    </row>
    <row r="952" spans="1:11" x14ac:dyDescent="0.3">
      <c r="A952">
        <v>1249</v>
      </c>
      <c r="B952" t="s">
        <v>837</v>
      </c>
      <c r="C952" s="10">
        <v>15.56</v>
      </c>
      <c r="D952" s="3">
        <v>20900</v>
      </c>
      <c r="E952" t="s">
        <v>12</v>
      </c>
      <c r="F952" t="s">
        <v>13</v>
      </c>
      <c r="G952" t="s">
        <v>9</v>
      </c>
      <c r="H952">
        <v>2019</v>
      </c>
      <c r="I952">
        <v>1950</v>
      </c>
      <c r="J952" t="s">
        <v>10</v>
      </c>
      <c r="K952" t="str">
        <f>IF(AND(I952&gt;600,I952&lt;=1000),"600-1000CC",IF(AND(I952&gt;1000,I952&lt;=2000),"1000-2000CC",IF(AND(I952&gt;2000,I952&lt;=3000),"2000-3000CC",IF(AND(I952&gt;3000,I952&lt;=4000),"3000-4000CC",IF(AND(I952&gt;4000,I952&lt;=5000),"4000-5000CC",IF(AND(I952&gt;5000,I952&lt;=6000),"&gt;5000CC"))))))</f>
        <v>1000-2000CC</v>
      </c>
    </row>
    <row r="953" spans="1:11" x14ac:dyDescent="0.3">
      <c r="A953">
        <v>4613</v>
      </c>
      <c r="B953" t="s">
        <v>1775</v>
      </c>
      <c r="C953" s="10">
        <v>15.56</v>
      </c>
      <c r="D953" s="3">
        <v>126553</v>
      </c>
      <c r="E953" t="s">
        <v>7</v>
      </c>
      <c r="F953" t="s">
        <v>13</v>
      </c>
      <c r="G953" t="s">
        <v>9</v>
      </c>
      <c r="H953">
        <v>2013</v>
      </c>
      <c r="I953">
        <v>999</v>
      </c>
      <c r="J953" t="s">
        <v>61</v>
      </c>
      <c r="K953" t="str">
        <f>IF(AND(I953&gt;600,I953&lt;=1000),"600-1000CC",IF(AND(I953&gt;1000,I953&lt;=2000),"1000-2000CC",IF(AND(I953&gt;2000,I953&lt;=3000),"2000-3000CC",IF(AND(I953&gt;3000,I953&lt;=4000),"3000-4000CC",IF(AND(I953&gt;4000,I953&lt;=5000),"4000-5000CC",IF(AND(I953&gt;5000,I953&lt;=6000),"&gt;5000CC"))))))</f>
        <v>600-1000CC</v>
      </c>
    </row>
    <row r="954" spans="1:11" x14ac:dyDescent="0.3">
      <c r="A954">
        <v>41</v>
      </c>
      <c r="B954" t="s">
        <v>50</v>
      </c>
      <c r="C954" s="10">
        <v>15.53</v>
      </c>
      <c r="D954" s="3">
        <v>18557</v>
      </c>
      <c r="E954" t="s">
        <v>12</v>
      </c>
      <c r="F954" t="s">
        <v>8</v>
      </c>
      <c r="G954" t="s">
        <v>9</v>
      </c>
      <c r="H954">
        <v>2019</v>
      </c>
      <c r="I954">
        <v>1353</v>
      </c>
      <c r="J954" t="s">
        <v>10</v>
      </c>
      <c r="K954" t="str">
        <f>IF(AND(I954&gt;600,I954&lt;=1000),"600-1000CC",IF(AND(I954&gt;1000,I954&lt;=2000),"1000-2000CC",IF(AND(I954&gt;2000,I954&lt;=3000),"2000-3000CC",IF(AND(I954&gt;3000,I954&lt;=4000),"3000-4000CC",IF(AND(I954&gt;4000,I954&lt;=5000),"4000-5000CC",IF(AND(I954&gt;5000,I954&lt;=6000),"&gt;5000CC"))))))</f>
        <v>1000-2000CC</v>
      </c>
    </row>
    <row r="955" spans="1:11" x14ac:dyDescent="0.3">
      <c r="A955">
        <v>631</v>
      </c>
      <c r="B955" t="s">
        <v>518</v>
      </c>
      <c r="C955" s="10">
        <v>15.5</v>
      </c>
      <c r="D955" s="3">
        <v>10000</v>
      </c>
      <c r="E955" t="s">
        <v>272</v>
      </c>
      <c r="F955" t="s">
        <v>13</v>
      </c>
      <c r="G955" t="s">
        <v>9</v>
      </c>
      <c r="H955">
        <v>2022</v>
      </c>
      <c r="I955">
        <v>2993</v>
      </c>
      <c r="J955" t="s">
        <v>10</v>
      </c>
      <c r="K955" t="str">
        <f>IF(AND(I955&gt;600,I955&lt;=1000),"600-1000CC",IF(AND(I955&gt;1000,I955&lt;=2000),"1000-2000CC",IF(AND(I955&gt;2000,I955&lt;=3000),"2000-3000CC",IF(AND(I955&gt;3000,I955&lt;=4000),"3000-4000CC",IF(AND(I955&gt;4000,I955&lt;=5000),"4000-5000CC",IF(AND(I955&gt;5000,I955&lt;=6000),"&gt;5000CC"))))))</f>
        <v>2000-3000CC</v>
      </c>
    </row>
    <row r="956" spans="1:11" x14ac:dyDescent="0.3">
      <c r="A956">
        <v>2175</v>
      </c>
      <c r="B956" t="s">
        <v>320</v>
      </c>
      <c r="C956" s="10">
        <v>15.5</v>
      </c>
      <c r="D956" s="3">
        <v>74000</v>
      </c>
      <c r="E956" t="s">
        <v>12</v>
      </c>
      <c r="F956" t="s">
        <v>13</v>
      </c>
      <c r="G956" t="s">
        <v>9</v>
      </c>
      <c r="H956">
        <v>2016</v>
      </c>
      <c r="I956">
        <v>0</v>
      </c>
      <c r="J956" t="s">
        <v>61</v>
      </c>
      <c r="K956" t="b">
        <f>IF(AND(I956&gt;600,I956&lt;=1000),"600-1000CC",IF(AND(I956&gt;1000,I956&lt;=2000),"1000-2000CC",IF(AND(I956&gt;2000,I956&lt;=3000),"2000-3000CC",IF(AND(I956&gt;3000,I956&lt;=4000),"3000-4000CC",IF(AND(I956&gt;4000,I956&lt;=5000),"4000-5000CC",IF(AND(I956&gt;5000,I956&lt;=6000),"&gt;5000CC"))))))</f>
        <v>0</v>
      </c>
    </row>
    <row r="957" spans="1:11" x14ac:dyDescent="0.3">
      <c r="A957">
        <v>2309</v>
      </c>
      <c r="B957" t="s">
        <v>50</v>
      </c>
      <c r="C957" s="10">
        <v>15.5</v>
      </c>
      <c r="D957" s="3">
        <v>60000</v>
      </c>
      <c r="E957" t="s">
        <v>12</v>
      </c>
      <c r="F957" t="s">
        <v>8</v>
      </c>
      <c r="G957" t="s">
        <v>9</v>
      </c>
      <c r="H957">
        <v>2020</v>
      </c>
      <c r="I957">
        <v>1197</v>
      </c>
      <c r="J957" t="s">
        <v>289</v>
      </c>
      <c r="K957" t="str">
        <f>IF(AND(I957&gt;600,I957&lt;=1000),"600-1000CC",IF(AND(I957&gt;1000,I957&lt;=2000),"1000-2000CC",IF(AND(I957&gt;2000,I957&lt;=3000),"2000-3000CC",IF(AND(I957&gt;3000,I957&lt;=4000),"3000-4000CC",IF(AND(I957&gt;4000,I957&lt;=5000),"4000-5000CC",IF(AND(I957&gt;5000,I957&lt;=6000),"&gt;5000CC"))))))</f>
        <v>1000-2000CC</v>
      </c>
    </row>
    <row r="958" spans="1:11" x14ac:dyDescent="0.3">
      <c r="A958">
        <v>2783</v>
      </c>
      <c r="B958" t="s">
        <v>164</v>
      </c>
      <c r="C958" s="10">
        <v>15.5</v>
      </c>
      <c r="D958" s="3">
        <v>14700</v>
      </c>
      <c r="E958" t="s">
        <v>12</v>
      </c>
      <c r="F958" t="s">
        <v>13</v>
      </c>
      <c r="G958" t="s">
        <v>9</v>
      </c>
      <c r="H958">
        <v>2019</v>
      </c>
      <c r="I958">
        <v>2523</v>
      </c>
      <c r="J958" t="s">
        <v>10</v>
      </c>
      <c r="K958" t="str">
        <f>IF(AND(I958&gt;600,I958&lt;=1000),"600-1000CC",IF(AND(I958&gt;1000,I958&lt;=2000),"1000-2000CC",IF(AND(I958&gt;2000,I958&lt;=3000),"2000-3000CC",IF(AND(I958&gt;3000,I958&lt;=4000),"3000-4000CC",IF(AND(I958&gt;4000,I958&lt;=5000),"4000-5000CC",IF(AND(I958&gt;5000,I958&lt;=6000),"&gt;5000CC"))))))</f>
        <v>2000-3000CC</v>
      </c>
    </row>
    <row r="959" spans="1:11" x14ac:dyDescent="0.3">
      <c r="A959">
        <v>3815</v>
      </c>
      <c r="B959" t="s">
        <v>322</v>
      </c>
      <c r="C959" s="10">
        <v>15.5</v>
      </c>
      <c r="D959" s="3">
        <v>30000</v>
      </c>
      <c r="E959" t="s">
        <v>7</v>
      </c>
      <c r="F959" t="s">
        <v>8</v>
      </c>
      <c r="G959" t="s">
        <v>9</v>
      </c>
      <c r="H959">
        <v>2019</v>
      </c>
      <c r="I959">
        <v>998</v>
      </c>
      <c r="J959" t="s">
        <v>10</v>
      </c>
      <c r="K959" t="str">
        <f>IF(AND(I959&gt;600,I959&lt;=1000),"600-1000CC",IF(AND(I959&gt;1000,I959&lt;=2000),"1000-2000CC",IF(AND(I959&gt;2000,I959&lt;=3000),"2000-3000CC",IF(AND(I959&gt;3000,I959&lt;=4000),"3000-4000CC",IF(AND(I959&gt;4000,I959&lt;=5000),"4000-5000CC",IF(AND(I959&gt;5000,I959&lt;=6000),"&gt;5000CC"))))))</f>
        <v>600-1000CC</v>
      </c>
    </row>
    <row r="960" spans="1:11" x14ac:dyDescent="0.3">
      <c r="A960">
        <v>4455</v>
      </c>
      <c r="B960" t="s">
        <v>1745</v>
      </c>
      <c r="C960" s="10">
        <v>15.5</v>
      </c>
      <c r="D960" s="3">
        <v>32000</v>
      </c>
      <c r="E960" t="s">
        <v>7</v>
      </c>
      <c r="F960" t="s">
        <v>13</v>
      </c>
      <c r="G960" t="s">
        <v>9</v>
      </c>
      <c r="H960">
        <v>2021</v>
      </c>
      <c r="I960">
        <v>1198</v>
      </c>
      <c r="J960" t="s">
        <v>10</v>
      </c>
      <c r="K960" t="str">
        <f>IF(AND(I960&gt;600,I960&lt;=1000),"600-1000CC",IF(AND(I960&gt;1000,I960&lt;=2000),"1000-2000CC",IF(AND(I960&gt;2000,I960&lt;=3000),"2000-3000CC",IF(AND(I960&gt;3000,I960&lt;=4000),"3000-4000CC",IF(AND(I960&gt;4000,I960&lt;=5000),"4000-5000CC",IF(AND(I960&gt;5000,I960&lt;=6000),"&gt;5000CC"))))))</f>
        <v>1000-2000CC</v>
      </c>
    </row>
    <row r="961" spans="1:11" x14ac:dyDescent="0.3">
      <c r="A961">
        <v>4641</v>
      </c>
      <c r="B961" t="s">
        <v>1745</v>
      </c>
      <c r="C961" s="10">
        <v>15.5</v>
      </c>
      <c r="D961" s="3">
        <v>32000</v>
      </c>
      <c r="E961" t="s">
        <v>7</v>
      </c>
      <c r="F961" t="s">
        <v>13</v>
      </c>
      <c r="G961" t="s">
        <v>9</v>
      </c>
      <c r="H961">
        <v>2021</v>
      </c>
      <c r="I961">
        <v>1995</v>
      </c>
      <c r="J961" t="s">
        <v>10</v>
      </c>
      <c r="K961" t="str">
        <f>IF(AND(I961&gt;600,I961&lt;=1000),"600-1000CC",IF(AND(I961&gt;1000,I961&lt;=2000),"1000-2000CC",IF(AND(I961&gt;2000,I961&lt;=3000),"2000-3000CC",IF(AND(I961&gt;3000,I961&lt;=4000),"3000-4000CC",IF(AND(I961&gt;4000,I961&lt;=5000),"4000-5000CC",IF(AND(I961&gt;5000,I961&lt;=6000),"&gt;5000CC"))))))</f>
        <v>1000-2000CC</v>
      </c>
    </row>
    <row r="962" spans="1:11" x14ac:dyDescent="0.3">
      <c r="A962">
        <v>4644</v>
      </c>
      <c r="B962" t="s">
        <v>1780</v>
      </c>
      <c r="C962" s="10">
        <v>15.5</v>
      </c>
      <c r="D962" s="3">
        <v>20000</v>
      </c>
      <c r="E962" t="s">
        <v>12</v>
      </c>
      <c r="F962" t="s">
        <v>13</v>
      </c>
      <c r="G962" t="s">
        <v>9</v>
      </c>
      <c r="H962">
        <v>2021</v>
      </c>
      <c r="I962">
        <v>1298</v>
      </c>
      <c r="J962" t="s">
        <v>10</v>
      </c>
      <c r="K962" t="str">
        <f>IF(AND(I962&gt;600,I962&lt;=1000),"600-1000CC",IF(AND(I962&gt;1000,I962&lt;=2000),"1000-2000CC",IF(AND(I962&gt;2000,I962&lt;=3000),"2000-3000CC",IF(AND(I962&gt;3000,I962&lt;=4000),"3000-4000CC",IF(AND(I962&gt;4000,I962&lt;=5000),"4000-5000CC",IF(AND(I962&gt;5000,I962&lt;=6000),"&gt;5000CC"))))))</f>
        <v>1000-2000CC</v>
      </c>
    </row>
    <row r="963" spans="1:11" x14ac:dyDescent="0.3">
      <c r="A963">
        <v>4943</v>
      </c>
      <c r="B963" t="s">
        <v>1745</v>
      </c>
      <c r="C963" s="10">
        <v>15.5</v>
      </c>
      <c r="D963" s="3">
        <v>32000</v>
      </c>
      <c r="E963" t="s">
        <v>7</v>
      </c>
      <c r="F963" t="s">
        <v>13</v>
      </c>
      <c r="G963" t="s">
        <v>9</v>
      </c>
      <c r="H963">
        <v>2021</v>
      </c>
      <c r="I963">
        <v>998</v>
      </c>
      <c r="J963" t="s">
        <v>61</v>
      </c>
      <c r="K963" t="str">
        <f>IF(AND(I963&gt;600,I963&lt;=1000),"600-1000CC",IF(AND(I963&gt;1000,I963&lt;=2000),"1000-2000CC",IF(AND(I963&gt;2000,I963&lt;=3000),"2000-3000CC",IF(AND(I963&gt;3000,I963&lt;=4000),"3000-4000CC",IF(AND(I963&gt;4000,I963&lt;=5000),"4000-5000CC",IF(AND(I963&gt;5000,I963&lt;=6000),"&gt;5000CC"))))))</f>
        <v>600-1000CC</v>
      </c>
    </row>
    <row r="964" spans="1:11" x14ac:dyDescent="0.3">
      <c r="A964">
        <v>5297</v>
      </c>
      <c r="B964" t="s">
        <v>521</v>
      </c>
      <c r="C964" s="10">
        <v>15.5</v>
      </c>
      <c r="D964" s="3">
        <v>60000</v>
      </c>
      <c r="E964" t="s">
        <v>7</v>
      </c>
      <c r="F964" t="s">
        <v>13</v>
      </c>
      <c r="G964" t="s">
        <v>9</v>
      </c>
      <c r="H964">
        <v>2017</v>
      </c>
      <c r="I964">
        <v>1497</v>
      </c>
      <c r="J964" t="s">
        <v>10</v>
      </c>
      <c r="K964" t="str">
        <f>IF(AND(I964&gt;600,I964&lt;=1000),"600-1000CC",IF(AND(I964&gt;1000,I964&lt;=2000),"1000-2000CC",IF(AND(I964&gt;2000,I964&lt;=3000),"2000-3000CC",IF(AND(I964&gt;3000,I964&lt;=4000),"3000-4000CC",IF(AND(I964&gt;4000,I964&lt;=5000),"4000-5000CC",IF(AND(I964&gt;5000,I964&lt;=6000),"&gt;5000CC"))))))</f>
        <v>1000-2000CC</v>
      </c>
    </row>
    <row r="965" spans="1:11" x14ac:dyDescent="0.3">
      <c r="A965">
        <v>1986</v>
      </c>
      <c r="B965" t="s">
        <v>789</v>
      </c>
      <c r="C965" s="10">
        <v>15.46</v>
      </c>
      <c r="D965" s="3">
        <v>47791</v>
      </c>
      <c r="E965" t="s">
        <v>7</v>
      </c>
      <c r="F965" t="s">
        <v>13</v>
      </c>
      <c r="G965" t="s">
        <v>9</v>
      </c>
      <c r="H965">
        <v>2017</v>
      </c>
      <c r="I965">
        <v>1086</v>
      </c>
      <c r="J965" t="s">
        <v>10</v>
      </c>
      <c r="K965" t="str">
        <f>IF(AND(I965&gt;600,I965&lt;=1000),"600-1000CC",IF(AND(I965&gt;1000,I965&lt;=2000),"1000-2000CC",IF(AND(I965&gt;2000,I965&lt;=3000),"2000-3000CC",IF(AND(I965&gt;3000,I965&lt;=4000),"3000-4000CC",IF(AND(I965&gt;4000,I965&lt;=5000),"4000-5000CC",IF(AND(I965&gt;5000,I965&lt;=6000),"&gt;5000CC"))))))</f>
        <v>1000-2000CC</v>
      </c>
    </row>
    <row r="966" spans="1:11" x14ac:dyDescent="0.3">
      <c r="A966">
        <v>705</v>
      </c>
      <c r="B966" t="s">
        <v>560</v>
      </c>
      <c r="C966" s="10">
        <v>15.45</v>
      </c>
      <c r="D966" s="3">
        <v>28000</v>
      </c>
      <c r="E966" t="s">
        <v>7</v>
      </c>
      <c r="F966" t="s">
        <v>8</v>
      </c>
      <c r="G966" t="s">
        <v>9</v>
      </c>
      <c r="H966">
        <v>2020</v>
      </c>
      <c r="I966">
        <v>1364</v>
      </c>
      <c r="J966" t="s">
        <v>127</v>
      </c>
      <c r="K966" t="str">
        <f>IF(AND(I966&gt;600,I966&lt;=1000),"600-1000CC",IF(AND(I966&gt;1000,I966&lt;=2000),"1000-2000CC",IF(AND(I966&gt;2000,I966&lt;=3000),"2000-3000CC",IF(AND(I966&gt;3000,I966&lt;=4000),"3000-4000CC",IF(AND(I966&gt;4000,I966&lt;=5000),"4000-5000CC",IF(AND(I966&gt;5000,I966&lt;=6000),"&gt;5000CC"))))))</f>
        <v>1000-2000CC</v>
      </c>
    </row>
    <row r="967" spans="1:11" x14ac:dyDescent="0.3">
      <c r="A967">
        <v>3404</v>
      </c>
      <c r="B967" t="s">
        <v>1518</v>
      </c>
      <c r="C967" s="10">
        <v>15.42</v>
      </c>
      <c r="D967" s="3">
        <v>32638</v>
      </c>
      <c r="E967" t="s">
        <v>7</v>
      </c>
      <c r="F967" t="s">
        <v>8</v>
      </c>
      <c r="G967" t="s">
        <v>9</v>
      </c>
      <c r="H967">
        <v>2021</v>
      </c>
      <c r="I967">
        <v>2967</v>
      </c>
      <c r="J967" t="s">
        <v>10</v>
      </c>
      <c r="K967" t="str">
        <f>IF(AND(I967&gt;600,I967&lt;=1000),"600-1000CC",IF(AND(I967&gt;1000,I967&lt;=2000),"1000-2000CC",IF(AND(I967&gt;2000,I967&lt;=3000),"2000-3000CC",IF(AND(I967&gt;3000,I967&lt;=4000),"3000-4000CC",IF(AND(I967&gt;4000,I967&lt;=5000),"4000-5000CC",IF(AND(I967&gt;5000,I967&lt;=6000),"&gt;5000CC"))))))</f>
        <v>2000-3000CC</v>
      </c>
    </row>
    <row r="968" spans="1:11" x14ac:dyDescent="0.3">
      <c r="A968">
        <v>5039</v>
      </c>
      <c r="B968" t="s">
        <v>1197</v>
      </c>
      <c r="C968" s="10">
        <v>15.3</v>
      </c>
      <c r="D968" s="3">
        <v>58493</v>
      </c>
      <c r="E968" t="s">
        <v>7</v>
      </c>
      <c r="F968" t="s">
        <v>8</v>
      </c>
      <c r="G968" t="s">
        <v>9</v>
      </c>
      <c r="H968">
        <v>2020</v>
      </c>
      <c r="I968">
        <v>1248</v>
      </c>
      <c r="J968" t="s">
        <v>10</v>
      </c>
      <c r="K968" t="str">
        <f>IF(AND(I968&gt;600,I968&lt;=1000),"600-1000CC",IF(AND(I968&gt;1000,I968&lt;=2000),"1000-2000CC",IF(AND(I968&gt;2000,I968&lt;=3000),"2000-3000CC",IF(AND(I968&gt;3000,I968&lt;=4000),"3000-4000CC",IF(AND(I968&gt;4000,I968&lt;=5000),"4000-5000CC",IF(AND(I968&gt;5000,I968&lt;=6000),"&gt;5000CC"))))))</f>
        <v>1000-2000CC</v>
      </c>
    </row>
    <row r="969" spans="1:11" x14ac:dyDescent="0.3">
      <c r="A969">
        <v>1253</v>
      </c>
      <c r="B969" t="s">
        <v>597</v>
      </c>
      <c r="C969" s="10">
        <v>15.25</v>
      </c>
      <c r="D969" s="3">
        <v>48101</v>
      </c>
      <c r="E969" t="s">
        <v>7</v>
      </c>
      <c r="F969" t="s">
        <v>8</v>
      </c>
      <c r="G969" t="s">
        <v>9</v>
      </c>
      <c r="H969">
        <v>2020</v>
      </c>
      <c r="I969">
        <v>1997</v>
      </c>
      <c r="J969" t="s">
        <v>10</v>
      </c>
      <c r="K969" t="str">
        <f>IF(AND(I969&gt;600,I969&lt;=1000),"600-1000CC",IF(AND(I969&gt;1000,I969&lt;=2000),"1000-2000CC",IF(AND(I969&gt;2000,I969&lt;=3000),"2000-3000CC",IF(AND(I969&gt;3000,I969&lt;=4000),"3000-4000CC",IF(AND(I969&gt;4000,I969&lt;=5000),"4000-5000CC",IF(AND(I969&gt;5000,I969&lt;=6000),"&gt;5000CC"))))))</f>
        <v>1000-2000CC</v>
      </c>
    </row>
    <row r="970" spans="1:11" x14ac:dyDescent="0.3">
      <c r="A970">
        <v>1874</v>
      </c>
      <c r="B970" t="s">
        <v>524</v>
      </c>
      <c r="C970" s="10">
        <v>15.25</v>
      </c>
      <c r="D970" s="3">
        <v>18999</v>
      </c>
      <c r="E970" t="s">
        <v>12</v>
      </c>
      <c r="F970" t="s">
        <v>13</v>
      </c>
      <c r="G970" t="s">
        <v>27</v>
      </c>
      <c r="H970">
        <v>2010</v>
      </c>
      <c r="I970">
        <v>1248</v>
      </c>
      <c r="J970" t="s">
        <v>10</v>
      </c>
      <c r="K970" t="str">
        <f>IF(AND(I970&gt;600,I970&lt;=1000),"600-1000CC",IF(AND(I970&gt;1000,I970&lt;=2000),"1000-2000CC",IF(AND(I970&gt;2000,I970&lt;=3000),"2000-3000CC",IF(AND(I970&gt;3000,I970&lt;=4000),"3000-4000CC",IF(AND(I970&gt;4000,I970&lt;=5000),"4000-5000CC",IF(AND(I970&gt;5000,I970&lt;=6000),"&gt;5000CC"))))))</f>
        <v>1000-2000CC</v>
      </c>
    </row>
    <row r="971" spans="1:11" x14ac:dyDescent="0.3">
      <c r="A971">
        <v>2141</v>
      </c>
      <c r="B971" t="s">
        <v>1132</v>
      </c>
      <c r="C971" s="10">
        <v>15.25</v>
      </c>
      <c r="D971" s="3">
        <v>4792</v>
      </c>
      <c r="E971" t="s">
        <v>12</v>
      </c>
      <c r="F971" t="s">
        <v>8</v>
      </c>
      <c r="G971" t="s">
        <v>1130</v>
      </c>
      <c r="H971">
        <v>2022</v>
      </c>
      <c r="I971">
        <v>1956</v>
      </c>
      <c r="J971" t="s">
        <v>10</v>
      </c>
      <c r="K971" t="str">
        <f>IF(AND(I971&gt;600,I971&lt;=1000),"600-1000CC",IF(AND(I971&gt;1000,I971&lt;=2000),"1000-2000CC",IF(AND(I971&gt;2000,I971&lt;=3000),"2000-3000CC",IF(AND(I971&gt;3000,I971&lt;=4000),"3000-4000CC",IF(AND(I971&gt;4000,I971&lt;=5000),"4000-5000CC",IF(AND(I971&gt;5000,I971&lt;=6000),"&gt;5000CC"))))))</f>
        <v>1000-2000CC</v>
      </c>
    </row>
    <row r="972" spans="1:11" x14ac:dyDescent="0.3">
      <c r="A972">
        <v>4808</v>
      </c>
      <c r="B972" t="s">
        <v>347</v>
      </c>
      <c r="C972" s="10">
        <v>15.21</v>
      </c>
      <c r="D972" s="3">
        <v>74300</v>
      </c>
      <c r="E972" t="s">
        <v>7</v>
      </c>
      <c r="F972" t="s">
        <v>8</v>
      </c>
      <c r="G972" t="s">
        <v>9</v>
      </c>
      <c r="H972">
        <v>2014</v>
      </c>
      <c r="I972">
        <v>1198</v>
      </c>
      <c r="J972" t="s">
        <v>10</v>
      </c>
      <c r="K972" t="str">
        <f>IF(AND(I972&gt;600,I972&lt;=1000),"600-1000CC",IF(AND(I972&gt;1000,I972&lt;=2000),"1000-2000CC",IF(AND(I972&gt;2000,I972&lt;=3000),"2000-3000CC",IF(AND(I972&gt;3000,I972&lt;=4000),"3000-4000CC",IF(AND(I972&gt;4000,I972&lt;=5000),"4000-5000CC",IF(AND(I972&gt;5000,I972&lt;=6000),"&gt;5000CC"))))))</f>
        <v>1000-2000CC</v>
      </c>
    </row>
    <row r="973" spans="1:11" x14ac:dyDescent="0.3">
      <c r="A973">
        <v>681</v>
      </c>
      <c r="B973" t="s">
        <v>549</v>
      </c>
      <c r="C973" s="10">
        <v>15.11</v>
      </c>
      <c r="D973" s="3">
        <v>60000</v>
      </c>
      <c r="E973" t="s">
        <v>12</v>
      </c>
      <c r="F973" t="s">
        <v>13</v>
      </c>
      <c r="G973" t="s">
        <v>9</v>
      </c>
      <c r="H973">
        <v>2013</v>
      </c>
      <c r="I973">
        <v>1498</v>
      </c>
      <c r="J973" t="s">
        <v>10</v>
      </c>
      <c r="K973" t="str">
        <f>IF(AND(I973&gt;600,I973&lt;=1000),"600-1000CC",IF(AND(I973&gt;1000,I973&lt;=2000),"1000-2000CC",IF(AND(I973&gt;2000,I973&lt;=3000),"2000-3000CC",IF(AND(I973&gt;3000,I973&lt;=4000),"3000-4000CC",IF(AND(I973&gt;4000,I973&lt;=5000),"4000-5000CC",IF(AND(I973&gt;5000,I973&lt;=6000),"&gt;5000CC"))))))</f>
        <v>1000-2000CC</v>
      </c>
    </row>
    <row r="974" spans="1:11" x14ac:dyDescent="0.3">
      <c r="A974">
        <v>3283</v>
      </c>
      <c r="B974" t="s">
        <v>1478</v>
      </c>
      <c r="C974" s="10">
        <v>15.05</v>
      </c>
      <c r="D974" s="3">
        <v>143696</v>
      </c>
      <c r="E974" t="s">
        <v>7</v>
      </c>
      <c r="F974" t="s">
        <v>8</v>
      </c>
      <c r="G974" t="s">
        <v>9</v>
      </c>
      <c r="H974">
        <v>2018</v>
      </c>
      <c r="I974">
        <v>1999</v>
      </c>
      <c r="J974" t="s">
        <v>127</v>
      </c>
      <c r="K974" t="str">
        <f>IF(AND(I974&gt;600,I974&lt;=1000),"600-1000CC",IF(AND(I974&gt;1000,I974&lt;=2000),"1000-2000CC",IF(AND(I974&gt;2000,I974&lt;=3000),"2000-3000CC",IF(AND(I974&gt;3000,I974&lt;=4000),"3000-4000CC",IF(AND(I974&gt;4000,I974&lt;=5000),"4000-5000CC",IF(AND(I974&gt;5000,I974&lt;=6000),"&gt;5000CC"))))))</f>
        <v>1000-2000CC</v>
      </c>
    </row>
    <row r="975" spans="1:11" x14ac:dyDescent="0.3">
      <c r="A975">
        <v>4960</v>
      </c>
      <c r="B975" t="s">
        <v>1835</v>
      </c>
      <c r="C975" s="10">
        <v>15.02</v>
      </c>
      <c r="D975" s="3">
        <v>8267</v>
      </c>
      <c r="E975" t="s">
        <v>12</v>
      </c>
      <c r="F975" t="s">
        <v>8</v>
      </c>
      <c r="G975" t="s">
        <v>9</v>
      </c>
      <c r="H975">
        <v>2022</v>
      </c>
      <c r="I975">
        <v>1496</v>
      </c>
      <c r="J975" t="s">
        <v>10</v>
      </c>
      <c r="K975" t="str">
        <f>IF(AND(I975&gt;600,I975&lt;=1000),"600-1000CC",IF(AND(I975&gt;1000,I975&lt;=2000),"1000-2000CC",IF(AND(I975&gt;2000,I975&lt;=3000),"2000-3000CC",IF(AND(I975&gt;3000,I975&lt;=4000),"3000-4000CC",IF(AND(I975&gt;4000,I975&lt;=5000),"4000-5000CC",IF(AND(I975&gt;5000,I975&lt;=6000),"&gt;5000CC"))))))</f>
        <v>1000-2000CC</v>
      </c>
    </row>
    <row r="976" spans="1:11" x14ac:dyDescent="0.3">
      <c r="A976">
        <v>58</v>
      </c>
      <c r="B976" t="s">
        <v>67</v>
      </c>
      <c r="C976" s="10">
        <v>15</v>
      </c>
      <c r="D976" s="3">
        <v>105241</v>
      </c>
      <c r="E976" t="s">
        <v>7</v>
      </c>
      <c r="F976" t="s">
        <v>13</v>
      </c>
      <c r="G976" t="s">
        <v>9</v>
      </c>
      <c r="H976">
        <v>2015</v>
      </c>
      <c r="I976">
        <v>1985</v>
      </c>
      <c r="J976" t="s">
        <v>10</v>
      </c>
      <c r="K976" t="str">
        <f>IF(AND(I976&gt;600,I976&lt;=1000),"600-1000CC",IF(AND(I976&gt;1000,I976&lt;=2000),"1000-2000CC",IF(AND(I976&gt;2000,I976&lt;=3000),"2000-3000CC",IF(AND(I976&gt;3000,I976&lt;=4000),"3000-4000CC",IF(AND(I976&gt;4000,I976&lt;=5000),"4000-5000CC",IF(AND(I976&gt;5000,I976&lt;=6000),"&gt;5000CC"))))))</f>
        <v>1000-2000CC</v>
      </c>
    </row>
    <row r="977" spans="1:11" x14ac:dyDescent="0.3">
      <c r="A977">
        <v>63</v>
      </c>
      <c r="B977" t="s">
        <v>72</v>
      </c>
      <c r="C977" s="10">
        <v>15</v>
      </c>
      <c r="D977" s="3">
        <v>71000</v>
      </c>
      <c r="E977" t="s">
        <v>7</v>
      </c>
      <c r="F977" t="s">
        <v>13</v>
      </c>
      <c r="G977" t="s">
        <v>27</v>
      </c>
      <c r="H977">
        <v>2012</v>
      </c>
      <c r="I977">
        <v>2993</v>
      </c>
      <c r="J977" t="s">
        <v>10</v>
      </c>
      <c r="K977" t="str">
        <f>IF(AND(I977&gt;600,I977&lt;=1000),"600-1000CC",IF(AND(I977&gt;1000,I977&lt;=2000),"1000-2000CC",IF(AND(I977&gt;2000,I977&lt;=3000),"2000-3000CC",IF(AND(I977&gt;3000,I977&lt;=4000),"3000-4000CC",IF(AND(I977&gt;4000,I977&lt;=5000),"4000-5000CC",IF(AND(I977&gt;5000,I977&lt;=6000),"&gt;5000CC"))))))</f>
        <v>2000-3000CC</v>
      </c>
    </row>
    <row r="978" spans="1:11" x14ac:dyDescent="0.3">
      <c r="A978">
        <v>580</v>
      </c>
      <c r="B978" t="s">
        <v>486</v>
      </c>
      <c r="C978" s="10">
        <v>15</v>
      </c>
      <c r="D978" s="3">
        <v>52000</v>
      </c>
      <c r="E978" t="s">
        <v>12</v>
      </c>
      <c r="F978" t="s">
        <v>13</v>
      </c>
      <c r="G978" t="s">
        <v>27</v>
      </c>
      <c r="H978">
        <v>2013</v>
      </c>
      <c r="I978">
        <v>1197</v>
      </c>
      <c r="J978" t="s">
        <v>10</v>
      </c>
      <c r="K978" t="str">
        <f>IF(AND(I978&gt;600,I978&lt;=1000),"600-1000CC",IF(AND(I978&gt;1000,I978&lt;=2000),"1000-2000CC",IF(AND(I978&gt;2000,I978&lt;=3000),"2000-3000CC",IF(AND(I978&gt;3000,I978&lt;=4000),"3000-4000CC",IF(AND(I978&gt;4000,I978&lt;=5000),"4000-5000CC",IF(AND(I978&gt;5000,I978&lt;=6000),"&gt;5000CC"))))))</f>
        <v>1000-2000CC</v>
      </c>
    </row>
    <row r="979" spans="1:11" x14ac:dyDescent="0.3">
      <c r="A979">
        <v>1740</v>
      </c>
      <c r="B979" t="s">
        <v>977</v>
      </c>
      <c r="C979" s="10">
        <v>15</v>
      </c>
      <c r="D979" s="3">
        <v>20000</v>
      </c>
      <c r="E979" t="s">
        <v>7</v>
      </c>
      <c r="F979" t="s">
        <v>13</v>
      </c>
      <c r="G979" t="s">
        <v>9</v>
      </c>
      <c r="H979">
        <v>2022</v>
      </c>
      <c r="I979">
        <v>1498</v>
      </c>
      <c r="J979" t="s">
        <v>10</v>
      </c>
      <c r="K979" t="str">
        <f>IF(AND(I979&gt;600,I979&lt;=1000),"600-1000CC",IF(AND(I979&gt;1000,I979&lt;=2000),"1000-2000CC",IF(AND(I979&gt;2000,I979&lt;=3000),"2000-3000CC",IF(AND(I979&gt;3000,I979&lt;=4000),"3000-4000CC",IF(AND(I979&gt;4000,I979&lt;=5000),"4000-5000CC",IF(AND(I979&gt;5000,I979&lt;=6000),"&gt;5000CC"))))))</f>
        <v>1000-2000CC</v>
      </c>
    </row>
    <row r="980" spans="1:11" x14ac:dyDescent="0.3">
      <c r="A980">
        <v>1790</v>
      </c>
      <c r="B980" t="s">
        <v>1000</v>
      </c>
      <c r="C980" s="10">
        <v>15</v>
      </c>
      <c r="D980" s="3">
        <v>23000</v>
      </c>
      <c r="E980" t="s">
        <v>12</v>
      </c>
      <c r="F980" t="s">
        <v>13</v>
      </c>
      <c r="G980" t="s">
        <v>9</v>
      </c>
      <c r="H980">
        <v>2010</v>
      </c>
      <c r="I980">
        <v>2982</v>
      </c>
      <c r="J980" t="s">
        <v>61</v>
      </c>
      <c r="K980" t="str">
        <f>IF(AND(I980&gt;600,I980&lt;=1000),"600-1000CC",IF(AND(I980&gt;1000,I980&lt;=2000),"1000-2000CC",IF(AND(I980&gt;2000,I980&lt;=3000),"2000-3000CC",IF(AND(I980&gt;3000,I980&lt;=4000),"3000-4000CC",IF(AND(I980&gt;4000,I980&lt;=5000),"4000-5000CC",IF(AND(I980&gt;5000,I980&lt;=6000),"&gt;5000CC"))))))</f>
        <v>2000-3000CC</v>
      </c>
    </row>
    <row r="981" spans="1:11" x14ac:dyDescent="0.3">
      <c r="A981">
        <v>1804</v>
      </c>
      <c r="B981" t="s">
        <v>162</v>
      </c>
      <c r="C981" s="10">
        <v>15</v>
      </c>
      <c r="D981" s="3">
        <v>39000</v>
      </c>
      <c r="E981" t="s">
        <v>7</v>
      </c>
      <c r="F981" t="s">
        <v>13</v>
      </c>
      <c r="G981" t="s">
        <v>9</v>
      </c>
      <c r="H981">
        <v>2011</v>
      </c>
      <c r="I981">
        <v>1995</v>
      </c>
      <c r="J981" t="s">
        <v>10</v>
      </c>
      <c r="K981" t="str">
        <f>IF(AND(I981&gt;600,I981&lt;=1000),"600-1000CC",IF(AND(I981&gt;1000,I981&lt;=2000),"1000-2000CC",IF(AND(I981&gt;2000,I981&lt;=3000),"2000-3000CC",IF(AND(I981&gt;3000,I981&lt;=4000),"3000-4000CC",IF(AND(I981&gt;4000,I981&lt;=5000),"4000-5000CC",IF(AND(I981&gt;5000,I981&lt;=6000),"&gt;5000CC"))))))</f>
        <v>1000-2000CC</v>
      </c>
    </row>
    <row r="982" spans="1:11" x14ac:dyDescent="0.3">
      <c r="A982">
        <v>2038</v>
      </c>
      <c r="B982" t="s">
        <v>550</v>
      </c>
      <c r="C982" s="10">
        <v>15</v>
      </c>
      <c r="D982" s="3">
        <v>10000</v>
      </c>
      <c r="E982" t="s">
        <v>12</v>
      </c>
      <c r="F982" t="s">
        <v>13</v>
      </c>
      <c r="G982" t="s">
        <v>9</v>
      </c>
      <c r="H982">
        <v>2021</v>
      </c>
      <c r="I982">
        <v>1798</v>
      </c>
      <c r="J982" t="s">
        <v>10</v>
      </c>
      <c r="K982" t="str">
        <f>IF(AND(I982&gt;600,I982&lt;=1000),"600-1000CC",IF(AND(I982&gt;1000,I982&lt;=2000),"1000-2000CC",IF(AND(I982&gt;2000,I982&lt;=3000),"2000-3000CC",IF(AND(I982&gt;3000,I982&lt;=4000),"3000-4000CC",IF(AND(I982&gt;4000,I982&lt;=5000),"4000-5000CC",IF(AND(I982&gt;5000,I982&lt;=6000),"&gt;5000CC"))))))</f>
        <v>1000-2000CC</v>
      </c>
    </row>
    <row r="983" spans="1:11" x14ac:dyDescent="0.3">
      <c r="A983">
        <v>2140</v>
      </c>
      <c r="B983" t="s">
        <v>1131</v>
      </c>
      <c r="C983" s="10">
        <v>15</v>
      </c>
      <c r="D983" s="3">
        <v>3638</v>
      </c>
      <c r="E983" t="s">
        <v>12</v>
      </c>
      <c r="F983" t="s">
        <v>13</v>
      </c>
      <c r="G983" t="s">
        <v>1130</v>
      </c>
      <c r="H983">
        <v>2022</v>
      </c>
      <c r="I983">
        <v>1498</v>
      </c>
      <c r="J983" t="s">
        <v>10</v>
      </c>
      <c r="K983" t="str">
        <f>IF(AND(I983&gt;600,I983&lt;=1000),"600-1000CC",IF(AND(I983&gt;1000,I983&lt;=2000),"1000-2000CC",IF(AND(I983&gt;2000,I983&lt;=3000),"2000-3000CC",IF(AND(I983&gt;3000,I983&lt;=4000),"3000-4000CC",IF(AND(I983&gt;4000,I983&lt;=5000),"4000-5000CC",IF(AND(I983&gt;5000,I983&lt;=6000),"&gt;5000CC"))))))</f>
        <v>1000-2000CC</v>
      </c>
    </row>
    <row r="984" spans="1:11" x14ac:dyDescent="0.3">
      <c r="A984">
        <v>2207</v>
      </c>
      <c r="B984" t="s">
        <v>113</v>
      </c>
      <c r="C984" s="10">
        <v>15</v>
      </c>
      <c r="D984" s="3">
        <v>71230</v>
      </c>
      <c r="E984" t="s">
        <v>7</v>
      </c>
      <c r="F984" t="s">
        <v>13</v>
      </c>
      <c r="G984" t="s">
        <v>9</v>
      </c>
      <c r="H984">
        <v>2018</v>
      </c>
      <c r="I984">
        <v>1582</v>
      </c>
      <c r="J984" t="s">
        <v>10</v>
      </c>
      <c r="K984" t="str">
        <f>IF(AND(I984&gt;600,I984&lt;=1000),"600-1000CC",IF(AND(I984&gt;1000,I984&lt;=2000),"1000-2000CC",IF(AND(I984&gt;2000,I984&lt;=3000),"2000-3000CC",IF(AND(I984&gt;3000,I984&lt;=4000),"3000-4000CC",IF(AND(I984&gt;4000,I984&lt;=5000),"4000-5000CC",IF(AND(I984&gt;5000,I984&lt;=6000),"&gt;5000CC"))))))</f>
        <v>1000-2000CC</v>
      </c>
    </row>
    <row r="985" spans="1:11" x14ac:dyDescent="0.3">
      <c r="A985">
        <v>2803</v>
      </c>
      <c r="B985" t="s">
        <v>1239</v>
      </c>
      <c r="C985" s="10">
        <v>15</v>
      </c>
      <c r="D985" s="3">
        <v>90000</v>
      </c>
      <c r="E985" t="s">
        <v>7</v>
      </c>
      <c r="F985" t="s">
        <v>8</v>
      </c>
      <c r="G985" t="s">
        <v>9</v>
      </c>
      <c r="H985">
        <v>2018</v>
      </c>
      <c r="I985">
        <v>1956</v>
      </c>
      <c r="J985" t="s">
        <v>61</v>
      </c>
      <c r="K985" t="str">
        <f>IF(AND(I985&gt;600,I985&lt;=1000),"600-1000CC",IF(AND(I985&gt;1000,I985&lt;=2000),"1000-2000CC",IF(AND(I985&gt;2000,I985&lt;=3000),"2000-3000CC",IF(AND(I985&gt;3000,I985&lt;=4000),"3000-4000CC",IF(AND(I985&gt;4000,I985&lt;=5000),"4000-5000CC",IF(AND(I985&gt;5000,I985&lt;=6000),"&gt;5000CC"))))))</f>
        <v>1000-2000CC</v>
      </c>
    </row>
    <row r="986" spans="1:11" x14ac:dyDescent="0.3">
      <c r="A986">
        <v>2808</v>
      </c>
      <c r="B986" t="s">
        <v>340</v>
      </c>
      <c r="C986" s="10">
        <v>15</v>
      </c>
      <c r="D986" s="3">
        <v>32000</v>
      </c>
      <c r="E986" t="s">
        <v>7</v>
      </c>
      <c r="F986" t="s">
        <v>8</v>
      </c>
      <c r="G986" t="s">
        <v>9</v>
      </c>
      <c r="H986">
        <v>2020</v>
      </c>
      <c r="I986">
        <v>1498</v>
      </c>
      <c r="J986" t="s">
        <v>10</v>
      </c>
      <c r="K986" t="str">
        <f>IF(AND(I986&gt;600,I986&lt;=1000),"600-1000CC",IF(AND(I986&gt;1000,I986&lt;=2000),"1000-2000CC",IF(AND(I986&gt;2000,I986&lt;=3000),"2000-3000CC",IF(AND(I986&gt;3000,I986&lt;=4000),"3000-4000CC",IF(AND(I986&gt;4000,I986&lt;=5000),"4000-5000CC",IF(AND(I986&gt;5000,I986&lt;=6000),"&gt;5000CC"))))))</f>
        <v>1000-2000CC</v>
      </c>
    </row>
    <row r="987" spans="1:11" x14ac:dyDescent="0.3">
      <c r="A987">
        <v>3060</v>
      </c>
      <c r="B987" t="s">
        <v>347</v>
      </c>
      <c r="C987" s="10">
        <v>15</v>
      </c>
      <c r="D987" s="3">
        <v>120000</v>
      </c>
      <c r="E987" t="s">
        <v>7</v>
      </c>
      <c r="F987" t="s">
        <v>8</v>
      </c>
      <c r="G987" t="s">
        <v>27</v>
      </c>
      <c r="H987">
        <v>2016</v>
      </c>
      <c r="I987">
        <v>998</v>
      </c>
      <c r="J987" t="s">
        <v>10</v>
      </c>
      <c r="K987" t="str">
        <f>IF(AND(I987&gt;600,I987&lt;=1000),"600-1000CC",IF(AND(I987&gt;1000,I987&lt;=2000),"1000-2000CC",IF(AND(I987&gt;2000,I987&lt;=3000),"2000-3000CC",IF(AND(I987&gt;3000,I987&lt;=4000),"3000-4000CC",IF(AND(I987&gt;4000,I987&lt;=5000),"4000-5000CC",IF(AND(I987&gt;5000,I987&lt;=6000),"&gt;5000CC"))))))</f>
        <v>600-1000CC</v>
      </c>
    </row>
    <row r="988" spans="1:11" x14ac:dyDescent="0.3">
      <c r="A988">
        <v>4423</v>
      </c>
      <c r="B988" t="s">
        <v>790</v>
      </c>
      <c r="C988" s="10">
        <v>15</v>
      </c>
      <c r="D988" s="3">
        <v>25000</v>
      </c>
      <c r="E988" t="s">
        <v>12</v>
      </c>
      <c r="F988" t="s">
        <v>13</v>
      </c>
      <c r="G988" t="s">
        <v>9</v>
      </c>
      <c r="H988">
        <v>2021</v>
      </c>
      <c r="I988">
        <v>995</v>
      </c>
      <c r="J988" t="s">
        <v>61</v>
      </c>
      <c r="K988" t="str">
        <f>IF(AND(I988&gt;600,I988&lt;=1000),"600-1000CC",IF(AND(I988&gt;1000,I988&lt;=2000),"1000-2000CC",IF(AND(I988&gt;2000,I988&lt;=3000),"2000-3000CC",IF(AND(I988&gt;3000,I988&lt;=4000),"3000-4000CC",IF(AND(I988&gt;4000,I988&lt;=5000),"4000-5000CC",IF(AND(I988&gt;5000,I988&lt;=6000),"&gt;5000CC"))))))</f>
        <v>600-1000CC</v>
      </c>
    </row>
    <row r="989" spans="1:11" x14ac:dyDescent="0.3">
      <c r="A989">
        <v>4474</v>
      </c>
      <c r="B989" t="s">
        <v>551</v>
      </c>
      <c r="C989" s="10">
        <v>15</v>
      </c>
      <c r="D989" s="3">
        <v>40000</v>
      </c>
      <c r="E989" t="s">
        <v>7</v>
      </c>
      <c r="F989" t="s">
        <v>13</v>
      </c>
      <c r="G989" t="s">
        <v>27</v>
      </c>
      <c r="H989">
        <v>2014</v>
      </c>
      <c r="I989">
        <v>1198</v>
      </c>
      <c r="J989" t="s">
        <v>10</v>
      </c>
      <c r="K989" t="str">
        <f>IF(AND(I989&gt;600,I989&lt;=1000),"600-1000CC",IF(AND(I989&gt;1000,I989&lt;=2000),"1000-2000CC",IF(AND(I989&gt;2000,I989&lt;=3000),"2000-3000CC",IF(AND(I989&gt;3000,I989&lt;=4000),"3000-4000CC",IF(AND(I989&gt;4000,I989&lt;=5000),"4000-5000CC",IF(AND(I989&gt;5000,I989&lt;=6000),"&gt;5000CC"))))))</f>
        <v>1000-2000CC</v>
      </c>
    </row>
    <row r="990" spans="1:11" x14ac:dyDescent="0.3">
      <c r="A990">
        <v>165</v>
      </c>
      <c r="B990" t="s">
        <v>164</v>
      </c>
      <c r="C990" s="10">
        <v>14.99</v>
      </c>
      <c r="D990" s="3">
        <v>44000</v>
      </c>
      <c r="E990" t="s">
        <v>12</v>
      </c>
      <c r="F990" t="s">
        <v>13</v>
      </c>
      <c r="G990" t="s">
        <v>9</v>
      </c>
      <c r="H990">
        <v>2019</v>
      </c>
      <c r="I990">
        <v>1451</v>
      </c>
      <c r="J990" t="s">
        <v>10</v>
      </c>
      <c r="K990" t="str">
        <f>IF(AND(I990&gt;600,I990&lt;=1000),"600-1000CC",IF(AND(I990&gt;1000,I990&lt;=2000),"1000-2000CC",IF(AND(I990&gt;2000,I990&lt;=3000),"2000-3000CC",IF(AND(I990&gt;3000,I990&lt;=4000),"3000-4000CC",IF(AND(I990&gt;4000,I990&lt;=5000),"4000-5000CC",IF(AND(I990&gt;5000,I990&lt;=6000),"&gt;5000CC"))))))</f>
        <v>1000-2000CC</v>
      </c>
    </row>
    <row r="991" spans="1:11" x14ac:dyDescent="0.3">
      <c r="A991">
        <v>3422</v>
      </c>
      <c r="B991" t="s">
        <v>983</v>
      </c>
      <c r="C991" s="10">
        <v>14.99</v>
      </c>
      <c r="D991" s="3">
        <v>83519</v>
      </c>
      <c r="E991" t="s">
        <v>7</v>
      </c>
      <c r="F991" t="s">
        <v>8</v>
      </c>
      <c r="G991" t="s">
        <v>9</v>
      </c>
      <c r="H991">
        <v>2016</v>
      </c>
      <c r="I991">
        <v>2499</v>
      </c>
      <c r="J991" t="s">
        <v>61</v>
      </c>
      <c r="K991" t="str">
        <f>IF(AND(I991&gt;600,I991&lt;=1000),"600-1000CC",IF(AND(I991&gt;1000,I991&lt;=2000),"1000-2000CC",IF(AND(I991&gt;2000,I991&lt;=3000),"2000-3000CC",IF(AND(I991&gt;3000,I991&lt;=4000),"3000-4000CC",IF(AND(I991&gt;4000,I991&lt;=5000),"4000-5000CC",IF(AND(I991&gt;5000,I991&lt;=6000),"&gt;5000CC"))))))</f>
        <v>2000-3000CC</v>
      </c>
    </row>
    <row r="992" spans="1:11" x14ac:dyDescent="0.3">
      <c r="A992">
        <v>5200</v>
      </c>
      <c r="B992" t="s">
        <v>238</v>
      </c>
      <c r="C992" s="10">
        <v>14.98</v>
      </c>
      <c r="D992" s="3">
        <v>19667</v>
      </c>
      <c r="E992" t="s">
        <v>12</v>
      </c>
      <c r="F992" t="s">
        <v>13</v>
      </c>
      <c r="G992" t="s">
        <v>9</v>
      </c>
      <c r="H992">
        <v>2019</v>
      </c>
      <c r="I992">
        <v>799</v>
      </c>
      <c r="J992" t="s">
        <v>10</v>
      </c>
      <c r="K992" t="str">
        <f>IF(AND(I992&gt;600,I992&lt;=1000),"600-1000CC",IF(AND(I992&gt;1000,I992&lt;=2000),"1000-2000CC",IF(AND(I992&gt;2000,I992&lt;=3000),"2000-3000CC",IF(AND(I992&gt;3000,I992&lt;=4000),"3000-4000CC",IF(AND(I992&gt;4000,I992&lt;=5000),"4000-5000CC",IF(AND(I992&gt;5000,I992&lt;=6000),"&gt;5000CC"))))))</f>
        <v>600-1000CC</v>
      </c>
    </row>
    <row r="993" spans="1:11" x14ac:dyDescent="0.3">
      <c r="A993">
        <v>665</v>
      </c>
      <c r="B993" t="s">
        <v>506</v>
      </c>
      <c r="C993" s="10">
        <v>14.95</v>
      </c>
      <c r="D993" s="3">
        <v>48000</v>
      </c>
      <c r="E993" t="s">
        <v>7</v>
      </c>
      <c r="F993" t="s">
        <v>13</v>
      </c>
      <c r="G993" t="s">
        <v>9</v>
      </c>
      <c r="H993">
        <v>2013</v>
      </c>
      <c r="I993">
        <v>2967</v>
      </c>
      <c r="J993" t="s">
        <v>10</v>
      </c>
      <c r="K993" t="str">
        <f>IF(AND(I993&gt;600,I993&lt;=1000),"600-1000CC",IF(AND(I993&gt;1000,I993&lt;=2000),"1000-2000CC",IF(AND(I993&gt;2000,I993&lt;=3000),"2000-3000CC",IF(AND(I993&gt;3000,I993&lt;=4000),"3000-4000CC",IF(AND(I993&gt;4000,I993&lt;=5000),"4000-5000CC",IF(AND(I993&gt;5000,I993&lt;=6000),"&gt;5000CC"))))))</f>
        <v>2000-3000CC</v>
      </c>
    </row>
    <row r="994" spans="1:11" x14ac:dyDescent="0.3">
      <c r="A994">
        <v>1254</v>
      </c>
      <c r="B994" t="s">
        <v>50</v>
      </c>
      <c r="C994" s="10">
        <v>14.95</v>
      </c>
      <c r="D994" s="3">
        <v>24001</v>
      </c>
      <c r="E994" t="s">
        <v>12</v>
      </c>
      <c r="F994" t="s">
        <v>8</v>
      </c>
      <c r="G994" t="s">
        <v>9</v>
      </c>
      <c r="H994">
        <v>2020</v>
      </c>
      <c r="I994">
        <v>1999</v>
      </c>
      <c r="J994" t="s">
        <v>61</v>
      </c>
      <c r="K994" t="str">
        <f>IF(AND(I994&gt;600,I994&lt;=1000),"600-1000CC",IF(AND(I994&gt;1000,I994&lt;=2000),"1000-2000CC",IF(AND(I994&gt;2000,I994&lt;=3000),"2000-3000CC",IF(AND(I994&gt;3000,I994&lt;=4000),"3000-4000CC",IF(AND(I994&gt;4000,I994&lt;=5000),"4000-5000CC",IF(AND(I994&gt;5000,I994&lt;=6000),"&gt;5000CC"))))))</f>
        <v>1000-2000CC</v>
      </c>
    </row>
    <row r="995" spans="1:11" x14ac:dyDescent="0.3">
      <c r="A995">
        <v>2506</v>
      </c>
      <c r="B995" t="s">
        <v>35</v>
      </c>
      <c r="C995" s="10">
        <v>14.95</v>
      </c>
      <c r="D995" s="3">
        <v>22000</v>
      </c>
      <c r="E995" t="s">
        <v>7</v>
      </c>
      <c r="F995" t="s">
        <v>8</v>
      </c>
      <c r="G995" t="s">
        <v>9</v>
      </c>
      <c r="H995">
        <v>2019</v>
      </c>
      <c r="I995">
        <v>796</v>
      </c>
      <c r="J995" t="s">
        <v>10</v>
      </c>
      <c r="K995" t="str">
        <f>IF(AND(I995&gt;600,I995&lt;=1000),"600-1000CC",IF(AND(I995&gt;1000,I995&lt;=2000),"1000-2000CC",IF(AND(I995&gt;2000,I995&lt;=3000),"2000-3000CC",IF(AND(I995&gt;3000,I995&lt;=4000),"3000-4000CC",IF(AND(I995&gt;4000,I995&lt;=5000),"4000-5000CC",IF(AND(I995&gt;5000,I995&lt;=6000),"&gt;5000CC"))))))</f>
        <v>600-1000CC</v>
      </c>
    </row>
    <row r="996" spans="1:11" x14ac:dyDescent="0.3">
      <c r="A996">
        <v>250</v>
      </c>
      <c r="B996" t="s">
        <v>238</v>
      </c>
      <c r="C996" s="10">
        <v>14.9</v>
      </c>
      <c r="D996" s="3">
        <v>6000</v>
      </c>
      <c r="E996" t="s">
        <v>12</v>
      </c>
      <c r="F996" t="s">
        <v>13</v>
      </c>
      <c r="G996" t="s">
        <v>9</v>
      </c>
      <c r="H996">
        <v>2020</v>
      </c>
      <c r="I996">
        <v>1353</v>
      </c>
      <c r="J996" t="s">
        <v>10</v>
      </c>
      <c r="K996" t="str">
        <f>IF(AND(I996&gt;600,I996&lt;=1000),"600-1000CC",IF(AND(I996&gt;1000,I996&lt;=2000),"1000-2000CC",IF(AND(I996&gt;2000,I996&lt;=3000),"2000-3000CC",IF(AND(I996&gt;3000,I996&lt;=4000),"3000-4000CC",IF(AND(I996&gt;4000,I996&lt;=5000),"4000-5000CC",IF(AND(I996&gt;5000,I996&lt;=6000),"&gt;5000CC"))))))</f>
        <v>1000-2000CC</v>
      </c>
    </row>
    <row r="997" spans="1:11" x14ac:dyDescent="0.3">
      <c r="A997">
        <v>682</v>
      </c>
      <c r="B997" t="s">
        <v>550</v>
      </c>
      <c r="C997" s="10">
        <v>14.9</v>
      </c>
      <c r="D997" s="3">
        <v>6701</v>
      </c>
      <c r="E997" t="s">
        <v>12</v>
      </c>
      <c r="F997" t="s">
        <v>13</v>
      </c>
      <c r="G997" t="s">
        <v>9</v>
      </c>
      <c r="H997">
        <v>2021</v>
      </c>
      <c r="I997">
        <v>1591</v>
      </c>
      <c r="J997" t="s">
        <v>10</v>
      </c>
      <c r="K997" t="str">
        <f>IF(AND(I997&gt;600,I997&lt;=1000),"600-1000CC",IF(AND(I997&gt;1000,I997&lt;=2000),"1000-2000CC",IF(AND(I997&gt;2000,I997&lt;=3000),"2000-3000CC",IF(AND(I997&gt;3000,I997&lt;=4000),"3000-4000CC",IF(AND(I997&gt;4000,I997&lt;=5000),"4000-5000CC",IF(AND(I997&gt;5000,I997&lt;=6000),"&gt;5000CC"))))))</f>
        <v>1000-2000CC</v>
      </c>
    </row>
    <row r="998" spans="1:11" x14ac:dyDescent="0.3">
      <c r="A998">
        <v>1899</v>
      </c>
      <c r="B998" t="s">
        <v>736</v>
      </c>
      <c r="C998" s="10">
        <v>14.9</v>
      </c>
      <c r="D998" s="3">
        <v>56001</v>
      </c>
      <c r="E998" t="s">
        <v>7</v>
      </c>
      <c r="F998" t="s">
        <v>8</v>
      </c>
      <c r="G998" t="s">
        <v>9</v>
      </c>
      <c r="H998">
        <v>2014</v>
      </c>
      <c r="I998">
        <v>1798</v>
      </c>
      <c r="J998" t="s">
        <v>10</v>
      </c>
      <c r="K998" t="str">
        <f>IF(AND(I998&gt;600,I998&lt;=1000),"600-1000CC",IF(AND(I998&gt;1000,I998&lt;=2000),"1000-2000CC",IF(AND(I998&gt;2000,I998&lt;=3000),"2000-3000CC",IF(AND(I998&gt;3000,I998&lt;=4000),"3000-4000CC",IF(AND(I998&gt;4000,I998&lt;=5000),"4000-5000CC",IF(AND(I998&gt;5000,I998&lt;=6000),"&gt;5000CC"))))))</f>
        <v>1000-2000CC</v>
      </c>
    </row>
    <row r="999" spans="1:11" x14ac:dyDescent="0.3">
      <c r="A999">
        <v>1762</v>
      </c>
      <c r="B999" t="s">
        <v>989</v>
      </c>
      <c r="C999" s="10">
        <v>14.85</v>
      </c>
      <c r="D999" s="3">
        <v>36700</v>
      </c>
      <c r="E999" t="s">
        <v>7</v>
      </c>
      <c r="F999" t="s">
        <v>8</v>
      </c>
      <c r="G999" t="s">
        <v>9</v>
      </c>
      <c r="H999">
        <v>2021</v>
      </c>
      <c r="I999">
        <v>2393</v>
      </c>
      <c r="J999" t="s">
        <v>61</v>
      </c>
      <c r="K999" t="str">
        <f>IF(AND(I999&gt;600,I999&lt;=1000),"600-1000CC",IF(AND(I999&gt;1000,I999&lt;=2000),"1000-2000CC",IF(AND(I999&gt;2000,I999&lt;=3000),"2000-3000CC",IF(AND(I999&gt;3000,I999&lt;=4000),"3000-4000CC",IF(AND(I999&gt;4000,I999&lt;=5000),"4000-5000CC",IF(AND(I999&gt;5000,I999&lt;=6000),"&gt;5000CC"))))))</f>
        <v>2000-3000CC</v>
      </c>
    </row>
    <row r="1000" spans="1:11" x14ac:dyDescent="0.3">
      <c r="A1000">
        <v>3541</v>
      </c>
      <c r="B1000" t="s">
        <v>789</v>
      </c>
      <c r="C1000" s="10">
        <v>14.82</v>
      </c>
      <c r="D1000" s="3">
        <v>85911</v>
      </c>
      <c r="E1000" t="s">
        <v>7</v>
      </c>
      <c r="F1000" t="s">
        <v>13</v>
      </c>
      <c r="G1000" t="s">
        <v>9</v>
      </c>
      <c r="H1000">
        <v>2018</v>
      </c>
      <c r="I1000">
        <v>2993</v>
      </c>
      <c r="J1000" t="s">
        <v>10</v>
      </c>
      <c r="K1000" t="str">
        <f>IF(AND(I1000&gt;600,I1000&lt;=1000),"600-1000CC",IF(AND(I1000&gt;1000,I1000&lt;=2000),"1000-2000CC",IF(AND(I1000&gt;2000,I1000&lt;=3000),"2000-3000CC",IF(AND(I1000&gt;3000,I1000&lt;=4000),"3000-4000CC",IF(AND(I1000&gt;4000,I1000&lt;=5000),"4000-5000CC",IF(AND(I1000&gt;5000,I1000&lt;=6000),"&gt;5000CC"))))))</f>
        <v>2000-3000CC</v>
      </c>
    </row>
    <row r="1001" spans="1:11" x14ac:dyDescent="0.3">
      <c r="A1001">
        <v>2915</v>
      </c>
      <c r="B1001" t="s">
        <v>1381</v>
      </c>
      <c r="C1001" s="10">
        <v>14.8</v>
      </c>
      <c r="D1001" s="3">
        <v>45500</v>
      </c>
      <c r="E1001" t="s">
        <v>7</v>
      </c>
      <c r="F1001" t="s">
        <v>13</v>
      </c>
      <c r="G1001" t="s">
        <v>9</v>
      </c>
      <c r="H1001">
        <v>2014</v>
      </c>
      <c r="I1001">
        <v>1968</v>
      </c>
      <c r="J1001" t="s">
        <v>10</v>
      </c>
      <c r="K1001" t="str">
        <f>IF(AND(I1001&gt;600,I1001&lt;=1000),"600-1000CC",IF(AND(I1001&gt;1000,I1001&lt;=2000),"1000-2000CC",IF(AND(I1001&gt;2000,I1001&lt;=3000),"2000-3000CC",IF(AND(I1001&gt;3000,I1001&lt;=4000),"3000-4000CC",IF(AND(I1001&gt;4000,I1001&lt;=5000),"4000-5000CC",IF(AND(I1001&gt;5000,I1001&lt;=6000),"&gt;5000CC"))))))</f>
        <v>1000-2000CC</v>
      </c>
    </row>
    <row r="1002" spans="1:11" x14ac:dyDescent="0.3">
      <c r="A1002">
        <v>2922</v>
      </c>
      <c r="B1002" t="s">
        <v>1385</v>
      </c>
      <c r="C1002" s="10">
        <v>14.8</v>
      </c>
      <c r="D1002" s="3">
        <v>57500</v>
      </c>
      <c r="E1002" t="s">
        <v>12</v>
      </c>
      <c r="F1002" t="s">
        <v>13</v>
      </c>
      <c r="G1002" t="s">
        <v>75</v>
      </c>
      <c r="H1002">
        <v>2013</v>
      </c>
      <c r="I1002">
        <v>1493</v>
      </c>
      <c r="J1002" t="s">
        <v>10</v>
      </c>
      <c r="K1002" t="str">
        <f>IF(AND(I1002&gt;600,I1002&lt;=1000),"600-1000CC",IF(AND(I1002&gt;1000,I1002&lt;=2000),"1000-2000CC",IF(AND(I1002&gt;2000,I1002&lt;=3000),"2000-3000CC",IF(AND(I1002&gt;3000,I1002&lt;=4000),"3000-4000CC",IF(AND(I1002&gt;4000,I1002&lt;=5000),"4000-5000CC",IF(AND(I1002&gt;5000,I1002&lt;=6000),"&gt;5000CC"))))))</f>
        <v>1000-2000CC</v>
      </c>
    </row>
    <row r="1003" spans="1:11" x14ac:dyDescent="0.3">
      <c r="A1003">
        <v>4267</v>
      </c>
      <c r="B1003" t="s">
        <v>1381</v>
      </c>
      <c r="C1003" s="10">
        <v>14.8</v>
      </c>
      <c r="D1003" s="3">
        <v>45500</v>
      </c>
      <c r="E1003" t="s">
        <v>7</v>
      </c>
      <c r="F1003" t="s">
        <v>13</v>
      </c>
      <c r="G1003" t="s">
        <v>9</v>
      </c>
      <c r="H1003">
        <v>2014</v>
      </c>
      <c r="I1003">
        <v>1395</v>
      </c>
      <c r="J1003" t="s">
        <v>10</v>
      </c>
      <c r="K1003" t="str">
        <f>IF(AND(I1003&gt;600,I1003&lt;=1000),"600-1000CC",IF(AND(I1003&gt;1000,I1003&lt;=2000),"1000-2000CC",IF(AND(I1003&gt;2000,I1003&lt;=3000),"2000-3000CC",IF(AND(I1003&gt;3000,I1003&lt;=4000),"3000-4000CC",IF(AND(I1003&gt;4000,I1003&lt;=5000),"4000-5000CC",IF(AND(I1003&gt;5000,I1003&lt;=6000),"&gt;5000CC"))))))</f>
        <v>1000-2000CC</v>
      </c>
    </row>
    <row r="1004" spans="1:11" x14ac:dyDescent="0.3">
      <c r="A1004">
        <v>4295</v>
      </c>
      <c r="B1004" t="s">
        <v>1385</v>
      </c>
      <c r="C1004" s="10">
        <v>14.8</v>
      </c>
      <c r="D1004" s="3">
        <v>57500</v>
      </c>
      <c r="E1004" t="s">
        <v>12</v>
      </c>
      <c r="F1004" t="s">
        <v>13</v>
      </c>
      <c r="G1004" t="s">
        <v>75</v>
      </c>
      <c r="H1004">
        <v>2013</v>
      </c>
      <c r="I1004">
        <v>1197</v>
      </c>
      <c r="J1004" t="s">
        <v>10</v>
      </c>
      <c r="K1004" t="str">
        <f>IF(AND(I1004&gt;600,I1004&lt;=1000),"600-1000CC",IF(AND(I1004&gt;1000,I1004&lt;=2000),"1000-2000CC",IF(AND(I1004&gt;2000,I1004&lt;=3000),"2000-3000CC",IF(AND(I1004&gt;3000,I1004&lt;=4000),"3000-4000CC",IF(AND(I1004&gt;4000,I1004&lt;=5000),"4000-5000CC",IF(AND(I1004&gt;5000,I1004&lt;=6000),"&gt;5000CC"))))))</f>
        <v>1000-2000CC</v>
      </c>
    </row>
    <row r="1005" spans="1:11" x14ac:dyDescent="0.3">
      <c r="A1005">
        <v>5109</v>
      </c>
      <c r="B1005" t="s">
        <v>219</v>
      </c>
      <c r="C1005" s="10">
        <v>14.76</v>
      </c>
      <c r="D1005" s="3">
        <v>8655</v>
      </c>
      <c r="E1005" t="s">
        <v>12</v>
      </c>
      <c r="F1005" t="s">
        <v>13</v>
      </c>
      <c r="G1005" t="s">
        <v>9</v>
      </c>
      <c r="H1005">
        <v>2021</v>
      </c>
      <c r="I1005">
        <v>1896</v>
      </c>
      <c r="J1005" t="s">
        <v>10</v>
      </c>
      <c r="K1005" t="str">
        <f>IF(AND(I1005&gt;600,I1005&lt;=1000),"600-1000CC",IF(AND(I1005&gt;1000,I1005&lt;=2000),"1000-2000CC",IF(AND(I1005&gt;2000,I1005&lt;=3000),"2000-3000CC",IF(AND(I1005&gt;3000,I1005&lt;=4000),"3000-4000CC",IF(AND(I1005&gt;4000,I1005&lt;=5000),"4000-5000CC",IF(AND(I1005&gt;5000,I1005&lt;=6000),"&gt;5000CC"))))))</f>
        <v>1000-2000CC</v>
      </c>
    </row>
    <row r="1006" spans="1:11" x14ac:dyDescent="0.3">
      <c r="A1006">
        <v>371</v>
      </c>
      <c r="B1006" t="s">
        <v>335</v>
      </c>
      <c r="C1006" s="10">
        <v>14.75</v>
      </c>
      <c r="D1006" s="3">
        <v>108000</v>
      </c>
      <c r="E1006" t="s">
        <v>7</v>
      </c>
      <c r="F1006" t="s">
        <v>8</v>
      </c>
      <c r="G1006" t="s">
        <v>9</v>
      </c>
      <c r="H1006">
        <v>2017</v>
      </c>
      <c r="I1006">
        <v>1968</v>
      </c>
      <c r="J1006" t="s">
        <v>10</v>
      </c>
      <c r="K1006" t="str">
        <f>IF(AND(I1006&gt;600,I1006&lt;=1000),"600-1000CC",IF(AND(I1006&gt;1000,I1006&lt;=2000),"1000-2000CC",IF(AND(I1006&gt;2000,I1006&lt;=3000),"2000-3000CC",IF(AND(I1006&gt;3000,I1006&lt;=4000),"3000-4000CC",IF(AND(I1006&gt;4000,I1006&lt;=5000),"4000-5000CC",IF(AND(I1006&gt;5000,I1006&lt;=6000),"&gt;5000CC"))))))</f>
        <v>1000-2000CC</v>
      </c>
    </row>
    <row r="1007" spans="1:11" x14ac:dyDescent="0.3">
      <c r="A1007">
        <v>1145</v>
      </c>
      <c r="B1007" t="s">
        <v>797</v>
      </c>
      <c r="C1007" s="10">
        <v>14.75</v>
      </c>
      <c r="D1007" s="3">
        <v>80000</v>
      </c>
      <c r="E1007" t="s">
        <v>7</v>
      </c>
      <c r="F1007" t="s">
        <v>13</v>
      </c>
      <c r="G1007" t="s">
        <v>75</v>
      </c>
      <c r="H1007">
        <v>2015</v>
      </c>
      <c r="I1007">
        <v>1197</v>
      </c>
      <c r="J1007" t="s">
        <v>10</v>
      </c>
      <c r="K1007" t="str">
        <f>IF(AND(I1007&gt;600,I1007&lt;=1000),"600-1000CC",IF(AND(I1007&gt;1000,I1007&lt;=2000),"1000-2000CC",IF(AND(I1007&gt;2000,I1007&lt;=3000),"2000-3000CC",IF(AND(I1007&gt;3000,I1007&lt;=4000),"3000-4000CC",IF(AND(I1007&gt;4000,I1007&lt;=5000),"4000-5000CC",IF(AND(I1007&gt;5000,I1007&lt;=6000),"&gt;5000CC"))))))</f>
        <v>1000-2000CC</v>
      </c>
    </row>
    <row r="1008" spans="1:11" x14ac:dyDescent="0.3">
      <c r="A1008">
        <v>1426</v>
      </c>
      <c r="B1008" t="s">
        <v>797</v>
      </c>
      <c r="C1008" s="10">
        <v>14.75</v>
      </c>
      <c r="D1008" s="3">
        <v>80000</v>
      </c>
      <c r="E1008" t="s">
        <v>7</v>
      </c>
      <c r="F1008" t="s">
        <v>13</v>
      </c>
      <c r="G1008" t="s">
        <v>75</v>
      </c>
      <c r="H1008">
        <v>2015</v>
      </c>
      <c r="I1008">
        <v>2755</v>
      </c>
      <c r="J1008" t="s">
        <v>61</v>
      </c>
      <c r="K1008" t="str">
        <f>IF(AND(I1008&gt;600,I1008&lt;=1000),"600-1000CC",IF(AND(I1008&gt;1000,I1008&lt;=2000),"1000-2000CC",IF(AND(I1008&gt;2000,I1008&lt;=3000),"2000-3000CC",IF(AND(I1008&gt;3000,I1008&lt;=4000),"3000-4000CC",IF(AND(I1008&gt;4000,I1008&lt;=5000),"4000-5000CC",IF(AND(I1008&gt;5000,I1008&lt;=6000),"&gt;5000CC"))))))</f>
        <v>2000-3000CC</v>
      </c>
    </row>
    <row r="1009" spans="1:11" x14ac:dyDescent="0.3">
      <c r="A1009">
        <v>3027</v>
      </c>
      <c r="B1009" t="s">
        <v>396</v>
      </c>
      <c r="C1009" s="10">
        <v>14.75</v>
      </c>
      <c r="D1009" s="3">
        <v>76000</v>
      </c>
      <c r="E1009" t="s">
        <v>7</v>
      </c>
      <c r="F1009" t="s">
        <v>13</v>
      </c>
      <c r="G1009" t="s">
        <v>27</v>
      </c>
      <c r="H1009">
        <v>2016</v>
      </c>
      <c r="I1009">
        <v>1462</v>
      </c>
      <c r="J1009" t="s">
        <v>10</v>
      </c>
      <c r="K1009" t="str">
        <f>IF(AND(I1009&gt;600,I1009&lt;=1000),"600-1000CC",IF(AND(I1009&gt;1000,I1009&lt;=2000),"1000-2000CC",IF(AND(I1009&gt;2000,I1009&lt;=3000),"2000-3000CC",IF(AND(I1009&gt;3000,I1009&lt;=4000),"3000-4000CC",IF(AND(I1009&gt;4000,I1009&lt;=5000),"4000-5000CC",IF(AND(I1009&gt;5000,I1009&lt;=6000),"&gt;5000CC"))))))</f>
        <v>1000-2000CC</v>
      </c>
    </row>
    <row r="1010" spans="1:11" x14ac:dyDescent="0.3">
      <c r="A1010">
        <v>3573</v>
      </c>
      <c r="B1010" t="s">
        <v>396</v>
      </c>
      <c r="C1010" s="10">
        <v>14.75</v>
      </c>
      <c r="D1010" s="3">
        <v>76000</v>
      </c>
      <c r="E1010" t="s">
        <v>7</v>
      </c>
      <c r="F1010" t="s">
        <v>13</v>
      </c>
      <c r="G1010" t="s">
        <v>27</v>
      </c>
      <c r="H1010">
        <v>2016</v>
      </c>
      <c r="I1010">
        <v>1498</v>
      </c>
      <c r="J1010" t="s">
        <v>10</v>
      </c>
      <c r="K1010" t="str">
        <f>IF(AND(I1010&gt;600,I1010&lt;=1000),"600-1000CC",IF(AND(I1010&gt;1000,I1010&lt;=2000),"1000-2000CC",IF(AND(I1010&gt;2000,I1010&lt;=3000),"2000-3000CC",IF(AND(I1010&gt;3000,I1010&lt;=4000),"3000-4000CC",IF(AND(I1010&gt;4000,I1010&lt;=5000),"4000-5000CC",IF(AND(I1010&gt;5000,I1010&lt;=6000),"&gt;5000CC"))))))</f>
        <v>1000-2000CC</v>
      </c>
    </row>
    <row r="1011" spans="1:11" x14ac:dyDescent="0.3">
      <c r="A1011">
        <v>4084</v>
      </c>
      <c r="B1011" t="s">
        <v>396</v>
      </c>
      <c r="C1011" s="10">
        <v>14.75</v>
      </c>
      <c r="D1011" s="3">
        <v>76000</v>
      </c>
      <c r="E1011" t="s">
        <v>7</v>
      </c>
      <c r="F1011" t="s">
        <v>13</v>
      </c>
      <c r="G1011" t="s">
        <v>27</v>
      </c>
      <c r="H1011">
        <v>2016</v>
      </c>
      <c r="I1011">
        <v>2400</v>
      </c>
      <c r="J1011" t="s">
        <v>61</v>
      </c>
      <c r="K1011" t="str">
        <f>IF(AND(I1011&gt;600,I1011&lt;=1000),"600-1000CC",IF(AND(I1011&gt;1000,I1011&lt;=2000),"1000-2000CC",IF(AND(I1011&gt;2000,I1011&lt;=3000),"2000-3000CC",IF(AND(I1011&gt;3000,I1011&lt;=4000),"3000-4000CC",IF(AND(I1011&gt;4000,I1011&lt;=5000),"4000-5000CC",IF(AND(I1011&gt;5000,I1011&lt;=6000),"&gt;5000CC"))))))</f>
        <v>2000-3000CC</v>
      </c>
    </row>
    <row r="1012" spans="1:11" x14ac:dyDescent="0.3">
      <c r="A1012">
        <v>5253</v>
      </c>
      <c r="B1012" t="s">
        <v>797</v>
      </c>
      <c r="C1012" s="10">
        <v>14.75</v>
      </c>
      <c r="D1012" s="3">
        <v>80000</v>
      </c>
      <c r="E1012" t="s">
        <v>7</v>
      </c>
      <c r="F1012" t="s">
        <v>13</v>
      </c>
      <c r="G1012" t="s">
        <v>75</v>
      </c>
      <c r="H1012">
        <v>2015</v>
      </c>
      <c r="I1012">
        <v>2967</v>
      </c>
      <c r="J1012" t="s">
        <v>10</v>
      </c>
      <c r="K1012" t="str">
        <f>IF(AND(I1012&gt;600,I1012&lt;=1000),"600-1000CC",IF(AND(I1012&gt;1000,I1012&lt;=2000),"1000-2000CC",IF(AND(I1012&gt;2000,I1012&lt;=3000),"2000-3000CC",IF(AND(I1012&gt;3000,I1012&lt;=4000),"3000-4000CC",IF(AND(I1012&gt;4000,I1012&lt;=5000),"4000-5000CC",IF(AND(I1012&gt;5000,I1012&lt;=6000),"&gt;5000CC"))))))</f>
        <v>2000-3000CC</v>
      </c>
    </row>
    <row r="1013" spans="1:11" x14ac:dyDescent="0.3">
      <c r="A1013">
        <v>5271</v>
      </c>
      <c r="B1013" t="s">
        <v>396</v>
      </c>
      <c r="C1013" s="10">
        <v>14.75</v>
      </c>
      <c r="D1013" s="3">
        <v>76000</v>
      </c>
      <c r="E1013" t="s">
        <v>7</v>
      </c>
      <c r="F1013" t="s">
        <v>13</v>
      </c>
      <c r="G1013" t="s">
        <v>27</v>
      </c>
      <c r="H1013">
        <v>2016</v>
      </c>
      <c r="I1013">
        <v>1199</v>
      </c>
      <c r="J1013" t="s">
        <v>10</v>
      </c>
      <c r="K1013" t="str">
        <f>IF(AND(I1013&gt;600,I1013&lt;=1000),"600-1000CC",IF(AND(I1013&gt;1000,I1013&lt;=2000),"1000-2000CC",IF(AND(I1013&gt;2000,I1013&lt;=3000),"2000-3000CC",IF(AND(I1013&gt;3000,I1013&lt;=4000),"3000-4000CC",IF(AND(I1013&gt;4000,I1013&lt;=5000),"4000-5000CC",IF(AND(I1013&gt;5000,I1013&lt;=6000),"&gt;5000CC"))))))</f>
        <v>1000-2000CC</v>
      </c>
    </row>
    <row r="1014" spans="1:11" x14ac:dyDescent="0.3">
      <c r="A1014">
        <v>369</v>
      </c>
      <c r="B1014" t="s">
        <v>333</v>
      </c>
      <c r="C1014" s="10">
        <v>14.65</v>
      </c>
      <c r="D1014" s="3">
        <v>79776</v>
      </c>
      <c r="E1014" t="s">
        <v>7</v>
      </c>
      <c r="F1014" t="s">
        <v>13</v>
      </c>
      <c r="G1014" t="s">
        <v>9</v>
      </c>
      <c r="H1014">
        <v>2015</v>
      </c>
      <c r="I1014">
        <v>1968</v>
      </c>
      <c r="J1014" t="s">
        <v>10</v>
      </c>
      <c r="K1014" t="str">
        <f>IF(AND(I1014&gt;600,I1014&lt;=1000),"600-1000CC",IF(AND(I1014&gt;1000,I1014&lt;=2000),"1000-2000CC",IF(AND(I1014&gt;2000,I1014&lt;=3000),"2000-3000CC",IF(AND(I1014&gt;3000,I1014&lt;=4000),"3000-4000CC",IF(AND(I1014&gt;4000,I1014&lt;=5000),"4000-5000CC",IF(AND(I1014&gt;5000,I1014&lt;=6000),"&gt;5000CC"))))))</f>
        <v>1000-2000CC</v>
      </c>
    </row>
    <row r="1015" spans="1:11" x14ac:dyDescent="0.3">
      <c r="A1015">
        <v>626</v>
      </c>
      <c r="B1015" t="s">
        <v>514</v>
      </c>
      <c r="C1015" s="10">
        <v>14.65</v>
      </c>
      <c r="D1015" s="3">
        <v>51000</v>
      </c>
      <c r="E1015" t="s">
        <v>7</v>
      </c>
      <c r="F1015" t="s">
        <v>13</v>
      </c>
      <c r="G1015" t="s">
        <v>27</v>
      </c>
      <c r="H1015">
        <v>2013</v>
      </c>
      <c r="I1015">
        <v>1497</v>
      </c>
      <c r="J1015" t="s">
        <v>10</v>
      </c>
      <c r="K1015" t="str">
        <f>IF(AND(I1015&gt;600,I1015&lt;=1000),"600-1000CC",IF(AND(I1015&gt;1000,I1015&lt;=2000),"1000-2000CC",IF(AND(I1015&gt;2000,I1015&lt;=3000),"2000-3000CC",IF(AND(I1015&gt;3000,I1015&lt;=4000),"3000-4000CC",IF(AND(I1015&gt;4000,I1015&lt;=5000),"4000-5000CC",IF(AND(I1015&gt;5000,I1015&lt;=6000),"&gt;5000CC"))))))</f>
        <v>1000-2000CC</v>
      </c>
    </row>
    <row r="1016" spans="1:11" x14ac:dyDescent="0.3">
      <c r="A1016">
        <v>3952</v>
      </c>
      <c r="B1016" t="s">
        <v>54</v>
      </c>
      <c r="C1016" s="10">
        <v>14.57</v>
      </c>
      <c r="D1016" s="3">
        <v>19669</v>
      </c>
      <c r="E1016" t="s">
        <v>7</v>
      </c>
      <c r="F1016" t="s">
        <v>8</v>
      </c>
      <c r="G1016" t="s">
        <v>9</v>
      </c>
      <c r="H1016">
        <v>2019</v>
      </c>
      <c r="I1016">
        <v>1199</v>
      </c>
      <c r="J1016" t="s">
        <v>10</v>
      </c>
      <c r="K1016" t="str">
        <f>IF(AND(I1016&gt;600,I1016&lt;=1000),"600-1000CC",IF(AND(I1016&gt;1000,I1016&lt;=2000),"1000-2000CC",IF(AND(I1016&gt;2000,I1016&lt;=3000),"2000-3000CC",IF(AND(I1016&gt;3000,I1016&lt;=4000),"3000-4000CC",IF(AND(I1016&gt;4000,I1016&lt;=5000),"4000-5000CC",IF(AND(I1016&gt;5000,I1016&lt;=6000),"&gt;5000CC"))))))</f>
        <v>1000-2000CC</v>
      </c>
    </row>
    <row r="1017" spans="1:11" x14ac:dyDescent="0.3">
      <c r="A1017">
        <v>1045</v>
      </c>
      <c r="B1017" t="s">
        <v>752</v>
      </c>
      <c r="C1017" s="10">
        <v>14.52</v>
      </c>
      <c r="D1017" s="3">
        <v>51954</v>
      </c>
      <c r="E1017" t="s">
        <v>7</v>
      </c>
      <c r="F1017" t="s">
        <v>8</v>
      </c>
      <c r="G1017" t="s">
        <v>9</v>
      </c>
      <c r="H1017">
        <v>2019</v>
      </c>
      <c r="I1017">
        <v>1197</v>
      </c>
      <c r="J1017" t="s">
        <v>10</v>
      </c>
      <c r="K1017" t="str">
        <f>IF(AND(I1017&gt;600,I1017&lt;=1000),"600-1000CC",IF(AND(I1017&gt;1000,I1017&lt;=2000),"1000-2000CC",IF(AND(I1017&gt;2000,I1017&lt;=3000),"2000-3000CC",IF(AND(I1017&gt;3000,I1017&lt;=4000),"3000-4000CC",IF(AND(I1017&gt;4000,I1017&lt;=5000),"4000-5000CC",IF(AND(I1017&gt;5000,I1017&lt;=6000),"&gt;5000CC"))))))</f>
        <v>1000-2000CC</v>
      </c>
    </row>
    <row r="1018" spans="1:11" x14ac:dyDescent="0.3">
      <c r="A1018">
        <v>125</v>
      </c>
      <c r="B1018" t="s">
        <v>132</v>
      </c>
      <c r="C1018" s="10">
        <v>14.51</v>
      </c>
      <c r="D1018" s="3">
        <v>35000</v>
      </c>
      <c r="E1018" t="s">
        <v>7</v>
      </c>
      <c r="F1018" t="s">
        <v>8</v>
      </c>
      <c r="G1018" t="s">
        <v>9</v>
      </c>
      <c r="H1018">
        <v>2021</v>
      </c>
      <c r="I1018">
        <v>1493</v>
      </c>
      <c r="J1018" t="s">
        <v>10</v>
      </c>
      <c r="K1018" t="str">
        <f>IF(AND(I1018&gt;600,I1018&lt;=1000),"600-1000CC",IF(AND(I1018&gt;1000,I1018&lt;=2000),"1000-2000CC",IF(AND(I1018&gt;2000,I1018&lt;=3000),"2000-3000CC",IF(AND(I1018&gt;3000,I1018&lt;=4000),"3000-4000CC",IF(AND(I1018&gt;4000,I1018&lt;=5000),"4000-5000CC",IF(AND(I1018&gt;5000,I1018&lt;=6000),"&gt;5000CC"))))))</f>
        <v>1000-2000CC</v>
      </c>
    </row>
    <row r="1019" spans="1:11" x14ac:dyDescent="0.3">
      <c r="A1019">
        <v>115</v>
      </c>
      <c r="B1019" t="s">
        <v>121</v>
      </c>
      <c r="C1019" s="10">
        <v>14.5</v>
      </c>
      <c r="D1019" s="3">
        <v>80000</v>
      </c>
      <c r="E1019" t="s">
        <v>7</v>
      </c>
      <c r="F1019" t="s">
        <v>13</v>
      </c>
      <c r="G1019" t="s">
        <v>9</v>
      </c>
      <c r="H1019">
        <v>2014</v>
      </c>
      <c r="I1019">
        <v>1995</v>
      </c>
      <c r="J1019" t="s">
        <v>10</v>
      </c>
      <c r="K1019" t="str">
        <f>IF(AND(I1019&gt;600,I1019&lt;=1000),"600-1000CC",IF(AND(I1019&gt;1000,I1019&lt;=2000),"1000-2000CC",IF(AND(I1019&gt;2000,I1019&lt;=3000),"2000-3000CC",IF(AND(I1019&gt;3000,I1019&lt;=4000),"3000-4000CC",IF(AND(I1019&gt;4000,I1019&lt;=5000),"4000-5000CC",IF(AND(I1019&gt;5000,I1019&lt;=6000),"&gt;5000CC"))))))</f>
        <v>1000-2000CC</v>
      </c>
    </row>
    <row r="1020" spans="1:11" x14ac:dyDescent="0.3">
      <c r="A1020">
        <v>870</v>
      </c>
      <c r="B1020" t="s">
        <v>647</v>
      </c>
      <c r="C1020" s="10">
        <v>14.5</v>
      </c>
      <c r="D1020" s="3">
        <v>120000</v>
      </c>
      <c r="E1020" t="s">
        <v>7</v>
      </c>
      <c r="F1020" t="s">
        <v>13</v>
      </c>
      <c r="G1020" t="s">
        <v>244</v>
      </c>
      <c r="H1020">
        <v>2013</v>
      </c>
      <c r="I1020">
        <v>1497</v>
      </c>
      <c r="J1020" t="s">
        <v>10</v>
      </c>
      <c r="K1020" t="str">
        <f>IF(AND(I1020&gt;600,I1020&lt;=1000),"600-1000CC",IF(AND(I1020&gt;1000,I1020&lt;=2000),"1000-2000CC",IF(AND(I1020&gt;2000,I1020&lt;=3000),"2000-3000CC",IF(AND(I1020&gt;3000,I1020&lt;=4000),"3000-4000CC",IF(AND(I1020&gt;4000,I1020&lt;=5000),"4000-5000CC",IF(AND(I1020&gt;5000,I1020&lt;=6000),"&gt;5000CC"))))))</f>
        <v>1000-2000CC</v>
      </c>
    </row>
    <row r="1021" spans="1:11" x14ac:dyDescent="0.3">
      <c r="A1021">
        <v>1271</v>
      </c>
      <c r="B1021" t="s">
        <v>847</v>
      </c>
      <c r="C1021" s="10">
        <v>14.5</v>
      </c>
      <c r="D1021" s="3">
        <v>54001</v>
      </c>
      <c r="E1021" t="s">
        <v>7</v>
      </c>
      <c r="F1021" t="s">
        <v>8</v>
      </c>
      <c r="G1021" t="s">
        <v>27</v>
      </c>
      <c r="H1021">
        <v>2019</v>
      </c>
      <c r="I1021">
        <v>1798</v>
      </c>
      <c r="J1021" t="s">
        <v>10</v>
      </c>
      <c r="K1021" t="str">
        <f>IF(AND(I1021&gt;600,I1021&lt;=1000),"600-1000CC",IF(AND(I1021&gt;1000,I1021&lt;=2000),"1000-2000CC",IF(AND(I1021&gt;2000,I1021&lt;=3000),"2000-3000CC",IF(AND(I1021&gt;3000,I1021&lt;=4000),"3000-4000CC",IF(AND(I1021&gt;4000,I1021&lt;=5000),"4000-5000CC",IF(AND(I1021&gt;5000,I1021&lt;=6000),"&gt;5000CC"))))))</f>
        <v>1000-2000CC</v>
      </c>
    </row>
    <row r="1022" spans="1:11" x14ac:dyDescent="0.3">
      <c r="A1022">
        <v>1720</v>
      </c>
      <c r="B1022" t="s">
        <v>966</v>
      </c>
      <c r="C1022" s="10">
        <v>14.5</v>
      </c>
      <c r="D1022" s="3">
        <v>120000</v>
      </c>
      <c r="E1022" t="s">
        <v>7</v>
      </c>
      <c r="F1022" t="s">
        <v>13</v>
      </c>
      <c r="G1022" t="s">
        <v>9</v>
      </c>
      <c r="H1022">
        <v>2010</v>
      </c>
      <c r="I1022">
        <v>1197</v>
      </c>
      <c r="J1022" t="s">
        <v>10</v>
      </c>
      <c r="K1022" t="str">
        <f>IF(AND(I1022&gt;600,I1022&lt;=1000),"600-1000CC",IF(AND(I1022&gt;1000,I1022&lt;=2000),"1000-2000CC",IF(AND(I1022&gt;2000,I1022&lt;=3000),"2000-3000CC",IF(AND(I1022&gt;3000,I1022&lt;=4000),"3000-4000CC",IF(AND(I1022&gt;4000,I1022&lt;=5000),"4000-5000CC",IF(AND(I1022&gt;5000,I1022&lt;=6000),"&gt;5000CC"))))))</f>
        <v>1000-2000CC</v>
      </c>
    </row>
    <row r="1023" spans="1:11" x14ac:dyDescent="0.3">
      <c r="A1023">
        <v>1739</v>
      </c>
      <c r="B1023" t="s">
        <v>550</v>
      </c>
      <c r="C1023" s="10">
        <v>14.5</v>
      </c>
      <c r="D1023" s="3">
        <v>25000</v>
      </c>
      <c r="E1023" t="s">
        <v>12</v>
      </c>
      <c r="F1023" t="s">
        <v>13</v>
      </c>
      <c r="G1023" t="s">
        <v>9</v>
      </c>
      <c r="H1023">
        <v>2020</v>
      </c>
      <c r="I1023">
        <v>1498</v>
      </c>
      <c r="J1023" t="s">
        <v>10</v>
      </c>
      <c r="K1023" t="str">
        <f>IF(AND(I1023&gt;600,I1023&lt;=1000),"600-1000CC",IF(AND(I1023&gt;1000,I1023&lt;=2000),"1000-2000CC",IF(AND(I1023&gt;2000,I1023&lt;=3000),"2000-3000CC",IF(AND(I1023&gt;3000,I1023&lt;=4000),"3000-4000CC",IF(AND(I1023&gt;4000,I1023&lt;=5000),"4000-5000CC",IF(AND(I1023&gt;5000,I1023&lt;=6000),"&gt;5000CC"))))))</f>
        <v>1000-2000CC</v>
      </c>
    </row>
    <row r="1024" spans="1:11" x14ac:dyDescent="0.3">
      <c r="A1024">
        <v>1760</v>
      </c>
      <c r="B1024" t="s">
        <v>271</v>
      </c>
      <c r="C1024" s="10">
        <v>14.5</v>
      </c>
      <c r="D1024" s="3">
        <v>40000</v>
      </c>
      <c r="E1024" t="s">
        <v>272</v>
      </c>
      <c r="F1024" t="s">
        <v>13</v>
      </c>
      <c r="G1024" t="s">
        <v>9</v>
      </c>
      <c r="H1024">
        <v>2020</v>
      </c>
      <c r="I1024">
        <v>1497</v>
      </c>
      <c r="J1024" t="s">
        <v>289</v>
      </c>
      <c r="K1024" t="str">
        <f>IF(AND(I1024&gt;600,I1024&lt;=1000),"600-1000CC",IF(AND(I1024&gt;1000,I1024&lt;=2000),"1000-2000CC",IF(AND(I1024&gt;2000,I1024&lt;=3000),"2000-3000CC",IF(AND(I1024&gt;3000,I1024&lt;=4000),"3000-4000CC",IF(AND(I1024&gt;4000,I1024&lt;=5000),"4000-5000CC",IF(AND(I1024&gt;5000,I1024&lt;=6000),"&gt;5000CC"))))))</f>
        <v>1000-2000CC</v>
      </c>
    </row>
    <row r="1025" spans="1:11" x14ac:dyDescent="0.3">
      <c r="A1025">
        <v>1787</v>
      </c>
      <c r="B1025" t="s">
        <v>493</v>
      </c>
      <c r="C1025" s="10">
        <v>14.5</v>
      </c>
      <c r="D1025" s="3">
        <v>19000</v>
      </c>
      <c r="E1025" t="s">
        <v>12</v>
      </c>
      <c r="F1025" t="s">
        <v>13</v>
      </c>
      <c r="G1025" t="s">
        <v>9</v>
      </c>
      <c r="H1025">
        <v>2019</v>
      </c>
      <c r="I1025">
        <v>1395</v>
      </c>
      <c r="J1025" t="s">
        <v>10</v>
      </c>
      <c r="K1025" t="str">
        <f>IF(AND(I1025&gt;600,I1025&lt;=1000),"600-1000CC",IF(AND(I1025&gt;1000,I1025&lt;=2000),"1000-2000CC",IF(AND(I1025&gt;2000,I1025&lt;=3000),"2000-3000CC",IF(AND(I1025&gt;3000,I1025&lt;=4000),"3000-4000CC",IF(AND(I1025&gt;4000,I1025&lt;=5000),"4000-5000CC",IF(AND(I1025&gt;5000,I1025&lt;=6000),"&gt;5000CC"))))))</f>
        <v>1000-2000CC</v>
      </c>
    </row>
    <row r="1026" spans="1:11" x14ac:dyDescent="0.3">
      <c r="A1026">
        <v>2899</v>
      </c>
      <c r="B1026" t="s">
        <v>164</v>
      </c>
      <c r="C1026" s="10">
        <v>14.5</v>
      </c>
      <c r="D1026" s="3">
        <v>35000</v>
      </c>
      <c r="E1026" t="s">
        <v>12</v>
      </c>
      <c r="F1026" t="s">
        <v>13</v>
      </c>
      <c r="G1026" t="s">
        <v>75</v>
      </c>
      <c r="H1026">
        <v>2019</v>
      </c>
      <c r="I1026">
        <v>814</v>
      </c>
      <c r="J1026" t="s">
        <v>10</v>
      </c>
      <c r="K1026" t="str">
        <f>IF(AND(I1026&gt;600,I1026&lt;=1000),"600-1000CC",IF(AND(I1026&gt;1000,I1026&lt;=2000),"1000-2000CC",IF(AND(I1026&gt;2000,I1026&lt;=3000),"2000-3000CC",IF(AND(I1026&gt;3000,I1026&lt;=4000),"3000-4000CC",IF(AND(I1026&gt;4000,I1026&lt;=5000),"4000-5000CC",IF(AND(I1026&gt;5000,I1026&lt;=6000),"&gt;5000CC"))))))</f>
        <v>600-1000CC</v>
      </c>
    </row>
    <row r="1027" spans="1:11" x14ac:dyDescent="0.3">
      <c r="A1027">
        <v>3032</v>
      </c>
      <c r="B1027" t="s">
        <v>1412</v>
      </c>
      <c r="C1027" s="10">
        <v>14.5</v>
      </c>
      <c r="D1027" s="3">
        <v>2000</v>
      </c>
      <c r="E1027" t="s">
        <v>12</v>
      </c>
      <c r="F1027" t="s">
        <v>13</v>
      </c>
      <c r="G1027" t="s">
        <v>9</v>
      </c>
      <c r="H1027">
        <v>2022</v>
      </c>
      <c r="I1027">
        <v>998</v>
      </c>
      <c r="J1027" t="s">
        <v>61</v>
      </c>
      <c r="K1027" t="str">
        <f>IF(AND(I1027&gt;600,I1027&lt;=1000),"600-1000CC",IF(AND(I1027&gt;1000,I1027&lt;=2000),"1000-2000CC",IF(AND(I1027&gt;2000,I1027&lt;=3000),"2000-3000CC",IF(AND(I1027&gt;3000,I1027&lt;=4000),"3000-4000CC",IF(AND(I1027&gt;4000,I1027&lt;=5000),"4000-5000CC",IF(AND(I1027&gt;5000,I1027&lt;=6000),"&gt;5000CC"))))))</f>
        <v>600-1000CC</v>
      </c>
    </row>
    <row r="1028" spans="1:11" x14ac:dyDescent="0.3">
      <c r="A1028">
        <v>5356</v>
      </c>
      <c r="B1028" t="s">
        <v>1893</v>
      </c>
      <c r="C1028" s="10">
        <v>14.5</v>
      </c>
      <c r="D1028" s="3">
        <v>25000</v>
      </c>
      <c r="E1028" t="s">
        <v>12</v>
      </c>
      <c r="F1028" t="s">
        <v>13</v>
      </c>
      <c r="G1028" t="s">
        <v>9</v>
      </c>
      <c r="H1028">
        <v>2021</v>
      </c>
      <c r="I1028">
        <v>1799</v>
      </c>
      <c r="J1028" t="s">
        <v>61</v>
      </c>
      <c r="K1028" t="str">
        <f>IF(AND(I1028&gt;600,I1028&lt;=1000),"600-1000CC",IF(AND(I1028&gt;1000,I1028&lt;=2000),"1000-2000CC",IF(AND(I1028&gt;2000,I1028&lt;=3000),"2000-3000CC",IF(AND(I1028&gt;3000,I1028&lt;=4000),"3000-4000CC",IF(AND(I1028&gt;4000,I1028&lt;=5000),"4000-5000CC",IF(AND(I1028&gt;5000,I1028&lt;=6000),"&gt;5000CC"))))))</f>
        <v>1000-2000CC</v>
      </c>
    </row>
    <row r="1029" spans="1:11" x14ac:dyDescent="0.3">
      <c r="A1029">
        <v>384</v>
      </c>
      <c r="B1029" t="s">
        <v>200</v>
      </c>
      <c r="C1029" s="10">
        <v>14.45</v>
      </c>
      <c r="D1029" s="3">
        <v>73986</v>
      </c>
      <c r="E1029" t="s">
        <v>7</v>
      </c>
      <c r="F1029" t="s">
        <v>13</v>
      </c>
      <c r="G1029" t="s">
        <v>9</v>
      </c>
      <c r="H1029">
        <v>2017</v>
      </c>
      <c r="I1029">
        <v>2179</v>
      </c>
      <c r="J1029" t="s">
        <v>61</v>
      </c>
      <c r="K1029" t="str">
        <f>IF(AND(I1029&gt;600,I1029&lt;=1000),"600-1000CC",IF(AND(I1029&gt;1000,I1029&lt;=2000),"1000-2000CC",IF(AND(I1029&gt;2000,I1029&lt;=3000),"2000-3000CC",IF(AND(I1029&gt;3000,I1029&lt;=4000),"3000-4000CC",IF(AND(I1029&gt;4000,I1029&lt;=5000),"4000-5000CC",IF(AND(I1029&gt;5000,I1029&lt;=6000),"&gt;5000CC"))))))</f>
        <v>2000-3000CC</v>
      </c>
    </row>
    <row r="1030" spans="1:11" x14ac:dyDescent="0.3">
      <c r="A1030">
        <v>3481</v>
      </c>
      <c r="B1030" t="s">
        <v>550</v>
      </c>
      <c r="C1030" s="10">
        <v>14.43</v>
      </c>
      <c r="D1030" s="3">
        <v>2710</v>
      </c>
      <c r="E1030" t="s">
        <v>12</v>
      </c>
      <c r="F1030" t="s">
        <v>13</v>
      </c>
      <c r="G1030" t="s">
        <v>9</v>
      </c>
      <c r="H1030">
        <v>2022</v>
      </c>
      <c r="I1030">
        <v>1461</v>
      </c>
      <c r="J1030" t="s">
        <v>10</v>
      </c>
      <c r="K1030" t="str">
        <f>IF(AND(I1030&gt;600,I1030&lt;=1000),"600-1000CC",IF(AND(I1030&gt;1000,I1030&lt;=2000),"1000-2000CC",IF(AND(I1030&gt;2000,I1030&lt;=3000),"2000-3000CC",IF(AND(I1030&gt;3000,I1030&lt;=4000),"3000-4000CC",IF(AND(I1030&gt;4000,I1030&lt;=5000),"4000-5000CC",IF(AND(I1030&gt;5000,I1030&lt;=6000),"&gt;5000CC"))))))</f>
        <v>1000-2000CC</v>
      </c>
    </row>
    <row r="1031" spans="1:11" x14ac:dyDescent="0.3">
      <c r="A1031">
        <v>3681</v>
      </c>
      <c r="B1031" t="s">
        <v>1586</v>
      </c>
      <c r="C1031" s="10">
        <v>14.37</v>
      </c>
      <c r="D1031" s="3">
        <v>50000</v>
      </c>
      <c r="E1031" t="s">
        <v>12</v>
      </c>
      <c r="F1031" t="s">
        <v>13</v>
      </c>
      <c r="G1031" t="s">
        <v>9</v>
      </c>
      <c r="H1031">
        <v>2018</v>
      </c>
      <c r="I1031">
        <v>999</v>
      </c>
      <c r="J1031" t="s">
        <v>10</v>
      </c>
      <c r="K1031" t="str">
        <f>IF(AND(I1031&gt;600,I1031&lt;=1000),"600-1000CC",IF(AND(I1031&gt;1000,I1031&lt;=2000),"1000-2000CC",IF(AND(I1031&gt;2000,I1031&lt;=3000),"2000-3000CC",IF(AND(I1031&gt;3000,I1031&lt;=4000),"3000-4000CC",IF(AND(I1031&gt;4000,I1031&lt;=5000),"4000-5000CC",IF(AND(I1031&gt;5000,I1031&lt;=6000),"&gt;5000CC"))))))</f>
        <v>600-1000CC</v>
      </c>
    </row>
    <row r="1032" spans="1:11" x14ac:dyDescent="0.3">
      <c r="A1032">
        <v>1994</v>
      </c>
      <c r="B1032" t="s">
        <v>1059</v>
      </c>
      <c r="C1032" s="10">
        <v>14.32</v>
      </c>
      <c r="D1032" s="3">
        <v>10514</v>
      </c>
      <c r="E1032" t="s">
        <v>12</v>
      </c>
      <c r="F1032" t="s">
        <v>13</v>
      </c>
      <c r="G1032" t="s">
        <v>9</v>
      </c>
      <c r="H1032">
        <v>2021</v>
      </c>
      <c r="I1032">
        <v>624</v>
      </c>
      <c r="J1032" t="s">
        <v>127</v>
      </c>
      <c r="K1032" t="str">
        <f>IF(AND(I1032&gt;600,I1032&lt;=1000),"600-1000CC",IF(AND(I1032&gt;1000,I1032&lt;=2000),"1000-2000CC",IF(AND(I1032&gt;2000,I1032&lt;=3000),"2000-3000CC",IF(AND(I1032&gt;3000,I1032&lt;=4000),"3000-4000CC",IF(AND(I1032&gt;4000,I1032&lt;=5000),"4000-5000CC",IF(AND(I1032&gt;5000,I1032&lt;=6000),"&gt;5000CC"))))))</f>
        <v>600-1000CC</v>
      </c>
    </row>
    <row r="1033" spans="1:11" x14ac:dyDescent="0.3">
      <c r="A1033">
        <v>2941</v>
      </c>
      <c r="B1033" t="s">
        <v>113</v>
      </c>
      <c r="C1033" s="10">
        <v>14.27</v>
      </c>
      <c r="D1033" s="3">
        <v>38507</v>
      </c>
      <c r="E1033" t="s">
        <v>7</v>
      </c>
      <c r="F1033" t="s">
        <v>13</v>
      </c>
      <c r="G1033" t="s">
        <v>9</v>
      </c>
      <c r="H1033">
        <v>2019</v>
      </c>
      <c r="I1033">
        <v>1198</v>
      </c>
      <c r="J1033" t="s">
        <v>10</v>
      </c>
      <c r="K1033" t="str">
        <f>IF(AND(I1033&gt;600,I1033&lt;=1000),"600-1000CC",IF(AND(I1033&gt;1000,I1033&lt;=2000),"1000-2000CC",IF(AND(I1033&gt;2000,I1033&lt;=3000),"2000-3000CC",IF(AND(I1033&gt;3000,I1033&lt;=4000),"3000-4000CC",IF(AND(I1033&gt;4000,I1033&lt;=5000),"4000-5000CC",IF(AND(I1033&gt;5000,I1033&lt;=6000),"&gt;5000CC"))))))</f>
        <v>1000-2000CC</v>
      </c>
    </row>
    <row r="1034" spans="1:11" x14ac:dyDescent="0.3">
      <c r="A1034">
        <v>385</v>
      </c>
      <c r="B1034" t="s">
        <v>344</v>
      </c>
      <c r="C1034" s="10">
        <v>14.25</v>
      </c>
      <c r="D1034" s="3">
        <v>7100</v>
      </c>
      <c r="E1034" t="s">
        <v>7</v>
      </c>
      <c r="F1034" t="s">
        <v>8</v>
      </c>
      <c r="G1034" t="s">
        <v>9</v>
      </c>
      <c r="H1034">
        <v>2021</v>
      </c>
      <c r="I1034">
        <v>1493</v>
      </c>
      <c r="J1034" t="s">
        <v>10</v>
      </c>
      <c r="K1034" t="str">
        <f>IF(AND(I1034&gt;600,I1034&lt;=1000),"600-1000CC",IF(AND(I1034&gt;1000,I1034&lt;=2000),"1000-2000CC",IF(AND(I1034&gt;2000,I1034&lt;=3000),"2000-3000CC",IF(AND(I1034&gt;3000,I1034&lt;=4000),"3000-4000CC",IF(AND(I1034&gt;4000,I1034&lt;=5000),"4000-5000CC",IF(AND(I1034&gt;5000,I1034&lt;=6000),"&gt;5000CC"))))))</f>
        <v>1000-2000CC</v>
      </c>
    </row>
    <row r="1035" spans="1:11" x14ac:dyDescent="0.3">
      <c r="A1035">
        <v>495</v>
      </c>
      <c r="B1035" t="s">
        <v>200</v>
      </c>
      <c r="C1035" s="10">
        <v>14.25</v>
      </c>
      <c r="D1035" s="3">
        <v>66968</v>
      </c>
      <c r="E1035" t="s">
        <v>7</v>
      </c>
      <c r="F1035" t="s">
        <v>13</v>
      </c>
      <c r="G1035" t="s">
        <v>9</v>
      </c>
      <c r="H1035">
        <v>2016</v>
      </c>
      <c r="I1035">
        <v>1248</v>
      </c>
      <c r="J1035" t="s">
        <v>61</v>
      </c>
      <c r="K1035" t="str">
        <f>IF(AND(I1035&gt;600,I1035&lt;=1000),"600-1000CC",IF(AND(I1035&gt;1000,I1035&lt;=2000),"1000-2000CC",IF(AND(I1035&gt;2000,I1035&lt;=3000),"2000-3000CC",IF(AND(I1035&gt;3000,I1035&lt;=4000),"3000-4000CC",IF(AND(I1035&gt;4000,I1035&lt;=5000),"4000-5000CC",IF(AND(I1035&gt;5000,I1035&lt;=6000),"&gt;5000CC"))))))</f>
        <v>1000-2000CC</v>
      </c>
    </row>
    <row r="1036" spans="1:11" x14ac:dyDescent="0.3">
      <c r="A1036">
        <v>1156</v>
      </c>
      <c r="B1036" t="s">
        <v>113</v>
      </c>
      <c r="C1036" s="10">
        <v>14.25</v>
      </c>
      <c r="D1036" s="3">
        <v>36000</v>
      </c>
      <c r="E1036" t="s">
        <v>7</v>
      </c>
      <c r="F1036" t="s">
        <v>13</v>
      </c>
      <c r="G1036" t="s">
        <v>27</v>
      </c>
      <c r="H1036">
        <v>2020</v>
      </c>
      <c r="I1036">
        <v>1969</v>
      </c>
      <c r="J1036" t="s">
        <v>10</v>
      </c>
      <c r="K1036" t="str">
        <f>IF(AND(I1036&gt;600,I1036&lt;=1000),"600-1000CC",IF(AND(I1036&gt;1000,I1036&lt;=2000),"1000-2000CC",IF(AND(I1036&gt;2000,I1036&lt;=3000),"2000-3000CC",IF(AND(I1036&gt;3000,I1036&lt;=4000),"3000-4000CC",IF(AND(I1036&gt;4000,I1036&lt;=5000),"4000-5000CC",IF(AND(I1036&gt;5000,I1036&lt;=6000),"&gt;5000CC"))))))</f>
        <v>1000-2000CC</v>
      </c>
    </row>
    <row r="1037" spans="1:11" x14ac:dyDescent="0.3">
      <c r="A1037">
        <v>1199</v>
      </c>
      <c r="B1037" t="s">
        <v>514</v>
      </c>
      <c r="C1037" s="10">
        <v>14.25</v>
      </c>
      <c r="D1037" s="3">
        <v>94002</v>
      </c>
      <c r="E1037" t="s">
        <v>7</v>
      </c>
      <c r="F1037" t="s">
        <v>13</v>
      </c>
      <c r="G1037" t="s">
        <v>27</v>
      </c>
      <c r="H1037">
        <v>2013</v>
      </c>
      <c r="I1037">
        <v>2487</v>
      </c>
      <c r="J1037" t="s">
        <v>10</v>
      </c>
      <c r="K1037" t="str">
        <f>IF(AND(I1037&gt;600,I1037&lt;=1000),"600-1000CC",IF(AND(I1037&gt;1000,I1037&lt;=2000),"1000-2000CC",IF(AND(I1037&gt;2000,I1037&lt;=3000),"2000-3000CC",IF(AND(I1037&gt;3000,I1037&lt;=4000),"3000-4000CC",IF(AND(I1037&gt;4000,I1037&lt;=5000),"4000-5000CC",IF(AND(I1037&gt;5000,I1037&lt;=6000),"&gt;5000CC"))))))</f>
        <v>2000-3000CC</v>
      </c>
    </row>
    <row r="1038" spans="1:11" x14ac:dyDescent="0.3">
      <c r="A1038">
        <v>1200</v>
      </c>
      <c r="B1038" t="s">
        <v>822</v>
      </c>
      <c r="C1038" s="10">
        <v>14.25</v>
      </c>
      <c r="D1038" s="3">
        <v>82005</v>
      </c>
      <c r="E1038" t="s">
        <v>7</v>
      </c>
      <c r="F1038" t="s">
        <v>13</v>
      </c>
      <c r="G1038" t="s">
        <v>27</v>
      </c>
      <c r="H1038">
        <v>2013</v>
      </c>
      <c r="I1038">
        <v>4367</v>
      </c>
      <c r="J1038" t="s">
        <v>10</v>
      </c>
      <c r="K1038" t="str">
        <f>IF(AND(I1038&gt;600,I1038&lt;=1000),"600-1000CC",IF(AND(I1038&gt;1000,I1038&lt;=2000),"1000-2000CC",IF(AND(I1038&gt;2000,I1038&lt;=3000),"2000-3000CC",IF(AND(I1038&gt;3000,I1038&lt;=4000),"3000-4000CC",IF(AND(I1038&gt;4000,I1038&lt;=5000),"4000-5000CC",IF(AND(I1038&gt;5000,I1038&lt;=6000),"&gt;5000CC"))))))</f>
        <v>4000-5000CC</v>
      </c>
    </row>
    <row r="1039" spans="1:11" x14ac:dyDescent="0.3">
      <c r="A1039">
        <v>1438</v>
      </c>
      <c r="B1039" t="s">
        <v>113</v>
      </c>
      <c r="C1039" s="10">
        <v>14.25</v>
      </c>
      <c r="D1039" s="3">
        <v>36000</v>
      </c>
      <c r="E1039" t="s">
        <v>7</v>
      </c>
      <c r="F1039" t="s">
        <v>13</v>
      </c>
      <c r="G1039" t="s">
        <v>27</v>
      </c>
      <c r="H1039">
        <v>2020</v>
      </c>
      <c r="I1039">
        <v>1396</v>
      </c>
      <c r="J1039" t="s">
        <v>10</v>
      </c>
      <c r="K1039" t="str">
        <f>IF(AND(I1039&gt;600,I1039&lt;=1000),"600-1000CC",IF(AND(I1039&gt;1000,I1039&lt;=2000),"1000-2000CC",IF(AND(I1039&gt;2000,I1039&lt;=3000),"2000-3000CC",IF(AND(I1039&gt;3000,I1039&lt;=4000),"3000-4000CC",IF(AND(I1039&gt;4000,I1039&lt;=5000),"4000-5000CC",IF(AND(I1039&gt;5000,I1039&lt;=6000),"&gt;5000CC"))))))</f>
        <v>1000-2000CC</v>
      </c>
    </row>
    <row r="1040" spans="1:11" x14ac:dyDescent="0.3">
      <c r="A1040">
        <v>1527</v>
      </c>
      <c r="B1040" t="s">
        <v>514</v>
      </c>
      <c r="C1040" s="10">
        <v>14.25</v>
      </c>
      <c r="D1040" s="3">
        <v>94002</v>
      </c>
      <c r="E1040" t="s">
        <v>7</v>
      </c>
      <c r="F1040" t="s">
        <v>13</v>
      </c>
      <c r="G1040" t="s">
        <v>27</v>
      </c>
      <c r="H1040">
        <v>2013</v>
      </c>
      <c r="I1040">
        <v>4367</v>
      </c>
      <c r="J1040" t="s">
        <v>10</v>
      </c>
      <c r="K1040" t="str">
        <f>IF(AND(I1040&gt;600,I1040&lt;=1000),"600-1000CC",IF(AND(I1040&gt;1000,I1040&lt;=2000),"1000-2000CC",IF(AND(I1040&gt;2000,I1040&lt;=3000),"2000-3000CC",IF(AND(I1040&gt;3000,I1040&lt;=4000),"3000-4000CC",IF(AND(I1040&gt;4000,I1040&lt;=5000),"4000-5000CC",IF(AND(I1040&gt;5000,I1040&lt;=6000),"&gt;5000CC"))))))</f>
        <v>4000-5000CC</v>
      </c>
    </row>
    <row r="1041" spans="1:11" x14ac:dyDescent="0.3">
      <c r="A1041">
        <v>1528</v>
      </c>
      <c r="B1041" t="s">
        <v>822</v>
      </c>
      <c r="C1041" s="10">
        <v>14.25</v>
      </c>
      <c r="D1041" s="3">
        <v>82005</v>
      </c>
      <c r="E1041" t="s">
        <v>7</v>
      </c>
      <c r="F1041" t="s">
        <v>13</v>
      </c>
      <c r="G1041" t="s">
        <v>27</v>
      </c>
      <c r="H1041">
        <v>2013</v>
      </c>
      <c r="I1041">
        <v>1796</v>
      </c>
      <c r="J1041" t="s">
        <v>10</v>
      </c>
      <c r="K1041" t="str">
        <f>IF(AND(I1041&gt;600,I1041&lt;=1000),"600-1000CC",IF(AND(I1041&gt;1000,I1041&lt;=2000),"1000-2000CC",IF(AND(I1041&gt;2000,I1041&lt;=3000),"2000-3000CC",IF(AND(I1041&gt;3000,I1041&lt;=4000),"3000-4000CC",IF(AND(I1041&gt;4000,I1041&lt;=5000),"4000-5000CC",IF(AND(I1041&gt;5000,I1041&lt;=6000),"&gt;5000CC"))))))</f>
        <v>1000-2000CC</v>
      </c>
    </row>
    <row r="1042" spans="1:11" x14ac:dyDescent="0.3">
      <c r="A1042">
        <v>5249</v>
      </c>
      <c r="B1042" t="s">
        <v>514</v>
      </c>
      <c r="C1042" s="10">
        <v>14.25</v>
      </c>
      <c r="D1042" s="3">
        <v>94002</v>
      </c>
      <c r="E1042" t="s">
        <v>7</v>
      </c>
      <c r="F1042" t="s">
        <v>13</v>
      </c>
      <c r="G1042" t="s">
        <v>27</v>
      </c>
      <c r="H1042">
        <v>2013</v>
      </c>
      <c r="I1042">
        <v>998</v>
      </c>
      <c r="J1042" t="s">
        <v>10</v>
      </c>
      <c r="K1042" t="str">
        <f>IF(AND(I1042&gt;600,I1042&lt;=1000),"600-1000CC",IF(AND(I1042&gt;1000,I1042&lt;=2000),"1000-2000CC",IF(AND(I1042&gt;2000,I1042&lt;=3000),"2000-3000CC",IF(AND(I1042&gt;3000,I1042&lt;=4000),"3000-4000CC",IF(AND(I1042&gt;4000,I1042&lt;=5000),"4000-5000CC",IF(AND(I1042&gt;5000,I1042&lt;=6000),"&gt;5000CC"))))))</f>
        <v>600-1000CC</v>
      </c>
    </row>
    <row r="1043" spans="1:11" x14ac:dyDescent="0.3">
      <c r="A1043">
        <v>5250</v>
      </c>
      <c r="B1043" t="s">
        <v>822</v>
      </c>
      <c r="C1043" s="10">
        <v>14.25</v>
      </c>
      <c r="D1043" s="3">
        <v>82005</v>
      </c>
      <c r="E1043" t="s">
        <v>7</v>
      </c>
      <c r="F1043" t="s">
        <v>13</v>
      </c>
      <c r="G1043" t="s">
        <v>27</v>
      </c>
      <c r="H1043">
        <v>2013</v>
      </c>
      <c r="I1043">
        <v>1248</v>
      </c>
      <c r="J1043" t="s">
        <v>10</v>
      </c>
      <c r="K1043" t="str">
        <f>IF(AND(I1043&gt;600,I1043&lt;=1000),"600-1000CC",IF(AND(I1043&gt;1000,I1043&lt;=2000),"1000-2000CC",IF(AND(I1043&gt;2000,I1043&lt;=3000),"2000-3000CC",IF(AND(I1043&gt;3000,I1043&lt;=4000),"3000-4000CC",IF(AND(I1043&gt;4000,I1043&lt;=5000),"4000-5000CC",IF(AND(I1043&gt;5000,I1043&lt;=6000),"&gt;5000CC"))))))</f>
        <v>1000-2000CC</v>
      </c>
    </row>
    <row r="1044" spans="1:11" x14ac:dyDescent="0.3">
      <c r="A1044">
        <v>5461</v>
      </c>
      <c r="B1044" t="s">
        <v>802</v>
      </c>
      <c r="C1044" s="10">
        <v>14.25</v>
      </c>
      <c r="D1044" s="3">
        <v>51000</v>
      </c>
      <c r="E1044" t="s">
        <v>7</v>
      </c>
      <c r="F1044" t="s">
        <v>13</v>
      </c>
      <c r="G1044" t="s">
        <v>9</v>
      </c>
      <c r="H1044">
        <v>2014</v>
      </c>
      <c r="I1044">
        <v>1956</v>
      </c>
      <c r="J1044" t="s">
        <v>10</v>
      </c>
      <c r="K1044" t="str">
        <f>IF(AND(I1044&gt;600,I1044&lt;=1000),"600-1000CC",IF(AND(I1044&gt;1000,I1044&lt;=2000),"1000-2000CC",IF(AND(I1044&gt;2000,I1044&lt;=3000),"2000-3000CC",IF(AND(I1044&gt;3000,I1044&lt;=4000),"3000-4000CC",IF(AND(I1044&gt;4000,I1044&lt;=5000),"4000-5000CC",IF(AND(I1044&gt;5000,I1044&lt;=6000),"&gt;5000CC"))))))</f>
        <v>1000-2000CC</v>
      </c>
    </row>
    <row r="1045" spans="1:11" x14ac:dyDescent="0.3">
      <c r="A1045">
        <v>2136</v>
      </c>
      <c r="B1045" t="s">
        <v>790</v>
      </c>
      <c r="C1045" s="10">
        <v>14.2</v>
      </c>
      <c r="D1045" s="3">
        <v>13575</v>
      </c>
      <c r="E1045" t="s">
        <v>12</v>
      </c>
      <c r="F1045" t="s">
        <v>13</v>
      </c>
      <c r="G1045" t="s">
        <v>9</v>
      </c>
      <c r="H1045">
        <v>2021</v>
      </c>
      <c r="I1045">
        <v>998</v>
      </c>
      <c r="J1045" t="s">
        <v>10</v>
      </c>
      <c r="K1045" t="str">
        <f>IF(AND(I1045&gt;600,I1045&lt;=1000),"600-1000CC",IF(AND(I1045&gt;1000,I1045&lt;=2000),"1000-2000CC",IF(AND(I1045&gt;2000,I1045&lt;=3000),"2000-3000CC",IF(AND(I1045&gt;3000,I1045&lt;=4000),"3000-4000CC",IF(AND(I1045&gt;4000,I1045&lt;=5000),"4000-5000CC",IF(AND(I1045&gt;5000,I1045&lt;=6000),"&gt;5000CC"))))))</f>
        <v>600-1000CC</v>
      </c>
    </row>
    <row r="1046" spans="1:11" x14ac:dyDescent="0.3">
      <c r="A1046">
        <v>4021</v>
      </c>
      <c r="B1046" t="s">
        <v>54</v>
      </c>
      <c r="C1046" s="10">
        <v>14.19</v>
      </c>
      <c r="D1046" s="3">
        <v>38807</v>
      </c>
      <c r="E1046" t="s">
        <v>7</v>
      </c>
      <c r="F1046" t="s">
        <v>8</v>
      </c>
      <c r="G1046" t="s">
        <v>9</v>
      </c>
      <c r="H1046">
        <v>2019</v>
      </c>
      <c r="I1046">
        <v>998</v>
      </c>
      <c r="J1046" t="s">
        <v>10</v>
      </c>
      <c r="K1046" t="str">
        <f>IF(AND(I1046&gt;600,I1046&lt;=1000),"600-1000CC",IF(AND(I1046&gt;1000,I1046&lt;=2000),"1000-2000CC",IF(AND(I1046&gt;2000,I1046&lt;=3000),"2000-3000CC",IF(AND(I1046&gt;3000,I1046&lt;=4000),"3000-4000CC",IF(AND(I1046&gt;4000,I1046&lt;=5000),"4000-5000CC",IF(AND(I1046&gt;5000,I1046&lt;=6000),"&gt;5000CC"))))))</f>
        <v>600-1000CC</v>
      </c>
    </row>
    <row r="1047" spans="1:11" x14ac:dyDescent="0.3">
      <c r="A1047">
        <v>5451</v>
      </c>
      <c r="B1047" t="s">
        <v>1913</v>
      </c>
      <c r="C1047" s="10">
        <v>14.15</v>
      </c>
      <c r="D1047" s="3">
        <v>20000</v>
      </c>
      <c r="E1047" t="s">
        <v>12</v>
      </c>
      <c r="F1047" t="s">
        <v>8</v>
      </c>
      <c r="G1047" t="s">
        <v>9</v>
      </c>
      <c r="H1047">
        <v>2020</v>
      </c>
      <c r="I1047">
        <v>1461</v>
      </c>
      <c r="J1047" t="s">
        <v>10</v>
      </c>
      <c r="K1047" t="str">
        <f>IF(AND(I1047&gt;600,I1047&lt;=1000),"600-1000CC",IF(AND(I1047&gt;1000,I1047&lt;=2000),"1000-2000CC",IF(AND(I1047&gt;2000,I1047&lt;=3000),"2000-3000CC",IF(AND(I1047&gt;3000,I1047&lt;=4000),"3000-4000CC",IF(AND(I1047&gt;4000,I1047&lt;=5000),"4000-5000CC",IF(AND(I1047&gt;5000,I1047&lt;=6000),"&gt;5000CC"))))))</f>
        <v>1000-2000CC</v>
      </c>
    </row>
    <row r="1048" spans="1:11" x14ac:dyDescent="0.3">
      <c r="A1048">
        <v>4143</v>
      </c>
      <c r="B1048" t="s">
        <v>347</v>
      </c>
      <c r="C1048" s="10">
        <v>14.14</v>
      </c>
      <c r="D1048" s="3">
        <v>94505</v>
      </c>
      <c r="E1048" t="s">
        <v>7</v>
      </c>
      <c r="F1048" t="s">
        <v>8</v>
      </c>
      <c r="G1048" t="s">
        <v>27</v>
      </c>
      <c r="H1048">
        <v>2015</v>
      </c>
      <c r="I1048">
        <v>1956</v>
      </c>
      <c r="J1048" t="s">
        <v>10</v>
      </c>
      <c r="K1048" t="str">
        <f>IF(AND(I1048&gt;600,I1048&lt;=1000),"600-1000CC",IF(AND(I1048&gt;1000,I1048&lt;=2000),"1000-2000CC",IF(AND(I1048&gt;2000,I1048&lt;=3000),"2000-3000CC",IF(AND(I1048&gt;3000,I1048&lt;=4000),"3000-4000CC",IF(AND(I1048&gt;4000,I1048&lt;=5000),"4000-5000CC",IF(AND(I1048&gt;5000,I1048&lt;=6000),"&gt;5000CC"))))))</f>
        <v>1000-2000CC</v>
      </c>
    </row>
    <row r="1049" spans="1:11" x14ac:dyDescent="0.3">
      <c r="A1049">
        <v>3503</v>
      </c>
      <c r="B1049" t="s">
        <v>408</v>
      </c>
      <c r="C1049" s="10">
        <v>14.13</v>
      </c>
      <c r="D1049" s="3">
        <v>4486</v>
      </c>
      <c r="E1049" t="s">
        <v>7</v>
      </c>
      <c r="F1049" t="s">
        <v>8</v>
      </c>
      <c r="G1049" t="s">
        <v>9</v>
      </c>
      <c r="H1049">
        <v>2022</v>
      </c>
      <c r="I1049">
        <v>1498</v>
      </c>
      <c r="J1049" t="s">
        <v>10</v>
      </c>
      <c r="K1049" t="str">
        <f>IF(AND(I1049&gt;600,I1049&lt;=1000),"600-1000CC",IF(AND(I1049&gt;1000,I1049&lt;=2000),"1000-2000CC",IF(AND(I1049&gt;2000,I1049&lt;=3000),"2000-3000CC",IF(AND(I1049&gt;3000,I1049&lt;=4000),"3000-4000CC",IF(AND(I1049&gt;4000,I1049&lt;=5000),"4000-5000CC",IF(AND(I1049&gt;5000,I1049&lt;=6000),"&gt;5000CC"))))))</f>
        <v>1000-2000CC</v>
      </c>
    </row>
    <row r="1050" spans="1:11" x14ac:dyDescent="0.3">
      <c r="A1050">
        <v>57</v>
      </c>
      <c r="B1050" t="s">
        <v>66</v>
      </c>
      <c r="C1050" s="10">
        <v>14</v>
      </c>
      <c r="D1050" s="3">
        <v>50000</v>
      </c>
      <c r="E1050" t="s">
        <v>12</v>
      </c>
      <c r="F1050" t="s">
        <v>8</v>
      </c>
      <c r="G1050" t="s">
        <v>9</v>
      </c>
      <c r="H1050">
        <v>2018</v>
      </c>
      <c r="I1050">
        <v>1368</v>
      </c>
      <c r="J1050" t="s">
        <v>10</v>
      </c>
      <c r="K1050" t="str">
        <f>IF(AND(I1050&gt;600,I1050&lt;=1000),"600-1000CC",IF(AND(I1050&gt;1000,I1050&lt;=2000),"1000-2000CC",IF(AND(I1050&gt;2000,I1050&lt;=3000),"2000-3000CC",IF(AND(I1050&gt;3000,I1050&lt;=4000),"3000-4000CC",IF(AND(I1050&gt;4000,I1050&lt;=5000),"4000-5000CC",IF(AND(I1050&gt;5000,I1050&lt;=6000),"&gt;5000CC"))))))</f>
        <v>1000-2000CC</v>
      </c>
    </row>
    <row r="1051" spans="1:11" x14ac:dyDescent="0.3">
      <c r="A1051">
        <v>212</v>
      </c>
      <c r="B1051" t="s">
        <v>205</v>
      </c>
      <c r="C1051" s="10">
        <v>14</v>
      </c>
      <c r="D1051" s="3">
        <v>19000</v>
      </c>
      <c r="E1051" t="s">
        <v>12</v>
      </c>
      <c r="F1051" t="s">
        <v>8</v>
      </c>
      <c r="G1051" t="s">
        <v>9</v>
      </c>
      <c r="H1051">
        <v>2020</v>
      </c>
      <c r="I1051">
        <v>1497</v>
      </c>
      <c r="J1051" t="s">
        <v>10</v>
      </c>
      <c r="K1051" t="str">
        <f>IF(AND(I1051&gt;600,I1051&lt;=1000),"600-1000CC",IF(AND(I1051&gt;1000,I1051&lt;=2000),"1000-2000CC",IF(AND(I1051&gt;2000,I1051&lt;=3000),"2000-3000CC",IF(AND(I1051&gt;3000,I1051&lt;=4000),"3000-4000CC",IF(AND(I1051&gt;4000,I1051&lt;=5000),"4000-5000CC",IF(AND(I1051&gt;5000,I1051&lt;=6000),"&gt;5000CC"))))))</f>
        <v>1000-2000CC</v>
      </c>
    </row>
    <row r="1052" spans="1:11" x14ac:dyDescent="0.3">
      <c r="A1052">
        <v>532</v>
      </c>
      <c r="B1052" t="s">
        <v>71</v>
      </c>
      <c r="C1052" s="10">
        <v>14</v>
      </c>
      <c r="D1052" s="3">
        <v>60000</v>
      </c>
      <c r="E1052" t="s">
        <v>7</v>
      </c>
      <c r="F1052" t="s">
        <v>13</v>
      </c>
      <c r="G1052" t="s">
        <v>75</v>
      </c>
      <c r="H1052">
        <v>2014</v>
      </c>
      <c r="I1052">
        <v>1950</v>
      </c>
      <c r="J1052" t="s">
        <v>10</v>
      </c>
      <c r="K1052" t="str">
        <f>IF(AND(I1052&gt;600,I1052&lt;=1000),"600-1000CC",IF(AND(I1052&gt;1000,I1052&lt;=2000),"1000-2000CC",IF(AND(I1052&gt;2000,I1052&lt;=3000),"2000-3000CC",IF(AND(I1052&gt;3000,I1052&lt;=4000),"3000-4000CC",IF(AND(I1052&gt;4000,I1052&lt;=5000),"4000-5000CC",IF(AND(I1052&gt;5000,I1052&lt;=6000),"&gt;5000CC"))))))</f>
        <v>1000-2000CC</v>
      </c>
    </row>
    <row r="1053" spans="1:11" x14ac:dyDescent="0.3">
      <c r="A1053">
        <v>966</v>
      </c>
      <c r="B1053" t="s">
        <v>710</v>
      </c>
      <c r="C1053" s="10">
        <v>14</v>
      </c>
      <c r="D1053" s="3">
        <v>75000</v>
      </c>
      <c r="E1053" t="s">
        <v>7</v>
      </c>
      <c r="F1053" t="s">
        <v>13</v>
      </c>
      <c r="G1053" t="s">
        <v>27</v>
      </c>
      <c r="H1053">
        <v>2017</v>
      </c>
      <c r="I1053">
        <v>1299</v>
      </c>
      <c r="J1053" t="s">
        <v>10</v>
      </c>
      <c r="K1053" t="str">
        <f>IF(AND(I1053&gt;600,I1053&lt;=1000),"600-1000CC",IF(AND(I1053&gt;1000,I1053&lt;=2000),"1000-2000CC",IF(AND(I1053&gt;2000,I1053&lt;=3000),"2000-3000CC",IF(AND(I1053&gt;3000,I1053&lt;=4000),"3000-4000CC",IF(AND(I1053&gt;4000,I1053&lt;=5000),"4000-5000CC",IF(AND(I1053&gt;5000,I1053&lt;=6000),"&gt;5000CC"))))))</f>
        <v>1000-2000CC</v>
      </c>
    </row>
    <row r="1054" spans="1:11" x14ac:dyDescent="0.3">
      <c r="A1054">
        <v>2587</v>
      </c>
      <c r="B1054" t="s">
        <v>551</v>
      </c>
      <c r="C1054" s="10">
        <v>14</v>
      </c>
      <c r="D1054" s="3">
        <v>120000</v>
      </c>
      <c r="E1054" t="s">
        <v>7</v>
      </c>
      <c r="F1054" t="s">
        <v>13</v>
      </c>
      <c r="G1054" t="s">
        <v>75</v>
      </c>
      <c r="H1054">
        <v>2015</v>
      </c>
      <c r="I1054">
        <v>998</v>
      </c>
      <c r="J1054" t="s">
        <v>10</v>
      </c>
      <c r="K1054" t="str">
        <f>IF(AND(I1054&gt;600,I1054&lt;=1000),"600-1000CC",IF(AND(I1054&gt;1000,I1054&lt;=2000),"1000-2000CC",IF(AND(I1054&gt;2000,I1054&lt;=3000),"2000-3000CC",IF(AND(I1054&gt;3000,I1054&lt;=4000),"3000-4000CC",IF(AND(I1054&gt;4000,I1054&lt;=5000),"4000-5000CC",IF(AND(I1054&gt;5000,I1054&lt;=6000),"&gt;5000CC"))))))</f>
        <v>600-1000CC</v>
      </c>
    </row>
    <row r="1055" spans="1:11" x14ac:dyDescent="0.3">
      <c r="A1055">
        <v>2903</v>
      </c>
      <c r="B1055" t="s">
        <v>54</v>
      </c>
      <c r="C1055" s="10">
        <v>14</v>
      </c>
      <c r="D1055" s="3">
        <v>90000</v>
      </c>
      <c r="E1055" t="s">
        <v>7</v>
      </c>
      <c r="F1055" t="s">
        <v>8</v>
      </c>
      <c r="G1055" t="s">
        <v>9</v>
      </c>
      <c r="H1055">
        <v>2019</v>
      </c>
      <c r="I1055">
        <v>1497</v>
      </c>
      <c r="J1055" t="s">
        <v>127</v>
      </c>
      <c r="K1055" t="str">
        <f>IF(AND(I1055&gt;600,I1055&lt;=1000),"600-1000CC",IF(AND(I1055&gt;1000,I1055&lt;=2000),"1000-2000CC",IF(AND(I1055&gt;2000,I1055&lt;=3000),"2000-3000CC",IF(AND(I1055&gt;3000,I1055&lt;=4000),"3000-4000CC",IF(AND(I1055&gt;4000,I1055&lt;=5000),"4000-5000CC",IF(AND(I1055&gt;5000,I1055&lt;=6000),"&gt;5000CC"))))))</f>
        <v>1000-2000CC</v>
      </c>
    </row>
    <row r="1056" spans="1:11" x14ac:dyDescent="0.3">
      <c r="A1056">
        <v>3832</v>
      </c>
      <c r="B1056" t="s">
        <v>51</v>
      </c>
      <c r="C1056" s="10">
        <v>14</v>
      </c>
      <c r="D1056" s="3">
        <v>55000</v>
      </c>
      <c r="E1056" t="s">
        <v>7</v>
      </c>
      <c r="F1056" t="s">
        <v>8</v>
      </c>
      <c r="G1056" t="s">
        <v>9</v>
      </c>
      <c r="H1056">
        <v>2018</v>
      </c>
      <c r="I1056">
        <v>1197</v>
      </c>
      <c r="J1056" t="s">
        <v>10</v>
      </c>
      <c r="K1056" t="str">
        <f>IF(AND(I1056&gt;600,I1056&lt;=1000),"600-1000CC",IF(AND(I1056&gt;1000,I1056&lt;=2000),"1000-2000CC",IF(AND(I1056&gt;2000,I1056&lt;=3000),"2000-3000CC",IF(AND(I1056&gt;3000,I1056&lt;=4000),"3000-4000CC",IF(AND(I1056&gt;4000,I1056&lt;=5000),"4000-5000CC",IF(AND(I1056&gt;5000,I1056&lt;=6000),"&gt;5000CC"))))))</f>
        <v>1000-2000CC</v>
      </c>
    </row>
    <row r="1057" spans="1:11" x14ac:dyDescent="0.3">
      <c r="A1057">
        <v>3866</v>
      </c>
      <c r="B1057" t="s">
        <v>1379</v>
      </c>
      <c r="C1057" s="10">
        <v>14</v>
      </c>
      <c r="D1057" s="3">
        <v>7700</v>
      </c>
      <c r="E1057" t="s">
        <v>12</v>
      </c>
      <c r="F1057" t="s">
        <v>8</v>
      </c>
      <c r="G1057" t="s">
        <v>9</v>
      </c>
      <c r="H1057">
        <v>2021</v>
      </c>
      <c r="I1057">
        <v>1197</v>
      </c>
      <c r="J1057" t="s">
        <v>10</v>
      </c>
      <c r="K1057" t="str">
        <f>IF(AND(I1057&gt;600,I1057&lt;=1000),"600-1000CC",IF(AND(I1057&gt;1000,I1057&lt;=2000),"1000-2000CC",IF(AND(I1057&gt;2000,I1057&lt;=3000),"2000-3000CC",IF(AND(I1057&gt;3000,I1057&lt;=4000),"3000-4000CC",IF(AND(I1057&gt;4000,I1057&lt;=5000),"4000-5000CC",IF(AND(I1057&gt;5000,I1057&lt;=6000),"&gt;5000CC"))))))</f>
        <v>1000-2000CC</v>
      </c>
    </row>
    <row r="1058" spans="1:11" x14ac:dyDescent="0.3">
      <c r="A1058">
        <v>5393</v>
      </c>
      <c r="B1058" t="s">
        <v>1518</v>
      </c>
      <c r="C1058" s="10">
        <v>14</v>
      </c>
      <c r="D1058" s="3">
        <v>50000</v>
      </c>
      <c r="E1058" t="s">
        <v>7</v>
      </c>
      <c r="F1058" t="s">
        <v>8</v>
      </c>
      <c r="G1058" t="s">
        <v>9</v>
      </c>
      <c r="H1058">
        <v>2020</v>
      </c>
      <c r="I1058">
        <v>1061</v>
      </c>
      <c r="J1058" t="s">
        <v>10</v>
      </c>
      <c r="K1058" t="str">
        <f>IF(AND(I1058&gt;600,I1058&lt;=1000),"600-1000CC",IF(AND(I1058&gt;1000,I1058&lt;=2000),"1000-2000CC",IF(AND(I1058&gt;2000,I1058&lt;=3000),"2000-3000CC",IF(AND(I1058&gt;3000,I1058&lt;=4000),"3000-4000CC",IF(AND(I1058&gt;4000,I1058&lt;=5000),"4000-5000CC",IF(AND(I1058&gt;5000,I1058&lt;=6000),"&gt;5000CC"))))))</f>
        <v>1000-2000CC</v>
      </c>
    </row>
    <row r="1059" spans="1:11" x14ac:dyDescent="0.3">
      <c r="A1059">
        <v>386</v>
      </c>
      <c r="B1059" t="s">
        <v>319</v>
      </c>
      <c r="C1059" s="10">
        <v>13.95</v>
      </c>
      <c r="D1059" s="3">
        <v>5397</v>
      </c>
      <c r="E1059" t="s">
        <v>12</v>
      </c>
      <c r="F1059" t="s">
        <v>8</v>
      </c>
      <c r="G1059" t="s">
        <v>9</v>
      </c>
      <c r="H1059">
        <v>2021</v>
      </c>
      <c r="I1059">
        <v>998</v>
      </c>
      <c r="J1059" t="s">
        <v>10</v>
      </c>
      <c r="K1059" t="str">
        <f>IF(AND(I1059&gt;600,I1059&lt;=1000),"600-1000CC",IF(AND(I1059&gt;1000,I1059&lt;=2000),"1000-2000CC",IF(AND(I1059&gt;2000,I1059&lt;=3000),"2000-3000CC",IF(AND(I1059&gt;3000,I1059&lt;=4000),"3000-4000CC",IF(AND(I1059&gt;4000,I1059&lt;=5000),"4000-5000CC",IF(AND(I1059&gt;5000,I1059&lt;=6000),"&gt;5000CC"))))))</f>
        <v>600-1000CC</v>
      </c>
    </row>
    <row r="1060" spans="1:11" x14ac:dyDescent="0.3">
      <c r="A1060">
        <v>469</v>
      </c>
      <c r="B1060" t="s">
        <v>200</v>
      </c>
      <c r="C1060" s="10">
        <v>13.95</v>
      </c>
      <c r="D1060" s="3">
        <v>59432</v>
      </c>
      <c r="E1060" t="s">
        <v>7</v>
      </c>
      <c r="F1060" t="s">
        <v>13</v>
      </c>
      <c r="G1060" t="s">
        <v>9</v>
      </c>
      <c r="H1060">
        <v>2017</v>
      </c>
      <c r="I1060">
        <v>1598</v>
      </c>
      <c r="J1060" t="s">
        <v>61</v>
      </c>
      <c r="K1060" t="str">
        <f>IF(AND(I1060&gt;600,I1060&lt;=1000),"600-1000CC",IF(AND(I1060&gt;1000,I1060&lt;=2000),"1000-2000CC",IF(AND(I1060&gt;2000,I1060&lt;=3000),"2000-3000CC",IF(AND(I1060&gt;3000,I1060&lt;=4000),"3000-4000CC",IF(AND(I1060&gt;4000,I1060&lt;=5000),"4000-5000CC",IF(AND(I1060&gt;5000,I1060&lt;=6000),"&gt;5000CC"))))))</f>
        <v>1000-2000CC</v>
      </c>
    </row>
    <row r="1061" spans="1:11" x14ac:dyDescent="0.3">
      <c r="A1061">
        <v>59</v>
      </c>
      <c r="B1061" t="s">
        <v>68</v>
      </c>
      <c r="C1061" s="10">
        <v>13.9</v>
      </c>
      <c r="D1061" s="3">
        <v>54000</v>
      </c>
      <c r="E1061" t="s">
        <v>12</v>
      </c>
      <c r="F1061" t="s">
        <v>8</v>
      </c>
      <c r="G1061" t="s">
        <v>9</v>
      </c>
      <c r="H1061">
        <v>2019</v>
      </c>
      <c r="I1061">
        <v>1798</v>
      </c>
      <c r="J1061" t="s">
        <v>10</v>
      </c>
      <c r="K1061" t="str">
        <f>IF(AND(I1061&gt;600,I1061&lt;=1000),"600-1000CC",IF(AND(I1061&gt;1000,I1061&lt;=2000),"1000-2000CC",IF(AND(I1061&gt;2000,I1061&lt;=3000),"2000-3000CC",IF(AND(I1061&gt;3000,I1061&lt;=4000),"3000-4000CC",IF(AND(I1061&gt;4000,I1061&lt;=5000),"4000-5000CC",IF(AND(I1061&gt;5000,I1061&lt;=6000),"&gt;5000CC"))))))</f>
        <v>1000-2000CC</v>
      </c>
    </row>
    <row r="1062" spans="1:11" x14ac:dyDescent="0.3">
      <c r="A1062">
        <v>62</v>
      </c>
      <c r="B1062" t="s">
        <v>71</v>
      </c>
      <c r="C1062" s="10">
        <v>13.9</v>
      </c>
      <c r="D1062" s="3">
        <v>69500</v>
      </c>
      <c r="E1062" t="s">
        <v>7</v>
      </c>
      <c r="F1062" t="s">
        <v>13</v>
      </c>
      <c r="G1062" t="s">
        <v>9</v>
      </c>
      <c r="H1062">
        <v>2012</v>
      </c>
      <c r="I1062">
        <v>1968</v>
      </c>
      <c r="J1062" t="s">
        <v>10</v>
      </c>
      <c r="K1062" t="str">
        <f>IF(AND(I1062&gt;600,I1062&lt;=1000),"600-1000CC",IF(AND(I1062&gt;1000,I1062&lt;=2000),"1000-2000CC",IF(AND(I1062&gt;2000,I1062&lt;=3000),"2000-3000CC",IF(AND(I1062&gt;3000,I1062&lt;=4000),"3000-4000CC",IF(AND(I1062&gt;4000,I1062&lt;=5000),"4000-5000CC",IF(AND(I1062&gt;5000,I1062&lt;=6000),"&gt;5000CC"))))))</f>
        <v>1000-2000CC</v>
      </c>
    </row>
    <row r="1063" spans="1:11" x14ac:dyDescent="0.3">
      <c r="A1063">
        <v>88</v>
      </c>
      <c r="B1063" t="s">
        <v>96</v>
      </c>
      <c r="C1063" s="10">
        <v>13.9</v>
      </c>
      <c r="D1063" s="3">
        <v>35000</v>
      </c>
      <c r="E1063" t="s">
        <v>12</v>
      </c>
      <c r="F1063" t="s">
        <v>13</v>
      </c>
      <c r="G1063" t="s">
        <v>27</v>
      </c>
      <c r="H1063">
        <v>2019</v>
      </c>
      <c r="I1063">
        <v>1368</v>
      </c>
      <c r="J1063" t="s">
        <v>10</v>
      </c>
      <c r="K1063" t="str">
        <f>IF(AND(I1063&gt;600,I1063&lt;=1000),"600-1000CC",IF(AND(I1063&gt;1000,I1063&lt;=2000),"1000-2000CC",IF(AND(I1063&gt;2000,I1063&lt;=3000),"2000-3000CC",IF(AND(I1063&gt;3000,I1063&lt;=4000),"3000-4000CC",IF(AND(I1063&gt;4000,I1063&lt;=5000),"4000-5000CC",IF(AND(I1063&gt;5000,I1063&lt;=6000),"&gt;5000CC"))))))</f>
        <v>1000-2000CC</v>
      </c>
    </row>
    <row r="1064" spans="1:11" x14ac:dyDescent="0.3">
      <c r="A1064">
        <v>1607</v>
      </c>
      <c r="B1064" t="s">
        <v>205</v>
      </c>
      <c r="C1064" s="10">
        <v>13.9</v>
      </c>
      <c r="D1064" s="3">
        <v>43000</v>
      </c>
      <c r="E1064" t="s">
        <v>12</v>
      </c>
      <c r="F1064" t="s">
        <v>8</v>
      </c>
      <c r="G1064" t="s">
        <v>9</v>
      </c>
      <c r="H1064">
        <v>2019</v>
      </c>
      <c r="I1064">
        <v>1995</v>
      </c>
      <c r="J1064" t="s">
        <v>10</v>
      </c>
      <c r="K1064" t="str">
        <f>IF(AND(I1064&gt;600,I1064&lt;=1000),"600-1000CC",IF(AND(I1064&gt;1000,I1064&lt;=2000),"1000-2000CC",IF(AND(I1064&gt;2000,I1064&lt;=3000),"2000-3000CC",IF(AND(I1064&gt;3000,I1064&lt;=4000),"3000-4000CC",IF(AND(I1064&gt;4000,I1064&lt;=5000),"4000-5000CC",IF(AND(I1064&gt;5000,I1064&lt;=6000),"&gt;5000CC"))))))</f>
        <v>1000-2000CC</v>
      </c>
    </row>
    <row r="1065" spans="1:11" x14ac:dyDescent="0.3">
      <c r="A1065">
        <v>3563</v>
      </c>
      <c r="B1065" t="s">
        <v>1487</v>
      </c>
      <c r="C1065" s="10">
        <v>13.9</v>
      </c>
      <c r="D1065" s="3">
        <v>42035</v>
      </c>
      <c r="E1065" t="s">
        <v>7</v>
      </c>
      <c r="F1065" t="s">
        <v>8</v>
      </c>
      <c r="G1065" t="s">
        <v>9</v>
      </c>
      <c r="H1065">
        <v>2019</v>
      </c>
      <c r="I1065">
        <v>1248</v>
      </c>
      <c r="J1065" t="s">
        <v>10</v>
      </c>
      <c r="K1065" t="str">
        <f>IF(AND(I1065&gt;600,I1065&lt;=1000),"600-1000CC",IF(AND(I1065&gt;1000,I1065&lt;=2000),"1000-2000CC",IF(AND(I1065&gt;2000,I1065&lt;=3000),"2000-3000CC",IF(AND(I1065&gt;3000,I1065&lt;=4000),"3000-4000CC",IF(AND(I1065&gt;4000,I1065&lt;=5000),"4000-5000CC",IF(AND(I1065&gt;5000,I1065&lt;=6000),"&gt;5000CC"))))))</f>
        <v>1000-2000CC</v>
      </c>
    </row>
    <row r="1066" spans="1:11" x14ac:dyDescent="0.3">
      <c r="A1066">
        <v>4227</v>
      </c>
      <c r="B1066" t="s">
        <v>1711</v>
      </c>
      <c r="C1066" s="10">
        <v>13.9</v>
      </c>
      <c r="D1066" s="3">
        <v>71000</v>
      </c>
      <c r="E1066" t="s">
        <v>7</v>
      </c>
      <c r="F1066" t="s">
        <v>13</v>
      </c>
      <c r="G1066" t="s">
        <v>9</v>
      </c>
      <c r="H1066">
        <v>2014</v>
      </c>
      <c r="I1066">
        <v>2487</v>
      </c>
      <c r="J1066" t="s">
        <v>10</v>
      </c>
      <c r="K1066" t="str">
        <f>IF(AND(I1066&gt;600,I1066&lt;=1000),"600-1000CC",IF(AND(I1066&gt;1000,I1066&lt;=2000),"1000-2000CC",IF(AND(I1066&gt;2000,I1066&lt;=3000),"2000-3000CC",IF(AND(I1066&gt;3000,I1066&lt;=4000),"3000-4000CC",IF(AND(I1066&gt;4000,I1066&lt;=5000),"4000-5000CC",IF(AND(I1066&gt;5000,I1066&lt;=6000),"&gt;5000CC"))))))</f>
        <v>2000-3000CC</v>
      </c>
    </row>
    <row r="1067" spans="1:11" x14ac:dyDescent="0.3">
      <c r="A1067">
        <v>4852</v>
      </c>
      <c r="B1067" t="s">
        <v>1821</v>
      </c>
      <c r="C1067" s="10">
        <v>13.9</v>
      </c>
      <c r="D1067" s="3">
        <v>66000</v>
      </c>
      <c r="E1067" t="s">
        <v>7</v>
      </c>
      <c r="F1067" t="s">
        <v>8</v>
      </c>
      <c r="G1067" t="s">
        <v>9</v>
      </c>
      <c r="H1067">
        <v>2019</v>
      </c>
      <c r="I1067">
        <v>995</v>
      </c>
      <c r="J1067" t="s">
        <v>61</v>
      </c>
      <c r="K1067" t="str">
        <f>IF(AND(I1067&gt;600,I1067&lt;=1000),"600-1000CC",IF(AND(I1067&gt;1000,I1067&lt;=2000),"1000-2000CC",IF(AND(I1067&gt;2000,I1067&lt;=3000),"2000-3000CC",IF(AND(I1067&gt;3000,I1067&lt;=4000),"3000-4000CC",IF(AND(I1067&gt;4000,I1067&lt;=5000),"4000-5000CC",IF(AND(I1067&gt;5000,I1067&lt;=6000),"&gt;5000CC"))))))</f>
        <v>600-1000CC</v>
      </c>
    </row>
    <row r="1068" spans="1:11" x14ac:dyDescent="0.3">
      <c r="A1068">
        <v>5500</v>
      </c>
      <c r="B1068" t="s">
        <v>532</v>
      </c>
      <c r="C1068" s="10">
        <v>13.9</v>
      </c>
      <c r="D1068" s="3">
        <v>79000</v>
      </c>
      <c r="E1068" t="s">
        <v>7</v>
      </c>
      <c r="F1068" t="s">
        <v>13</v>
      </c>
      <c r="G1068" t="s">
        <v>9</v>
      </c>
      <c r="H1068">
        <v>2013</v>
      </c>
      <c r="I1068">
        <v>2979</v>
      </c>
      <c r="J1068" t="s">
        <v>61</v>
      </c>
      <c r="K1068" t="str">
        <f>IF(AND(I1068&gt;600,I1068&lt;=1000),"600-1000CC",IF(AND(I1068&gt;1000,I1068&lt;=2000),"1000-2000CC",IF(AND(I1068&gt;2000,I1068&lt;=3000),"2000-3000CC",IF(AND(I1068&gt;3000,I1068&lt;=4000),"3000-4000CC",IF(AND(I1068&gt;4000,I1068&lt;=5000),"4000-5000CC",IF(AND(I1068&gt;5000,I1068&lt;=6000),"&gt;5000CC"))))))</f>
        <v>2000-3000CC</v>
      </c>
    </row>
    <row r="1069" spans="1:11" x14ac:dyDescent="0.3">
      <c r="A1069">
        <v>1250</v>
      </c>
      <c r="B1069" t="s">
        <v>838</v>
      </c>
      <c r="C1069" s="10">
        <v>13.87</v>
      </c>
      <c r="D1069" s="3">
        <v>19234</v>
      </c>
      <c r="E1069" t="s">
        <v>12</v>
      </c>
      <c r="F1069" t="s">
        <v>8</v>
      </c>
      <c r="G1069" t="s">
        <v>9</v>
      </c>
      <c r="H1069">
        <v>2021</v>
      </c>
      <c r="I1069">
        <v>1497</v>
      </c>
      <c r="J1069" t="s">
        <v>10</v>
      </c>
      <c r="K1069" t="str">
        <f>IF(AND(I1069&gt;600,I1069&lt;=1000),"600-1000CC",IF(AND(I1069&gt;1000,I1069&lt;=2000),"1000-2000CC",IF(AND(I1069&gt;2000,I1069&lt;=3000),"2000-3000CC",IF(AND(I1069&gt;3000,I1069&lt;=4000),"3000-4000CC",IF(AND(I1069&gt;4000,I1069&lt;=5000),"4000-5000CC",IF(AND(I1069&gt;5000,I1069&lt;=6000),"&gt;5000CC"))))))</f>
        <v>1000-2000CC</v>
      </c>
    </row>
    <row r="1070" spans="1:11" x14ac:dyDescent="0.3">
      <c r="A1070">
        <v>4249</v>
      </c>
      <c r="B1070" t="s">
        <v>54</v>
      </c>
      <c r="C1070" s="10">
        <v>13.83</v>
      </c>
      <c r="D1070" s="3">
        <v>66773</v>
      </c>
      <c r="E1070" t="s">
        <v>7</v>
      </c>
      <c r="F1070" t="s">
        <v>8</v>
      </c>
      <c r="G1070" t="s">
        <v>9</v>
      </c>
      <c r="H1070">
        <v>2019</v>
      </c>
      <c r="I1070">
        <v>1493</v>
      </c>
      <c r="J1070" t="s">
        <v>10</v>
      </c>
      <c r="K1070" t="str">
        <f>IF(AND(I1070&gt;600,I1070&lt;=1000),"600-1000CC",IF(AND(I1070&gt;1000,I1070&lt;=2000),"1000-2000CC",IF(AND(I1070&gt;2000,I1070&lt;=3000),"2000-3000CC",IF(AND(I1070&gt;3000,I1070&lt;=4000),"3000-4000CC",IF(AND(I1070&gt;4000,I1070&lt;=5000),"4000-5000CC",IF(AND(I1070&gt;5000,I1070&lt;=6000),"&gt;5000CC"))))))</f>
        <v>1000-2000CC</v>
      </c>
    </row>
    <row r="1071" spans="1:11" x14ac:dyDescent="0.3">
      <c r="A1071">
        <v>2959</v>
      </c>
      <c r="B1071" t="s">
        <v>595</v>
      </c>
      <c r="C1071" s="10">
        <v>13.8</v>
      </c>
      <c r="D1071" s="3">
        <v>71000</v>
      </c>
      <c r="E1071" t="s">
        <v>7</v>
      </c>
      <c r="F1071" t="s">
        <v>13</v>
      </c>
      <c r="G1071" t="s">
        <v>75</v>
      </c>
      <c r="H1071">
        <v>2014</v>
      </c>
      <c r="I1071">
        <v>998</v>
      </c>
      <c r="J1071" t="s">
        <v>10</v>
      </c>
      <c r="K1071" t="str">
        <f>IF(AND(I1071&gt;600,I1071&lt;=1000),"600-1000CC",IF(AND(I1071&gt;1000,I1071&lt;=2000),"1000-2000CC",IF(AND(I1071&gt;2000,I1071&lt;=3000),"2000-3000CC",IF(AND(I1071&gt;3000,I1071&lt;=4000),"3000-4000CC",IF(AND(I1071&gt;4000,I1071&lt;=5000),"4000-5000CC",IF(AND(I1071&gt;5000,I1071&lt;=6000),"&gt;5000CC"))))))</f>
        <v>600-1000CC</v>
      </c>
    </row>
    <row r="1072" spans="1:11" x14ac:dyDescent="0.3">
      <c r="A1072">
        <v>1101</v>
      </c>
      <c r="B1072" t="s">
        <v>779</v>
      </c>
      <c r="C1072" s="10">
        <v>13.75</v>
      </c>
      <c r="D1072" s="3">
        <v>40000</v>
      </c>
      <c r="E1072" t="s">
        <v>7</v>
      </c>
      <c r="F1072" t="s">
        <v>13</v>
      </c>
      <c r="G1072" t="s">
        <v>9</v>
      </c>
      <c r="H1072">
        <v>2013</v>
      </c>
      <c r="I1072">
        <v>1248</v>
      </c>
      <c r="J1072" t="s">
        <v>10</v>
      </c>
      <c r="K1072" t="str">
        <f>IF(AND(I1072&gt;600,I1072&lt;=1000),"600-1000CC",IF(AND(I1072&gt;1000,I1072&lt;=2000),"1000-2000CC",IF(AND(I1072&gt;2000,I1072&lt;=3000),"2000-3000CC",IF(AND(I1072&gt;3000,I1072&lt;=4000),"3000-4000CC",IF(AND(I1072&gt;4000,I1072&lt;=5000),"4000-5000CC",IF(AND(I1072&gt;5000,I1072&lt;=6000),"&gt;5000CC"))))))</f>
        <v>1000-2000CC</v>
      </c>
    </row>
    <row r="1073" spans="1:11" x14ac:dyDescent="0.3">
      <c r="A1073">
        <v>1407</v>
      </c>
      <c r="B1073" t="s">
        <v>779</v>
      </c>
      <c r="C1073" s="10">
        <v>13.75</v>
      </c>
      <c r="D1073" s="3">
        <v>40000</v>
      </c>
      <c r="E1073" t="s">
        <v>7</v>
      </c>
      <c r="F1073" t="s">
        <v>13</v>
      </c>
      <c r="G1073" t="s">
        <v>9</v>
      </c>
      <c r="H1073">
        <v>2013</v>
      </c>
      <c r="I1073">
        <v>1396</v>
      </c>
      <c r="J1073" t="s">
        <v>10</v>
      </c>
      <c r="K1073" t="str">
        <f>IF(AND(I1073&gt;600,I1073&lt;=1000),"600-1000CC",IF(AND(I1073&gt;1000,I1073&lt;=2000),"1000-2000CC",IF(AND(I1073&gt;2000,I1073&lt;=3000),"2000-3000CC",IF(AND(I1073&gt;3000,I1073&lt;=4000),"3000-4000CC",IF(AND(I1073&gt;4000,I1073&lt;=5000),"4000-5000CC",IF(AND(I1073&gt;5000,I1073&lt;=6000),"&gt;5000CC"))))))</f>
        <v>1000-2000CC</v>
      </c>
    </row>
    <row r="1074" spans="1:11" x14ac:dyDescent="0.3">
      <c r="A1074">
        <v>1448</v>
      </c>
      <c r="B1074" t="s">
        <v>891</v>
      </c>
      <c r="C1074" s="10">
        <v>13.75</v>
      </c>
      <c r="D1074" s="3">
        <v>23000</v>
      </c>
      <c r="E1074" t="s">
        <v>12</v>
      </c>
      <c r="F1074" t="s">
        <v>8</v>
      </c>
      <c r="G1074" t="s">
        <v>9</v>
      </c>
      <c r="H1074">
        <v>2019</v>
      </c>
      <c r="I1074">
        <v>2967</v>
      </c>
      <c r="J1074" t="s">
        <v>61</v>
      </c>
      <c r="K1074" t="str">
        <f>IF(AND(I1074&gt;600,I1074&lt;=1000),"600-1000CC",IF(AND(I1074&gt;1000,I1074&lt;=2000),"1000-2000CC",IF(AND(I1074&gt;2000,I1074&lt;=3000),"2000-3000CC",IF(AND(I1074&gt;3000,I1074&lt;=4000),"3000-4000CC",IF(AND(I1074&gt;4000,I1074&lt;=5000),"4000-5000CC",IF(AND(I1074&gt;5000,I1074&lt;=6000),"&gt;5000CC"))))))</f>
        <v>2000-3000CC</v>
      </c>
    </row>
    <row r="1075" spans="1:11" x14ac:dyDescent="0.3">
      <c r="A1075">
        <v>3343</v>
      </c>
      <c r="B1075" t="s">
        <v>1498</v>
      </c>
      <c r="C1075" s="10">
        <v>13.75</v>
      </c>
      <c r="D1075" s="3">
        <v>20000</v>
      </c>
      <c r="E1075" t="s">
        <v>12</v>
      </c>
      <c r="F1075" t="s">
        <v>13</v>
      </c>
      <c r="G1075" t="s">
        <v>9</v>
      </c>
      <c r="H1075">
        <v>2020</v>
      </c>
      <c r="I1075">
        <v>1462</v>
      </c>
      <c r="J1075" t="s">
        <v>10</v>
      </c>
      <c r="K1075" t="str">
        <f>IF(AND(I1075&gt;600,I1075&lt;=1000),"600-1000CC",IF(AND(I1075&gt;1000,I1075&lt;=2000),"1000-2000CC",IF(AND(I1075&gt;2000,I1075&lt;=3000),"2000-3000CC",IF(AND(I1075&gt;3000,I1075&lt;=4000),"3000-4000CC",IF(AND(I1075&gt;4000,I1075&lt;=5000),"4000-5000CC",IF(AND(I1075&gt;5000,I1075&lt;=6000),"&gt;5000CC"))))))</f>
        <v>1000-2000CC</v>
      </c>
    </row>
    <row r="1076" spans="1:11" x14ac:dyDescent="0.3">
      <c r="A1076">
        <v>5233</v>
      </c>
      <c r="B1076" t="s">
        <v>779</v>
      </c>
      <c r="C1076" s="10">
        <v>13.75</v>
      </c>
      <c r="D1076" s="3">
        <v>40000</v>
      </c>
      <c r="E1076" t="s">
        <v>7</v>
      </c>
      <c r="F1076" t="s">
        <v>13</v>
      </c>
      <c r="G1076" t="s">
        <v>9</v>
      </c>
      <c r="H1076">
        <v>2013</v>
      </c>
      <c r="I1076">
        <v>2143</v>
      </c>
      <c r="J1076" t="s">
        <v>10</v>
      </c>
      <c r="K1076" t="str">
        <f>IF(AND(I1076&gt;600,I1076&lt;=1000),"600-1000CC",IF(AND(I1076&gt;1000,I1076&lt;=2000),"1000-2000CC",IF(AND(I1076&gt;2000,I1076&lt;=3000),"2000-3000CC",IF(AND(I1076&gt;3000,I1076&lt;=4000),"3000-4000CC",IF(AND(I1076&gt;4000,I1076&lt;=5000),"4000-5000CC",IF(AND(I1076&gt;5000,I1076&lt;=6000),"&gt;5000CC"))))))</f>
        <v>2000-3000CC</v>
      </c>
    </row>
    <row r="1077" spans="1:11" x14ac:dyDescent="0.3">
      <c r="A1077">
        <v>5469</v>
      </c>
      <c r="B1077" t="s">
        <v>54</v>
      </c>
      <c r="C1077" s="10">
        <v>13.75</v>
      </c>
      <c r="D1077" s="3">
        <v>32000</v>
      </c>
      <c r="E1077" t="s">
        <v>7</v>
      </c>
      <c r="F1077" t="s">
        <v>8</v>
      </c>
      <c r="G1077" t="s">
        <v>27</v>
      </c>
      <c r="H1077">
        <v>2019</v>
      </c>
      <c r="I1077">
        <v>1999</v>
      </c>
      <c r="J1077" t="s">
        <v>127</v>
      </c>
      <c r="K1077" t="str">
        <f>IF(AND(I1077&gt;600,I1077&lt;=1000),"600-1000CC",IF(AND(I1077&gt;1000,I1077&lt;=2000),"1000-2000CC",IF(AND(I1077&gt;2000,I1077&lt;=3000),"2000-3000CC",IF(AND(I1077&gt;3000,I1077&lt;=4000),"3000-4000CC",IF(AND(I1077&gt;4000,I1077&lt;=5000),"4000-5000CC",IF(AND(I1077&gt;5000,I1077&lt;=6000),"&gt;5000CC"))))))</f>
        <v>1000-2000CC</v>
      </c>
    </row>
    <row r="1078" spans="1:11" x14ac:dyDescent="0.3">
      <c r="A1078">
        <v>5509</v>
      </c>
      <c r="B1078" t="s">
        <v>214</v>
      </c>
      <c r="C1078" s="10">
        <v>13.75</v>
      </c>
      <c r="D1078" s="3">
        <v>90000</v>
      </c>
      <c r="E1078" t="s">
        <v>7</v>
      </c>
      <c r="F1078" t="s">
        <v>13</v>
      </c>
      <c r="G1078" t="s">
        <v>27</v>
      </c>
      <c r="H1078">
        <v>2013</v>
      </c>
      <c r="I1078">
        <v>2755</v>
      </c>
      <c r="J1078" t="s">
        <v>10</v>
      </c>
      <c r="K1078" t="str">
        <f>IF(AND(I1078&gt;600,I1078&lt;=1000),"600-1000CC",IF(AND(I1078&gt;1000,I1078&lt;=2000),"1000-2000CC",IF(AND(I1078&gt;2000,I1078&lt;=3000),"2000-3000CC",IF(AND(I1078&gt;3000,I1078&lt;=4000),"3000-4000CC",IF(AND(I1078&gt;4000,I1078&lt;=5000),"4000-5000CC",IF(AND(I1078&gt;5000,I1078&lt;=6000),"&gt;5000CC"))))))</f>
        <v>2000-3000CC</v>
      </c>
    </row>
    <row r="1079" spans="1:11" x14ac:dyDescent="0.3">
      <c r="A1079">
        <v>4238</v>
      </c>
      <c r="B1079" t="s">
        <v>1322</v>
      </c>
      <c r="C1079" s="10">
        <v>13.65</v>
      </c>
      <c r="D1079" s="3">
        <v>180396</v>
      </c>
      <c r="E1079" t="s">
        <v>7</v>
      </c>
      <c r="F1079" t="s">
        <v>8</v>
      </c>
      <c r="G1079" t="s">
        <v>9</v>
      </c>
      <c r="H1079">
        <v>2014</v>
      </c>
      <c r="I1079">
        <v>1998</v>
      </c>
      <c r="J1079" t="s">
        <v>10</v>
      </c>
      <c r="K1079" t="str">
        <f>IF(AND(I1079&gt;600,I1079&lt;=1000),"600-1000CC",IF(AND(I1079&gt;1000,I1079&lt;=2000),"1000-2000CC",IF(AND(I1079&gt;2000,I1079&lt;=3000),"2000-3000CC",IF(AND(I1079&gt;3000,I1079&lt;=4000),"3000-4000CC",IF(AND(I1079&gt;4000,I1079&lt;=5000),"4000-5000CC",IF(AND(I1079&gt;5000,I1079&lt;=6000),"&gt;5000CC"))))))</f>
        <v>1000-2000CC</v>
      </c>
    </row>
    <row r="1080" spans="1:11" x14ac:dyDescent="0.3">
      <c r="A1080">
        <v>2773</v>
      </c>
      <c r="B1080" t="s">
        <v>838</v>
      </c>
      <c r="C1080" s="10">
        <v>13.62</v>
      </c>
      <c r="D1080" s="3">
        <v>17893</v>
      </c>
      <c r="E1080" t="s">
        <v>12</v>
      </c>
      <c r="F1080" t="s">
        <v>8</v>
      </c>
      <c r="G1080" t="s">
        <v>9</v>
      </c>
      <c r="H1080">
        <v>2021</v>
      </c>
      <c r="I1080">
        <v>1498</v>
      </c>
      <c r="J1080" t="s">
        <v>10</v>
      </c>
      <c r="K1080" t="str">
        <f>IF(AND(I1080&gt;600,I1080&lt;=1000),"600-1000CC",IF(AND(I1080&gt;1000,I1080&lt;=2000),"1000-2000CC",IF(AND(I1080&gt;2000,I1080&lt;=3000),"2000-3000CC",IF(AND(I1080&gt;3000,I1080&lt;=4000),"3000-4000CC",IF(AND(I1080&gt;4000,I1080&lt;=5000),"4000-5000CC",IF(AND(I1080&gt;5000,I1080&lt;=6000),"&gt;5000CC"))))))</f>
        <v>1000-2000CC</v>
      </c>
    </row>
    <row r="1081" spans="1:11" x14ac:dyDescent="0.3">
      <c r="A1081">
        <v>2461</v>
      </c>
      <c r="B1081" t="s">
        <v>1239</v>
      </c>
      <c r="C1081" s="10">
        <v>13.52</v>
      </c>
      <c r="D1081" s="3">
        <v>120422</v>
      </c>
      <c r="E1081" t="s">
        <v>7</v>
      </c>
      <c r="F1081" t="s">
        <v>8</v>
      </c>
      <c r="G1081" t="s">
        <v>9</v>
      </c>
      <c r="H1081">
        <v>2017</v>
      </c>
      <c r="I1081">
        <v>998</v>
      </c>
      <c r="J1081" t="s">
        <v>10</v>
      </c>
      <c r="K1081" t="str">
        <f>IF(AND(I1081&gt;600,I1081&lt;=1000),"600-1000CC",IF(AND(I1081&gt;1000,I1081&lt;=2000),"1000-2000CC",IF(AND(I1081&gt;2000,I1081&lt;=3000),"2000-3000CC",IF(AND(I1081&gt;3000,I1081&lt;=4000),"3000-4000CC",IF(AND(I1081&gt;4000,I1081&lt;=5000),"4000-5000CC",IF(AND(I1081&gt;5000,I1081&lt;=6000),"&gt;5000CC"))))))</f>
        <v>600-1000CC</v>
      </c>
    </row>
    <row r="1082" spans="1:11" x14ac:dyDescent="0.3">
      <c r="A1082">
        <v>3487</v>
      </c>
      <c r="B1082" t="s">
        <v>1537</v>
      </c>
      <c r="C1082" s="10">
        <v>13.51</v>
      </c>
      <c r="D1082" s="3">
        <v>5527</v>
      </c>
      <c r="E1082" t="s">
        <v>12</v>
      </c>
      <c r="F1082" t="s">
        <v>13</v>
      </c>
      <c r="G1082" t="s">
        <v>9</v>
      </c>
      <c r="H1082">
        <v>2021</v>
      </c>
      <c r="I1082">
        <v>1197</v>
      </c>
      <c r="J1082" t="s">
        <v>10</v>
      </c>
      <c r="K1082" t="str">
        <f>IF(AND(I1082&gt;600,I1082&lt;=1000),"600-1000CC",IF(AND(I1082&gt;1000,I1082&lt;=2000),"1000-2000CC",IF(AND(I1082&gt;2000,I1082&lt;=3000),"2000-3000CC",IF(AND(I1082&gt;3000,I1082&lt;=4000),"3000-4000CC",IF(AND(I1082&gt;4000,I1082&lt;=5000),"4000-5000CC",IF(AND(I1082&gt;5000,I1082&lt;=6000),"&gt;5000CC"))))))</f>
        <v>1000-2000CC</v>
      </c>
    </row>
    <row r="1083" spans="1:11" x14ac:dyDescent="0.3">
      <c r="A1083">
        <v>72</v>
      </c>
      <c r="B1083" t="s">
        <v>81</v>
      </c>
      <c r="C1083" s="10">
        <v>13.5</v>
      </c>
      <c r="D1083" s="3">
        <v>99000</v>
      </c>
      <c r="E1083" t="s">
        <v>7</v>
      </c>
      <c r="F1083" t="s">
        <v>13</v>
      </c>
      <c r="G1083" t="s">
        <v>9</v>
      </c>
      <c r="H1083">
        <v>2015</v>
      </c>
      <c r="I1083">
        <v>1995</v>
      </c>
      <c r="J1083" t="s">
        <v>10</v>
      </c>
      <c r="K1083" t="str">
        <f>IF(AND(I1083&gt;600,I1083&lt;=1000),"600-1000CC",IF(AND(I1083&gt;1000,I1083&lt;=2000),"1000-2000CC",IF(AND(I1083&gt;2000,I1083&lt;=3000),"2000-3000CC",IF(AND(I1083&gt;3000,I1083&lt;=4000),"3000-4000CC",IF(AND(I1083&gt;4000,I1083&lt;=5000),"4000-5000CC",IF(AND(I1083&gt;5000,I1083&lt;=6000),"&gt;5000CC"))))))</f>
        <v>1000-2000CC</v>
      </c>
    </row>
    <row r="1084" spans="1:11" x14ac:dyDescent="0.3">
      <c r="A1084">
        <v>721</v>
      </c>
      <c r="B1084" t="s">
        <v>568</v>
      </c>
      <c r="C1084" s="10">
        <v>13.5</v>
      </c>
      <c r="D1084" s="3">
        <v>90000</v>
      </c>
      <c r="E1084" t="s">
        <v>12</v>
      </c>
      <c r="F1084" t="s">
        <v>13</v>
      </c>
      <c r="G1084" t="s">
        <v>75</v>
      </c>
      <c r="H1084">
        <v>2007</v>
      </c>
      <c r="I1084">
        <v>1061</v>
      </c>
      <c r="J1084" t="s">
        <v>289</v>
      </c>
      <c r="K1084" t="str">
        <f>IF(AND(I1084&gt;600,I1084&lt;=1000),"600-1000CC",IF(AND(I1084&gt;1000,I1084&lt;=2000),"1000-2000CC",IF(AND(I1084&gt;2000,I1084&lt;=3000),"2000-3000CC",IF(AND(I1084&gt;3000,I1084&lt;=4000),"3000-4000CC",IF(AND(I1084&gt;4000,I1084&lt;=5000),"4000-5000CC",IF(AND(I1084&gt;5000,I1084&lt;=6000),"&gt;5000CC"))))))</f>
        <v>1000-2000CC</v>
      </c>
    </row>
    <row r="1085" spans="1:11" x14ac:dyDescent="0.3">
      <c r="A1085">
        <v>828</v>
      </c>
      <c r="B1085" t="s">
        <v>51</v>
      </c>
      <c r="C1085" s="10">
        <v>13.5</v>
      </c>
      <c r="D1085" s="3">
        <v>72000</v>
      </c>
      <c r="E1085" t="s">
        <v>7</v>
      </c>
      <c r="F1085" t="s">
        <v>8</v>
      </c>
      <c r="G1085" t="s">
        <v>9</v>
      </c>
      <c r="H1085">
        <v>2018</v>
      </c>
      <c r="I1085">
        <v>1197</v>
      </c>
      <c r="J1085" t="s">
        <v>10</v>
      </c>
      <c r="K1085" t="str">
        <f>IF(AND(I1085&gt;600,I1085&lt;=1000),"600-1000CC",IF(AND(I1085&gt;1000,I1085&lt;=2000),"1000-2000CC",IF(AND(I1085&gt;2000,I1085&lt;=3000),"2000-3000CC",IF(AND(I1085&gt;3000,I1085&lt;=4000),"3000-4000CC",IF(AND(I1085&gt;4000,I1085&lt;=5000),"4000-5000CC",IF(AND(I1085&gt;5000,I1085&lt;=6000),"&gt;5000CC"))))))</f>
        <v>1000-2000CC</v>
      </c>
    </row>
    <row r="1086" spans="1:11" x14ac:dyDescent="0.3">
      <c r="A1086">
        <v>1587</v>
      </c>
      <c r="B1086" t="s">
        <v>912</v>
      </c>
      <c r="C1086" s="10">
        <v>13.5</v>
      </c>
      <c r="D1086" s="3">
        <v>153000</v>
      </c>
      <c r="E1086" t="s">
        <v>7</v>
      </c>
      <c r="F1086" t="s">
        <v>8</v>
      </c>
      <c r="G1086" t="s">
        <v>9</v>
      </c>
      <c r="H1086">
        <v>2014</v>
      </c>
      <c r="I1086">
        <v>1197</v>
      </c>
      <c r="J1086" t="s">
        <v>10</v>
      </c>
      <c r="K1086" t="str">
        <f>IF(AND(I1086&gt;600,I1086&lt;=1000),"600-1000CC",IF(AND(I1086&gt;1000,I1086&lt;=2000),"1000-2000CC",IF(AND(I1086&gt;2000,I1086&lt;=3000),"2000-3000CC",IF(AND(I1086&gt;3000,I1086&lt;=4000),"3000-4000CC",IF(AND(I1086&gt;4000,I1086&lt;=5000),"4000-5000CC",IF(AND(I1086&gt;5000,I1086&lt;=6000),"&gt;5000CC"))))))</f>
        <v>1000-2000CC</v>
      </c>
    </row>
    <row r="1087" spans="1:11" x14ac:dyDescent="0.3">
      <c r="A1087">
        <v>1786</v>
      </c>
      <c r="B1087" t="s">
        <v>114</v>
      </c>
      <c r="C1087" s="10">
        <v>13.5</v>
      </c>
      <c r="D1087" s="3">
        <v>36000</v>
      </c>
      <c r="E1087" t="s">
        <v>12</v>
      </c>
      <c r="F1087" t="s">
        <v>8</v>
      </c>
      <c r="G1087" t="s">
        <v>9</v>
      </c>
      <c r="H1087">
        <v>2018</v>
      </c>
      <c r="I1087">
        <v>1498</v>
      </c>
      <c r="J1087" t="s">
        <v>10</v>
      </c>
      <c r="K1087" t="str">
        <f>IF(AND(I1087&gt;600,I1087&lt;=1000),"600-1000CC",IF(AND(I1087&gt;1000,I1087&lt;=2000),"1000-2000CC",IF(AND(I1087&gt;2000,I1087&lt;=3000),"2000-3000CC",IF(AND(I1087&gt;3000,I1087&lt;=4000),"3000-4000CC",IF(AND(I1087&gt;4000,I1087&lt;=5000),"4000-5000CC",IF(AND(I1087&gt;5000,I1087&lt;=6000),"&gt;5000CC"))))))</f>
        <v>1000-2000CC</v>
      </c>
    </row>
    <row r="1088" spans="1:11" x14ac:dyDescent="0.3">
      <c r="A1088">
        <v>2252</v>
      </c>
      <c r="B1088" t="s">
        <v>782</v>
      </c>
      <c r="C1088" s="10">
        <v>13.5</v>
      </c>
      <c r="D1088" s="3">
        <v>80252</v>
      </c>
      <c r="E1088" t="s">
        <v>7</v>
      </c>
      <c r="F1088" t="s">
        <v>8</v>
      </c>
      <c r="G1088" t="s">
        <v>9</v>
      </c>
      <c r="H1088">
        <v>2016</v>
      </c>
      <c r="I1088">
        <v>998</v>
      </c>
      <c r="J1088" t="s">
        <v>10</v>
      </c>
      <c r="K1088" t="str">
        <f>IF(AND(I1088&gt;600,I1088&lt;=1000),"600-1000CC",IF(AND(I1088&gt;1000,I1088&lt;=2000),"1000-2000CC",IF(AND(I1088&gt;2000,I1088&lt;=3000),"2000-3000CC",IF(AND(I1088&gt;3000,I1088&lt;=4000),"3000-4000CC",IF(AND(I1088&gt;4000,I1088&lt;=5000),"4000-5000CC",IF(AND(I1088&gt;5000,I1088&lt;=6000),"&gt;5000CC"))))))</f>
        <v>600-1000CC</v>
      </c>
    </row>
    <row r="1089" spans="1:11" x14ac:dyDescent="0.3">
      <c r="A1089">
        <v>2303</v>
      </c>
      <c r="B1089" t="s">
        <v>806</v>
      </c>
      <c r="C1089" s="10">
        <v>13.5</v>
      </c>
      <c r="D1089" s="3">
        <v>25000</v>
      </c>
      <c r="E1089" t="s">
        <v>7</v>
      </c>
      <c r="F1089" t="s">
        <v>8</v>
      </c>
      <c r="G1089" t="s">
        <v>9</v>
      </c>
      <c r="H1089">
        <v>2017</v>
      </c>
      <c r="I1089">
        <v>1248</v>
      </c>
      <c r="J1089" t="s">
        <v>10</v>
      </c>
      <c r="K1089" t="str">
        <f>IF(AND(I1089&gt;600,I1089&lt;=1000),"600-1000CC",IF(AND(I1089&gt;1000,I1089&lt;=2000),"1000-2000CC",IF(AND(I1089&gt;2000,I1089&lt;=3000),"2000-3000CC",IF(AND(I1089&gt;3000,I1089&lt;=4000),"3000-4000CC",IF(AND(I1089&gt;4000,I1089&lt;=5000),"4000-5000CC",IF(AND(I1089&gt;5000,I1089&lt;=6000),"&gt;5000CC"))))))</f>
        <v>1000-2000CC</v>
      </c>
    </row>
    <row r="1090" spans="1:11" x14ac:dyDescent="0.3">
      <c r="A1090">
        <v>2315</v>
      </c>
      <c r="B1090" t="s">
        <v>1188</v>
      </c>
      <c r="C1090" s="10">
        <v>13.5</v>
      </c>
      <c r="D1090" s="3">
        <v>78000</v>
      </c>
      <c r="E1090" t="s">
        <v>7</v>
      </c>
      <c r="F1090" t="s">
        <v>8</v>
      </c>
      <c r="G1090" t="s">
        <v>9</v>
      </c>
      <c r="H1090">
        <v>2020</v>
      </c>
      <c r="I1090">
        <v>1086</v>
      </c>
      <c r="J1090" t="s">
        <v>10</v>
      </c>
      <c r="K1090" t="str">
        <f>IF(AND(I1090&gt;600,I1090&lt;=1000),"600-1000CC",IF(AND(I1090&gt;1000,I1090&lt;=2000),"1000-2000CC",IF(AND(I1090&gt;2000,I1090&lt;=3000),"2000-3000CC",IF(AND(I1090&gt;3000,I1090&lt;=4000),"3000-4000CC",IF(AND(I1090&gt;4000,I1090&lt;=5000),"4000-5000CC",IF(AND(I1090&gt;5000,I1090&lt;=6000),"&gt;5000CC"))))))</f>
        <v>1000-2000CC</v>
      </c>
    </row>
    <row r="1091" spans="1:11" x14ac:dyDescent="0.3">
      <c r="A1091">
        <v>3664</v>
      </c>
      <c r="B1091" t="s">
        <v>1475</v>
      </c>
      <c r="C1091" s="10">
        <v>13.5</v>
      </c>
      <c r="D1091" s="3">
        <v>90000</v>
      </c>
      <c r="E1091" t="s">
        <v>7</v>
      </c>
      <c r="F1091" t="s">
        <v>8</v>
      </c>
      <c r="G1091" t="s">
        <v>9</v>
      </c>
      <c r="H1091">
        <v>2017</v>
      </c>
      <c r="I1091">
        <v>814</v>
      </c>
      <c r="J1091" t="s">
        <v>10</v>
      </c>
      <c r="K1091" t="str">
        <f>IF(AND(I1091&gt;600,I1091&lt;=1000),"600-1000CC",IF(AND(I1091&gt;1000,I1091&lt;=2000),"1000-2000CC",IF(AND(I1091&gt;2000,I1091&lt;=3000),"2000-3000CC",IF(AND(I1091&gt;3000,I1091&lt;=4000),"3000-4000CC",IF(AND(I1091&gt;4000,I1091&lt;=5000),"4000-5000CC",IF(AND(I1091&gt;5000,I1091&lt;=6000),"&gt;5000CC"))))))</f>
        <v>600-1000CC</v>
      </c>
    </row>
    <row r="1092" spans="1:11" x14ac:dyDescent="0.3">
      <c r="A1092">
        <v>4393</v>
      </c>
      <c r="B1092" t="s">
        <v>81</v>
      </c>
      <c r="C1092" s="10">
        <v>13.5</v>
      </c>
      <c r="D1092" s="3">
        <v>99000</v>
      </c>
      <c r="E1092" t="s">
        <v>7</v>
      </c>
      <c r="F1092" t="s">
        <v>13</v>
      </c>
      <c r="G1092" t="s">
        <v>9</v>
      </c>
      <c r="H1092">
        <v>2015</v>
      </c>
      <c r="I1092">
        <v>1197</v>
      </c>
      <c r="J1092" t="s">
        <v>61</v>
      </c>
      <c r="K1092" t="str">
        <f>IF(AND(I1092&gt;600,I1092&lt;=1000),"600-1000CC",IF(AND(I1092&gt;1000,I1092&lt;=2000),"1000-2000CC",IF(AND(I1092&gt;2000,I1092&lt;=3000),"2000-3000CC",IF(AND(I1092&gt;3000,I1092&lt;=4000),"3000-4000CC",IF(AND(I1092&gt;4000,I1092&lt;=5000),"4000-5000CC",IF(AND(I1092&gt;5000,I1092&lt;=6000),"&gt;5000CC"))))))</f>
        <v>1000-2000CC</v>
      </c>
    </row>
    <row r="1093" spans="1:11" x14ac:dyDescent="0.3">
      <c r="A1093">
        <v>4449</v>
      </c>
      <c r="B1093" t="s">
        <v>1743</v>
      </c>
      <c r="C1093" s="10">
        <v>13.5</v>
      </c>
      <c r="D1093" s="3">
        <v>35000</v>
      </c>
      <c r="E1093" t="s">
        <v>7</v>
      </c>
      <c r="F1093" t="s">
        <v>8</v>
      </c>
      <c r="G1093" t="s">
        <v>27</v>
      </c>
      <c r="H1093">
        <v>2019</v>
      </c>
      <c r="I1093">
        <v>1061</v>
      </c>
      <c r="J1093" t="s">
        <v>10</v>
      </c>
      <c r="K1093" t="str">
        <f>IF(AND(I1093&gt;600,I1093&lt;=1000),"600-1000CC",IF(AND(I1093&gt;1000,I1093&lt;=2000),"1000-2000CC",IF(AND(I1093&gt;2000,I1093&lt;=3000),"2000-3000CC",IF(AND(I1093&gt;3000,I1093&lt;=4000),"3000-4000CC",IF(AND(I1093&gt;4000,I1093&lt;=5000),"4000-5000CC",IF(AND(I1093&gt;5000,I1093&lt;=6000),"&gt;5000CC"))))))</f>
        <v>1000-2000CC</v>
      </c>
    </row>
    <row r="1094" spans="1:11" x14ac:dyDescent="0.3">
      <c r="A1094">
        <v>4914</v>
      </c>
      <c r="B1094" t="s">
        <v>81</v>
      </c>
      <c r="C1094" s="10">
        <v>13.5</v>
      </c>
      <c r="D1094" s="3">
        <v>99000</v>
      </c>
      <c r="E1094" t="s">
        <v>7</v>
      </c>
      <c r="F1094" t="s">
        <v>13</v>
      </c>
      <c r="G1094" t="s">
        <v>9</v>
      </c>
      <c r="H1094">
        <v>2015</v>
      </c>
      <c r="I1094">
        <v>1197</v>
      </c>
      <c r="J1094" t="s">
        <v>10</v>
      </c>
      <c r="K1094" t="str">
        <f>IF(AND(I1094&gt;600,I1094&lt;=1000),"600-1000CC",IF(AND(I1094&gt;1000,I1094&lt;=2000),"1000-2000CC",IF(AND(I1094&gt;2000,I1094&lt;=3000),"2000-3000CC",IF(AND(I1094&gt;3000,I1094&lt;=4000),"3000-4000CC",IF(AND(I1094&gt;4000,I1094&lt;=5000),"4000-5000CC",IF(AND(I1094&gt;5000,I1094&lt;=6000),"&gt;5000CC"))))))</f>
        <v>1000-2000CC</v>
      </c>
    </row>
    <row r="1095" spans="1:11" x14ac:dyDescent="0.3">
      <c r="A1095">
        <v>314</v>
      </c>
      <c r="B1095" t="s">
        <v>293</v>
      </c>
      <c r="C1095" s="10">
        <v>13.49</v>
      </c>
      <c r="D1095" s="3">
        <v>17922</v>
      </c>
      <c r="E1095" t="s">
        <v>12</v>
      </c>
      <c r="F1095" t="s">
        <v>8</v>
      </c>
      <c r="G1095" t="s">
        <v>9</v>
      </c>
      <c r="H1095">
        <v>2020</v>
      </c>
      <c r="I1095">
        <v>1497</v>
      </c>
      <c r="J1095" t="s">
        <v>10</v>
      </c>
      <c r="K1095" t="str">
        <f>IF(AND(I1095&gt;600,I1095&lt;=1000),"600-1000CC",IF(AND(I1095&gt;1000,I1095&lt;=2000),"1000-2000CC",IF(AND(I1095&gt;2000,I1095&lt;=3000),"2000-3000CC",IF(AND(I1095&gt;3000,I1095&lt;=4000),"3000-4000CC",IF(AND(I1095&gt;4000,I1095&lt;=5000),"4000-5000CC",IF(AND(I1095&gt;5000,I1095&lt;=6000),"&gt;5000CC"))))))</f>
        <v>1000-2000CC</v>
      </c>
    </row>
    <row r="1096" spans="1:11" x14ac:dyDescent="0.3">
      <c r="A1096">
        <v>1273</v>
      </c>
      <c r="B1096" t="s">
        <v>848</v>
      </c>
      <c r="C1096" s="10">
        <v>13.49</v>
      </c>
      <c r="D1096" s="3">
        <v>70000</v>
      </c>
      <c r="E1096" t="s">
        <v>12</v>
      </c>
      <c r="F1096" t="s">
        <v>13</v>
      </c>
      <c r="G1096" t="s">
        <v>9</v>
      </c>
      <c r="H1096">
        <v>2017</v>
      </c>
      <c r="I1096">
        <v>2499</v>
      </c>
      <c r="J1096" t="s">
        <v>10</v>
      </c>
      <c r="K1096" t="str">
        <f>IF(AND(I1096&gt;600,I1096&lt;=1000),"600-1000CC",IF(AND(I1096&gt;1000,I1096&lt;=2000),"1000-2000CC",IF(AND(I1096&gt;2000,I1096&lt;=3000),"2000-3000CC",IF(AND(I1096&gt;3000,I1096&lt;=4000),"3000-4000CC",IF(AND(I1096&gt;4000,I1096&lt;=5000),"4000-5000CC",IF(AND(I1096&gt;5000,I1096&lt;=6000),"&gt;5000CC"))))))</f>
        <v>2000-3000CC</v>
      </c>
    </row>
    <row r="1097" spans="1:11" x14ac:dyDescent="0.3">
      <c r="A1097">
        <v>2706</v>
      </c>
      <c r="B1097" t="s">
        <v>1322</v>
      </c>
      <c r="C1097" s="10">
        <v>13.47</v>
      </c>
      <c r="D1097" s="3">
        <v>155124</v>
      </c>
      <c r="E1097" t="s">
        <v>7</v>
      </c>
      <c r="F1097" t="s">
        <v>8</v>
      </c>
      <c r="G1097" t="s">
        <v>27</v>
      </c>
      <c r="H1097">
        <v>2015</v>
      </c>
      <c r="I1097">
        <v>1197</v>
      </c>
      <c r="J1097" t="s">
        <v>10</v>
      </c>
      <c r="K1097" t="str">
        <f>IF(AND(I1097&gt;600,I1097&lt;=1000),"600-1000CC",IF(AND(I1097&gt;1000,I1097&lt;=2000),"1000-2000CC",IF(AND(I1097&gt;2000,I1097&lt;=3000),"2000-3000CC",IF(AND(I1097&gt;3000,I1097&lt;=4000),"3000-4000CC",IF(AND(I1097&gt;4000,I1097&lt;=5000),"4000-5000CC",IF(AND(I1097&gt;5000,I1097&lt;=6000),"&gt;5000CC"))))))</f>
        <v>1000-2000CC</v>
      </c>
    </row>
    <row r="1098" spans="1:11" x14ac:dyDescent="0.3">
      <c r="A1098">
        <v>4390</v>
      </c>
      <c r="B1098" t="s">
        <v>1734</v>
      </c>
      <c r="C1098" s="10">
        <v>13.47</v>
      </c>
      <c r="D1098" s="3">
        <v>6144</v>
      </c>
      <c r="E1098" t="s">
        <v>12</v>
      </c>
      <c r="F1098" t="s">
        <v>13</v>
      </c>
      <c r="G1098" t="s">
        <v>9</v>
      </c>
      <c r="H1098">
        <v>2021</v>
      </c>
      <c r="I1098">
        <v>1497</v>
      </c>
      <c r="J1098" t="s">
        <v>10</v>
      </c>
      <c r="K1098" t="str">
        <f>IF(AND(I1098&gt;600,I1098&lt;=1000),"600-1000CC",IF(AND(I1098&gt;1000,I1098&lt;=2000),"1000-2000CC",IF(AND(I1098&gt;2000,I1098&lt;=3000),"2000-3000CC",IF(AND(I1098&gt;3000,I1098&lt;=4000),"3000-4000CC",IF(AND(I1098&gt;4000,I1098&lt;=5000),"4000-5000CC",IF(AND(I1098&gt;5000,I1098&lt;=6000),"&gt;5000CC"))))))</f>
        <v>1000-2000CC</v>
      </c>
    </row>
    <row r="1099" spans="1:11" x14ac:dyDescent="0.3">
      <c r="A1099">
        <v>2445</v>
      </c>
      <c r="B1099" t="s">
        <v>1093</v>
      </c>
      <c r="C1099" s="10">
        <v>13.45</v>
      </c>
      <c r="D1099" s="3">
        <v>83354</v>
      </c>
      <c r="E1099" t="s">
        <v>7</v>
      </c>
      <c r="F1099" t="s">
        <v>13</v>
      </c>
      <c r="G1099" t="s">
        <v>27</v>
      </c>
      <c r="H1099">
        <v>2013</v>
      </c>
      <c r="I1099">
        <v>1798</v>
      </c>
      <c r="J1099" t="s">
        <v>10</v>
      </c>
      <c r="K1099" t="str">
        <f>IF(AND(I1099&gt;600,I1099&lt;=1000),"600-1000CC",IF(AND(I1099&gt;1000,I1099&lt;=2000),"1000-2000CC",IF(AND(I1099&gt;2000,I1099&lt;=3000),"2000-3000CC",IF(AND(I1099&gt;3000,I1099&lt;=4000),"3000-4000CC",IF(AND(I1099&gt;4000,I1099&lt;=5000),"4000-5000CC",IF(AND(I1099&gt;5000,I1099&lt;=6000),"&gt;5000CC"))))))</f>
        <v>1000-2000CC</v>
      </c>
    </row>
    <row r="1100" spans="1:11" x14ac:dyDescent="0.3">
      <c r="A1100">
        <v>1246</v>
      </c>
      <c r="B1100" t="s">
        <v>296</v>
      </c>
      <c r="C1100" s="10">
        <v>13.39</v>
      </c>
      <c r="D1100" s="3">
        <v>21549</v>
      </c>
      <c r="E1100" t="s">
        <v>12</v>
      </c>
      <c r="F1100" t="s">
        <v>8</v>
      </c>
      <c r="G1100" t="s">
        <v>9</v>
      </c>
      <c r="H1100">
        <v>2020</v>
      </c>
      <c r="I1100">
        <v>1248</v>
      </c>
      <c r="J1100" t="s">
        <v>10</v>
      </c>
      <c r="K1100" t="str">
        <f>IF(AND(I1100&gt;600,I1100&lt;=1000),"600-1000CC",IF(AND(I1100&gt;1000,I1100&lt;=2000),"1000-2000CC",IF(AND(I1100&gt;2000,I1100&lt;=3000),"2000-3000CC",IF(AND(I1100&gt;3000,I1100&lt;=4000),"3000-4000CC",IF(AND(I1100&gt;4000,I1100&lt;=5000),"4000-5000CC",IF(AND(I1100&gt;5000,I1100&lt;=6000),"&gt;5000CC"))))))</f>
        <v>1000-2000CC</v>
      </c>
    </row>
    <row r="1101" spans="1:11" x14ac:dyDescent="0.3">
      <c r="A1101">
        <v>4752</v>
      </c>
      <c r="B1101" t="s">
        <v>1801</v>
      </c>
      <c r="C1101" s="10">
        <v>13.39</v>
      </c>
      <c r="D1101" s="3">
        <v>8397</v>
      </c>
      <c r="E1101" t="s">
        <v>272</v>
      </c>
      <c r="F1101" t="s">
        <v>13</v>
      </c>
      <c r="G1101" t="s">
        <v>9</v>
      </c>
      <c r="H1101">
        <v>2022</v>
      </c>
      <c r="I1101">
        <v>1186</v>
      </c>
      <c r="J1101" t="s">
        <v>10</v>
      </c>
      <c r="K1101" t="str">
        <f>IF(AND(I1101&gt;600,I1101&lt;=1000),"600-1000CC",IF(AND(I1101&gt;1000,I1101&lt;=2000),"1000-2000CC",IF(AND(I1101&gt;2000,I1101&lt;=3000),"2000-3000CC",IF(AND(I1101&gt;3000,I1101&lt;=4000),"3000-4000CC",IF(AND(I1101&gt;4000,I1101&lt;=5000),"4000-5000CC",IF(AND(I1101&gt;5000,I1101&lt;=6000),"&gt;5000CC"))))))</f>
        <v>1000-2000CC</v>
      </c>
    </row>
    <row r="1102" spans="1:11" x14ac:dyDescent="0.3">
      <c r="A1102">
        <v>3245</v>
      </c>
      <c r="B1102" t="s">
        <v>1468</v>
      </c>
      <c r="C1102" s="10">
        <v>13.38</v>
      </c>
      <c r="D1102" s="3">
        <v>103066</v>
      </c>
      <c r="E1102" t="s">
        <v>7</v>
      </c>
      <c r="F1102" t="s">
        <v>13</v>
      </c>
      <c r="G1102" t="s">
        <v>27</v>
      </c>
      <c r="H1102">
        <v>2016</v>
      </c>
      <c r="I1102">
        <v>998</v>
      </c>
      <c r="J1102" t="s">
        <v>10</v>
      </c>
      <c r="K1102" t="str">
        <f>IF(AND(I1102&gt;600,I1102&lt;=1000),"600-1000CC",IF(AND(I1102&gt;1000,I1102&lt;=2000),"1000-2000CC",IF(AND(I1102&gt;2000,I1102&lt;=3000),"2000-3000CC",IF(AND(I1102&gt;3000,I1102&lt;=4000),"3000-4000CC",IF(AND(I1102&gt;4000,I1102&lt;=5000),"4000-5000CC",IF(AND(I1102&gt;5000,I1102&lt;=6000),"&gt;5000CC"))))))</f>
        <v>600-1000CC</v>
      </c>
    </row>
    <row r="1103" spans="1:11" x14ac:dyDescent="0.3">
      <c r="A1103">
        <v>3753</v>
      </c>
      <c r="B1103" t="s">
        <v>1605</v>
      </c>
      <c r="C1103" s="10">
        <v>13.31</v>
      </c>
      <c r="D1103" s="3">
        <v>7322</v>
      </c>
      <c r="E1103" t="s">
        <v>12</v>
      </c>
      <c r="F1103" t="s">
        <v>8</v>
      </c>
      <c r="G1103" t="s">
        <v>27</v>
      </c>
      <c r="H1103">
        <v>2019</v>
      </c>
      <c r="I1103">
        <v>796</v>
      </c>
      <c r="J1103" t="s">
        <v>10</v>
      </c>
      <c r="K1103" t="str">
        <f>IF(AND(I1103&gt;600,I1103&lt;=1000),"600-1000CC",IF(AND(I1103&gt;1000,I1103&lt;=2000),"1000-2000CC",IF(AND(I1103&gt;2000,I1103&lt;=3000),"2000-3000CC",IF(AND(I1103&gt;3000,I1103&lt;=4000),"3000-4000CC",IF(AND(I1103&gt;4000,I1103&lt;=5000),"4000-5000CC",IF(AND(I1103&gt;5000,I1103&lt;=6000),"&gt;5000CC"))))))</f>
        <v>600-1000CC</v>
      </c>
    </row>
    <row r="1104" spans="1:11" x14ac:dyDescent="0.3">
      <c r="A1104">
        <v>1039</v>
      </c>
      <c r="B1104" t="s">
        <v>749</v>
      </c>
      <c r="C1104" s="10">
        <v>13.28</v>
      </c>
      <c r="D1104" s="3">
        <v>158108</v>
      </c>
      <c r="E1104" t="s">
        <v>7</v>
      </c>
      <c r="F1104" t="s">
        <v>13</v>
      </c>
      <c r="G1104" t="s">
        <v>9</v>
      </c>
      <c r="H1104">
        <v>2014</v>
      </c>
      <c r="I1104">
        <v>999</v>
      </c>
      <c r="J1104" t="s">
        <v>10</v>
      </c>
      <c r="K1104" t="str">
        <f>IF(AND(I1104&gt;600,I1104&lt;=1000),"600-1000CC",IF(AND(I1104&gt;1000,I1104&lt;=2000),"1000-2000CC",IF(AND(I1104&gt;2000,I1104&lt;=3000),"2000-3000CC",IF(AND(I1104&gt;3000,I1104&lt;=4000),"3000-4000CC",IF(AND(I1104&gt;4000,I1104&lt;=5000),"4000-5000CC",IF(AND(I1104&gt;5000,I1104&lt;=6000),"&gt;5000CC"))))))</f>
        <v>600-1000CC</v>
      </c>
    </row>
    <row r="1105" spans="1:11" x14ac:dyDescent="0.3">
      <c r="A1105">
        <v>3565</v>
      </c>
      <c r="B1105" t="s">
        <v>551</v>
      </c>
      <c r="C1105" s="10">
        <v>13.28</v>
      </c>
      <c r="D1105" s="3">
        <v>105427</v>
      </c>
      <c r="E1105" t="s">
        <v>7</v>
      </c>
      <c r="F1105" t="s">
        <v>13</v>
      </c>
      <c r="G1105" t="s">
        <v>75</v>
      </c>
      <c r="H1105">
        <v>2014</v>
      </c>
      <c r="I1105">
        <v>796</v>
      </c>
      <c r="J1105" t="s">
        <v>10</v>
      </c>
      <c r="K1105" t="str">
        <f>IF(AND(I1105&gt;600,I1105&lt;=1000),"600-1000CC",IF(AND(I1105&gt;1000,I1105&lt;=2000),"1000-2000CC",IF(AND(I1105&gt;2000,I1105&lt;=3000),"2000-3000CC",IF(AND(I1105&gt;3000,I1105&lt;=4000),"3000-4000CC",IF(AND(I1105&gt;4000,I1105&lt;=5000),"4000-5000CC",IF(AND(I1105&gt;5000,I1105&lt;=6000),"&gt;5000CC"))))))</f>
        <v>600-1000CC</v>
      </c>
    </row>
    <row r="1106" spans="1:11" x14ac:dyDescent="0.3">
      <c r="A1106">
        <v>3771</v>
      </c>
      <c r="B1106" t="s">
        <v>597</v>
      </c>
      <c r="C1106" s="10">
        <v>13.26</v>
      </c>
      <c r="D1106" s="3">
        <v>35157</v>
      </c>
      <c r="E1106" t="s">
        <v>7</v>
      </c>
      <c r="F1106" t="s">
        <v>8</v>
      </c>
      <c r="G1106" t="s">
        <v>9</v>
      </c>
      <c r="H1106">
        <v>2019</v>
      </c>
      <c r="I1106">
        <v>793</v>
      </c>
      <c r="J1106" t="s">
        <v>10</v>
      </c>
      <c r="K1106" t="str">
        <f>IF(AND(I1106&gt;600,I1106&lt;=1000),"600-1000CC",IF(AND(I1106&gt;1000,I1106&lt;=2000),"1000-2000CC",IF(AND(I1106&gt;2000,I1106&lt;=3000),"2000-3000CC",IF(AND(I1106&gt;3000,I1106&lt;=4000),"3000-4000CC",IF(AND(I1106&gt;4000,I1106&lt;=5000),"4000-5000CC",IF(AND(I1106&gt;5000,I1106&lt;=6000),"&gt;5000CC"))))))</f>
        <v>600-1000CC</v>
      </c>
    </row>
    <row r="1107" spans="1:11" x14ac:dyDescent="0.3">
      <c r="A1107">
        <v>105</v>
      </c>
      <c r="B1107" t="s">
        <v>113</v>
      </c>
      <c r="C1107" s="10">
        <v>13.25</v>
      </c>
      <c r="D1107" s="3">
        <v>58000</v>
      </c>
      <c r="E1107" t="s">
        <v>7</v>
      </c>
      <c r="F1107" t="s">
        <v>13</v>
      </c>
      <c r="G1107" t="s">
        <v>9</v>
      </c>
      <c r="H1107">
        <v>2018</v>
      </c>
      <c r="I1107">
        <v>1582</v>
      </c>
      <c r="J1107" t="s">
        <v>10</v>
      </c>
      <c r="K1107" t="str">
        <f>IF(AND(I1107&gt;600,I1107&lt;=1000),"600-1000CC",IF(AND(I1107&gt;1000,I1107&lt;=2000),"1000-2000CC",IF(AND(I1107&gt;2000,I1107&lt;=3000),"2000-3000CC",IF(AND(I1107&gt;3000,I1107&lt;=4000),"3000-4000CC",IF(AND(I1107&gt;4000,I1107&lt;=5000),"4000-5000CC",IF(AND(I1107&gt;5000,I1107&lt;=6000),"&gt;5000CC"))))))</f>
        <v>1000-2000CC</v>
      </c>
    </row>
    <row r="1108" spans="1:11" x14ac:dyDescent="0.3">
      <c r="A1108">
        <v>352</v>
      </c>
      <c r="B1108" t="s">
        <v>319</v>
      </c>
      <c r="C1108" s="10">
        <v>13.25</v>
      </c>
      <c r="D1108" s="3">
        <v>13000</v>
      </c>
      <c r="E1108" t="s">
        <v>12</v>
      </c>
      <c r="F1108" t="s">
        <v>8</v>
      </c>
      <c r="G1108" t="s">
        <v>9</v>
      </c>
      <c r="H1108">
        <v>2021</v>
      </c>
      <c r="I1108">
        <v>998</v>
      </c>
      <c r="J1108" t="s">
        <v>10</v>
      </c>
      <c r="K1108" t="str">
        <f>IF(AND(I1108&gt;600,I1108&lt;=1000),"600-1000CC",IF(AND(I1108&gt;1000,I1108&lt;=2000),"1000-2000CC",IF(AND(I1108&gt;2000,I1108&lt;=3000),"2000-3000CC",IF(AND(I1108&gt;3000,I1108&lt;=4000),"3000-4000CC",IF(AND(I1108&gt;4000,I1108&lt;=5000),"4000-5000CC",IF(AND(I1108&gt;5000,I1108&lt;=6000),"&gt;5000CC"))))))</f>
        <v>600-1000CC</v>
      </c>
    </row>
    <row r="1109" spans="1:11" x14ac:dyDescent="0.3">
      <c r="A1109">
        <v>615</v>
      </c>
      <c r="B1109" t="s">
        <v>509</v>
      </c>
      <c r="C1109" s="10">
        <v>13.25</v>
      </c>
      <c r="D1109" s="3">
        <v>33000</v>
      </c>
      <c r="E1109" t="s">
        <v>7</v>
      </c>
      <c r="F1109" t="s">
        <v>13</v>
      </c>
      <c r="G1109" t="s">
        <v>27</v>
      </c>
      <c r="H1109">
        <v>2014</v>
      </c>
      <c r="I1109">
        <v>998</v>
      </c>
      <c r="J1109" t="s">
        <v>10</v>
      </c>
      <c r="K1109" t="str">
        <f>IF(AND(I1109&gt;600,I1109&lt;=1000),"600-1000CC",IF(AND(I1109&gt;1000,I1109&lt;=2000),"1000-2000CC",IF(AND(I1109&gt;2000,I1109&lt;=3000),"2000-3000CC",IF(AND(I1109&gt;3000,I1109&lt;=4000),"3000-4000CC",IF(AND(I1109&gt;4000,I1109&lt;=5000),"4000-5000CC",IF(AND(I1109&gt;5000,I1109&lt;=6000),"&gt;5000CC"))))))</f>
        <v>600-1000CC</v>
      </c>
    </row>
    <row r="1110" spans="1:11" x14ac:dyDescent="0.3">
      <c r="A1110">
        <v>3272</v>
      </c>
      <c r="B1110" t="s">
        <v>1476</v>
      </c>
      <c r="C1110" s="10">
        <v>13.25</v>
      </c>
      <c r="D1110" s="3">
        <v>7000</v>
      </c>
      <c r="E1110" t="s">
        <v>7</v>
      </c>
      <c r="F1110" t="s">
        <v>8</v>
      </c>
      <c r="G1110" t="s">
        <v>9</v>
      </c>
      <c r="H1110">
        <v>2021</v>
      </c>
      <c r="I1110">
        <v>1248</v>
      </c>
      <c r="J1110" t="s">
        <v>289</v>
      </c>
      <c r="K1110" t="str">
        <f>IF(AND(I1110&gt;600,I1110&lt;=1000),"600-1000CC",IF(AND(I1110&gt;1000,I1110&lt;=2000),"1000-2000CC",IF(AND(I1110&gt;2000,I1110&lt;=3000),"2000-3000CC",IF(AND(I1110&gt;3000,I1110&lt;=4000),"3000-4000CC",IF(AND(I1110&gt;4000,I1110&lt;=5000),"4000-5000CC",IF(AND(I1110&gt;5000,I1110&lt;=6000),"&gt;5000CC"))))))</f>
        <v>1000-2000CC</v>
      </c>
    </row>
    <row r="1111" spans="1:11" x14ac:dyDescent="0.3">
      <c r="A1111">
        <v>3936</v>
      </c>
      <c r="B1111" t="s">
        <v>301</v>
      </c>
      <c r="C1111" s="10">
        <v>13.09</v>
      </c>
      <c r="D1111" s="3">
        <v>67301</v>
      </c>
      <c r="E1111" t="s">
        <v>7</v>
      </c>
      <c r="F1111" t="s">
        <v>13</v>
      </c>
      <c r="G1111" t="s">
        <v>27</v>
      </c>
      <c r="H1111">
        <v>2015</v>
      </c>
      <c r="I1111">
        <v>999</v>
      </c>
      <c r="J1111" t="s">
        <v>10</v>
      </c>
      <c r="K1111" t="str">
        <f>IF(AND(I1111&gt;600,I1111&lt;=1000),"600-1000CC",IF(AND(I1111&gt;1000,I1111&lt;=2000),"1000-2000CC",IF(AND(I1111&gt;2000,I1111&lt;=3000),"2000-3000CC",IF(AND(I1111&gt;3000,I1111&lt;=4000),"3000-4000CC",IF(AND(I1111&gt;4000,I1111&lt;=5000),"4000-5000CC",IF(AND(I1111&gt;5000,I1111&lt;=6000),"&gt;5000CC"))))))</f>
        <v>600-1000CC</v>
      </c>
    </row>
    <row r="1112" spans="1:11" x14ac:dyDescent="0.3">
      <c r="A1112">
        <v>3171</v>
      </c>
      <c r="B1112" t="s">
        <v>1449</v>
      </c>
      <c r="C1112" s="10">
        <v>13.03</v>
      </c>
      <c r="D1112" s="3">
        <v>95790</v>
      </c>
      <c r="E1112" t="s">
        <v>7</v>
      </c>
      <c r="F1112" t="s">
        <v>8</v>
      </c>
      <c r="G1112" t="s">
        <v>9</v>
      </c>
      <c r="H1112">
        <v>2019</v>
      </c>
      <c r="I1112">
        <v>1799</v>
      </c>
      <c r="J1112" t="s">
        <v>289</v>
      </c>
      <c r="K1112" t="str">
        <f>IF(AND(I1112&gt;600,I1112&lt;=1000),"600-1000CC",IF(AND(I1112&gt;1000,I1112&lt;=2000),"1000-2000CC",IF(AND(I1112&gt;2000,I1112&lt;=3000),"2000-3000CC",IF(AND(I1112&gt;3000,I1112&lt;=4000),"3000-4000CC",IF(AND(I1112&gt;4000,I1112&lt;=5000),"4000-5000CC",IF(AND(I1112&gt;5000,I1112&lt;=6000),"&gt;5000CC"))))))</f>
        <v>1000-2000CC</v>
      </c>
    </row>
    <row r="1113" spans="1:11" x14ac:dyDescent="0.3">
      <c r="A1113">
        <v>285</v>
      </c>
      <c r="B1113" t="s">
        <v>112</v>
      </c>
      <c r="C1113" s="10">
        <v>13</v>
      </c>
      <c r="D1113" s="3">
        <v>64000</v>
      </c>
      <c r="E1113" t="s">
        <v>7</v>
      </c>
      <c r="F1113" t="s">
        <v>13</v>
      </c>
      <c r="G1113" t="s">
        <v>27</v>
      </c>
      <c r="H1113">
        <v>2012</v>
      </c>
      <c r="I1113">
        <v>1968</v>
      </c>
      <c r="J1113" t="s">
        <v>10</v>
      </c>
      <c r="K1113" t="str">
        <f>IF(AND(I1113&gt;600,I1113&lt;=1000),"600-1000CC",IF(AND(I1113&gt;1000,I1113&lt;=2000),"1000-2000CC",IF(AND(I1113&gt;2000,I1113&lt;=3000),"2000-3000CC",IF(AND(I1113&gt;3000,I1113&lt;=4000),"3000-4000CC",IF(AND(I1113&gt;4000,I1113&lt;=5000),"4000-5000CC",IF(AND(I1113&gt;5000,I1113&lt;=6000),"&gt;5000CC"))))))</f>
        <v>1000-2000CC</v>
      </c>
    </row>
    <row r="1114" spans="1:11" x14ac:dyDescent="0.3">
      <c r="A1114">
        <v>1159</v>
      </c>
      <c r="B1114" t="s">
        <v>802</v>
      </c>
      <c r="C1114" s="10">
        <v>13</v>
      </c>
      <c r="D1114" s="3">
        <v>56500</v>
      </c>
      <c r="E1114" t="s">
        <v>7</v>
      </c>
      <c r="F1114" t="s">
        <v>13</v>
      </c>
      <c r="G1114" t="s">
        <v>9</v>
      </c>
      <c r="H1114">
        <v>2014</v>
      </c>
      <c r="I1114">
        <v>1582</v>
      </c>
      <c r="J1114" t="s">
        <v>10</v>
      </c>
      <c r="K1114" t="str">
        <f>IF(AND(I1114&gt;600,I1114&lt;=1000),"600-1000CC",IF(AND(I1114&gt;1000,I1114&lt;=2000),"1000-2000CC",IF(AND(I1114&gt;2000,I1114&lt;=3000),"2000-3000CC",IF(AND(I1114&gt;3000,I1114&lt;=4000),"3000-4000CC",IF(AND(I1114&gt;4000,I1114&lt;=5000),"4000-5000CC",IF(AND(I1114&gt;5000,I1114&lt;=6000),"&gt;5000CC"))))))</f>
        <v>1000-2000CC</v>
      </c>
    </row>
    <row r="1115" spans="1:11" x14ac:dyDescent="0.3">
      <c r="A1115">
        <v>1456</v>
      </c>
      <c r="B1115" t="s">
        <v>802</v>
      </c>
      <c r="C1115" s="10">
        <v>13</v>
      </c>
      <c r="D1115" s="3">
        <v>56500</v>
      </c>
      <c r="E1115" t="s">
        <v>7</v>
      </c>
      <c r="F1115" t="s">
        <v>13</v>
      </c>
      <c r="G1115" t="s">
        <v>9</v>
      </c>
      <c r="H1115">
        <v>2014</v>
      </c>
      <c r="I1115">
        <v>1196</v>
      </c>
      <c r="J1115" t="s">
        <v>10</v>
      </c>
      <c r="K1115" t="str">
        <f>IF(AND(I1115&gt;600,I1115&lt;=1000),"600-1000CC",IF(AND(I1115&gt;1000,I1115&lt;=2000),"1000-2000CC",IF(AND(I1115&gt;2000,I1115&lt;=3000),"2000-3000CC",IF(AND(I1115&gt;3000,I1115&lt;=4000),"3000-4000CC",IF(AND(I1115&gt;4000,I1115&lt;=5000),"4000-5000CC",IF(AND(I1115&gt;5000,I1115&lt;=6000),"&gt;5000CC"))))))</f>
        <v>1000-2000CC</v>
      </c>
    </row>
    <row r="1116" spans="1:11" x14ac:dyDescent="0.3">
      <c r="A1116">
        <v>1591</v>
      </c>
      <c r="B1116" t="s">
        <v>851</v>
      </c>
      <c r="C1116" s="10">
        <v>13</v>
      </c>
      <c r="D1116" s="3">
        <v>55000</v>
      </c>
      <c r="E1116" t="s">
        <v>7</v>
      </c>
      <c r="F1116" t="s">
        <v>13</v>
      </c>
      <c r="G1116" t="s">
        <v>75</v>
      </c>
      <c r="H1116">
        <v>2013</v>
      </c>
      <c r="I1116">
        <v>1997</v>
      </c>
      <c r="J1116" t="s">
        <v>61</v>
      </c>
      <c r="K1116" t="str">
        <f>IF(AND(I1116&gt;600,I1116&lt;=1000),"600-1000CC",IF(AND(I1116&gt;1000,I1116&lt;=2000),"1000-2000CC",IF(AND(I1116&gt;2000,I1116&lt;=3000),"2000-3000CC",IF(AND(I1116&gt;3000,I1116&lt;=4000),"3000-4000CC",IF(AND(I1116&gt;4000,I1116&lt;=5000),"4000-5000CC",IF(AND(I1116&gt;5000,I1116&lt;=6000),"&gt;5000CC"))))))</f>
        <v>1000-2000CC</v>
      </c>
    </row>
    <row r="1117" spans="1:11" x14ac:dyDescent="0.3">
      <c r="A1117">
        <v>1785</v>
      </c>
      <c r="B1117" t="s">
        <v>998</v>
      </c>
      <c r="C1117" s="10">
        <v>13</v>
      </c>
      <c r="D1117" s="3">
        <v>77000</v>
      </c>
      <c r="E1117" t="s">
        <v>7</v>
      </c>
      <c r="F1117" t="s">
        <v>13</v>
      </c>
      <c r="G1117" t="s">
        <v>9</v>
      </c>
      <c r="H1117">
        <v>2013</v>
      </c>
      <c r="I1117">
        <v>1591</v>
      </c>
      <c r="J1117" t="s">
        <v>10</v>
      </c>
      <c r="K1117" t="str">
        <f>IF(AND(I1117&gt;600,I1117&lt;=1000),"600-1000CC",IF(AND(I1117&gt;1000,I1117&lt;=2000),"1000-2000CC",IF(AND(I1117&gt;2000,I1117&lt;=3000),"2000-3000CC",IF(AND(I1117&gt;3000,I1117&lt;=4000),"3000-4000CC",IF(AND(I1117&gt;4000,I1117&lt;=5000),"4000-5000CC",IF(AND(I1117&gt;5000,I1117&lt;=6000),"&gt;5000CC"))))))</f>
        <v>1000-2000CC</v>
      </c>
    </row>
    <row r="1118" spans="1:11" x14ac:dyDescent="0.3">
      <c r="A1118">
        <v>1799</v>
      </c>
      <c r="B1118" t="s">
        <v>1006</v>
      </c>
      <c r="C1118" s="10">
        <v>13</v>
      </c>
      <c r="D1118" s="3">
        <v>70000</v>
      </c>
      <c r="E1118" t="s">
        <v>7</v>
      </c>
      <c r="F1118" t="s">
        <v>13</v>
      </c>
      <c r="G1118" t="s">
        <v>9</v>
      </c>
      <c r="H1118">
        <v>2010</v>
      </c>
      <c r="I1118">
        <v>1998</v>
      </c>
      <c r="J1118" t="s">
        <v>127</v>
      </c>
      <c r="K1118" t="str">
        <f>IF(AND(I1118&gt;600,I1118&lt;=1000),"600-1000CC",IF(AND(I1118&gt;1000,I1118&lt;=2000),"1000-2000CC",IF(AND(I1118&gt;2000,I1118&lt;=3000),"2000-3000CC",IF(AND(I1118&gt;3000,I1118&lt;=4000),"3000-4000CC",IF(AND(I1118&gt;4000,I1118&lt;=5000),"4000-5000CC",IF(AND(I1118&gt;5000,I1118&lt;=6000),"&gt;5000CC"))))))</f>
        <v>1000-2000CC</v>
      </c>
    </row>
    <row r="1119" spans="1:11" x14ac:dyDescent="0.3">
      <c r="A1119">
        <v>2538</v>
      </c>
      <c r="B1119" t="s">
        <v>54</v>
      </c>
      <c r="C1119" s="10">
        <v>13</v>
      </c>
      <c r="D1119" s="3">
        <v>20000</v>
      </c>
      <c r="E1119" t="s">
        <v>7</v>
      </c>
      <c r="F1119" t="s">
        <v>8</v>
      </c>
      <c r="G1119" t="s">
        <v>27</v>
      </c>
      <c r="H1119">
        <v>2019</v>
      </c>
      <c r="I1119">
        <v>1598</v>
      </c>
      <c r="J1119" t="s">
        <v>10</v>
      </c>
      <c r="K1119" t="str">
        <f>IF(AND(I1119&gt;600,I1119&lt;=1000),"600-1000CC",IF(AND(I1119&gt;1000,I1119&lt;=2000),"1000-2000CC",IF(AND(I1119&gt;2000,I1119&lt;=3000),"2000-3000CC",IF(AND(I1119&gt;3000,I1119&lt;=4000),"3000-4000CC",IF(AND(I1119&gt;4000,I1119&lt;=5000),"4000-5000CC",IF(AND(I1119&gt;5000,I1119&lt;=6000),"&gt;5000CC"))))))</f>
        <v>1000-2000CC</v>
      </c>
    </row>
    <row r="1120" spans="1:11" x14ac:dyDescent="0.3">
      <c r="A1120">
        <v>2588</v>
      </c>
      <c r="B1120" t="s">
        <v>551</v>
      </c>
      <c r="C1120" s="10">
        <v>13</v>
      </c>
      <c r="D1120" s="3">
        <v>120000</v>
      </c>
      <c r="E1120" t="s">
        <v>7</v>
      </c>
      <c r="F1120" t="s">
        <v>13</v>
      </c>
      <c r="G1120" t="s">
        <v>244</v>
      </c>
      <c r="H1120">
        <v>2015</v>
      </c>
      <c r="I1120">
        <v>998</v>
      </c>
      <c r="J1120" t="s">
        <v>10</v>
      </c>
      <c r="K1120" t="str">
        <f>IF(AND(I1120&gt;600,I1120&lt;=1000),"600-1000CC",IF(AND(I1120&gt;1000,I1120&lt;=2000),"1000-2000CC",IF(AND(I1120&gt;2000,I1120&lt;=3000),"2000-3000CC",IF(AND(I1120&gt;3000,I1120&lt;=4000),"3000-4000CC",IF(AND(I1120&gt;4000,I1120&lt;=5000),"4000-5000CC",IF(AND(I1120&gt;5000,I1120&lt;=6000),"&gt;5000CC"))))))</f>
        <v>600-1000CC</v>
      </c>
    </row>
    <row r="1121" spans="1:11" x14ac:dyDescent="0.3">
      <c r="A1121">
        <v>2845</v>
      </c>
      <c r="B1121" t="s">
        <v>527</v>
      </c>
      <c r="C1121" s="10">
        <v>13</v>
      </c>
      <c r="D1121" s="3">
        <v>150000</v>
      </c>
      <c r="E1121" t="s">
        <v>7</v>
      </c>
      <c r="F1121" t="s">
        <v>13</v>
      </c>
      <c r="G1121" t="s">
        <v>75</v>
      </c>
      <c r="H1121">
        <v>2013</v>
      </c>
      <c r="I1121">
        <v>1498</v>
      </c>
      <c r="J1121" t="s">
        <v>10</v>
      </c>
      <c r="K1121" t="str">
        <f>IF(AND(I1121&gt;600,I1121&lt;=1000),"600-1000CC",IF(AND(I1121&gt;1000,I1121&lt;=2000),"1000-2000CC",IF(AND(I1121&gt;2000,I1121&lt;=3000),"2000-3000CC",IF(AND(I1121&gt;3000,I1121&lt;=4000),"3000-4000CC",IF(AND(I1121&gt;4000,I1121&lt;=5000),"4000-5000CC",IF(AND(I1121&gt;5000,I1121&lt;=6000),"&gt;5000CC"))))))</f>
        <v>1000-2000CC</v>
      </c>
    </row>
    <row r="1122" spans="1:11" x14ac:dyDescent="0.3">
      <c r="A1122">
        <v>2901</v>
      </c>
      <c r="B1122" t="s">
        <v>1252</v>
      </c>
      <c r="C1122" s="10">
        <v>13</v>
      </c>
      <c r="D1122" s="3">
        <v>80000</v>
      </c>
      <c r="E1122" t="s">
        <v>7</v>
      </c>
      <c r="F1122" t="s">
        <v>8</v>
      </c>
      <c r="G1122" t="s">
        <v>9</v>
      </c>
      <c r="H1122">
        <v>2018</v>
      </c>
      <c r="I1122">
        <v>998</v>
      </c>
      <c r="J1122" t="s">
        <v>10</v>
      </c>
      <c r="K1122" t="str">
        <f>IF(AND(I1122&gt;600,I1122&lt;=1000),"600-1000CC",IF(AND(I1122&gt;1000,I1122&lt;=2000),"1000-2000CC",IF(AND(I1122&gt;2000,I1122&lt;=3000),"2000-3000CC",IF(AND(I1122&gt;3000,I1122&lt;=4000),"3000-4000CC",IF(AND(I1122&gt;4000,I1122&lt;=5000),"4000-5000CC",IF(AND(I1122&gt;5000,I1122&lt;=6000),"&gt;5000CC"))))))</f>
        <v>600-1000CC</v>
      </c>
    </row>
    <row r="1123" spans="1:11" x14ac:dyDescent="0.3">
      <c r="A1123">
        <v>3083</v>
      </c>
      <c r="B1123" t="s">
        <v>1431</v>
      </c>
      <c r="C1123" s="10">
        <v>13</v>
      </c>
      <c r="D1123" s="3">
        <v>5000</v>
      </c>
      <c r="E1123" t="s">
        <v>12</v>
      </c>
      <c r="F1123" t="s">
        <v>8</v>
      </c>
      <c r="G1123" t="s">
        <v>9</v>
      </c>
      <c r="H1123">
        <v>2022</v>
      </c>
      <c r="I1123">
        <v>1396</v>
      </c>
      <c r="J1123" t="s">
        <v>10</v>
      </c>
      <c r="K1123" t="str">
        <f>IF(AND(I1123&gt;600,I1123&lt;=1000),"600-1000CC",IF(AND(I1123&gt;1000,I1123&lt;=2000),"1000-2000CC",IF(AND(I1123&gt;2000,I1123&lt;=3000),"2000-3000CC",IF(AND(I1123&gt;3000,I1123&lt;=4000),"3000-4000CC",IF(AND(I1123&gt;4000,I1123&lt;=5000),"4000-5000CC",IF(AND(I1123&gt;5000,I1123&lt;=6000),"&gt;5000CC"))))))</f>
        <v>1000-2000CC</v>
      </c>
    </row>
    <row r="1124" spans="1:11" x14ac:dyDescent="0.3">
      <c r="A1124">
        <v>3629</v>
      </c>
      <c r="B1124" t="s">
        <v>1575</v>
      </c>
      <c r="C1124" s="10">
        <v>13</v>
      </c>
      <c r="D1124" s="3">
        <v>30000</v>
      </c>
      <c r="E1124" t="s">
        <v>7</v>
      </c>
      <c r="F1124" t="s">
        <v>8</v>
      </c>
      <c r="G1124" t="s">
        <v>9</v>
      </c>
      <c r="H1124">
        <v>2020</v>
      </c>
      <c r="I1124">
        <v>1197</v>
      </c>
      <c r="J1124" t="s">
        <v>10</v>
      </c>
      <c r="K1124" t="str">
        <f>IF(AND(I1124&gt;600,I1124&lt;=1000),"600-1000CC",IF(AND(I1124&gt;1000,I1124&lt;=2000),"1000-2000CC",IF(AND(I1124&gt;2000,I1124&lt;=3000),"2000-3000CC",IF(AND(I1124&gt;3000,I1124&lt;=4000),"3000-4000CC",IF(AND(I1124&gt;4000,I1124&lt;=5000),"4000-5000CC",IF(AND(I1124&gt;5000,I1124&lt;=6000),"&gt;5000CC"))))))</f>
        <v>1000-2000CC</v>
      </c>
    </row>
    <row r="1125" spans="1:11" x14ac:dyDescent="0.3">
      <c r="A1125">
        <v>4088</v>
      </c>
      <c r="B1125" t="s">
        <v>1688</v>
      </c>
      <c r="C1125" s="10">
        <v>13</v>
      </c>
      <c r="D1125" s="3">
        <v>82000</v>
      </c>
      <c r="E1125" t="s">
        <v>7</v>
      </c>
      <c r="F1125" t="s">
        <v>13</v>
      </c>
      <c r="G1125" t="s">
        <v>9</v>
      </c>
      <c r="H1125">
        <v>2012</v>
      </c>
      <c r="I1125">
        <v>2179</v>
      </c>
      <c r="J1125" t="s">
        <v>10</v>
      </c>
      <c r="K1125" t="str">
        <f>IF(AND(I1125&gt;600,I1125&lt;=1000),"600-1000CC",IF(AND(I1125&gt;1000,I1125&lt;=2000),"1000-2000CC",IF(AND(I1125&gt;2000,I1125&lt;=3000),"2000-3000CC",IF(AND(I1125&gt;3000,I1125&lt;=4000),"3000-4000CC",IF(AND(I1125&gt;4000,I1125&lt;=5000),"4000-5000CC",IF(AND(I1125&gt;5000,I1125&lt;=6000),"&gt;5000CC"))))))</f>
        <v>2000-3000CC</v>
      </c>
    </row>
    <row r="1126" spans="1:11" x14ac:dyDescent="0.3">
      <c r="A1126">
        <v>4091</v>
      </c>
      <c r="B1126" t="s">
        <v>1556</v>
      </c>
      <c r="C1126" s="10">
        <v>13</v>
      </c>
      <c r="D1126" s="3">
        <v>81000</v>
      </c>
      <c r="E1126" t="s">
        <v>7</v>
      </c>
      <c r="F1126" t="s">
        <v>13</v>
      </c>
      <c r="G1126" t="s">
        <v>27</v>
      </c>
      <c r="H1126">
        <v>2016</v>
      </c>
      <c r="I1126">
        <v>1399</v>
      </c>
      <c r="J1126" t="s">
        <v>10</v>
      </c>
      <c r="K1126" t="str">
        <f>IF(AND(I1126&gt;600,I1126&lt;=1000),"600-1000CC",IF(AND(I1126&gt;1000,I1126&lt;=2000),"1000-2000CC",IF(AND(I1126&gt;2000,I1126&lt;=3000),"2000-3000CC",IF(AND(I1126&gt;3000,I1126&lt;=4000),"3000-4000CC",IF(AND(I1126&gt;4000,I1126&lt;=5000),"4000-5000CC",IF(AND(I1126&gt;5000,I1126&lt;=6000),"&gt;5000CC"))))))</f>
        <v>1000-2000CC</v>
      </c>
    </row>
    <row r="1127" spans="1:11" x14ac:dyDescent="0.3">
      <c r="A1127">
        <v>4092</v>
      </c>
      <c r="B1127" t="s">
        <v>176</v>
      </c>
      <c r="C1127" s="10">
        <v>13</v>
      </c>
      <c r="D1127" s="3">
        <v>81000</v>
      </c>
      <c r="E1127" t="s">
        <v>7</v>
      </c>
      <c r="F1127" t="s">
        <v>13</v>
      </c>
      <c r="G1127" t="s">
        <v>27</v>
      </c>
      <c r="H1127">
        <v>2016</v>
      </c>
      <c r="I1127">
        <v>1498</v>
      </c>
      <c r="J1127" t="s">
        <v>10</v>
      </c>
      <c r="K1127" t="str">
        <f>IF(AND(I1127&gt;600,I1127&lt;=1000),"600-1000CC",IF(AND(I1127&gt;1000,I1127&lt;=2000),"1000-2000CC",IF(AND(I1127&gt;2000,I1127&lt;=3000),"2000-3000CC",IF(AND(I1127&gt;3000,I1127&lt;=4000),"3000-4000CC",IF(AND(I1127&gt;4000,I1127&lt;=5000),"4000-5000CC",IF(AND(I1127&gt;5000,I1127&lt;=6000),"&gt;5000CC"))))))</f>
        <v>1000-2000CC</v>
      </c>
    </row>
    <row r="1128" spans="1:11" x14ac:dyDescent="0.3">
      <c r="A1128">
        <v>4221</v>
      </c>
      <c r="B1128" t="s">
        <v>802</v>
      </c>
      <c r="C1128" s="10">
        <v>13</v>
      </c>
      <c r="D1128" s="3">
        <v>72000</v>
      </c>
      <c r="E1128" t="s">
        <v>7</v>
      </c>
      <c r="F1128" t="s">
        <v>13</v>
      </c>
      <c r="G1128" t="s">
        <v>27</v>
      </c>
      <c r="H1128">
        <v>2014</v>
      </c>
      <c r="I1128">
        <v>998</v>
      </c>
      <c r="J1128" t="s">
        <v>10</v>
      </c>
      <c r="K1128" t="str">
        <f>IF(AND(I1128&gt;600,I1128&lt;=1000),"600-1000CC",IF(AND(I1128&gt;1000,I1128&lt;=2000),"1000-2000CC",IF(AND(I1128&gt;2000,I1128&lt;=3000),"2000-3000CC",IF(AND(I1128&gt;3000,I1128&lt;=4000),"3000-4000CC",IF(AND(I1128&gt;4000,I1128&lt;=5000),"4000-5000CC",IF(AND(I1128&gt;5000,I1128&lt;=6000),"&gt;5000CC"))))))</f>
        <v>600-1000CC</v>
      </c>
    </row>
    <row r="1129" spans="1:11" x14ac:dyDescent="0.3">
      <c r="A1129">
        <v>4496</v>
      </c>
      <c r="B1129" t="s">
        <v>1756</v>
      </c>
      <c r="C1129" s="10">
        <v>13</v>
      </c>
      <c r="D1129" s="3">
        <v>50000</v>
      </c>
      <c r="E1129" t="s">
        <v>7</v>
      </c>
      <c r="F1129" t="s">
        <v>13</v>
      </c>
      <c r="G1129" t="s">
        <v>27</v>
      </c>
      <c r="H1129">
        <v>2014</v>
      </c>
      <c r="I1129">
        <v>1997</v>
      </c>
      <c r="J1129" t="s">
        <v>10</v>
      </c>
      <c r="K1129" t="str">
        <f>IF(AND(I1129&gt;600,I1129&lt;=1000),"600-1000CC",IF(AND(I1129&gt;1000,I1129&lt;=2000),"1000-2000CC",IF(AND(I1129&gt;2000,I1129&lt;=3000),"2000-3000CC",IF(AND(I1129&gt;3000,I1129&lt;=4000),"3000-4000CC",IF(AND(I1129&gt;4000,I1129&lt;=5000),"4000-5000CC",IF(AND(I1129&gt;5000,I1129&lt;=6000),"&gt;5000CC"))))))</f>
        <v>1000-2000CC</v>
      </c>
    </row>
    <row r="1130" spans="1:11" x14ac:dyDescent="0.3">
      <c r="A1130">
        <v>5323</v>
      </c>
      <c r="B1130" t="s">
        <v>113</v>
      </c>
      <c r="C1130" s="10">
        <v>13</v>
      </c>
      <c r="D1130" s="3">
        <v>40000</v>
      </c>
      <c r="E1130" t="s">
        <v>7</v>
      </c>
      <c r="F1130" t="s">
        <v>13</v>
      </c>
      <c r="G1130" t="s">
        <v>9</v>
      </c>
      <c r="H1130">
        <v>2018</v>
      </c>
      <c r="I1130">
        <v>998</v>
      </c>
      <c r="J1130" t="s">
        <v>10</v>
      </c>
      <c r="K1130" t="str">
        <f>IF(AND(I1130&gt;600,I1130&lt;=1000),"600-1000CC",IF(AND(I1130&gt;1000,I1130&lt;=2000),"1000-2000CC",IF(AND(I1130&gt;2000,I1130&lt;=3000),"2000-3000CC",IF(AND(I1130&gt;3000,I1130&lt;=4000),"3000-4000CC",IF(AND(I1130&gt;4000,I1130&lt;=5000),"4000-5000CC",IF(AND(I1130&gt;5000,I1130&lt;=6000),"&gt;5000CC"))))))</f>
        <v>600-1000CC</v>
      </c>
    </row>
    <row r="1131" spans="1:11" x14ac:dyDescent="0.3">
      <c r="A1131">
        <v>3462</v>
      </c>
      <c r="B1131" t="s">
        <v>574</v>
      </c>
      <c r="C1131" s="10">
        <v>12.97</v>
      </c>
      <c r="D1131" s="3">
        <v>104033</v>
      </c>
      <c r="E1131" t="s">
        <v>7</v>
      </c>
      <c r="F1131" t="s">
        <v>13</v>
      </c>
      <c r="G1131" t="s">
        <v>75</v>
      </c>
      <c r="H1131">
        <v>2010</v>
      </c>
      <c r="I1131">
        <v>1498</v>
      </c>
      <c r="J1131" t="s">
        <v>10</v>
      </c>
      <c r="K1131" t="str">
        <f>IF(AND(I1131&gt;600,I1131&lt;=1000),"600-1000CC",IF(AND(I1131&gt;1000,I1131&lt;=2000),"1000-2000CC",IF(AND(I1131&gt;2000,I1131&lt;=3000),"2000-3000CC",IF(AND(I1131&gt;3000,I1131&lt;=4000),"3000-4000CC",IF(AND(I1131&gt;4000,I1131&lt;=5000),"4000-5000CC",IF(AND(I1131&gt;5000,I1131&lt;=6000),"&gt;5000CC"))))))</f>
        <v>1000-2000CC</v>
      </c>
    </row>
    <row r="1132" spans="1:11" x14ac:dyDescent="0.3">
      <c r="A1132">
        <v>3533</v>
      </c>
      <c r="B1132" t="s">
        <v>205</v>
      </c>
      <c r="C1132" s="10">
        <v>12.95</v>
      </c>
      <c r="D1132" s="3">
        <v>8062</v>
      </c>
      <c r="E1132" t="s">
        <v>12</v>
      </c>
      <c r="F1132" t="s">
        <v>8</v>
      </c>
      <c r="G1132" t="s">
        <v>9</v>
      </c>
      <c r="H1132">
        <v>2020</v>
      </c>
      <c r="I1132">
        <v>1956</v>
      </c>
      <c r="J1132" t="s">
        <v>61</v>
      </c>
      <c r="K1132" t="str">
        <f>IF(AND(I1132&gt;600,I1132&lt;=1000),"600-1000CC",IF(AND(I1132&gt;1000,I1132&lt;=2000),"1000-2000CC",IF(AND(I1132&gt;2000,I1132&lt;=3000),"2000-3000CC",IF(AND(I1132&gt;3000,I1132&lt;=4000),"3000-4000CC",IF(AND(I1132&gt;4000,I1132&lt;=5000),"4000-5000CC",IF(AND(I1132&gt;5000,I1132&lt;=6000),"&gt;5000CC"))))))</f>
        <v>1000-2000CC</v>
      </c>
    </row>
    <row r="1133" spans="1:11" x14ac:dyDescent="0.3">
      <c r="A1133">
        <v>5025</v>
      </c>
      <c r="B1133" t="s">
        <v>1846</v>
      </c>
      <c r="C1133" s="10">
        <v>12.95</v>
      </c>
      <c r="D1133" s="3">
        <v>6090</v>
      </c>
      <c r="E1133" t="s">
        <v>12</v>
      </c>
      <c r="F1133" t="s">
        <v>13</v>
      </c>
      <c r="G1133" t="s">
        <v>9</v>
      </c>
      <c r="H1133">
        <v>2022</v>
      </c>
      <c r="I1133">
        <v>1197</v>
      </c>
      <c r="J1133" t="s">
        <v>10</v>
      </c>
      <c r="K1133" t="str">
        <f>IF(AND(I1133&gt;600,I1133&lt;=1000),"600-1000CC",IF(AND(I1133&gt;1000,I1133&lt;=2000),"1000-2000CC",IF(AND(I1133&gt;2000,I1133&lt;=3000),"2000-3000CC",IF(AND(I1133&gt;3000,I1133&lt;=4000),"3000-4000CC",IF(AND(I1133&gt;4000,I1133&lt;=5000),"4000-5000CC",IF(AND(I1133&gt;5000,I1133&lt;=6000),"&gt;5000CC"))))))</f>
        <v>1000-2000CC</v>
      </c>
    </row>
    <row r="1134" spans="1:11" x14ac:dyDescent="0.3">
      <c r="A1134">
        <v>1023</v>
      </c>
      <c r="B1134" t="s">
        <v>740</v>
      </c>
      <c r="C1134" s="10">
        <v>12.92</v>
      </c>
      <c r="D1134" s="3">
        <v>19534</v>
      </c>
      <c r="E1134" t="s">
        <v>12</v>
      </c>
      <c r="F1134" t="s">
        <v>8</v>
      </c>
      <c r="G1134" t="s">
        <v>9</v>
      </c>
      <c r="H1134">
        <v>2020</v>
      </c>
      <c r="I1134">
        <v>998</v>
      </c>
      <c r="J1134" t="s">
        <v>10</v>
      </c>
      <c r="K1134" t="str">
        <f>IF(AND(I1134&gt;600,I1134&lt;=1000),"600-1000CC",IF(AND(I1134&gt;1000,I1134&lt;=2000),"1000-2000CC",IF(AND(I1134&gt;2000,I1134&lt;=3000),"2000-3000CC",IF(AND(I1134&gt;3000,I1134&lt;=4000),"3000-4000CC",IF(AND(I1134&gt;4000,I1134&lt;=5000),"4000-5000CC",IF(AND(I1134&gt;5000,I1134&lt;=6000),"&gt;5000CC"))))))</f>
        <v>600-1000CC</v>
      </c>
    </row>
    <row r="1135" spans="1:11" x14ac:dyDescent="0.3">
      <c r="A1135">
        <v>1186</v>
      </c>
      <c r="B1135" t="s">
        <v>816</v>
      </c>
      <c r="C1135" s="10">
        <v>12.9</v>
      </c>
      <c r="D1135" s="3">
        <v>67000</v>
      </c>
      <c r="E1135" t="s">
        <v>12</v>
      </c>
      <c r="F1135" t="s">
        <v>13</v>
      </c>
      <c r="G1135" t="s">
        <v>27</v>
      </c>
      <c r="H1135">
        <v>2013</v>
      </c>
      <c r="I1135">
        <v>1197</v>
      </c>
      <c r="J1135" t="s">
        <v>10</v>
      </c>
      <c r="K1135" t="str">
        <f>IF(AND(I1135&gt;600,I1135&lt;=1000),"600-1000CC",IF(AND(I1135&gt;1000,I1135&lt;=2000),"1000-2000CC",IF(AND(I1135&gt;2000,I1135&lt;=3000),"2000-3000CC",IF(AND(I1135&gt;3000,I1135&lt;=4000),"3000-4000CC",IF(AND(I1135&gt;4000,I1135&lt;=5000),"4000-5000CC",IF(AND(I1135&gt;5000,I1135&lt;=6000),"&gt;5000CC"))))))</f>
        <v>1000-2000CC</v>
      </c>
    </row>
    <row r="1136" spans="1:11" x14ac:dyDescent="0.3">
      <c r="A1136">
        <v>1513</v>
      </c>
      <c r="B1136" t="s">
        <v>816</v>
      </c>
      <c r="C1136" s="10">
        <v>12.9</v>
      </c>
      <c r="D1136" s="3">
        <v>67000</v>
      </c>
      <c r="E1136" t="s">
        <v>12</v>
      </c>
      <c r="F1136" t="s">
        <v>13</v>
      </c>
      <c r="G1136" t="s">
        <v>27</v>
      </c>
      <c r="H1136">
        <v>2013</v>
      </c>
      <c r="I1136">
        <v>1950</v>
      </c>
      <c r="J1136" t="s">
        <v>10</v>
      </c>
      <c r="K1136" t="str">
        <f>IF(AND(I1136&gt;600,I1136&lt;=1000),"600-1000CC",IF(AND(I1136&gt;1000,I1136&lt;=2000),"1000-2000CC",IF(AND(I1136&gt;2000,I1136&lt;=3000),"2000-3000CC",IF(AND(I1136&gt;3000,I1136&lt;=4000),"3000-4000CC",IF(AND(I1136&gt;4000,I1136&lt;=5000),"4000-5000CC",IF(AND(I1136&gt;5000,I1136&lt;=6000),"&gt;5000CC"))))))</f>
        <v>1000-2000CC</v>
      </c>
    </row>
    <row r="1137" spans="1:11" x14ac:dyDescent="0.3">
      <c r="A1137">
        <v>4847</v>
      </c>
      <c r="B1137" t="s">
        <v>1599</v>
      </c>
      <c r="C1137" s="10">
        <v>12.9</v>
      </c>
      <c r="D1137" s="3">
        <v>16968</v>
      </c>
      <c r="E1137" t="s">
        <v>12</v>
      </c>
      <c r="F1137" t="s">
        <v>8</v>
      </c>
      <c r="G1137" t="s">
        <v>9</v>
      </c>
      <c r="H1137">
        <v>2020</v>
      </c>
      <c r="I1137">
        <v>1497</v>
      </c>
      <c r="J1137" t="s">
        <v>10</v>
      </c>
      <c r="K1137" t="str">
        <f>IF(AND(I1137&gt;600,I1137&lt;=1000),"600-1000CC",IF(AND(I1137&gt;1000,I1137&lt;=2000),"1000-2000CC",IF(AND(I1137&gt;2000,I1137&lt;=3000),"2000-3000CC",IF(AND(I1137&gt;3000,I1137&lt;=4000),"3000-4000CC",IF(AND(I1137&gt;4000,I1137&lt;=5000),"4000-5000CC",IF(AND(I1137&gt;5000,I1137&lt;=6000),"&gt;5000CC"))))))</f>
        <v>1000-2000CC</v>
      </c>
    </row>
    <row r="1138" spans="1:11" x14ac:dyDescent="0.3">
      <c r="A1138">
        <v>5244</v>
      </c>
      <c r="B1138" t="s">
        <v>816</v>
      </c>
      <c r="C1138" s="10">
        <v>12.9</v>
      </c>
      <c r="D1138" s="3">
        <v>67000</v>
      </c>
      <c r="E1138" t="s">
        <v>12</v>
      </c>
      <c r="F1138" t="s">
        <v>13</v>
      </c>
      <c r="G1138" t="s">
        <v>27</v>
      </c>
      <c r="H1138">
        <v>2013</v>
      </c>
      <c r="I1138">
        <v>1998</v>
      </c>
      <c r="J1138" t="s">
        <v>10</v>
      </c>
      <c r="K1138" t="str">
        <f>IF(AND(I1138&gt;600,I1138&lt;=1000),"600-1000CC",IF(AND(I1138&gt;1000,I1138&lt;=2000),"1000-2000CC",IF(AND(I1138&gt;2000,I1138&lt;=3000),"2000-3000CC",IF(AND(I1138&gt;3000,I1138&lt;=4000),"3000-4000CC",IF(AND(I1138&gt;4000,I1138&lt;=5000),"4000-5000CC",IF(AND(I1138&gt;5000,I1138&lt;=6000),"&gt;5000CC"))))))</f>
        <v>1000-2000CC</v>
      </c>
    </row>
    <row r="1139" spans="1:11" x14ac:dyDescent="0.3">
      <c r="A1139">
        <v>5357</v>
      </c>
      <c r="B1139" t="s">
        <v>501</v>
      </c>
      <c r="C1139" s="10">
        <v>12.9</v>
      </c>
      <c r="D1139" s="3">
        <v>60000</v>
      </c>
      <c r="E1139" t="s">
        <v>7</v>
      </c>
      <c r="F1139" t="s">
        <v>13</v>
      </c>
      <c r="G1139" t="s">
        <v>9</v>
      </c>
      <c r="H1139">
        <v>2011</v>
      </c>
      <c r="I1139">
        <v>1248</v>
      </c>
      <c r="J1139" t="s">
        <v>61</v>
      </c>
      <c r="K1139" t="str">
        <f>IF(AND(I1139&gt;600,I1139&lt;=1000),"600-1000CC",IF(AND(I1139&gt;1000,I1139&lt;=2000),"1000-2000CC",IF(AND(I1139&gt;2000,I1139&lt;=3000),"2000-3000CC",IF(AND(I1139&gt;3000,I1139&lt;=4000),"3000-4000CC",IF(AND(I1139&gt;4000,I1139&lt;=5000),"4000-5000CC",IF(AND(I1139&gt;5000,I1139&lt;=6000),"&gt;5000CC"))))))</f>
        <v>1000-2000CC</v>
      </c>
    </row>
    <row r="1140" spans="1:11" x14ac:dyDescent="0.3">
      <c r="A1140">
        <v>5464</v>
      </c>
      <c r="B1140" t="s">
        <v>816</v>
      </c>
      <c r="C1140" s="10">
        <v>12.9</v>
      </c>
      <c r="D1140" s="3">
        <v>37000</v>
      </c>
      <c r="E1140" t="s">
        <v>12</v>
      </c>
      <c r="F1140" t="s">
        <v>13</v>
      </c>
      <c r="G1140" t="s">
        <v>27</v>
      </c>
      <c r="H1140">
        <v>2014</v>
      </c>
      <c r="I1140">
        <v>1999</v>
      </c>
      <c r="J1140" t="s">
        <v>10</v>
      </c>
      <c r="K1140" t="str">
        <f>IF(AND(I1140&gt;600,I1140&lt;=1000),"600-1000CC",IF(AND(I1140&gt;1000,I1140&lt;=2000),"1000-2000CC",IF(AND(I1140&gt;2000,I1140&lt;=3000),"2000-3000CC",IF(AND(I1140&gt;3000,I1140&lt;=4000),"3000-4000CC",IF(AND(I1140&gt;4000,I1140&lt;=5000),"4000-5000CC",IF(AND(I1140&gt;5000,I1140&lt;=6000),"&gt;5000CC"))))))</f>
        <v>1000-2000CC</v>
      </c>
    </row>
    <row r="1141" spans="1:11" x14ac:dyDescent="0.3">
      <c r="A1141">
        <v>4605</v>
      </c>
      <c r="B1141" t="s">
        <v>1239</v>
      </c>
      <c r="C1141" s="10">
        <v>12.87</v>
      </c>
      <c r="D1141" s="3">
        <v>57400</v>
      </c>
      <c r="E1141" t="s">
        <v>7</v>
      </c>
      <c r="F1141" t="s">
        <v>8</v>
      </c>
      <c r="G1141" t="s">
        <v>9</v>
      </c>
      <c r="H1141">
        <v>2018</v>
      </c>
      <c r="I1141">
        <v>1368</v>
      </c>
      <c r="J1141" t="s">
        <v>61</v>
      </c>
      <c r="K1141" t="str">
        <f>IF(AND(I1141&gt;600,I1141&lt;=1000),"600-1000CC",IF(AND(I1141&gt;1000,I1141&lt;=2000),"1000-2000CC",IF(AND(I1141&gt;2000,I1141&lt;=3000),"2000-3000CC",IF(AND(I1141&gt;3000,I1141&lt;=4000),"3000-4000CC",IF(AND(I1141&gt;4000,I1141&lt;=5000),"4000-5000CC",IF(AND(I1141&gt;5000,I1141&lt;=6000),"&gt;5000CC"))))))</f>
        <v>1000-2000CC</v>
      </c>
    </row>
    <row r="1142" spans="1:11" x14ac:dyDescent="0.3">
      <c r="A1142">
        <v>1</v>
      </c>
      <c r="B1142" t="s">
        <v>11</v>
      </c>
      <c r="C1142" s="10">
        <v>12.83</v>
      </c>
      <c r="D1142" s="3">
        <v>13248</v>
      </c>
      <c r="E1142" t="s">
        <v>12</v>
      </c>
      <c r="F1142" t="s">
        <v>13</v>
      </c>
      <c r="G1142" t="s">
        <v>9</v>
      </c>
      <c r="H1142">
        <v>2021</v>
      </c>
      <c r="I1142">
        <v>1330</v>
      </c>
      <c r="J1142" t="s">
        <v>10</v>
      </c>
      <c r="K1142" t="str">
        <f>IF(AND(I1142&gt;600,I1142&lt;=1000),"600-1000CC",IF(AND(I1142&gt;1000,I1142&lt;=2000),"1000-2000CC",IF(AND(I1142&gt;2000,I1142&lt;=3000),"2000-3000CC",IF(AND(I1142&gt;3000,I1142&lt;=4000),"3000-4000CC",IF(AND(I1142&gt;4000,I1142&lt;=5000),"4000-5000CC",IF(AND(I1142&gt;5000,I1142&lt;=6000),"&gt;5000CC"))))))</f>
        <v>1000-2000CC</v>
      </c>
    </row>
    <row r="1143" spans="1:11" x14ac:dyDescent="0.3">
      <c r="A1143">
        <v>2249</v>
      </c>
      <c r="B1143" t="s">
        <v>349</v>
      </c>
      <c r="C1143" s="10">
        <v>12.8</v>
      </c>
      <c r="D1143" s="3">
        <v>27726</v>
      </c>
      <c r="E1143" t="s">
        <v>12</v>
      </c>
      <c r="F1143" t="s">
        <v>8</v>
      </c>
      <c r="G1143" t="s">
        <v>9</v>
      </c>
      <c r="H1143">
        <v>2018</v>
      </c>
      <c r="I1143">
        <v>1586</v>
      </c>
      <c r="J1143" t="s">
        <v>10</v>
      </c>
      <c r="K1143" t="str">
        <f>IF(AND(I1143&gt;600,I1143&lt;=1000),"600-1000CC",IF(AND(I1143&gt;1000,I1143&lt;=2000),"1000-2000CC",IF(AND(I1143&gt;2000,I1143&lt;=3000),"2000-3000CC",IF(AND(I1143&gt;3000,I1143&lt;=4000),"3000-4000CC",IF(AND(I1143&gt;4000,I1143&lt;=5000),"4000-5000CC",IF(AND(I1143&gt;5000,I1143&lt;=6000),"&gt;5000CC"))))))</f>
        <v>1000-2000CC</v>
      </c>
    </row>
    <row r="1144" spans="1:11" x14ac:dyDescent="0.3">
      <c r="A1144">
        <v>2714</v>
      </c>
      <c r="B1144" t="s">
        <v>24</v>
      </c>
      <c r="C1144" s="10">
        <v>12.8</v>
      </c>
      <c r="D1144" s="3">
        <v>34000</v>
      </c>
      <c r="E1144" t="s">
        <v>12</v>
      </c>
      <c r="F1144" t="s">
        <v>13</v>
      </c>
      <c r="G1144" t="s">
        <v>9</v>
      </c>
      <c r="H1144">
        <v>2018</v>
      </c>
      <c r="I1144">
        <v>799</v>
      </c>
      <c r="J1144" t="s">
        <v>10</v>
      </c>
      <c r="K1144" t="str">
        <f>IF(AND(I1144&gt;600,I1144&lt;=1000),"600-1000CC",IF(AND(I1144&gt;1000,I1144&lt;=2000),"1000-2000CC",IF(AND(I1144&gt;2000,I1144&lt;=3000),"2000-3000CC",IF(AND(I1144&gt;3000,I1144&lt;=4000),"3000-4000CC",IF(AND(I1144&gt;4000,I1144&lt;=5000),"4000-5000CC",IF(AND(I1144&gt;5000,I1144&lt;=6000),"&gt;5000CC"))))))</f>
        <v>600-1000CC</v>
      </c>
    </row>
    <row r="1145" spans="1:11" x14ac:dyDescent="0.3">
      <c r="A1145">
        <v>2921</v>
      </c>
      <c r="B1145" t="s">
        <v>396</v>
      </c>
      <c r="C1145" s="10">
        <v>12.8</v>
      </c>
      <c r="D1145" s="3">
        <v>38500</v>
      </c>
      <c r="E1145" t="s">
        <v>7</v>
      </c>
      <c r="F1145" t="s">
        <v>13</v>
      </c>
      <c r="G1145" t="s">
        <v>27</v>
      </c>
      <c r="H1145">
        <v>2013</v>
      </c>
      <c r="I1145">
        <v>796</v>
      </c>
      <c r="J1145" t="s">
        <v>10</v>
      </c>
      <c r="K1145" t="str">
        <f>IF(AND(I1145&gt;600,I1145&lt;=1000),"600-1000CC",IF(AND(I1145&gt;1000,I1145&lt;=2000),"1000-2000CC",IF(AND(I1145&gt;2000,I1145&lt;=3000),"2000-3000CC",IF(AND(I1145&gt;3000,I1145&lt;=4000),"3000-4000CC",IF(AND(I1145&gt;4000,I1145&lt;=5000),"4000-5000CC",IF(AND(I1145&gt;5000,I1145&lt;=6000),"&gt;5000CC"))))))</f>
        <v>600-1000CC</v>
      </c>
    </row>
    <row r="1146" spans="1:11" x14ac:dyDescent="0.3">
      <c r="A1146">
        <v>4276</v>
      </c>
      <c r="B1146" t="s">
        <v>396</v>
      </c>
      <c r="C1146" s="10">
        <v>12.8</v>
      </c>
      <c r="D1146" s="3">
        <v>38500</v>
      </c>
      <c r="E1146" t="s">
        <v>7</v>
      </c>
      <c r="F1146" t="s">
        <v>13</v>
      </c>
      <c r="G1146" t="s">
        <v>27</v>
      </c>
      <c r="H1146">
        <v>2013</v>
      </c>
      <c r="I1146">
        <v>1498</v>
      </c>
      <c r="J1146" t="s">
        <v>10</v>
      </c>
      <c r="K1146" t="str">
        <f>IF(AND(I1146&gt;600,I1146&lt;=1000),"600-1000CC",IF(AND(I1146&gt;1000,I1146&lt;=2000),"1000-2000CC",IF(AND(I1146&gt;2000,I1146&lt;=3000),"2000-3000CC",IF(AND(I1146&gt;3000,I1146&lt;=4000),"3000-4000CC",IF(AND(I1146&gt;4000,I1146&lt;=5000),"4000-5000CC",IF(AND(I1146&gt;5000,I1146&lt;=6000),"&gt;5000CC"))))))</f>
        <v>1000-2000CC</v>
      </c>
    </row>
    <row r="1147" spans="1:11" x14ac:dyDescent="0.3">
      <c r="A1147">
        <v>143</v>
      </c>
      <c r="B1147" t="s">
        <v>148</v>
      </c>
      <c r="C1147" s="10">
        <v>12.75</v>
      </c>
      <c r="D1147" s="3">
        <v>17000</v>
      </c>
      <c r="E1147" t="s">
        <v>12</v>
      </c>
      <c r="F1147" t="s">
        <v>8</v>
      </c>
      <c r="G1147" t="s">
        <v>27</v>
      </c>
      <c r="H1147">
        <v>2021</v>
      </c>
      <c r="I1147">
        <v>1497</v>
      </c>
      <c r="J1147" t="s">
        <v>10</v>
      </c>
      <c r="K1147" t="str">
        <f>IF(AND(I1147&gt;600,I1147&lt;=1000),"600-1000CC",IF(AND(I1147&gt;1000,I1147&lt;=2000),"1000-2000CC",IF(AND(I1147&gt;2000,I1147&lt;=3000),"2000-3000CC",IF(AND(I1147&gt;3000,I1147&lt;=4000),"3000-4000CC",IF(AND(I1147&gt;4000,I1147&lt;=5000),"4000-5000CC",IF(AND(I1147&gt;5000,I1147&lt;=6000),"&gt;5000CC"))))))</f>
        <v>1000-2000CC</v>
      </c>
    </row>
    <row r="1148" spans="1:11" x14ac:dyDescent="0.3">
      <c r="A1148">
        <v>366</v>
      </c>
      <c r="B1148" t="s">
        <v>162</v>
      </c>
      <c r="C1148" s="10">
        <v>12.75</v>
      </c>
      <c r="D1148" s="3">
        <v>99000</v>
      </c>
      <c r="E1148" t="s">
        <v>7</v>
      </c>
      <c r="F1148" t="s">
        <v>13</v>
      </c>
      <c r="G1148" t="s">
        <v>75</v>
      </c>
      <c r="H1148">
        <v>2012</v>
      </c>
      <c r="I1148">
        <v>1995</v>
      </c>
      <c r="J1148" t="s">
        <v>10</v>
      </c>
      <c r="K1148" t="str">
        <f>IF(AND(I1148&gt;600,I1148&lt;=1000),"600-1000CC",IF(AND(I1148&gt;1000,I1148&lt;=2000),"1000-2000CC",IF(AND(I1148&gt;2000,I1148&lt;=3000),"2000-3000CC",IF(AND(I1148&gt;3000,I1148&lt;=4000),"3000-4000CC",IF(AND(I1148&gt;4000,I1148&lt;=5000),"4000-5000CC",IF(AND(I1148&gt;5000,I1148&lt;=6000),"&gt;5000CC"))))))</f>
        <v>1000-2000CC</v>
      </c>
    </row>
    <row r="1149" spans="1:11" x14ac:dyDescent="0.3">
      <c r="A1149">
        <v>1724</v>
      </c>
      <c r="B1149" t="s">
        <v>493</v>
      </c>
      <c r="C1149" s="10">
        <v>12.75</v>
      </c>
      <c r="D1149" s="3">
        <v>44000</v>
      </c>
      <c r="E1149" t="s">
        <v>12</v>
      </c>
      <c r="F1149" t="s">
        <v>13</v>
      </c>
      <c r="G1149" t="s">
        <v>9</v>
      </c>
      <c r="H1149">
        <v>2018</v>
      </c>
      <c r="I1149">
        <v>1198</v>
      </c>
      <c r="J1149" t="s">
        <v>10</v>
      </c>
      <c r="K1149" t="str">
        <f>IF(AND(I1149&gt;600,I1149&lt;=1000),"600-1000CC",IF(AND(I1149&gt;1000,I1149&lt;=2000),"1000-2000CC",IF(AND(I1149&gt;2000,I1149&lt;=3000),"2000-3000CC",IF(AND(I1149&gt;3000,I1149&lt;=4000),"3000-4000CC",IF(AND(I1149&gt;4000,I1149&lt;=5000),"4000-5000CC",IF(AND(I1149&gt;5000,I1149&lt;=6000),"&gt;5000CC"))))))</f>
        <v>1000-2000CC</v>
      </c>
    </row>
    <row r="1150" spans="1:11" x14ac:dyDescent="0.3">
      <c r="A1150">
        <v>1942</v>
      </c>
      <c r="B1150" t="s">
        <v>822</v>
      </c>
      <c r="C1150" s="10">
        <v>12.75</v>
      </c>
      <c r="D1150" s="3">
        <v>98000</v>
      </c>
      <c r="E1150" t="s">
        <v>7</v>
      </c>
      <c r="F1150" t="s">
        <v>13</v>
      </c>
      <c r="G1150" t="s">
        <v>27</v>
      </c>
      <c r="H1150">
        <v>2013</v>
      </c>
      <c r="I1150">
        <v>1497</v>
      </c>
      <c r="J1150" t="s">
        <v>10</v>
      </c>
      <c r="K1150" t="str">
        <f>IF(AND(I1150&gt;600,I1150&lt;=1000),"600-1000CC",IF(AND(I1150&gt;1000,I1150&lt;=2000),"1000-2000CC",IF(AND(I1150&gt;2000,I1150&lt;=3000),"2000-3000CC",IF(AND(I1150&gt;3000,I1150&lt;=4000),"3000-4000CC",IF(AND(I1150&gt;4000,I1150&lt;=5000),"4000-5000CC",IF(AND(I1150&gt;5000,I1150&lt;=6000),"&gt;5000CC"))))))</f>
        <v>1000-2000CC</v>
      </c>
    </row>
    <row r="1151" spans="1:11" x14ac:dyDescent="0.3">
      <c r="A1151">
        <v>5486</v>
      </c>
      <c r="B1151" t="s">
        <v>850</v>
      </c>
      <c r="C1151" s="10">
        <v>12.75</v>
      </c>
      <c r="D1151" s="3">
        <v>16000</v>
      </c>
      <c r="E1151" t="s">
        <v>12</v>
      </c>
      <c r="F1151" t="s">
        <v>13</v>
      </c>
      <c r="G1151" t="s">
        <v>9</v>
      </c>
      <c r="H1151">
        <v>2019</v>
      </c>
      <c r="I1151">
        <v>1451</v>
      </c>
      <c r="J1151" t="s">
        <v>10</v>
      </c>
      <c r="K1151" t="str">
        <f>IF(AND(I1151&gt;600,I1151&lt;=1000),"600-1000CC",IF(AND(I1151&gt;1000,I1151&lt;=2000),"1000-2000CC",IF(AND(I1151&gt;2000,I1151&lt;=3000),"2000-3000CC",IF(AND(I1151&gt;3000,I1151&lt;=4000),"3000-4000CC",IF(AND(I1151&gt;4000,I1151&lt;=5000),"4000-5000CC",IF(AND(I1151&gt;5000,I1151&lt;=6000),"&gt;5000CC"))))))</f>
        <v>1000-2000CC</v>
      </c>
    </row>
    <row r="1152" spans="1:11" x14ac:dyDescent="0.3">
      <c r="A1152">
        <v>1405</v>
      </c>
      <c r="B1152" t="s">
        <v>884</v>
      </c>
      <c r="C1152" s="10">
        <v>12.73</v>
      </c>
      <c r="D1152" s="3">
        <v>1000</v>
      </c>
      <c r="E1152" t="s">
        <v>12</v>
      </c>
      <c r="F1152" t="s">
        <v>8</v>
      </c>
      <c r="G1152" t="s">
        <v>9</v>
      </c>
      <c r="H1152">
        <v>2021</v>
      </c>
      <c r="I1152">
        <v>2143</v>
      </c>
      <c r="J1152" t="s">
        <v>10</v>
      </c>
      <c r="K1152" t="str">
        <f>IF(AND(I1152&gt;600,I1152&lt;=1000),"600-1000CC",IF(AND(I1152&gt;1000,I1152&lt;=2000),"1000-2000CC",IF(AND(I1152&gt;2000,I1152&lt;=3000),"2000-3000CC",IF(AND(I1152&gt;3000,I1152&lt;=4000),"3000-4000CC",IF(AND(I1152&gt;4000,I1152&lt;=5000),"4000-5000CC",IF(AND(I1152&gt;5000,I1152&lt;=6000),"&gt;5000CC"))))))</f>
        <v>2000-3000CC</v>
      </c>
    </row>
    <row r="1153" spans="1:11" x14ac:dyDescent="0.3">
      <c r="A1153">
        <v>759</v>
      </c>
      <c r="B1153" t="s">
        <v>586</v>
      </c>
      <c r="C1153" s="10">
        <v>12.7</v>
      </c>
      <c r="D1153" s="3">
        <v>2263</v>
      </c>
      <c r="E1153" t="s">
        <v>12</v>
      </c>
      <c r="F1153" t="s">
        <v>8</v>
      </c>
      <c r="G1153" t="s">
        <v>9</v>
      </c>
      <c r="H1153">
        <v>2022</v>
      </c>
      <c r="I1153">
        <v>1497</v>
      </c>
      <c r="J1153" t="s">
        <v>10</v>
      </c>
      <c r="K1153" t="str">
        <f>IF(AND(I1153&gt;600,I1153&lt;=1000),"600-1000CC",IF(AND(I1153&gt;1000,I1153&lt;=2000),"1000-2000CC",IF(AND(I1153&gt;2000,I1153&lt;=3000),"2000-3000CC",IF(AND(I1153&gt;3000,I1153&lt;=4000),"3000-4000CC",IF(AND(I1153&gt;4000,I1153&lt;=5000),"4000-5000CC",IF(AND(I1153&gt;5000,I1153&lt;=6000),"&gt;5000CC"))))))</f>
        <v>1000-2000CC</v>
      </c>
    </row>
    <row r="1154" spans="1:11" x14ac:dyDescent="0.3">
      <c r="A1154">
        <v>1976</v>
      </c>
      <c r="B1154" t="s">
        <v>586</v>
      </c>
      <c r="C1154" s="10">
        <v>12.7</v>
      </c>
      <c r="D1154" s="3">
        <v>2263</v>
      </c>
      <c r="E1154" t="s">
        <v>12</v>
      </c>
      <c r="F1154" t="s">
        <v>8</v>
      </c>
      <c r="G1154" t="s">
        <v>9</v>
      </c>
      <c r="H1154">
        <v>2022</v>
      </c>
      <c r="I1154">
        <v>1462</v>
      </c>
      <c r="J1154" t="s">
        <v>10</v>
      </c>
      <c r="K1154" t="str">
        <f>IF(AND(I1154&gt;600,I1154&lt;=1000),"600-1000CC",IF(AND(I1154&gt;1000,I1154&lt;=2000),"1000-2000CC",IF(AND(I1154&gt;2000,I1154&lt;=3000),"2000-3000CC",IF(AND(I1154&gt;3000,I1154&lt;=4000),"3000-4000CC",IF(AND(I1154&gt;4000,I1154&lt;=5000),"4000-5000CC",IF(AND(I1154&gt;5000,I1154&lt;=6000),"&gt;5000CC"))))))</f>
        <v>1000-2000CC</v>
      </c>
    </row>
    <row r="1155" spans="1:11" x14ac:dyDescent="0.3">
      <c r="A1155">
        <v>3361</v>
      </c>
      <c r="B1155" t="s">
        <v>347</v>
      </c>
      <c r="C1155" s="10">
        <v>12.7</v>
      </c>
      <c r="D1155" s="3">
        <v>110000</v>
      </c>
      <c r="E1155" t="s">
        <v>7</v>
      </c>
      <c r="F1155" t="s">
        <v>8</v>
      </c>
      <c r="G1155" t="s">
        <v>75</v>
      </c>
      <c r="H1155">
        <v>2015</v>
      </c>
      <c r="I1155">
        <v>2179</v>
      </c>
      <c r="J1155" t="s">
        <v>10</v>
      </c>
      <c r="K1155" t="str">
        <f>IF(AND(I1155&gt;600,I1155&lt;=1000),"600-1000CC",IF(AND(I1155&gt;1000,I1155&lt;=2000),"1000-2000CC",IF(AND(I1155&gt;2000,I1155&lt;=3000),"2000-3000CC",IF(AND(I1155&gt;3000,I1155&lt;=4000),"3000-4000CC",IF(AND(I1155&gt;4000,I1155&lt;=5000),"4000-5000CC",IF(AND(I1155&gt;5000,I1155&lt;=6000),"&gt;5000CC"))))))</f>
        <v>2000-3000CC</v>
      </c>
    </row>
    <row r="1156" spans="1:11" x14ac:dyDescent="0.3">
      <c r="A1156">
        <v>4836</v>
      </c>
      <c r="B1156" t="s">
        <v>493</v>
      </c>
      <c r="C1156" s="10">
        <v>12.63</v>
      </c>
      <c r="D1156" s="3">
        <v>25099</v>
      </c>
      <c r="E1156" t="s">
        <v>12</v>
      </c>
      <c r="F1156" t="s">
        <v>13</v>
      </c>
      <c r="G1156" t="s">
        <v>9</v>
      </c>
      <c r="H1156">
        <v>2019</v>
      </c>
      <c r="I1156">
        <v>1198</v>
      </c>
      <c r="J1156" t="s">
        <v>10</v>
      </c>
      <c r="K1156" t="str">
        <f>IF(AND(I1156&gt;600,I1156&lt;=1000),"600-1000CC",IF(AND(I1156&gt;1000,I1156&lt;=2000),"1000-2000CC",IF(AND(I1156&gt;2000,I1156&lt;=3000),"2000-3000CC",IF(AND(I1156&gt;3000,I1156&lt;=4000),"3000-4000CC",IF(AND(I1156&gt;4000,I1156&lt;=5000),"4000-5000CC",IF(AND(I1156&gt;5000,I1156&lt;=6000),"&gt;5000CC"))))))</f>
        <v>1000-2000CC</v>
      </c>
    </row>
    <row r="1157" spans="1:11" x14ac:dyDescent="0.3">
      <c r="A1157">
        <v>1421</v>
      </c>
      <c r="B1157" t="s">
        <v>347</v>
      </c>
      <c r="C1157" s="10">
        <v>12.62</v>
      </c>
      <c r="D1157" s="3">
        <v>127429</v>
      </c>
      <c r="E1157" t="s">
        <v>7</v>
      </c>
      <c r="F1157" t="s">
        <v>8</v>
      </c>
      <c r="G1157" t="s">
        <v>9</v>
      </c>
      <c r="H1157">
        <v>2014</v>
      </c>
      <c r="I1157">
        <v>1461</v>
      </c>
      <c r="J1157" t="s">
        <v>10</v>
      </c>
      <c r="K1157" t="str">
        <f>IF(AND(I1157&gt;600,I1157&lt;=1000),"600-1000CC",IF(AND(I1157&gt;1000,I1157&lt;=2000),"1000-2000CC",IF(AND(I1157&gt;2000,I1157&lt;=3000),"2000-3000CC",IF(AND(I1157&gt;3000,I1157&lt;=4000),"3000-4000CC",IF(AND(I1157&gt;4000,I1157&lt;=5000),"4000-5000CC",IF(AND(I1157&gt;5000,I1157&lt;=6000),"&gt;5000CC"))))))</f>
        <v>1000-2000CC</v>
      </c>
    </row>
    <row r="1158" spans="1:11" x14ac:dyDescent="0.3">
      <c r="A1158">
        <v>1088</v>
      </c>
      <c r="B1158" t="s">
        <v>66</v>
      </c>
      <c r="C1158" s="10">
        <v>12.61</v>
      </c>
      <c r="D1158" s="3">
        <v>30224</v>
      </c>
      <c r="E1158" t="s">
        <v>12</v>
      </c>
      <c r="F1158" t="s">
        <v>8</v>
      </c>
      <c r="G1158" t="s">
        <v>9</v>
      </c>
      <c r="H1158">
        <v>2018</v>
      </c>
      <c r="I1158">
        <v>1462</v>
      </c>
      <c r="J1158" t="s">
        <v>10</v>
      </c>
      <c r="K1158" t="str">
        <f>IF(AND(I1158&gt;600,I1158&lt;=1000),"600-1000CC",IF(AND(I1158&gt;1000,I1158&lt;=2000),"1000-2000CC",IF(AND(I1158&gt;2000,I1158&lt;=3000),"2000-3000CC",IF(AND(I1158&gt;3000,I1158&lt;=4000),"3000-4000CC",IF(AND(I1158&gt;4000,I1158&lt;=5000),"4000-5000CC",IF(AND(I1158&gt;5000,I1158&lt;=6000),"&gt;5000CC"))))))</f>
        <v>1000-2000CC</v>
      </c>
    </row>
    <row r="1159" spans="1:11" x14ac:dyDescent="0.3">
      <c r="A1159">
        <v>1357</v>
      </c>
      <c r="B1159" t="s">
        <v>66</v>
      </c>
      <c r="C1159" s="10">
        <v>12.61</v>
      </c>
      <c r="D1159" s="3">
        <v>30224</v>
      </c>
      <c r="E1159" t="s">
        <v>12</v>
      </c>
      <c r="F1159" t="s">
        <v>8</v>
      </c>
      <c r="G1159" t="s">
        <v>9</v>
      </c>
      <c r="H1159">
        <v>2018</v>
      </c>
      <c r="I1159">
        <v>1462</v>
      </c>
      <c r="J1159" t="s">
        <v>10</v>
      </c>
      <c r="K1159" t="str">
        <f>IF(AND(I1159&gt;600,I1159&lt;=1000),"600-1000CC",IF(AND(I1159&gt;1000,I1159&lt;=2000),"1000-2000CC",IF(AND(I1159&gt;2000,I1159&lt;=3000),"2000-3000CC",IF(AND(I1159&gt;3000,I1159&lt;=4000),"3000-4000CC",IF(AND(I1159&gt;4000,I1159&lt;=5000),"4000-5000CC",IF(AND(I1159&gt;5000,I1159&lt;=6000),"&gt;5000CC"))))))</f>
        <v>1000-2000CC</v>
      </c>
    </row>
    <row r="1160" spans="1:11" x14ac:dyDescent="0.3">
      <c r="A1160">
        <v>798</v>
      </c>
      <c r="B1160" t="s">
        <v>608</v>
      </c>
      <c r="C1160" s="10">
        <v>12.6</v>
      </c>
      <c r="D1160" s="3">
        <v>8639</v>
      </c>
      <c r="E1160" t="s">
        <v>12</v>
      </c>
      <c r="F1160" t="s">
        <v>13</v>
      </c>
      <c r="G1160" t="s">
        <v>9</v>
      </c>
      <c r="H1160">
        <v>2021</v>
      </c>
      <c r="I1160">
        <v>998</v>
      </c>
      <c r="J1160" t="s">
        <v>10</v>
      </c>
      <c r="K1160" t="str">
        <f>IF(AND(I1160&gt;600,I1160&lt;=1000),"600-1000CC",IF(AND(I1160&gt;1000,I1160&lt;=2000),"1000-2000CC",IF(AND(I1160&gt;2000,I1160&lt;=3000),"2000-3000CC",IF(AND(I1160&gt;3000,I1160&lt;=4000),"3000-4000CC",IF(AND(I1160&gt;4000,I1160&lt;=5000),"4000-5000CC",IF(AND(I1160&gt;5000,I1160&lt;=6000),"&gt;5000CC"))))))</f>
        <v>600-1000CC</v>
      </c>
    </row>
    <row r="1161" spans="1:11" x14ac:dyDescent="0.3">
      <c r="A1161">
        <v>1212</v>
      </c>
      <c r="B1161" t="s">
        <v>826</v>
      </c>
      <c r="C1161" s="10">
        <v>12.6</v>
      </c>
      <c r="D1161" s="3">
        <v>33500</v>
      </c>
      <c r="E1161" t="s">
        <v>7</v>
      </c>
      <c r="F1161" t="s">
        <v>8</v>
      </c>
      <c r="G1161" t="s">
        <v>9</v>
      </c>
      <c r="H1161">
        <v>2019</v>
      </c>
      <c r="I1161">
        <v>0</v>
      </c>
      <c r="J1161" t="s">
        <v>10</v>
      </c>
      <c r="K1161" t="b">
        <f>IF(AND(I1161&gt;600,I1161&lt;=1000),"600-1000CC",IF(AND(I1161&gt;1000,I1161&lt;=2000),"1000-2000CC",IF(AND(I1161&gt;2000,I1161&lt;=3000),"2000-3000CC",IF(AND(I1161&gt;3000,I1161&lt;=4000),"3000-4000CC",IF(AND(I1161&gt;4000,I1161&lt;=5000),"4000-5000CC",IF(AND(I1161&gt;5000,I1161&lt;=6000),"&gt;5000CC"))))))</f>
        <v>0</v>
      </c>
    </row>
    <row r="1162" spans="1:11" x14ac:dyDescent="0.3">
      <c r="A1162">
        <v>1540</v>
      </c>
      <c r="B1162" t="s">
        <v>826</v>
      </c>
      <c r="C1162" s="10">
        <v>12.6</v>
      </c>
      <c r="D1162" s="3">
        <v>33500</v>
      </c>
      <c r="E1162" t="s">
        <v>7</v>
      </c>
      <c r="F1162" t="s">
        <v>8</v>
      </c>
      <c r="G1162" t="s">
        <v>9</v>
      </c>
      <c r="H1162">
        <v>2019</v>
      </c>
      <c r="I1162">
        <v>1997</v>
      </c>
      <c r="J1162" t="s">
        <v>10</v>
      </c>
      <c r="K1162" t="str">
        <f>IF(AND(I1162&gt;600,I1162&lt;=1000),"600-1000CC",IF(AND(I1162&gt;1000,I1162&lt;=2000),"1000-2000CC",IF(AND(I1162&gt;2000,I1162&lt;=3000),"2000-3000CC",IF(AND(I1162&gt;3000,I1162&lt;=4000),"3000-4000CC",IF(AND(I1162&gt;4000,I1162&lt;=5000),"4000-5000CC",IF(AND(I1162&gt;5000,I1162&lt;=6000),"&gt;5000CC"))))))</f>
        <v>1000-2000CC</v>
      </c>
    </row>
    <row r="1163" spans="1:11" x14ac:dyDescent="0.3">
      <c r="A1163">
        <v>1608</v>
      </c>
      <c r="B1163" t="s">
        <v>918</v>
      </c>
      <c r="C1163" s="10">
        <v>12.6</v>
      </c>
      <c r="D1163" s="3">
        <v>40000</v>
      </c>
      <c r="E1163" t="s">
        <v>7</v>
      </c>
      <c r="F1163" t="s">
        <v>8</v>
      </c>
      <c r="G1163" t="s">
        <v>9</v>
      </c>
      <c r="H1163">
        <v>2019</v>
      </c>
      <c r="I1163">
        <v>1968</v>
      </c>
      <c r="J1163" t="s">
        <v>10</v>
      </c>
      <c r="K1163" t="str">
        <f>IF(AND(I1163&gt;600,I1163&lt;=1000),"600-1000CC",IF(AND(I1163&gt;1000,I1163&lt;=2000),"1000-2000CC",IF(AND(I1163&gt;2000,I1163&lt;=3000),"2000-3000CC",IF(AND(I1163&gt;3000,I1163&lt;=4000),"3000-4000CC",IF(AND(I1163&gt;4000,I1163&lt;=5000),"4000-5000CC",IF(AND(I1163&gt;5000,I1163&lt;=6000),"&gt;5000CC"))))))</f>
        <v>1000-2000CC</v>
      </c>
    </row>
    <row r="1164" spans="1:11" x14ac:dyDescent="0.3">
      <c r="A1164">
        <v>1712</v>
      </c>
      <c r="B1164" t="s">
        <v>293</v>
      </c>
      <c r="C1164" s="10">
        <v>12.6</v>
      </c>
      <c r="D1164" s="3">
        <v>19000</v>
      </c>
      <c r="E1164" t="s">
        <v>12</v>
      </c>
      <c r="F1164" t="s">
        <v>8</v>
      </c>
      <c r="G1164" t="s">
        <v>9</v>
      </c>
      <c r="H1164">
        <v>2020</v>
      </c>
      <c r="I1164">
        <v>1196</v>
      </c>
      <c r="J1164" t="s">
        <v>10</v>
      </c>
      <c r="K1164" t="str">
        <f>IF(AND(I1164&gt;600,I1164&lt;=1000),"600-1000CC",IF(AND(I1164&gt;1000,I1164&lt;=2000),"1000-2000CC",IF(AND(I1164&gt;2000,I1164&lt;=3000),"2000-3000CC",IF(AND(I1164&gt;3000,I1164&lt;=4000),"3000-4000CC",IF(AND(I1164&gt;4000,I1164&lt;=5000),"4000-5000CC",IF(AND(I1164&gt;5000,I1164&lt;=6000),"&gt;5000CC"))))))</f>
        <v>1000-2000CC</v>
      </c>
    </row>
    <row r="1165" spans="1:11" x14ac:dyDescent="0.3">
      <c r="A1165">
        <v>3965</v>
      </c>
      <c r="B1165" t="s">
        <v>551</v>
      </c>
      <c r="C1165" s="10">
        <v>12.6</v>
      </c>
      <c r="D1165" s="3">
        <v>86024</v>
      </c>
      <c r="E1165" t="s">
        <v>7</v>
      </c>
      <c r="F1165" t="s">
        <v>13</v>
      </c>
      <c r="G1165" t="s">
        <v>75</v>
      </c>
      <c r="H1165">
        <v>2014</v>
      </c>
      <c r="I1165">
        <v>998</v>
      </c>
      <c r="J1165" t="s">
        <v>10</v>
      </c>
      <c r="K1165" t="str">
        <f>IF(AND(I1165&gt;600,I1165&lt;=1000),"600-1000CC",IF(AND(I1165&gt;1000,I1165&lt;=2000),"1000-2000CC",IF(AND(I1165&gt;2000,I1165&lt;=3000),"2000-3000CC",IF(AND(I1165&gt;3000,I1165&lt;=4000),"3000-4000CC",IF(AND(I1165&gt;4000,I1165&lt;=5000),"4000-5000CC",IF(AND(I1165&gt;5000,I1165&lt;=6000),"&gt;5000CC"))))))</f>
        <v>600-1000CC</v>
      </c>
    </row>
    <row r="1166" spans="1:11" x14ac:dyDescent="0.3">
      <c r="A1166">
        <v>5260</v>
      </c>
      <c r="B1166" t="s">
        <v>826</v>
      </c>
      <c r="C1166" s="10">
        <v>12.6</v>
      </c>
      <c r="D1166" s="3">
        <v>33500</v>
      </c>
      <c r="E1166" t="s">
        <v>7</v>
      </c>
      <c r="F1166" t="s">
        <v>8</v>
      </c>
      <c r="G1166" t="s">
        <v>9</v>
      </c>
      <c r="H1166">
        <v>2019</v>
      </c>
      <c r="I1166">
        <v>1991</v>
      </c>
      <c r="J1166" t="s">
        <v>10</v>
      </c>
      <c r="K1166" t="str">
        <f>IF(AND(I1166&gt;600,I1166&lt;=1000),"600-1000CC",IF(AND(I1166&gt;1000,I1166&lt;=2000),"1000-2000CC",IF(AND(I1166&gt;2000,I1166&lt;=3000),"2000-3000CC",IF(AND(I1166&gt;3000,I1166&lt;=4000),"3000-4000CC",IF(AND(I1166&gt;4000,I1166&lt;=5000),"4000-5000CC",IF(AND(I1166&gt;5000,I1166&lt;=6000),"&gt;5000CC"))))))</f>
        <v>1000-2000CC</v>
      </c>
    </row>
    <row r="1167" spans="1:11" x14ac:dyDescent="0.3">
      <c r="A1167">
        <v>4880</v>
      </c>
      <c r="B1167" t="s">
        <v>1823</v>
      </c>
      <c r="C1167" s="10">
        <v>12.58</v>
      </c>
      <c r="D1167" s="3">
        <v>86513</v>
      </c>
      <c r="E1167" t="s">
        <v>7</v>
      </c>
      <c r="F1167" t="s">
        <v>8</v>
      </c>
      <c r="G1167" t="s">
        <v>27</v>
      </c>
      <c r="H1167">
        <v>2018</v>
      </c>
      <c r="I1167">
        <v>1120</v>
      </c>
      <c r="J1167" t="s">
        <v>10</v>
      </c>
      <c r="K1167" t="str">
        <f>IF(AND(I1167&gt;600,I1167&lt;=1000),"600-1000CC",IF(AND(I1167&gt;1000,I1167&lt;=2000),"1000-2000CC",IF(AND(I1167&gt;2000,I1167&lt;=3000),"2000-3000CC",IF(AND(I1167&gt;3000,I1167&lt;=4000),"3000-4000CC",IF(AND(I1167&gt;4000,I1167&lt;=5000),"4000-5000CC",IF(AND(I1167&gt;5000,I1167&lt;=6000),"&gt;5000CC"))))))</f>
        <v>1000-2000CC</v>
      </c>
    </row>
    <row r="1168" spans="1:11" x14ac:dyDescent="0.3">
      <c r="A1168">
        <v>3277</v>
      </c>
      <c r="B1168" t="s">
        <v>1477</v>
      </c>
      <c r="C1168" s="10">
        <v>12.51</v>
      </c>
      <c r="D1168" s="3">
        <v>74206</v>
      </c>
      <c r="E1168" t="s">
        <v>7</v>
      </c>
      <c r="F1168" t="s">
        <v>8</v>
      </c>
      <c r="G1168" t="s">
        <v>9</v>
      </c>
      <c r="H1168">
        <v>2018</v>
      </c>
      <c r="I1168">
        <v>2393</v>
      </c>
      <c r="J1168" t="s">
        <v>10</v>
      </c>
      <c r="K1168" t="str">
        <f>IF(AND(I1168&gt;600,I1168&lt;=1000),"600-1000CC",IF(AND(I1168&gt;1000,I1168&lt;=2000),"1000-2000CC",IF(AND(I1168&gt;2000,I1168&lt;=3000),"2000-3000CC",IF(AND(I1168&gt;3000,I1168&lt;=4000),"3000-4000CC",IF(AND(I1168&gt;4000,I1168&lt;=5000),"4000-5000CC",IF(AND(I1168&gt;5000,I1168&lt;=6000),"&gt;5000CC"))))))</f>
        <v>2000-3000CC</v>
      </c>
    </row>
    <row r="1169" spans="1:11" x14ac:dyDescent="0.3">
      <c r="A1169">
        <v>173</v>
      </c>
      <c r="B1169" t="s">
        <v>172</v>
      </c>
      <c r="C1169" s="10">
        <v>12.5</v>
      </c>
      <c r="D1169" s="3">
        <v>19000</v>
      </c>
      <c r="E1169" t="s">
        <v>12</v>
      </c>
      <c r="F1169" t="s">
        <v>8</v>
      </c>
      <c r="G1169" t="s">
        <v>9</v>
      </c>
      <c r="H1169">
        <v>2022</v>
      </c>
      <c r="I1169">
        <v>1497</v>
      </c>
      <c r="J1169" t="s">
        <v>10</v>
      </c>
      <c r="K1169" t="str">
        <f>IF(AND(I1169&gt;600,I1169&lt;=1000),"600-1000CC",IF(AND(I1169&gt;1000,I1169&lt;=2000),"1000-2000CC",IF(AND(I1169&gt;2000,I1169&lt;=3000),"2000-3000CC",IF(AND(I1169&gt;3000,I1169&lt;=4000),"3000-4000CC",IF(AND(I1169&gt;4000,I1169&lt;=5000),"4000-5000CC",IF(AND(I1169&gt;5000,I1169&lt;=6000),"&gt;5000CC"))))))</f>
        <v>1000-2000CC</v>
      </c>
    </row>
    <row r="1170" spans="1:11" x14ac:dyDescent="0.3">
      <c r="A1170">
        <v>656</v>
      </c>
      <c r="B1170" t="s">
        <v>254</v>
      </c>
      <c r="C1170" s="10">
        <v>12.5</v>
      </c>
      <c r="D1170" s="3">
        <v>74007</v>
      </c>
      <c r="E1170" t="s">
        <v>12</v>
      </c>
      <c r="F1170" t="s">
        <v>13</v>
      </c>
      <c r="G1170" t="s">
        <v>9</v>
      </c>
      <c r="H1170">
        <v>2015</v>
      </c>
      <c r="I1170">
        <v>2179</v>
      </c>
      <c r="J1170" t="s">
        <v>10</v>
      </c>
      <c r="K1170" t="str">
        <f>IF(AND(I1170&gt;600,I1170&lt;=1000),"600-1000CC",IF(AND(I1170&gt;1000,I1170&lt;=2000),"1000-2000CC",IF(AND(I1170&gt;2000,I1170&lt;=3000),"2000-3000CC",IF(AND(I1170&gt;3000,I1170&lt;=4000),"3000-4000CC",IF(AND(I1170&gt;4000,I1170&lt;=5000),"4000-5000CC",IF(AND(I1170&gt;5000,I1170&lt;=6000),"&gt;5000CC"))))))</f>
        <v>2000-3000CC</v>
      </c>
    </row>
    <row r="1171" spans="1:11" x14ac:dyDescent="0.3">
      <c r="A1171">
        <v>1211</v>
      </c>
      <c r="B1171" t="s">
        <v>826</v>
      </c>
      <c r="C1171" s="10">
        <v>12.5</v>
      </c>
      <c r="D1171" s="3">
        <v>32500</v>
      </c>
      <c r="E1171" t="s">
        <v>7</v>
      </c>
      <c r="F1171" t="s">
        <v>8</v>
      </c>
      <c r="G1171" t="s">
        <v>9</v>
      </c>
      <c r="H1171">
        <v>2019</v>
      </c>
      <c r="I1171">
        <v>1950</v>
      </c>
      <c r="J1171" t="s">
        <v>10</v>
      </c>
      <c r="K1171" t="str">
        <f>IF(AND(I1171&gt;600,I1171&lt;=1000),"600-1000CC",IF(AND(I1171&gt;1000,I1171&lt;=2000),"1000-2000CC",IF(AND(I1171&gt;2000,I1171&lt;=3000),"2000-3000CC",IF(AND(I1171&gt;3000,I1171&lt;=4000),"3000-4000CC",IF(AND(I1171&gt;4000,I1171&lt;=5000),"4000-5000CC",IF(AND(I1171&gt;5000,I1171&lt;=6000),"&gt;5000CC"))))))</f>
        <v>1000-2000CC</v>
      </c>
    </row>
    <row r="1172" spans="1:11" x14ac:dyDescent="0.3">
      <c r="A1172">
        <v>1286</v>
      </c>
      <c r="B1172" t="s">
        <v>802</v>
      </c>
      <c r="C1172" s="10">
        <v>12.5</v>
      </c>
      <c r="D1172" s="3">
        <v>64000</v>
      </c>
      <c r="E1172" t="s">
        <v>7</v>
      </c>
      <c r="F1172" t="s">
        <v>13</v>
      </c>
      <c r="G1172" t="s">
        <v>27</v>
      </c>
      <c r="H1172">
        <v>2014</v>
      </c>
      <c r="I1172">
        <v>1461</v>
      </c>
      <c r="J1172" t="s">
        <v>10</v>
      </c>
      <c r="K1172" t="str">
        <f>IF(AND(I1172&gt;600,I1172&lt;=1000),"600-1000CC",IF(AND(I1172&gt;1000,I1172&lt;=2000),"1000-2000CC",IF(AND(I1172&gt;2000,I1172&lt;=3000),"2000-3000CC",IF(AND(I1172&gt;3000,I1172&lt;=4000),"3000-4000CC",IF(AND(I1172&gt;4000,I1172&lt;=5000),"4000-5000CC",IF(AND(I1172&gt;5000,I1172&lt;=6000),"&gt;5000CC"))))))</f>
        <v>1000-2000CC</v>
      </c>
    </row>
    <row r="1173" spans="1:11" x14ac:dyDescent="0.3">
      <c r="A1173">
        <v>1539</v>
      </c>
      <c r="B1173" t="s">
        <v>826</v>
      </c>
      <c r="C1173" s="10">
        <v>12.5</v>
      </c>
      <c r="D1173" s="3">
        <v>32500</v>
      </c>
      <c r="E1173" t="s">
        <v>7</v>
      </c>
      <c r="F1173" t="s">
        <v>8</v>
      </c>
      <c r="G1173" t="s">
        <v>9</v>
      </c>
      <c r="H1173">
        <v>2019</v>
      </c>
      <c r="I1173">
        <v>1086</v>
      </c>
      <c r="J1173" t="s">
        <v>10</v>
      </c>
      <c r="K1173" t="str">
        <f>IF(AND(I1173&gt;600,I1173&lt;=1000),"600-1000CC",IF(AND(I1173&gt;1000,I1173&lt;=2000),"1000-2000CC",IF(AND(I1173&gt;2000,I1173&lt;=3000),"2000-3000CC",IF(AND(I1173&gt;3000,I1173&lt;=4000),"3000-4000CC",IF(AND(I1173&gt;4000,I1173&lt;=5000),"4000-5000CC",IF(AND(I1173&gt;5000,I1173&lt;=6000),"&gt;5000CC"))))))</f>
        <v>1000-2000CC</v>
      </c>
    </row>
    <row r="1174" spans="1:11" x14ac:dyDescent="0.3">
      <c r="A1174">
        <v>1723</v>
      </c>
      <c r="B1174" t="s">
        <v>969</v>
      </c>
      <c r="C1174" s="10">
        <v>12.5</v>
      </c>
      <c r="D1174" s="3">
        <v>10000</v>
      </c>
      <c r="E1174" t="s">
        <v>12</v>
      </c>
      <c r="F1174" t="s">
        <v>13</v>
      </c>
      <c r="G1174" t="s">
        <v>27</v>
      </c>
      <c r="H1174">
        <v>2021</v>
      </c>
      <c r="I1174">
        <v>1598</v>
      </c>
      <c r="J1174" t="s">
        <v>10</v>
      </c>
      <c r="K1174" t="str">
        <f>IF(AND(I1174&gt;600,I1174&lt;=1000),"600-1000CC",IF(AND(I1174&gt;1000,I1174&lt;=2000),"1000-2000CC",IF(AND(I1174&gt;2000,I1174&lt;=3000),"2000-3000CC",IF(AND(I1174&gt;3000,I1174&lt;=4000),"3000-4000CC",IF(AND(I1174&gt;4000,I1174&lt;=5000),"4000-5000CC",IF(AND(I1174&gt;5000,I1174&lt;=6000),"&gt;5000CC"))))))</f>
        <v>1000-2000CC</v>
      </c>
    </row>
    <row r="1175" spans="1:11" x14ac:dyDescent="0.3">
      <c r="A1175">
        <v>2215</v>
      </c>
      <c r="B1175" t="s">
        <v>920</v>
      </c>
      <c r="C1175" s="10">
        <v>12.5</v>
      </c>
      <c r="D1175" s="3">
        <v>84738</v>
      </c>
      <c r="E1175" t="s">
        <v>7</v>
      </c>
      <c r="F1175" t="s">
        <v>8</v>
      </c>
      <c r="G1175" t="s">
        <v>9</v>
      </c>
      <c r="H1175">
        <v>2018</v>
      </c>
      <c r="I1175">
        <v>1197</v>
      </c>
      <c r="J1175" t="s">
        <v>61</v>
      </c>
      <c r="K1175" t="str">
        <f>IF(AND(I1175&gt;600,I1175&lt;=1000),"600-1000CC",IF(AND(I1175&gt;1000,I1175&lt;=2000),"1000-2000CC",IF(AND(I1175&gt;2000,I1175&lt;=3000),"2000-3000CC",IF(AND(I1175&gt;3000,I1175&lt;=4000),"3000-4000CC",IF(AND(I1175&gt;4000,I1175&lt;=5000),"4000-5000CC",IF(AND(I1175&gt;5000,I1175&lt;=6000),"&gt;5000CC"))))))</f>
        <v>1000-2000CC</v>
      </c>
    </row>
    <row r="1176" spans="1:11" x14ac:dyDescent="0.3">
      <c r="A1176">
        <v>2232</v>
      </c>
      <c r="B1176" t="s">
        <v>1058</v>
      </c>
      <c r="C1176" s="10">
        <v>12.5</v>
      </c>
      <c r="D1176" s="3">
        <v>249535</v>
      </c>
      <c r="E1176" t="s">
        <v>7</v>
      </c>
      <c r="F1176" t="s">
        <v>8</v>
      </c>
      <c r="G1176" t="s">
        <v>9</v>
      </c>
      <c r="H1176">
        <v>2011</v>
      </c>
      <c r="I1176">
        <v>1498</v>
      </c>
      <c r="J1176" t="s">
        <v>10</v>
      </c>
      <c r="K1176" t="str">
        <f>IF(AND(I1176&gt;600,I1176&lt;=1000),"600-1000CC",IF(AND(I1176&gt;1000,I1176&lt;=2000),"1000-2000CC",IF(AND(I1176&gt;2000,I1176&lt;=3000),"2000-3000CC",IF(AND(I1176&gt;3000,I1176&lt;=4000),"3000-4000CC",IF(AND(I1176&gt;4000,I1176&lt;=5000),"4000-5000CC",IF(AND(I1176&gt;5000,I1176&lt;=6000),"&gt;5000CC"))))))</f>
        <v>1000-2000CC</v>
      </c>
    </row>
    <row r="1177" spans="1:11" x14ac:dyDescent="0.3">
      <c r="A1177">
        <v>2474</v>
      </c>
      <c r="B1177" t="s">
        <v>1248</v>
      </c>
      <c r="C1177" s="10">
        <v>12.5</v>
      </c>
      <c r="D1177" s="3">
        <v>64011</v>
      </c>
      <c r="E1177" t="s">
        <v>7</v>
      </c>
      <c r="F1177" t="s">
        <v>8</v>
      </c>
      <c r="G1177" t="s">
        <v>9</v>
      </c>
      <c r="H1177">
        <v>2017</v>
      </c>
      <c r="I1177">
        <v>1461</v>
      </c>
      <c r="J1177" t="s">
        <v>10</v>
      </c>
      <c r="K1177" t="str">
        <f>IF(AND(I1177&gt;600,I1177&lt;=1000),"600-1000CC",IF(AND(I1177&gt;1000,I1177&lt;=2000),"1000-2000CC",IF(AND(I1177&gt;2000,I1177&lt;=3000),"2000-3000CC",IF(AND(I1177&gt;3000,I1177&lt;=4000),"3000-4000CC",IF(AND(I1177&gt;4000,I1177&lt;=5000),"4000-5000CC",IF(AND(I1177&gt;5000,I1177&lt;=6000),"&gt;5000CC"))))))</f>
        <v>1000-2000CC</v>
      </c>
    </row>
    <row r="1178" spans="1:11" x14ac:dyDescent="0.3">
      <c r="A1178">
        <v>2486</v>
      </c>
      <c r="B1178" t="s">
        <v>1252</v>
      </c>
      <c r="C1178" s="10">
        <v>12.5</v>
      </c>
      <c r="D1178" s="3">
        <v>17000</v>
      </c>
      <c r="E1178" t="s">
        <v>7</v>
      </c>
      <c r="F1178" t="s">
        <v>8</v>
      </c>
      <c r="G1178" t="s">
        <v>9</v>
      </c>
      <c r="H1178">
        <v>2018</v>
      </c>
      <c r="I1178">
        <v>1497</v>
      </c>
      <c r="J1178" t="s">
        <v>10</v>
      </c>
      <c r="K1178" t="str">
        <f>IF(AND(I1178&gt;600,I1178&lt;=1000),"600-1000CC",IF(AND(I1178&gt;1000,I1178&lt;=2000),"1000-2000CC",IF(AND(I1178&gt;2000,I1178&lt;=3000),"2000-3000CC",IF(AND(I1178&gt;3000,I1178&lt;=4000),"3000-4000CC",IF(AND(I1178&gt;4000,I1178&lt;=5000),"4000-5000CC",IF(AND(I1178&gt;5000,I1178&lt;=6000),"&gt;5000CC"))))))</f>
        <v>1000-2000CC</v>
      </c>
    </row>
    <row r="1179" spans="1:11" x14ac:dyDescent="0.3">
      <c r="A1179">
        <v>3393</v>
      </c>
      <c r="B1179" t="s">
        <v>396</v>
      </c>
      <c r="C1179" s="10">
        <v>12.5</v>
      </c>
      <c r="D1179" s="3">
        <v>40000</v>
      </c>
      <c r="E1179" t="s">
        <v>7</v>
      </c>
      <c r="F1179" t="s">
        <v>13</v>
      </c>
      <c r="G1179" t="s">
        <v>244</v>
      </c>
      <c r="H1179">
        <v>2014</v>
      </c>
      <c r="I1179">
        <v>998</v>
      </c>
      <c r="J1179" t="s">
        <v>10</v>
      </c>
      <c r="K1179" t="str">
        <f>IF(AND(I1179&gt;600,I1179&lt;=1000),"600-1000CC",IF(AND(I1179&gt;1000,I1179&lt;=2000),"1000-2000CC",IF(AND(I1179&gt;2000,I1179&lt;=3000),"2000-3000CC",IF(AND(I1179&gt;3000,I1179&lt;=4000),"3000-4000CC",IF(AND(I1179&gt;4000,I1179&lt;=5000),"4000-5000CC",IF(AND(I1179&gt;5000,I1179&lt;=6000),"&gt;5000CC"))))))</f>
        <v>600-1000CC</v>
      </c>
    </row>
    <row r="1180" spans="1:11" x14ac:dyDescent="0.3">
      <c r="A1180">
        <v>5259</v>
      </c>
      <c r="B1180" t="s">
        <v>826</v>
      </c>
      <c r="C1180" s="10">
        <v>12.5</v>
      </c>
      <c r="D1180" s="3">
        <v>32500</v>
      </c>
      <c r="E1180" t="s">
        <v>7</v>
      </c>
      <c r="F1180" t="s">
        <v>8</v>
      </c>
      <c r="G1180" t="s">
        <v>9</v>
      </c>
      <c r="H1180">
        <v>2019</v>
      </c>
      <c r="I1180">
        <v>1968</v>
      </c>
      <c r="J1180" t="s">
        <v>10</v>
      </c>
      <c r="K1180" t="str">
        <f>IF(AND(I1180&gt;600,I1180&lt;=1000),"600-1000CC",IF(AND(I1180&gt;1000,I1180&lt;=2000),"1000-2000CC",IF(AND(I1180&gt;2000,I1180&lt;=3000),"2000-3000CC",IF(AND(I1180&gt;3000,I1180&lt;=4000),"3000-4000CC",IF(AND(I1180&gt;4000,I1180&lt;=5000),"4000-5000CC",IF(AND(I1180&gt;5000,I1180&lt;=6000),"&gt;5000CC"))))))</f>
        <v>1000-2000CC</v>
      </c>
    </row>
    <row r="1181" spans="1:11" x14ac:dyDescent="0.3">
      <c r="A1181">
        <v>5456</v>
      </c>
      <c r="B1181" t="s">
        <v>173</v>
      </c>
      <c r="C1181" s="10">
        <v>12.5</v>
      </c>
      <c r="D1181" s="3">
        <v>60000</v>
      </c>
      <c r="E1181" t="s">
        <v>12</v>
      </c>
      <c r="F1181" t="s">
        <v>13</v>
      </c>
      <c r="G1181" t="s">
        <v>9</v>
      </c>
      <c r="H1181">
        <v>2017</v>
      </c>
      <c r="I1181">
        <v>1595</v>
      </c>
      <c r="J1181" t="s">
        <v>61</v>
      </c>
      <c r="K1181" t="str">
        <f>IF(AND(I1181&gt;600,I1181&lt;=1000),"600-1000CC",IF(AND(I1181&gt;1000,I1181&lt;=2000),"1000-2000CC",IF(AND(I1181&gt;2000,I1181&lt;=3000),"2000-3000CC",IF(AND(I1181&gt;3000,I1181&lt;=4000),"3000-4000CC",IF(AND(I1181&gt;4000,I1181&lt;=5000),"4000-5000CC",IF(AND(I1181&gt;5000,I1181&lt;=6000),"&gt;5000CC"))))))</f>
        <v>1000-2000CC</v>
      </c>
    </row>
    <row r="1182" spans="1:11" x14ac:dyDescent="0.3">
      <c r="A1182">
        <v>3524</v>
      </c>
      <c r="B1182" t="s">
        <v>1545</v>
      </c>
      <c r="C1182" s="10">
        <v>12.46</v>
      </c>
      <c r="D1182" s="3">
        <v>4248</v>
      </c>
      <c r="E1182" t="s">
        <v>7</v>
      </c>
      <c r="F1182" t="s">
        <v>8</v>
      </c>
      <c r="G1182" t="s">
        <v>9</v>
      </c>
      <c r="H1182">
        <v>2022</v>
      </c>
      <c r="I1182">
        <v>1498</v>
      </c>
      <c r="J1182" t="s">
        <v>10</v>
      </c>
      <c r="K1182" t="str">
        <f>IF(AND(I1182&gt;600,I1182&lt;=1000),"600-1000CC",IF(AND(I1182&gt;1000,I1182&lt;=2000),"1000-2000CC",IF(AND(I1182&gt;2000,I1182&lt;=3000),"2000-3000CC",IF(AND(I1182&gt;3000,I1182&lt;=4000),"3000-4000CC",IF(AND(I1182&gt;4000,I1182&lt;=5000),"4000-5000CC",IF(AND(I1182&gt;5000,I1182&lt;=6000),"&gt;5000CC"))))))</f>
        <v>1000-2000CC</v>
      </c>
    </row>
    <row r="1183" spans="1:11" x14ac:dyDescent="0.3">
      <c r="A1183">
        <v>1283</v>
      </c>
      <c r="B1183" t="s">
        <v>266</v>
      </c>
      <c r="C1183" s="10">
        <v>12.45</v>
      </c>
      <c r="D1183" s="3">
        <v>23000</v>
      </c>
      <c r="E1183" t="s">
        <v>7</v>
      </c>
      <c r="F1183" t="s">
        <v>13</v>
      </c>
      <c r="G1183" t="s">
        <v>9</v>
      </c>
      <c r="H1183">
        <v>2013</v>
      </c>
      <c r="I1183">
        <v>2993</v>
      </c>
      <c r="J1183" t="s">
        <v>10</v>
      </c>
      <c r="K1183" t="str">
        <f>IF(AND(I1183&gt;600,I1183&lt;=1000),"600-1000CC",IF(AND(I1183&gt;1000,I1183&lt;=2000),"1000-2000CC",IF(AND(I1183&gt;2000,I1183&lt;=3000),"2000-3000CC",IF(AND(I1183&gt;3000,I1183&lt;=4000),"3000-4000CC",IF(AND(I1183&gt;4000,I1183&lt;=5000),"4000-5000CC",IF(AND(I1183&gt;5000,I1183&lt;=6000),"&gt;5000CC"))))))</f>
        <v>2000-3000CC</v>
      </c>
    </row>
    <row r="1184" spans="1:11" x14ac:dyDescent="0.3">
      <c r="A1184">
        <v>42</v>
      </c>
      <c r="B1184" t="s">
        <v>51</v>
      </c>
      <c r="C1184" s="10">
        <v>12.43</v>
      </c>
      <c r="D1184" s="3">
        <v>58463</v>
      </c>
      <c r="E1184" t="s">
        <v>7</v>
      </c>
      <c r="F1184" t="s">
        <v>8</v>
      </c>
      <c r="G1184" t="s">
        <v>9</v>
      </c>
      <c r="H1184">
        <v>2017</v>
      </c>
      <c r="I1184">
        <v>1956</v>
      </c>
      <c r="J1184" t="s">
        <v>10</v>
      </c>
      <c r="K1184" t="str">
        <f>IF(AND(I1184&gt;600,I1184&lt;=1000),"600-1000CC",IF(AND(I1184&gt;1000,I1184&lt;=2000),"1000-2000CC",IF(AND(I1184&gt;2000,I1184&lt;=3000),"2000-3000CC",IF(AND(I1184&gt;3000,I1184&lt;=4000),"3000-4000CC",IF(AND(I1184&gt;4000,I1184&lt;=5000),"4000-5000CC",IF(AND(I1184&gt;5000,I1184&lt;=6000),"&gt;5000CC"))))))</f>
        <v>1000-2000CC</v>
      </c>
    </row>
    <row r="1185" spans="1:11" x14ac:dyDescent="0.3">
      <c r="A1185">
        <v>1093</v>
      </c>
      <c r="B1185" t="s">
        <v>491</v>
      </c>
      <c r="C1185" s="10">
        <v>12.43</v>
      </c>
      <c r="D1185" s="3">
        <v>3925</v>
      </c>
      <c r="E1185" t="s">
        <v>12</v>
      </c>
      <c r="F1185" t="s">
        <v>13</v>
      </c>
      <c r="G1185" t="s">
        <v>9</v>
      </c>
      <c r="H1185">
        <v>2022</v>
      </c>
      <c r="I1185">
        <v>1197</v>
      </c>
      <c r="J1185" t="s">
        <v>10</v>
      </c>
      <c r="K1185" t="str">
        <f>IF(AND(I1185&gt;600,I1185&lt;=1000),"600-1000CC",IF(AND(I1185&gt;1000,I1185&lt;=2000),"1000-2000CC",IF(AND(I1185&gt;2000,I1185&lt;=3000),"2000-3000CC",IF(AND(I1185&gt;3000,I1185&lt;=4000),"3000-4000CC",IF(AND(I1185&gt;4000,I1185&lt;=5000),"4000-5000CC",IF(AND(I1185&gt;5000,I1185&lt;=6000),"&gt;5000CC"))))))</f>
        <v>1000-2000CC</v>
      </c>
    </row>
    <row r="1186" spans="1:11" x14ac:dyDescent="0.3">
      <c r="A1186">
        <v>1362</v>
      </c>
      <c r="B1186" t="s">
        <v>491</v>
      </c>
      <c r="C1186" s="10">
        <v>12.43</v>
      </c>
      <c r="D1186" s="3">
        <v>3925</v>
      </c>
      <c r="E1186" t="s">
        <v>12</v>
      </c>
      <c r="F1186" t="s">
        <v>13</v>
      </c>
      <c r="G1186" t="s">
        <v>9</v>
      </c>
      <c r="H1186">
        <v>2022</v>
      </c>
      <c r="I1186">
        <v>1197</v>
      </c>
      <c r="J1186" t="s">
        <v>10</v>
      </c>
      <c r="K1186" t="str">
        <f>IF(AND(I1186&gt;600,I1186&lt;=1000),"600-1000CC",IF(AND(I1186&gt;1000,I1186&lt;=2000),"1000-2000CC",IF(AND(I1186&gt;2000,I1186&lt;=3000),"2000-3000CC",IF(AND(I1186&gt;3000,I1186&lt;=4000),"3000-4000CC",IF(AND(I1186&gt;4000,I1186&lt;=5000),"4000-5000CC",IF(AND(I1186&gt;5000,I1186&lt;=6000),"&gt;5000CC"))))))</f>
        <v>1000-2000CC</v>
      </c>
    </row>
    <row r="1187" spans="1:11" x14ac:dyDescent="0.3">
      <c r="A1187">
        <v>3735</v>
      </c>
      <c r="B1187" t="s">
        <v>1599</v>
      </c>
      <c r="C1187" s="10">
        <v>12.38</v>
      </c>
      <c r="D1187" s="3">
        <v>12748</v>
      </c>
      <c r="E1187" t="s">
        <v>12</v>
      </c>
      <c r="F1187" t="s">
        <v>8</v>
      </c>
      <c r="G1187" t="s">
        <v>27</v>
      </c>
      <c r="H1187">
        <v>2021</v>
      </c>
      <c r="I1187">
        <v>1197</v>
      </c>
      <c r="J1187" t="s">
        <v>10</v>
      </c>
      <c r="K1187" t="str">
        <f>IF(AND(I1187&gt;600,I1187&lt;=1000),"600-1000CC",IF(AND(I1187&gt;1000,I1187&lt;=2000),"1000-2000CC",IF(AND(I1187&gt;2000,I1187&lt;=3000),"2000-3000CC",IF(AND(I1187&gt;3000,I1187&lt;=4000),"3000-4000CC",IF(AND(I1187&gt;4000,I1187&lt;=5000),"4000-5000CC",IF(AND(I1187&gt;5000,I1187&lt;=6000),"&gt;5000CC"))))))</f>
        <v>1000-2000CC</v>
      </c>
    </row>
    <row r="1188" spans="1:11" x14ac:dyDescent="0.3">
      <c r="A1188">
        <v>3793</v>
      </c>
      <c r="B1188" t="s">
        <v>1614</v>
      </c>
      <c r="C1188" s="10">
        <v>12.36</v>
      </c>
      <c r="D1188" s="3">
        <v>27371</v>
      </c>
      <c r="E1188" t="s">
        <v>7</v>
      </c>
      <c r="F1188" t="s">
        <v>13</v>
      </c>
      <c r="G1188" t="s">
        <v>9</v>
      </c>
      <c r="H1188">
        <v>2019</v>
      </c>
      <c r="I1188">
        <v>1248</v>
      </c>
      <c r="J1188" t="s">
        <v>10</v>
      </c>
      <c r="K1188" t="str">
        <f>IF(AND(I1188&gt;600,I1188&lt;=1000),"600-1000CC",IF(AND(I1188&gt;1000,I1188&lt;=2000),"1000-2000CC",IF(AND(I1188&gt;2000,I1188&lt;=3000),"2000-3000CC",IF(AND(I1188&gt;3000,I1188&lt;=4000),"3000-4000CC",IF(AND(I1188&gt;4000,I1188&lt;=5000),"4000-5000CC",IF(AND(I1188&gt;5000,I1188&lt;=6000),"&gt;5000CC"))))))</f>
        <v>1000-2000CC</v>
      </c>
    </row>
    <row r="1189" spans="1:11" x14ac:dyDescent="0.3">
      <c r="A1189">
        <v>4716</v>
      </c>
      <c r="B1189" t="s">
        <v>800</v>
      </c>
      <c r="C1189" s="10">
        <v>12.36</v>
      </c>
      <c r="D1189" s="3">
        <v>27924</v>
      </c>
      <c r="E1189" t="s">
        <v>7</v>
      </c>
      <c r="F1189" t="s">
        <v>8</v>
      </c>
      <c r="G1189" t="s">
        <v>9</v>
      </c>
      <c r="H1189">
        <v>2020</v>
      </c>
      <c r="I1189">
        <v>1950</v>
      </c>
      <c r="J1189" t="s">
        <v>10</v>
      </c>
      <c r="K1189" t="str">
        <f>IF(AND(I1189&gt;600,I1189&lt;=1000),"600-1000CC",IF(AND(I1189&gt;1000,I1189&lt;=2000),"1000-2000CC",IF(AND(I1189&gt;2000,I1189&lt;=3000),"2000-3000CC",IF(AND(I1189&gt;3000,I1189&lt;=4000),"3000-4000CC",IF(AND(I1189&gt;4000,I1189&lt;=5000),"4000-5000CC",IF(AND(I1189&gt;5000,I1189&lt;=6000),"&gt;5000CC"))))))</f>
        <v>1000-2000CC</v>
      </c>
    </row>
    <row r="1190" spans="1:11" x14ac:dyDescent="0.3">
      <c r="A1190">
        <v>396</v>
      </c>
      <c r="B1190" t="s">
        <v>350</v>
      </c>
      <c r="C1190" s="10">
        <v>12.35</v>
      </c>
      <c r="D1190" s="3">
        <v>120000</v>
      </c>
      <c r="E1190" t="s">
        <v>7</v>
      </c>
      <c r="F1190" t="s">
        <v>8</v>
      </c>
      <c r="G1190" t="s">
        <v>9</v>
      </c>
      <c r="H1190">
        <v>2017</v>
      </c>
      <c r="I1190">
        <v>2179</v>
      </c>
      <c r="J1190" t="s">
        <v>61</v>
      </c>
      <c r="K1190" t="str">
        <f>IF(AND(I1190&gt;600,I1190&lt;=1000),"600-1000CC",IF(AND(I1190&gt;1000,I1190&lt;=2000),"1000-2000CC",IF(AND(I1190&gt;2000,I1190&lt;=3000),"2000-3000CC",IF(AND(I1190&gt;3000,I1190&lt;=4000),"3000-4000CC",IF(AND(I1190&gt;4000,I1190&lt;=5000),"4000-5000CC",IF(AND(I1190&gt;5000,I1190&lt;=6000),"&gt;5000CC"))))))</f>
        <v>2000-3000CC</v>
      </c>
    </row>
    <row r="1191" spans="1:11" x14ac:dyDescent="0.3">
      <c r="A1191">
        <v>793</v>
      </c>
      <c r="B1191" t="s">
        <v>550</v>
      </c>
      <c r="C1191" s="10">
        <v>12.35</v>
      </c>
      <c r="D1191" s="3">
        <v>55617</v>
      </c>
      <c r="E1191" t="s">
        <v>12</v>
      </c>
      <c r="F1191" t="s">
        <v>13</v>
      </c>
      <c r="G1191" t="s">
        <v>9</v>
      </c>
      <c r="H1191">
        <v>2020</v>
      </c>
      <c r="I1191">
        <v>1497</v>
      </c>
      <c r="J1191" t="s">
        <v>10</v>
      </c>
      <c r="K1191" t="str">
        <f>IF(AND(I1191&gt;600,I1191&lt;=1000),"600-1000CC",IF(AND(I1191&gt;1000,I1191&lt;=2000),"1000-2000CC",IF(AND(I1191&gt;2000,I1191&lt;=3000),"2000-3000CC",IF(AND(I1191&gt;3000,I1191&lt;=4000),"3000-4000CC",IF(AND(I1191&gt;4000,I1191&lt;=5000),"4000-5000CC",IF(AND(I1191&gt;5000,I1191&lt;=6000),"&gt;5000CC"))))))</f>
        <v>1000-2000CC</v>
      </c>
    </row>
    <row r="1192" spans="1:11" x14ac:dyDescent="0.3">
      <c r="A1192">
        <v>3208</v>
      </c>
      <c r="B1192" t="s">
        <v>1459</v>
      </c>
      <c r="C1192" s="10">
        <v>12.35</v>
      </c>
      <c r="D1192" s="3">
        <v>55209</v>
      </c>
      <c r="E1192" t="s">
        <v>7</v>
      </c>
      <c r="F1192" t="s">
        <v>13</v>
      </c>
      <c r="G1192" t="s">
        <v>9</v>
      </c>
      <c r="H1192">
        <v>2018</v>
      </c>
      <c r="I1192">
        <v>1462</v>
      </c>
      <c r="J1192" t="s">
        <v>10</v>
      </c>
      <c r="K1192" t="str">
        <f>IF(AND(I1192&gt;600,I1192&lt;=1000),"600-1000CC",IF(AND(I1192&gt;1000,I1192&lt;=2000),"1000-2000CC",IF(AND(I1192&gt;2000,I1192&lt;=3000),"2000-3000CC",IF(AND(I1192&gt;3000,I1192&lt;=4000),"3000-4000CC",IF(AND(I1192&gt;4000,I1192&lt;=5000),"4000-5000CC",IF(AND(I1192&gt;5000,I1192&lt;=6000),"&gt;5000CC"))))))</f>
        <v>1000-2000CC</v>
      </c>
    </row>
    <row r="1193" spans="1:11" x14ac:dyDescent="0.3">
      <c r="A1193">
        <v>3425</v>
      </c>
      <c r="B1193" t="s">
        <v>1522</v>
      </c>
      <c r="C1193" s="10">
        <v>12.27</v>
      </c>
      <c r="D1193" s="3">
        <v>7046</v>
      </c>
      <c r="E1193" t="s">
        <v>12</v>
      </c>
      <c r="F1193" t="s">
        <v>13</v>
      </c>
      <c r="G1193" t="s">
        <v>9</v>
      </c>
      <c r="H1193">
        <v>2021</v>
      </c>
      <c r="I1193">
        <v>1493</v>
      </c>
      <c r="J1193" t="s">
        <v>10</v>
      </c>
      <c r="K1193" t="str">
        <f>IF(AND(I1193&gt;600,I1193&lt;=1000),"600-1000CC",IF(AND(I1193&gt;1000,I1193&lt;=2000),"1000-2000CC",IF(AND(I1193&gt;2000,I1193&lt;=3000),"2000-3000CC",IF(AND(I1193&gt;3000,I1193&lt;=4000),"3000-4000CC",IF(AND(I1193&gt;4000,I1193&lt;=5000),"4000-5000CC",IF(AND(I1193&gt;5000,I1193&lt;=6000),"&gt;5000CC"))))))</f>
        <v>1000-2000CC</v>
      </c>
    </row>
    <row r="1194" spans="1:11" x14ac:dyDescent="0.3">
      <c r="A1194">
        <v>3514</v>
      </c>
      <c r="B1194" t="s">
        <v>1197</v>
      </c>
      <c r="C1194" s="10">
        <v>12.27</v>
      </c>
      <c r="D1194" s="3">
        <v>49268</v>
      </c>
      <c r="E1194" t="s">
        <v>7</v>
      </c>
      <c r="F1194" t="s">
        <v>8</v>
      </c>
      <c r="G1194" t="s">
        <v>9</v>
      </c>
      <c r="H1194">
        <v>2020</v>
      </c>
      <c r="I1194">
        <v>2982</v>
      </c>
      <c r="J1194" t="s">
        <v>61</v>
      </c>
      <c r="K1194" t="str">
        <f>IF(AND(I1194&gt;600,I1194&lt;=1000),"600-1000CC",IF(AND(I1194&gt;1000,I1194&lt;=2000),"1000-2000CC",IF(AND(I1194&gt;2000,I1194&lt;=3000),"2000-3000CC",IF(AND(I1194&gt;3000,I1194&lt;=4000),"3000-4000CC",IF(AND(I1194&gt;4000,I1194&lt;=5000),"4000-5000CC",IF(AND(I1194&gt;5000,I1194&lt;=6000),"&gt;5000CC"))))))</f>
        <v>2000-3000CC</v>
      </c>
    </row>
    <row r="1195" spans="1:11" x14ac:dyDescent="0.3">
      <c r="A1195">
        <v>583</v>
      </c>
      <c r="B1195" t="s">
        <v>114</v>
      </c>
      <c r="C1195" s="10">
        <v>12.25</v>
      </c>
      <c r="D1195" s="3">
        <v>38170</v>
      </c>
      <c r="E1195" t="s">
        <v>12</v>
      </c>
      <c r="F1195" t="s">
        <v>8</v>
      </c>
      <c r="G1195" t="s">
        <v>9</v>
      </c>
      <c r="H1195">
        <v>2019</v>
      </c>
      <c r="I1195">
        <v>1248</v>
      </c>
      <c r="J1195" t="s">
        <v>10</v>
      </c>
      <c r="K1195" t="str">
        <f>IF(AND(I1195&gt;600,I1195&lt;=1000),"600-1000CC",IF(AND(I1195&gt;1000,I1195&lt;=2000),"1000-2000CC",IF(AND(I1195&gt;2000,I1195&lt;=3000),"2000-3000CC",IF(AND(I1195&gt;3000,I1195&lt;=4000),"3000-4000CC",IF(AND(I1195&gt;4000,I1195&lt;=5000),"4000-5000CC",IF(AND(I1195&gt;5000,I1195&lt;=6000),"&gt;5000CC"))))))</f>
        <v>1000-2000CC</v>
      </c>
    </row>
    <row r="1196" spans="1:11" x14ac:dyDescent="0.3">
      <c r="A1196">
        <v>1600</v>
      </c>
      <c r="B1196" t="s">
        <v>496</v>
      </c>
      <c r="C1196" s="10">
        <v>12.25</v>
      </c>
      <c r="D1196" s="3">
        <v>7000</v>
      </c>
      <c r="E1196" t="s">
        <v>7</v>
      </c>
      <c r="F1196" t="s">
        <v>13</v>
      </c>
      <c r="G1196" t="s">
        <v>9</v>
      </c>
      <c r="H1196">
        <v>2016</v>
      </c>
      <c r="I1196">
        <v>1248</v>
      </c>
      <c r="J1196" t="s">
        <v>10</v>
      </c>
      <c r="K1196" t="str">
        <f>IF(AND(I1196&gt;600,I1196&lt;=1000),"600-1000CC",IF(AND(I1196&gt;1000,I1196&lt;=2000),"1000-2000CC",IF(AND(I1196&gt;2000,I1196&lt;=3000),"2000-3000CC",IF(AND(I1196&gt;3000,I1196&lt;=4000),"3000-4000CC",IF(AND(I1196&gt;4000,I1196&lt;=5000),"4000-5000CC",IF(AND(I1196&gt;5000,I1196&lt;=6000),"&gt;5000CC"))))))</f>
        <v>1000-2000CC</v>
      </c>
    </row>
    <row r="1197" spans="1:11" x14ac:dyDescent="0.3">
      <c r="A1197">
        <v>1937</v>
      </c>
      <c r="B1197" t="s">
        <v>851</v>
      </c>
      <c r="C1197" s="10">
        <v>12.25</v>
      </c>
      <c r="D1197" s="3">
        <v>50000</v>
      </c>
      <c r="E1197" t="s">
        <v>7</v>
      </c>
      <c r="F1197" t="s">
        <v>13</v>
      </c>
      <c r="G1197" t="s">
        <v>9</v>
      </c>
      <c r="H1197">
        <v>2013</v>
      </c>
      <c r="I1197">
        <v>1498</v>
      </c>
      <c r="J1197" t="s">
        <v>10</v>
      </c>
      <c r="K1197" t="str">
        <f>IF(AND(I1197&gt;600,I1197&lt;=1000),"600-1000CC",IF(AND(I1197&gt;1000,I1197&lt;=2000),"1000-2000CC",IF(AND(I1197&gt;2000,I1197&lt;=3000),"2000-3000CC",IF(AND(I1197&gt;3000,I1197&lt;=4000),"3000-4000CC",IF(AND(I1197&gt;4000,I1197&lt;=5000),"4000-5000CC",IF(AND(I1197&gt;5000,I1197&lt;=6000),"&gt;5000CC"))))))</f>
        <v>1000-2000CC</v>
      </c>
    </row>
    <row r="1198" spans="1:11" x14ac:dyDescent="0.3">
      <c r="A1198">
        <v>1839</v>
      </c>
      <c r="B1198" t="s">
        <v>51</v>
      </c>
      <c r="C1198" s="10">
        <v>12.2</v>
      </c>
      <c r="D1198" s="3">
        <v>98492</v>
      </c>
      <c r="E1198" t="s">
        <v>7</v>
      </c>
      <c r="F1198" t="s">
        <v>8</v>
      </c>
      <c r="G1198" t="s">
        <v>9</v>
      </c>
      <c r="H1198">
        <v>2018</v>
      </c>
      <c r="I1198">
        <v>1968</v>
      </c>
      <c r="J1198" t="s">
        <v>10</v>
      </c>
      <c r="K1198" t="str">
        <f>IF(AND(I1198&gt;600,I1198&lt;=1000),"600-1000CC",IF(AND(I1198&gt;1000,I1198&lt;=2000),"1000-2000CC",IF(AND(I1198&gt;2000,I1198&lt;=3000),"2000-3000CC",IF(AND(I1198&gt;3000,I1198&lt;=4000),"3000-4000CC",IF(AND(I1198&gt;4000,I1198&lt;=5000),"4000-5000CC",IF(AND(I1198&gt;5000,I1198&lt;=6000),"&gt;5000CC"))))))</f>
        <v>1000-2000CC</v>
      </c>
    </row>
    <row r="1199" spans="1:11" x14ac:dyDescent="0.3">
      <c r="A1199">
        <v>707</v>
      </c>
      <c r="B1199" t="s">
        <v>538</v>
      </c>
      <c r="C1199" s="10">
        <v>12.15</v>
      </c>
      <c r="D1199" s="3">
        <v>13093</v>
      </c>
      <c r="E1199" t="s">
        <v>12</v>
      </c>
      <c r="F1199" t="s">
        <v>13</v>
      </c>
      <c r="G1199" t="s">
        <v>9</v>
      </c>
      <c r="H1199">
        <v>2022</v>
      </c>
      <c r="I1199">
        <v>1497</v>
      </c>
      <c r="J1199" t="s">
        <v>10</v>
      </c>
      <c r="K1199" t="str">
        <f>IF(AND(I1199&gt;600,I1199&lt;=1000),"600-1000CC",IF(AND(I1199&gt;1000,I1199&lt;=2000),"1000-2000CC",IF(AND(I1199&gt;2000,I1199&lt;=3000),"2000-3000CC",IF(AND(I1199&gt;3000,I1199&lt;=4000),"3000-4000CC",IF(AND(I1199&gt;4000,I1199&lt;=5000),"4000-5000CC",IF(AND(I1199&gt;5000,I1199&lt;=6000),"&gt;5000CC"))))))</f>
        <v>1000-2000CC</v>
      </c>
    </row>
    <row r="1200" spans="1:11" x14ac:dyDescent="0.3">
      <c r="A1200">
        <v>2014</v>
      </c>
      <c r="B1200" t="s">
        <v>1068</v>
      </c>
      <c r="C1200" s="10">
        <v>12.15</v>
      </c>
      <c r="D1200" s="3">
        <v>11400</v>
      </c>
      <c r="E1200" t="s">
        <v>12</v>
      </c>
      <c r="F1200" t="s">
        <v>13</v>
      </c>
      <c r="G1200" t="s">
        <v>9</v>
      </c>
      <c r="H1200">
        <v>2022</v>
      </c>
      <c r="I1200">
        <v>1582</v>
      </c>
      <c r="J1200" t="s">
        <v>10</v>
      </c>
      <c r="K1200" t="str">
        <f>IF(AND(I1200&gt;600,I1200&lt;=1000),"600-1000CC",IF(AND(I1200&gt;1000,I1200&lt;=2000),"1000-2000CC",IF(AND(I1200&gt;2000,I1200&lt;=3000),"2000-3000CC",IF(AND(I1200&gt;3000,I1200&lt;=4000),"3000-4000CC",IF(AND(I1200&gt;4000,I1200&lt;=5000),"4000-5000CC",IF(AND(I1200&gt;5000,I1200&lt;=6000),"&gt;5000CC"))))))</f>
        <v>1000-2000CC</v>
      </c>
    </row>
    <row r="1201" spans="1:11" x14ac:dyDescent="0.3">
      <c r="A1201">
        <v>4382</v>
      </c>
      <c r="B1201" t="s">
        <v>172</v>
      </c>
      <c r="C1201" s="10">
        <v>12.12</v>
      </c>
      <c r="D1201" s="3">
        <v>17262</v>
      </c>
      <c r="E1201" t="s">
        <v>12</v>
      </c>
      <c r="F1201" t="s">
        <v>8</v>
      </c>
      <c r="G1201" t="s">
        <v>9</v>
      </c>
      <c r="H1201">
        <v>2020</v>
      </c>
      <c r="I1201">
        <v>814</v>
      </c>
      <c r="J1201" t="s">
        <v>10</v>
      </c>
      <c r="K1201" t="str">
        <f>IF(AND(I1201&gt;600,I1201&lt;=1000),"600-1000CC",IF(AND(I1201&gt;1000,I1201&lt;=2000),"1000-2000CC",IF(AND(I1201&gt;2000,I1201&lt;=3000),"2000-3000CC",IF(AND(I1201&gt;3000,I1201&lt;=4000),"3000-4000CC",IF(AND(I1201&gt;4000,I1201&lt;=5000),"4000-5000CC",IF(AND(I1201&gt;5000,I1201&lt;=6000),"&gt;5000CC"))))))</f>
        <v>600-1000CC</v>
      </c>
    </row>
    <row r="1202" spans="1:11" x14ac:dyDescent="0.3">
      <c r="A1202">
        <v>3194</v>
      </c>
      <c r="B1202" t="s">
        <v>51</v>
      </c>
      <c r="C1202" s="10">
        <v>12.03</v>
      </c>
      <c r="D1202" s="3">
        <v>48259</v>
      </c>
      <c r="E1202" t="s">
        <v>7</v>
      </c>
      <c r="F1202" t="s">
        <v>8</v>
      </c>
      <c r="G1202" t="s">
        <v>75</v>
      </c>
      <c r="H1202">
        <v>2018</v>
      </c>
      <c r="I1202">
        <v>814</v>
      </c>
      <c r="J1202" t="s">
        <v>127</v>
      </c>
      <c r="K1202" t="str">
        <f>IF(AND(I1202&gt;600,I1202&lt;=1000),"600-1000CC",IF(AND(I1202&gt;1000,I1202&lt;=2000),"1000-2000CC",IF(AND(I1202&gt;2000,I1202&lt;=3000),"2000-3000CC",IF(AND(I1202&gt;3000,I1202&lt;=4000),"3000-4000CC",IF(AND(I1202&gt;4000,I1202&lt;=5000),"4000-5000CC",IF(AND(I1202&gt;5000,I1202&lt;=6000),"&gt;5000CC"))))))</f>
        <v>600-1000CC</v>
      </c>
    </row>
    <row r="1203" spans="1:11" x14ac:dyDescent="0.3">
      <c r="A1203">
        <v>269</v>
      </c>
      <c r="B1203" t="s">
        <v>255</v>
      </c>
      <c r="C1203" s="10">
        <v>12</v>
      </c>
      <c r="D1203" s="3">
        <v>70000</v>
      </c>
      <c r="E1203" t="s">
        <v>7</v>
      </c>
      <c r="F1203" t="s">
        <v>8</v>
      </c>
      <c r="G1203" t="s">
        <v>9</v>
      </c>
      <c r="H1203">
        <v>2019</v>
      </c>
      <c r="I1203">
        <v>2179</v>
      </c>
      <c r="J1203" t="s">
        <v>61</v>
      </c>
      <c r="K1203" t="str">
        <f>IF(AND(I1203&gt;600,I1203&lt;=1000),"600-1000CC",IF(AND(I1203&gt;1000,I1203&lt;=2000),"1000-2000CC",IF(AND(I1203&gt;2000,I1203&lt;=3000),"2000-3000CC",IF(AND(I1203&gt;3000,I1203&lt;=4000),"3000-4000CC",IF(AND(I1203&gt;4000,I1203&lt;=5000),"4000-5000CC",IF(AND(I1203&gt;5000,I1203&lt;=6000),"&gt;5000CC"))))))</f>
        <v>2000-3000CC</v>
      </c>
    </row>
    <row r="1204" spans="1:11" x14ac:dyDescent="0.3">
      <c r="A1204">
        <v>937</v>
      </c>
      <c r="B1204" t="s">
        <v>689</v>
      </c>
      <c r="C1204" s="10">
        <v>12</v>
      </c>
      <c r="D1204" s="3">
        <v>80000</v>
      </c>
      <c r="E1204" t="s">
        <v>12</v>
      </c>
      <c r="F1204" t="s">
        <v>13</v>
      </c>
      <c r="G1204" t="s">
        <v>27</v>
      </c>
      <c r="H1204">
        <v>2012</v>
      </c>
      <c r="I1204">
        <v>1198</v>
      </c>
      <c r="J1204" t="s">
        <v>10</v>
      </c>
      <c r="K1204" t="str">
        <f>IF(AND(I1204&gt;600,I1204&lt;=1000),"600-1000CC",IF(AND(I1204&gt;1000,I1204&lt;=2000),"1000-2000CC",IF(AND(I1204&gt;2000,I1204&lt;=3000),"2000-3000CC",IF(AND(I1204&gt;3000,I1204&lt;=4000),"3000-4000CC",IF(AND(I1204&gt;4000,I1204&lt;=5000),"4000-5000CC",IF(AND(I1204&gt;5000,I1204&lt;=6000),"&gt;5000CC"))))))</f>
        <v>1000-2000CC</v>
      </c>
    </row>
    <row r="1205" spans="1:11" x14ac:dyDescent="0.3">
      <c r="A1205">
        <v>1278</v>
      </c>
      <c r="B1205" t="s">
        <v>850</v>
      </c>
      <c r="C1205" s="10">
        <v>12</v>
      </c>
      <c r="D1205" s="3">
        <v>35000</v>
      </c>
      <c r="E1205" t="s">
        <v>12</v>
      </c>
      <c r="F1205" t="s">
        <v>13</v>
      </c>
      <c r="G1205" t="s">
        <v>9</v>
      </c>
      <c r="H1205">
        <v>2021</v>
      </c>
      <c r="I1205">
        <v>1798</v>
      </c>
      <c r="J1205" t="s">
        <v>10</v>
      </c>
      <c r="K1205" t="str">
        <f>IF(AND(I1205&gt;600,I1205&lt;=1000),"600-1000CC",IF(AND(I1205&gt;1000,I1205&lt;=2000),"1000-2000CC",IF(AND(I1205&gt;2000,I1205&lt;=3000),"2000-3000CC",IF(AND(I1205&gt;3000,I1205&lt;=4000),"3000-4000CC",IF(AND(I1205&gt;4000,I1205&lt;=5000),"4000-5000CC",IF(AND(I1205&gt;5000,I1205&lt;=6000),"&gt;5000CC"))))))</f>
        <v>1000-2000CC</v>
      </c>
    </row>
    <row r="1206" spans="1:11" x14ac:dyDescent="0.3">
      <c r="A1206">
        <v>1509</v>
      </c>
      <c r="B1206" t="s">
        <v>904</v>
      </c>
      <c r="C1206" s="10">
        <v>12</v>
      </c>
      <c r="D1206" s="3">
        <v>70000</v>
      </c>
      <c r="E1206" t="s">
        <v>7</v>
      </c>
      <c r="F1206" t="s">
        <v>8</v>
      </c>
      <c r="G1206" t="s">
        <v>9</v>
      </c>
      <c r="H1206">
        <v>2015</v>
      </c>
      <c r="I1206">
        <v>1498</v>
      </c>
      <c r="J1206" t="s">
        <v>10</v>
      </c>
      <c r="K1206" t="str">
        <f>IF(AND(I1206&gt;600,I1206&lt;=1000),"600-1000CC",IF(AND(I1206&gt;1000,I1206&lt;=2000),"1000-2000CC",IF(AND(I1206&gt;2000,I1206&lt;=3000),"2000-3000CC",IF(AND(I1206&gt;3000,I1206&lt;=4000),"3000-4000CC",IF(AND(I1206&gt;4000,I1206&lt;=5000),"4000-5000CC",IF(AND(I1206&gt;5000,I1206&lt;=6000),"&gt;5000CC"))))))</f>
        <v>1000-2000CC</v>
      </c>
    </row>
    <row r="1207" spans="1:11" x14ac:dyDescent="0.3">
      <c r="A1207">
        <v>1593</v>
      </c>
      <c r="B1207" t="s">
        <v>782</v>
      </c>
      <c r="C1207" s="10">
        <v>12</v>
      </c>
      <c r="D1207" s="3">
        <v>102000</v>
      </c>
      <c r="E1207" t="s">
        <v>7</v>
      </c>
      <c r="F1207" t="s">
        <v>8</v>
      </c>
      <c r="G1207" t="s">
        <v>9</v>
      </c>
      <c r="H1207">
        <v>2016</v>
      </c>
      <c r="I1207">
        <v>1199</v>
      </c>
      <c r="J1207" t="s">
        <v>10</v>
      </c>
      <c r="K1207" t="str">
        <f>IF(AND(I1207&gt;600,I1207&lt;=1000),"600-1000CC",IF(AND(I1207&gt;1000,I1207&lt;=2000),"1000-2000CC",IF(AND(I1207&gt;2000,I1207&lt;=3000),"2000-3000CC",IF(AND(I1207&gt;3000,I1207&lt;=4000),"3000-4000CC",IF(AND(I1207&gt;4000,I1207&lt;=5000),"4000-5000CC",IF(AND(I1207&gt;5000,I1207&lt;=6000),"&gt;5000CC"))))))</f>
        <v>1000-2000CC</v>
      </c>
    </row>
    <row r="1208" spans="1:11" x14ac:dyDescent="0.3">
      <c r="A1208">
        <v>1789</v>
      </c>
      <c r="B1208" t="s">
        <v>999</v>
      </c>
      <c r="C1208" s="10">
        <v>12</v>
      </c>
      <c r="D1208" s="3">
        <v>85000</v>
      </c>
      <c r="E1208" t="s">
        <v>12</v>
      </c>
      <c r="F1208" t="s">
        <v>8</v>
      </c>
      <c r="G1208" t="s">
        <v>9</v>
      </c>
      <c r="H1208">
        <v>2014</v>
      </c>
      <c r="I1208">
        <v>1968</v>
      </c>
      <c r="J1208" t="s">
        <v>10</v>
      </c>
      <c r="K1208" t="str">
        <f>IF(AND(I1208&gt;600,I1208&lt;=1000),"600-1000CC",IF(AND(I1208&gt;1000,I1208&lt;=2000),"1000-2000CC",IF(AND(I1208&gt;2000,I1208&lt;=3000),"2000-3000CC",IF(AND(I1208&gt;3000,I1208&lt;=4000),"3000-4000CC",IF(AND(I1208&gt;4000,I1208&lt;=5000),"4000-5000CC",IF(AND(I1208&gt;5000,I1208&lt;=6000),"&gt;5000CC"))))))</f>
        <v>1000-2000CC</v>
      </c>
    </row>
    <row r="1209" spans="1:11" x14ac:dyDescent="0.3">
      <c r="A1209">
        <v>1941</v>
      </c>
      <c r="B1209" t="s">
        <v>1054</v>
      </c>
      <c r="C1209" s="10">
        <v>12</v>
      </c>
      <c r="D1209" s="3">
        <v>68000</v>
      </c>
      <c r="E1209" t="s">
        <v>7</v>
      </c>
      <c r="F1209" t="s">
        <v>8</v>
      </c>
      <c r="G1209" t="s">
        <v>27</v>
      </c>
      <c r="H1209">
        <v>2018</v>
      </c>
      <c r="I1209">
        <v>1248</v>
      </c>
      <c r="J1209" t="s">
        <v>10</v>
      </c>
      <c r="K1209" t="str">
        <f>IF(AND(I1209&gt;600,I1209&lt;=1000),"600-1000CC",IF(AND(I1209&gt;1000,I1209&lt;=2000),"1000-2000CC",IF(AND(I1209&gt;2000,I1209&lt;=3000),"2000-3000CC",IF(AND(I1209&gt;3000,I1209&lt;=4000),"3000-4000CC",IF(AND(I1209&gt;4000,I1209&lt;=5000),"4000-5000CC",IF(AND(I1209&gt;5000,I1209&lt;=6000),"&gt;5000CC"))))))</f>
        <v>1000-2000CC</v>
      </c>
    </row>
    <row r="1210" spans="1:11" x14ac:dyDescent="0.3">
      <c r="A1210">
        <v>2241</v>
      </c>
      <c r="B1210" t="s">
        <v>1162</v>
      </c>
      <c r="C1210" s="10">
        <v>12</v>
      </c>
      <c r="D1210" s="3">
        <v>50000</v>
      </c>
      <c r="E1210" t="s">
        <v>7</v>
      </c>
      <c r="F1210" t="s">
        <v>13</v>
      </c>
      <c r="G1210" t="s">
        <v>27</v>
      </c>
      <c r="H1210">
        <v>2016</v>
      </c>
      <c r="I1210">
        <v>1896</v>
      </c>
      <c r="J1210" t="s">
        <v>10</v>
      </c>
      <c r="K1210" t="str">
        <f>IF(AND(I1210&gt;600,I1210&lt;=1000),"600-1000CC",IF(AND(I1210&gt;1000,I1210&lt;=2000),"1000-2000CC",IF(AND(I1210&gt;2000,I1210&lt;=3000),"2000-3000CC",IF(AND(I1210&gt;3000,I1210&lt;=4000),"3000-4000CC",IF(AND(I1210&gt;4000,I1210&lt;=5000),"4000-5000CC",IF(AND(I1210&gt;5000,I1210&lt;=6000),"&gt;5000CC"))))))</f>
        <v>1000-2000CC</v>
      </c>
    </row>
    <row r="1211" spans="1:11" x14ac:dyDescent="0.3">
      <c r="A1211">
        <v>2614</v>
      </c>
      <c r="B1211" t="s">
        <v>205</v>
      </c>
      <c r="C1211" s="10">
        <v>12</v>
      </c>
      <c r="D1211" s="3">
        <v>10000</v>
      </c>
      <c r="E1211" t="s">
        <v>12</v>
      </c>
      <c r="F1211" t="s">
        <v>8</v>
      </c>
      <c r="G1211" t="s">
        <v>9</v>
      </c>
      <c r="H1211">
        <v>2020</v>
      </c>
      <c r="I1211">
        <v>1199</v>
      </c>
      <c r="J1211" t="s">
        <v>61</v>
      </c>
      <c r="K1211" t="str">
        <f>IF(AND(I1211&gt;600,I1211&lt;=1000),"600-1000CC",IF(AND(I1211&gt;1000,I1211&lt;=2000),"1000-2000CC",IF(AND(I1211&gt;2000,I1211&lt;=3000),"2000-3000CC",IF(AND(I1211&gt;3000,I1211&lt;=4000),"3000-4000CC",IF(AND(I1211&gt;4000,I1211&lt;=5000),"4000-5000CC",IF(AND(I1211&gt;5000,I1211&lt;=6000),"&gt;5000CC"))))))</f>
        <v>1000-2000CC</v>
      </c>
    </row>
    <row r="1212" spans="1:11" x14ac:dyDescent="0.3">
      <c r="A1212">
        <v>2860</v>
      </c>
      <c r="B1212" t="s">
        <v>1367</v>
      </c>
      <c r="C1212" s="10">
        <v>12</v>
      </c>
      <c r="D1212" s="3">
        <v>18000</v>
      </c>
      <c r="E1212" t="s">
        <v>7</v>
      </c>
      <c r="F1212" t="s">
        <v>8</v>
      </c>
      <c r="G1212" t="s">
        <v>9</v>
      </c>
      <c r="H1212">
        <v>2018</v>
      </c>
      <c r="I1212">
        <v>2523</v>
      </c>
      <c r="J1212" t="s">
        <v>10</v>
      </c>
      <c r="K1212" t="str">
        <f>IF(AND(I1212&gt;600,I1212&lt;=1000),"600-1000CC",IF(AND(I1212&gt;1000,I1212&lt;=2000),"1000-2000CC",IF(AND(I1212&gt;2000,I1212&lt;=3000),"2000-3000CC",IF(AND(I1212&gt;3000,I1212&lt;=4000),"3000-4000CC",IF(AND(I1212&gt;4000,I1212&lt;=5000),"4000-5000CC",IF(AND(I1212&gt;5000,I1212&lt;=6000),"&gt;5000CC"))))))</f>
        <v>2000-3000CC</v>
      </c>
    </row>
    <row r="1213" spans="1:11" x14ac:dyDescent="0.3">
      <c r="A1213">
        <v>3590</v>
      </c>
      <c r="B1213" t="s">
        <v>1562</v>
      </c>
      <c r="C1213" s="10">
        <v>12</v>
      </c>
      <c r="D1213" s="3">
        <v>80000</v>
      </c>
      <c r="E1213" t="s">
        <v>7</v>
      </c>
      <c r="F1213" t="s">
        <v>8</v>
      </c>
      <c r="G1213" t="s">
        <v>9</v>
      </c>
      <c r="H1213">
        <v>2019</v>
      </c>
      <c r="I1213">
        <v>2179</v>
      </c>
      <c r="J1213" t="s">
        <v>10</v>
      </c>
      <c r="K1213" t="str">
        <f>IF(AND(I1213&gt;600,I1213&lt;=1000),"600-1000CC",IF(AND(I1213&gt;1000,I1213&lt;=2000),"1000-2000CC",IF(AND(I1213&gt;2000,I1213&lt;=3000),"2000-3000CC",IF(AND(I1213&gt;3000,I1213&lt;=4000),"3000-4000CC",IF(AND(I1213&gt;4000,I1213&lt;=5000),"4000-5000CC",IF(AND(I1213&gt;5000,I1213&lt;=6000),"&gt;5000CC"))))))</f>
        <v>2000-3000CC</v>
      </c>
    </row>
    <row r="1214" spans="1:11" x14ac:dyDescent="0.3">
      <c r="A1214">
        <v>3899</v>
      </c>
      <c r="B1214" t="s">
        <v>1651</v>
      </c>
      <c r="C1214" s="10">
        <v>12</v>
      </c>
      <c r="D1214" s="3">
        <v>18100</v>
      </c>
      <c r="E1214" t="s">
        <v>12</v>
      </c>
      <c r="F1214" t="s">
        <v>8</v>
      </c>
      <c r="G1214" t="s">
        <v>9</v>
      </c>
      <c r="H1214">
        <v>2018</v>
      </c>
      <c r="I1214">
        <v>2179</v>
      </c>
      <c r="J1214" t="s">
        <v>10</v>
      </c>
      <c r="K1214" t="str">
        <f>IF(AND(I1214&gt;600,I1214&lt;=1000),"600-1000CC",IF(AND(I1214&gt;1000,I1214&lt;=2000),"1000-2000CC",IF(AND(I1214&gt;2000,I1214&lt;=3000),"2000-3000CC",IF(AND(I1214&gt;3000,I1214&lt;=4000),"3000-4000CC",IF(AND(I1214&gt;4000,I1214&lt;=5000),"4000-5000CC",IF(AND(I1214&gt;5000,I1214&lt;=6000),"&gt;5000CC"))))))</f>
        <v>2000-3000CC</v>
      </c>
    </row>
    <row r="1215" spans="1:11" x14ac:dyDescent="0.3">
      <c r="A1215">
        <v>4488</v>
      </c>
      <c r="B1215" t="s">
        <v>779</v>
      </c>
      <c r="C1215" s="10">
        <v>12</v>
      </c>
      <c r="D1215" s="3">
        <v>68551</v>
      </c>
      <c r="E1215" t="s">
        <v>7</v>
      </c>
      <c r="F1215" t="s">
        <v>13</v>
      </c>
      <c r="G1215" t="s">
        <v>9</v>
      </c>
      <c r="H1215">
        <v>2013</v>
      </c>
      <c r="I1215">
        <v>1248</v>
      </c>
      <c r="J1215" t="s">
        <v>61</v>
      </c>
      <c r="K1215" t="str">
        <f>IF(AND(I1215&gt;600,I1215&lt;=1000),"600-1000CC",IF(AND(I1215&gt;1000,I1215&lt;=2000),"1000-2000CC",IF(AND(I1215&gt;2000,I1215&lt;=3000),"2000-3000CC",IF(AND(I1215&gt;3000,I1215&lt;=4000),"3000-4000CC",IF(AND(I1215&gt;4000,I1215&lt;=5000),"4000-5000CC",IF(AND(I1215&gt;5000,I1215&lt;=6000),"&gt;5000CC"))))))</f>
        <v>1000-2000CC</v>
      </c>
    </row>
    <row r="1216" spans="1:11" x14ac:dyDescent="0.3">
      <c r="A1216">
        <v>5409</v>
      </c>
      <c r="B1216" t="s">
        <v>347</v>
      </c>
      <c r="C1216" s="10">
        <v>12</v>
      </c>
      <c r="D1216" s="3">
        <v>100000</v>
      </c>
      <c r="E1216" t="s">
        <v>7</v>
      </c>
      <c r="F1216" t="s">
        <v>8</v>
      </c>
      <c r="G1216" t="s">
        <v>27</v>
      </c>
      <c r="H1216">
        <v>2012</v>
      </c>
      <c r="I1216">
        <v>1493</v>
      </c>
      <c r="J1216" t="s">
        <v>10</v>
      </c>
      <c r="K1216" t="str">
        <f>IF(AND(I1216&gt;600,I1216&lt;=1000),"600-1000CC",IF(AND(I1216&gt;1000,I1216&lt;=2000),"1000-2000CC",IF(AND(I1216&gt;2000,I1216&lt;=3000),"2000-3000CC",IF(AND(I1216&gt;3000,I1216&lt;=4000),"3000-4000CC",IF(AND(I1216&gt;4000,I1216&lt;=5000),"4000-5000CC",IF(AND(I1216&gt;5000,I1216&lt;=6000),"&gt;5000CC"))))))</f>
        <v>1000-2000CC</v>
      </c>
    </row>
    <row r="1217" spans="1:11" x14ac:dyDescent="0.3">
      <c r="A1217">
        <v>166</v>
      </c>
      <c r="B1217" t="s">
        <v>165</v>
      </c>
      <c r="C1217" s="10">
        <v>11.99</v>
      </c>
      <c r="D1217" s="3">
        <v>63000</v>
      </c>
      <c r="E1217" t="s">
        <v>12</v>
      </c>
      <c r="F1217" t="s">
        <v>8</v>
      </c>
      <c r="G1217" t="s">
        <v>9</v>
      </c>
      <c r="H1217">
        <v>2020</v>
      </c>
      <c r="I1217">
        <v>1497</v>
      </c>
      <c r="J1217" t="s">
        <v>10</v>
      </c>
      <c r="K1217" t="str">
        <f>IF(AND(I1217&gt;600,I1217&lt;=1000),"600-1000CC",IF(AND(I1217&gt;1000,I1217&lt;=2000),"1000-2000CC",IF(AND(I1217&gt;2000,I1217&lt;=3000),"2000-3000CC",IF(AND(I1217&gt;3000,I1217&lt;=4000),"3000-4000CC",IF(AND(I1217&gt;4000,I1217&lt;=5000),"4000-5000CC",IF(AND(I1217&gt;5000,I1217&lt;=6000),"&gt;5000CC"))))))</f>
        <v>1000-2000CC</v>
      </c>
    </row>
    <row r="1218" spans="1:11" x14ac:dyDescent="0.3">
      <c r="A1218">
        <v>1656</v>
      </c>
      <c r="B1218" t="s">
        <v>943</v>
      </c>
      <c r="C1218" s="10">
        <v>11.95</v>
      </c>
      <c r="D1218" s="3">
        <v>24000</v>
      </c>
      <c r="E1218" t="s">
        <v>12</v>
      </c>
      <c r="F1218" t="s">
        <v>13</v>
      </c>
      <c r="G1218" t="s">
        <v>9</v>
      </c>
      <c r="H1218">
        <v>2021</v>
      </c>
      <c r="I1218">
        <v>1497</v>
      </c>
      <c r="J1218" t="s">
        <v>61</v>
      </c>
      <c r="K1218" t="str">
        <f>IF(AND(I1218&gt;600,I1218&lt;=1000),"600-1000CC",IF(AND(I1218&gt;1000,I1218&lt;=2000),"1000-2000CC",IF(AND(I1218&gt;2000,I1218&lt;=3000),"2000-3000CC",IF(AND(I1218&gt;3000,I1218&lt;=4000),"3000-4000CC",IF(AND(I1218&gt;4000,I1218&lt;=5000),"4000-5000CC",IF(AND(I1218&gt;5000,I1218&lt;=6000),"&gt;5000CC"))))))</f>
        <v>1000-2000CC</v>
      </c>
    </row>
    <row r="1219" spans="1:11" x14ac:dyDescent="0.3">
      <c r="A1219">
        <v>3473</v>
      </c>
      <c r="B1219" t="s">
        <v>1533</v>
      </c>
      <c r="C1219" s="10">
        <v>11.95</v>
      </c>
      <c r="D1219" s="3">
        <v>28235</v>
      </c>
      <c r="E1219" t="s">
        <v>7</v>
      </c>
      <c r="F1219" t="s">
        <v>13</v>
      </c>
      <c r="G1219" t="s">
        <v>27</v>
      </c>
      <c r="H1219">
        <v>2020</v>
      </c>
      <c r="I1219">
        <v>796</v>
      </c>
      <c r="J1219" t="s">
        <v>10</v>
      </c>
      <c r="K1219" t="str">
        <f>IF(AND(I1219&gt;600,I1219&lt;=1000),"600-1000CC",IF(AND(I1219&gt;1000,I1219&lt;=2000),"1000-2000CC",IF(AND(I1219&gt;2000,I1219&lt;=3000),"2000-3000CC",IF(AND(I1219&gt;3000,I1219&lt;=4000),"3000-4000CC",IF(AND(I1219&gt;4000,I1219&lt;=5000),"4000-5000CC",IF(AND(I1219&gt;5000,I1219&lt;=6000),"&gt;5000CC"))))))</f>
        <v>600-1000CC</v>
      </c>
    </row>
    <row r="1220" spans="1:11" x14ac:dyDescent="0.3">
      <c r="A1220">
        <v>3777</v>
      </c>
      <c r="B1220" t="s">
        <v>1610</v>
      </c>
      <c r="C1220" s="10">
        <v>11.94</v>
      </c>
      <c r="D1220" s="3">
        <v>151374</v>
      </c>
      <c r="E1220" t="s">
        <v>12</v>
      </c>
      <c r="F1220" t="s">
        <v>13</v>
      </c>
      <c r="G1220" t="s">
        <v>9</v>
      </c>
      <c r="H1220">
        <v>2011</v>
      </c>
      <c r="I1220">
        <v>1498</v>
      </c>
      <c r="J1220" t="s">
        <v>10</v>
      </c>
      <c r="K1220" t="str">
        <f>IF(AND(I1220&gt;600,I1220&lt;=1000),"600-1000CC",IF(AND(I1220&gt;1000,I1220&lt;=2000),"1000-2000CC",IF(AND(I1220&gt;2000,I1220&lt;=3000),"2000-3000CC",IF(AND(I1220&gt;3000,I1220&lt;=4000),"3000-4000CC",IF(AND(I1220&gt;4000,I1220&lt;=5000),"4000-5000CC",IF(AND(I1220&gt;5000,I1220&lt;=6000),"&gt;5000CC"))))))</f>
        <v>1000-2000CC</v>
      </c>
    </row>
    <row r="1221" spans="1:11" x14ac:dyDescent="0.3">
      <c r="A1221">
        <v>2422</v>
      </c>
      <c r="B1221" t="s">
        <v>608</v>
      </c>
      <c r="C1221" s="10">
        <v>11.91</v>
      </c>
      <c r="D1221" s="3">
        <v>26192</v>
      </c>
      <c r="E1221" t="s">
        <v>12</v>
      </c>
      <c r="F1221" t="s">
        <v>13</v>
      </c>
      <c r="G1221" t="s">
        <v>9</v>
      </c>
      <c r="H1221">
        <v>2020</v>
      </c>
      <c r="I1221">
        <v>1086</v>
      </c>
      <c r="J1221" t="s">
        <v>10</v>
      </c>
      <c r="K1221" t="str">
        <f>IF(AND(I1221&gt;600,I1221&lt;=1000),"600-1000CC",IF(AND(I1221&gt;1000,I1221&lt;=2000),"1000-2000CC",IF(AND(I1221&gt;2000,I1221&lt;=3000),"2000-3000CC",IF(AND(I1221&gt;3000,I1221&lt;=4000),"3000-4000CC",IF(AND(I1221&gt;4000,I1221&lt;=5000),"4000-5000CC",IF(AND(I1221&gt;5000,I1221&lt;=6000),"&gt;5000CC"))))))</f>
        <v>1000-2000CC</v>
      </c>
    </row>
    <row r="1222" spans="1:11" x14ac:dyDescent="0.3">
      <c r="A1222">
        <v>3263</v>
      </c>
      <c r="B1222" t="s">
        <v>1474</v>
      </c>
      <c r="C1222" s="10">
        <v>11.91</v>
      </c>
      <c r="D1222" s="3">
        <v>128924</v>
      </c>
      <c r="E1222" t="s">
        <v>7</v>
      </c>
      <c r="F1222" t="s">
        <v>8</v>
      </c>
      <c r="G1222" t="s">
        <v>9</v>
      </c>
      <c r="H1222">
        <v>2021</v>
      </c>
      <c r="I1222">
        <v>1197</v>
      </c>
      <c r="J1222" t="s">
        <v>10</v>
      </c>
      <c r="K1222" t="str">
        <f>IF(AND(I1222&gt;600,I1222&lt;=1000),"600-1000CC",IF(AND(I1222&gt;1000,I1222&lt;=2000),"1000-2000CC",IF(AND(I1222&gt;2000,I1222&lt;=3000),"2000-3000CC",IF(AND(I1222&gt;3000,I1222&lt;=4000),"3000-4000CC",IF(AND(I1222&gt;4000,I1222&lt;=5000),"4000-5000CC",IF(AND(I1222&gt;5000,I1222&lt;=6000),"&gt;5000CC"))))))</f>
        <v>1000-2000CC</v>
      </c>
    </row>
    <row r="1223" spans="1:11" x14ac:dyDescent="0.3">
      <c r="A1223">
        <v>1182</v>
      </c>
      <c r="B1223" t="s">
        <v>266</v>
      </c>
      <c r="C1223" s="10">
        <v>11.9</v>
      </c>
      <c r="D1223" s="3">
        <v>90004</v>
      </c>
      <c r="E1223" t="s">
        <v>7</v>
      </c>
      <c r="F1223" t="s">
        <v>13</v>
      </c>
      <c r="G1223" t="s">
        <v>75</v>
      </c>
      <c r="H1223">
        <v>2014</v>
      </c>
      <c r="I1223">
        <v>2993</v>
      </c>
      <c r="J1223" t="s">
        <v>10</v>
      </c>
      <c r="K1223" t="str">
        <f>IF(AND(I1223&gt;600,I1223&lt;=1000),"600-1000CC",IF(AND(I1223&gt;1000,I1223&lt;=2000),"1000-2000CC",IF(AND(I1223&gt;2000,I1223&lt;=3000),"2000-3000CC",IF(AND(I1223&gt;3000,I1223&lt;=4000),"3000-4000CC",IF(AND(I1223&gt;4000,I1223&lt;=5000),"4000-5000CC",IF(AND(I1223&gt;5000,I1223&lt;=6000),"&gt;5000CC"))))))</f>
        <v>2000-3000CC</v>
      </c>
    </row>
    <row r="1224" spans="1:11" x14ac:dyDescent="0.3">
      <c r="A1224">
        <v>1505</v>
      </c>
      <c r="B1224" t="s">
        <v>266</v>
      </c>
      <c r="C1224" s="10">
        <v>11.9</v>
      </c>
      <c r="D1224" s="3">
        <v>90004</v>
      </c>
      <c r="E1224" t="s">
        <v>7</v>
      </c>
      <c r="F1224" t="s">
        <v>13</v>
      </c>
      <c r="G1224" t="s">
        <v>75</v>
      </c>
      <c r="H1224">
        <v>2014</v>
      </c>
      <c r="I1224">
        <v>1997</v>
      </c>
      <c r="J1224" t="s">
        <v>61</v>
      </c>
      <c r="K1224" t="str">
        <f>IF(AND(I1224&gt;600,I1224&lt;=1000),"600-1000CC",IF(AND(I1224&gt;1000,I1224&lt;=2000),"1000-2000CC",IF(AND(I1224&gt;2000,I1224&lt;=3000),"2000-3000CC",IF(AND(I1224&gt;3000,I1224&lt;=4000),"3000-4000CC",IF(AND(I1224&gt;4000,I1224&lt;=5000),"4000-5000CC",IF(AND(I1224&gt;5000,I1224&lt;=6000),"&gt;5000CC"))))))</f>
        <v>1000-2000CC</v>
      </c>
    </row>
    <row r="1225" spans="1:11" x14ac:dyDescent="0.3">
      <c r="A1225">
        <v>2056</v>
      </c>
      <c r="B1225" t="s">
        <v>1092</v>
      </c>
      <c r="C1225" s="10">
        <v>11.9</v>
      </c>
      <c r="D1225" s="3">
        <v>75000</v>
      </c>
      <c r="E1225" t="s">
        <v>7</v>
      </c>
      <c r="F1225" t="s">
        <v>13</v>
      </c>
      <c r="G1225" t="s">
        <v>27</v>
      </c>
      <c r="H1225">
        <v>2011</v>
      </c>
      <c r="I1225">
        <v>1798</v>
      </c>
      <c r="J1225" t="s">
        <v>10</v>
      </c>
      <c r="K1225" t="str">
        <f>IF(AND(I1225&gt;600,I1225&lt;=1000),"600-1000CC",IF(AND(I1225&gt;1000,I1225&lt;=2000),"1000-2000CC",IF(AND(I1225&gt;2000,I1225&lt;=3000),"2000-3000CC",IF(AND(I1225&gt;3000,I1225&lt;=4000),"3000-4000CC",IF(AND(I1225&gt;4000,I1225&lt;=5000),"4000-5000CC",IF(AND(I1225&gt;5000,I1225&lt;=6000),"&gt;5000CC"))))))</f>
        <v>1000-2000CC</v>
      </c>
    </row>
    <row r="1226" spans="1:11" x14ac:dyDescent="0.3">
      <c r="A1226">
        <v>4546</v>
      </c>
      <c r="B1226" t="s">
        <v>496</v>
      </c>
      <c r="C1226" s="10">
        <v>11.9</v>
      </c>
      <c r="D1226" s="3">
        <v>91000</v>
      </c>
      <c r="E1226" t="s">
        <v>7</v>
      </c>
      <c r="F1226" t="s">
        <v>13</v>
      </c>
      <c r="G1226" t="s">
        <v>9</v>
      </c>
      <c r="H1226">
        <v>2017</v>
      </c>
      <c r="I1226">
        <v>1498</v>
      </c>
      <c r="J1226" t="s">
        <v>10</v>
      </c>
      <c r="K1226" t="str">
        <f>IF(AND(I1226&gt;600,I1226&lt;=1000),"600-1000CC",IF(AND(I1226&gt;1000,I1226&lt;=2000),"1000-2000CC",IF(AND(I1226&gt;2000,I1226&lt;=3000),"2000-3000CC",IF(AND(I1226&gt;3000,I1226&lt;=4000),"3000-4000CC",IF(AND(I1226&gt;4000,I1226&lt;=5000),"4000-5000CC",IF(AND(I1226&gt;5000,I1226&lt;=6000),"&gt;5000CC"))))))</f>
        <v>1000-2000CC</v>
      </c>
    </row>
    <row r="1227" spans="1:11" x14ac:dyDescent="0.3">
      <c r="A1227">
        <v>4899</v>
      </c>
      <c r="B1227" t="s">
        <v>1828</v>
      </c>
      <c r="C1227" s="10">
        <v>11.9</v>
      </c>
      <c r="D1227" s="3">
        <v>61300</v>
      </c>
      <c r="E1227" t="s">
        <v>7</v>
      </c>
      <c r="F1227" t="s">
        <v>8</v>
      </c>
      <c r="G1227" t="s">
        <v>9</v>
      </c>
      <c r="H1227">
        <v>2018</v>
      </c>
      <c r="I1227">
        <v>1199</v>
      </c>
      <c r="J1227" t="s">
        <v>10</v>
      </c>
      <c r="K1227" t="str">
        <f>IF(AND(I1227&gt;600,I1227&lt;=1000),"600-1000CC",IF(AND(I1227&gt;1000,I1227&lt;=2000),"1000-2000CC",IF(AND(I1227&gt;2000,I1227&lt;=3000),"2000-3000CC",IF(AND(I1227&gt;3000,I1227&lt;=4000),"3000-4000CC",IF(AND(I1227&gt;4000,I1227&lt;=5000),"4000-5000CC",IF(AND(I1227&gt;5000,I1227&lt;=6000),"&gt;5000CC"))))))</f>
        <v>1000-2000CC</v>
      </c>
    </row>
    <row r="1228" spans="1:11" x14ac:dyDescent="0.3">
      <c r="A1228">
        <v>5241</v>
      </c>
      <c r="B1228" t="s">
        <v>266</v>
      </c>
      <c r="C1228" s="10">
        <v>11.9</v>
      </c>
      <c r="D1228" s="3">
        <v>90004</v>
      </c>
      <c r="E1228" t="s">
        <v>7</v>
      </c>
      <c r="F1228" t="s">
        <v>13</v>
      </c>
      <c r="G1228" t="s">
        <v>75</v>
      </c>
      <c r="H1228">
        <v>2014</v>
      </c>
      <c r="I1228">
        <v>1968</v>
      </c>
      <c r="J1228" t="s">
        <v>10</v>
      </c>
      <c r="K1228" t="str">
        <f>IF(AND(I1228&gt;600,I1228&lt;=1000),"600-1000CC",IF(AND(I1228&gt;1000,I1228&lt;=2000),"1000-2000CC",IF(AND(I1228&gt;2000,I1228&lt;=3000),"2000-3000CC",IF(AND(I1228&gt;3000,I1228&lt;=4000),"3000-4000CC",IF(AND(I1228&gt;4000,I1228&lt;=5000),"4000-5000CC",IF(AND(I1228&gt;5000,I1228&lt;=6000),"&gt;5000CC"))))))</f>
        <v>1000-2000CC</v>
      </c>
    </row>
    <row r="1229" spans="1:11" x14ac:dyDescent="0.3">
      <c r="A1229">
        <v>332</v>
      </c>
      <c r="B1229" t="s">
        <v>303</v>
      </c>
      <c r="C1229" s="10">
        <v>11.85</v>
      </c>
      <c r="D1229" s="3">
        <v>31000</v>
      </c>
      <c r="E1229" t="s">
        <v>12</v>
      </c>
      <c r="F1229" t="s">
        <v>13</v>
      </c>
      <c r="G1229" t="s">
        <v>9</v>
      </c>
      <c r="H1229">
        <v>2020</v>
      </c>
      <c r="I1229">
        <v>1497</v>
      </c>
      <c r="J1229" t="s">
        <v>10</v>
      </c>
      <c r="K1229" t="str">
        <f>IF(AND(I1229&gt;600,I1229&lt;=1000),"600-1000CC",IF(AND(I1229&gt;1000,I1229&lt;=2000),"1000-2000CC",IF(AND(I1229&gt;2000,I1229&lt;=3000),"2000-3000CC",IF(AND(I1229&gt;3000,I1229&lt;=4000),"3000-4000CC",IF(AND(I1229&gt;4000,I1229&lt;=5000),"4000-5000CC",IF(AND(I1229&gt;5000,I1229&lt;=6000),"&gt;5000CC"))))))</f>
        <v>1000-2000CC</v>
      </c>
    </row>
    <row r="1230" spans="1:11" x14ac:dyDescent="0.3">
      <c r="A1230">
        <v>799</v>
      </c>
      <c r="B1230" t="s">
        <v>608</v>
      </c>
      <c r="C1230" s="10">
        <v>11.85</v>
      </c>
      <c r="D1230" s="3">
        <v>11069</v>
      </c>
      <c r="E1230" t="s">
        <v>12</v>
      </c>
      <c r="F1230" t="s">
        <v>13</v>
      </c>
      <c r="G1230" t="s">
        <v>9</v>
      </c>
      <c r="H1230">
        <v>2021</v>
      </c>
      <c r="I1230">
        <v>1497</v>
      </c>
      <c r="J1230" t="s">
        <v>10</v>
      </c>
      <c r="K1230" t="str">
        <f>IF(AND(I1230&gt;600,I1230&lt;=1000),"600-1000CC",IF(AND(I1230&gt;1000,I1230&lt;=2000),"1000-2000CC",IF(AND(I1230&gt;2000,I1230&lt;=3000),"2000-3000CC",IF(AND(I1230&gt;3000,I1230&lt;=4000),"3000-4000CC",IF(AND(I1230&gt;4000,I1230&lt;=5000),"4000-5000CC",IF(AND(I1230&gt;5000,I1230&lt;=6000),"&gt;5000CC"))))))</f>
        <v>1000-2000CC</v>
      </c>
    </row>
    <row r="1231" spans="1:11" x14ac:dyDescent="0.3">
      <c r="A1231">
        <v>2717</v>
      </c>
      <c r="B1231" t="s">
        <v>1325</v>
      </c>
      <c r="C1231" s="10">
        <v>11.85</v>
      </c>
      <c r="D1231" s="3">
        <v>27398</v>
      </c>
      <c r="E1231" t="s">
        <v>12</v>
      </c>
      <c r="F1231" t="s">
        <v>13</v>
      </c>
      <c r="G1231" t="s">
        <v>9</v>
      </c>
      <c r="H1231">
        <v>2017</v>
      </c>
      <c r="I1231">
        <v>998</v>
      </c>
      <c r="J1231" t="s">
        <v>10</v>
      </c>
      <c r="K1231" t="str">
        <f>IF(AND(I1231&gt;600,I1231&lt;=1000),"600-1000CC",IF(AND(I1231&gt;1000,I1231&lt;=2000),"1000-2000CC",IF(AND(I1231&gt;2000,I1231&lt;=3000),"2000-3000CC",IF(AND(I1231&gt;3000,I1231&lt;=4000),"3000-4000CC",IF(AND(I1231&gt;4000,I1231&lt;=5000),"4000-5000CC",IF(AND(I1231&gt;5000,I1231&lt;=6000),"&gt;5000CC"))))))</f>
        <v>600-1000CC</v>
      </c>
    </row>
    <row r="1232" spans="1:11" x14ac:dyDescent="0.3">
      <c r="A1232">
        <v>550</v>
      </c>
      <c r="B1232" t="s">
        <v>466</v>
      </c>
      <c r="C1232" s="10">
        <v>11.83</v>
      </c>
      <c r="D1232" s="3">
        <v>52652</v>
      </c>
      <c r="E1232" t="s">
        <v>7</v>
      </c>
      <c r="F1232" t="s">
        <v>8</v>
      </c>
      <c r="G1232" t="s">
        <v>9</v>
      </c>
      <c r="H1232">
        <v>2019</v>
      </c>
      <c r="I1232">
        <v>1497</v>
      </c>
      <c r="J1232" t="s">
        <v>61</v>
      </c>
      <c r="K1232" t="str">
        <f>IF(AND(I1232&gt;600,I1232&lt;=1000),"600-1000CC",IF(AND(I1232&gt;1000,I1232&lt;=2000),"1000-2000CC",IF(AND(I1232&gt;2000,I1232&lt;=3000),"2000-3000CC",IF(AND(I1232&gt;3000,I1232&lt;=4000),"3000-4000CC",IF(AND(I1232&gt;4000,I1232&lt;=5000),"4000-5000CC",IF(AND(I1232&gt;5000,I1232&lt;=6000),"&gt;5000CC"))))))</f>
        <v>1000-2000CC</v>
      </c>
    </row>
    <row r="1233" spans="1:11" x14ac:dyDescent="0.3">
      <c r="A1233">
        <v>744</v>
      </c>
      <c r="B1233" t="s">
        <v>578</v>
      </c>
      <c r="C1233" s="10">
        <v>11.82</v>
      </c>
      <c r="D1233" s="3">
        <v>35343</v>
      </c>
      <c r="E1233" t="s">
        <v>7</v>
      </c>
      <c r="F1233" t="s">
        <v>8</v>
      </c>
      <c r="G1233" t="s">
        <v>9</v>
      </c>
      <c r="H1233">
        <v>2021</v>
      </c>
      <c r="I1233">
        <v>1995</v>
      </c>
      <c r="J1233" t="s">
        <v>10</v>
      </c>
      <c r="K1233" t="str">
        <f>IF(AND(I1233&gt;600,I1233&lt;=1000),"600-1000CC",IF(AND(I1233&gt;1000,I1233&lt;=2000),"1000-2000CC",IF(AND(I1233&gt;2000,I1233&lt;=3000),"2000-3000CC",IF(AND(I1233&gt;3000,I1233&lt;=4000),"3000-4000CC",IF(AND(I1233&gt;4000,I1233&lt;=5000),"4000-5000CC",IF(AND(I1233&gt;5000,I1233&lt;=6000),"&gt;5000CC"))))))</f>
        <v>1000-2000CC</v>
      </c>
    </row>
    <row r="1234" spans="1:11" x14ac:dyDescent="0.3">
      <c r="A1234">
        <v>1968</v>
      </c>
      <c r="B1234" t="s">
        <v>578</v>
      </c>
      <c r="C1234" s="10">
        <v>11.82</v>
      </c>
      <c r="D1234" s="3">
        <v>35343</v>
      </c>
      <c r="E1234" t="s">
        <v>7</v>
      </c>
      <c r="F1234" t="s">
        <v>8</v>
      </c>
      <c r="G1234" t="s">
        <v>9</v>
      </c>
      <c r="H1234">
        <v>2021</v>
      </c>
      <c r="I1234">
        <v>0</v>
      </c>
      <c r="J1234" t="s">
        <v>10</v>
      </c>
      <c r="K1234" t="b">
        <f>IF(AND(I1234&gt;600,I1234&lt;=1000),"600-1000CC",IF(AND(I1234&gt;1000,I1234&lt;=2000),"1000-2000CC",IF(AND(I1234&gt;2000,I1234&lt;=3000),"2000-3000CC",IF(AND(I1234&gt;3000,I1234&lt;=4000),"3000-4000CC",IF(AND(I1234&gt;4000,I1234&lt;=5000),"4000-5000CC",IF(AND(I1234&gt;5000,I1234&lt;=6000),"&gt;5000CC"))))))</f>
        <v>0</v>
      </c>
    </row>
    <row r="1235" spans="1:11" x14ac:dyDescent="0.3">
      <c r="A1235">
        <v>2281</v>
      </c>
      <c r="B1235" t="s">
        <v>454</v>
      </c>
      <c r="C1235" s="10">
        <v>11.8</v>
      </c>
      <c r="D1235" s="3">
        <v>33783</v>
      </c>
      <c r="E1235" t="s">
        <v>12</v>
      </c>
      <c r="F1235" t="s">
        <v>8</v>
      </c>
      <c r="G1235" t="s">
        <v>9</v>
      </c>
      <c r="H1235">
        <v>2019</v>
      </c>
      <c r="I1235">
        <v>1199</v>
      </c>
      <c r="J1235" t="s">
        <v>10</v>
      </c>
      <c r="K1235" t="str">
        <f>IF(AND(I1235&gt;600,I1235&lt;=1000),"600-1000CC",IF(AND(I1235&gt;1000,I1235&lt;=2000),"1000-2000CC",IF(AND(I1235&gt;2000,I1235&lt;=3000),"2000-3000CC",IF(AND(I1235&gt;3000,I1235&lt;=4000),"3000-4000CC",IF(AND(I1235&gt;4000,I1235&lt;=5000),"4000-5000CC",IF(AND(I1235&gt;5000,I1235&lt;=6000),"&gt;5000CC"))))))</f>
        <v>1000-2000CC</v>
      </c>
    </row>
    <row r="1236" spans="1:11" x14ac:dyDescent="0.3">
      <c r="A1236">
        <v>2970</v>
      </c>
      <c r="B1236" t="s">
        <v>347</v>
      </c>
      <c r="C1236" s="10">
        <v>11.8</v>
      </c>
      <c r="D1236" s="3">
        <v>212661</v>
      </c>
      <c r="E1236" t="s">
        <v>7</v>
      </c>
      <c r="F1236" t="s">
        <v>8</v>
      </c>
      <c r="G1236" t="s">
        <v>27</v>
      </c>
      <c r="H1236">
        <v>2013</v>
      </c>
      <c r="I1236">
        <v>1373</v>
      </c>
      <c r="J1236" t="s">
        <v>10</v>
      </c>
      <c r="K1236" t="str">
        <f>IF(AND(I1236&gt;600,I1236&lt;=1000),"600-1000CC",IF(AND(I1236&gt;1000,I1236&lt;=2000),"1000-2000CC",IF(AND(I1236&gt;2000,I1236&lt;=3000),"2000-3000CC",IF(AND(I1236&gt;3000,I1236&lt;=4000),"3000-4000CC",IF(AND(I1236&gt;4000,I1236&lt;=5000),"4000-5000CC",IF(AND(I1236&gt;5000,I1236&lt;=6000),"&gt;5000CC"))))))</f>
        <v>1000-2000CC</v>
      </c>
    </row>
    <row r="1237" spans="1:11" x14ac:dyDescent="0.3">
      <c r="A1237">
        <v>1118</v>
      </c>
      <c r="B1237" t="s">
        <v>787</v>
      </c>
      <c r="C1237" s="10">
        <v>11.78</v>
      </c>
      <c r="D1237" s="3">
        <v>40011</v>
      </c>
      <c r="E1237" t="s">
        <v>7</v>
      </c>
      <c r="F1237" t="s">
        <v>8</v>
      </c>
      <c r="G1237" t="s">
        <v>9</v>
      </c>
      <c r="H1237">
        <v>2018</v>
      </c>
      <c r="I1237">
        <v>1396</v>
      </c>
      <c r="J1237" t="s">
        <v>10</v>
      </c>
      <c r="K1237" t="str">
        <f>IF(AND(I1237&gt;600,I1237&lt;=1000),"600-1000CC",IF(AND(I1237&gt;1000,I1237&lt;=2000),"1000-2000CC",IF(AND(I1237&gt;2000,I1237&lt;=3000),"2000-3000CC",IF(AND(I1237&gt;3000,I1237&lt;=4000),"3000-4000CC",IF(AND(I1237&gt;4000,I1237&lt;=5000),"4000-5000CC",IF(AND(I1237&gt;5000,I1237&lt;=6000),"&gt;5000CC"))))))</f>
        <v>1000-2000CC</v>
      </c>
    </row>
    <row r="1238" spans="1:11" x14ac:dyDescent="0.3">
      <c r="A1238">
        <v>1387</v>
      </c>
      <c r="B1238" t="s">
        <v>787</v>
      </c>
      <c r="C1238" s="10">
        <v>11.78</v>
      </c>
      <c r="D1238" s="3">
        <v>40011</v>
      </c>
      <c r="E1238" t="s">
        <v>7</v>
      </c>
      <c r="F1238" t="s">
        <v>8</v>
      </c>
      <c r="G1238" t="s">
        <v>9</v>
      </c>
      <c r="H1238">
        <v>2018</v>
      </c>
      <c r="I1238">
        <v>1396</v>
      </c>
      <c r="J1238" t="s">
        <v>10</v>
      </c>
      <c r="K1238" t="str">
        <f>IF(AND(I1238&gt;600,I1238&lt;=1000),"600-1000CC",IF(AND(I1238&gt;1000,I1238&lt;=2000),"1000-2000CC",IF(AND(I1238&gt;2000,I1238&lt;=3000),"2000-3000CC",IF(AND(I1238&gt;3000,I1238&lt;=4000),"3000-4000CC",IF(AND(I1238&gt;4000,I1238&lt;=5000),"4000-5000CC",IF(AND(I1238&gt;5000,I1238&lt;=6000),"&gt;5000CC"))))))</f>
        <v>1000-2000CC</v>
      </c>
    </row>
    <row r="1239" spans="1:11" x14ac:dyDescent="0.3">
      <c r="A1239">
        <v>3311</v>
      </c>
      <c r="B1239" t="s">
        <v>1487</v>
      </c>
      <c r="C1239" s="10">
        <v>11.78</v>
      </c>
      <c r="D1239" s="3">
        <v>63641</v>
      </c>
      <c r="E1239" t="s">
        <v>7</v>
      </c>
      <c r="F1239" t="s">
        <v>8</v>
      </c>
      <c r="G1239" t="s">
        <v>27</v>
      </c>
      <c r="H1239">
        <v>2018</v>
      </c>
      <c r="I1239">
        <v>1248</v>
      </c>
      <c r="J1239" t="s">
        <v>61</v>
      </c>
      <c r="K1239" t="str">
        <f>IF(AND(I1239&gt;600,I1239&lt;=1000),"600-1000CC",IF(AND(I1239&gt;1000,I1239&lt;=2000),"1000-2000CC",IF(AND(I1239&gt;2000,I1239&lt;=3000),"2000-3000CC",IF(AND(I1239&gt;3000,I1239&lt;=4000),"3000-4000CC",IF(AND(I1239&gt;4000,I1239&lt;=5000),"4000-5000CC",IF(AND(I1239&gt;5000,I1239&lt;=6000),"&gt;5000CC"))))))</f>
        <v>1000-2000CC</v>
      </c>
    </row>
    <row r="1240" spans="1:11" x14ac:dyDescent="0.3">
      <c r="A1240">
        <v>638</v>
      </c>
      <c r="B1240" t="s">
        <v>524</v>
      </c>
      <c r="C1240" s="10">
        <v>11.75</v>
      </c>
      <c r="D1240" s="3">
        <v>44000</v>
      </c>
      <c r="E1240" t="s">
        <v>12</v>
      </c>
      <c r="F1240" t="s">
        <v>13</v>
      </c>
      <c r="G1240" t="s">
        <v>9</v>
      </c>
      <c r="H1240">
        <v>2010</v>
      </c>
      <c r="I1240">
        <v>1999</v>
      </c>
      <c r="J1240" t="s">
        <v>127</v>
      </c>
      <c r="K1240" t="str">
        <f>IF(AND(I1240&gt;600,I1240&lt;=1000),"600-1000CC",IF(AND(I1240&gt;1000,I1240&lt;=2000),"1000-2000CC",IF(AND(I1240&gt;2000,I1240&lt;=3000),"2000-3000CC",IF(AND(I1240&gt;3000,I1240&lt;=4000),"3000-4000CC",IF(AND(I1240&gt;4000,I1240&lt;=5000),"4000-5000CC",IF(AND(I1240&gt;5000,I1240&lt;=6000),"&gt;5000CC"))))))</f>
        <v>1000-2000CC</v>
      </c>
    </row>
    <row r="1241" spans="1:11" x14ac:dyDescent="0.3">
      <c r="A1241">
        <v>3173</v>
      </c>
      <c r="B1241" t="s">
        <v>1322</v>
      </c>
      <c r="C1241" s="10">
        <v>11.75</v>
      </c>
      <c r="D1241" s="3">
        <v>169917</v>
      </c>
      <c r="E1241" t="s">
        <v>7</v>
      </c>
      <c r="F1241" t="s">
        <v>8</v>
      </c>
      <c r="G1241" t="s">
        <v>27</v>
      </c>
      <c r="H1241">
        <v>2013</v>
      </c>
      <c r="I1241">
        <v>1086</v>
      </c>
      <c r="J1241" t="s">
        <v>10</v>
      </c>
      <c r="K1241" t="str">
        <f>IF(AND(I1241&gt;600,I1241&lt;=1000),"600-1000CC",IF(AND(I1241&gt;1000,I1241&lt;=2000),"1000-2000CC",IF(AND(I1241&gt;2000,I1241&lt;=3000),"2000-3000CC",IF(AND(I1241&gt;3000,I1241&lt;=4000),"3000-4000CC",IF(AND(I1241&gt;4000,I1241&lt;=5000),"4000-5000CC",IF(AND(I1241&gt;5000,I1241&lt;=6000),"&gt;5000CC"))))))</f>
        <v>1000-2000CC</v>
      </c>
    </row>
    <row r="1242" spans="1:11" x14ac:dyDescent="0.3">
      <c r="A1242">
        <v>2059</v>
      </c>
      <c r="B1242" t="s">
        <v>1093</v>
      </c>
      <c r="C1242" s="10">
        <v>11.7</v>
      </c>
      <c r="D1242" s="3">
        <v>135000</v>
      </c>
      <c r="E1242" t="s">
        <v>7</v>
      </c>
      <c r="F1242" t="s">
        <v>13</v>
      </c>
      <c r="G1242" t="s">
        <v>9</v>
      </c>
      <c r="H1242">
        <v>2011</v>
      </c>
      <c r="I1242">
        <v>5461</v>
      </c>
      <c r="J1242" t="s">
        <v>61</v>
      </c>
      <c r="K1242" t="str">
        <f>IF(AND(I1242&gt;600,I1242&lt;=1000),"600-1000CC",IF(AND(I1242&gt;1000,I1242&lt;=2000),"1000-2000CC",IF(AND(I1242&gt;2000,I1242&lt;=3000),"2000-3000CC",IF(AND(I1242&gt;3000,I1242&lt;=4000),"3000-4000CC",IF(AND(I1242&gt;4000,I1242&lt;=5000),"4000-5000CC",IF(AND(I1242&gt;5000,I1242&lt;=6000),"&gt;5000CC"))))))</f>
        <v>&gt;5000CC</v>
      </c>
    </row>
    <row r="1243" spans="1:11" x14ac:dyDescent="0.3">
      <c r="A1243">
        <v>773</v>
      </c>
      <c r="B1243" t="s">
        <v>595</v>
      </c>
      <c r="C1243" s="10">
        <v>11.65</v>
      </c>
      <c r="D1243" s="3">
        <v>60000</v>
      </c>
      <c r="E1243" t="s">
        <v>7</v>
      </c>
      <c r="F1243" t="s">
        <v>13</v>
      </c>
      <c r="G1243" t="s">
        <v>75</v>
      </c>
      <c r="H1243">
        <v>2012</v>
      </c>
      <c r="I1243">
        <v>2494</v>
      </c>
      <c r="J1243" t="s">
        <v>10</v>
      </c>
      <c r="K1243" t="str">
        <f>IF(AND(I1243&gt;600,I1243&lt;=1000),"600-1000CC",IF(AND(I1243&gt;1000,I1243&lt;=2000),"1000-2000CC",IF(AND(I1243&gt;2000,I1243&lt;=3000),"2000-3000CC",IF(AND(I1243&gt;3000,I1243&lt;=4000),"3000-4000CC",IF(AND(I1243&gt;4000,I1243&lt;=5000),"4000-5000CC",IF(AND(I1243&gt;5000,I1243&lt;=6000),"&gt;5000CC"))))))</f>
        <v>2000-3000CC</v>
      </c>
    </row>
    <row r="1244" spans="1:11" x14ac:dyDescent="0.3">
      <c r="A1244">
        <v>7</v>
      </c>
      <c r="B1244" t="s">
        <v>19</v>
      </c>
      <c r="C1244" s="10">
        <v>11.6</v>
      </c>
      <c r="D1244" s="3">
        <v>14470</v>
      </c>
      <c r="E1244" t="s">
        <v>7</v>
      </c>
      <c r="F1244" t="s">
        <v>8</v>
      </c>
      <c r="G1244" t="s">
        <v>9</v>
      </c>
      <c r="H1244">
        <v>2021</v>
      </c>
      <c r="I1244">
        <v>1498</v>
      </c>
      <c r="J1244" t="s">
        <v>10</v>
      </c>
      <c r="K1244" t="str">
        <f>IF(AND(I1244&gt;600,I1244&lt;=1000),"600-1000CC",IF(AND(I1244&gt;1000,I1244&lt;=2000),"1000-2000CC",IF(AND(I1244&gt;2000,I1244&lt;=3000),"2000-3000CC",IF(AND(I1244&gt;3000,I1244&lt;=4000),"3000-4000CC",IF(AND(I1244&gt;4000,I1244&lt;=5000),"4000-5000CC",IF(AND(I1244&gt;5000,I1244&lt;=6000),"&gt;5000CC"))))))</f>
        <v>1000-2000CC</v>
      </c>
    </row>
    <row r="1245" spans="1:11" x14ac:dyDescent="0.3">
      <c r="A1245">
        <v>4937</v>
      </c>
      <c r="B1245" t="s">
        <v>1832</v>
      </c>
      <c r="C1245" s="10">
        <v>11.6</v>
      </c>
      <c r="D1245" s="3">
        <v>20000</v>
      </c>
      <c r="E1245" t="s">
        <v>7</v>
      </c>
      <c r="F1245" t="s">
        <v>8</v>
      </c>
      <c r="G1245" t="s">
        <v>9</v>
      </c>
      <c r="H1245">
        <v>2020</v>
      </c>
      <c r="I1245">
        <v>796</v>
      </c>
      <c r="J1245" t="s">
        <v>10</v>
      </c>
      <c r="K1245" t="str">
        <f>IF(AND(I1245&gt;600,I1245&lt;=1000),"600-1000CC",IF(AND(I1245&gt;1000,I1245&lt;=2000),"1000-2000CC",IF(AND(I1245&gt;2000,I1245&lt;=3000),"2000-3000CC",IF(AND(I1245&gt;3000,I1245&lt;=4000),"3000-4000CC",IF(AND(I1245&gt;4000,I1245&lt;=5000),"4000-5000CC",IF(AND(I1245&gt;5000,I1245&lt;=6000),"&gt;5000CC"))))))</f>
        <v>600-1000CC</v>
      </c>
    </row>
    <row r="1246" spans="1:11" x14ac:dyDescent="0.3">
      <c r="A1246">
        <v>3521</v>
      </c>
      <c r="B1246" t="s">
        <v>1544</v>
      </c>
      <c r="C1246" s="10">
        <v>11.57</v>
      </c>
      <c r="D1246" s="3">
        <v>91653</v>
      </c>
      <c r="E1246" t="s">
        <v>7</v>
      </c>
      <c r="F1246" t="s">
        <v>13</v>
      </c>
      <c r="G1246" t="s">
        <v>27</v>
      </c>
      <c r="H1246">
        <v>2013</v>
      </c>
      <c r="I1246">
        <v>1497</v>
      </c>
      <c r="J1246" t="s">
        <v>10</v>
      </c>
      <c r="K1246" t="str">
        <f>IF(AND(I1246&gt;600,I1246&lt;=1000),"600-1000CC",IF(AND(I1246&gt;1000,I1246&lt;=2000),"1000-2000CC",IF(AND(I1246&gt;2000,I1246&lt;=3000),"2000-3000CC",IF(AND(I1246&gt;3000,I1246&lt;=4000),"3000-4000CC",IF(AND(I1246&gt;4000,I1246&lt;=5000),"4000-5000CC",IF(AND(I1246&gt;5000,I1246&lt;=6000),"&gt;5000CC"))))))</f>
        <v>1000-2000CC</v>
      </c>
    </row>
    <row r="1247" spans="1:11" x14ac:dyDescent="0.3">
      <c r="A1247">
        <v>846</v>
      </c>
      <c r="B1247" t="s">
        <v>628</v>
      </c>
      <c r="C1247" s="10">
        <v>11.5</v>
      </c>
      <c r="D1247" s="3">
        <v>37233</v>
      </c>
      <c r="E1247" t="s">
        <v>7</v>
      </c>
      <c r="F1247" t="s">
        <v>8</v>
      </c>
      <c r="G1247" t="s">
        <v>9</v>
      </c>
      <c r="H1247">
        <v>2020</v>
      </c>
      <c r="I1247">
        <v>1498</v>
      </c>
      <c r="J1247" t="s">
        <v>10</v>
      </c>
      <c r="K1247" t="str">
        <f>IF(AND(I1247&gt;600,I1247&lt;=1000),"600-1000CC",IF(AND(I1247&gt;1000,I1247&lt;=2000),"1000-2000CC",IF(AND(I1247&gt;2000,I1247&lt;=3000),"2000-3000CC",IF(AND(I1247&gt;3000,I1247&lt;=4000),"3000-4000CC",IF(AND(I1247&gt;4000,I1247&lt;=5000),"4000-5000CC",IF(AND(I1247&gt;5000,I1247&lt;=6000),"&gt;5000CC"))))))</f>
        <v>1000-2000CC</v>
      </c>
    </row>
    <row r="1248" spans="1:11" x14ac:dyDescent="0.3">
      <c r="A1248">
        <v>946</v>
      </c>
      <c r="B1248" t="s">
        <v>697</v>
      </c>
      <c r="C1248" s="10">
        <v>11.5</v>
      </c>
      <c r="D1248" s="3">
        <v>120000</v>
      </c>
      <c r="E1248" t="s">
        <v>7</v>
      </c>
      <c r="F1248" t="s">
        <v>8</v>
      </c>
      <c r="G1248" t="s">
        <v>9</v>
      </c>
      <c r="H1248">
        <v>2019</v>
      </c>
      <c r="I1248">
        <v>1999</v>
      </c>
      <c r="J1248" t="s">
        <v>127</v>
      </c>
      <c r="K1248" t="str">
        <f>IF(AND(I1248&gt;600,I1248&lt;=1000),"600-1000CC",IF(AND(I1248&gt;1000,I1248&lt;=2000),"1000-2000CC",IF(AND(I1248&gt;2000,I1248&lt;=3000),"2000-3000CC",IF(AND(I1248&gt;3000,I1248&lt;=4000),"3000-4000CC",IF(AND(I1248&gt;4000,I1248&lt;=5000),"4000-5000CC",IF(AND(I1248&gt;5000,I1248&lt;=6000),"&gt;5000CC"))))))</f>
        <v>1000-2000CC</v>
      </c>
    </row>
    <row r="1249" spans="1:11" x14ac:dyDescent="0.3">
      <c r="A1249">
        <v>1149</v>
      </c>
      <c r="B1249" t="s">
        <v>151</v>
      </c>
      <c r="C1249" s="10">
        <v>11.5</v>
      </c>
      <c r="D1249" s="3">
        <v>10000</v>
      </c>
      <c r="E1249" t="s">
        <v>12</v>
      </c>
      <c r="F1249" t="s">
        <v>8</v>
      </c>
      <c r="G1249" t="s">
        <v>9</v>
      </c>
      <c r="H1249">
        <v>2021</v>
      </c>
      <c r="I1249">
        <v>2967</v>
      </c>
      <c r="J1249" t="s">
        <v>10</v>
      </c>
      <c r="K1249" t="str">
        <f>IF(AND(I1249&gt;600,I1249&lt;=1000),"600-1000CC",IF(AND(I1249&gt;1000,I1249&lt;=2000),"1000-2000CC",IF(AND(I1249&gt;2000,I1249&lt;=3000),"2000-3000CC",IF(AND(I1249&gt;3000,I1249&lt;=4000),"3000-4000CC",IF(AND(I1249&gt;4000,I1249&lt;=5000),"4000-5000CC",IF(AND(I1249&gt;5000,I1249&lt;=6000),"&gt;5000CC"))))))</f>
        <v>2000-3000CC</v>
      </c>
    </row>
    <row r="1250" spans="1:11" x14ac:dyDescent="0.3">
      <c r="A1250">
        <v>1430</v>
      </c>
      <c r="B1250" t="s">
        <v>151</v>
      </c>
      <c r="C1250" s="10">
        <v>11.5</v>
      </c>
      <c r="D1250" s="3">
        <v>10000</v>
      </c>
      <c r="E1250" t="s">
        <v>12</v>
      </c>
      <c r="F1250" t="s">
        <v>8</v>
      </c>
      <c r="G1250" t="s">
        <v>9</v>
      </c>
      <c r="H1250">
        <v>2021</v>
      </c>
      <c r="I1250">
        <v>1197</v>
      </c>
      <c r="J1250" t="s">
        <v>10</v>
      </c>
      <c r="K1250" t="str">
        <f>IF(AND(I1250&gt;600,I1250&lt;=1000),"600-1000CC",IF(AND(I1250&gt;1000,I1250&lt;=2000),"1000-2000CC",IF(AND(I1250&gt;2000,I1250&lt;=3000),"2000-3000CC",IF(AND(I1250&gt;3000,I1250&lt;=4000),"3000-4000CC",IF(AND(I1250&gt;4000,I1250&lt;=5000),"4000-5000CC",IF(AND(I1250&gt;5000,I1250&lt;=6000),"&gt;5000CC"))))))</f>
        <v>1000-2000CC</v>
      </c>
    </row>
    <row r="1251" spans="1:11" x14ac:dyDescent="0.3">
      <c r="A1251">
        <v>2235</v>
      </c>
      <c r="B1251" t="s">
        <v>651</v>
      </c>
      <c r="C1251" s="10">
        <v>11.5</v>
      </c>
      <c r="D1251" s="3">
        <v>76365</v>
      </c>
      <c r="E1251" t="s">
        <v>7</v>
      </c>
      <c r="F1251" t="s">
        <v>8</v>
      </c>
      <c r="G1251" t="s">
        <v>9</v>
      </c>
      <c r="H1251">
        <v>2016</v>
      </c>
      <c r="I1251">
        <v>1199</v>
      </c>
      <c r="J1251" t="s">
        <v>10</v>
      </c>
      <c r="K1251" t="str">
        <f>IF(AND(I1251&gt;600,I1251&lt;=1000),"600-1000CC",IF(AND(I1251&gt;1000,I1251&lt;=2000),"1000-2000CC",IF(AND(I1251&gt;2000,I1251&lt;=3000),"2000-3000CC",IF(AND(I1251&gt;3000,I1251&lt;=4000),"3000-4000CC",IF(AND(I1251&gt;4000,I1251&lt;=5000),"4000-5000CC",IF(AND(I1251&gt;5000,I1251&lt;=6000),"&gt;5000CC"))))))</f>
        <v>1000-2000CC</v>
      </c>
    </row>
    <row r="1252" spans="1:11" x14ac:dyDescent="0.3">
      <c r="A1252">
        <v>2238</v>
      </c>
      <c r="B1252" t="s">
        <v>607</v>
      </c>
      <c r="C1252" s="10">
        <v>11.5</v>
      </c>
      <c r="D1252" s="3">
        <v>25000</v>
      </c>
      <c r="E1252" t="s">
        <v>12</v>
      </c>
      <c r="F1252" t="s">
        <v>13</v>
      </c>
      <c r="G1252" t="s">
        <v>9</v>
      </c>
      <c r="H1252">
        <v>2018</v>
      </c>
      <c r="I1252">
        <v>1199</v>
      </c>
      <c r="J1252" t="s">
        <v>10</v>
      </c>
      <c r="K1252" t="str">
        <f>IF(AND(I1252&gt;600,I1252&lt;=1000),"600-1000CC",IF(AND(I1252&gt;1000,I1252&lt;=2000),"1000-2000CC",IF(AND(I1252&gt;2000,I1252&lt;=3000),"2000-3000CC",IF(AND(I1252&gt;3000,I1252&lt;=4000),"3000-4000CC",IF(AND(I1252&gt;4000,I1252&lt;=5000),"4000-5000CC",IF(AND(I1252&gt;5000,I1252&lt;=6000),"&gt;5000CC"))))))</f>
        <v>1000-2000CC</v>
      </c>
    </row>
    <row r="1253" spans="1:11" x14ac:dyDescent="0.3">
      <c r="A1253">
        <v>2330</v>
      </c>
      <c r="B1253" t="s">
        <v>131</v>
      </c>
      <c r="C1253" s="10">
        <v>11.5</v>
      </c>
      <c r="D1253" s="3">
        <v>92916</v>
      </c>
      <c r="E1253" t="s">
        <v>7</v>
      </c>
      <c r="F1253" t="s">
        <v>8</v>
      </c>
      <c r="G1253" t="s">
        <v>9</v>
      </c>
      <c r="H1253">
        <v>2019</v>
      </c>
      <c r="I1253">
        <v>1461</v>
      </c>
      <c r="J1253" t="s">
        <v>10</v>
      </c>
      <c r="K1253" t="str">
        <f>IF(AND(I1253&gt;600,I1253&lt;=1000),"600-1000CC",IF(AND(I1253&gt;1000,I1253&lt;=2000),"1000-2000CC",IF(AND(I1253&gt;2000,I1253&lt;=3000),"2000-3000CC",IF(AND(I1253&gt;3000,I1253&lt;=4000),"3000-4000CC",IF(AND(I1253&gt;4000,I1253&lt;=5000),"4000-5000CC",IF(AND(I1253&gt;5000,I1253&lt;=6000),"&gt;5000CC"))))))</f>
        <v>1000-2000CC</v>
      </c>
    </row>
    <row r="1254" spans="1:11" x14ac:dyDescent="0.3">
      <c r="A1254">
        <v>2485</v>
      </c>
      <c r="B1254" t="s">
        <v>1251</v>
      </c>
      <c r="C1254" s="10">
        <v>11.5</v>
      </c>
      <c r="D1254" s="3">
        <v>64000</v>
      </c>
      <c r="E1254" t="s">
        <v>7</v>
      </c>
      <c r="F1254" t="s">
        <v>8</v>
      </c>
      <c r="G1254" t="s">
        <v>9</v>
      </c>
      <c r="H1254">
        <v>2018</v>
      </c>
      <c r="I1254">
        <v>1197</v>
      </c>
      <c r="J1254" t="s">
        <v>10</v>
      </c>
      <c r="K1254" t="str">
        <f>IF(AND(I1254&gt;600,I1254&lt;=1000),"600-1000CC",IF(AND(I1254&gt;1000,I1254&lt;=2000),"1000-2000CC",IF(AND(I1254&gt;2000,I1254&lt;=3000),"2000-3000CC",IF(AND(I1254&gt;3000,I1254&lt;=4000),"3000-4000CC",IF(AND(I1254&gt;4000,I1254&lt;=5000),"4000-5000CC",IF(AND(I1254&gt;5000,I1254&lt;=6000),"&gt;5000CC"))))))</f>
        <v>1000-2000CC</v>
      </c>
    </row>
    <row r="1255" spans="1:11" x14ac:dyDescent="0.3">
      <c r="A1255">
        <v>5257</v>
      </c>
      <c r="B1255" t="s">
        <v>151</v>
      </c>
      <c r="C1255" s="10">
        <v>11.5</v>
      </c>
      <c r="D1255" s="3">
        <v>10000</v>
      </c>
      <c r="E1255" t="s">
        <v>12</v>
      </c>
      <c r="F1255" t="s">
        <v>8</v>
      </c>
      <c r="G1255" t="s">
        <v>9</v>
      </c>
      <c r="H1255">
        <v>2021</v>
      </c>
      <c r="I1255">
        <v>1998</v>
      </c>
      <c r="J1255" t="s">
        <v>10</v>
      </c>
      <c r="K1255" t="str">
        <f>IF(AND(I1255&gt;600,I1255&lt;=1000),"600-1000CC",IF(AND(I1255&gt;1000,I1255&lt;=2000),"1000-2000CC",IF(AND(I1255&gt;2000,I1255&lt;=3000),"2000-3000CC",IF(AND(I1255&gt;3000,I1255&lt;=4000),"3000-4000CC",IF(AND(I1255&gt;4000,I1255&lt;=5000),"4000-5000CC",IF(AND(I1255&gt;5000,I1255&lt;=6000),"&gt;5000CC"))))))</f>
        <v>1000-2000CC</v>
      </c>
    </row>
    <row r="1256" spans="1:11" x14ac:dyDescent="0.3">
      <c r="A1256">
        <v>5413</v>
      </c>
      <c r="B1256" t="s">
        <v>1907</v>
      </c>
      <c r="C1256" s="10">
        <v>11.5</v>
      </c>
      <c r="D1256" s="3">
        <v>66000</v>
      </c>
      <c r="E1256" t="s">
        <v>7</v>
      </c>
      <c r="F1256" t="s">
        <v>8</v>
      </c>
      <c r="G1256" t="s">
        <v>9</v>
      </c>
      <c r="H1256">
        <v>2018</v>
      </c>
      <c r="I1256">
        <v>1197</v>
      </c>
      <c r="J1256" t="s">
        <v>10</v>
      </c>
      <c r="K1256" t="str">
        <f>IF(AND(I1256&gt;600,I1256&lt;=1000),"600-1000CC",IF(AND(I1256&gt;1000,I1256&lt;=2000),"1000-2000CC",IF(AND(I1256&gt;2000,I1256&lt;=3000),"2000-3000CC",IF(AND(I1256&gt;3000,I1256&lt;=4000),"3000-4000CC",IF(AND(I1256&gt;4000,I1256&lt;=5000),"4000-5000CC",IF(AND(I1256&gt;5000,I1256&lt;=6000),"&gt;5000CC"))))))</f>
        <v>1000-2000CC</v>
      </c>
    </row>
    <row r="1257" spans="1:11" x14ac:dyDescent="0.3">
      <c r="A1257">
        <v>1282</v>
      </c>
      <c r="B1257" t="s">
        <v>851</v>
      </c>
      <c r="C1257" s="10">
        <v>11.49</v>
      </c>
      <c r="D1257" s="3">
        <v>60000</v>
      </c>
      <c r="E1257" t="s">
        <v>7</v>
      </c>
      <c r="F1257" t="s">
        <v>13</v>
      </c>
      <c r="G1257" t="s">
        <v>9</v>
      </c>
      <c r="H1257">
        <v>2014</v>
      </c>
      <c r="I1257">
        <v>1998</v>
      </c>
      <c r="J1257" t="s">
        <v>10</v>
      </c>
      <c r="K1257" t="str">
        <f>IF(AND(I1257&gt;600,I1257&lt;=1000),"600-1000CC",IF(AND(I1257&gt;1000,I1257&lt;=2000),"1000-2000CC",IF(AND(I1257&gt;2000,I1257&lt;=3000),"2000-3000CC",IF(AND(I1257&gt;3000,I1257&lt;=4000),"3000-4000CC",IF(AND(I1257&gt;4000,I1257&lt;=5000),"4000-5000CC",IF(AND(I1257&gt;5000,I1257&lt;=6000),"&gt;5000CC"))))))</f>
        <v>1000-2000CC</v>
      </c>
    </row>
    <row r="1258" spans="1:11" x14ac:dyDescent="0.3">
      <c r="A1258">
        <v>2744</v>
      </c>
      <c r="B1258" t="s">
        <v>1331</v>
      </c>
      <c r="C1258" s="10">
        <v>11.46</v>
      </c>
      <c r="D1258" s="3">
        <v>25572</v>
      </c>
      <c r="E1258" t="s">
        <v>12</v>
      </c>
      <c r="F1258" t="s">
        <v>8</v>
      </c>
      <c r="G1258" t="s">
        <v>9</v>
      </c>
      <c r="H1258">
        <v>2019</v>
      </c>
      <c r="I1258">
        <v>796</v>
      </c>
      <c r="J1258" t="s">
        <v>10</v>
      </c>
      <c r="K1258" t="str">
        <f>IF(AND(I1258&gt;600,I1258&lt;=1000),"600-1000CC",IF(AND(I1258&gt;1000,I1258&lt;=2000),"1000-2000CC",IF(AND(I1258&gt;2000,I1258&lt;=3000),"2000-3000CC",IF(AND(I1258&gt;3000,I1258&lt;=4000),"3000-4000CC",IF(AND(I1258&gt;4000,I1258&lt;=5000),"4000-5000CC",IF(AND(I1258&gt;5000,I1258&lt;=6000),"&gt;5000CC"))))))</f>
        <v>600-1000CC</v>
      </c>
    </row>
    <row r="1259" spans="1:11" x14ac:dyDescent="0.3">
      <c r="A1259">
        <v>403</v>
      </c>
      <c r="B1259" t="s">
        <v>355</v>
      </c>
      <c r="C1259" s="10">
        <v>11.45</v>
      </c>
      <c r="D1259" s="3">
        <v>54000</v>
      </c>
      <c r="E1259" t="s">
        <v>12</v>
      </c>
      <c r="F1259" t="s">
        <v>13</v>
      </c>
      <c r="G1259" t="s">
        <v>9</v>
      </c>
      <c r="H1259">
        <v>2021</v>
      </c>
      <c r="I1259">
        <v>999</v>
      </c>
      <c r="J1259" t="s">
        <v>10</v>
      </c>
      <c r="K1259" t="str">
        <f>IF(AND(I1259&gt;600,I1259&lt;=1000),"600-1000CC",IF(AND(I1259&gt;1000,I1259&lt;=2000),"1000-2000CC",IF(AND(I1259&gt;2000,I1259&lt;=3000),"2000-3000CC",IF(AND(I1259&gt;3000,I1259&lt;=4000),"3000-4000CC",IF(AND(I1259&gt;4000,I1259&lt;=5000),"4000-5000CC",IF(AND(I1259&gt;5000,I1259&lt;=6000),"&gt;5000CC"))))))</f>
        <v>600-1000CC</v>
      </c>
    </row>
    <row r="1260" spans="1:11" x14ac:dyDescent="0.3">
      <c r="A1260">
        <v>1844</v>
      </c>
      <c r="B1260" t="s">
        <v>58</v>
      </c>
      <c r="C1260" s="10">
        <v>11.45</v>
      </c>
      <c r="D1260" s="3">
        <v>26000</v>
      </c>
      <c r="E1260" t="s">
        <v>12</v>
      </c>
      <c r="F1260" t="s">
        <v>8</v>
      </c>
      <c r="G1260" t="s">
        <v>9</v>
      </c>
      <c r="H1260">
        <v>2020</v>
      </c>
      <c r="I1260">
        <v>2393</v>
      </c>
      <c r="J1260" t="s">
        <v>61</v>
      </c>
      <c r="K1260" t="str">
        <f>IF(AND(I1260&gt;600,I1260&lt;=1000),"600-1000CC",IF(AND(I1260&gt;1000,I1260&lt;=2000),"1000-2000CC",IF(AND(I1260&gt;2000,I1260&lt;=3000),"2000-3000CC",IF(AND(I1260&gt;3000,I1260&lt;=4000),"3000-4000CC",IF(AND(I1260&gt;4000,I1260&lt;=5000),"4000-5000CC",IF(AND(I1260&gt;5000,I1260&lt;=6000),"&gt;5000CC"))))))</f>
        <v>2000-3000CC</v>
      </c>
    </row>
    <row r="1261" spans="1:11" x14ac:dyDescent="0.3">
      <c r="A1261">
        <v>2449</v>
      </c>
      <c r="B1261" t="s">
        <v>529</v>
      </c>
      <c r="C1261" s="10">
        <v>11.43</v>
      </c>
      <c r="D1261" s="3">
        <v>69509</v>
      </c>
      <c r="E1261" t="s">
        <v>12</v>
      </c>
      <c r="F1261" t="s">
        <v>13</v>
      </c>
      <c r="G1261" t="s">
        <v>27</v>
      </c>
      <c r="H1261">
        <v>2016</v>
      </c>
      <c r="I1261">
        <v>2982</v>
      </c>
      <c r="J1261" t="s">
        <v>61</v>
      </c>
      <c r="K1261" t="str">
        <f>IF(AND(I1261&gt;600,I1261&lt;=1000),"600-1000CC",IF(AND(I1261&gt;1000,I1261&lt;=2000),"1000-2000CC",IF(AND(I1261&gt;2000,I1261&lt;=3000),"2000-3000CC",IF(AND(I1261&gt;3000,I1261&lt;=4000),"3000-4000CC",IF(AND(I1261&gt;4000,I1261&lt;=5000),"4000-5000CC",IF(AND(I1261&gt;5000,I1261&lt;=6000),"&gt;5000CC"))))))</f>
        <v>2000-3000CC</v>
      </c>
    </row>
    <row r="1262" spans="1:11" x14ac:dyDescent="0.3">
      <c r="A1262">
        <v>3474</v>
      </c>
      <c r="B1262" t="s">
        <v>779</v>
      </c>
      <c r="C1262" s="10">
        <v>11.36</v>
      </c>
      <c r="D1262" s="3">
        <v>86063</v>
      </c>
      <c r="E1262" t="s">
        <v>7</v>
      </c>
      <c r="F1262" t="s">
        <v>13</v>
      </c>
      <c r="G1262" t="s">
        <v>9</v>
      </c>
      <c r="H1262">
        <v>2014</v>
      </c>
      <c r="I1262">
        <v>1498</v>
      </c>
      <c r="J1262" t="s">
        <v>61</v>
      </c>
      <c r="K1262" t="str">
        <f>IF(AND(I1262&gt;600,I1262&lt;=1000),"600-1000CC",IF(AND(I1262&gt;1000,I1262&lt;=2000),"1000-2000CC",IF(AND(I1262&gt;2000,I1262&lt;=3000),"2000-3000CC",IF(AND(I1262&gt;3000,I1262&lt;=4000),"3000-4000CC",IF(AND(I1262&gt;4000,I1262&lt;=5000),"4000-5000CC",IF(AND(I1262&gt;5000,I1262&lt;=6000),"&gt;5000CC"))))))</f>
        <v>1000-2000CC</v>
      </c>
    </row>
    <row r="1263" spans="1:11" x14ac:dyDescent="0.3">
      <c r="A1263">
        <v>1040</v>
      </c>
      <c r="B1263" t="s">
        <v>750</v>
      </c>
      <c r="C1263" s="10">
        <v>11.3</v>
      </c>
      <c r="D1263" s="3">
        <v>74176</v>
      </c>
      <c r="E1263" t="s">
        <v>7</v>
      </c>
      <c r="F1263" t="s">
        <v>8</v>
      </c>
      <c r="G1263" t="s">
        <v>9</v>
      </c>
      <c r="H1263">
        <v>2016</v>
      </c>
      <c r="I1263">
        <v>998</v>
      </c>
      <c r="J1263" t="s">
        <v>10</v>
      </c>
      <c r="K1263" t="str">
        <f>IF(AND(I1263&gt;600,I1263&lt;=1000),"600-1000CC",IF(AND(I1263&gt;1000,I1263&lt;=2000),"1000-2000CC",IF(AND(I1263&gt;2000,I1263&lt;=3000),"2000-3000CC",IF(AND(I1263&gt;3000,I1263&lt;=4000),"3000-4000CC",IF(AND(I1263&gt;4000,I1263&lt;=5000),"4000-5000CC",IF(AND(I1263&gt;5000,I1263&lt;=6000),"&gt;5000CC"))))))</f>
        <v>600-1000CC</v>
      </c>
    </row>
    <row r="1264" spans="1:11" x14ac:dyDescent="0.3">
      <c r="A1264">
        <v>1113</v>
      </c>
      <c r="B1264" t="s">
        <v>416</v>
      </c>
      <c r="C1264" s="10">
        <v>11.3</v>
      </c>
      <c r="D1264" s="3">
        <v>66518</v>
      </c>
      <c r="E1264" t="s">
        <v>7</v>
      </c>
      <c r="F1264" t="s">
        <v>8</v>
      </c>
      <c r="G1264" t="s">
        <v>27</v>
      </c>
      <c r="H1264">
        <v>2019</v>
      </c>
      <c r="I1264">
        <v>1582</v>
      </c>
      <c r="J1264" t="s">
        <v>10</v>
      </c>
      <c r="K1264" t="str">
        <f>IF(AND(I1264&gt;600,I1264&lt;=1000),"600-1000CC",IF(AND(I1264&gt;1000,I1264&lt;=2000),"1000-2000CC",IF(AND(I1264&gt;2000,I1264&lt;=3000),"2000-3000CC",IF(AND(I1264&gt;3000,I1264&lt;=4000),"3000-4000CC",IF(AND(I1264&gt;4000,I1264&lt;=5000),"4000-5000CC",IF(AND(I1264&gt;5000,I1264&lt;=6000),"&gt;5000CC"))))))</f>
        <v>1000-2000CC</v>
      </c>
    </row>
    <row r="1265" spans="1:11" x14ac:dyDescent="0.3">
      <c r="A1265">
        <v>1382</v>
      </c>
      <c r="B1265" t="s">
        <v>416</v>
      </c>
      <c r="C1265" s="10">
        <v>11.3</v>
      </c>
      <c r="D1265" s="3">
        <v>66518</v>
      </c>
      <c r="E1265" t="s">
        <v>7</v>
      </c>
      <c r="F1265" t="s">
        <v>8</v>
      </c>
      <c r="G1265" t="s">
        <v>27</v>
      </c>
      <c r="H1265">
        <v>2019</v>
      </c>
      <c r="I1265">
        <v>1582</v>
      </c>
      <c r="J1265" t="s">
        <v>10</v>
      </c>
      <c r="K1265" t="str">
        <f>IF(AND(I1265&gt;600,I1265&lt;=1000),"600-1000CC",IF(AND(I1265&gt;1000,I1265&lt;=2000),"1000-2000CC",IF(AND(I1265&gt;2000,I1265&lt;=3000),"2000-3000CC",IF(AND(I1265&gt;3000,I1265&lt;=4000),"3000-4000CC",IF(AND(I1265&gt;4000,I1265&lt;=5000),"4000-5000CC",IF(AND(I1265&gt;5000,I1265&lt;=6000),"&gt;5000CC"))))))</f>
        <v>1000-2000CC</v>
      </c>
    </row>
    <row r="1266" spans="1:11" x14ac:dyDescent="0.3">
      <c r="A1266">
        <v>2340</v>
      </c>
      <c r="B1266" t="s">
        <v>1199</v>
      </c>
      <c r="C1266" s="10">
        <v>11.3</v>
      </c>
      <c r="D1266" s="3">
        <v>69824</v>
      </c>
      <c r="E1266" t="s">
        <v>7</v>
      </c>
      <c r="F1266" t="s">
        <v>8</v>
      </c>
      <c r="G1266" t="s">
        <v>9</v>
      </c>
      <c r="H1266">
        <v>2020</v>
      </c>
      <c r="I1266">
        <v>1193</v>
      </c>
      <c r="J1266" t="s">
        <v>10</v>
      </c>
      <c r="K1266" t="str">
        <f>IF(AND(I1266&gt;600,I1266&lt;=1000),"600-1000CC",IF(AND(I1266&gt;1000,I1266&lt;=2000),"1000-2000CC",IF(AND(I1266&gt;2000,I1266&lt;=3000),"2000-3000CC",IF(AND(I1266&gt;3000,I1266&lt;=4000),"3000-4000CC",IF(AND(I1266&gt;4000,I1266&lt;=5000),"4000-5000CC",IF(AND(I1266&gt;5000,I1266&lt;=6000),"&gt;5000CC"))))))</f>
        <v>1000-2000CC</v>
      </c>
    </row>
    <row r="1267" spans="1:11" x14ac:dyDescent="0.3">
      <c r="A1267">
        <v>209</v>
      </c>
      <c r="B1267" t="s">
        <v>202</v>
      </c>
      <c r="C1267" s="10">
        <v>11.25</v>
      </c>
      <c r="D1267" s="3">
        <v>30000</v>
      </c>
      <c r="E1267" t="s">
        <v>7</v>
      </c>
      <c r="F1267" t="s">
        <v>13</v>
      </c>
      <c r="G1267" t="s">
        <v>9</v>
      </c>
      <c r="H1267">
        <v>2016</v>
      </c>
      <c r="I1267">
        <v>1997</v>
      </c>
      <c r="J1267" t="s">
        <v>61</v>
      </c>
      <c r="K1267" t="str">
        <f>IF(AND(I1267&gt;600,I1267&lt;=1000),"600-1000CC",IF(AND(I1267&gt;1000,I1267&lt;=2000),"1000-2000CC",IF(AND(I1267&gt;2000,I1267&lt;=3000),"2000-3000CC",IF(AND(I1267&gt;3000,I1267&lt;=4000),"3000-4000CC",IF(AND(I1267&gt;4000,I1267&lt;=5000),"4000-5000CC",IF(AND(I1267&gt;5000,I1267&lt;=6000),"&gt;5000CC"))))))</f>
        <v>1000-2000CC</v>
      </c>
    </row>
    <row r="1268" spans="1:11" x14ac:dyDescent="0.3">
      <c r="A1268">
        <v>415</v>
      </c>
      <c r="B1268" t="s">
        <v>362</v>
      </c>
      <c r="C1268" s="10">
        <v>11.25</v>
      </c>
      <c r="D1268" s="3">
        <v>111000</v>
      </c>
      <c r="E1268" t="s">
        <v>7</v>
      </c>
      <c r="F1268" t="s">
        <v>8</v>
      </c>
      <c r="G1268" t="s">
        <v>27</v>
      </c>
      <c r="H1268">
        <v>2015</v>
      </c>
      <c r="I1268">
        <v>2179</v>
      </c>
      <c r="J1268" t="s">
        <v>289</v>
      </c>
      <c r="K1268" t="str">
        <f>IF(AND(I1268&gt;600,I1268&lt;=1000),"600-1000CC",IF(AND(I1268&gt;1000,I1268&lt;=2000),"1000-2000CC",IF(AND(I1268&gt;2000,I1268&lt;=3000),"2000-3000CC",IF(AND(I1268&gt;3000,I1268&lt;=4000),"3000-4000CC",IF(AND(I1268&gt;4000,I1268&lt;=5000),"4000-5000CC",IF(AND(I1268&gt;5000,I1268&lt;=6000),"&gt;5000CC"))))))</f>
        <v>2000-3000CC</v>
      </c>
    </row>
    <row r="1269" spans="1:11" x14ac:dyDescent="0.3">
      <c r="A1269">
        <v>588</v>
      </c>
      <c r="B1269" t="s">
        <v>491</v>
      </c>
      <c r="C1269" s="10">
        <v>11.25</v>
      </c>
      <c r="D1269" s="3">
        <v>10000</v>
      </c>
      <c r="E1269" t="s">
        <v>12</v>
      </c>
      <c r="F1269" t="s">
        <v>13</v>
      </c>
      <c r="G1269" t="s">
        <v>9</v>
      </c>
      <c r="H1269">
        <v>2021</v>
      </c>
      <c r="I1269">
        <v>1197</v>
      </c>
      <c r="J1269" t="s">
        <v>10</v>
      </c>
      <c r="K1269" t="str">
        <f>IF(AND(I1269&gt;600,I1269&lt;=1000),"600-1000CC",IF(AND(I1269&gt;1000,I1269&lt;=2000),"1000-2000CC",IF(AND(I1269&gt;2000,I1269&lt;=3000),"2000-3000CC",IF(AND(I1269&gt;3000,I1269&lt;=4000),"3000-4000CC",IF(AND(I1269&gt;4000,I1269&lt;=5000),"4000-5000CC",IF(AND(I1269&gt;5000,I1269&lt;=6000),"&gt;5000CC"))))))</f>
        <v>1000-2000CC</v>
      </c>
    </row>
    <row r="1270" spans="1:11" x14ac:dyDescent="0.3">
      <c r="A1270">
        <v>601</v>
      </c>
      <c r="B1270" t="s">
        <v>151</v>
      </c>
      <c r="C1270" s="10">
        <v>11.25</v>
      </c>
      <c r="D1270" s="3">
        <v>1199</v>
      </c>
      <c r="E1270" t="s">
        <v>12</v>
      </c>
      <c r="F1270" t="s">
        <v>8</v>
      </c>
      <c r="G1270" t="s">
        <v>9</v>
      </c>
      <c r="H1270">
        <v>2021</v>
      </c>
      <c r="I1270">
        <v>2143</v>
      </c>
      <c r="J1270" t="s">
        <v>10</v>
      </c>
      <c r="K1270" t="str">
        <f>IF(AND(I1270&gt;600,I1270&lt;=1000),"600-1000CC",IF(AND(I1270&gt;1000,I1270&lt;=2000),"1000-2000CC",IF(AND(I1270&gt;2000,I1270&lt;=3000),"2000-3000CC",IF(AND(I1270&gt;3000,I1270&lt;=4000),"3000-4000CC",IF(AND(I1270&gt;4000,I1270&lt;=5000),"4000-5000CC",IF(AND(I1270&gt;5000,I1270&lt;=6000),"&gt;5000CC"))))))</f>
        <v>2000-3000CC</v>
      </c>
    </row>
    <row r="1271" spans="1:11" x14ac:dyDescent="0.3">
      <c r="A1271">
        <v>863</v>
      </c>
      <c r="B1271" t="s">
        <v>58</v>
      </c>
      <c r="C1271" s="10">
        <v>11.25</v>
      </c>
      <c r="D1271" s="3">
        <v>4028</v>
      </c>
      <c r="E1271" t="s">
        <v>12</v>
      </c>
      <c r="F1271" t="s">
        <v>8</v>
      </c>
      <c r="G1271" t="s">
        <v>9</v>
      </c>
      <c r="H1271">
        <v>2021</v>
      </c>
      <c r="I1271">
        <v>2925</v>
      </c>
      <c r="J1271" t="s">
        <v>61</v>
      </c>
      <c r="K1271" t="str">
        <f>IF(AND(I1271&gt;600,I1271&lt;=1000),"600-1000CC",IF(AND(I1271&gt;1000,I1271&lt;=2000),"1000-2000CC",IF(AND(I1271&gt;2000,I1271&lt;=3000),"2000-3000CC",IF(AND(I1271&gt;3000,I1271&lt;=4000),"3000-4000CC",IF(AND(I1271&gt;4000,I1271&lt;=5000),"4000-5000CC",IF(AND(I1271&gt;5000,I1271&lt;=6000),"&gt;5000CC"))))))</f>
        <v>2000-3000CC</v>
      </c>
    </row>
    <row r="1272" spans="1:11" x14ac:dyDescent="0.3">
      <c r="A1272">
        <v>1311</v>
      </c>
      <c r="B1272" t="s">
        <v>595</v>
      </c>
      <c r="C1272" s="10">
        <v>11.25</v>
      </c>
      <c r="D1272" s="3">
        <v>68000</v>
      </c>
      <c r="E1272" t="s">
        <v>7</v>
      </c>
      <c r="F1272" t="s">
        <v>13</v>
      </c>
      <c r="G1272" t="s">
        <v>27</v>
      </c>
      <c r="H1272">
        <v>2013</v>
      </c>
      <c r="I1272">
        <v>1796</v>
      </c>
      <c r="J1272" t="s">
        <v>10</v>
      </c>
      <c r="K1272" t="str">
        <f>IF(AND(I1272&gt;600,I1272&lt;=1000),"600-1000CC",IF(AND(I1272&gt;1000,I1272&lt;=2000),"1000-2000CC",IF(AND(I1272&gt;2000,I1272&lt;=3000),"2000-3000CC",IF(AND(I1272&gt;3000,I1272&lt;=4000),"3000-4000CC",IF(AND(I1272&gt;4000,I1272&lt;=5000),"4000-5000CC",IF(AND(I1272&gt;5000,I1272&lt;=6000),"&gt;5000CC"))))))</f>
        <v>1000-2000CC</v>
      </c>
    </row>
    <row r="1273" spans="1:11" x14ac:dyDescent="0.3">
      <c r="A1273">
        <v>1865</v>
      </c>
      <c r="B1273" t="s">
        <v>1030</v>
      </c>
      <c r="C1273" s="10">
        <v>11.25</v>
      </c>
      <c r="D1273" s="3">
        <v>11000</v>
      </c>
      <c r="E1273" t="s">
        <v>12</v>
      </c>
      <c r="F1273" t="s">
        <v>13</v>
      </c>
      <c r="G1273" t="s">
        <v>9</v>
      </c>
      <c r="H1273">
        <v>2021</v>
      </c>
      <c r="I1273">
        <v>1396</v>
      </c>
      <c r="J1273" t="s">
        <v>10</v>
      </c>
      <c r="K1273" t="str">
        <f>IF(AND(I1273&gt;600,I1273&lt;=1000),"600-1000CC",IF(AND(I1273&gt;1000,I1273&lt;=2000),"1000-2000CC",IF(AND(I1273&gt;2000,I1273&lt;=3000),"2000-3000CC",IF(AND(I1273&gt;3000,I1273&lt;=4000),"3000-4000CC",IF(AND(I1273&gt;4000,I1273&lt;=5000),"4000-5000CC",IF(AND(I1273&gt;5000,I1273&lt;=6000),"&gt;5000CC"))))))</f>
        <v>1000-2000CC</v>
      </c>
    </row>
    <row r="1274" spans="1:11" x14ac:dyDescent="0.3">
      <c r="A1274">
        <v>3031</v>
      </c>
      <c r="B1274" t="s">
        <v>542</v>
      </c>
      <c r="C1274" s="10">
        <v>11.25</v>
      </c>
      <c r="D1274" s="3">
        <v>88000</v>
      </c>
      <c r="E1274" t="s">
        <v>7</v>
      </c>
      <c r="F1274" t="s">
        <v>8</v>
      </c>
      <c r="G1274" t="s">
        <v>9</v>
      </c>
      <c r="H1274">
        <v>2017</v>
      </c>
      <c r="I1274">
        <v>2982</v>
      </c>
      <c r="J1274" t="s">
        <v>61</v>
      </c>
      <c r="K1274" t="str">
        <f>IF(AND(I1274&gt;600,I1274&lt;=1000),"600-1000CC",IF(AND(I1274&gt;1000,I1274&lt;=2000),"1000-2000CC",IF(AND(I1274&gt;2000,I1274&lt;=3000),"2000-3000CC",IF(AND(I1274&gt;3000,I1274&lt;=4000),"3000-4000CC",IF(AND(I1274&gt;4000,I1274&lt;=5000),"4000-5000CC",IF(AND(I1274&gt;5000,I1274&lt;=6000),"&gt;5000CC"))))))</f>
        <v>2000-3000CC</v>
      </c>
    </row>
    <row r="1275" spans="1:11" x14ac:dyDescent="0.3">
      <c r="A1275">
        <v>3415</v>
      </c>
      <c r="B1275" t="s">
        <v>1218</v>
      </c>
      <c r="C1275" s="10">
        <v>11.25</v>
      </c>
      <c r="D1275" s="3">
        <v>99695</v>
      </c>
      <c r="E1275" t="s">
        <v>7</v>
      </c>
      <c r="F1275" t="s">
        <v>8</v>
      </c>
      <c r="G1275" t="s">
        <v>9</v>
      </c>
      <c r="H1275">
        <v>2017</v>
      </c>
      <c r="I1275">
        <v>2393</v>
      </c>
      <c r="J1275" t="s">
        <v>10</v>
      </c>
      <c r="K1275" t="str">
        <f>IF(AND(I1275&gt;600,I1275&lt;=1000),"600-1000CC",IF(AND(I1275&gt;1000,I1275&lt;=2000),"1000-2000CC",IF(AND(I1275&gt;2000,I1275&lt;=3000),"2000-3000CC",IF(AND(I1275&gt;3000,I1275&lt;=4000),"3000-4000CC",IF(AND(I1275&gt;4000,I1275&lt;=5000),"4000-5000CC",IF(AND(I1275&gt;5000,I1275&lt;=6000),"&gt;5000CC"))))))</f>
        <v>2000-3000CC</v>
      </c>
    </row>
    <row r="1276" spans="1:11" x14ac:dyDescent="0.3">
      <c r="A1276">
        <v>5448</v>
      </c>
      <c r="B1276" t="s">
        <v>1509</v>
      </c>
      <c r="C1276" s="10">
        <v>11.25</v>
      </c>
      <c r="D1276" s="3">
        <v>40000</v>
      </c>
      <c r="E1276" t="s">
        <v>7</v>
      </c>
      <c r="F1276" t="s">
        <v>8</v>
      </c>
      <c r="G1276" t="s">
        <v>9</v>
      </c>
      <c r="H1276">
        <v>2021</v>
      </c>
      <c r="I1276">
        <v>1798</v>
      </c>
      <c r="J1276" t="s">
        <v>10</v>
      </c>
      <c r="K1276" t="str">
        <f>IF(AND(I1276&gt;600,I1276&lt;=1000),"600-1000CC",IF(AND(I1276&gt;1000,I1276&lt;=2000),"1000-2000CC",IF(AND(I1276&gt;2000,I1276&lt;=3000),"2000-3000CC",IF(AND(I1276&gt;3000,I1276&lt;=4000),"3000-4000CC",IF(AND(I1276&gt;4000,I1276&lt;=5000),"4000-5000CC",IF(AND(I1276&gt;5000,I1276&lt;=6000),"&gt;5000CC"))))))</f>
        <v>1000-2000CC</v>
      </c>
    </row>
    <row r="1277" spans="1:11" x14ac:dyDescent="0.3">
      <c r="A1277">
        <v>1106</v>
      </c>
      <c r="B1277" t="s">
        <v>782</v>
      </c>
      <c r="C1277" s="10">
        <v>11.24</v>
      </c>
      <c r="D1277" s="3">
        <v>44081</v>
      </c>
      <c r="E1277" t="s">
        <v>7</v>
      </c>
      <c r="F1277" t="s">
        <v>8</v>
      </c>
      <c r="G1277" t="s">
        <v>9</v>
      </c>
      <c r="H1277">
        <v>2017</v>
      </c>
      <c r="I1277">
        <v>1248</v>
      </c>
      <c r="J1277" t="s">
        <v>10</v>
      </c>
      <c r="K1277" t="str">
        <f>IF(AND(I1277&gt;600,I1277&lt;=1000),"600-1000CC",IF(AND(I1277&gt;1000,I1277&lt;=2000),"1000-2000CC",IF(AND(I1277&gt;2000,I1277&lt;=3000),"2000-3000CC",IF(AND(I1277&gt;3000,I1277&lt;=4000),"3000-4000CC",IF(AND(I1277&gt;4000,I1277&lt;=5000),"4000-5000CC",IF(AND(I1277&gt;5000,I1277&lt;=6000),"&gt;5000CC"))))))</f>
        <v>1000-2000CC</v>
      </c>
    </row>
    <row r="1278" spans="1:11" x14ac:dyDescent="0.3">
      <c r="A1278">
        <v>1375</v>
      </c>
      <c r="B1278" t="s">
        <v>782</v>
      </c>
      <c r="C1278" s="10">
        <v>11.24</v>
      </c>
      <c r="D1278" s="3">
        <v>44081</v>
      </c>
      <c r="E1278" t="s">
        <v>7</v>
      </c>
      <c r="F1278" t="s">
        <v>8</v>
      </c>
      <c r="G1278" t="s">
        <v>9</v>
      </c>
      <c r="H1278">
        <v>2017</v>
      </c>
      <c r="I1278">
        <v>1248</v>
      </c>
      <c r="J1278" t="s">
        <v>10</v>
      </c>
      <c r="K1278" t="str">
        <f>IF(AND(I1278&gt;600,I1278&lt;=1000),"600-1000CC",IF(AND(I1278&gt;1000,I1278&lt;=2000),"1000-2000CC",IF(AND(I1278&gt;2000,I1278&lt;=3000),"2000-3000CC",IF(AND(I1278&gt;3000,I1278&lt;=4000),"3000-4000CC",IF(AND(I1278&gt;4000,I1278&lt;=5000),"4000-5000CC",IF(AND(I1278&gt;5000,I1278&lt;=6000),"&gt;5000CC"))))))</f>
        <v>1000-2000CC</v>
      </c>
    </row>
    <row r="1279" spans="1:11" x14ac:dyDescent="0.3">
      <c r="A1279">
        <v>1001</v>
      </c>
      <c r="B1279" t="s">
        <v>555</v>
      </c>
      <c r="C1279" s="10">
        <v>11.21</v>
      </c>
      <c r="D1279" s="3">
        <v>85471</v>
      </c>
      <c r="E1279" t="s">
        <v>7</v>
      </c>
      <c r="F1279" t="s">
        <v>13</v>
      </c>
      <c r="G1279" t="s">
        <v>27</v>
      </c>
      <c r="H1279">
        <v>2012</v>
      </c>
      <c r="I1279">
        <v>1396</v>
      </c>
      <c r="J1279" t="s">
        <v>10</v>
      </c>
      <c r="K1279" t="str">
        <f>IF(AND(I1279&gt;600,I1279&lt;=1000),"600-1000CC",IF(AND(I1279&gt;1000,I1279&lt;=2000),"1000-2000CC",IF(AND(I1279&gt;2000,I1279&lt;=3000),"2000-3000CC",IF(AND(I1279&gt;3000,I1279&lt;=4000),"3000-4000CC",IF(AND(I1279&gt;4000,I1279&lt;=5000),"4000-5000CC",IF(AND(I1279&gt;5000,I1279&lt;=6000),"&gt;5000CC"))))))</f>
        <v>1000-2000CC</v>
      </c>
    </row>
    <row r="1280" spans="1:11" x14ac:dyDescent="0.3">
      <c r="A1280">
        <v>2262</v>
      </c>
      <c r="B1280" t="s">
        <v>416</v>
      </c>
      <c r="C1280" s="10">
        <v>11.2</v>
      </c>
      <c r="D1280" s="3">
        <v>99000</v>
      </c>
      <c r="E1280" t="s">
        <v>7</v>
      </c>
      <c r="F1280" t="s">
        <v>8</v>
      </c>
      <c r="G1280" t="s">
        <v>9</v>
      </c>
      <c r="H1280">
        <v>2017</v>
      </c>
      <c r="I1280">
        <v>1197</v>
      </c>
      <c r="J1280" t="s">
        <v>10</v>
      </c>
      <c r="K1280" t="str">
        <f>IF(AND(I1280&gt;600,I1280&lt;=1000),"600-1000CC",IF(AND(I1280&gt;1000,I1280&lt;=2000),"1000-2000CC",IF(AND(I1280&gt;2000,I1280&lt;=3000),"2000-3000CC",IF(AND(I1280&gt;3000,I1280&lt;=4000),"3000-4000CC",IF(AND(I1280&gt;4000,I1280&lt;=5000),"4000-5000CC",IF(AND(I1280&gt;5000,I1280&lt;=6000),"&gt;5000CC"))))))</f>
        <v>1000-2000CC</v>
      </c>
    </row>
    <row r="1281" spans="1:11" x14ac:dyDescent="0.3">
      <c r="A1281">
        <v>2383</v>
      </c>
      <c r="B1281" t="s">
        <v>542</v>
      </c>
      <c r="C1281" s="10">
        <v>11.2</v>
      </c>
      <c r="D1281" s="3">
        <v>154659</v>
      </c>
      <c r="E1281" t="s">
        <v>7</v>
      </c>
      <c r="F1281" t="s">
        <v>8</v>
      </c>
      <c r="G1281" t="s">
        <v>9</v>
      </c>
      <c r="H1281">
        <v>2015</v>
      </c>
      <c r="I1281">
        <v>1956</v>
      </c>
      <c r="J1281" t="s">
        <v>10</v>
      </c>
      <c r="K1281" t="str">
        <f>IF(AND(I1281&gt;600,I1281&lt;=1000),"600-1000CC",IF(AND(I1281&gt;1000,I1281&lt;=2000),"1000-2000CC",IF(AND(I1281&gt;2000,I1281&lt;=3000),"2000-3000CC",IF(AND(I1281&gt;3000,I1281&lt;=4000),"3000-4000CC",IF(AND(I1281&gt;4000,I1281&lt;=5000),"4000-5000CC",IF(AND(I1281&gt;5000,I1281&lt;=6000),"&gt;5000CC"))))))</f>
        <v>1000-2000CC</v>
      </c>
    </row>
    <row r="1282" spans="1:11" x14ac:dyDescent="0.3">
      <c r="A1282">
        <v>667</v>
      </c>
      <c r="B1282" t="s">
        <v>538</v>
      </c>
      <c r="C1282" s="10">
        <v>11.15</v>
      </c>
      <c r="D1282" s="3">
        <v>26000</v>
      </c>
      <c r="E1282" t="s">
        <v>12</v>
      </c>
      <c r="F1282" t="s">
        <v>13</v>
      </c>
      <c r="G1282" t="s">
        <v>9</v>
      </c>
      <c r="H1282">
        <v>2020</v>
      </c>
      <c r="I1282">
        <v>1373</v>
      </c>
      <c r="J1282" t="s">
        <v>10</v>
      </c>
      <c r="K1282" t="str">
        <f>IF(AND(I1282&gt;600,I1282&lt;=1000),"600-1000CC",IF(AND(I1282&gt;1000,I1282&lt;=2000),"1000-2000CC",IF(AND(I1282&gt;2000,I1282&lt;=3000),"2000-3000CC",IF(AND(I1282&gt;3000,I1282&lt;=4000),"3000-4000CC",IF(AND(I1282&gt;4000,I1282&lt;=5000),"4000-5000CC",IF(AND(I1282&gt;5000,I1282&lt;=6000),"&gt;5000CC"))))))</f>
        <v>1000-2000CC</v>
      </c>
    </row>
    <row r="1283" spans="1:11" x14ac:dyDescent="0.3">
      <c r="A1283">
        <v>2143</v>
      </c>
      <c r="B1283" t="s">
        <v>6</v>
      </c>
      <c r="C1283" s="10">
        <v>11.13</v>
      </c>
      <c r="D1283" s="3">
        <v>67008</v>
      </c>
      <c r="E1283" t="s">
        <v>7</v>
      </c>
      <c r="F1283" t="s">
        <v>8</v>
      </c>
      <c r="G1283" t="s">
        <v>75</v>
      </c>
      <c r="H1283">
        <v>2017</v>
      </c>
      <c r="I1283">
        <v>1364</v>
      </c>
      <c r="J1283" t="s">
        <v>10</v>
      </c>
      <c r="K1283" t="str">
        <f>IF(AND(I1283&gt;600,I1283&lt;=1000),"600-1000CC",IF(AND(I1283&gt;1000,I1283&lt;=2000),"1000-2000CC",IF(AND(I1283&gt;2000,I1283&lt;=3000),"2000-3000CC",IF(AND(I1283&gt;3000,I1283&lt;=4000),"3000-4000CC",IF(AND(I1283&gt;4000,I1283&lt;=5000),"4000-5000CC",IF(AND(I1283&gt;5000,I1283&lt;=6000),"&gt;5000CC"))))))</f>
        <v>1000-2000CC</v>
      </c>
    </row>
    <row r="1284" spans="1:11" x14ac:dyDescent="0.3">
      <c r="A1284">
        <v>3998</v>
      </c>
      <c r="B1284" t="s">
        <v>253</v>
      </c>
      <c r="C1284" s="10">
        <v>11.13</v>
      </c>
      <c r="D1284" s="3">
        <v>25331</v>
      </c>
      <c r="E1284" t="s">
        <v>7</v>
      </c>
      <c r="F1284" t="s">
        <v>13</v>
      </c>
      <c r="G1284" t="s">
        <v>9</v>
      </c>
      <c r="H1284">
        <v>2017</v>
      </c>
      <c r="I1284">
        <v>1995</v>
      </c>
      <c r="J1284" t="s">
        <v>61</v>
      </c>
      <c r="K1284" t="str">
        <f>IF(AND(I1284&gt;600,I1284&lt;=1000),"600-1000CC",IF(AND(I1284&gt;1000,I1284&lt;=2000),"1000-2000CC",IF(AND(I1284&gt;2000,I1284&lt;=3000),"2000-3000CC",IF(AND(I1284&gt;3000,I1284&lt;=4000),"3000-4000CC",IF(AND(I1284&gt;4000,I1284&lt;=5000),"4000-5000CC",IF(AND(I1284&gt;5000,I1284&lt;=6000),"&gt;5000CC"))))))</f>
        <v>1000-2000CC</v>
      </c>
    </row>
    <row r="1285" spans="1:11" x14ac:dyDescent="0.3">
      <c r="A1285">
        <v>549</v>
      </c>
      <c r="B1285" t="s">
        <v>465</v>
      </c>
      <c r="C1285" s="10">
        <v>11.1</v>
      </c>
      <c r="D1285" s="3">
        <v>45407</v>
      </c>
      <c r="E1285" t="s">
        <v>7</v>
      </c>
      <c r="F1285" t="s">
        <v>8</v>
      </c>
      <c r="G1285" t="s">
        <v>27</v>
      </c>
      <c r="H1285">
        <v>2018</v>
      </c>
      <c r="I1285">
        <v>2179</v>
      </c>
      <c r="J1285" t="s">
        <v>61</v>
      </c>
      <c r="K1285" t="str">
        <f>IF(AND(I1285&gt;600,I1285&lt;=1000),"600-1000CC",IF(AND(I1285&gt;1000,I1285&lt;=2000),"1000-2000CC",IF(AND(I1285&gt;2000,I1285&lt;=3000),"2000-3000CC",IF(AND(I1285&gt;3000,I1285&lt;=4000),"3000-4000CC",IF(AND(I1285&gt;4000,I1285&lt;=5000),"4000-5000CC",IF(AND(I1285&gt;5000,I1285&lt;=6000),"&gt;5000CC"))))))</f>
        <v>2000-3000CC</v>
      </c>
    </row>
    <row r="1286" spans="1:11" x14ac:dyDescent="0.3">
      <c r="A1286">
        <v>5391</v>
      </c>
      <c r="B1286" t="s">
        <v>1903</v>
      </c>
      <c r="C1286" s="10">
        <v>11.1</v>
      </c>
      <c r="D1286" s="3">
        <v>7000</v>
      </c>
      <c r="E1286" t="s">
        <v>12</v>
      </c>
      <c r="F1286" t="s">
        <v>13</v>
      </c>
      <c r="G1286" t="s">
        <v>9</v>
      </c>
      <c r="H1286">
        <v>2021</v>
      </c>
      <c r="I1286">
        <v>1248</v>
      </c>
      <c r="J1286" t="s">
        <v>10</v>
      </c>
      <c r="K1286" t="str">
        <f>IF(AND(I1286&gt;600,I1286&lt;=1000),"600-1000CC",IF(AND(I1286&gt;1000,I1286&lt;=2000),"1000-2000CC",IF(AND(I1286&gt;2000,I1286&lt;=3000),"2000-3000CC",IF(AND(I1286&gt;3000,I1286&lt;=4000),"3000-4000CC",IF(AND(I1286&gt;4000,I1286&lt;=5000),"4000-5000CC",IF(AND(I1286&gt;5000,I1286&lt;=6000),"&gt;5000CC"))))))</f>
        <v>1000-2000CC</v>
      </c>
    </row>
    <row r="1287" spans="1:11" x14ac:dyDescent="0.3">
      <c r="A1287">
        <v>4830</v>
      </c>
      <c r="B1287" t="s">
        <v>416</v>
      </c>
      <c r="C1287" s="10">
        <v>11.09</v>
      </c>
      <c r="D1287" s="3">
        <v>46095</v>
      </c>
      <c r="E1287" t="s">
        <v>7</v>
      </c>
      <c r="F1287" t="s">
        <v>8</v>
      </c>
      <c r="G1287" t="s">
        <v>9</v>
      </c>
      <c r="H1287">
        <v>2019</v>
      </c>
      <c r="I1287">
        <v>998</v>
      </c>
      <c r="J1287" t="s">
        <v>289</v>
      </c>
      <c r="K1287" t="str">
        <f>IF(AND(I1287&gt;600,I1287&lt;=1000),"600-1000CC",IF(AND(I1287&gt;1000,I1287&lt;=2000),"1000-2000CC",IF(AND(I1287&gt;2000,I1287&lt;=3000),"2000-3000CC",IF(AND(I1287&gt;3000,I1287&lt;=4000),"3000-4000CC",IF(AND(I1287&gt;4000,I1287&lt;=5000),"4000-5000CC",IF(AND(I1287&gt;5000,I1287&lt;=6000),"&gt;5000CC"))))))</f>
        <v>600-1000CC</v>
      </c>
    </row>
    <row r="1288" spans="1:11" x14ac:dyDescent="0.3">
      <c r="A1288">
        <v>3502</v>
      </c>
      <c r="B1288" t="s">
        <v>165</v>
      </c>
      <c r="C1288" s="10">
        <v>11.04</v>
      </c>
      <c r="D1288" s="3">
        <v>12721</v>
      </c>
      <c r="E1288" t="s">
        <v>12</v>
      </c>
      <c r="F1288" t="s">
        <v>8</v>
      </c>
      <c r="G1288" t="s">
        <v>9</v>
      </c>
      <c r="H1288">
        <v>2020</v>
      </c>
      <c r="I1288">
        <v>1396</v>
      </c>
      <c r="J1288" t="s">
        <v>10</v>
      </c>
      <c r="K1288" t="str">
        <f>IF(AND(I1288&gt;600,I1288&lt;=1000),"600-1000CC",IF(AND(I1288&gt;1000,I1288&lt;=2000),"1000-2000CC",IF(AND(I1288&gt;2000,I1288&lt;=3000),"2000-3000CC",IF(AND(I1288&gt;3000,I1288&lt;=4000),"3000-4000CC",IF(AND(I1288&gt;4000,I1288&lt;=5000),"4000-5000CC",IF(AND(I1288&gt;5000,I1288&lt;=6000),"&gt;5000CC"))))))</f>
        <v>1000-2000CC</v>
      </c>
    </row>
    <row r="1289" spans="1:11" x14ac:dyDescent="0.3">
      <c r="A1289">
        <v>3411</v>
      </c>
      <c r="B1289" t="s">
        <v>501</v>
      </c>
      <c r="C1289" s="10">
        <v>11.02</v>
      </c>
      <c r="D1289" s="3">
        <v>86594</v>
      </c>
      <c r="E1289" t="s">
        <v>7</v>
      </c>
      <c r="F1289" t="s">
        <v>13</v>
      </c>
      <c r="G1289" t="s">
        <v>75</v>
      </c>
      <c r="H1289">
        <v>2009</v>
      </c>
      <c r="I1289">
        <v>1197</v>
      </c>
      <c r="J1289" t="s">
        <v>10</v>
      </c>
      <c r="K1289" t="str">
        <f>IF(AND(I1289&gt;600,I1289&lt;=1000),"600-1000CC",IF(AND(I1289&gt;1000,I1289&lt;=2000),"1000-2000CC",IF(AND(I1289&gt;2000,I1289&lt;=3000),"2000-3000CC",IF(AND(I1289&gt;3000,I1289&lt;=4000),"3000-4000CC",IF(AND(I1289&gt;4000,I1289&lt;=5000),"4000-5000CC",IF(AND(I1289&gt;5000,I1289&lt;=6000),"&gt;5000CC"))))))</f>
        <v>1000-2000CC</v>
      </c>
    </row>
    <row r="1290" spans="1:11" x14ac:dyDescent="0.3">
      <c r="A1290">
        <v>106</v>
      </c>
      <c r="B1290" t="s">
        <v>114</v>
      </c>
      <c r="C1290" s="10">
        <v>11</v>
      </c>
      <c r="D1290" s="3">
        <v>36000</v>
      </c>
      <c r="E1290" t="s">
        <v>12</v>
      </c>
      <c r="F1290" t="s">
        <v>8</v>
      </c>
      <c r="G1290" t="s">
        <v>9</v>
      </c>
      <c r="H1290">
        <v>2018</v>
      </c>
      <c r="I1290">
        <v>1591</v>
      </c>
      <c r="J1290" t="s">
        <v>10</v>
      </c>
      <c r="K1290" t="str">
        <f>IF(AND(I1290&gt;600,I1290&lt;=1000),"600-1000CC",IF(AND(I1290&gt;1000,I1290&lt;=2000),"1000-2000CC",IF(AND(I1290&gt;2000,I1290&lt;=3000),"2000-3000CC",IF(AND(I1290&gt;3000,I1290&lt;=4000),"3000-4000CC",IF(AND(I1290&gt;4000,I1290&lt;=5000),"4000-5000CC",IF(AND(I1290&gt;5000,I1290&lt;=6000),"&gt;5000CC"))))))</f>
        <v>1000-2000CC</v>
      </c>
    </row>
    <row r="1291" spans="1:11" x14ac:dyDescent="0.3">
      <c r="A1291">
        <v>274</v>
      </c>
      <c r="B1291" t="s">
        <v>260</v>
      </c>
      <c r="C1291" s="10">
        <v>11</v>
      </c>
      <c r="D1291" s="3">
        <v>20000</v>
      </c>
      <c r="E1291" t="s">
        <v>7</v>
      </c>
      <c r="F1291" t="s">
        <v>8</v>
      </c>
      <c r="G1291" t="s">
        <v>9</v>
      </c>
      <c r="H1291">
        <v>2021</v>
      </c>
      <c r="I1291">
        <v>1498</v>
      </c>
      <c r="J1291" t="s">
        <v>10</v>
      </c>
      <c r="K1291" t="str">
        <f>IF(AND(I1291&gt;600,I1291&lt;=1000),"600-1000CC",IF(AND(I1291&gt;1000,I1291&lt;=2000),"1000-2000CC",IF(AND(I1291&gt;2000,I1291&lt;=3000),"2000-3000CC",IF(AND(I1291&gt;3000,I1291&lt;=4000),"3000-4000CC",IF(AND(I1291&gt;4000,I1291&lt;=5000),"4000-5000CC",IF(AND(I1291&gt;5000,I1291&lt;=6000),"&gt;5000CC"))))))</f>
        <v>1000-2000CC</v>
      </c>
    </row>
    <row r="1292" spans="1:11" x14ac:dyDescent="0.3">
      <c r="A1292">
        <v>595</v>
      </c>
      <c r="B1292" t="s">
        <v>496</v>
      </c>
      <c r="C1292" s="10">
        <v>11</v>
      </c>
      <c r="D1292" s="3">
        <v>63000</v>
      </c>
      <c r="E1292" t="s">
        <v>7</v>
      </c>
      <c r="F1292" t="s">
        <v>13</v>
      </c>
      <c r="G1292" t="s">
        <v>9</v>
      </c>
      <c r="H1292">
        <v>2017</v>
      </c>
      <c r="I1292">
        <v>4461</v>
      </c>
      <c r="J1292" t="s">
        <v>10</v>
      </c>
      <c r="K1292" t="str">
        <f>IF(AND(I1292&gt;600,I1292&lt;=1000),"600-1000CC",IF(AND(I1292&gt;1000,I1292&lt;=2000),"1000-2000CC",IF(AND(I1292&gt;2000,I1292&lt;=3000),"2000-3000CC",IF(AND(I1292&gt;3000,I1292&lt;=4000),"3000-4000CC",IF(AND(I1292&gt;4000,I1292&lt;=5000),"4000-5000CC",IF(AND(I1292&gt;5000,I1292&lt;=6000),"&gt;5000CC"))))))</f>
        <v>4000-5000CC</v>
      </c>
    </row>
    <row r="1293" spans="1:11" x14ac:dyDescent="0.3">
      <c r="A1293">
        <v>1590</v>
      </c>
      <c r="B1293" t="s">
        <v>58</v>
      </c>
      <c r="C1293" s="10">
        <v>11</v>
      </c>
      <c r="D1293" s="3">
        <v>17000</v>
      </c>
      <c r="E1293" t="s">
        <v>12</v>
      </c>
      <c r="F1293" t="s">
        <v>8</v>
      </c>
      <c r="G1293" t="s">
        <v>9</v>
      </c>
      <c r="H1293">
        <v>2021</v>
      </c>
      <c r="I1293">
        <v>1197</v>
      </c>
      <c r="J1293" t="s">
        <v>10</v>
      </c>
      <c r="K1293" t="str">
        <f>IF(AND(I1293&gt;600,I1293&lt;=1000),"600-1000CC",IF(AND(I1293&gt;1000,I1293&lt;=2000),"1000-2000CC",IF(AND(I1293&gt;2000,I1293&lt;=3000),"2000-3000CC",IF(AND(I1293&gt;3000,I1293&lt;=4000),"3000-4000CC",IF(AND(I1293&gt;4000,I1293&lt;=5000),"4000-5000CC",IF(AND(I1293&gt;5000,I1293&lt;=6000),"&gt;5000CC"))))))</f>
        <v>1000-2000CC</v>
      </c>
    </row>
    <row r="1294" spans="1:11" x14ac:dyDescent="0.3">
      <c r="A1294">
        <v>1637</v>
      </c>
      <c r="B1294" t="s">
        <v>493</v>
      </c>
      <c r="C1294" s="10">
        <v>11</v>
      </c>
      <c r="D1294" s="3">
        <v>16118</v>
      </c>
      <c r="E1294" t="s">
        <v>12</v>
      </c>
      <c r="F1294" t="s">
        <v>13</v>
      </c>
      <c r="G1294" t="s">
        <v>9</v>
      </c>
      <c r="H1294">
        <v>2018</v>
      </c>
      <c r="I1294">
        <v>1461</v>
      </c>
      <c r="J1294" t="s">
        <v>10</v>
      </c>
      <c r="K1294" t="str">
        <f>IF(AND(I1294&gt;600,I1294&lt;=1000),"600-1000CC",IF(AND(I1294&gt;1000,I1294&lt;=2000),"1000-2000CC",IF(AND(I1294&gt;2000,I1294&lt;=3000),"2000-3000CC",IF(AND(I1294&gt;3000,I1294&lt;=4000),"3000-4000CC",IF(AND(I1294&gt;4000,I1294&lt;=5000),"4000-5000CC",IF(AND(I1294&gt;5000,I1294&lt;=6000),"&gt;5000CC"))))))</f>
        <v>1000-2000CC</v>
      </c>
    </row>
    <row r="1295" spans="1:11" x14ac:dyDescent="0.3">
      <c r="A1295">
        <v>1818</v>
      </c>
      <c r="B1295" t="s">
        <v>1013</v>
      </c>
      <c r="C1295" s="10">
        <v>11</v>
      </c>
      <c r="D1295" s="3">
        <v>5000</v>
      </c>
      <c r="E1295" t="s">
        <v>12</v>
      </c>
      <c r="F1295" t="s">
        <v>13</v>
      </c>
      <c r="G1295" t="s">
        <v>9</v>
      </c>
      <c r="H1295">
        <v>2020</v>
      </c>
      <c r="I1295">
        <v>1197</v>
      </c>
      <c r="J1295" t="s">
        <v>10</v>
      </c>
      <c r="K1295" t="str">
        <f>IF(AND(I1295&gt;600,I1295&lt;=1000),"600-1000CC",IF(AND(I1295&gt;1000,I1295&lt;=2000),"1000-2000CC",IF(AND(I1295&gt;2000,I1295&lt;=3000),"2000-3000CC",IF(AND(I1295&gt;3000,I1295&lt;=4000),"3000-4000CC",IF(AND(I1295&gt;4000,I1295&lt;=5000),"4000-5000CC",IF(AND(I1295&gt;5000,I1295&lt;=6000),"&gt;5000CC"))))))</f>
        <v>1000-2000CC</v>
      </c>
    </row>
    <row r="1296" spans="1:11" x14ac:dyDescent="0.3">
      <c r="A1296">
        <v>2046</v>
      </c>
      <c r="B1296" t="s">
        <v>807</v>
      </c>
      <c r="C1296" s="10">
        <v>11</v>
      </c>
      <c r="D1296" s="3">
        <v>50000</v>
      </c>
      <c r="E1296" t="s">
        <v>7</v>
      </c>
      <c r="F1296" t="s">
        <v>13</v>
      </c>
      <c r="G1296" t="s">
        <v>9</v>
      </c>
      <c r="H1296">
        <v>2021</v>
      </c>
      <c r="I1296">
        <v>995</v>
      </c>
      <c r="J1296" t="s">
        <v>10</v>
      </c>
      <c r="K1296" t="str">
        <f>IF(AND(I1296&gt;600,I1296&lt;=1000),"600-1000CC",IF(AND(I1296&gt;1000,I1296&lt;=2000),"1000-2000CC",IF(AND(I1296&gt;2000,I1296&lt;=3000),"2000-3000CC",IF(AND(I1296&gt;3000,I1296&lt;=4000),"3000-4000CC",IF(AND(I1296&gt;4000,I1296&lt;=5000),"4000-5000CC",IF(AND(I1296&gt;5000,I1296&lt;=6000),"&gt;5000CC"))))))</f>
        <v>600-1000CC</v>
      </c>
    </row>
    <row r="1297" spans="1:11" x14ac:dyDescent="0.3">
      <c r="A1297">
        <v>2270</v>
      </c>
      <c r="B1297" t="s">
        <v>172</v>
      </c>
      <c r="C1297" s="10">
        <v>11</v>
      </c>
      <c r="D1297" s="3">
        <v>42550</v>
      </c>
      <c r="E1297" t="s">
        <v>12</v>
      </c>
      <c r="F1297" t="s">
        <v>8</v>
      </c>
      <c r="G1297" t="s">
        <v>9</v>
      </c>
      <c r="H1297">
        <v>2021</v>
      </c>
      <c r="I1297">
        <v>1086</v>
      </c>
      <c r="J1297" t="s">
        <v>10</v>
      </c>
      <c r="K1297" t="str">
        <f>IF(AND(I1297&gt;600,I1297&lt;=1000),"600-1000CC",IF(AND(I1297&gt;1000,I1297&lt;=2000),"1000-2000CC",IF(AND(I1297&gt;2000,I1297&lt;=3000),"2000-3000CC",IF(AND(I1297&gt;3000,I1297&lt;=4000),"3000-4000CC",IF(AND(I1297&gt;4000,I1297&lt;=5000),"4000-5000CC",IF(AND(I1297&gt;5000,I1297&lt;=6000),"&gt;5000CC"))))))</f>
        <v>1000-2000CC</v>
      </c>
    </row>
    <row r="1298" spans="1:11" x14ac:dyDescent="0.3">
      <c r="A1298">
        <v>2318</v>
      </c>
      <c r="B1298" t="s">
        <v>1191</v>
      </c>
      <c r="C1298" s="10">
        <v>11</v>
      </c>
      <c r="D1298" s="3">
        <v>25000</v>
      </c>
      <c r="E1298" t="s">
        <v>7</v>
      </c>
      <c r="F1298" t="s">
        <v>8</v>
      </c>
      <c r="G1298" t="s">
        <v>9</v>
      </c>
      <c r="H1298">
        <v>2021</v>
      </c>
      <c r="I1298">
        <v>796</v>
      </c>
      <c r="J1298" t="s">
        <v>10</v>
      </c>
      <c r="K1298" t="str">
        <f>IF(AND(I1298&gt;600,I1298&lt;=1000),"600-1000CC",IF(AND(I1298&gt;1000,I1298&lt;=2000),"1000-2000CC",IF(AND(I1298&gt;2000,I1298&lt;=3000),"2000-3000CC",IF(AND(I1298&gt;3000,I1298&lt;=4000),"3000-4000CC",IF(AND(I1298&gt;4000,I1298&lt;=5000),"4000-5000CC",IF(AND(I1298&gt;5000,I1298&lt;=6000),"&gt;5000CC"))))))</f>
        <v>600-1000CC</v>
      </c>
    </row>
    <row r="1299" spans="1:11" x14ac:dyDescent="0.3">
      <c r="A1299">
        <v>2526</v>
      </c>
      <c r="B1299" t="s">
        <v>201</v>
      </c>
      <c r="C1299" s="10">
        <v>11</v>
      </c>
      <c r="D1299" s="3">
        <v>64000</v>
      </c>
      <c r="E1299" t="s">
        <v>7</v>
      </c>
      <c r="F1299" t="s">
        <v>8</v>
      </c>
      <c r="G1299" t="s">
        <v>9</v>
      </c>
      <c r="H1299">
        <v>2017</v>
      </c>
      <c r="I1299">
        <v>1086</v>
      </c>
      <c r="J1299" t="s">
        <v>10</v>
      </c>
      <c r="K1299" t="str">
        <f>IF(AND(I1299&gt;600,I1299&lt;=1000),"600-1000CC",IF(AND(I1299&gt;1000,I1299&lt;=2000),"1000-2000CC",IF(AND(I1299&gt;2000,I1299&lt;=3000),"2000-3000CC",IF(AND(I1299&gt;3000,I1299&lt;=4000),"3000-4000CC",IF(AND(I1299&gt;4000,I1299&lt;=5000),"4000-5000CC",IF(AND(I1299&gt;5000,I1299&lt;=6000),"&gt;5000CC"))))))</f>
        <v>1000-2000CC</v>
      </c>
    </row>
    <row r="1300" spans="1:11" x14ac:dyDescent="0.3">
      <c r="A1300">
        <v>3574</v>
      </c>
      <c r="B1300" t="s">
        <v>884</v>
      </c>
      <c r="C1300" s="10">
        <v>11</v>
      </c>
      <c r="D1300" s="3">
        <v>20000</v>
      </c>
      <c r="E1300" t="s">
        <v>12</v>
      </c>
      <c r="F1300" t="s">
        <v>8</v>
      </c>
      <c r="G1300" t="s">
        <v>9</v>
      </c>
      <c r="H1300">
        <v>2020</v>
      </c>
      <c r="I1300">
        <v>1396</v>
      </c>
      <c r="J1300" t="s">
        <v>10</v>
      </c>
      <c r="K1300" t="str">
        <f>IF(AND(I1300&gt;600,I1300&lt;=1000),"600-1000CC",IF(AND(I1300&gt;1000,I1300&lt;=2000),"1000-2000CC",IF(AND(I1300&gt;2000,I1300&lt;=3000),"2000-3000CC",IF(AND(I1300&gt;3000,I1300&lt;=4000),"3000-4000CC",IF(AND(I1300&gt;4000,I1300&lt;=5000),"4000-5000CC",IF(AND(I1300&gt;5000,I1300&lt;=6000),"&gt;5000CC"))))))</f>
        <v>1000-2000CC</v>
      </c>
    </row>
    <row r="1301" spans="1:11" x14ac:dyDescent="0.3">
      <c r="A1301">
        <v>3835</v>
      </c>
      <c r="B1301" t="s">
        <v>740</v>
      </c>
      <c r="C1301" s="10">
        <v>11</v>
      </c>
      <c r="D1301" s="3">
        <v>70000</v>
      </c>
      <c r="E1301" t="s">
        <v>12</v>
      </c>
      <c r="F1301" t="s">
        <v>8</v>
      </c>
      <c r="G1301" t="s">
        <v>9</v>
      </c>
      <c r="H1301">
        <v>2020</v>
      </c>
      <c r="I1301">
        <v>1497</v>
      </c>
      <c r="J1301" t="s">
        <v>10</v>
      </c>
      <c r="K1301" t="str">
        <f>IF(AND(I1301&gt;600,I1301&lt;=1000),"600-1000CC",IF(AND(I1301&gt;1000,I1301&lt;=2000),"1000-2000CC",IF(AND(I1301&gt;2000,I1301&lt;=3000),"2000-3000CC",IF(AND(I1301&gt;3000,I1301&lt;=4000),"3000-4000CC",IF(AND(I1301&gt;4000,I1301&lt;=5000),"4000-5000CC",IF(AND(I1301&gt;5000,I1301&lt;=6000),"&gt;5000CC"))))))</f>
        <v>1000-2000CC</v>
      </c>
    </row>
    <row r="1302" spans="1:11" x14ac:dyDescent="0.3">
      <c r="A1302">
        <v>2502</v>
      </c>
      <c r="B1302" t="s">
        <v>1255</v>
      </c>
      <c r="C1302" s="10">
        <v>10.99</v>
      </c>
      <c r="D1302" s="3">
        <v>56231</v>
      </c>
      <c r="E1302" t="s">
        <v>7</v>
      </c>
      <c r="F1302" t="s">
        <v>8</v>
      </c>
      <c r="G1302" t="s">
        <v>9</v>
      </c>
      <c r="H1302">
        <v>2017</v>
      </c>
      <c r="I1302">
        <v>1956</v>
      </c>
      <c r="J1302" t="s">
        <v>10</v>
      </c>
      <c r="K1302" t="str">
        <f>IF(AND(I1302&gt;600,I1302&lt;=1000),"600-1000CC",IF(AND(I1302&gt;1000,I1302&lt;=2000),"1000-2000CC",IF(AND(I1302&gt;2000,I1302&lt;=3000),"2000-3000CC",IF(AND(I1302&gt;3000,I1302&lt;=4000),"3000-4000CC",IF(AND(I1302&gt;4000,I1302&lt;=5000),"4000-5000CC",IF(AND(I1302&gt;5000,I1302&lt;=6000),"&gt;5000CC"))))))</f>
        <v>1000-2000CC</v>
      </c>
    </row>
    <row r="1303" spans="1:11" x14ac:dyDescent="0.3">
      <c r="A1303">
        <v>3595</v>
      </c>
      <c r="B1303" t="s">
        <v>1564</v>
      </c>
      <c r="C1303" s="10">
        <v>10.99</v>
      </c>
      <c r="D1303" s="3">
        <v>25000</v>
      </c>
      <c r="E1303" t="s">
        <v>7</v>
      </c>
      <c r="F1303" t="s">
        <v>8</v>
      </c>
      <c r="G1303" t="s">
        <v>9</v>
      </c>
      <c r="H1303">
        <v>2021</v>
      </c>
      <c r="I1303">
        <v>1405</v>
      </c>
      <c r="J1303" t="s">
        <v>10</v>
      </c>
      <c r="K1303" t="str">
        <f>IF(AND(I1303&gt;600,I1303&lt;=1000),"600-1000CC",IF(AND(I1303&gt;1000,I1303&lt;=2000),"1000-2000CC",IF(AND(I1303&gt;2000,I1303&lt;=3000),"2000-3000CC",IF(AND(I1303&gt;3000,I1303&lt;=4000),"3000-4000CC",IF(AND(I1303&gt;4000,I1303&lt;=5000),"4000-5000CC",IF(AND(I1303&gt;5000,I1303&lt;=6000),"&gt;5000CC"))))))</f>
        <v>1000-2000CC</v>
      </c>
    </row>
    <row r="1304" spans="1:11" x14ac:dyDescent="0.3">
      <c r="A1304">
        <v>850</v>
      </c>
      <c r="B1304" t="s">
        <v>631</v>
      </c>
      <c r="C1304" s="10">
        <v>10.95</v>
      </c>
      <c r="D1304" s="3">
        <v>74000</v>
      </c>
      <c r="E1304" t="s">
        <v>7</v>
      </c>
      <c r="F1304" t="s">
        <v>8</v>
      </c>
      <c r="G1304" t="s">
        <v>9</v>
      </c>
      <c r="H1304">
        <v>2019</v>
      </c>
      <c r="I1304">
        <v>624</v>
      </c>
      <c r="J1304" t="s">
        <v>10</v>
      </c>
      <c r="K1304" t="str">
        <f>IF(AND(I1304&gt;600,I1304&lt;=1000),"600-1000CC",IF(AND(I1304&gt;1000,I1304&lt;=2000),"1000-2000CC",IF(AND(I1304&gt;2000,I1304&lt;=3000),"2000-3000CC",IF(AND(I1304&gt;3000,I1304&lt;=4000),"3000-4000CC",IF(AND(I1304&gt;4000,I1304&lt;=5000),"4000-5000CC",IF(AND(I1304&gt;5000,I1304&lt;=6000),"&gt;5000CC"))))))</f>
        <v>600-1000CC</v>
      </c>
    </row>
    <row r="1305" spans="1:11" x14ac:dyDescent="0.3">
      <c r="A1305">
        <v>936</v>
      </c>
      <c r="B1305" t="s">
        <v>350</v>
      </c>
      <c r="C1305" s="10">
        <v>10.95</v>
      </c>
      <c r="D1305" s="3">
        <v>66000</v>
      </c>
      <c r="E1305" t="s">
        <v>7</v>
      </c>
      <c r="F1305" t="s">
        <v>8</v>
      </c>
      <c r="G1305" t="s">
        <v>9</v>
      </c>
      <c r="H1305">
        <v>2017</v>
      </c>
      <c r="I1305">
        <v>1197</v>
      </c>
      <c r="J1305" t="s">
        <v>10</v>
      </c>
      <c r="K1305" t="str">
        <f>IF(AND(I1305&gt;600,I1305&lt;=1000),"600-1000CC",IF(AND(I1305&gt;1000,I1305&lt;=2000),"1000-2000CC",IF(AND(I1305&gt;2000,I1305&lt;=3000),"2000-3000CC",IF(AND(I1305&gt;3000,I1305&lt;=4000),"3000-4000CC",IF(AND(I1305&gt;4000,I1305&lt;=5000),"4000-5000CC",IF(AND(I1305&gt;5000,I1305&lt;=6000),"&gt;5000CC"))))))</f>
        <v>1000-2000CC</v>
      </c>
    </row>
    <row r="1306" spans="1:11" x14ac:dyDescent="0.3">
      <c r="A1306">
        <v>1507</v>
      </c>
      <c r="B1306" t="s">
        <v>782</v>
      </c>
      <c r="C1306" s="10">
        <v>10.95</v>
      </c>
      <c r="D1306" s="3">
        <v>47000</v>
      </c>
      <c r="E1306" t="s">
        <v>7</v>
      </c>
      <c r="F1306" t="s">
        <v>8</v>
      </c>
      <c r="G1306" t="s">
        <v>9</v>
      </c>
      <c r="H1306">
        <v>2018</v>
      </c>
      <c r="I1306">
        <v>2494</v>
      </c>
      <c r="J1306" t="s">
        <v>61</v>
      </c>
      <c r="K1306" t="str">
        <f>IF(AND(I1306&gt;600,I1306&lt;=1000),"600-1000CC",IF(AND(I1306&gt;1000,I1306&lt;=2000),"1000-2000CC",IF(AND(I1306&gt;2000,I1306&lt;=3000),"2000-3000CC",IF(AND(I1306&gt;3000,I1306&lt;=4000),"3000-4000CC",IF(AND(I1306&gt;4000,I1306&lt;=5000),"4000-5000CC",IF(AND(I1306&gt;5000,I1306&lt;=6000),"&gt;5000CC"))))))</f>
        <v>2000-3000CC</v>
      </c>
    </row>
    <row r="1307" spans="1:11" x14ac:dyDescent="0.3">
      <c r="A1307">
        <v>1025</v>
      </c>
      <c r="B1307" t="s">
        <v>742</v>
      </c>
      <c r="C1307" s="10">
        <v>10.93</v>
      </c>
      <c r="D1307" s="3">
        <v>32272</v>
      </c>
      <c r="E1307" t="s">
        <v>12</v>
      </c>
      <c r="F1307" t="s">
        <v>13</v>
      </c>
      <c r="G1307" t="s">
        <v>9</v>
      </c>
      <c r="H1307">
        <v>2020</v>
      </c>
      <c r="I1307">
        <v>1086</v>
      </c>
      <c r="J1307" t="s">
        <v>10</v>
      </c>
      <c r="K1307" t="str">
        <f>IF(AND(I1307&gt;600,I1307&lt;=1000),"600-1000CC",IF(AND(I1307&gt;1000,I1307&lt;=2000),"1000-2000CC",IF(AND(I1307&gt;2000,I1307&lt;=3000),"2000-3000CC",IF(AND(I1307&gt;3000,I1307&lt;=4000),"3000-4000CC",IF(AND(I1307&gt;4000,I1307&lt;=5000),"4000-5000CC",IF(AND(I1307&gt;5000,I1307&lt;=6000),"&gt;5000CC"))))))</f>
        <v>1000-2000CC</v>
      </c>
    </row>
    <row r="1308" spans="1:11" x14ac:dyDescent="0.3">
      <c r="A1308">
        <v>4765</v>
      </c>
      <c r="B1308" t="s">
        <v>260</v>
      </c>
      <c r="C1308" s="10">
        <v>10.93</v>
      </c>
      <c r="D1308" s="3">
        <v>50044</v>
      </c>
      <c r="E1308" t="s">
        <v>7</v>
      </c>
      <c r="F1308" t="s">
        <v>8</v>
      </c>
      <c r="G1308" t="s">
        <v>9</v>
      </c>
      <c r="H1308">
        <v>2021</v>
      </c>
      <c r="I1308">
        <v>1197</v>
      </c>
      <c r="J1308" t="s">
        <v>10</v>
      </c>
      <c r="K1308" t="str">
        <f>IF(AND(I1308&gt;600,I1308&lt;=1000),"600-1000CC",IF(AND(I1308&gt;1000,I1308&lt;=2000),"1000-2000CC",IF(AND(I1308&gt;2000,I1308&lt;=3000),"2000-3000CC",IF(AND(I1308&gt;3000,I1308&lt;=4000),"3000-4000CC",IF(AND(I1308&gt;4000,I1308&lt;=5000),"4000-5000CC",IF(AND(I1308&gt;5000,I1308&lt;=6000),"&gt;5000CC"))))))</f>
        <v>1000-2000CC</v>
      </c>
    </row>
    <row r="1309" spans="1:11" x14ac:dyDescent="0.3">
      <c r="A1309">
        <v>49</v>
      </c>
      <c r="B1309" t="s">
        <v>58</v>
      </c>
      <c r="C1309" s="10">
        <v>10.9</v>
      </c>
      <c r="D1309" s="3">
        <v>9000</v>
      </c>
      <c r="E1309" t="s">
        <v>12</v>
      </c>
      <c r="F1309" t="s">
        <v>8</v>
      </c>
      <c r="G1309" t="s">
        <v>9</v>
      </c>
      <c r="H1309">
        <v>2020</v>
      </c>
      <c r="I1309">
        <v>1462</v>
      </c>
      <c r="J1309" t="s">
        <v>53</v>
      </c>
      <c r="K1309" t="str">
        <f>IF(AND(I1309&gt;600,I1309&lt;=1000),"600-1000CC",IF(AND(I1309&gt;1000,I1309&lt;=2000),"1000-2000CC",IF(AND(I1309&gt;2000,I1309&lt;=3000),"2000-3000CC",IF(AND(I1309&gt;3000,I1309&lt;=4000),"3000-4000CC",IF(AND(I1309&gt;4000,I1309&lt;=5000),"4000-5000CC",IF(AND(I1309&gt;5000,I1309&lt;=6000),"&gt;5000CC"))))))</f>
        <v>1000-2000CC</v>
      </c>
    </row>
    <row r="1310" spans="1:11" x14ac:dyDescent="0.3">
      <c r="A1310">
        <v>2219</v>
      </c>
      <c r="B1310" t="s">
        <v>1152</v>
      </c>
      <c r="C1310" s="10">
        <v>10.9</v>
      </c>
      <c r="D1310" s="3">
        <v>68269</v>
      </c>
      <c r="E1310" t="s">
        <v>7</v>
      </c>
      <c r="F1310" t="s">
        <v>8</v>
      </c>
      <c r="G1310" t="s">
        <v>9</v>
      </c>
      <c r="H1310">
        <v>2016</v>
      </c>
      <c r="I1310">
        <v>1498</v>
      </c>
      <c r="J1310" t="s">
        <v>10</v>
      </c>
      <c r="K1310" t="str">
        <f>IF(AND(I1310&gt;600,I1310&lt;=1000),"600-1000CC",IF(AND(I1310&gt;1000,I1310&lt;=2000),"1000-2000CC",IF(AND(I1310&gt;2000,I1310&lt;=3000),"2000-3000CC",IF(AND(I1310&gt;3000,I1310&lt;=4000),"3000-4000CC",IF(AND(I1310&gt;4000,I1310&lt;=5000),"4000-5000CC",IF(AND(I1310&gt;5000,I1310&lt;=6000),"&gt;5000CC"))))))</f>
        <v>1000-2000CC</v>
      </c>
    </row>
    <row r="1311" spans="1:11" x14ac:dyDescent="0.3">
      <c r="A1311">
        <v>5457</v>
      </c>
      <c r="B1311" t="s">
        <v>1816</v>
      </c>
      <c r="C1311" s="10">
        <v>10.9</v>
      </c>
      <c r="D1311" s="3">
        <v>83000</v>
      </c>
      <c r="E1311" t="s">
        <v>7</v>
      </c>
      <c r="F1311" t="s">
        <v>13</v>
      </c>
      <c r="G1311" t="s">
        <v>9</v>
      </c>
      <c r="H1311">
        <v>2014</v>
      </c>
      <c r="I1311">
        <v>1353</v>
      </c>
      <c r="J1311" t="s">
        <v>10</v>
      </c>
      <c r="K1311" t="str">
        <f>IF(AND(I1311&gt;600,I1311&lt;=1000),"600-1000CC",IF(AND(I1311&gt;1000,I1311&lt;=2000),"1000-2000CC",IF(AND(I1311&gt;2000,I1311&lt;=3000),"2000-3000CC",IF(AND(I1311&gt;3000,I1311&lt;=4000),"3000-4000CC",IF(AND(I1311&gt;4000,I1311&lt;=5000),"4000-5000CC",IF(AND(I1311&gt;5000,I1311&lt;=6000),"&gt;5000CC"))))))</f>
        <v>1000-2000CC</v>
      </c>
    </row>
    <row r="1312" spans="1:11" x14ac:dyDescent="0.3">
      <c r="A1312">
        <v>5503</v>
      </c>
      <c r="B1312" t="s">
        <v>1372</v>
      </c>
      <c r="C1312" s="10">
        <v>10.9</v>
      </c>
      <c r="D1312" s="3">
        <v>98000</v>
      </c>
      <c r="E1312" t="s">
        <v>7</v>
      </c>
      <c r="F1312" t="s">
        <v>13</v>
      </c>
      <c r="G1312" t="s">
        <v>9</v>
      </c>
      <c r="H1312">
        <v>2011</v>
      </c>
      <c r="I1312">
        <v>1995</v>
      </c>
      <c r="J1312" t="s">
        <v>61</v>
      </c>
      <c r="K1312" t="str">
        <f>IF(AND(I1312&gt;600,I1312&lt;=1000),"600-1000CC",IF(AND(I1312&gt;1000,I1312&lt;=2000),"1000-2000CC",IF(AND(I1312&gt;2000,I1312&lt;=3000),"2000-3000CC",IF(AND(I1312&gt;3000,I1312&lt;=4000),"3000-4000CC",IF(AND(I1312&gt;4000,I1312&lt;=5000),"4000-5000CC",IF(AND(I1312&gt;5000,I1312&lt;=6000),"&gt;5000CC"))))))</f>
        <v>1000-2000CC</v>
      </c>
    </row>
    <row r="1313" spans="1:11" x14ac:dyDescent="0.3">
      <c r="A1313">
        <v>4838</v>
      </c>
      <c r="B1313" t="s">
        <v>1820</v>
      </c>
      <c r="C1313" s="10">
        <v>10.89</v>
      </c>
      <c r="D1313" s="3">
        <v>23129</v>
      </c>
      <c r="E1313" t="s">
        <v>7</v>
      </c>
      <c r="F1313" t="s">
        <v>8</v>
      </c>
      <c r="G1313" t="s">
        <v>9</v>
      </c>
      <c r="H1313">
        <v>2021</v>
      </c>
      <c r="I1313">
        <v>998</v>
      </c>
      <c r="J1313" t="s">
        <v>10</v>
      </c>
      <c r="K1313" t="str">
        <f>IF(AND(I1313&gt;600,I1313&lt;=1000),"600-1000CC",IF(AND(I1313&gt;1000,I1313&lt;=2000),"1000-2000CC",IF(AND(I1313&gt;2000,I1313&lt;=3000),"2000-3000CC",IF(AND(I1313&gt;3000,I1313&lt;=4000),"3000-4000CC",IF(AND(I1313&gt;4000,I1313&lt;=5000),"4000-5000CC",IF(AND(I1313&gt;5000,I1313&lt;=6000),"&gt;5000CC"))))))</f>
        <v>600-1000CC</v>
      </c>
    </row>
    <row r="1314" spans="1:11" x14ac:dyDescent="0.3">
      <c r="A1314">
        <v>483</v>
      </c>
      <c r="B1314" t="s">
        <v>422</v>
      </c>
      <c r="C1314" s="10">
        <v>10.85</v>
      </c>
      <c r="D1314" s="3">
        <v>15509</v>
      </c>
      <c r="E1314" t="s">
        <v>12</v>
      </c>
      <c r="F1314" t="s">
        <v>13</v>
      </c>
      <c r="G1314" t="s">
        <v>27</v>
      </c>
      <c r="H1314">
        <v>2020</v>
      </c>
      <c r="I1314">
        <v>1498</v>
      </c>
      <c r="J1314" t="s">
        <v>10</v>
      </c>
      <c r="K1314" t="str">
        <f>IF(AND(I1314&gt;600,I1314&lt;=1000),"600-1000CC",IF(AND(I1314&gt;1000,I1314&lt;=2000),"1000-2000CC",IF(AND(I1314&gt;2000,I1314&lt;=3000),"2000-3000CC",IF(AND(I1314&gt;3000,I1314&lt;=4000),"3000-4000CC",IF(AND(I1314&gt;4000,I1314&lt;=5000),"4000-5000CC",IF(AND(I1314&gt;5000,I1314&lt;=6000),"&gt;5000CC"))))))</f>
        <v>1000-2000CC</v>
      </c>
    </row>
    <row r="1315" spans="1:11" x14ac:dyDescent="0.3">
      <c r="A1315">
        <v>621</v>
      </c>
      <c r="B1315" t="s">
        <v>512</v>
      </c>
      <c r="C1315" s="10">
        <v>10.85</v>
      </c>
      <c r="D1315" s="3">
        <v>76398</v>
      </c>
      <c r="E1315" t="s">
        <v>7</v>
      </c>
      <c r="F1315" t="s">
        <v>13</v>
      </c>
      <c r="G1315" t="s">
        <v>27</v>
      </c>
      <c r="H1315">
        <v>2012</v>
      </c>
      <c r="I1315">
        <v>1995</v>
      </c>
      <c r="J1315" t="s">
        <v>10</v>
      </c>
      <c r="K1315" t="str">
        <f>IF(AND(I1315&gt;600,I1315&lt;=1000),"600-1000CC",IF(AND(I1315&gt;1000,I1315&lt;=2000),"1000-2000CC",IF(AND(I1315&gt;2000,I1315&lt;=3000),"2000-3000CC",IF(AND(I1315&gt;3000,I1315&lt;=4000),"3000-4000CC",IF(AND(I1315&gt;4000,I1315&lt;=5000),"4000-5000CC",IF(AND(I1315&gt;5000,I1315&lt;=6000),"&gt;5000CC"))))))</f>
        <v>1000-2000CC</v>
      </c>
    </row>
    <row r="1316" spans="1:11" x14ac:dyDescent="0.3">
      <c r="A1316">
        <v>1917</v>
      </c>
      <c r="B1316" t="s">
        <v>512</v>
      </c>
      <c r="C1316" s="10">
        <v>10.85</v>
      </c>
      <c r="D1316" s="3">
        <v>76398</v>
      </c>
      <c r="E1316" t="s">
        <v>7</v>
      </c>
      <c r="F1316" t="s">
        <v>13</v>
      </c>
      <c r="G1316" t="s">
        <v>27</v>
      </c>
      <c r="H1316">
        <v>2012</v>
      </c>
      <c r="I1316">
        <v>1197</v>
      </c>
      <c r="J1316" t="s">
        <v>10</v>
      </c>
      <c r="K1316" t="str">
        <f>IF(AND(I1316&gt;600,I1316&lt;=1000),"600-1000CC",IF(AND(I1316&gt;1000,I1316&lt;=2000),"1000-2000CC",IF(AND(I1316&gt;2000,I1316&lt;=3000),"2000-3000CC",IF(AND(I1316&gt;3000,I1316&lt;=4000),"3000-4000CC",IF(AND(I1316&gt;4000,I1316&lt;=5000),"4000-5000CC",IF(AND(I1316&gt;5000,I1316&lt;=6000),"&gt;5000CC"))))))</f>
        <v>1000-2000CC</v>
      </c>
    </row>
    <row r="1317" spans="1:11" x14ac:dyDescent="0.3">
      <c r="A1317">
        <v>3162</v>
      </c>
      <c r="B1317" t="s">
        <v>1446</v>
      </c>
      <c r="C1317" s="10">
        <v>10.85</v>
      </c>
      <c r="D1317" s="3">
        <v>56040</v>
      </c>
      <c r="E1317" t="s">
        <v>7</v>
      </c>
      <c r="F1317" t="s">
        <v>8</v>
      </c>
      <c r="G1317" t="s">
        <v>9</v>
      </c>
      <c r="H1317">
        <v>2020</v>
      </c>
      <c r="I1317">
        <v>1086</v>
      </c>
      <c r="J1317" t="s">
        <v>10</v>
      </c>
      <c r="K1317" t="str">
        <f>IF(AND(I1317&gt;600,I1317&lt;=1000),"600-1000CC",IF(AND(I1317&gt;1000,I1317&lt;=2000),"1000-2000CC",IF(AND(I1317&gt;2000,I1317&lt;=3000),"2000-3000CC",IF(AND(I1317&gt;3000,I1317&lt;=4000),"3000-4000CC",IF(AND(I1317&gt;4000,I1317&lt;=5000),"4000-5000CC",IF(AND(I1317&gt;5000,I1317&lt;=6000),"&gt;5000CC"))))))</f>
        <v>1000-2000CC</v>
      </c>
    </row>
    <row r="1318" spans="1:11" x14ac:dyDescent="0.3">
      <c r="A1318">
        <v>2290</v>
      </c>
      <c r="B1318" t="s">
        <v>1179</v>
      </c>
      <c r="C1318" s="10">
        <v>10.8</v>
      </c>
      <c r="D1318" s="3">
        <v>70683</v>
      </c>
      <c r="E1318" t="s">
        <v>7</v>
      </c>
      <c r="F1318" t="s">
        <v>13</v>
      </c>
      <c r="G1318" t="s">
        <v>9</v>
      </c>
      <c r="H1318">
        <v>2018</v>
      </c>
      <c r="I1318">
        <v>1198</v>
      </c>
      <c r="J1318" t="s">
        <v>10</v>
      </c>
      <c r="K1318" t="str">
        <f>IF(AND(I1318&gt;600,I1318&lt;=1000),"600-1000CC",IF(AND(I1318&gt;1000,I1318&lt;=2000),"1000-2000CC",IF(AND(I1318&gt;2000,I1318&lt;=3000),"2000-3000CC",IF(AND(I1318&gt;3000,I1318&lt;=4000),"3000-4000CC",IF(AND(I1318&gt;4000,I1318&lt;=5000),"4000-5000CC",IF(AND(I1318&gt;5000,I1318&lt;=6000),"&gt;5000CC"))))))</f>
        <v>1000-2000CC</v>
      </c>
    </row>
    <row r="1319" spans="1:11" x14ac:dyDescent="0.3">
      <c r="A1319">
        <v>3368</v>
      </c>
      <c r="B1319" t="s">
        <v>253</v>
      </c>
      <c r="C1319" s="10">
        <v>10.8</v>
      </c>
      <c r="D1319" s="3">
        <v>80000</v>
      </c>
      <c r="E1319" t="s">
        <v>7</v>
      </c>
      <c r="F1319" t="s">
        <v>13</v>
      </c>
      <c r="G1319" t="s">
        <v>27</v>
      </c>
      <c r="H1319">
        <v>2018</v>
      </c>
      <c r="I1319">
        <v>1198</v>
      </c>
      <c r="J1319" t="s">
        <v>10</v>
      </c>
      <c r="K1319" t="str">
        <f>IF(AND(I1319&gt;600,I1319&lt;=1000),"600-1000CC",IF(AND(I1319&gt;1000,I1319&lt;=2000),"1000-2000CC",IF(AND(I1319&gt;2000,I1319&lt;=3000),"2000-3000CC",IF(AND(I1319&gt;3000,I1319&lt;=4000),"3000-4000CC",IF(AND(I1319&gt;4000,I1319&lt;=5000),"4000-5000CC",IF(AND(I1319&gt;5000,I1319&lt;=6000),"&gt;5000CC"))))))</f>
        <v>1000-2000CC</v>
      </c>
    </row>
    <row r="1320" spans="1:11" x14ac:dyDescent="0.3">
      <c r="A1320">
        <v>473</v>
      </c>
      <c r="B1320" t="s">
        <v>406</v>
      </c>
      <c r="C1320" s="10">
        <v>10.75</v>
      </c>
      <c r="D1320" s="3">
        <v>23000</v>
      </c>
      <c r="E1320" t="s">
        <v>7</v>
      </c>
      <c r="F1320" t="s">
        <v>8</v>
      </c>
      <c r="G1320" t="s">
        <v>27</v>
      </c>
      <c r="H1320">
        <v>2019</v>
      </c>
      <c r="I1320">
        <v>2199</v>
      </c>
      <c r="J1320" t="s">
        <v>10</v>
      </c>
      <c r="K1320" t="str">
        <f>IF(AND(I1320&gt;600,I1320&lt;=1000),"600-1000CC",IF(AND(I1320&gt;1000,I1320&lt;=2000),"1000-2000CC",IF(AND(I1320&gt;2000,I1320&lt;=3000),"2000-3000CC",IF(AND(I1320&gt;3000,I1320&lt;=4000),"3000-4000CC",IF(AND(I1320&gt;4000,I1320&lt;=5000),"4000-5000CC",IF(AND(I1320&gt;5000,I1320&lt;=6000),"&gt;5000CC"))))))</f>
        <v>2000-3000CC</v>
      </c>
    </row>
    <row r="1321" spans="1:11" x14ac:dyDescent="0.3">
      <c r="A1321">
        <v>1500</v>
      </c>
      <c r="B1321" t="s">
        <v>902</v>
      </c>
      <c r="C1321" s="10">
        <v>10.75</v>
      </c>
      <c r="D1321" s="3">
        <v>8800</v>
      </c>
      <c r="E1321" t="s">
        <v>12</v>
      </c>
      <c r="F1321" t="s">
        <v>8</v>
      </c>
      <c r="G1321" t="s">
        <v>9</v>
      </c>
      <c r="H1321">
        <v>2021</v>
      </c>
      <c r="I1321">
        <v>1197</v>
      </c>
      <c r="J1321" t="s">
        <v>10</v>
      </c>
      <c r="K1321" t="str">
        <f>IF(AND(I1321&gt;600,I1321&lt;=1000),"600-1000CC",IF(AND(I1321&gt;1000,I1321&lt;=2000),"1000-2000CC",IF(AND(I1321&gt;2000,I1321&lt;=3000),"2000-3000CC",IF(AND(I1321&gt;3000,I1321&lt;=4000),"3000-4000CC",IF(AND(I1321&gt;4000,I1321&lt;=5000),"4000-5000CC",IF(AND(I1321&gt;5000,I1321&lt;=6000),"&gt;5000CC"))))))</f>
        <v>1000-2000CC</v>
      </c>
    </row>
    <row r="1322" spans="1:11" x14ac:dyDescent="0.3">
      <c r="A1322">
        <v>1928</v>
      </c>
      <c r="B1322" t="s">
        <v>254</v>
      </c>
      <c r="C1322" s="10">
        <v>10.75</v>
      </c>
      <c r="D1322" s="3">
        <v>65000</v>
      </c>
      <c r="E1322" t="s">
        <v>12</v>
      </c>
      <c r="F1322" t="s">
        <v>13</v>
      </c>
      <c r="G1322" t="s">
        <v>9</v>
      </c>
      <c r="H1322">
        <v>2015</v>
      </c>
      <c r="I1322">
        <v>1199</v>
      </c>
      <c r="J1322" t="s">
        <v>10</v>
      </c>
      <c r="K1322" t="str">
        <f>IF(AND(I1322&gt;600,I1322&lt;=1000),"600-1000CC",IF(AND(I1322&gt;1000,I1322&lt;=2000),"1000-2000CC",IF(AND(I1322&gt;2000,I1322&lt;=3000),"2000-3000CC",IF(AND(I1322&gt;3000,I1322&lt;=4000),"3000-4000CC",IF(AND(I1322&gt;4000,I1322&lt;=5000),"4000-5000CC",IF(AND(I1322&gt;5000,I1322&lt;=6000),"&gt;5000CC"))))))</f>
        <v>1000-2000CC</v>
      </c>
    </row>
    <row r="1323" spans="1:11" x14ac:dyDescent="0.3">
      <c r="A1323">
        <v>831</v>
      </c>
      <c r="B1323" t="s">
        <v>465</v>
      </c>
      <c r="C1323" s="10">
        <v>10.74</v>
      </c>
      <c r="D1323" s="3">
        <v>76813</v>
      </c>
      <c r="E1323" t="s">
        <v>7</v>
      </c>
      <c r="F1323" t="s">
        <v>8</v>
      </c>
      <c r="G1323" t="s">
        <v>9</v>
      </c>
      <c r="H1323">
        <v>2018</v>
      </c>
      <c r="I1323">
        <v>2487</v>
      </c>
      <c r="J1323" t="s">
        <v>61</v>
      </c>
      <c r="K1323" t="str">
        <f>IF(AND(I1323&gt;600,I1323&lt;=1000),"600-1000CC",IF(AND(I1323&gt;1000,I1323&lt;=2000),"1000-2000CC",IF(AND(I1323&gt;2000,I1323&lt;=3000),"2000-3000CC",IF(AND(I1323&gt;3000,I1323&lt;=4000),"3000-4000CC",IF(AND(I1323&gt;4000,I1323&lt;=5000),"4000-5000CC",IF(AND(I1323&gt;5000,I1323&lt;=6000),"&gt;5000CC"))))))</f>
        <v>2000-3000CC</v>
      </c>
    </row>
    <row r="1324" spans="1:11" x14ac:dyDescent="0.3">
      <c r="A1324">
        <v>3504</v>
      </c>
      <c r="B1324" t="s">
        <v>784</v>
      </c>
      <c r="C1324" s="10">
        <v>10.73</v>
      </c>
      <c r="D1324" s="3">
        <v>29707</v>
      </c>
      <c r="E1324" t="s">
        <v>12</v>
      </c>
      <c r="F1324" t="s">
        <v>13</v>
      </c>
      <c r="G1324" t="s">
        <v>9</v>
      </c>
      <c r="H1324">
        <v>2020</v>
      </c>
      <c r="I1324">
        <v>1197</v>
      </c>
      <c r="J1324" t="s">
        <v>10</v>
      </c>
      <c r="K1324" t="str">
        <f>IF(AND(I1324&gt;600,I1324&lt;=1000),"600-1000CC",IF(AND(I1324&gt;1000,I1324&lt;=2000),"1000-2000CC",IF(AND(I1324&gt;2000,I1324&lt;=3000),"2000-3000CC",IF(AND(I1324&gt;3000,I1324&lt;=4000),"3000-4000CC",IF(AND(I1324&gt;4000,I1324&lt;=5000),"4000-5000CC",IF(AND(I1324&gt;5000,I1324&lt;=6000),"&gt;5000CC"))))))</f>
        <v>1000-2000CC</v>
      </c>
    </row>
    <row r="1325" spans="1:11" x14ac:dyDescent="0.3">
      <c r="A1325">
        <v>3475</v>
      </c>
      <c r="B1325" t="s">
        <v>1534</v>
      </c>
      <c r="C1325" s="10">
        <v>10.72</v>
      </c>
      <c r="D1325" s="3">
        <v>9711</v>
      </c>
      <c r="E1325" t="s">
        <v>12</v>
      </c>
      <c r="F1325" t="s">
        <v>13</v>
      </c>
      <c r="G1325" t="s">
        <v>9</v>
      </c>
      <c r="H1325">
        <v>2021</v>
      </c>
      <c r="I1325">
        <v>2393</v>
      </c>
      <c r="J1325" t="s">
        <v>10</v>
      </c>
      <c r="K1325" t="str">
        <f>IF(AND(I1325&gt;600,I1325&lt;=1000),"600-1000CC",IF(AND(I1325&gt;1000,I1325&lt;=2000),"1000-2000CC",IF(AND(I1325&gt;2000,I1325&lt;=3000),"2000-3000CC",IF(AND(I1325&gt;3000,I1325&lt;=4000),"3000-4000CC",IF(AND(I1325&gt;4000,I1325&lt;=5000),"4000-5000CC",IF(AND(I1325&gt;5000,I1325&lt;=6000),"&gt;5000CC"))))))</f>
        <v>2000-3000CC</v>
      </c>
    </row>
    <row r="1326" spans="1:11" x14ac:dyDescent="0.3">
      <c r="A1326">
        <v>5417</v>
      </c>
      <c r="B1326" t="s">
        <v>1717</v>
      </c>
      <c r="C1326" s="10">
        <v>10.7</v>
      </c>
      <c r="D1326" s="3">
        <v>25000</v>
      </c>
      <c r="E1326" t="s">
        <v>7</v>
      </c>
      <c r="F1326" t="s">
        <v>8</v>
      </c>
      <c r="G1326" t="s">
        <v>9</v>
      </c>
      <c r="H1326">
        <v>2020</v>
      </c>
      <c r="I1326">
        <v>1248</v>
      </c>
      <c r="J1326" t="s">
        <v>10</v>
      </c>
      <c r="K1326" t="str">
        <f>IF(AND(I1326&gt;600,I1326&lt;=1000),"600-1000CC",IF(AND(I1326&gt;1000,I1326&lt;=2000),"1000-2000CC",IF(AND(I1326&gt;2000,I1326&lt;=3000),"2000-3000CC",IF(AND(I1326&gt;3000,I1326&lt;=4000),"3000-4000CC",IF(AND(I1326&gt;4000,I1326&lt;=5000),"4000-5000CC",IF(AND(I1326&gt;5000,I1326&lt;=6000),"&gt;5000CC"))))))</f>
        <v>1000-2000CC</v>
      </c>
    </row>
    <row r="1327" spans="1:11" x14ac:dyDescent="0.3">
      <c r="A1327">
        <v>4269</v>
      </c>
      <c r="B1327" t="s">
        <v>1717</v>
      </c>
      <c r="C1327" s="10">
        <v>10.66</v>
      </c>
      <c r="D1327" s="3">
        <v>7622</v>
      </c>
      <c r="E1327" t="s">
        <v>7</v>
      </c>
      <c r="F1327" t="s">
        <v>8</v>
      </c>
      <c r="G1327" t="s">
        <v>9</v>
      </c>
      <c r="H1327">
        <v>2022</v>
      </c>
      <c r="I1327">
        <v>1968</v>
      </c>
      <c r="J1327" t="s">
        <v>10</v>
      </c>
      <c r="K1327" t="str">
        <f>IF(AND(I1327&gt;600,I1327&lt;=1000),"600-1000CC",IF(AND(I1327&gt;1000,I1327&lt;=2000),"1000-2000CC",IF(AND(I1327&gt;2000,I1327&lt;=3000),"2000-3000CC",IF(AND(I1327&gt;3000,I1327&lt;=4000),"3000-4000CC",IF(AND(I1327&gt;4000,I1327&lt;=5000),"4000-5000CC",IF(AND(I1327&gt;5000,I1327&lt;=6000),"&gt;5000CC"))))))</f>
        <v>1000-2000CC</v>
      </c>
    </row>
    <row r="1328" spans="1:11" x14ac:dyDescent="0.3">
      <c r="A1328">
        <v>4372</v>
      </c>
      <c r="B1328" t="s">
        <v>255</v>
      </c>
      <c r="C1328" s="10">
        <v>10.64</v>
      </c>
      <c r="D1328" s="3">
        <v>55461</v>
      </c>
      <c r="E1328" t="s">
        <v>7</v>
      </c>
      <c r="F1328" t="s">
        <v>8</v>
      </c>
      <c r="G1328" t="s">
        <v>9</v>
      </c>
      <c r="H1328">
        <v>2018</v>
      </c>
      <c r="I1328">
        <v>1197</v>
      </c>
      <c r="J1328" t="s">
        <v>10</v>
      </c>
      <c r="K1328" t="str">
        <f>IF(AND(I1328&gt;600,I1328&lt;=1000),"600-1000CC",IF(AND(I1328&gt;1000,I1328&lt;=2000),"1000-2000CC",IF(AND(I1328&gt;2000,I1328&lt;=3000),"2000-3000CC",IF(AND(I1328&gt;3000,I1328&lt;=4000),"3000-4000CC",IF(AND(I1328&gt;4000,I1328&lt;=5000),"4000-5000CC",IF(AND(I1328&gt;5000,I1328&lt;=6000),"&gt;5000CC"))))))</f>
        <v>1000-2000CC</v>
      </c>
    </row>
    <row r="1329" spans="1:11" x14ac:dyDescent="0.3">
      <c r="A1329">
        <v>1243</v>
      </c>
      <c r="B1329" t="s">
        <v>782</v>
      </c>
      <c r="C1329" s="10">
        <v>10.63</v>
      </c>
      <c r="D1329" s="3">
        <v>42119</v>
      </c>
      <c r="E1329" t="s">
        <v>7</v>
      </c>
      <c r="F1329" t="s">
        <v>8</v>
      </c>
      <c r="G1329" t="s">
        <v>9</v>
      </c>
      <c r="H1329">
        <v>2017</v>
      </c>
      <c r="I1329">
        <v>1248</v>
      </c>
      <c r="J1329" t="s">
        <v>10</v>
      </c>
      <c r="K1329" t="str">
        <f>IF(AND(I1329&gt;600,I1329&lt;=1000),"600-1000CC",IF(AND(I1329&gt;1000,I1329&lt;=2000),"1000-2000CC",IF(AND(I1329&gt;2000,I1329&lt;=3000),"2000-3000CC",IF(AND(I1329&gt;3000,I1329&lt;=4000),"3000-4000CC",IF(AND(I1329&gt;4000,I1329&lt;=5000),"4000-5000CC",IF(AND(I1329&gt;5000,I1329&lt;=6000),"&gt;5000CC"))))))</f>
        <v>1000-2000CC</v>
      </c>
    </row>
    <row r="1330" spans="1:11" x14ac:dyDescent="0.3">
      <c r="A1330">
        <v>1581</v>
      </c>
      <c r="B1330" t="s">
        <v>782</v>
      </c>
      <c r="C1330" s="10">
        <v>10.63</v>
      </c>
      <c r="D1330" s="3">
        <v>42119</v>
      </c>
      <c r="E1330" t="s">
        <v>7</v>
      </c>
      <c r="F1330" t="s">
        <v>8</v>
      </c>
      <c r="G1330" t="s">
        <v>9</v>
      </c>
      <c r="H1330">
        <v>2017</v>
      </c>
      <c r="I1330">
        <v>1396</v>
      </c>
      <c r="J1330" t="s">
        <v>10</v>
      </c>
      <c r="K1330" t="str">
        <f>IF(AND(I1330&gt;600,I1330&lt;=1000),"600-1000CC",IF(AND(I1330&gt;1000,I1330&lt;=2000),"1000-2000CC",IF(AND(I1330&gt;2000,I1330&lt;=3000),"2000-3000CC",IF(AND(I1330&gt;3000,I1330&lt;=4000),"3000-4000CC",IF(AND(I1330&gt;4000,I1330&lt;=5000),"4000-5000CC",IF(AND(I1330&gt;5000,I1330&lt;=6000),"&gt;5000CC"))))))</f>
        <v>1000-2000CC</v>
      </c>
    </row>
    <row r="1331" spans="1:11" x14ac:dyDescent="0.3">
      <c r="A1331">
        <v>3297</v>
      </c>
      <c r="B1331" t="s">
        <v>1463</v>
      </c>
      <c r="C1331" s="10">
        <v>10.62</v>
      </c>
      <c r="D1331" s="3">
        <v>14067</v>
      </c>
      <c r="E1331" t="s">
        <v>12</v>
      </c>
      <c r="F1331" t="s">
        <v>8</v>
      </c>
      <c r="G1331" t="s">
        <v>9</v>
      </c>
      <c r="H1331">
        <v>2021</v>
      </c>
      <c r="I1331">
        <v>1462</v>
      </c>
      <c r="J1331" t="s">
        <v>10</v>
      </c>
      <c r="K1331" t="str">
        <f>IF(AND(I1331&gt;600,I1331&lt;=1000),"600-1000CC",IF(AND(I1331&gt;1000,I1331&lt;=2000),"1000-2000CC",IF(AND(I1331&gt;2000,I1331&lt;=3000),"2000-3000CC",IF(AND(I1331&gt;3000,I1331&lt;=4000),"3000-4000CC",IF(AND(I1331&gt;4000,I1331&lt;=5000),"4000-5000CC",IF(AND(I1331&gt;5000,I1331&lt;=6000),"&gt;5000CC"))))))</f>
        <v>1000-2000CC</v>
      </c>
    </row>
    <row r="1332" spans="1:11" x14ac:dyDescent="0.3">
      <c r="A1332">
        <v>5081</v>
      </c>
      <c r="B1332" t="s">
        <v>1477</v>
      </c>
      <c r="C1332" s="10">
        <v>10.61</v>
      </c>
      <c r="D1332" s="3">
        <v>55187</v>
      </c>
      <c r="E1332" t="s">
        <v>7</v>
      </c>
      <c r="F1332" t="s">
        <v>8</v>
      </c>
      <c r="G1332" t="s">
        <v>9</v>
      </c>
      <c r="H1332">
        <v>2017</v>
      </c>
      <c r="I1332">
        <v>1197</v>
      </c>
      <c r="J1332" t="s">
        <v>10</v>
      </c>
      <c r="K1332" t="str">
        <f>IF(AND(I1332&gt;600,I1332&lt;=1000),"600-1000CC",IF(AND(I1332&gt;1000,I1332&lt;=2000),"1000-2000CC",IF(AND(I1332&gt;2000,I1332&lt;=3000),"2000-3000CC",IF(AND(I1332&gt;3000,I1332&lt;=4000),"3000-4000CC",IF(AND(I1332&gt;4000,I1332&lt;=5000),"4000-5000CC",IF(AND(I1332&gt;5000,I1332&lt;=6000),"&gt;5000CC"))))))</f>
        <v>1000-2000CC</v>
      </c>
    </row>
    <row r="1333" spans="1:11" x14ac:dyDescent="0.3">
      <c r="A1333">
        <v>551</v>
      </c>
      <c r="B1333" t="s">
        <v>467</v>
      </c>
      <c r="C1333" s="10">
        <v>10.6</v>
      </c>
      <c r="D1333" s="3">
        <v>42923</v>
      </c>
      <c r="E1333" t="s">
        <v>7</v>
      </c>
      <c r="F1333" t="s">
        <v>8</v>
      </c>
      <c r="G1333" t="s">
        <v>9</v>
      </c>
      <c r="H1333">
        <v>2019</v>
      </c>
      <c r="I1333">
        <v>1591</v>
      </c>
      <c r="J1333" t="s">
        <v>10</v>
      </c>
      <c r="K1333" t="str">
        <f>IF(AND(I1333&gt;600,I1333&lt;=1000),"600-1000CC",IF(AND(I1333&gt;1000,I1333&lt;=2000),"1000-2000CC",IF(AND(I1333&gt;2000,I1333&lt;=3000),"2000-3000CC",IF(AND(I1333&gt;3000,I1333&lt;=4000),"3000-4000CC",IF(AND(I1333&gt;4000,I1333&lt;=5000),"4000-5000CC",IF(AND(I1333&gt;5000,I1333&lt;=6000),"&gt;5000CC"))))))</f>
        <v>1000-2000CC</v>
      </c>
    </row>
    <row r="1334" spans="1:11" x14ac:dyDescent="0.3">
      <c r="A1334">
        <v>1847</v>
      </c>
      <c r="B1334" t="s">
        <v>608</v>
      </c>
      <c r="C1334" s="10">
        <v>10.6</v>
      </c>
      <c r="D1334" s="3">
        <v>3500</v>
      </c>
      <c r="E1334" t="s">
        <v>12</v>
      </c>
      <c r="F1334" t="s">
        <v>13</v>
      </c>
      <c r="G1334" t="s">
        <v>9</v>
      </c>
      <c r="H1334">
        <v>2021</v>
      </c>
      <c r="I1334">
        <v>1969</v>
      </c>
      <c r="J1334" t="s">
        <v>61</v>
      </c>
      <c r="K1334" t="str">
        <f>IF(AND(I1334&gt;600,I1334&lt;=1000),"600-1000CC",IF(AND(I1334&gt;1000,I1334&lt;=2000),"1000-2000CC",IF(AND(I1334&gt;2000,I1334&lt;=3000),"2000-3000CC",IF(AND(I1334&gt;3000,I1334&lt;=4000),"3000-4000CC",IF(AND(I1334&gt;4000,I1334&lt;=5000),"4000-5000CC",IF(AND(I1334&gt;5000,I1334&lt;=6000),"&gt;5000CC"))))))</f>
        <v>1000-2000CC</v>
      </c>
    </row>
    <row r="1335" spans="1:11" x14ac:dyDescent="0.3">
      <c r="A1335">
        <v>3438</v>
      </c>
      <c r="B1335" t="s">
        <v>1527</v>
      </c>
      <c r="C1335" s="10">
        <v>10.59</v>
      </c>
      <c r="D1335" s="3">
        <v>94235</v>
      </c>
      <c r="E1335" t="s">
        <v>7</v>
      </c>
      <c r="F1335" t="s">
        <v>13</v>
      </c>
      <c r="G1335" t="s">
        <v>75</v>
      </c>
      <c r="H1335">
        <v>2012</v>
      </c>
      <c r="I1335">
        <v>1248</v>
      </c>
      <c r="J1335" t="s">
        <v>10</v>
      </c>
      <c r="K1335" t="str">
        <f>IF(AND(I1335&gt;600,I1335&lt;=1000),"600-1000CC",IF(AND(I1335&gt;1000,I1335&lt;=2000),"1000-2000CC",IF(AND(I1335&gt;2000,I1335&lt;=3000),"2000-3000CC",IF(AND(I1335&gt;3000,I1335&lt;=4000),"3000-4000CC",IF(AND(I1335&gt;4000,I1335&lt;=5000),"4000-5000CC",IF(AND(I1335&gt;5000,I1335&lt;=6000),"&gt;5000CC"))))))</f>
        <v>1000-2000CC</v>
      </c>
    </row>
    <row r="1336" spans="1:11" x14ac:dyDescent="0.3">
      <c r="A1336">
        <v>4255</v>
      </c>
      <c r="B1336" t="s">
        <v>1715</v>
      </c>
      <c r="C1336" s="10">
        <v>10.59</v>
      </c>
      <c r="D1336" s="3">
        <v>13980</v>
      </c>
      <c r="E1336" t="s">
        <v>7</v>
      </c>
      <c r="F1336" t="s">
        <v>8</v>
      </c>
      <c r="G1336" t="s">
        <v>27</v>
      </c>
      <c r="H1336">
        <v>2020</v>
      </c>
      <c r="I1336">
        <v>1197</v>
      </c>
      <c r="J1336" t="s">
        <v>61</v>
      </c>
      <c r="K1336" t="str">
        <f>IF(AND(I1336&gt;600,I1336&lt;=1000),"600-1000CC",IF(AND(I1336&gt;1000,I1336&lt;=2000),"1000-2000CC",IF(AND(I1336&gt;2000,I1336&lt;=3000),"2000-3000CC",IF(AND(I1336&gt;3000,I1336&lt;=4000),"3000-4000CC",IF(AND(I1336&gt;4000,I1336&lt;=5000),"4000-5000CC",IF(AND(I1336&gt;5000,I1336&lt;=6000),"&gt;5000CC"))))))</f>
        <v>1000-2000CC</v>
      </c>
    </row>
    <row r="1337" spans="1:11" x14ac:dyDescent="0.3">
      <c r="A1337">
        <v>4271</v>
      </c>
      <c r="B1337" t="s">
        <v>1719</v>
      </c>
      <c r="C1337" s="10">
        <v>10.59</v>
      </c>
      <c r="D1337" s="3">
        <v>13672</v>
      </c>
      <c r="E1337" t="s">
        <v>12</v>
      </c>
      <c r="F1337" t="s">
        <v>13</v>
      </c>
      <c r="G1337" t="s">
        <v>9</v>
      </c>
      <c r="H1337">
        <v>2021</v>
      </c>
      <c r="I1337">
        <v>1968</v>
      </c>
      <c r="J1337" t="s">
        <v>10</v>
      </c>
      <c r="K1337" t="str">
        <f>IF(AND(I1337&gt;600,I1337&lt;=1000),"600-1000CC",IF(AND(I1337&gt;1000,I1337&lt;=2000),"1000-2000CC",IF(AND(I1337&gt;2000,I1337&lt;=3000),"2000-3000CC",IF(AND(I1337&gt;3000,I1337&lt;=4000),"3000-4000CC",IF(AND(I1337&gt;4000,I1337&lt;=5000),"4000-5000CC",IF(AND(I1337&gt;5000,I1337&lt;=6000),"&gt;5000CC"))))))</f>
        <v>1000-2000CC</v>
      </c>
    </row>
    <row r="1338" spans="1:11" x14ac:dyDescent="0.3">
      <c r="A1338">
        <v>4857</v>
      </c>
      <c r="B1338" t="s">
        <v>1151</v>
      </c>
      <c r="C1338" s="10">
        <v>10.58</v>
      </c>
      <c r="D1338" s="3">
        <v>19787</v>
      </c>
      <c r="E1338" t="s">
        <v>7</v>
      </c>
      <c r="F1338" t="s">
        <v>8</v>
      </c>
      <c r="G1338" t="s">
        <v>9</v>
      </c>
      <c r="H1338">
        <v>2017</v>
      </c>
      <c r="I1338">
        <v>2179</v>
      </c>
      <c r="J1338" t="s">
        <v>10</v>
      </c>
      <c r="K1338" t="str">
        <f>IF(AND(I1338&gt;600,I1338&lt;=1000),"600-1000CC",IF(AND(I1338&gt;1000,I1338&lt;=2000),"1000-2000CC",IF(AND(I1338&gt;2000,I1338&lt;=3000),"2000-3000CC",IF(AND(I1338&gt;3000,I1338&lt;=4000),"3000-4000CC",IF(AND(I1338&gt;4000,I1338&lt;=5000),"4000-5000CC",IF(AND(I1338&gt;5000,I1338&lt;=6000),"&gt;5000CC"))))))</f>
        <v>2000-3000CC</v>
      </c>
    </row>
    <row r="1339" spans="1:11" x14ac:dyDescent="0.3">
      <c r="A1339">
        <v>3734</v>
      </c>
      <c r="B1339" t="s">
        <v>1322</v>
      </c>
      <c r="C1339" s="10">
        <v>10.55</v>
      </c>
      <c r="D1339" s="3">
        <v>99934</v>
      </c>
      <c r="E1339" t="s">
        <v>7</v>
      </c>
      <c r="F1339" t="s">
        <v>8</v>
      </c>
      <c r="G1339" t="s">
        <v>9</v>
      </c>
      <c r="H1339">
        <v>2012</v>
      </c>
      <c r="I1339">
        <v>1197</v>
      </c>
      <c r="J1339" t="s">
        <v>10</v>
      </c>
      <c r="K1339" t="str">
        <f>IF(AND(I1339&gt;600,I1339&lt;=1000),"600-1000CC",IF(AND(I1339&gt;1000,I1339&lt;=2000),"1000-2000CC",IF(AND(I1339&gt;2000,I1339&lt;=3000),"2000-3000CC",IF(AND(I1339&gt;3000,I1339&lt;=4000),"3000-4000CC",IF(AND(I1339&gt;4000,I1339&lt;=5000),"4000-5000CC",IF(AND(I1339&gt;5000,I1339&lt;=6000),"&gt;5000CC"))))))</f>
        <v>1000-2000CC</v>
      </c>
    </row>
    <row r="1340" spans="1:11" x14ac:dyDescent="0.3">
      <c r="A1340">
        <v>1090</v>
      </c>
      <c r="B1340" t="s">
        <v>777</v>
      </c>
      <c r="C1340" s="10">
        <v>10.53</v>
      </c>
      <c r="D1340" s="3">
        <v>26396</v>
      </c>
      <c r="E1340" t="s">
        <v>12</v>
      </c>
      <c r="F1340" t="s">
        <v>8</v>
      </c>
      <c r="G1340" t="s">
        <v>9</v>
      </c>
      <c r="H1340">
        <v>2020</v>
      </c>
      <c r="I1340">
        <v>998</v>
      </c>
      <c r="J1340" t="s">
        <v>10</v>
      </c>
      <c r="K1340" t="str">
        <f>IF(AND(I1340&gt;600,I1340&lt;=1000),"600-1000CC",IF(AND(I1340&gt;1000,I1340&lt;=2000),"1000-2000CC",IF(AND(I1340&gt;2000,I1340&lt;=3000),"2000-3000CC",IF(AND(I1340&gt;3000,I1340&lt;=4000),"3000-4000CC",IF(AND(I1340&gt;4000,I1340&lt;=5000),"4000-5000CC",IF(AND(I1340&gt;5000,I1340&lt;=6000),"&gt;5000CC"))))))</f>
        <v>600-1000CC</v>
      </c>
    </row>
    <row r="1341" spans="1:11" x14ac:dyDescent="0.3">
      <c r="A1341">
        <v>1114</v>
      </c>
      <c r="B1341" t="s">
        <v>784</v>
      </c>
      <c r="C1341" s="10">
        <v>10.53</v>
      </c>
      <c r="D1341" s="3">
        <v>26684</v>
      </c>
      <c r="E1341" t="s">
        <v>12</v>
      </c>
      <c r="F1341" t="s">
        <v>13</v>
      </c>
      <c r="G1341" t="s">
        <v>27</v>
      </c>
      <c r="H1341">
        <v>2019</v>
      </c>
      <c r="I1341">
        <v>1199</v>
      </c>
      <c r="J1341" t="s">
        <v>10</v>
      </c>
      <c r="K1341" t="str">
        <f>IF(AND(I1341&gt;600,I1341&lt;=1000),"600-1000CC",IF(AND(I1341&gt;1000,I1341&lt;=2000),"1000-2000CC",IF(AND(I1341&gt;2000,I1341&lt;=3000),"2000-3000CC",IF(AND(I1341&gt;3000,I1341&lt;=4000),"3000-4000CC",IF(AND(I1341&gt;4000,I1341&lt;=5000),"4000-5000CC",IF(AND(I1341&gt;5000,I1341&lt;=6000),"&gt;5000CC"))))))</f>
        <v>1000-2000CC</v>
      </c>
    </row>
    <row r="1342" spans="1:11" x14ac:dyDescent="0.3">
      <c r="A1342">
        <v>1359</v>
      </c>
      <c r="B1342" t="s">
        <v>777</v>
      </c>
      <c r="C1342" s="10">
        <v>10.53</v>
      </c>
      <c r="D1342" s="3">
        <v>26396</v>
      </c>
      <c r="E1342" t="s">
        <v>12</v>
      </c>
      <c r="F1342" t="s">
        <v>8</v>
      </c>
      <c r="G1342" t="s">
        <v>9</v>
      </c>
      <c r="H1342">
        <v>2020</v>
      </c>
      <c r="I1342">
        <v>998</v>
      </c>
      <c r="J1342" t="s">
        <v>10</v>
      </c>
      <c r="K1342" t="str">
        <f>IF(AND(I1342&gt;600,I1342&lt;=1000),"600-1000CC",IF(AND(I1342&gt;1000,I1342&lt;=2000),"1000-2000CC",IF(AND(I1342&gt;2000,I1342&lt;=3000),"2000-3000CC",IF(AND(I1342&gt;3000,I1342&lt;=4000),"3000-4000CC",IF(AND(I1342&gt;4000,I1342&lt;=5000),"4000-5000CC",IF(AND(I1342&gt;5000,I1342&lt;=6000),"&gt;5000CC"))))))</f>
        <v>600-1000CC</v>
      </c>
    </row>
    <row r="1343" spans="1:11" x14ac:dyDescent="0.3">
      <c r="A1343">
        <v>1383</v>
      </c>
      <c r="B1343" t="s">
        <v>784</v>
      </c>
      <c r="C1343" s="10">
        <v>10.53</v>
      </c>
      <c r="D1343" s="3">
        <v>26684</v>
      </c>
      <c r="E1343" t="s">
        <v>12</v>
      </c>
      <c r="F1343" t="s">
        <v>13</v>
      </c>
      <c r="G1343" t="s">
        <v>27</v>
      </c>
      <c r="H1343">
        <v>2019</v>
      </c>
      <c r="I1343">
        <v>1199</v>
      </c>
      <c r="J1343" t="s">
        <v>10</v>
      </c>
      <c r="K1343" t="str">
        <f>IF(AND(I1343&gt;600,I1343&lt;=1000),"600-1000CC",IF(AND(I1343&gt;1000,I1343&lt;=2000),"1000-2000CC",IF(AND(I1343&gt;2000,I1343&lt;=3000),"2000-3000CC",IF(AND(I1343&gt;3000,I1343&lt;=4000),"3000-4000CC",IF(AND(I1343&gt;4000,I1343&lt;=5000),"4000-5000CC",IF(AND(I1343&gt;5000,I1343&lt;=6000),"&gt;5000CC"))))))</f>
        <v>1000-2000CC</v>
      </c>
    </row>
    <row r="1344" spans="1:11" x14ac:dyDescent="0.3">
      <c r="A1344">
        <v>2453</v>
      </c>
      <c r="B1344" t="s">
        <v>1058</v>
      </c>
      <c r="C1344" s="10">
        <v>10.52</v>
      </c>
      <c r="D1344" s="3">
        <v>118649</v>
      </c>
      <c r="E1344" t="s">
        <v>7</v>
      </c>
      <c r="F1344" t="s">
        <v>8</v>
      </c>
      <c r="G1344" t="s">
        <v>9</v>
      </c>
      <c r="H1344">
        <v>2011</v>
      </c>
      <c r="I1344">
        <v>1086</v>
      </c>
      <c r="J1344" t="s">
        <v>10</v>
      </c>
      <c r="K1344" t="str">
        <f>IF(AND(I1344&gt;600,I1344&lt;=1000),"600-1000CC",IF(AND(I1344&gt;1000,I1344&lt;=2000),"1000-2000CC",IF(AND(I1344&gt;2000,I1344&lt;=3000),"2000-3000CC",IF(AND(I1344&gt;3000,I1344&lt;=4000),"3000-4000CC",IF(AND(I1344&gt;4000,I1344&lt;=5000),"4000-5000CC",IF(AND(I1344&gt;5000,I1344&lt;=6000),"&gt;5000CC"))))))</f>
        <v>1000-2000CC</v>
      </c>
    </row>
    <row r="1345" spans="1:11" x14ac:dyDescent="0.3">
      <c r="A1345">
        <v>4822</v>
      </c>
      <c r="B1345" t="s">
        <v>1816</v>
      </c>
      <c r="C1345" s="10">
        <v>10.52</v>
      </c>
      <c r="D1345" s="3">
        <v>94786</v>
      </c>
      <c r="E1345" t="s">
        <v>7</v>
      </c>
      <c r="F1345" t="s">
        <v>13</v>
      </c>
      <c r="G1345" t="s">
        <v>27</v>
      </c>
      <c r="H1345">
        <v>2015</v>
      </c>
      <c r="I1345">
        <v>1186</v>
      </c>
      <c r="J1345" t="s">
        <v>10</v>
      </c>
      <c r="K1345" t="str">
        <f>IF(AND(I1345&gt;600,I1345&lt;=1000),"600-1000CC",IF(AND(I1345&gt;1000,I1345&lt;=2000),"1000-2000CC",IF(AND(I1345&gt;2000,I1345&lt;=3000),"2000-3000CC",IF(AND(I1345&gt;3000,I1345&lt;=4000),"3000-4000CC",IF(AND(I1345&gt;4000,I1345&lt;=5000),"4000-5000CC",IF(AND(I1345&gt;5000,I1345&lt;=6000),"&gt;5000CC"))))))</f>
        <v>1000-2000CC</v>
      </c>
    </row>
    <row r="1346" spans="1:11" x14ac:dyDescent="0.3">
      <c r="A1346">
        <v>4652</v>
      </c>
      <c r="B1346" t="s">
        <v>253</v>
      </c>
      <c r="C1346" s="10">
        <v>10.51</v>
      </c>
      <c r="D1346" s="3">
        <v>90000</v>
      </c>
      <c r="E1346" t="s">
        <v>7</v>
      </c>
      <c r="F1346" t="s">
        <v>13</v>
      </c>
      <c r="G1346" t="s">
        <v>9</v>
      </c>
      <c r="H1346">
        <v>2017</v>
      </c>
      <c r="I1346">
        <v>1598</v>
      </c>
      <c r="J1346" t="s">
        <v>10</v>
      </c>
      <c r="K1346" t="str">
        <f>IF(AND(I1346&gt;600,I1346&lt;=1000),"600-1000CC",IF(AND(I1346&gt;1000,I1346&lt;=2000),"1000-2000CC",IF(AND(I1346&gt;2000,I1346&lt;=3000),"2000-3000CC",IF(AND(I1346&gt;3000,I1346&lt;=4000),"3000-4000CC",IF(AND(I1346&gt;4000,I1346&lt;=5000),"4000-5000CC",IF(AND(I1346&gt;5000,I1346&lt;=6000),"&gt;5000CC"))))))</f>
        <v>1000-2000CC</v>
      </c>
    </row>
    <row r="1347" spans="1:11" x14ac:dyDescent="0.3">
      <c r="A1347">
        <v>107</v>
      </c>
      <c r="B1347" t="s">
        <v>115</v>
      </c>
      <c r="C1347" s="10">
        <v>10.5</v>
      </c>
      <c r="D1347" s="3">
        <v>23500</v>
      </c>
      <c r="E1347" t="s">
        <v>12</v>
      </c>
      <c r="F1347" t="s">
        <v>13</v>
      </c>
      <c r="G1347" t="s">
        <v>9</v>
      </c>
      <c r="H1347">
        <v>2020</v>
      </c>
      <c r="I1347">
        <v>999</v>
      </c>
      <c r="J1347" t="s">
        <v>10</v>
      </c>
      <c r="K1347" t="str">
        <f>IF(AND(I1347&gt;600,I1347&lt;=1000),"600-1000CC",IF(AND(I1347&gt;1000,I1347&lt;=2000),"1000-2000CC",IF(AND(I1347&gt;2000,I1347&lt;=3000),"2000-3000CC",IF(AND(I1347&gt;3000,I1347&lt;=4000),"3000-4000CC",IF(AND(I1347&gt;4000,I1347&lt;=5000),"4000-5000CC",IF(AND(I1347&gt;5000,I1347&lt;=6000),"&gt;5000CC"))))))</f>
        <v>600-1000CC</v>
      </c>
    </row>
    <row r="1348" spans="1:11" x14ac:dyDescent="0.3">
      <c r="A1348">
        <v>267</v>
      </c>
      <c r="B1348" t="s">
        <v>254</v>
      </c>
      <c r="C1348" s="10">
        <v>10.5</v>
      </c>
      <c r="D1348" s="3">
        <v>59000</v>
      </c>
      <c r="E1348" t="s">
        <v>12</v>
      </c>
      <c r="F1348" t="s">
        <v>13</v>
      </c>
      <c r="G1348" t="s">
        <v>9</v>
      </c>
      <c r="H1348">
        <v>2014</v>
      </c>
      <c r="I1348">
        <v>2354</v>
      </c>
      <c r="J1348" t="s">
        <v>10</v>
      </c>
      <c r="K1348" t="str">
        <f>IF(AND(I1348&gt;600,I1348&lt;=1000),"600-1000CC",IF(AND(I1348&gt;1000,I1348&lt;=2000),"1000-2000CC",IF(AND(I1348&gt;2000,I1348&lt;=3000),"2000-3000CC",IF(AND(I1348&gt;3000,I1348&lt;=4000),"3000-4000CC",IF(AND(I1348&gt;4000,I1348&lt;=5000),"4000-5000CC",IF(AND(I1348&gt;5000,I1348&lt;=6000),"&gt;5000CC"))))))</f>
        <v>2000-3000CC</v>
      </c>
    </row>
    <row r="1349" spans="1:11" x14ac:dyDescent="0.3">
      <c r="A1349">
        <v>394</v>
      </c>
      <c r="B1349" t="s">
        <v>349</v>
      </c>
      <c r="C1349" s="10">
        <v>10.5</v>
      </c>
      <c r="D1349" s="3">
        <v>51000</v>
      </c>
      <c r="E1349" t="s">
        <v>12</v>
      </c>
      <c r="F1349" t="s">
        <v>8</v>
      </c>
      <c r="G1349" t="s">
        <v>9</v>
      </c>
      <c r="H1349">
        <v>2016</v>
      </c>
      <c r="I1349">
        <v>1591</v>
      </c>
      <c r="J1349" t="s">
        <v>10</v>
      </c>
      <c r="K1349" t="str">
        <f>IF(AND(I1349&gt;600,I1349&lt;=1000),"600-1000CC",IF(AND(I1349&gt;1000,I1349&lt;=2000),"1000-2000CC",IF(AND(I1349&gt;2000,I1349&lt;=3000),"2000-3000CC",IF(AND(I1349&gt;3000,I1349&lt;=4000),"3000-4000CC",IF(AND(I1349&gt;4000,I1349&lt;=5000),"4000-5000CC",IF(AND(I1349&gt;5000,I1349&lt;=6000),"&gt;5000CC"))))))</f>
        <v>1000-2000CC</v>
      </c>
    </row>
    <row r="1350" spans="1:11" x14ac:dyDescent="0.3">
      <c r="A1350">
        <v>477</v>
      </c>
      <c r="B1350" t="s">
        <v>416</v>
      </c>
      <c r="C1350" s="10">
        <v>10.5</v>
      </c>
      <c r="D1350" s="3">
        <v>80000</v>
      </c>
      <c r="E1350" t="s">
        <v>7</v>
      </c>
      <c r="F1350" t="s">
        <v>8</v>
      </c>
      <c r="G1350" t="s">
        <v>9</v>
      </c>
      <c r="H1350">
        <v>2016</v>
      </c>
      <c r="I1350">
        <v>1799</v>
      </c>
      <c r="J1350" t="s">
        <v>10</v>
      </c>
      <c r="K1350" t="str">
        <f>IF(AND(I1350&gt;600,I1350&lt;=1000),"600-1000CC",IF(AND(I1350&gt;1000,I1350&lt;=2000),"1000-2000CC",IF(AND(I1350&gt;2000,I1350&lt;=3000),"2000-3000CC",IF(AND(I1350&gt;3000,I1350&lt;=4000),"3000-4000CC",IF(AND(I1350&gt;4000,I1350&lt;=5000),"4000-5000CC",IF(AND(I1350&gt;5000,I1350&lt;=6000),"&gt;5000CC"))))))</f>
        <v>1000-2000CC</v>
      </c>
    </row>
    <row r="1351" spans="1:11" x14ac:dyDescent="0.3">
      <c r="A1351">
        <v>1344</v>
      </c>
      <c r="B1351" t="s">
        <v>25</v>
      </c>
      <c r="C1351" s="10">
        <v>10.5</v>
      </c>
      <c r="D1351" s="3">
        <v>2000</v>
      </c>
      <c r="E1351" t="s">
        <v>12</v>
      </c>
      <c r="F1351" t="s">
        <v>8</v>
      </c>
      <c r="G1351" t="s">
        <v>9</v>
      </c>
      <c r="H1351">
        <v>2022</v>
      </c>
      <c r="I1351">
        <v>2694</v>
      </c>
      <c r="J1351" t="s">
        <v>61</v>
      </c>
      <c r="K1351" t="str">
        <f>IF(AND(I1351&gt;600,I1351&lt;=1000),"600-1000CC",IF(AND(I1351&gt;1000,I1351&lt;=2000),"1000-2000CC",IF(AND(I1351&gt;2000,I1351&lt;=3000),"2000-3000CC",IF(AND(I1351&gt;3000,I1351&lt;=4000),"3000-4000CC",IF(AND(I1351&gt;4000,I1351&lt;=5000),"4000-5000CC",IF(AND(I1351&gt;5000,I1351&lt;=6000),"&gt;5000CC"))))))</f>
        <v>2000-3000CC</v>
      </c>
    </row>
    <row r="1352" spans="1:11" x14ac:dyDescent="0.3">
      <c r="A1352">
        <v>1695</v>
      </c>
      <c r="B1352" t="s">
        <v>94</v>
      </c>
      <c r="C1352" s="10">
        <v>10.5</v>
      </c>
      <c r="D1352" s="3">
        <v>37000</v>
      </c>
      <c r="E1352" t="s">
        <v>12</v>
      </c>
      <c r="F1352" t="s">
        <v>8</v>
      </c>
      <c r="G1352" t="s">
        <v>9</v>
      </c>
      <c r="H1352">
        <v>2019</v>
      </c>
      <c r="I1352">
        <v>1498</v>
      </c>
      <c r="J1352" t="s">
        <v>10</v>
      </c>
      <c r="K1352" t="str">
        <f>IF(AND(I1352&gt;600,I1352&lt;=1000),"600-1000CC",IF(AND(I1352&gt;1000,I1352&lt;=2000),"1000-2000CC",IF(AND(I1352&gt;2000,I1352&lt;=3000),"2000-3000CC",IF(AND(I1352&gt;3000,I1352&lt;=4000),"3000-4000CC",IF(AND(I1352&gt;4000,I1352&lt;=5000),"4000-5000CC",IF(AND(I1352&gt;5000,I1352&lt;=6000),"&gt;5000CC"))))))</f>
        <v>1000-2000CC</v>
      </c>
    </row>
    <row r="1353" spans="1:11" x14ac:dyDescent="0.3">
      <c r="A1353">
        <v>1752</v>
      </c>
      <c r="B1353" t="s">
        <v>169</v>
      </c>
      <c r="C1353" s="10">
        <v>10.5</v>
      </c>
      <c r="D1353" s="3">
        <v>110000</v>
      </c>
      <c r="E1353" t="s">
        <v>7</v>
      </c>
      <c r="F1353" t="s">
        <v>13</v>
      </c>
      <c r="G1353" t="s">
        <v>9</v>
      </c>
      <c r="H1353">
        <v>2012</v>
      </c>
      <c r="I1353">
        <v>1598</v>
      </c>
      <c r="J1353" t="s">
        <v>10</v>
      </c>
      <c r="K1353" t="str">
        <f>IF(AND(I1353&gt;600,I1353&lt;=1000),"600-1000CC",IF(AND(I1353&gt;1000,I1353&lt;=2000),"1000-2000CC",IF(AND(I1353&gt;2000,I1353&lt;=3000),"2000-3000CC",IF(AND(I1353&gt;3000,I1353&lt;=4000),"3000-4000CC",IF(AND(I1353&gt;4000,I1353&lt;=5000),"4000-5000CC",IF(AND(I1353&gt;5000,I1353&lt;=6000),"&gt;5000CC"))))))</f>
        <v>1000-2000CC</v>
      </c>
    </row>
    <row r="1354" spans="1:11" x14ac:dyDescent="0.3">
      <c r="A1354">
        <v>2212</v>
      </c>
      <c r="B1354" t="s">
        <v>377</v>
      </c>
      <c r="C1354" s="10">
        <v>10.5</v>
      </c>
      <c r="D1354" s="3">
        <v>88235</v>
      </c>
      <c r="E1354" t="s">
        <v>7</v>
      </c>
      <c r="F1354" t="s">
        <v>8</v>
      </c>
      <c r="G1354" t="s">
        <v>9</v>
      </c>
      <c r="H1354">
        <v>2019</v>
      </c>
      <c r="I1354">
        <v>1248</v>
      </c>
      <c r="J1354" t="s">
        <v>10</v>
      </c>
      <c r="K1354" t="str">
        <f>IF(AND(I1354&gt;600,I1354&lt;=1000),"600-1000CC",IF(AND(I1354&gt;1000,I1354&lt;=2000),"1000-2000CC",IF(AND(I1354&gt;2000,I1354&lt;=3000),"2000-3000CC",IF(AND(I1354&gt;3000,I1354&lt;=4000),"3000-4000CC",IF(AND(I1354&gt;4000,I1354&lt;=5000),"4000-5000CC",IF(AND(I1354&gt;5000,I1354&lt;=6000),"&gt;5000CC"))))))</f>
        <v>1000-2000CC</v>
      </c>
    </row>
    <row r="1355" spans="1:11" x14ac:dyDescent="0.3">
      <c r="A1355">
        <v>2385</v>
      </c>
      <c r="B1355" t="s">
        <v>1217</v>
      </c>
      <c r="C1355" s="10">
        <v>10.5</v>
      </c>
      <c r="D1355" s="3">
        <v>27850</v>
      </c>
      <c r="E1355" t="s">
        <v>7</v>
      </c>
      <c r="F1355" t="s">
        <v>8</v>
      </c>
      <c r="G1355" t="s">
        <v>9</v>
      </c>
      <c r="H1355">
        <v>2020</v>
      </c>
      <c r="I1355">
        <v>1197</v>
      </c>
      <c r="J1355" t="s">
        <v>10</v>
      </c>
      <c r="K1355" t="str">
        <f>IF(AND(I1355&gt;600,I1355&lt;=1000),"600-1000CC",IF(AND(I1355&gt;1000,I1355&lt;=2000),"1000-2000CC",IF(AND(I1355&gt;2000,I1355&lt;=3000),"2000-3000CC",IF(AND(I1355&gt;3000,I1355&lt;=4000),"3000-4000CC",IF(AND(I1355&gt;4000,I1355&lt;=5000),"4000-5000CC",IF(AND(I1355&gt;5000,I1355&lt;=6000),"&gt;5000CC"))))))</f>
        <v>1000-2000CC</v>
      </c>
    </row>
    <row r="1356" spans="1:11" x14ac:dyDescent="0.3">
      <c r="A1356">
        <v>4509</v>
      </c>
      <c r="B1356" t="s">
        <v>368</v>
      </c>
      <c r="C1356" s="10">
        <v>10.5</v>
      </c>
      <c r="D1356" s="3">
        <v>50000</v>
      </c>
      <c r="E1356" t="s">
        <v>7</v>
      </c>
      <c r="F1356" t="s">
        <v>8</v>
      </c>
      <c r="G1356" t="s">
        <v>9</v>
      </c>
      <c r="H1356">
        <v>2020</v>
      </c>
      <c r="I1356">
        <v>1956</v>
      </c>
      <c r="J1356" t="s">
        <v>10</v>
      </c>
      <c r="K1356" t="str">
        <f>IF(AND(I1356&gt;600,I1356&lt;=1000),"600-1000CC",IF(AND(I1356&gt;1000,I1356&lt;=2000),"1000-2000CC",IF(AND(I1356&gt;2000,I1356&lt;=3000),"2000-3000CC",IF(AND(I1356&gt;3000,I1356&lt;=4000),"3000-4000CC",IF(AND(I1356&gt;4000,I1356&lt;=5000),"4000-5000CC",IF(AND(I1356&gt;5000,I1356&lt;=6000),"&gt;5000CC"))))))</f>
        <v>1000-2000CC</v>
      </c>
    </row>
    <row r="1357" spans="1:11" x14ac:dyDescent="0.3">
      <c r="A1357">
        <v>4512</v>
      </c>
      <c r="B1357" t="s">
        <v>1188</v>
      </c>
      <c r="C1357" s="10">
        <v>10.5</v>
      </c>
      <c r="D1357" s="3">
        <v>65000</v>
      </c>
      <c r="E1357" t="s">
        <v>7</v>
      </c>
      <c r="F1357" t="s">
        <v>8</v>
      </c>
      <c r="G1357" t="s">
        <v>9</v>
      </c>
      <c r="H1357">
        <v>2020</v>
      </c>
      <c r="I1357">
        <v>1995</v>
      </c>
      <c r="J1357" t="s">
        <v>10</v>
      </c>
      <c r="K1357" t="str">
        <f>IF(AND(I1357&gt;600,I1357&lt;=1000),"600-1000CC",IF(AND(I1357&gt;1000,I1357&lt;=2000),"1000-2000CC",IF(AND(I1357&gt;2000,I1357&lt;=3000),"2000-3000CC",IF(AND(I1357&gt;3000,I1357&lt;=4000),"3000-4000CC",IF(AND(I1357&gt;4000,I1357&lt;=5000),"4000-5000CC",IF(AND(I1357&gt;5000,I1357&lt;=6000),"&gt;5000CC"))))))</f>
        <v>1000-2000CC</v>
      </c>
    </row>
    <row r="1358" spans="1:11" x14ac:dyDescent="0.3">
      <c r="A1358">
        <v>4563</v>
      </c>
      <c r="B1358" t="s">
        <v>1093</v>
      </c>
      <c r="C1358" s="10">
        <v>10.5</v>
      </c>
      <c r="D1358" s="3">
        <v>100265</v>
      </c>
      <c r="E1358" t="s">
        <v>7</v>
      </c>
      <c r="F1358" t="s">
        <v>13</v>
      </c>
      <c r="G1358" t="s">
        <v>27</v>
      </c>
      <c r="H1358">
        <v>2014</v>
      </c>
      <c r="I1358">
        <v>1086</v>
      </c>
      <c r="J1358" t="s">
        <v>10</v>
      </c>
      <c r="K1358" t="str">
        <f>IF(AND(I1358&gt;600,I1358&lt;=1000),"600-1000CC",IF(AND(I1358&gt;1000,I1358&lt;=2000),"1000-2000CC",IF(AND(I1358&gt;2000,I1358&lt;=3000),"2000-3000CC",IF(AND(I1358&gt;3000,I1358&lt;=4000),"3000-4000CC",IF(AND(I1358&gt;4000,I1358&lt;=5000),"4000-5000CC",IF(AND(I1358&gt;5000,I1358&lt;=6000),"&gt;5000CC"))))))</f>
        <v>1000-2000CC</v>
      </c>
    </row>
    <row r="1359" spans="1:11" x14ac:dyDescent="0.3">
      <c r="A1359">
        <v>4864</v>
      </c>
      <c r="B1359" t="s">
        <v>350</v>
      </c>
      <c r="C1359" s="10">
        <v>10.5</v>
      </c>
      <c r="D1359" s="3">
        <v>58000</v>
      </c>
      <c r="E1359" t="s">
        <v>7</v>
      </c>
      <c r="F1359" t="s">
        <v>8</v>
      </c>
      <c r="G1359" t="s">
        <v>9</v>
      </c>
      <c r="H1359">
        <v>2018</v>
      </c>
      <c r="I1359">
        <v>1461</v>
      </c>
      <c r="J1359" t="s">
        <v>10</v>
      </c>
      <c r="K1359" t="str">
        <f>IF(AND(I1359&gt;600,I1359&lt;=1000),"600-1000CC",IF(AND(I1359&gt;1000,I1359&lt;=2000),"1000-2000CC",IF(AND(I1359&gt;2000,I1359&lt;=3000),"2000-3000CC",IF(AND(I1359&gt;3000,I1359&lt;=4000),"3000-4000CC",IF(AND(I1359&gt;4000,I1359&lt;=5000),"4000-5000CC",IF(AND(I1359&gt;5000,I1359&lt;=6000),"&gt;5000CC"))))))</f>
        <v>1000-2000CC</v>
      </c>
    </row>
    <row r="1360" spans="1:11" x14ac:dyDescent="0.3">
      <c r="A1360">
        <v>5388</v>
      </c>
      <c r="B1360" t="s">
        <v>347</v>
      </c>
      <c r="C1360" s="10">
        <v>10.5</v>
      </c>
      <c r="D1360" s="3">
        <v>110000</v>
      </c>
      <c r="E1360" t="s">
        <v>7</v>
      </c>
      <c r="F1360" t="s">
        <v>8</v>
      </c>
      <c r="G1360" t="s">
        <v>27</v>
      </c>
      <c r="H1360">
        <v>2012</v>
      </c>
      <c r="I1360">
        <v>1248</v>
      </c>
      <c r="J1360" t="s">
        <v>61</v>
      </c>
      <c r="K1360" t="str">
        <f>IF(AND(I1360&gt;600,I1360&lt;=1000),"600-1000CC",IF(AND(I1360&gt;1000,I1360&lt;=2000),"1000-2000CC",IF(AND(I1360&gt;2000,I1360&lt;=3000),"2000-3000CC",IF(AND(I1360&gt;3000,I1360&lt;=4000),"3000-4000CC",IF(AND(I1360&gt;4000,I1360&lt;=5000),"4000-5000CC",IF(AND(I1360&gt;5000,I1360&lt;=6000),"&gt;5000CC"))))))</f>
        <v>1000-2000CC</v>
      </c>
    </row>
    <row r="1361" spans="1:11" x14ac:dyDescent="0.3">
      <c r="A1361">
        <v>5454</v>
      </c>
      <c r="B1361" t="s">
        <v>851</v>
      </c>
      <c r="C1361" s="10">
        <v>10.5</v>
      </c>
      <c r="D1361" s="3">
        <v>70000</v>
      </c>
      <c r="E1361" t="s">
        <v>7</v>
      </c>
      <c r="F1361" t="s">
        <v>13</v>
      </c>
      <c r="G1361" t="s">
        <v>9</v>
      </c>
      <c r="H1361">
        <v>2013</v>
      </c>
      <c r="I1361">
        <v>1998</v>
      </c>
      <c r="J1361" t="s">
        <v>10</v>
      </c>
      <c r="K1361" t="str">
        <f>IF(AND(I1361&gt;600,I1361&lt;=1000),"600-1000CC",IF(AND(I1361&gt;1000,I1361&lt;=2000),"1000-2000CC",IF(AND(I1361&gt;2000,I1361&lt;=3000),"2000-3000CC",IF(AND(I1361&gt;3000,I1361&lt;=4000),"3000-4000CC",IF(AND(I1361&gt;4000,I1361&lt;=5000),"4000-5000CC",IF(AND(I1361&gt;5000,I1361&lt;=6000),"&gt;5000CC"))))))</f>
        <v>1000-2000CC</v>
      </c>
    </row>
    <row r="1362" spans="1:11" x14ac:dyDescent="0.3">
      <c r="A1362">
        <v>2022</v>
      </c>
      <c r="B1362" t="s">
        <v>628</v>
      </c>
      <c r="C1362" s="10">
        <v>10.48</v>
      </c>
      <c r="D1362" s="3">
        <v>14801</v>
      </c>
      <c r="E1362" t="s">
        <v>7</v>
      </c>
      <c r="F1362" t="s">
        <v>8</v>
      </c>
      <c r="G1362" t="s">
        <v>9</v>
      </c>
      <c r="H1362">
        <v>2020</v>
      </c>
      <c r="I1362">
        <v>998</v>
      </c>
      <c r="J1362" t="s">
        <v>10</v>
      </c>
      <c r="K1362" t="str">
        <f>IF(AND(I1362&gt;600,I1362&lt;=1000),"600-1000CC",IF(AND(I1362&gt;1000,I1362&lt;=2000),"1000-2000CC",IF(AND(I1362&gt;2000,I1362&lt;=3000),"2000-3000CC",IF(AND(I1362&gt;3000,I1362&lt;=4000),"3000-4000CC",IF(AND(I1362&gt;4000,I1362&lt;=5000),"4000-5000CC",IF(AND(I1362&gt;5000,I1362&lt;=6000),"&gt;5000CC"))))))</f>
        <v>600-1000CC</v>
      </c>
    </row>
    <row r="1363" spans="1:11" x14ac:dyDescent="0.3">
      <c r="A1363">
        <v>1112</v>
      </c>
      <c r="B1363" t="s">
        <v>784</v>
      </c>
      <c r="C1363" s="10">
        <v>10.46</v>
      </c>
      <c r="D1363" s="3">
        <v>31952</v>
      </c>
      <c r="E1363" t="s">
        <v>12</v>
      </c>
      <c r="F1363" t="s">
        <v>13</v>
      </c>
      <c r="G1363" t="s">
        <v>9</v>
      </c>
      <c r="H1363">
        <v>2019</v>
      </c>
      <c r="I1363">
        <v>998</v>
      </c>
      <c r="J1363" t="s">
        <v>10</v>
      </c>
      <c r="K1363" t="str">
        <f>IF(AND(I1363&gt;600,I1363&lt;=1000),"600-1000CC",IF(AND(I1363&gt;1000,I1363&lt;=2000),"1000-2000CC",IF(AND(I1363&gt;2000,I1363&lt;=3000),"2000-3000CC",IF(AND(I1363&gt;3000,I1363&lt;=4000),"3000-4000CC",IF(AND(I1363&gt;4000,I1363&lt;=5000),"4000-5000CC",IF(AND(I1363&gt;5000,I1363&lt;=6000),"&gt;5000CC"))))))</f>
        <v>600-1000CC</v>
      </c>
    </row>
    <row r="1364" spans="1:11" x14ac:dyDescent="0.3">
      <c r="A1364">
        <v>1381</v>
      </c>
      <c r="B1364" t="s">
        <v>784</v>
      </c>
      <c r="C1364" s="10">
        <v>10.46</v>
      </c>
      <c r="D1364" s="3">
        <v>31952</v>
      </c>
      <c r="E1364" t="s">
        <v>12</v>
      </c>
      <c r="F1364" t="s">
        <v>13</v>
      </c>
      <c r="G1364" t="s">
        <v>9</v>
      </c>
      <c r="H1364">
        <v>2019</v>
      </c>
      <c r="I1364">
        <v>998</v>
      </c>
      <c r="J1364" t="s">
        <v>10</v>
      </c>
      <c r="K1364" t="str">
        <f>IF(AND(I1364&gt;600,I1364&lt;=1000),"600-1000CC",IF(AND(I1364&gt;1000,I1364&lt;=2000),"1000-2000CC",IF(AND(I1364&gt;2000,I1364&lt;=3000),"2000-3000CC",IF(AND(I1364&gt;3000,I1364&lt;=4000),"3000-4000CC",IF(AND(I1364&gt;4000,I1364&lt;=5000),"4000-5000CC",IF(AND(I1364&gt;5000,I1364&lt;=6000),"&gt;5000CC"))))))</f>
        <v>600-1000CC</v>
      </c>
    </row>
    <row r="1365" spans="1:11" x14ac:dyDescent="0.3">
      <c r="A1365">
        <v>434</v>
      </c>
      <c r="B1365" t="s">
        <v>380</v>
      </c>
      <c r="C1365" s="10">
        <v>10.45</v>
      </c>
      <c r="D1365" s="3">
        <v>14115</v>
      </c>
      <c r="E1365" t="s">
        <v>12</v>
      </c>
      <c r="F1365" t="s">
        <v>8</v>
      </c>
      <c r="G1365" t="s">
        <v>9</v>
      </c>
      <c r="H1365">
        <v>2019</v>
      </c>
      <c r="I1365">
        <v>998</v>
      </c>
      <c r="J1365" t="s">
        <v>10</v>
      </c>
      <c r="K1365" t="str">
        <f>IF(AND(I1365&gt;600,I1365&lt;=1000),"600-1000CC",IF(AND(I1365&gt;1000,I1365&lt;=2000),"1000-2000CC",IF(AND(I1365&gt;2000,I1365&lt;=3000),"2000-3000CC",IF(AND(I1365&gt;3000,I1365&lt;=4000),"3000-4000CC",IF(AND(I1365&gt;4000,I1365&lt;=5000),"4000-5000CC",IF(AND(I1365&gt;5000,I1365&lt;=6000),"&gt;5000CC"))))))</f>
        <v>600-1000CC</v>
      </c>
    </row>
    <row r="1366" spans="1:11" x14ac:dyDescent="0.3">
      <c r="A1366">
        <v>461</v>
      </c>
      <c r="B1366" t="s">
        <v>403</v>
      </c>
      <c r="C1366" s="10">
        <v>10.45</v>
      </c>
      <c r="D1366" s="3">
        <v>26000</v>
      </c>
      <c r="E1366" t="s">
        <v>12</v>
      </c>
      <c r="F1366" t="s">
        <v>8</v>
      </c>
      <c r="G1366" t="s">
        <v>9</v>
      </c>
      <c r="H1366">
        <v>2021</v>
      </c>
      <c r="I1366">
        <v>2987</v>
      </c>
      <c r="J1366" t="s">
        <v>10</v>
      </c>
      <c r="K1366" t="str">
        <f>IF(AND(I1366&gt;600,I1366&lt;=1000),"600-1000CC",IF(AND(I1366&gt;1000,I1366&lt;=2000),"1000-2000CC",IF(AND(I1366&gt;2000,I1366&lt;=3000),"2000-3000CC",IF(AND(I1366&gt;3000,I1366&lt;=4000),"3000-4000CC",IF(AND(I1366&gt;4000,I1366&lt;=5000),"4000-5000CC",IF(AND(I1366&gt;5000,I1366&lt;=6000),"&gt;5000CC"))))))</f>
        <v>2000-3000CC</v>
      </c>
    </row>
    <row r="1367" spans="1:11" x14ac:dyDescent="0.3">
      <c r="A1367">
        <v>470</v>
      </c>
      <c r="B1367" t="s">
        <v>410</v>
      </c>
      <c r="C1367" s="10">
        <v>10.45</v>
      </c>
      <c r="D1367" s="3">
        <v>53047</v>
      </c>
      <c r="E1367" t="s">
        <v>12</v>
      </c>
      <c r="F1367" t="s">
        <v>8</v>
      </c>
      <c r="G1367" t="s">
        <v>9</v>
      </c>
      <c r="H1367">
        <v>2020</v>
      </c>
      <c r="I1367">
        <v>1598</v>
      </c>
      <c r="J1367" t="s">
        <v>10</v>
      </c>
      <c r="K1367" t="str">
        <f>IF(AND(I1367&gt;600,I1367&lt;=1000),"600-1000CC",IF(AND(I1367&gt;1000,I1367&lt;=2000),"1000-2000CC",IF(AND(I1367&gt;2000,I1367&lt;=3000),"2000-3000CC",IF(AND(I1367&gt;3000,I1367&lt;=4000),"3000-4000CC",IF(AND(I1367&gt;4000,I1367&lt;=5000),"4000-5000CC",IF(AND(I1367&gt;5000,I1367&lt;=6000),"&gt;5000CC"))))))</f>
        <v>1000-2000CC</v>
      </c>
    </row>
    <row r="1368" spans="1:11" x14ac:dyDescent="0.3">
      <c r="A1368">
        <v>1010</v>
      </c>
      <c r="B1368" t="s">
        <v>733</v>
      </c>
      <c r="C1368" s="10">
        <v>10.43</v>
      </c>
      <c r="D1368" s="3">
        <v>6510</v>
      </c>
      <c r="E1368" t="s">
        <v>12</v>
      </c>
      <c r="F1368" t="s">
        <v>8</v>
      </c>
      <c r="G1368" t="s">
        <v>9</v>
      </c>
      <c r="H1368">
        <v>2022</v>
      </c>
      <c r="I1368">
        <v>1598</v>
      </c>
      <c r="J1368" t="s">
        <v>10</v>
      </c>
      <c r="K1368" t="str">
        <f>IF(AND(I1368&gt;600,I1368&lt;=1000),"600-1000CC",IF(AND(I1368&gt;1000,I1368&lt;=2000),"1000-2000CC",IF(AND(I1368&gt;2000,I1368&lt;=3000),"2000-3000CC",IF(AND(I1368&gt;3000,I1368&lt;=4000),"3000-4000CC",IF(AND(I1368&gt;4000,I1368&lt;=5000),"4000-5000CC",IF(AND(I1368&gt;5000,I1368&lt;=6000),"&gt;5000CC"))))))</f>
        <v>1000-2000CC</v>
      </c>
    </row>
    <row r="1369" spans="1:11" x14ac:dyDescent="0.3">
      <c r="A1369">
        <v>2466</v>
      </c>
      <c r="B1369" t="s">
        <v>1243</v>
      </c>
      <c r="C1369" s="10">
        <v>10.43</v>
      </c>
      <c r="D1369" s="3">
        <v>30903</v>
      </c>
      <c r="E1369" t="s">
        <v>7</v>
      </c>
      <c r="F1369" t="s">
        <v>8</v>
      </c>
      <c r="G1369" t="s">
        <v>9</v>
      </c>
      <c r="H1369">
        <v>2021</v>
      </c>
      <c r="I1369">
        <v>1396</v>
      </c>
      <c r="J1369" t="s">
        <v>10</v>
      </c>
      <c r="K1369" t="str">
        <f>IF(AND(I1369&gt;600,I1369&lt;=1000),"600-1000CC",IF(AND(I1369&gt;1000,I1369&lt;=2000),"1000-2000CC",IF(AND(I1369&gt;2000,I1369&lt;=3000),"2000-3000CC",IF(AND(I1369&gt;3000,I1369&lt;=4000),"3000-4000CC",IF(AND(I1369&gt;4000,I1369&lt;=5000),"4000-5000CC",IF(AND(I1369&gt;5000,I1369&lt;=6000),"&gt;5000CC"))))))</f>
        <v>1000-2000CC</v>
      </c>
    </row>
    <row r="1370" spans="1:11" x14ac:dyDescent="0.3">
      <c r="A1370">
        <v>4541</v>
      </c>
      <c r="B1370" t="s">
        <v>572</v>
      </c>
      <c r="C1370" s="10">
        <v>10.4</v>
      </c>
      <c r="D1370" s="3">
        <v>83000</v>
      </c>
      <c r="E1370" t="s">
        <v>12</v>
      </c>
      <c r="F1370" t="s">
        <v>8</v>
      </c>
      <c r="G1370" t="s">
        <v>9</v>
      </c>
      <c r="H1370">
        <v>2019</v>
      </c>
      <c r="I1370">
        <v>1197</v>
      </c>
      <c r="J1370" t="s">
        <v>10</v>
      </c>
      <c r="K1370" t="str">
        <f>IF(AND(I1370&gt;600,I1370&lt;=1000),"600-1000CC",IF(AND(I1370&gt;1000,I1370&lt;=2000),"1000-2000CC",IF(AND(I1370&gt;2000,I1370&lt;=3000),"2000-3000CC",IF(AND(I1370&gt;3000,I1370&lt;=4000),"3000-4000CC",IF(AND(I1370&gt;4000,I1370&lt;=5000),"4000-5000CC",IF(AND(I1370&gt;5000,I1370&lt;=6000),"&gt;5000CC"))))))</f>
        <v>1000-2000CC</v>
      </c>
    </row>
    <row r="1371" spans="1:11" x14ac:dyDescent="0.3">
      <c r="A1371">
        <v>1901</v>
      </c>
      <c r="B1371" t="s">
        <v>529</v>
      </c>
      <c r="C1371" s="10">
        <v>10.39</v>
      </c>
      <c r="D1371" s="3">
        <v>32976</v>
      </c>
      <c r="E1371" t="s">
        <v>12</v>
      </c>
      <c r="F1371" t="s">
        <v>13</v>
      </c>
      <c r="G1371" t="s">
        <v>27</v>
      </c>
      <c r="H1371">
        <v>2016</v>
      </c>
      <c r="I1371">
        <v>1198</v>
      </c>
      <c r="J1371" t="s">
        <v>10</v>
      </c>
      <c r="K1371" t="str">
        <f>IF(AND(I1371&gt;600,I1371&lt;=1000),"600-1000CC",IF(AND(I1371&gt;1000,I1371&lt;=2000),"1000-2000CC",IF(AND(I1371&gt;2000,I1371&lt;=3000),"2000-3000CC",IF(AND(I1371&gt;3000,I1371&lt;=4000),"3000-4000CC",IF(AND(I1371&gt;4000,I1371&lt;=5000),"4000-5000CC",IF(AND(I1371&gt;5000,I1371&lt;=6000),"&gt;5000CC"))))))</f>
        <v>1000-2000CC</v>
      </c>
    </row>
    <row r="1372" spans="1:11" x14ac:dyDescent="0.3">
      <c r="A1372">
        <v>3522</v>
      </c>
      <c r="B1372" t="s">
        <v>1322</v>
      </c>
      <c r="C1372" s="10">
        <v>10.39</v>
      </c>
      <c r="D1372" s="3">
        <v>151441</v>
      </c>
      <c r="E1372" t="s">
        <v>7</v>
      </c>
      <c r="F1372" t="s">
        <v>8</v>
      </c>
      <c r="G1372" t="s">
        <v>75</v>
      </c>
      <c r="H1372">
        <v>2013</v>
      </c>
      <c r="I1372">
        <v>1197</v>
      </c>
      <c r="J1372" t="s">
        <v>10</v>
      </c>
      <c r="K1372" t="str">
        <f>IF(AND(I1372&gt;600,I1372&lt;=1000),"600-1000CC",IF(AND(I1372&gt;1000,I1372&lt;=2000),"1000-2000CC",IF(AND(I1372&gt;2000,I1372&lt;=3000),"2000-3000CC",IF(AND(I1372&gt;3000,I1372&lt;=4000),"3000-4000CC",IF(AND(I1372&gt;4000,I1372&lt;=5000),"4000-5000CC",IF(AND(I1372&gt;5000,I1372&lt;=6000),"&gt;5000CC"))))))</f>
        <v>1000-2000CC</v>
      </c>
    </row>
    <row r="1373" spans="1:11" x14ac:dyDescent="0.3">
      <c r="A1373">
        <v>2704</v>
      </c>
      <c r="B1373" t="s">
        <v>1321</v>
      </c>
      <c r="C1373" s="10">
        <v>10.37</v>
      </c>
      <c r="D1373" s="3">
        <v>62144</v>
      </c>
      <c r="E1373" t="s">
        <v>7</v>
      </c>
      <c r="F1373" t="s">
        <v>13</v>
      </c>
      <c r="G1373" t="s">
        <v>9</v>
      </c>
      <c r="H1373">
        <v>2018</v>
      </c>
      <c r="I1373">
        <v>1197</v>
      </c>
      <c r="J1373" t="s">
        <v>10</v>
      </c>
      <c r="K1373" t="str">
        <f>IF(AND(I1373&gt;600,I1373&lt;=1000),"600-1000CC",IF(AND(I1373&gt;1000,I1373&lt;=2000),"1000-2000CC",IF(AND(I1373&gt;2000,I1373&lt;=3000),"2000-3000CC",IF(AND(I1373&gt;3000,I1373&lt;=4000),"3000-4000CC",IF(AND(I1373&gt;4000,I1373&lt;=5000),"4000-5000CC",IF(AND(I1373&gt;5000,I1373&lt;=6000),"&gt;5000CC"))))))</f>
        <v>1000-2000CC</v>
      </c>
    </row>
    <row r="1374" spans="1:11" x14ac:dyDescent="0.3">
      <c r="A1374">
        <v>3221</v>
      </c>
      <c r="B1374" t="s">
        <v>1463</v>
      </c>
      <c r="C1374" s="10">
        <v>10.37</v>
      </c>
      <c r="D1374" s="3">
        <v>13997</v>
      </c>
      <c r="E1374" t="s">
        <v>12</v>
      </c>
      <c r="F1374" t="s">
        <v>8</v>
      </c>
      <c r="G1374" t="s">
        <v>9</v>
      </c>
      <c r="H1374">
        <v>2021</v>
      </c>
      <c r="I1374">
        <v>1299</v>
      </c>
      <c r="J1374" t="s">
        <v>61</v>
      </c>
      <c r="K1374" t="str">
        <f>IF(AND(I1374&gt;600,I1374&lt;=1000),"600-1000CC",IF(AND(I1374&gt;1000,I1374&lt;=2000),"1000-2000CC",IF(AND(I1374&gt;2000,I1374&lt;=3000),"2000-3000CC",IF(AND(I1374&gt;3000,I1374&lt;=4000),"3000-4000CC",IF(AND(I1374&gt;4000,I1374&lt;=5000),"4000-5000CC",IF(AND(I1374&gt;5000,I1374&lt;=6000),"&gt;5000CC"))))))</f>
        <v>1000-2000CC</v>
      </c>
    </row>
    <row r="1375" spans="1:11" x14ac:dyDescent="0.3">
      <c r="A1375">
        <v>672</v>
      </c>
      <c r="B1375" t="s">
        <v>542</v>
      </c>
      <c r="C1375" s="10">
        <v>10.35</v>
      </c>
      <c r="D1375" s="3">
        <v>58000</v>
      </c>
      <c r="E1375" t="s">
        <v>7</v>
      </c>
      <c r="F1375" t="s">
        <v>8</v>
      </c>
      <c r="G1375" t="s">
        <v>9</v>
      </c>
      <c r="H1375">
        <v>2016</v>
      </c>
      <c r="I1375">
        <v>1896</v>
      </c>
      <c r="J1375" t="s">
        <v>61</v>
      </c>
      <c r="K1375" t="str">
        <f>IF(AND(I1375&gt;600,I1375&lt;=1000),"600-1000CC",IF(AND(I1375&gt;1000,I1375&lt;=2000),"1000-2000CC",IF(AND(I1375&gt;2000,I1375&lt;=3000),"2000-3000CC",IF(AND(I1375&gt;3000,I1375&lt;=4000),"3000-4000CC",IF(AND(I1375&gt;4000,I1375&lt;=5000),"4000-5000CC",IF(AND(I1375&gt;5000,I1375&lt;=6000),"&gt;5000CC"))))))</f>
        <v>1000-2000CC</v>
      </c>
    </row>
    <row r="1376" spans="1:11" x14ac:dyDescent="0.3">
      <c r="A1376">
        <v>1770</v>
      </c>
      <c r="B1376" t="s">
        <v>493</v>
      </c>
      <c r="C1376" s="10">
        <v>10.35</v>
      </c>
      <c r="D1376" s="3">
        <v>39000</v>
      </c>
      <c r="E1376" t="s">
        <v>12</v>
      </c>
      <c r="F1376" t="s">
        <v>13</v>
      </c>
      <c r="G1376" t="s">
        <v>9</v>
      </c>
      <c r="H1376">
        <v>2016</v>
      </c>
      <c r="I1376">
        <v>1364</v>
      </c>
      <c r="J1376" t="s">
        <v>10</v>
      </c>
      <c r="K1376" t="str">
        <f>IF(AND(I1376&gt;600,I1376&lt;=1000),"600-1000CC",IF(AND(I1376&gt;1000,I1376&lt;=2000),"1000-2000CC",IF(AND(I1376&gt;2000,I1376&lt;=3000),"2000-3000CC",IF(AND(I1376&gt;3000,I1376&lt;=4000),"3000-4000CC",IF(AND(I1376&gt;4000,I1376&lt;=5000),"4000-5000CC",IF(AND(I1376&gt;5000,I1376&lt;=6000),"&gt;5000CC"))))))</f>
        <v>1000-2000CC</v>
      </c>
    </row>
    <row r="1377" spans="1:11" x14ac:dyDescent="0.3">
      <c r="A1377">
        <v>2005</v>
      </c>
      <c r="B1377" t="s">
        <v>180</v>
      </c>
      <c r="C1377" s="10">
        <v>10.3</v>
      </c>
      <c r="D1377" s="3">
        <v>20000</v>
      </c>
      <c r="E1377" t="s">
        <v>12</v>
      </c>
      <c r="F1377" t="s">
        <v>13</v>
      </c>
      <c r="G1377" t="s">
        <v>9</v>
      </c>
      <c r="H1377">
        <v>2018</v>
      </c>
      <c r="I1377">
        <v>1197</v>
      </c>
      <c r="J1377" t="s">
        <v>10</v>
      </c>
      <c r="K1377" t="str">
        <f>IF(AND(I1377&gt;600,I1377&lt;=1000),"600-1000CC",IF(AND(I1377&gt;1000,I1377&lt;=2000),"1000-2000CC",IF(AND(I1377&gt;2000,I1377&lt;=3000),"2000-3000CC",IF(AND(I1377&gt;3000,I1377&lt;=4000),"3000-4000CC",IF(AND(I1377&gt;4000,I1377&lt;=5000),"4000-5000CC",IF(AND(I1377&gt;5000,I1377&lt;=6000),"&gt;5000CC"))))))</f>
        <v>1000-2000CC</v>
      </c>
    </row>
    <row r="1378" spans="1:11" x14ac:dyDescent="0.3">
      <c r="A1378">
        <v>2297</v>
      </c>
      <c r="B1378" t="s">
        <v>1182</v>
      </c>
      <c r="C1378" s="10">
        <v>10.3</v>
      </c>
      <c r="D1378" s="3">
        <v>15000</v>
      </c>
      <c r="E1378" t="s">
        <v>12</v>
      </c>
      <c r="F1378" t="s">
        <v>13</v>
      </c>
      <c r="G1378" t="s">
        <v>9</v>
      </c>
      <c r="H1378">
        <v>2020</v>
      </c>
      <c r="I1378">
        <v>1086</v>
      </c>
      <c r="J1378" t="s">
        <v>10</v>
      </c>
      <c r="K1378" t="str">
        <f>IF(AND(I1378&gt;600,I1378&lt;=1000),"600-1000CC",IF(AND(I1378&gt;1000,I1378&lt;=2000),"1000-2000CC",IF(AND(I1378&gt;2000,I1378&lt;=3000),"2000-3000CC",IF(AND(I1378&gt;3000,I1378&lt;=4000),"3000-4000CC",IF(AND(I1378&gt;4000,I1378&lt;=5000),"4000-5000CC",IF(AND(I1378&gt;5000,I1378&lt;=6000),"&gt;5000CC"))))))</f>
        <v>1000-2000CC</v>
      </c>
    </row>
    <row r="1379" spans="1:11" x14ac:dyDescent="0.3">
      <c r="A1379">
        <v>529</v>
      </c>
      <c r="B1379" t="s">
        <v>454</v>
      </c>
      <c r="C1379" s="10">
        <v>10.28</v>
      </c>
      <c r="D1379" s="3">
        <v>51956</v>
      </c>
      <c r="E1379" t="s">
        <v>12</v>
      </c>
      <c r="F1379" t="s">
        <v>8</v>
      </c>
      <c r="G1379" t="s">
        <v>9</v>
      </c>
      <c r="H1379">
        <v>2018</v>
      </c>
      <c r="I1379">
        <v>1198</v>
      </c>
      <c r="J1379" t="s">
        <v>10</v>
      </c>
      <c r="K1379" t="str">
        <f>IF(AND(I1379&gt;600,I1379&lt;=1000),"600-1000CC",IF(AND(I1379&gt;1000,I1379&lt;=2000),"1000-2000CC",IF(AND(I1379&gt;2000,I1379&lt;=3000),"2000-3000CC",IF(AND(I1379&gt;3000,I1379&lt;=4000),"3000-4000CC",IF(AND(I1379&gt;4000,I1379&lt;=5000),"4000-5000CC",IF(AND(I1379&gt;5000,I1379&lt;=6000),"&gt;5000CC"))))))</f>
        <v>1000-2000CC</v>
      </c>
    </row>
    <row r="1380" spans="1:11" x14ac:dyDescent="0.3">
      <c r="A1380">
        <v>208</v>
      </c>
      <c r="B1380" t="s">
        <v>201</v>
      </c>
      <c r="C1380" s="10">
        <v>10.25</v>
      </c>
      <c r="D1380" s="3">
        <v>91000</v>
      </c>
      <c r="E1380" t="s">
        <v>7</v>
      </c>
      <c r="F1380" t="s">
        <v>8</v>
      </c>
      <c r="G1380" t="s">
        <v>9</v>
      </c>
      <c r="H1380">
        <v>2017</v>
      </c>
      <c r="I1380">
        <v>2179</v>
      </c>
      <c r="J1380" t="s">
        <v>61</v>
      </c>
      <c r="K1380" t="str">
        <f>IF(AND(I1380&gt;600,I1380&lt;=1000),"600-1000CC",IF(AND(I1380&gt;1000,I1380&lt;=2000),"1000-2000CC",IF(AND(I1380&gt;2000,I1380&lt;=3000),"2000-3000CC",IF(AND(I1380&gt;3000,I1380&lt;=4000),"3000-4000CC",IF(AND(I1380&gt;4000,I1380&lt;=5000),"4000-5000CC",IF(AND(I1380&gt;5000,I1380&lt;=6000),"&gt;5000CC"))))))</f>
        <v>2000-3000CC</v>
      </c>
    </row>
    <row r="1381" spans="1:11" x14ac:dyDescent="0.3">
      <c r="A1381">
        <v>413</v>
      </c>
      <c r="B1381" t="s">
        <v>60</v>
      </c>
      <c r="C1381" s="10">
        <v>10.25</v>
      </c>
      <c r="D1381" s="3">
        <v>82000</v>
      </c>
      <c r="E1381" t="s">
        <v>7</v>
      </c>
      <c r="F1381" t="s">
        <v>8</v>
      </c>
      <c r="G1381" t="s">
        <v>27</v>
      </c>
      <c r="H1381">
        <v>2015</v>
      </c>
      <c r="I1381">
        <v>2179</v>
      </c>
      <c r="J1381" t="s">
        <v>61</v>
      </c>
      <c r="K1381" t="str">
        <f>IF(AND(I1381&gt;600,I1381&lt;=1000),"600-1000CC",IF(AND(I1381&gt;1000,I1381&lt;=2000),"1000-2000CC",IF(AND(I1381&gt;2000,I1381&lt;=3000),"2000-3000CC",IF(AND(I1381&gt;3000,I1381&lt;=4000),"3000-4000CC",IF(AND(I1381&gt;4000,I1381&lt;=5000),"4000-5000CC",IF(AND(I1381&gt;5000,I1381&lt;=6000),"&gt;5000CC"))))))</f>
        <v>2000-3000CC</v>
      </c>
    </row>
    <row r="1382" spans="1:11" x14ac:dyDescent="0.3">
      <c r="A1382">
        <v>503</v>
      </c>
      <c r="B1382" t="s">
        <v>435</v>
      </c>
      <c r="C1382" s="10">
        <v>10.25</v>
      </c>
      <c r="D1382" s="3">
        <v>14000</v>
      </c>
      <c r="E1382" t="s">
        <v>12</v>
      </c>
      <c r="F1382" t="s">
        <v>8</v>
      </c>
      <c r="G1382" t="s">
        <v>9</v>
      </c>
      <c r="H1382">
        <v>2018</v>
      </c>
      <c r="I1382">
        <v>1591</v>
      </c>
      <c r="J1382" t="s">
        <v>10</v>
      </c>
      <c r="K1382" t="str">
        <f>IF(AND(I1382&gt;600,I1382&lt;=1000),"600-1000CC",IF(AND(I1382&gt;1000,I1382&lt;=2000),"1000-2000CC",IF(AND(I1382&gt;2000,I1382&lt;=3000),"2000-3000CC",IF(AND(I1382&gt;3000,I1382&lt;=4000),"3000-4000CC",IF(AND(I1382&gt;4000,I1382&lt;=5000),"4000-5000CC",IF(AND(I1382&gt;5000,I1382&lt;=6000),"&gt;5000CC"))))))</f>
        <v>1000-2000CC</v>
      </c>
    </row>
    <row r="1383" spans="1:11" x14ac:dyDescent="0.3">
      <c r="A1383">
        <v>1612</v>
      </c>
      <c r="B1383" t="s">
        <v>919</v>
      </c>
      <c r="C1383" s="10">
        <v>10.25</v>
      </c>
      <c r="D1383" s="3">
        <v>77000</v>
      </c>
      <c r="E1383" t="s">
        <v>7</v>
      </c>
      <c r="F1383" t="s">
        <v>8</v>
      </c>
      <c r="G1383" t="s">
        <v>9</v>
      </c>
      <c r="H1383">
        <v>2019</v>
      </c>
      <c r="I1383">
        <v>1493</v>
      </c>
      <c r="J1383" t="s">
        <v>61</v>
      </c>
      <c r="K1383" t="str">
        <f>IF(AND(I1383&gt;600,I1383&lt;=1000),"600-1000CC",IF(AND(I1383&gt;1000,I1383&lt;=2000),"1000-2000CC",IF(AND(I1383&gt;2000,I1383&lt;=3000),"2000-3000CC",IF(AND(I1383&gt;3000,I1383&lt;=4000),"3000-4000CC",IF(AND(I1383&gt;4000,I1383&lt;=5000),"4000-5000CC",IF(AND(I1383&gt;5000,I1383&lt;=6000),"&gt;5000CC"))))))</f>
        <v>1000-2000CC</v>
      </c>
    </row>
    <row r="1384" spans="1:11" x14ac:dyDescent="0.3">
      <c r="A1384">
        <v>1613</v>
      </c>
      <c r="B1384" t="s">
        <v>920</v>
      </c>
      <c r="C1384" s="10">
        <v>10.25</v>
      </c>
      <c r="D1384" s="3">
        <v>52000</v>
      </c>
      <c r="E1384" t="s">
        <v>7</v>
      </c>
      <c r="F1384" t="s">
        <v>8</v>
      </c>
      <c r="G1384" t="s">
        <v>9</v>
      </c>
      <c r="H1384">
        <v>2018</v>
      </c>
      <c r="I1384">
        <v>1498</v>
      </c>
      <c r="J1384" t="s">
        <v>61</v>
      </c>
      <c r="K1384" t="str">
        <f>IF(AND(I1384&gt;600,I1384&lt;=1000),"600-1000CC",IF(AND(I1384&gt;1000,I1384&lt;=2000),"1000-2000CC",IF(AND(I1384&gt;2000,I1384&lt;=3000),"2000-3000CC",IF(AND(I1384&gt;3000,I1384&lt;=4000),"3000-4000CC",IF(AND(I1384&gt;4000,I1384&lt;=5000),"4000-5000CC",IF(AND(I1384&gt;5000,I1384&lt;=6000),"&gt;5000CC"))))))</f>
        <v>1000-2000CC</v>
      </c>
    </row>
    <row r="1385" spans="1:11" x14ac:dyDescent="0.3">
      <c r="A1385">
        <v>4518</v>
      </c>
      <c r="B1385" t="s">
        <v>467</v>
      </c>
      <c r="C1385" s="10">
        <v>10.25</v>
      </c>
      <c r="D1385" s="3">
        <v>82000</v>
      </c>
      <c r="E1385" t="s">
        <v>7</v>
      </c>
      <c r="F1385" t="s">
        <v>8</v>
      </c>
      <c r="G1385" t="s">
        <v>9</v>
      </c>
      <c r="H1385">
        <v>2019</v>
      </c>
      <c r="I1385">
        <v>1248</v>
      </c>
      <c r="J1385" t="s">
        <v>10</v>
      </c>
      <c r="K1385" t="str">
        <f>IF(AND(I1385&gt;600,I1385&lt;=1000),"600-1000CC",IF(AND(I1385&gt;1000,I1385&lt;=2000),"1000-2000CC",IF(AND(I1385&gt;2000,I1385&lt;=3000),"2000-3000CC",IF(AND(I1385&gt;3000,I1385&lt;=4000),"3000-4000CC",IF(AND(I1385&gt;4000,I1385&lt;=5000),"4000-5000CC",IF(AND(I1385&gt;5000,I1385&lt;=6000),"&gt;5000CC"))))))</f>
        <v>1000-2000CC</v>
      </c>
    </row>
    <row r="1386" spans="1:11" x14ac:dyDescent="0.3">
      <c r="A1386">
        <v>4789</v>
      </c>
      <c r="B1386" t="s">
        <v>467</v>
      </c>
      <c r="C1386" s="10">
        <v>10.25</v>
      </c>
      <c r="D1386" s="3">
        <v>82000</v>
      </c>
      <c r="E1386" t="s">
        <v>7</v>
      </c>
      <c r="F1386" t="s">
        <v>8</v>
      </c>
      <c r="G1386" t="s">
        <v>9</v>
      </c>
      <c r="H1386">
        <v>2019</v>
      </c>
      <c r="I1386">
        <v>1196</v>
      </c>
      <c r="J1386" t="s">
        <v>10</v>
      </c>
      <c r="K1386" t="str">
        <f>IF(AND(I1386&gt;600,I1386&lt;=1000),"600-1000CC",IF(AND(I1386&gt;1000,I1386&lt;=2000),"1000-2000CC",IF(AND(I1386&gt;2000,I1386&lt;=3000),"2000-3000CC",IF(AND(I1386&gt;3000,I1386&lt;=4000),"3000-4000CC",IF(AND(I1386&gt;4000,I1386&lt;=5000),"4000-5000CC",IF(AND(I1386&gt;5000,I1386&lt;=6000),"&gt;5000CC"))))))</f>
        <v>1000-2000CC</v>
      </c>
    </row>
    <row r="1387" spans="1:11" x14ac:dyDescent="0.3">
      <c r="A1387">
        <v>4855</v>
      </c>
      <c r="B1387" t="s">
        <v>1822</v>
      </c>
      <c r="C1387" s="10">
        <v>10.25</v>
      </c>
      <c r="D1387" s="3">
        <v>48100</v>
      </c>
      <c r="E1387" t="s">
        <v>7</v>
      </c>
      <c r="F1387" t="s">
        <v>8</v>
      </c>
      <c r="G1387" t="s">
        <v>9</v>
      </c>
      <c r="H1387">
        <v>2018</v>
      </c>
      <c r="I1387">
        <v>1498</v>
      </c>
      <c r="J1387" t="s">
        <v>10</v>
      </c>
      <c r="K1387" t="str">
        <f>IF(AND(I1387&gt;600,I1387&lt;=1000),"600-1000CC",IF(AND(I1387&gt;1000,I1387&lt;=2000),"1000-2000CC",IF(AND(I1387&gt;2000,I1387&lt;=3000),"2000-3000CC",IF(AND(I1387&gt;3000,I1387&lt;=4000),"3000-4000CC",IF(AND(I1387&gt;4000,I1387&lt;=5000),"4000-5000CC",IF(AND(I1387&gt;5000,I1387&lt;=6000),"&gt;5000CC"))))))</f>
        <v>1000-2000CC</v>
      </c>
    </row>
    <row r="1388" spans="1:11" x14ac:dyDescent="0.3">
      <c r="A1388">
        <v>5424</v>
      </c>
      <c r="B1388" t="s">
        <v>1909</v>
      </c>
      <c r="C1388" s="10">
        <v>10.25</v>
      </c>
      <c r="D1388" s="3">
        <v>15000</v>
      </c>
      <c r="E1388" t="s">
        <v>12</v>
      </c>
      <c r="F1388" t="s">
        <v>8</v>
      </c>
      <c r="G1388" t="s">
        <v>9</v>
      </c>
      <c r="H1388">
        <v>2022</v>
      </c>
      <c r="I1388">
        <v>1396</v>
      </c>
      <c r="J1388" t="s">
        <v>10</v>
      </c>
      <c r="K1388" t="str">
        <f>IF(AND(I1388&gt;600,I1388&lt;=1000),"600-1000CC",IF(AND(I1388&gt;1000,I1388&lt;=2000),"1000-2000CC",IF(AND(I1388&gt;2000,I1388&lt;=3000),"2000-3000CC",IF(AND(I1388&gt;3000,I1388&lt;=4000),"3000-4000CC",IF(AND(I1388&gt;4000,I1388&lt;=5000),"4000-5000CC",IF(AND(I1388&gt;5000,I1388&lt;=6000),"&gt;5000CC"))))))</f>
        <v>1000-2000CC</v>
      </c>
    </row>
    <row r="1389" spans="1:11" x14ac:dyDescent="0.3">
      <c r="A1389">
        <v>1140</v>
      </c>
      <c r="B1389" t="s">
        <v>794</v>
      </c>
      <c r="C1389" s="10">
        <v>10.24</v>
      </c>
      <c r="D1389" s="3">
        <v>24237</v>
      </c>
      <c r="E1389" t="s">
        <v>7</v>
      </c>
      <c r="F1389" t="s">
        <v>8</v>
      </c>
      <c r="G1389" t="s">
        <v>9</v>
      </c>
      <c r="H1389">
        <v>2022</v>
      </c>
      <c r="I1389">
        <v>2755</v>
      </c>
      <c r="J1389" t="s">
        <v>61</v>
      </c>
      <c r="K1389" t="str">
        <f>IF(AND(I1389&gt;600,I1389&lt;=1000),"600-1000CC",IF(AND(I1389&gt;1000,I1389&lt;=2000),"1000-2000CC",IF(AND(I1389&gt;2000,I1389&lt;=3000),"2000-3000CC",IF(AND(I1389&gt;3000,I1389&lt;=4000),"3000-4000CC",IF(AND(I1389&gt;4000,I1389&lt;=5000),"4000-5000CC",IF(AND(I1389&gt;5000,I1389&lt;=6000),"&gt;5000CC"))))))</f>
        <v>2000-3000CC</v>
      </c>
    </row>
    <row r="1390" spans="1:11" x14ac:dyDescent="0.3">
      <c r="A1390">
        <v>1417</v>
      </c>
      <c r="B1390" t="s">
        <v>794</v>
      </c>
      <c r="C1390" s="10">
        <v>10.24</v>
      </c>
      <c r="D1390" s="3">
        <v>24237</v>
      </c>
      <c r="E1390" t="s">
        <v>7</v>
      </c>
      <c r="F1390" t="s">
        <v>8</v>
      </c>
      <c r="G1390" t="s">
        <v>9</v>
      </c>
      <c r="H1390">
        <v>2022</v>
      </c>
      <c r="I1390">
        <v>1199</v>
      </c>
      <c r="J1390" t="s">
        <v>10</v>
      </c>
      <c r="K1390" t="str">
        <f>IF(AND(I1390&gt;600,I1390&lt;=1000),"600-1000CC",IF(AND(I1390&gt;1000,I1390&lt;=2000),"1000-2000CC",IF(AND(I1390&gt;2000,I1390&lt;=3000),"2000-3000CC",IF(AND(I1390&gt;3000,I1390&lt;=4000),"3000-4000CC",IF(AND(I1390&gt;4000,I1390&lt;=5000),"4000-5000CC",IF(AND(I1390&gt;5000,I1390&lt;=6000),"&gt;5000CC"))))))</f>
        <v>1000-2000CC</v>
      </c>
    </row>
    <row r="1391" spans="1:11" x14ac:dyDescent="0.3">
      <c r="A1391">
        <v>3309</v>
      </c>
      <c r="B1391" t="s">
        <v>350</v>
      </c>
      <c r="C1391" s="10">
        <v>10.210000000000001</v>
      </c>
      <c r="D1391" s="3">
        <v>57366</v>
      </c>
      <c r="E1391" t="s">
        <v>7</v>
      </c>
      <c r="F1391" t="s">
        <v>8</v>
      </c>
      <c r="G1391" t="s">
        <v>9</v>
      </c>
      <c r="H1391">
        <v>2017</v>
      </c>
      <c r="I1391">
        <v>1199</v>
      </c>
      <c r="J1391" t="s">
        <v>10</v>
      </c>
      <c r="K1391" t="str">
        <f>IF(AND(I1391&gt;600,I1391&lt;=1000),"600-1000CC",IF(AND(I1391&gt;1000,I1391&lt;=2000),"1000-2000CC",IF(AND(I1391&gt;2000,I1391&lt;=3000),"2000-3000CC",IF(AND(I1391&gt;3000,I1391&lt;=4000),"3000-4000CC",IF(AND(I1391&gt;4000,I1391&lt;=5000),"4000-5000CC",IF(AND(I1391&gt;5000,I1391&lt;=6000),"&gt;5000CC"))))))</f>
        <v>1000-2000CC</v>
      </c>
    </row>
    <row r="1392" spans="1:11" x14ac:dyDescent="0.3">
      <c r="A1392">
        <v>4228</v>
      </c>
      <c r="B1392" t="s">
        <v>784</v>
      </c>
      <c r="C1392" s="10">
        <v>10.199999999999999</v>
      </c>
      <c r="D1392" s="3">
        <v>58499</v>
      </c>
      <c r="E1392" t="s">
        <v>12</v>
      </c>
      <c r="F1392" t="s">
        <v>13</v>
      </c>
      <c r="G1392" t="s">
        <v>9</v>
      </c>
      <c r="H1392">
        <v>2019</v>
      </c>
      <c r="I1392">
        <v>1995</v>
      </c>
      <c r="J1392" t="s">
        <v>61</v>
      </c>
      <c r="K1392" t="str">
        <f>IF(AND(I1392&gt;600,I1392&lt;=1000),"600-1000CC",IF(AND(I1392&gt;1000,I1392&lt;=2000),"1000-2000CC",IF(AND(I1392&gt;2000,I1392&lt;=3000),"2000-3000CC",IF(AND(I1392&gt;3000,I1392&lt;=4000),"3000-4000CC",IF(AND(I1392&gt;4000,I1392&lt;=5000),"4000-5000CC",IF(AND(I1392&gt;5000,I1392&lt;=6000),"&gt;5000CC"))))))</f>
        <v>1000-2000CC</v>
      </c>
    </row>
    <row r="1393" spans="1:11" x14ac:dyDescent="0.3">
      <c r="A1393">
        <v>4663</v>
      </c>
      <c r="B1393" t="s">
        <v>1788</v>
      </c>
      <c r="C1393" s="10">
        <v>10.199999999999999</v>
      </c>
      <c r="D1393" s="3">
        <v>30000</v>
      </c>
      <c r="E1393" t="s">
        <v>7</v>
      </c>
      <c r="F1393" t="s">
        <v>8</v>
      </c>
      <c r="G1393" t="s">
        <v>9</v>
      </c>
      <c r="H1393">
        <v>2021</v>
      </c>
      <c r="I1393">
        <v>796</v>
      </c>
      <c r="J1393" t="s">
        <v>10</v>
      </c>
      <c r="K1393" t="str">
        <f>IF(AND(I1393&gt;600,I1393&lt;=1000),"600-1000CC",IF(AND(I1393&gt;1000,I1393&lt;=2000),"1000-2000CC",IF(AND(I1393&gt;2000,I1393&lt;=3000),"2000-3000CC",IF(AND(I1393&gt;3000,I1393&lt;=4000),"3000-4000CC",IF(AND(I1393&gt;4000,I1393&lt;=5000),"4000-5000CC",IF(AND(I1393&gt;5000,I1393&lt;=6000),"&gt;5000CC"))))))</f>
        <v>600-1000CC</v>
      </c>
    </row>
    <row r="1394" spans="1:11" x14ac:dyDescent="0.3">
      <c r="A1394">
        <v>3934</v>
      </c>
      <c r="B1394" t="s">
        <v>424</v>
      </c>
      <c r="C1394" s="10">
        <v>10.19</v>
      </c>
      <c r="D1394" s="3">
        <v>60478</v>
      </c>
      <c r="E1394" t="s">
        <v>7</v>
      </c>
      <c r="F1394" t="s">
        <v>8</v>
      </c>
      <c r="G1394" t="s">
        <v>9</v>
      </c>
      <c r="H1394">
        <v>2020</v>
      </c>
      <c r="I1394">
        <v>1368</v>
      </c>
      <c r="J1394" t="s">
        <v>10</v>
      </c>
      <c r="K1394" t="str">
        <f>IF(AND(I1394&gt;600,I1394&lt;=1000),"600-1000CC",IF(AND(I1394&gt;1000,I1394&lt;=2000),"1000-2000CC",IF(AND(I1394&gt;2000,I1394&lt;=3000),"2000-3000CC",IF(AND(I1394&gt;3000,I1394&lt;=4000),"3000-4000CC",IF(AND(I1394&gt;4000,I1394&lt;=5000),"4000-5000CC",IF(AND(I1394&gt;5000,I1394&lt;=6000),"&gt;5000CC"))))))</f>
        <v>1000-2000CC</v>
      </c>
    </row>
    <row r="1395" spans="1:11" x14ac:dyDescent="0.3">
      <c r="A1395">
        <v>4018</v>
      </c>
      <c r="B1395" t="s">
        <v>784</v>
      </c>
      <c r="C1395" s="10">
        <v>10.19</v>
      </c>
      <c r="D1395" s="3">
        <v>59215</v>
      </c>
      <c r="E1395" t="s">
        <v>12</v>
      </c>
      <c r="F1395" t="s">
        <v>13</v>
      </c>
      <c r="G1395" t="s">
        <v>9</v>
      </c>
      <c r="H1395">
        <v>2019</v>
      </c>
      <c r="I1395">
        <v>1591</v>
      </c>
      <c r="J1395" t="s">
        <v>10</v>
      </c>
      <c r="K1395" t="str">
        <f>IF(AND(I1395&gt;600,I1395&lt;=1000),"600-1000CC",IF(AND(I1395&gt;1000,I1395&lt;=2000),"1000-2000CC",IF(AND(I1395&gt;2000,I1395&lt;=3000),"2000-3000CC",IF(AND(I1395&gt;3000,I1395&lt;=4000),"3000-4000CC",IF(AND(I1395&gt;4000,I1395&lt;=5000),"4000-5000CC",IF(AND(I1395&gt;5000,I1395&lt;=6000),"&gt;5000CC"))))))</f>
        <v>1000-2000CC</v>
      </c>
    </row>
    <row r="1396" spans="1:11" x14ac:dyDescent="0.3">
      <c r="A1396">
        <v>1485</v>
      </c>
      <c r="B1396" t="s">
        <v>25</v>
      </c>
      <c r="C1396" s="10">
        <v>10.15</v>
      </c>
      <c r="D1396" s="3">
        <v>17000</v>
      </c>
      <c r="E1396" t="s">
        <v>12</v>
      </c>
      <c r="F1396" t="s">
        <v>8</v>
      </c>
      <c r="G1396" t="s">
        <v>9</v>
      </c>
      <c r="H1396">
        <v>2021</v>
      </c>
      <c r="I1396">
        <v>2143</v>
      </c>
      <c r="J1396" t="s">
        <v>10</v>
      </c>
      <c r="K1396" t="str">
        <f>IF(AND(I1396&gt;600,I1396&lt;=1000),"600-1000CC",IF(AND(I1396&gt;1000,I1396&lt;=2000),"1000-2000CC",IF(AND(I1396&gt;2000,I1396&lt;=3000),"2000-3000CC",IF(AND(I1396&gt;3000,I1396&lt;=4000),"3000-4000CC",IF(AND(I1396&gt;4000,I1396&lt;=5000),"4000-5000CC",IF(AND(I1396&gt;5000,I1396&lt;=6000),"&gt;5000CC"))))))</f>
        <v>2000-3000CC</v>
      </c>
    </row>
    <row r="1397" spans="1:11" x14ac:dyDescent="0.3">
      <c r="A1397">
        <v>770</v>
      </c>
      <c r="B1397" t="s">
        <v>592</v>
      </c>
      <c r="C1397" s="10">
        <v>10.08</v>
      </c>
      <c r="D1397" s="3">
        <v>14572</v>
      </c>
      <c r="E1397" t="s">
        <v>12</v>
      </c>
      <c r="F1397" t="s">
        <v>8</v>
      </c>
      <c r="G1397" t="s">
        <v>9</v>
      </c>
      <c r="H1397">
        <v>2021</v>
      </c>
      <c r="I1397">
        <v>1461</v>
      </c>
      <c r="J1397" t="s">
        <v>10</v>
      </c>
      <c r="K1397" t="str">
        <f>IF(AND(I1397&gt;600,I1397&lt;=1000),"600-1000CC",IF(AND(I1397&gt;1000,I1397&lt;=2000),"1000-2000CC",IF(AND(I1397&gt;2000,I1397&lt;=3000),"2000-3000CC",IF(AND(I1397&gt;3000,I1397&lt;=4000),"3000-4000CC",IF(AND(I1397&gt;4000,I1397&lt;=5000),"4000-5000CC",IF(AND(I1397&gt;5000,I1397&lt;=6000),"&gt;5000CC"))))))</f>
        <v>1000-2000CC</v>
      </c>
    </row>
    <row r="1398" spans="1:11" x14ac:dyDescent="0.3">
      <c r="A1398">
        <v>1978</v>
      </c>
      <c r="B1398" t="s">
        <v>592</v>
      </c>
      <c r="C1398" s="10">
        <v>10.08</v>
      </c>
      <c r="D1398" s="3">
        <v>14572</v>
      </c>
      <c r="E1398" t="s">
        <v>12</v>
      </c>
      <c r="F1398" t="s">
        <v>8</v>
      </c>
      <c r="G1398" t="s">
        <v>9</v>
      </c>
      <c r="H1398">
        <v>2021</v>
      </c>
      <c r="I1398">
        <v>1498</v>
      </c>
      <c r="J1398" t="s">
        <v>61</v>
      </c>
      <c r="K1398" t="str">
        <f>IF(AND(I1398&gt;600,I1398&lt;=1000),"600-1000CC",IF(AND(I1398&gt;1000,I1398&lt;=2000),"1000-2000CC",IF(AND(I1398&gt;2000,I1398&lt;=3000),"2000-3000CC",IF(AND(I1398&gt;3000,I1398&lt;=4000),"3000-4000CC",IF(AND(I1398&gt;4000,I1398&lt;=5000),"4000-5000CC",IF(AND(I1398&gt;5000,I1398&lt;=6000),"&gt;5000CC"))))))</f>
        <v>1000-2000CC</v>
      </c>
    </row>
    <row r="1399" spans="1:11" x14ac:dyDescent="0.3">
      <c r="A1399">
        <v>5175</v>
      </c>
      <c r="B1399" t="s">
        <v>253</v>
      </c>
      <c r="C1399" s="10">
        <v>10.08</v>
      </c>
      <c r="D1399" s="3">
        <v>122735</v>
      </c>
      <c r="E1399" t="s">
        <v>7</v>
      </c>
      <c r="F1399" t="s">
        <v>13</v>
      </c>
      <c r="G1399" t="s">
        <v>9</v>
      </c>
      <c r="H1399">
        <v>2017</v>
      </c>
      <c r="I1399">
        <v>2179</v>
      </c>
      <c r="J1399" t="s">
        <v>10</v>
      </c>
      <c r="K1399" t="str">
        <f>IF(AND(I1399&gt;600,I1399&lt;=1000),"600-1000CC",IF(AND(I1399&gt;1000,I1399&lt;=2000),"1000-2000CC",IF(AND(I1399&gt;2000,I1399&lt;=3000),"2000-3000CC",IF(AND(I1399&gt;3000,I1399&lt;=4000),"3000-4000CC",IF(AND(I1399&gt;4000,I1399&lt;=5000),"4000-5000CC",IF(AND(I1399&gt;5000,I1399&lt;=6000),"&gt;5000CC"))))))</f>
        <v>2000-3000CC</v>
      </c>
    </row>
    <row r="1400" spans="1:11" x14ac:dyDescent="0.3">
      <c r="A1400">
        <v>0</v>
      </c>
      <c r="B1400" t="s">
        <v>6</v>
      </c>
      <c r="C1400" s="10">
        <v>10.029999999999999</v>
      </c>
      <c r="D1400" s="3">
        <v>86226</v>
      </c>
      <c r="E1400" t="s">
        <v>7</v>
      </c>
      <c r="F1400" t="s">
        <v>8</v>
      </c>
      <c r="G1400" t="s">
        <v>9</v>
      </c>
      <c r="H1400">
        <v>2017</v>
      </c>
      <c r="I1400">
        <v>1956</v>
      </c>
      <c r="J1400" t="s">
        <v>10</v>
      </c>
      <c r="K1400" t="str">
        <f>IF(AND(I1400&gt;600,I1400&lt;=1000),"600-1000CC",IF(AND(I1400&gt;1000,I1400&lt;=2000),"1000-2000CC",IF(AND(I1400&gt;2000,I1400&lt;=3000),"2000-3000CC",IF(AND(I1400&gt;3000,I1400&lt;=4000),"3000-4000CC",IF(AND(I1400&gt;4000,I1400&lt;=5000),"4000-5000CC",IF(AND(I1400&gt;5000,I1400&lt;=6000),"&gt;5000CC"))))))</f>
        <v>1000-2000CC</v>
      </c>
    </row>
    <row r="1401" spans="1:11" x14ac:dyDescent="0.3">
      <c r="A1401">
        <v>14</v>
      </c>
      <c r="B1401" t="s">
        <v>25</v>
      </c>
      <c r="C1401" s="10">
        <v>10.029999999999999</v>
      </c>
      <c r="D1401" s="3">
        <v>38906</v>
      </c>
      <c r="E1401" t="s">
        <v>12</v>
      </c>
      <c r="F1401" t="s">
        <v>8</v>
      </c>
      <c r="G1401" t="s">
        <v>9</v>
      </c>
      <c r="H1401">
        <v>2020</v>
      </c>
      <c r="I1401">
        <v>1498</v>
      </c>
      <c r="J1401" t="s">
        <v>10</v>
      </c>
      <c r="K1401" t="str">
        <f>IF(AND(I1401&gt;600,I1401&lt;=1000),"600-1000CC",IF(AND(I1401&gt;1000,I1401&lt;=2000),"1000-2000CC",IF(AND(I1401&gt;2000,I1401&lt;=3000),"2000-3000CC",IF(AND(I1401&gt;3000,I1401&lt;=4000),"3000-4000CC",IF(AND(I1401&gt;4000,I1401&lt;=5000),"4000-5000CC",IF(AND(I1401&gt;5000,I1401&lt;=6000),"&gt;5000CC"))))))</f>
        <v>1000-2000CC</v>
      </c>
    </row>
    <row r="1402" spans="1:11" x14ac:dyDescent="0.3">
      <c r="A1402">
        <v>4351</v>
      </c>
      <c r="B1402" t="s">
        <v>796</v>
      </c>
      <c r="C1402" s="10">
        <v>10.02</v>
      </c>
      <c r="D1402" s="3">
        <v>19540</v>
      </c>
      <c r="E1402" t="s">
        <v>7</v>
      </c>
      <c r="F1402" t="s">
        <v>8</v>
      </c>
      <c r="G1402" t="s">
        <v>9</v>
      </c>
      <c r="H1402">
        <v>2019</v>
      </c>
      <c r="I1402">
        <v>1582</v>
      </c>
      <c r="J1402" t="s">
        <v>10</v>
      </c>
      <c r="K1402" t="str">
        <f>IF(AND(I1402&gt;600,I1402&lt;=1000),"600-1000CC",IF(AND(I1402&gt;1000,I1402&lt;=2000),"1000-2000CC",IF(AND(I1402&gt;2000,I1402&lt;=3000),"2000-3000CC",IF(AND(I1402&gt;3000,I1402&lt;=4000),"3000-4000CC",IF(AND(I1402&gt;4000,I1402&lt;=5000),"4000-5000CC",IF(AND(I1402&gt;5000,I1402&lt;=6000),"&gt;5000CC"))))))</f>
        <v>1000-2000CC</v>
      </c>
    </row>
    <row r="1403" spans="1:11" x14ac:dyDescent="0.3">
      <c r="A1403">
        <v>86</v>
      </c>
      <c r="B1403" t="s">
        <v>94</v>
      </c>
      <c r="C1403" s="10">
        <v>10</v>
      </c>
      <c r="D1403" s="3">
        <v>24000</v>
      </c>
      <c r="E1403" t="s">
        <v>12</v>
      </c>
      <c r="F1403" t="s">
        <v>8</v>
      </c>
      <c r="G1403" t="s">
        <v>9</v>
      </c>
      <c r="H1403">
        <v>2019</v>
      </c>
      <c r="I1403">
        <v>1497</v>
      </c>
      <c r="J1403" t="s">
        <v>10</v>
      </c>
      <c r="K1403" t="str">
        <f>IF(AND(I1403&gt;600,I1403&lt;=1000),"600-1000CC",IF(AND(I1403&gt;1000,I1403&lt;=2000),"1000-2000CC",IF(AND(I1403&gt;2000,I1403&lt;=3000),"2000-3000CC",IF(AND(I1403&gt;3000,I1403&lt;=4000),"3000-4000CC",IF(AND(I1403&gt;4000,I1403&lt;=5000),"4000-5000CC",IF(AND(I1403&gt;5000,I1403&lt;=6000),"&gt;5000CC"))))))</f>
        <v>1000-2000CC</v>
      </c>
    </row>
    <row r="1404" spans="1:11" x14ac:dyDescent="0.3">
      <c r="A1404">
        <v>147</v>
      </c>
      <c r="B1404" t="s">
        <v>151</v>
      </c>
      <c r="C1404" s="10">
        <v>10</v>
      </c>
      <c r="D1404" s="3">
        <v>14500</v>
      </c>
      <c r="E1404" t="s">
        <v>12</v>
      </c>
      <c r="F1404" t="s">
        <v>8</v>
      </c>
      <c r="G1404" t="s">
        <v>9</v>
      </c>
      <c r="H1404">
        <v>2020</v>
      </c>
      <c r="I1404">
        <v>998</v>
      </c>
      <c r="J1404" t="s">
        <v>10</v>
      </c>
      <c r="K1404" t="str">
        <f>IF(AND(I1404&gt;600,I1404&lt;=1000),"600-1000CC",IF(AND(I1404&gt;1000,I1404&lt;=2000),"1000-2000CC",IF(AND(I1404&gt;2000,I1404&lt;=3000),"2000-3000CC",IF(AND(I1404&gt;3000,I1404&lt;=4000),"3000-4000CC",IF(AND(I1404&gt;4000,I1404&lt;=5000),"4000-5000CC",IF(AND(I1404&gt;5000,I1404&lt;=6000),"&gt;5000CC"))))))</f>
        <v>600-1000CC</v>
      </c>
    </row>
    <row r="1405" spans="1:11" x14ac:dyDescent="0.3">
      <c r="A1405">
        <v>266</v>
      </c>
      <c r="B1405" t="s">
        <v>253</v>
      </c>
      <c r="C1405" s="10">
        <v>10</v>
      </c>
      <c r="D1405" s="3">
        <v>86500</v>
      </c>
      <c r="E1405" t="s">
        <v>7</v>
      </c>
      <c r="F1405" t="s">
        <v>13</v>
      </c>
      <c r="G1405" t="s">
        <v>27</v>
      </c>
      <c r="H1405">
        <v>2017</v>
      </c>
      <c r="I1405">
        <v>2179</v>
      </c>
      <c r="J1405" t="s">
        <v>61</v>
      </c>
      <c r="K1405" t="str">
        <f>IF(AND(I1405&gt;600,I1405&lt;=1000),"600-1000CC",IF(AND(I1405&gt;1000,I1405&lt;=2000),"1000-2000CC",IF(AND(I1405&gt;2000,I1405&lt;=3000),"2000-3000CC",IF(AND(I1405&gt;3000,I1405&lt;=4000),"3000-4000CC",IF(AND(I1405&gt;4000,I1405&lt;=5000),"4000-5000CC",IF(AND(I1405&gt;5000,I1405&lt;=6000),"&gt;5000CC"))))))</f>
        <v>2000-3000CC</v>
      </c>
    </row>
    <row r="1406" spans="1:11" x14ac:dyDescent="0.3">
      <c r="A1406">
        <v>433</v>
      </c>
      <c r="B1406" t="s">
        <v>379</v>
      </c>
      <c r="C1406" s="10">
        <v>10</v>
      </c>
      <c r="D1406" s="3">
        <v>70000</v>
      </c>
      <c r="E1406" t="s">
        <v>12</v>
      </c>
      <c r="F1406" t="s">
        <v>13</v>
      </c>
      <c r="G1406" t="s">
        <v>9</v>
      </c>
      <c r="H1406">
        <v>2010</v>
      </c>
      <c r="I1406">
        <v>1198</v>
      </c>
      <c r="J1406" t="s">
        <v>10</v>
      </c>
      <c r="K1406" t="str">
        <f>IF(AND(I1406&gt;600,I1406&lt;=1000),"600-1000CC",IF(AND(I1406&gt;1000,I1406&lt;=2000),"1000-2000CC",IF(AND(I1406&gt;2000,I1406&lt;=3000),"2000-3000CC",IF(AND(I1406&gt;3000,I1406&lt;=4000),"3000-4000CC",IF(AND(I1406&gt;4000,I1406&lt;=5000),"4000-5000CC",IF(AND(I1406&gt;5000,I1406&lt;=6000),"&gt;5000CC"))))))</f>
        <v>1000-2000CC</v>
      </c>
    </row>
    <row r="1407" spans="1:11" x14ac:dyDescent="0.3">
      <c r="A1407">
        <v>590</v>
      </c>
      <c r="B1407" t="s">
        <v>493</v>
      </c>
      <c r="C1407" s="10">
        <v>10</v>
      </c>
      <c r="D1407" s="3">
        <v>39000</v>
      </c>
      <c r="E1407" t="s">
        <v>12</v>
      </c>
      <c r="F1407" t="s">
        <v>13</v>
      </c>
      <c r="G1407" t="s">
        <v>27</v>
      </c>
      <c r="H1407">
        <v>2017</v>
      </c>
      <c r="I1407">
        <v>1582</v>
      </c>
      <c r="J1407" t="s">
        <v>10</v>
      </c>
      <c r="K1407" t="str">
        <f>IF(AND(I1407&gt;600,I1407&lt;=1000),"600-1000CC",IF(AND(I1407&gt;1000,I1407&lt;=2000),"1000-2000CC",IF(AND(I1407&gt;2000,I1407&lt;=3000),"2000-3000CC",IF(AND(I1407&gt;3000,I1407&lt;=4000),"3000-4000CC",IF(AND(I1407&gt;4000,I1407&lt;=5000),"4000-5000CC",IF(AND(I1407&gt;5000,I1407&lt;=6000),"&gt;5000CC"))))))</f>
        <v>1000-2000CC</v>
      </c>
    </row>
    <row r="1408" spans="1:11" x14ac:dyDescent="0.3">
      <c r="A1408">
        <v>685</v>
      </c>
      <c r="B1408" t="s">
        <v>552</v>
      </c>
      <c r="C1408" s="10">
        <v>10</v>
      </c>
      <c r="D1408" s="3">
        <v>70000</v>
      </c>
      <c r="E1408" t="s">
        <v>12</v>
      </c>
      <c r="F1408" t="s">
        <v>13</v>
      </c>
      <c r="G1408" t="s">
        <v>9</v>
      </c>
      <c r="H1408">
        <v>2017</v>
      </c>
      <c r="I1408">
        <v>1598</v>
      </c>
      <c r="J1408" t="s">
        <v>10</v>
      </c>
      <c r="K1408" t="str">
        <f>IF(AND(I1408&gt;600,I1408&lt;=1000),"600-1000CC",IF(AND(I1408&gt;1000,I1408&lt;=2000),"1000-2000CC",IF(AND(I1408&gt;2000,I1408&lt;=3000),"2000-3000CC",IF(AND(I1408&gt;3000,I1408&lt;=4000),"3000-4000CC",IF(AND(I1408&gt;4000,I1408&lt;=5000),"4000-5000CC",IF(AND(I1408&gt;5000,I1408&lt;=6000),"&gt;5000CC"))))))</f>
        <v>1000-2000CC</v>
      </c>
    </row>
    <row r="1409" spans="1:11" x14ac:dyDescent="0.3">
      <c r="A1409">
        <v>717</v>
      </c>
      <c r="B1409" t="s">
        <v>566</v>
      </c>
      <c r="C1409" s="10">
        <v>10</v>
      </c>
      <c r="D1409" s="3">
        <v>900</v>
      </c>
      <c r="E1409" t="s">
        <v>12</v>
      </c>
      <c r="F1409" t="s">
        <v>8</v>
      </c>
      <c r="G1409" t="s">
        <v>9</v>
      </c>
      <c r="H1409">
        <v>2022</v>
      </c>
      <c r="I1409">
        <v>1591</v>
      </c>
      <c r="J1409" t="s">
        <v>10</v>
      </c>
      <c r="K1409" t="str">
        <f>IF(AND(I1409&gt;600,I1409&lt;=1000),"600-1000CC",IF(AND(I1409&gt;1000,I1409&lt;=2000),"1000-2000CC",IF(AND(I1409&gt;2000,I1409&lt;=3000),"2000-3000CC",IF(AND(I1409&gt;3000,I1409&lt;=4000),"3000-4000CC",IF(AND(I1409&gt;4000,I1409&lt;=5000),"4000-5000CC",IF(AND(I1409&gt;5000,I1409&lt;=6000),"&gt;5000CC"))))))</f>
        <v>1000-2000CC</v>
      </c>
    </row>
    <row r="1410" spans="1:11" x14ac:dyDescent="0.3">
      <c r="A1410">
        <v>1161</v>
      </c>
      <c r="B1410" t="s">
        <v>804</v>
      </c>
      <c r="C1410" s="10">
        <v>10</v>
      </c>
      <c r="D1410" s="3">
        <v>63500</v>
      </c>
      <c r="E1410" t="s">
        <v>7</v>
      </c>
      <c r="F1410" t="s">
        <v>13</v>
      </c>
      <c r="G1410" t="s">
        <v>9</v>
      </c>
      <c r="H1410">
        <v>2017</v>
      </c>
      <c r="I1410">
        <v>1995</v>
      </c>
      <c r="J1410" t="s">
        <v>10</v>
      </c>
      <c r="K1410" t="str">
        <f>IF(AND(I1410&gt;600,I1410&lt;=1000),"600-1000CC",IF(AND(I1410&gt;1000,I1410&lt;=2000),"1000-2000CC",IF(AND(I1410&gt;2000,I1410&lt;=3000),"2000-3000CC",IF(AND(I1410&gt;3000,I1410&lt;=4000),"3000-4000CC",IF(AND(I1410&gt;4000,I1410&lt;=5000),"4000-5000CC",IF(AND(I1410&gt;5000,I1410&lt;=6000),"&gt;5000CC"))))))</f>
        <v>1000-2000CC</v>
      </c>
    </row>
    <row r="1411" spans="1:11" x14ac:dyDescent="0.3">
      <c r="A1411">
        <v>1459</v>
      </c>
      <c r="B1411" t="s">
        <v>804</v>
      </c>
      <c r="C1411" s="10">
        <v>10</v>
      </c>
      <c r="D1411" s="3">
        <v>63500</v>
      </c>
      <c r="E1411" t="s">
        <v>7</v>
      </c>
      <c r="F1411" t="s">
        <v>13</v>
      </c>
      <c r="G1411" t="s">
        <v>9</v>
      </c>
      <c r="H1411">
        <v>2017</v>
      </c>
      <c r="I1411">
        <v>1991</v>
      </c>
      <c r="J1411" t="s">
        <v>10</v>
      </c>
      <c r="K1411" t="str">
        <f>IF(AND(I1411&gt;600,I1411&lt;=1000),"600-1000CC",IF(AND(I1411&gt;1000,I1411&lt;=2000),"1000-2000CC",IF(AND(I1411&gt;2000,I1411&lt;=3000),"2000-3000CC",IF(AND(I1411&gt;3000,I1411&lt;=4000),"3000-4000CC",IF(AND(I1411&gt;4000,I1411&lt;=5000),"4000-5000CC",IF(AND(I1411&gt;5000,I1411&lt;=6000),"&gt;5000CC"))))))</f>
        <v>1000-2000CC</v>
      </c>
    </row>
    <row r="1412" spans="1:11" x14ac:dyDescent="0.3">
      <c r="A1412">
        <v>1852</v>
      </c>
      <c r="B1412" t="s">
        <v>1024</v>
      </c>
      <c r="C1412" s="10">
        <v>10</v>
      </c>
      <c r="D1412" s="3">
        <v>30000</v>
      </c>
      <c r="E1412" t="s">
        <v>12</v>
      </c>
      <c r="F1412" t="s">
        <v>8</v>
      </c>
      <c r="G1412" t="s">
        <v>9</v>
      </c>
      <c r="H1412">
        <v>2022</v>
      </c>
      <c r="I1412">
        <v>1598</v>
      </c>
      <c r="J1412" t="s">
        <v>10</v>
      </c>
      <c r="K1412" t="str">
        <f>IF(AND(I1412&gt;600,I1412&lt;=1000),"600-1000CC",IF(AND(I1412&gt;1000,I1412&lt;=2000),"1000-2000CC",IF(AND(I1412&gt;2000,I1412&lt;=3000),"2000-3000CC",IF(AND(I1412&gt;3000,I1412&lt;=4000),"3000-4000CC",IF(AND(I1412&gt;4000,I1412&lt;=5000),"4000-5000CC",IF(AND(I1412&gt;5000,I1412&lt;=6000),"&gt;5000CC"))))))</f>
        <v>1000-2000CC</v>
      </c>
    </row>
    <row r="1413" spans="1:11" x14ac:dyDescent="0.3">
      <c r="A1413">
        <v>2821</v>
      </c>
      <c r="B1413" t="s">
        <v>58</v>
      </c>
      <c r="C1413" s="10">
        <v>10</v>
      </c>
      <c r="D1413" s="3">
        <v>10000</v>
      </c>
      <c r="E1413" t="s">
        <v>12</v>
      </c>
      <c r="F1413" t="s">
        <v>8</v>
      </c>
      <c r="G1413" t="s">
        <v>9</v>
      </c>
      <c r="H1413">
        <v>2021</v>
      </c>
      <c r="I1413">
        <v>1598</v>
      </c>
      <c r="J1413" t="s">
        <v>10</v>
      </c>
      <c r="K1413" t="str">
        <f>IF(AND(I1413&gt;600,I1413&lt;=1000),"600-1000CC",IF(AND(I1413&gt;1000,I1413&lt;=2000),"1000-2000CC",IF(AND(I1413&gt;2000,I1413&lt;=3000),"2000-3000CC",IF(AND(I1413&gt;3000,I1413&lt;=4000),"3000-4000CC",IF(AND(I1413&gt;4000,I1413&lt;=5000),"4000-5000CC",IF(AND(I1413&gt;5000,I1413&lt;=6000),"&gt;5000CC"))))))</f>
        <v>1000-2000CC</v>
      </c>
    </row>
    <row r="1414" spans="1:11" x14ac:dyDescent="0.3">
      <c r="A1414">
        <v>3020</v>
      </c>
      <c r="B1414" t="s">
        <v>1411</v>
      </c>
      <c r="C1414" s="10">
        <v>10</v>
      </c>
      <c r="D1414" s="3">
        <v>25000</v>
      </c>
      <c r="E1414" t="s">
        <v>7</v>
      </c>
      <c r="F1414" t="s">
        <v>8</v>
      </c>
      <c r="G1414" t="s">
        <v>9</v>
      </c>
      <c r="H1414">
        <v>2016</v>
      </c>
      <c r="I1414">
        <v>4367</v>
      </c>
      <c r="J1414" t="s">
        <v>61</v>
      </c>
      <c r="K1414" t="str">
        <f>IF(AND(I1414&gt;600,I1414&lt;=1000),"600-1000CC",IF(AND(I1414&gt;1000,I1414&lt;=2000),"1000-2000CC",IF(AND(I1414&gt;2000,I1414&lt;=3000),"2000-3000CC",IF(AND(I1414&gt;3000,I1414&lt;=4000),"3000-4000CC",IF(AND(I1414&gt;4000,I1414&lt;=5000),"4000-5000CC",IF(AND(I1414&gt;5000,I1414&lt;=6000),"&gt;5000CC"))))))</f>
        <v>4000-5000CC</v>
      </c>
    </row>
    <row r="1415" spans="1:11" x14ac:dyDescent="0.3">
      <c r="A1415">
        <v>3051</v>
      </c>
      <c r="B1415" t="s">
        <v>1419</v>
      </c>
      <c r="C1415" s="10">
        <v>10</v>
      </c>
      <c r="D1415" s="3">
        <v>70000</v>
      </c>
      <c r="E1415" t="s">
        <v>7</v>
      </c>
      <c r="F1415" t="s">
        <v>8</v>
      </c>
      <c r="G1415" t="s">
        <v>9</v>
      </c>
      <c r="H1415">
        <v>2015</v>
      </c>
      <c r="I1415">
        <v>1120</v>
      </c>
      <c r="J1415" t="s">
        <v>10</v>
      </c>
      <c r="K1415" t="str">
        <f>IF(AND(I1415&gt;600,I1415&lt;=1000),"600-1000CC",IF(AND(I1415&gt;1000,I1415&lt;=2000),"1000-2000CC",IF(AND(I1415&gt;2000,I1415&lt;=3000),"2000-3000CC",IF(AND(I1415&gt;3000,I1415&lt;=4000),"3000-4000CC",IF(AND(I1415&gt;4000,I1415&lt;=5000),"4000-5000CC",IF(AND(I1415&gt;5000,I1415&lt;=6000),"&gt;5000CC"))))))</f>
        <v>1000-2000CC</v>
      </c>
    </row>
    <row r="1416" spans="1:11" x14ac:dyDescent="0.3">
      <c r="A1416">
        <v>3854</v>
      </c>
      <c r="B1416" t="s">
        <v>653</v>
      </c>
      <c r="C1416" s="10">
        <v>10</v>
      </c>
      <c r="D1416" s="3">
        <v>70000</v>
      </c>
      <c r="E1416" t="s">
        <v>7</v>
      </c>
      <c r="F1416" t="s">
        <v>8</v>
      </c>
      <c r="G1416" t="s">
        <v>9</v>
      </c>
      <c r="H1416">
        <v>2014</v>
      </c>
      <c r="I1416">
        <v>1496</v>
      </c>
      <c r="J1416" t="s">
        <v>10</v>
      </c>
      <c r="K1416" t="str">
        <f>IF(AND(I1416&gt;600,I1416&lt;=1000),"600-1000CC",IF(AND(I1416&gt;1000,I1416&lt;=2000),"1000-2000CC",IF(AND(I1416&gt;2000,I1416&lt;=3000),"2000-3000CC",IF(AND(I1416&gt;3000,I1416&lt;=4000),"3000-4000CC",IF(AND(I1416&gt;4000,I1416&lt;=5000),"4000-5000CC",IF(AND(I1416&gt;5000,I1416&lt;=6000),"&gt;5000CC"))))))</f>
        <v>1000-2000CC</v>
      </c>
    </row>
    <row r="1417" spans="1:11" x14ac:dyDescent="0.3">
      <c r="A1417">
        <v>3886</v>
      </c>
      <c r="B1417" t="s">
        <v>1252</v>
      </c>
      <c r="C1417" s="10">
        <v>10</v>
      </c>
      <c r="D1417" s="3">
        <v>90000</v>
      </c>
      <c r="E1417" t="s">
        <v>7</v>
      </c>
      <c r="F1417" t="s">
        <v>8</v>
      </c>
      <c r="G1417" t="s">
        <v>9</v>
      </c>
      <c r="H1417">
        <v>2017</v>
      </c>
      <c r="I1417">
        <v>1197</v>
      </c>
      <c r="J1417" t="s">
        <v>10</v>
      </c>
      <c r="K1417" t="str">
        <f>IF(AND(I1417&gt;600,I1417&lt;=1000),"600-1000CC",IF(AND(I1417&gt;1000,I1417&lt;=2000),"1000-2000CC",IF(AND(I1417&gt;2000,I1417&lt;=3000),"2000-3000CC",IF(AND(I1417&gt;3000,I1417&lt;=4000),"3000-4000CC",IF(AND(I1417&gt;4000,I1417&lt;=5000),"4000-5000CC",IF(AND(I1417&gt;5000,I1417&lt;=6000),"&gt;5000CC"))))))</f>
        <v>1000-2000CC</v>
      </c>
    </row>
    <row r="1418" spans="1:11" x14ac:dyDescent="0.3">
      <c r="A1418">
        <v>4085</v>
      </c>
      <c r="B1418" t="s">
        <v>1686</v>
      </c>
      <c r="C1418" s="10">
        <v>10</v>
      </c>
      <c r="D1418" s="3">
        <v>60000</v>
      </c>
      <c r="E1418" t="s">
        <v>7</v>
      </c>
      <c r="F1418" t="s">
        <v>13</v>
      </c>
      <c r="G1418" t="s">
        <v>9</v>
      </c>
      <c r="H1418">
        <v>2012</v>
      </c>
      <c r="I1418">
        <v>1999</v>
      </c>
      <c r="J1418" t="s">
        <v>61</v>
      </c>
      <c r="K1418" t="str">
        <f>IF(AND(I1418&gt;600,I1418&lt;=1000),"600-1000CC",IF(AND(I1418&gt;1000,I1418&lt;=2000),"1000-2000CC",IF(AND(I1418&gt;2000,I1418&lt;=3000),"2000-3000CC",IF(AND(I1418&gt;3000,I1418&lt;=4000),"3000-4000CC",IF(AND(I1418&gt;4000,I1418&lt;=5000),"4000-5000CC",IF(AND(I1418&gt;5000,I1418&lt;=6000),"&gt;5000CC"))))))</f>
        <v>1000-2000CC</v>
      </c>
    </row>
    <row r="1419" spans="1:11" x14ac:dyDescent="0.3">
      <c r="A1419">
        <v>4428</v>
      </c>
      <c r="B1419" t="s">
        <v>515</v>
      </c>
      <c r="C1419" s="10">
        <v>10</v>
      </c>
      <c r="D1419" s="3">
        <v>50000</v>
      </c>
      <c r="E1419" t="s">
        <v>12</v>
      </c>
      <c r="F1419" t="s">
        <v>8</v>
      </c>
      <c r="G1419" t="s">
        <v>9</v>
      </c>
      <c r="H1419">
        <v>2016</v>
      </c>
      <c r="I1419">
        <v>1196</v>
      </c>
      <c r="J1419" t="s">
        <v>10</v>
      </c>
      <c r="K1419" t="str">
        <f>IF(AND(I1419&gt;600,I1419&lt;=1000),"600-1000CC",IF(AND(I1419&gt;1000,I1419&lt;=2000),"1000-2000CC",IF(AND(I1419&gt;2000,I1419&lt;=3000),"2000-3000CC",IF(AND(I1419&gt;3000,I1419&lt;=4000),"3000-4000CC",IF(AND(I1419&gt;4000,I1419&lt;=5000),"4000-5000CC",IF(AND(I1419&gt;5000,I1419&lt;=6000),"&gt;5000CC"))))))</f>
        <v>1000-2000CC</v>
      </c>
    </row>
    <row r="1420" spans="1:11" x14ac:dyDescent="0.3">
      <c r="A1420">
        <v>4436</v>
      </c>
      <c r="B1420" t="s">
        <v>1739</v>
      </c>
      <c r="C1420" s="10">
        <v>10</v>
      </c>
      <c r="D1420" s="3">
        <v>70000</v>
      </c>
      <c r="E1420" t="s">
        <v>12</v>
      </c>
      <c r="F1420" t="s">
        <v>13</v>
      </c>
      <c r="G1420" t="s">
        <v>27</v>
      </c>
      <c r="H1420">
        <v>2011</v>
      </c>
      <c r="I1420">
        <v>1248</v>
      </c>
      <c r="J1420" t="s">
        <v>10</v>
      </c>
      <c r="K1420" t="str">
        <f>IF(AND(I1420&gt;600,I1420&lt;=1000),"600-1000CC",IF(AND(I1420&gt;1000,I1420&lt;=2000),"1000-2000CC",IF(AND(I1420&gt;2000,I1420&lt;=3000),"2000-3000CC",IF(AND(I1420&gt;3000,I1420&lt;=4000),"3000-4000CC",IF(AND(I1420&gt;4000,I1420&lt;=5000),"4000-5000CC",IF(AND(I1420&gt;5000,I1420&lt;=6000),"&gt;5000CC"))))))</f>
        <v>1000-2000CC</v>
      </c>
    </row>
    <row r="1421" spans="1:11" x14ac:dyDescent="0.3">
      <c r="A1421">
        <v>4503</v>
      </c>
      <c r="B1421" t="s">
        <v>1255</v>
      </c>
      <c r="C1421" s="10">
        <v>10</v>
      </c>
      <c r="D1421" s="3">
        <v>75000</v>
      </c>
      <c r="E1421" t="s">
        <v>7</v>
      </c>
      <c r="F1421" t="s">
        <v>8</v>
      </c>
      <c r="G1421" t="s">
        <v>27</v>
      </c>
      <c r="H1421">
        <v>2016</v>
      </c>
      <c r="I1421">
        <v>1248</v>
      </c>
      <c r="J1421" t="s">
        <v>10</v>
      </c>
      <c r="K1421" t="str">
        <f>IF(AND(I1421&gt;600,I1421&lt;=1000),"600-1000CC",IF(AND(I1421&gt;1000,I1421&lt;=2000),"1000-2000CC",IF(AND(I1421&gt;2000,I1421&lt;=3000),"2000-3000CC",IF(AND(I1421&gt;3000,I1421&lt;=4000),"3000-4000CC",IF(AND(I1421&gt;4000,I1421&lt;=5000),"4000-5000CC",IF(AND(I1421&gt;5000,I1421&lt;=6000),"&gt;5000CC"))))))</f>
        <v>1000-2000CC</v>
      </c>
    </row>
    <row r="1422" spans="1:11" x14ac:dyDescent="0.3">
      <c r="A1422">
        <v>4750</v>
      </c>
      <c r="B1422" t="s">
        <v>1255</v>
      </c>
      <c r="C1422" s="10">
        <v>10</v>
      </c>
      <c r="D1422" s="3">
        <v>75000</v>
      </c>
      <c r="E1422" t="s">
        <v>7</v>
      </c>
      <c r="F1422" t="s">
        <v>8</v>
      </c>
      <c r="G1422" t="s">
        <v>27</v>
      </c>
      <c r="H1422">
        <v>2016</v>
      </c>
      <c r="I1422">
        <v>1197</v>
      </c>
      <c r="J1422" t="s">
        <v>10</v>
      </c>
      <c r="K1422" t="str">
        <f>IF(AND(I1422&gt;600,I1422&lt;=1000),"600-1000CC",IF(AND(I1422&gt;1000,I1422&lt;=2000),"1000-2000CC",IF(AND(I1422&gt;2000,I1422&lt;=3000),"2000-3000CC",IF(AND(I1422&gt;3000,I1422&lt;=4000),"3000-4000CC",IF(AND(I1422&gt;4000,I1422&lt;=5000),"4000-5000CC",IF(AND(I1422&gt;5000,I1422&lt;=6000),"&gt;5000CC"))))))</f>
        <v>1000-2000CC</v>
      </c>
    </row>
    <row r="1423" spans="1:11" x14ac:dyDescent="0.3">
      <c r="A1423">
        <v>5061</v>
      </c>
      <c r="B1423" t="s">
        <v>1851</v>
      </c>
      <c r="C1423" s="10">
        <v>10</v>
      </c>
      <c r="D1423" s="3">
        <v>92000</v>
      </c>
      <c r="E1423" t="s">
        <v>12</v>
      </c>
      <c r="F1423" t="s">
        <v>13</v>
      </c>
      <c r="G1423" t="s">
        <v>27</v>
      </c>
      <c r="H1423">
        <v>2007</v>
      </c>
      <c r="I1423">
        <v>998</v>
      </c>
      <c r="J1423" t="s">
        <v>10</v>
      </c>
      <c r="K1423" t="str">
        <f>IF(AND(I1423&gt;600,I1423&lt;=1000),"600-1000CC",IF(AND(I1423&gt;1000,I1423&lt;=2000),"1000-2000CC",IF(AND(I1423&gt;2000,I1423&lt;=3000),"2000-3000CC",IF(AND(I1423&gt;3000,I1423&lt;=4000),"3000-4000CC",IF(AND(I1423&gt;4000,I1423&lt;=5000),"4000-5000CC",IF(AND(I1423&gt;5000,I1423&lt;=6000),"&gt;5000CC"))))))</f>
        <v>600-1000CC</v>
      </c>
    </row>
    <row r="1424" spans="1:11" x14ac:dyDescent="0.3">
      <c r="A1424">
        <v>5300</v>
      </c>
      <c r="B1424" t="s">
        <v>416</v>
      </c>
      <c r="C1424" s="10">
        <v>10</v>
      </c>
      <c r="D1424" s="3">
        <v>80000</v>
      </c>
      <c r="E1424" t="s">
        <v>7</v>
      </c>
      <c r="F1424" t="s">
        <v>8</v>
      </c>
      <c r="G1424" t="s">
        <v>9</v>
      </c>
      <c r="H1424">
        <v>2017</v>
      </c>
      <c r="I1424">
        <v>1197</v>
      </c>
      <c r="J1424" t="s">
        <v>10</v>
      </c>
      <c r="K1424" t="str">
        <f>IF(AND(I1424&gt;600,I1424&lt;=1000),"600-1000CC",IF(AND(I1424&gt;1000,I1424&lt;=2000),"1000-2000CC",IF(AND(I1424&gt;2000,I1424&lt;=3000),"2000-3000CC",IF(AND(I1424&gt;3000,I1424&lt;=4000),"3000-4000CC",IF(AND(I1424&gt;4000,I1424&lt;=5000),"4000-5000CC",IF(AND(I1424&gt;5000,I1424&lt;=6000),"&gt;5000CC"))))))</f>
        <v>1000-2000CC</v>
      </c>
    </row>
    <row r="1425" spans="1:11" x14ac:dyDescent="0.3">
      <c r="A1425">
        <v>5428</v>
      </c>
      <c r="B1425" t="s">
        <v>1058</v>
      </c>
      <c r="C1425" s="10">
        <v>10</v>
      </c>
      <c r="D1425" s="3">
        <v>90000</v>
      </c>
      <c r="E1425" t="s">
        <v>7</v>
      </c>
      <c r="F1425" t="s">
        <v>8</v>
      </c>
      <c r="G1425" t="s">
        <v>27</v>
      </c>
      <c r="H1425">
        <v>2011</v>
      </c>
      <c r="I1425">
        <v>998</v>
      </c>
      <c r="J1425" t="s">
        <v>10</v>
      </c>
      <c r="K1425" t="str">
        <f>IF(AND(I1425&gt;600,I1425&lt;=1000),"600-1000CC",IF(AND(I1425&gt;1000,I1425&lt;=2000),"1000-2000CC",IF(AND(I1425&gt;2000,I1425&lt;=3000),"2000-3000CC",IF(AND(I1425&gt;3000,I1425&lt;=4000),"3000-4000CC",IF(AND(I1425&gt;4000,I1425&lt;=5000),"4000-5000CC",IF(AND(I1425&gt;5000,I1425&lt;=6000),"&gt;5000CC"))))))</f>
        <v>600-1000CC</v>
      </c>
    </row>
    <row r="1426" spans="1:11" x14ac:dyDescent="0.3">
      <c r="A1426">
        <v>802</v>
      </c>
      <c r="B1426" t="s">
        <v>609</v>
      </c>
      <c r="C1426" s="10">
        <v>9.99</v>
      </c>
      <c r="D1426" s="3">
        <v>19108</v>
      </c>
      <c r="E1426" t="s">
        <v>12</v>
      </c>
      <c r="F1426" t="s">
        <v>8</v>
      </c>
      <c r="G1426" t="s">
        <v>9</v>
      </c>
      <c r="H1426">
        <v>2021</v>
      </c>
      <c r="I1426">
        <v>1591</v>
      </c>
      <c r="J1426" t="s">
        <v>10</v>
      </c>
      <c r="K1426" t="str">
        <f>IF(AND(I1426&gt;600,I1426&lt;=1000),"600-1000CC",IF(AND(I1426&gt;1000,I1426&lt;=2000),"1000-2000CC",IF(AND(I1426&gt;2000,I1426&lt;=3000),"2000-3000CC",IF(AND(I1426&gt;3000,I1426&lt;=4000),"3000-4000CC",IF(AND(I1426&gt;4000,I1426&lt;=5000),"4000-5000CC",IF(AND(I1426&gt;5000,I1426&lt;=6000),"&gt;5000CC"))))))</f>
        <v>1000-2000CC</v>
      </c>
    </row>
    <row r="1427" spans="1:11" x14ac:dyDescent="0.3">
      <c r="A1427">
        <v>812</v>
      </c>
      <c r="B1427" t="s">
        <v>609</v>
      </c>
      <c r="C1427" s="10">
        <v>9.99</v>
      </c>
      <c r="D1427" s="3">
        <v>13731</v>
      </c>
      <c r="E1427" t="s">
        <v>12</v>
      </c>
      <c r="F1427" t="s">
        <v>8</v>
      </c>
      <c r="G1427" t="s">
        <v>9</v>
      </c>
      <c r="H1427">
        <v>2021</v>
      </c>
      <c r="I1427">
        <v>1497</v>
      </c>
      <c r="J1427" t="s">
        <v>10</v>
      </c>
      <c r="K1427" t="str">
        <f>IF(AND(I1427&gt;600,I1427&lt;=1000),"600-1000CC",IF(AND(I1427&gt;1000,I1427&lt;=2000),"1000-2000CC",IF(AND(I1427&gt;2000,I1427&lt;=3000),"2000-3000CC",IF(AND(I1427&gt;3000,I1427&lt;=4000),"3000-4000CC",IF(AND(I1427&gt;4000,I1427&lt;=5000),"4000-5000CC",IF(AND(I1427&gt;5000,I1427&lt;=6000),"&gt;5000CC"))))))</f>
        <v>1000-2000CC</v>
      </c>
    </row>
    <row r="1428" spans="1:11" x14ac:dyDescent="0.3">
      <c r="A1428">
        <v>1870</v>
      </c>
      <c r="B1428" t="s">
        <v>449</v>
      </c>
      <c r="C1428" s="10">
        <v>9.99</v>
      </c>
      <c r="D1428" s="3">
        <v>32000</v>
      </c>
      <c r="E1428" t="s">
        <v>12</v>
      </c>
      <c r="F1428" t="s">
        <v>13</v>
      </c>
      <c r="G1428" t="s">
        <v>27</v>
      </c>
      <c r="H1428">
        <v>2017</v>
      </c>
      <c r="I1428">
        <v>936</v>
      </c>
      <c r="J1428" t="s">
        <v>10</v>
      </c>
      <c r="K1428" t="str">
        <f>IF(AND(I1428&gt;600,I1428&lt;=1000),"600-1000CC",IF(AND(I1428&gt;1000,I1428&lt;=2000),"1000-2000CC",IF(AND(I1428&gt;2000,I1428&lt;=3000),"2000-3000CC",IF(AND(I1428&gt;3000,I1428&lt;=4000),"3000-4000CC",IF(AND(I1428&gt;4000,I1428&lt;=5000),"4000-5000CC",IF(AND(I1428&gt;5000,I1428&lt;=6000),"&gt;5000CC"))))))</f>
        <v>600-1000CC</v>
      </c>
    </row>
    <row r="1429" spans="1:11" x14ac:dyDescent="0.3">
      <c r="A1429">
        <v>3295</v>
      </c>
      <c r="B1429" t="s">
        <v>1484</v>
      </c>
      <c r="C1429" s="10">
        <v>9.99</v>
      </c>
      <c r="D1429" s="3">
        <v>39353</v>
      </c>
      <c r="E1429" t="s">
        <v>12</v>
      </c>
      <c r="F1429" t="s">
        <v>13</v>
      </c>
      <c r="G1429" t="s">
        <v>9</v>
      </c>
      <c r="H1429">
        <v>2020</v>
      </c>
      <c r="I1429">
        <v>2755</v>
      </c>
      <c r="J1429" t="s">
        <v>61</v>
      </c>
      <c r="K1429" t="str">
        <f>IF(AND(I1429&gt;600,I1429&lt;=1000),"600-1000CC",IF(AND(I1429&gt;1000,I1429&lt;=2000),"1000-2000CC",IF(AND(I1429&gt;2000,I1429&lt;=3000),"2000-3000CC",IF(AND(I1429&gt;3000,I1429&lt;=4000),"3000-4000CC",IF(AND(I1429&gt;4000,I1429&lt;=5000),"4000-5000CC",IF(AND(I1429&gt;5000,I1429&lt;=6000),"&gt;5000CC"))))))</f>
        <v>2000-3000CC</v>
      </c>
    </row>
    <row r="1430" spans="1:11" x14ac:dyDescent="0.3">
      <c r="A1430">
        <v>1123</v>
      </c>
      <c r="B1430" t="s">
        <v>697</v>
      </c>
      <c r="C1430" s="10">
        <v>9.98</v>
      </c>
      <c r="D1430" s="3">
        <v>68307</v>
      </c>
      <c r="E1430" t="s">
        <v>7</v>
      </c>
      <c r="F1430" t="s">
        <v>8</v>
      </c>
      <c r="G1430" t="s">
        <v>9</v>
      </c>
      <c r="H1430">
        <v>2018</v>
      </c>
      <c r="I1430">
        <v>1197</v>
      </c>
      <c r="J1430" t="s">
        <v>10</v>
      </c>
      <c r="K1430" t="str">
        <f>IF(AND(I1430&gt;600,I1430&lt;=1000),"600-1000CC",IF(AND(I1430&gt;1000,I1430&lt;=2000),"1000-2000CC",IF(AND(I1430&gt;2000,I1430&lt;=3000),"2000-3000CC",IF(AND(I1430&gt;3000,I1430&lt;=4000),"3000-4000CC",IF(AND(I1430&gt;4000,I1430&lt;=5000),"4000-5000CC",IF(AND(I1430&gt;5000,I1430&lt;=6000),"&gt;5000CC"))))))</f>
        <v>1000-2000CC</v>
      </c>
    </row>
    <row r="1431" spans="1:11" x14ac:dyDescent="0.3">
      <c r="A1431">
        <v>1392</v>
      </c>
      <c r="B1431" t="s">
        <v>697</v>
      </c>
      <c r="C1431" s="10">
        <v>9.98</v>
      </c>
      <c r="D1431" s="3">
        <v>68307</v>
      </c>
      <c r="E1431" t="s">
        <v>7</v>
      </c>
      <c r="F1431" t="s">
        <v>8</v>
      </c>
      <c r="G1431" t="s">
        <v>9</v>
      </c>
      <c r="H1431">
        <v>2018</v>
      </c>
      <c r="I1431">
        <v>1197</v>
      </c>
      <c r="J1431" t="s">
        <v>10</v>
      </c>
      <c r="K1431" t="str">
        <f>IF(AND(I1431&gt;600,I1431&lt;=1000),"600-1000CC",IF(AND(I1431&gt;1000,I1431&lt;=2000),"1000-2000CC",IF(AND(I1431&gt;2000,I1431&lt;=3000),"2000-3000CC",IF(AND(I1431&gt;3000,I1431&lt;=4000),"3000-4000CC",IF(AND(I1431&gt;4000,I1431&lt;=5000),"4000-5000CC",IF(AND(I1431&gt;5000,I1431&lt;=6000),"&gt;5000CC"))))))</f>
        <v>1000-2000CC</v>
      </c>
    </row>
    <row r="1432" spans="1:11" x14ac:dyDescent="0.3">
      <c r="A1432">
        <v>5080</v>
      </c>
      <c r="B1432" t="s">
        <v>935</v>
      </c>
      <c r="C1432" s="10">
        <v>9.98</v>
      </c>
      <c r="D1432" s="3">
        <v>11689</v>
      </c>
      <c r="E1432" t="s">
        <v>12</v>
      </c>
      <c r="F1432" t="s">
        <v>8</v>
      </c>
      <c r="G1432" t="s">
        <v>9</v>
      </c>
      <c r="H1432">
        <v>2021</v>
      </c>
      <c r="I1432">
        <v>1197</v>
      </c>
      <c r="J1432" t="s">
        <v>10</v>
      </c>
      <c r="K1432" t="str">
        <f>IF(AND(I1432&gt;600,I1432&lt;=1000),"600-1000CC",IF(AND(I1432&gt;1000,I1432&lt;=2000),"1000-2000CC",IF(AND(I1432&gt;2000,I1432&lt;=3000),"2000-3000CC",IF(AND(I1432&gt;3000,I1432&lt;=4000),"3000-4000CC",IF(AND(I1432&gt;4000,I1432&lt;=5000),"4000-5000CC",IF(AND(I1432&gt;5000,I1432&lt;=6000),"&gt;5000CC"))))))</f>
        <v>1000-2000CC</v>
      </c>
    </row>
    <row r="1433" spans="1:11" x14ac:dyDescent="0.3">
      <c r="A1433">
        <v>505</v>
      </c>
      <c r="B1433" t="s">
        <v>436</v>
      </c>
      <c r="C1433" s="10">
        <v>9.9600000000000009</v>
      </c>
      <c r="D1433" s="3">
        <v>54000</v>
      </c>
      <c r="E1433" t="s">
        <v>7</v>
      </c>
      <c r="F1433" t="s">
        <v>8</v>
      </c>
      <c r="G1433" t="s">
        <v>9</v>
      </c>
      <c r="H1433">
        <v>2019</v>
      </c>
      <c r="I1433">
        <v>1197</v>
      </c>
      <c r="J1433" t="s">
        <v>10</v>
      </c>
      <c r="K1433" t="str">
        <f>IF(AND(I1433&gt;600,I1433&lt;=1000),"600-1000CC",IF(AND(I1433&gt;1000,I1433&lt;=2000),"1000-2000CC",IF(AND(I1433&gt;2000,I1433&lt;=3000),"2000-3000CC",IF(AND(I1433&gt;3000,I1433&lt;=4000),"3000-4000CC",IF(AND(I1433&gt;4000,I1433&lt;=5000),"4000-5000CC",IF(AND(I1433&gt;5000,I1433&lt;=6000),"&gt;5000CC"))))))</f>
        <v>1000-2000CC</v>
      </c>
    </row>
    <row r="1434" spans="1:11" x14ac:dyDescent="0.3">
      <c r="A1434">
        <v>2707</v>
      </c>
      <c r="B1434" t="s">
        <v>493</v>
      </c>
      <c r="C1434" s="10">
        <v>9.9600000000000009</v>
      </c>
      <c r="D1434" s="3">
        <v>30730</v>
      </c>
      <c r="E1434" t="s">
        <v>12</v>
      </c>
      <c r="F1434" t="s">
        <v>13</v>
      </c>
      <c r="G1434" t="s">
        <v>27</v>
      </c>
      <c r="H1434">
        <v>2018</v>
      </c>
      <c r="I1434">
        <v>2143</v>
      </c>
      <c r="J1434" t="s">
        <v>10</v>
      </c>
      <c r="K1434" t="str">
        <f>IF(AND(I1434&gt;600,I1434&lt;=1000),"600-1000CC",IF(AND(I1434&gt;1000,I1434&lt;=2000),"1000-2000CC",IF(AND(I1434&gt;2000,I1434&lt;=3000),"2000-3000CC",IF(AND(I1434&gt;3000,I1434&lt;=4000),"3000-4000CC",IF(AND(I1434&gt;4000,I1434&lt;=5000),"4000-5000CC",IF(AND(I1434&gt;5000,I1434&lt;=6000),"&gt;5000CC"))))))</f>
        <v>2000-3000CC</v>
      </c>
    </row>
    <row r="1435" spans="1:11" x14ac:dyDescent="0.3">
      <c r="A1435">
        <v>300</v>
      </c>
      <c r="B1435" t="s">
        <v>280</v>
      </c>
      <c r="C1435" s="10">
        <v>9.9499999999999993</v>
      </c>
      <c r="D1435" s="3">
        <v>68000</v>
      </c>
      <c r="E1435" t="s">
        <v>7</v>
      </c>
      <c r="F1435" t="s">
        <v>13</v>
      </c>
      <c r="G1435" t="s">
        <v>75</v>
      </c>
      <c r="H1435">
        <v>2011</v>
      </c>
      <c r="I1435">
        <v>2967</v>
      </c>
      <c r="J1435" t="s">
        <v>10</v>
      </c>
      <c r="K1435" t="str">
        <f>IF(AND(I1435&gt;600,I1435&lt;=1000),"600-1000CC",IF(AND(I1435&gt;1000,I1435&lt;=2000),"1000-2000CC",IF(AND(I1435&gt;2000,I1435&lt;=3000),"2000-3000CC",IF(AND(I1435&gt;3000,I1435&lt;=4000),"3000-4000CC",IF(AND(I1435&gt;4000,I1435&lt;=5000),"4000-5000CC",IF(AND(I1435&gt;5000,I1435&lt;=6000),"&gt;5000CC"))))))</f>
        <v>2000-3000CC</v>
      </c>
    </row>
    <row r="1436" spans="1:11" x14ac:dyDescent="0.3">
      <c r="A1436">
        <v>488</v>
      </c>
      <c r="B1436" t="s">
        <v>426</v>
      </c>
      <c r="C1436" s="10">
        <v>9.9499999999999993</v>
      </c>
      <c r="D1436" s="3">
        <v>111000</v>
      </c>
      <c r="E1436" t="s">
        <v>7</v>
      </c>
      <c r="F1436" t="s">
        <v>8</v>
      </c>
      <c r="G1436" t="s">
        <v>9</v>
      </c>
      <c r="H1436">
        <v>2020</v>
      </c>
      <c r="I1436">
        <v>1298</v>
      </c>
      <c r="J1436" t="s">
        <v>10</v>
      </c>
      <c r="K1436" t="str">
        <f>IF(AND(I1436&gt;600,I1436&lt;=1000),"600-1000CC",IF(AND(I1436&gt;1000,I1436&lt;=2000),"1000-2000CC",IF(AND(I1436&gt;2000,I1436&lt;=3000),"2000-3000CC",IF(AND(I1436&gt;3000,I1436&lt;=4000),"3000-4000CC",IF(AND(I1436&gt;4000,I1436&lt;=5000),"4000-5000CC",IF(AND(I1436&gt;5000,I1436&lt;=6000),"&gt;5000CC"))))))</f>
        <v>1000-2000CC</v>
      </c>
    </row>
    <row r="1437" spans="1:11" x14ac:dyDescent="0.3">
      <c r="A1437">
        <v>591</v>
      </c>
      <c r="B1437" t="s">
        <v>113</v>
      </c>
      <c r="C1437" s="10">
        <v>9.9499999999999993</v>
      </c>
      <c r="D1437" s="3">
        <v>129000</v>
      </c>
      <c r="E1437" t="s">
        <v>7</v>
      </c>
      <c r="F1437" t="s">
        <v>13</v>
      </c>
      <c r="G1437" t="s">
        <v>9</v>
      </c>
      <c r="H1437">
        <v>2016</v>
      </c>
      <c r="I1437">
        <v>1353</v>
      </c>
      <c r="J1437" t="s">
        <v>10</v>
      </c>
      <c r="K1437" t="str">
        <f>IF(AND(I1437&gt;600,I1437&lt;=1000),"600-1000CC",IF(AND(I1437&gt;1000,I1437&lt;=2000),"1000-2000CC",IF(AND(I1437&gt;2000,I1437&lt;=3000),"2000-3000CC",IF(AND(I1437&gt;3000,I1437&lt;=4000),"3000-4000CC",IF(AND(I1437&gt;4000,I1437&lt;=5000),"4000-5000CC",IF(AND(I1437&gt;5000,I1437&lt;=6000),"&gt;5000CC"))))))</f>
        <v>1000-2000CC</v>
      </c>
    </row>
    <row r="1438" spans="1:11" x14ac:dyDescent="0.3">
      <c r="A1438">
        <v>683</v>
      </c>
      <c r="B1438" t="s">
        <v>349</v>
      </c>
      <c r="C1438" s="10">
        <v>9.9499999999999993</v>
      </c>
      <c r="D1438" s="3">
        <v>36000</v>
      </c>
      <c r="E1438" t="s">
        <v>12</v>
      </c>
      <c r="F1438" t="s">
        <v>8</v>
      </c>
      <c r="G1438" t="s">
        <v>9</v>
      </c>
      <c r="H1438">
        <v>2017</v>
      </c>
      <c r="I1438">
        <v>2982</v>
      </c>
      <c r="J1438" t="s">
        <v>10</v>
      </c>
      <c r="K1438" t="str">
        <f>IF(AND(I1438&gt;600,I1438&lt;=1000),"600-1000CC",IF(AND(I1438&gt;1000,I1438&lt;=2000),"1000-2000CC",IF(AND(I1438&gt;2000,I1438&lt;=3000),"2000-3000CC",IF(AND(I1438&gt;3000,I1438&lt;=4000),"3000-4000CC",IF(AND(I1438&gt;4000,I1438&lt;=5000),"4000-5000CC",IF(AND(I1438&gt;5000,I1438&lt;=6000),"&gt;5000CC"))))))</f>
        <v>2000-3000CC</v>
      </c>
    </row>
    <row r="1439" spans="1:11" x14ac:dyDescent="0.3">
      <c r="A1439">
        <v>1151</v>
      </c>
      <c r="B1439" t="s">
        <v>280</v>
      </c>
      <c r="C1439" s="10">
        <v>9.9499999999999993</v>
      </c>
      <c r="D1439" s="3">
        <v>68000</v>
      </c>
      <c r="E1439" t="s">
        <v>7</v>
      </c>
      <c r="F1439" t="s">
        <v>13</v>
      </c>
      <c r="G1439" t="s">
        <v>75</v>
      </c>
      <c r="H1439">
        <v>2011</v>
      </c>
      <c r="I1439">
        <v>2967</v>
      </c>
      <c r="J1439" t="s">
        <v>10</v>
      </c>
      <c r="K1439" t="str">
        <f>IF(AND(I1439&gt;600,I1439&lt;=1000),"600-1000CC",IF(AND(I1439&gt;1000,I1439&lt;=2000),"1000-2000CC",IF(AND(I1439&gt;2000,I1439&lt;=3000),"2000-3000CC",IF(AND(I1439&gt;3000,I1439&lt;=4000),"3000-4000CC",IF(AND(I1439&gt;4000,I1439&lt;=5000),"4000-5000CC",IF(AND(I1439&gt;5000,I1439&lt;=6000),"&gt;5000CC"))))))</f>
        <v>2000-3000CC</v>
      </c>
    </row>
    <row r="1440" spans="1:11" x14ac:dyDescent="0.3">
      <c r="A1440">
        <v>1443</v>
      </c>
      <c r="B1440" t="s">
        <v>280</v>
      </c>
      <c r="C1440" s="10">
        <v>9.9499999999999993</v>
      </c>
      <c r="D1440" s="3">
        <v>68000</v>
      </c>
      <c r="E1440" t="s">
        <v>7</v>
      </c>
      <c r="F1440" t="s">
        <v>13</v>
      </c>
      <c r="G1440" t="s">
        <v>75</v>
      </c>
      <c r="H1440">
        <v>2011</v>
      </c>
      <c r="I1440">
        <v>2179</v>
      </c>
      <c r="J1440" t="s">
        <v>61</v>
      </c>
      <c r="K1440" t="str">
        <f>IF(AND(I1440&gt;600,I1440&lt;=1000),"600-1000CC",IF(AND(I1440&gt;1000,I1440&lt;=2000),"1000-2000CC",IF(AND(I1440&gt;2000,I1440&lt;=3000),"2000-3000CC",IF(AND(I1440&gt;3000,I1440&lt;=4000),"3000-4000CC",IF(AND(I1440&gt;4000,I1440&lt;=5000),"4000-5000CC",IF(AND(I1440&gt;5000,I1440&lt;=6000),"&gt;5000CC"))))))</f>
        <v>2000-3000CC</v>
      </c>
    </row>
    <row r="1441" spans="1:11" x14ac:dyDescent="0.3">
      <c r="A1441">
        <v>3013</v>
      </c>
      <c r="B1441" t="s">
        <v>280</v>
      </c>
      <c r="C1441" s="10">
        <v>9.9499999999999993</v>
      </c>
      <c r="D1441" s="3">
        <v>68000</v>
      </c>
      <c r="E1441" t="s">
        <v>7</v>
      </c>
      <c r="F1441" t="s">
        <v>13</v>
      </c>
      <c r="G1441" t="s">
        <v>75</v>
      </c>
      <c r="H1441">
        <v>2011</v>
      </c>
      <c r="I1441">
        <v>1950</v>
      </c>
      <c r="J1441" t="s">
        <v>10</v>
      </c>
      <c r="K1441" t="str">
        <f>IF(AND(I1441&gt;600,I1441&lt;=1000),"600-1000CC",IF(AND(I1441&gt;1000,I1441&lt;=2000),"1000-2000CC",IF(AND(I1441&gt;2000,I1441&lt;=3000),"2000-3000CC",IF(AND(I1441&gt;3000,I1441&lt;=4000),"3000-4000CC",IF(AND(I1441&gt;4000,I1441&lt;=5000),"4000-5000CC",IF(AND(I1441&gt;5000,I1441&lt;=6000),"&gt;5000CC"))))))</f>
        <v>1000-2000CC</v>
      </c>
    </row>
    <row r="1442" spans="1:11" x14ac:dyDescent="0.3">
      <c r="A1442">
        <v>4973</v>
      </c>
      <c r="B1442" t="s">
        <v>597</v>
      </c>
      <c r="C1442" s="10">
        <v>9.9499999999999993</v>
      </c>
      <c r="D1442" s="3">
        <v>50135</v>
      </c>
      <c r="E1442" t="s">
        <v>7</v>
      </c>
      <c r="F1442" t="s">
        <v>8</v>
      </c>
      <c r="G1442" t="s">
        <v>27</v>
      </c>
      <c r="H1442">
        <v>2020</v>
      </c>
      <c r="I1442">
        <v>2179</v>
      </c>
      <c r="J1442" t="s">
        <v>10</v>
      </c>
      <c r="K1442" t="str">
        <f>IF(AND(I1442&gt;600,I1442&lt;=1000),"600-1000CC",IF(AND(I1442&gt;1000,I1442&lt;=2000),"1000-2000CC",IF(AND(I1442&gt;2000,I1442&lt;=3000),"2000-3000CC",IF(AND(I1442&gt;3000,I1442&lt;=4000),"3000-4000CC",IF(AND(I1442&gt;4000,I1442&lt;=5000),"4000-5000CC",IF(AND(I1442&gt;5000,I1442&lt;=6000),"&gt;5000CC"))))))</f>
        <v>2000-3000CC</v>
      </c>
    </row>
    <row r="1443" spans="1:11" x14ac:dyDescent="0.3">
      <c r="A1443">
        <v>3472</v>
      </c>
      <c r="B1443" t="s">
        <v>506</v>
      </c>
      <c r="C1443" s="10">
        <v>9.93</v>
      </c>
      <c r="D1443" s="3">
        <v>169917</v>
      </c>
      <c r="E1443" t="s">
        <v>7</v>
      </c>
      <c r="F1443" t="s">
        <v>13</v>
      </c>
      <c r="G1443" t="s">
        <v>75</v>
      </c>
      <c r="H1443">
        <v>2012</v>
      </c>
      <c r="I1443">
        <v>2494</v>
      </c>
      <c r="J1443" t="s">
        <v>10</v>
      </c>
      <c r="K1443" t="str">
        <f>IF(AND(I1443&gt;600,I1443&lt;=1000),"600-1000CC",IF(AND(I1443&gt;1000,I1443&lt;=2000),"1000-2000CC",IF(AND(I1443&gt;2000,I1443&lt;=3000),"2000-3000CC",IF(AND(I1443&gt;3000,I1443&lt;=4000),"3000-4000CC",IF(AND(I1443&gt;4000,I1443&lt;=5000),"4000-5000CC",IF(AND(I1443&gt;5000,I1443&lt;=6000),"&gt;5000CC"))))))</f>
        <v>2000-3000CC</v>
      </c>
    </row>
    <row r="1444" spans="1:11" x14ac:dyDescent="0.3">
      <c r="A1444">
        <v>4019</v>
      </c>
      <c r="B1444" t="s">
        <v>1664</v>
      </c>
      <c r="C1444" s="10">
        <v>9.91</v>
      </c>
      <c r="D1444" s="3">
        <v>47839</v>
      </c>
      <c r="E1444" t="s">
        <v>7</v>
      </c>
      <c r="F1444" t="s">
        <v>8</v>
      </c>
      <c r="G1444" t="s">
        <v>9</v>
      </c>
      <c r="H1444">
        <v>2017</v>
      </c>
      <c r="I1444">
        <v>1197</v>
      </c>
      <c r="J1444" t="s">
        <v>10</v>
      </c>
      <c r="K1444" t="str">
        <f>IF(AND(I1444&gt;600,I1444&lt;=1000),"600-1000CC",IF(AND(I1444&gt;1000,I1444&lt;=2000),"1000-2000CC",IF(AND(I1444&gt;2000,I1444&lt;=3000),"2000-3000CC",IF(AND(I1444&gt;3000,I1444&lt;=4000),"3000-4000CC",IF(AND(I1444&gt;4000,I1444&lt;=5000),"4000-5000CC",IF(AND(I1444&gt;5000,I1444&lt;=6000),"&gt;5000CC"))))))</f>
        <v>1000-2000CC</v>
      </c>
    </row>
    <row r="1445" spans="1:11" x14ac:dyDescent="0.3">
      <c r="A1445">
        <v>4056</v>
      </c>
      <c r="B1445" t="s">
        <v>609</v>
      </c>
      <c r="C1445" s="10">
        <v>9.91</v>
      </c>
      <c r="D1445" s="3">
        <v>9902</v>
      </c>
      <c r="E1445" t="s">
        <v>12</v>
      </c>
      <c r="F1445" t="s">
        <v>8</v>
      </c>
      <c r="G1445" t="s">
        <v>9</v>
      </c>
      <c r="H1445">
        <v>2021</v>
      </c>
      <c r="I1445">
        <v>796</v>
      </c>
      <c r="J1445" t="s">
        <v>10</v>
      </c>
      <c r="K1445" t="str">
        <f>IF(AND(I1445&gt;600,I1445&lt;=1000),"600-1000CC",IF(AND(I1445&gt;1000,I1445&lt;=2000),"1000-2000CC",IF(AND(I1445&gt;2000,I1445&lt;=3000),"2000-3000CC",IF(AND(I1445&gt;3000,I1445&lt;=4000),"3000-4000CC",IF(AND(I1445&gt;4000,I1445&lt;=5000),"4000-5000CC",IF(AND(I1445&gt;5000,I1445&lt;=6000),"&gt;5000CC"))))))</f>
        <v>600-1000CC</v>
      </c>
    </row>
    <row r="1446" spans="1:11" x14ac:dyDescent="0.3">
      <c r="A1446">
        <v>4699</v>
      </c>
      <c r="B1446" t="s">
        <v>200</v>
      </c>
      <c r="C1446" s="10">
        <v>9.91</v>
      </c>
      <c r="D1446" s="3">
        <v>93453</v>
      </c>
      <c r="E1446" t="s">
        <v>7</v>
      </c>
      <c r="F1446" t="s">
        <v>13</v>
      </c>
      <c r="G1446" t="s">
        <v>27</v>
      </c>
      <c r="H1446">
        <v>2017</v>
      </c>
      <c r="I1446">
        <v>1582</v>
      </c>
      <c r="J1446" t="s">
        <v>10</v>
      </c>
      <c r="K1446" t="str">
        <f>IF(AND(I1446&gt;600,I1446&lt;=1000),"600-1000CC",IF(AND(I1446&gt;1000,I1446&lt;=2000),"1000-2000CC",IF(AND(I1446&gt;2000,I1446&lt;=3000),"2000-3000CC",IF(AND(I1446&gt;3000,I1446&lt;=4000),"3000-4000CC",IF(AND(I1446&gt;4000,I1446&lt;=5000),"4000-5000CC",IF(AND(I1446&gt;5000,I1446&lt;=6000),"&gt;5000CC"))))))</f>
        <v>1000-2000CC</v>
      </c>
    </row>
    <row r="1447" spans="1:11" x14ac:dyDescent="0.3">
      <c r="A1447">
        <v>131</v>
      </c>
      <c r="B1447" t="s">
        <v>137</v>
      </c>
      <c r="C1447" s="10">
        <v>9.9</v>
      </c>
      <c r="D1447" s="3">
        <v>74000</v>
      </c>
      <c r="E1447" t="s">
        <v>7</v>
      </c>
      <c r="F1447" t="s">
        <v>13</v>
      </c>
      <c r="G1447" t="s">
        <v>9</v>
      </c>
      <c r="H1447">
        <v>2017</v>
      </c>
      <c r="I1447">
        <v>1997</v>
      </c>
      <c r="J1447" t="s">
        <v>61</v>
      </c>
      <c r="K1447" t="str">
        <f>IF(AND(I1447&gt;600,I1447&lt;=1000),"600-1000CC",IF(AND(I1447&gt;1000,I1447&lt;=2000),"1000-2000CC",IF(AND(I1447&gt;2000,I1447&lt;=3000),"2000-3000CC",IF(AND(I1447&gt;3000,I1447&lt;=4000),"3000-4000CC",IF(AND(I1447&gt;4000,I1447&lt;=5000),"4000-5000CC",IF(AND(I1447&gt;5000,I1447&lt;=6000),"&gt;5000CC"))))))</f>
        <v>1000-2000CC</v>
      </c>
    </row>
    <row r="1448" spans="1:11" x14ac:dyDescent="0.3">
      <c r="A1448">
        <v>184</v>
      </c>
      <c r="B1448" t="s">
        <v>180</v>
      </c>
      <c r="C1448" s="10">
        <v>9.9</v>
      </c>
      <c r="D1448" s="3">
        <v>31740</v>
      </c>
      <c r="E1448" t="s">
        <v>12</v>
      </c>
      <c r="F1448" t="s">
        <v>13</v>
      </c>
      <c r="G1448" t="s">
        <v>9</v>
      </c>
      <c r="H1448">
        <v>2018</v>
      </c>
      <c r="I1448">
        <v>1591</v>
      </c>
      <c r="J1448" t="s">
        <v>10</v>
      </c>
      <c r="K1448" t="str">
        <f>IF(AND(I1448&gt;600,I1448&lt;=1000),"600-1000CC",IF(AND(I1448&gt;1000,I1448&lt;=2000),"1000-2000CC",IF(AND(I1448&gt;2000,I1448&lt;=3000),"2000-3000CC",IF(AND(I1448&gt;3000,I1448&lt;=4000),"3000-4000CC",IF(AND(I1448&gt;4000,I1448&lt;=5000),"4000-5000CC",IF(AND(I1448&gt;5000,I1448&lt;=6000),"&gt;5000CC"))))))</f>
        <v>1000-2000CC</v>
      </c>
    </row>
    <row r="1449" spans="1:11" x14ac:dyDescent="0.3">
      <c r="A1449">
        <v>981</v>
      </c>
      <c r="B1449" t="s">
        <v>720</v>
      </c>
      <c r="C1449" s="10">
        <v>9.9</v>
      </c>
      <c r="D1449" s="3">
        <v>88500</v>
      </c>
      <c r="E1449" t="s">
        <v>7</v>
      </c>
      <c r="F1449" t="s">
        <v>8</v>
      </c>
      <c r="G1449" t="s">
        <v>9</v>
      </c>
      <c r="H1449">
        <v>2017</v>
      </c>
      <c r="I1449">
        <v>1197</v>
      </c>
      <c r="J1449" t="s">
        <v>10</v>
      </c>
      <c r="K1449" t="str">
        <f>IF(AND(I1449&gt;600,I1449&lt;=1000),"600-1000CC",IF(AND(I1449&gt;1000,I1449&lt;=2000),"1000-2000CC",IF(AND(I1449&gt;2000,I1449&lt;=3000),"2000-3000CC",IF(AND(I1449&gt;3000,I1449&lt;=4000),"3000-4000CC",IF(AND(I1449&gt;4000,I1449&lt;=5000),"4000-5000CC",IF(AND(I1449&gt;5000,I1449&lt;=6000),"&gt;5000CC"))))))</f>
        <v>1000-2000CC</v>
      </c>
    </row>
    <row r="1450" spans="1:11" x14ac:dyDescent="0.3">
      <c r="A1450">
        <v>1638</v>
      </c>
      <c r="B1450" t="s">
        <v>935</v>
      </c>
      <c r="C1450" s="10">
        <v>9.9</v>
      </c>
      <c r="D1450" s="3">
        <v>47000</v>
      </c>
      <c r="E1450" t="s">
        <v>12</v>
      </c>
      <c r="F1450" t="s">
        <v>8</v>
      </c>
      <c r="G1450" t="s">
        <v>9</v>
      </c>
      <c r="H1450">
        <v>2020</v>
      </c>
      <c r="I1450">
        <v>1598</v>
      </c>
      <c r="J1450" t="s">
        <v>10</v>
      </c>
      <c r="K1450" t="str">
        <f>IF(AND(I1450&gt;600,I1450&lt;=1000),"600-1000CC",IF(AND(I1450&gt;1000,I1450&lt;=2000),"1000-2000CC",IF(AND(I1450&gt;2000,I1450&lt;=3000),"2000-3000CC",IF(AND(I1450&gt;3000,I1450&lt;=4000),"3000-4000CC",IF(AND(I1450&gt;4000,I1450&lt;=5000),"4000-5000CC",IF(AND(I1450&gt;5000,I1450&lt;=6000),"&gt;5000CC"))))))</f>
        <v>1000-2000CC</v>
      </c>
    </row>
    <row r="1451" spans="1:11" x14ac:dyDescent="0.3">
      <c r="A1451">
        <v>1666</v>
      </c>
      <c r="B1451" t="s">
        <v>65</v>
      </c>
      <c r="C1451" s="10">
        <v>9.9</v>
      </c>
      <c r="D1451" s="3">
        <v>37000</v>
      </c>
      <c r="E1451" t="s">
        <v>12</v>
      </c>
      <c r="F1451" t="s">
        <v>8</v>
      </c>
      <c r="G1451" t="s">
        <v>9</v>
      </c>
      <c r="H1451">
        <v>2015</v>
      </c>
      <c r="I1451">
        <v>1197</v>
      </c>
      <c r="J1451" t="s">
        <v>10</v>
      </c>
      <c r="K1451" t="str">
        <f>IF(AND(I1451&gt;600,I1451&lt;=1000),"600-1000CC",IF(AND(I1451&gt;1000,I1451&lt;=2000),"1000-2000CC",IF(AND(I1451&gt;2000,I1451&lt;=3000),"2000-3000CC",IF(AND(I1451&gt;3000,I1451&lt;=4000),"3000-4000CC",IF(AND(I1451&gt;4000,I1451&lt;=5000),"4000-5000CC",IF(AND(I1451&gt;5000,I1451&lt;=6000),"&gt;5000CC"))))))</f>
        <v>1000-2000CC</v>
      </c>
    </row>
    <row r="1452" spans="1:11" x14ac:dyDescent="0.3">
      <c r="A1452">
        <v>1747</v>
      </c>
      <c r="B1452" t="s">
        <v>981</v>
      </c>
      <c r="C1452" s="10">
        <v>9.9</v>
      </c>
      <c r="D1452" s="3">
        <v>25000</v>
      </c>
      <c r="E1452" t="s">
        <v>12</v>
      </c>
      <c r="F1452" t="s">
        <v>13</v>
      </c>
      <c r="G1452" t="s">
        <v>9</v>
      </c>
      <c r="H1452">
        <v>2018</v>
      </c>
      <c r="I1452">
        <v>1968</v>
      </c>
      <c r="J1452" t="s">
        <v>10</v>
      </c>
      <c r="K1452" t="str">
        <f>IF(AND(I1452&gt;600,I1452&lt;=1000),"600-1000CC",IF(AND(I1452&gt;1000,I1452&lt;=2000),"1000-2000CC",IF(AND(I1452&gt;2000,I1452&lt;=3000),"2000-3000CC",IF(AND(I1452&gt;3000,I1452&lt;=4000),"3000-4000CC",IF(AND(I1452&gt;4000,I1452&lt;=5000),"4000-5000CC",IF(AND(I1452&gt;5000,I1452&lt;=6000),"&gt;5000CC"))))))</f>
        <v>1000-2000CC</v>
      </c>
    </row>
    <row r="1453" spans="1:11" x14ac:dyDescent="0.3">
      <c r="A1453">
        <v>4079</v>
      </c>
      <c r="B1453" t="s">
        <v>58</v>
      </c>
      <c r="C1453" s="10">
        <v>9.9</v>
      </c>
      <c r="D1453" s="3">
        <v>8349</v>
      </c>
      <c r="E1453" t="s">
        <v>12</v>
      </c>
      <c r="F1453" t="s">
        <v>8</v>
      </c>
      <c r="G1453" t="s">
        <v>9</v>
      </c>
      <c r="H1453">
        <v>2021</v>
      </c>
      <c r="I1453">
        <v>1461</v>
      </c>
      <c r="J1453" t="s">
        <v>10</v>
      </c>
      <c r="K1453" t="str">
        <f>IF(AND(I1453&gt;600,I1453&lt;=1000),"600-1000CC",IF(AND(I1453&gt;1000,I1453&lt;=2000),"1000-2000CC",IF(AND(I1453&gt;2000,I1453&lt;=3000),"2000-3000CC",IF(AND(I1453&gt;3000,I1453&lt;=4000),"3000-4000CC",IF(AND(I1453&gt;4000,I1453&lt;=5000),"4000-5000CC",IF(AND(I1453&gt;5000,I1453&lt;=6000),"&gt;5000CC"))))))</f>
        <v>1000-2000CC</v>
      </c>
    </row>
    <row r="1454" spans="1:11" x14ac:dyDescent="0.3">
      <c r="A1454">
        <v>4119</v>
      </c>
      <c r="B1454" t="s">
        <v>1693</v>
      </c>
      <c r="C1454" s="10">
        <v>9.89</v>
      </c>
      <c r="D1454" s="3">
        <v>180000</v>
      </c>
      <c r="E1454" t="s">
        <v>7</v>
      </c>
      <c r="F1454" t="s">
        <v>13</v>
      </c>
      <c r="G1454" t="s">
        <v>9</v>
      </c>
      <c r="H1454">
        <v>2012</v>
      </c>
      <c r="I1454">
        <v>1396</v>
      </c>
      <c r="J1454" t="s">
        <v>61</v>
      </c>
      <c r="K1454" t="str">
        <f>IF(AND(I1454&gt;600,I1454&lt;=1000),"600-1000CC",IF(AND(I1454&gt;1000,I1454&lt;=2000),"1000-2000CC",IF(AND(I1454&gt;2000,I1454&lt;=3000),"2000-3000CC",IF(AND(I1454&gt;3000,I1454&lt;=4000),"3000-4000CC",IF(AND(I1454&gt;4000,I1454&lt;=5000),"4000-5000CC",IF(AND(I1454&gt;5000,I1454&lt;=6000),"&gt;5000CC"))))))</f>
        <v>1000-2000CC</v>
      </c>
    </row>
    <row r="1455" spans="1:11" x14ac:dyDescent="0.3">
      <c r="A1455">
        <v>425</v>
      </c>
      <c r="B1455" t="s">
        <v>370</v>
      </c>
      <c r="C1455" s="10">
        <v>9.85</v>
      </c>
      <c r="D1455" s="3">
        <v>59000</v>
      </c>
      <c r="E1455" t="s">
        <v>7</v>
      </c>
      <c r="F1455" t="s">
        <v>8</v>
      </c>
      <c r="G1455" t="s">
        <v>9</v>
      </c>
      <c r="H1455">
        <v>2018</v>
      </c>
      <c r="I1455">
        <v>1498</v>
      </c>
      <c r="J1455" t="s">
        <v>10</v>
      </c>
      <c r="K1455" t="str">
        <f>IF(AND(I1455&gt;600,I1455&lt;=1000),"600-1000CC",IF(AND(I1455&gt;1000,I1455&lt;=2000),"1000-2000CC",IF(AND(I1455&gt;2000,I1455&lt;=3000),"2000-3000CC",IF(AND(I1455&gt;3000,I1455&lt;=4000),"3000-4000CC",IF(AND(I1455&gt;4000,I1455&lt;=5000),"4000-5000CC",IF(AND(I1455&gt;5000,I1455&lt;=6000),"&gt;5000CC"))))))</f>
        <v>1000-2000CC</v>
      </c>
    </row>
    <row r="1456" spans="1:11" x14ac:dyDescent="0.3">
      <c r="A1456">
        <v>2774</v>
      </c>
      <c r="B1456" t="s">
        <v>784</v>
      </c>
      <c r="C1456" s="10">
        <v>9.84</v>
      </c>
      <c r="D1456" s="3">
        <v>15224</v>
      </c>
      <c r="E1456" t="s">
        <v>12</v>
      </c>
      <c r="F1456" t="s">
        <v>13</v>
      </c>
      <c r="G1456" t="s">
        <v>9</v>
      </c>
      <c r="H1456">
        <v>2019</v>
      </c>
      <c r="I1456">
        <v>1198</v>
      </c>
      <c r="J1456" t="s">
        <v>61</v>
      </c>
      <c r="K1456" t="str">
        <f>IF(AND(I1456&gt;600,I1456&lt;=1000),"600-1000CC",IF(AND(I1456&gt;1000,I1456&lt;=2000),"1000-2000CC",IF(AND(I1456&gt;2000,I1456&lt;=3000),"2000-3000CC",IF(AND(I1456&gt;3000,I1456&lt;=4000),"3000-4000CC",IF(AND(I1456&gt;4000,I1456&lt;=5000),"4000-5000CC",IF(AND(I1456&gt;5000,I1456&lt;=6000),"&gt;5000CC"))))))</f>
        <v>1000-2000CC</v>
      </c>
    </row>
    <row r="1457" spans="1:11" x14ac:dyDescent="0.3">
      <c r="A1457">
        <v>1143</v>
      </c>
      <c r="B1457" t="s">
        <v>796</v>
      </c>
      <c r="C1457" s="10">
        <v>9.82</v>
      </c>
      <c r="D1457" s="3">
        <v>64104</v>
      </c>
      <c r="E1457" t="s">
        <v>7</v>
      </c>
      <c r="F1457" t="s">
        <v>8</v>
      </c>
      <c r="G1457" t="s">
        <v>9</v>
      </c>
      <c r="H1457">
        <v>2019</v>
      </c>
      <c r="I1457">
        <v>1968</v>
      </c>
      <c r="J1457" t="s">
        <v>10</v>
      </c>
      <c r="K1457" t="str">
        <f>IF(AND(I1457&gt;600,I1457&lt;=1000),"600-1000CC",IF(AND(I1457&gt;1000,I1457&lt;=2000),"1000-2000CC",IF(AND(I1457&gt;2000,I1457&lt;=3000),"2000-3000CC",IF(AND(I1457&gt;3000,I1457&lt;=4000),"3000-4000CC",IF(AND(I1457&gt;4000,I1457&lt;=5000),"4000-5000CC",IF(AND(I1457&gt;5000,I1457&lt;=6000),"&gt;5000CC"))))))</f>
        <v>1000-2000CC</v>
      </c>
    </row>
    <row r="1458" spans="1:11" x14ac:dyDescent="0.3">
      <c r="A1458">
        <v>1427</v>
      </c>
      <c r="B1458" t="s">
        <v>796</v>
      </c>
      <c r="C1458" s="10">
        <v>9.82</v>
      </c>
      <c r="D1458" s="3">
        <v>64104</v>
      </c>
      <c r="E1458" t="s">
        <v>7</v>
      </c>
      <c r="F1458" t="s">
        <v>8</v>
      </c>
      <c r="G1458" t="s">
        <v>9</v>
      </c>
      <c r="H1458">
        <v>2019</v>
      </c>
      <c r="I1458">
        <v>1582</v>
      </c>
      <c r="J1458" t="s">
        <v>10</v>
      </c>
      <c r="K1458" t="str">
        <f>IF(AND(I1458&gt;600,I1458&lt;=1000),"600-1000CC",IF(AND(I1458&gt;1000,I1458&lt;=2000),"1000-2000CC",IF(AND(I1458&gt;2000,I1458&lt;=3000),"2000-3000CC",IF(AND(I1458&gt;3000,I1458&lt;=4000),"3000-4000CC",IF(AND(I1458&gt;4000,I1458&lt;=5000),"4000-5000CC",IF(AND(I1458&gt;5000,I1458&lt;=6000),"&gt;5000CC"))))))</f>
        <v>1000-2000CC</v>
      </c>
    </row>
    <row r="1459" spans="1:11" x14ac:dyDescent="0.3">
      <c r="A1459">
        <v>3478</v>
      </c>
      <c r="B1459" t="s">
        <v>1535</v>
      </c>
      <c r="C1459" s="10">
        <v>9.81</v>
      </c>
      <c r="D1459" s="3">
        <v>19909</v>
      </c>
      <c r="E1459" t="s">
        <v>7</v>
      </c>
      <c r="F1459" t="s">
        <v>8</v>
      </c>
      <c r="G1459" t="s">
        <v>9</v>
      </c>
      <c r="H1459">
        <v>2021</v>
      </c>
      <c r="I1459">
        <v>1198</v>
      </c>
      <c r="J1459" t="s">
        <v>10</v>
      </c>
      <c r="K1459" t="str">
        <f>IF(AND(I1459&gt;600,I1459&lt;=1000),"600-1000CC",IF(AND(I1459&gt;1000,I1459&lt;=2000),"1000-2000CC",IF(AND(I1459&gt;2000,I1459&lt;=3000),"2000-3000CC",IF(AND(I1459&gt;3000,I1459&lt;=4000),"3000-4000CC",IF(AND(I1459&gt;4000,I1459&lt;=5000),"4000-5000CC",IF(AND(I1459&gt;5000,I1459&lt;=6000),"&gt;5000CC"))))))</f>
        <v>1000-2000CC</v>
      </c>
    </row>
    <row r="1460" spans="1:11" x14ac:dyDescent="0.3">
      <c r="A1460">
        <v>792</v>
      </c>
      <c r="B1460" t="s">
        <v>605</v>
      </c>
      <c r="C1460" s="10">
        <v>9.8000000000000007</v>
      </c>
      <c r="D1460" s="3">
        <v>16194</v>
      </c>
      <c r="E1460" t="s">
        <v>12</v>
      </c>
      <c r="F1460" t="s">
        <v>8</v>
      </c>
      <c r="G1460" t="s">
        <v>9</v>
      </c>
      <c r="H1460">
        <v>2020</v>
      </c>
      <c r="I1460">
        <v>1497</v>
      </c>
      <c r="J1460" t="s">
        <v>10</v>
      </c>
      <c r="K1460" t="str">
        <f>IF(AND(I1460&gt;600,I1460&lt;=1000),"600-1000CC",IF(AND(I1460&gt;1000,I1460&lt;=2000),"1000-2000CC",IF(AND(I1460&gt;2000,I1460&lt;=3000),"2000-3000CC",IF(AND(I1460&gt;3000,I1460&lt;=4000),"3000-4000CC",IF(AND(I1460&gt;4000,I1460&lt;=5000),"4000-5000CC",IF(AND(I1460&gt;5000,I1460&lt;=6000),"&gt;5000CC"))))))</f>
        <v>1000-2000CC</v>
      </c>
    </row>
    <row r="1461" spans="1:11" x14ac:dyDescent="0.3">
      <c r="A1461">
        <v>1262</v>
      </c>
      <c r="B1461" t="s">
        <v>641</v>
      </c>
      <c r="C1461" s="10">
        <v>9.8000000000000007</v>
      </c>
      <c r="D1461" s="3">
        <v>2755</v>
      </c>
      <c r="E1461" t="s">
        <v>12</v>
      </c>
      <c r="F1461" t="s">
        <v>8</v>
      </c>
      <c r="G1461" t="s">
        <v>9</v>
      </c>
      <c r="H1461">
        <v>2022</v>
      </c>
      <c r="I1461">
        <v>2179</v>
      </c>
      <c r="J1461" t="s">
        <v>61</v>
      </c>
      <c r="K1461" t="str">
        <f>IF(AND(I1461&gt;600,I1461&lt;=1000),"600-1000CC",IF(AND(I1461&gt;1000,I1461&lt;=2000),"1000-2000CC",IF(AND(I1461&gt;2000,I1461&lt;=3000),"2000-3000CC",IF(AND(I1461&gt;3000,I1461&lt;=4000),"3000-4000CC",IF(AND(I1461&gt;4000,I1461&lt;=5000),"4000-5000CC",IF(AND(I1461&gt;5000,I1461&lt;=6000),"&gt;5000CC"))))))</f>
        <v>2000-3000CC</v>
      </c>
    </row>
    <row r="1462" spans="1:11" x14ac:dyDescent="0.3">
      <c r="A1462">
        <v>1611</v>
      </c>
      <c r="B1462" t="s">
        <v>377</v>
      </c>
      <c r="C1462" s="10">
        <v>9.8000000000000007</v>
      </c>
      <c r="D1462" s="3">
        <v>48000</v>
      </c>
      <c r="E1462" t="s">
        <v>7</v>
      </c>
      <c r="F1462" t="s">
        <v>8</v>
      </c>
      <c r="G1462" t="s">
        <v>9</v>
      </c>
      <c r="H1462">
        <v>2018</v>
      </c>
      <c r="I1462">
        <v>1582</v>
      </c>
      <c r="J1462" t="s">
        <v>10</v>
      </c>
      <c r="K1462" t="str">
        <f>IF(AND(I1462&gt;600,I1462&lt;=1000),"600-1000CC",IF(AND(I1462&gt;1000,I1462&lt;=2000),"1000-2000CC",IF(AND(I1462&gt;2000,I1462&lt;=3000),"2000-3000CC",IF(AND(I1462&gt;3000,I1462&lt;=4000),"3000-4000CC",IF(AND(I1462&gt;4000,I1462&lt;=5000),"4000-5000CC",IF(AND(I1462&gt;5000,I1462&lt;=6000),"&gt;5000CC"))))))</f>
        <v>1000-2000CC</v>
      </c>
    </row>
    <row r="1463" spans="1:11" x14ac:dyDescent="0.3">
      <c r="A1463">
        <v>1711</v>
      </c>
      <c r="B1463" t="s">
        <v>965</v>
      </c>
      <c r="C1463" s="10">
        <v>9.8000000000000007</v>
      </c>
      <c r="D1463" s="3">
        <v>15000</v>
      </c>
      <c r="E1463" t="s">
        <v>12</v>
      </c>
      <c r="F1463" t="s">
        <v>8</v>
      </c>
      <c r="G1463" t="s">
        <v>9</v>
      </c>
      <c r="H1463">
        <v>2021</v>
      </c>
      <c r="I1463">
        <v>2393</v>
      </c>
      <c r="J1463" t="s">
        <v>61</v>
      </c>
      <c r="K1463" t="str">
        <f>IF(AND(I1463&gt;600,I1463&lt;=1000),"600-1000CC",IF(AND(I1463&gt;1000,I1463&lt;=2000),"1000-2000CC",IF(AND(I1463&gt;2000,I1463&lt;=3000),"2000-3000CC",IF(AND(I1463&gt;3000,I1463&lt;=4000),"3000-4000CC",IF(AND(I1463&gt;4000,I1463&lt;=5000),"4000-5000CC",IF(AND(I1463&gt;5000,I1463&lt;=6000),"&gt;5000CC"))))))</f>
        <v>2000-3000CC</v>
      </c>
    </row>
    <row r="1464" spans="1:11" x14ac:dyDescent="0.3">
      <c r="A1464">
        <v>2209</v>
      </c>
      <c r="B1464" t="s">
        <v>1151</v>
      </c>
      <c r="C1464" s="10">
        <v>9.8000000000000007</v>
      </c>
      <c r="D1464" s="3">
        <v>117302</v>
      </c>
      <c r="E1464" t="s">
        <v>7</v>
      </c>
      <c r="F1464" t="s">
        <v>8</v>
      </c>
      <c r="G1464" t="s">
        <v>9</v>
      </c>
      <c r="H1464">
        <v>2015</v>
      </c>
      <c r="I1464">
        <v>1248</v>
      </c>
      <c r="J1464" t="s">
        <v>10</v>
      </c>
      <c r="K1464" t="str">
        <f>IF(AND(I1464&gt;600,I1464&lt;=1000),"600-1000CC",IF(AND(I1464&gt;1000,I1464&lt;=2000),"1000-2000CC",IF(AND(I1464&gt;2000,I1464&lt;=3000),"2000-3000CC",IF(AND(I1464&gt;3000,I1464&lt;=4000),"3000-4000CC",IF(AND(I1464&gt;4000,I1464&lt;=5000),"4000-5000CC",IF(AND(I1464&gt;5000,I1464&lt;=6000),"&gt;5000CC"))))))</f>
        <v>1000-2000CC</v>
      </c>
    </row>
    <row r="1465" spans="1:11" x14ac:dyDescent="0.3">
      <c r="A1465">
        <v>2415</v>
      </c>
      <c r="B1465" t="s">
        <v>377</v>
      </c>
      <c r="C1465" s="10">
        <v>9.8000000000000007</v>
      </c>
      <c r="D1465" s="3">
        <v>65000</v>
      </c>
      <c r="E1465" t="s">
        <v>7</v>
      </c>
      <c r="F1465" t="s">
        <v>8</v>
      </c>
      <c r="G1465" t="s">
        <v>9</v>
      </c>
      <c r="H1465">
        <v>2019</v>
      </c>
      <c r="I1465">
        <v>1493</v>
      </c>
      <c r="J1465" t="s">
        <v>10</v>
      </c>
      <c r="K1465" t="str">
        <f>IF(AND(I1465&gt;600,I1465&lt;=1000),"600-1000CC",IF(AND(I1465&gt;1000,I1465&lt;=2000),"1000-2000CC",IF(AND(I1465&gt;2000,I1465&lt;=3000),"2000-3000CC",IF(AND(I1465&gt;3000,I1465&lt;=4000),"3000-4000CC",IF(AND(I1465&gt;4000,I1465&lt;=5000),"4000-5000CC",IF(AND(I1465&gt;5000,I1465&lt;=6000),"&gt;5000CC"))))))</f>
        <v>1000-2000CC</v>
      </c>
    </row>
    <row r="1466" spans="1:11" x14ac:dyDescent="0.3">
      <c r="A1466">
        <v>3973</v>
      </c>
      <c r="B1466" t="s">
        <v>1374</v>
      </c>
      <c r="C1466" s="10">
        <v>9.8000000000000007</v>
      </c>
      <c r="D1466" s="3">
        <v>112912</v>
      </c>
      <c r="E1466" t="s">
        <v>7</v>
      </c>
      <c r="F1466" t="s">
        <v>8</v>
      </c>
      <c r="G1466" t="s">
        <v>9</v>
      </c>
      <c r="H1466">
        <v>2014</v>
      </c>
      <c r="I1466">
        <v>1396</v>
      </c>
      <c r="J1466" t="s">
        <v>10</v>
      </c>
      <c r="K1466" t="str">
        <f>IF(AND(I1466&gt;600,I1466&lt;=1000),"600-1000CC",IF(AND(I1466&gt;1000,I1466&lt;=2000),"1000-2000CC",IF(AND(I1466&gt;2000,I1466&lt;=3000),"2000-3000CC",IF(AND(I1466&gt;3000,I1466&lt;=4000),"3000-4000CC",IF(AND(I1466&gt;4000,I1466&lt;=5000),"4000-5000CC",IF(AND(I1466&gt;5000,I1466&lt;=6000),"&gt;5000CC"))))))</f>
        <v>1000-2000CC</v>
      </c>
    </row>
    <row r="1467" spans="1:11" x14ac:dyDescent="0.3">
      <c r="A1467">
        <v>3985</v>
      </c>
      <c r="B1467" t="s">
        <v>172</v>
      </c>
      <c r="C1467" s="10">
        <v>9.8000000000000007</v>
      </c>
      <c r="D1467" s="3">
        <v>31901</v>
      </c>
      <c r="E1467" t="s">
        <v>12</v>
      </c>
      <c r="F1467" t="s">
        <v>8</v>
      </c>
      <c r="G1467" t="s">
        <v>9</v>
      </c>
      <c r="H1467">
        <v>2019</v>
      </c>
      <c r="I1467">
        <v>1248</v>
      </c>
      <c r="J1467" t="s">
        <v>10</v>
      </c>
      <c r="K1467" t="str">
        <f>IF(AND(I1467&gt;600,I1467&lt;=1000),"600-1000CC",IF(AND(I1467&gt;1000,I1467&lt;=2000),"1000-2000CC",IF(AND(I1467&gt;2000,I1467&lt;=3000),"2000-3000CC",IF(AND(I1467&gt;3000,I1467&lt;=4000),"3000-4000CC",IF(AND(I1467&gt;4000,I1467&lt;=5000),"4000-5000CC",IF(AND(I1467&gt;5000,I1467&lt;=6000),"&gt;5000CC"))))))</f>
        <v>1000-2000CC</v>
      </c>
    </row>
    <row r="1468" spans="1:11" x14ac:dyDescent="0.3">
      <c r="A1468">
        <v>4851</v>
      </c>
      <c r="B1468" t="s">
        <v>804</v>
      </c>
      <c r="C1468" s="10">
        <v>9.8000000000000007</v>
      </c>
      <c r="D1468" s="3">
        <v>57000</v>
      </c>
      <c r="E1468" t="s">
        <v>7</v>
      </c>
      <c r="F1468" t="s">
        <v>13</v>
      </c>
      <c r="G1468" t="s">
        <v>9</v>
      </c>
      <c r="H1468">
        <v>2018</v>
      </c>
      <c r="I1468">
        <v>1197</v>
      </c>
      <c r="J1468" t="s">
        <v>10</v>
      </c>
      <c r="K1468" t="str">
        <f>IF(AND(I1468&gt;600,I1468&lt;=1000),"600-1000CC",IF(AND(I1468&gt;1000,I1468&lt;=2000),"1000-2000CC",IF(AND(I1468&gt;2000,I1468&lt;=3000),"2000-3000CC",IF(AND(I1468&gt;3000,I1468&lt;=4000),"3000-4000CC",IF(AND(I1468&gt;4000,I1468&lt;=5000),"4000-5000CC",IF(AND(I1468&gt;5000,I1468&lt;=6000),"&gt;5000CC"))))))</f>
        <v>1000-2000CC</v>
      </c>
    </row>
    <row r="1469" spans="1:11" x14ac:dyDescent="0.3">
      <c r="A1469">
        <v>5341</v>
      </c>
      <c r="B1469" t="s">
        <v>1187</v>
      </c>
      <c r="C1469" s="10">
        <v>9.8000000000000007</v>
      </c>
      <c r="D1469" s="3">
        <v>110000</v>
      </c>
      <c r="E1469" t="s">
        <v>7</v>
      </c>
      <c r="F1469" t="s">
        <v>8</v>
      </c>
      <c r="G1469" t="s">
        <v>9</v>
      </c>
      <c r="H1469">
        <v>2015</v>
      </c>
      <c r="I1469">
        <v>1396</v>
      </c>
      <c r="J1469" t="s">
        <v>10</v>
      </c>
      <c r="K1469" t="str">
        <f>IF(AND(I1469&gt;600,I1469&lt;=1000),"600-1000CC",IF(AND(I1469&gt;1000,I1469&lt;=2000),"1000-2000CC",IF(AND(I1469&gt;2000,I1469&lt;=3000),"2000-3000CC",IF(AND(I1469&gt;3000,I1469&lt;=4000),"3000-4000CC",IF(AND(I1469&gt;4000,I1469&lt;=5000),"4000-5000CC",IF(AND(I1469&gt;5000,I1469&lt;=6000),"&gt;5000CC"))))))</f>
        <v>1000-2000CC</v>
      </c>
    </row>
    <row r="1470" spans="1:11" x14ac:dyDescent="0.3">
      <c r="A1470">
        <v>825</v>
      </c>
      <c r="B1470" t="s">
        <v>619</v>
      </c>
      <c r="C1470" s="10">
        <v>9.7899999999999991</v>
      </c>
      <c r="D1470" s="3">
        <v>8702</v>
      </c>
      <c r="E1470" t="s">
        <v>12</v>
      </c>
      <c r="F1470" t="s">
        <v>8</v>
      </c>
      <c r="G1470" t="s">
        <v>9</v>
      </c>
      <c r="H1470">
        <v>2019</v>
      </c>
      <c r="I1470">
        <v>1199</v>
      </c>
      <c r="J1470" t="s">
        <v>61</v>
      </c>
      <c r="K1470" t="str">
        <f>IF(AND(I1470&gt;600,I1470&lt;=1000),"600-1000CC",IF(AND(I1470&gt;1000,I1470&lt;=2000),"1000-2000CC",IF(AND(I1470&gt;2000,I1470&lt;=3000),"2000-3000CC",IF(AND(I1470&gt;3000,I1470&lt;=4000),"3000-4000CC",IF(AND(I1470&gt;4000,I1470&lt;=5000),"4000-5000CC",IF(AND(I1470&gt;5000,I1470&lt;=6000),"&gt;5000CC"))))))</f>
        <v>1000-2000CC</v>
      </c>
    </row>
    <row r="1471" spans="1:11" x14ac:dyDescent="0.3">
      <c r="A1471">
        <v>5173</v>
      </c>
      <c r="B1471" t="s">
        <v>1870</v>
      </c>
      <c r="C1471" s="10">
        <v>9.77</v>
      </c>
      <c r="D1471" s="3">
        <v>4783</v>
      </c>
      <c r="E1471" t="s">
        <v>12</v>
      </c>
      <c r="F1471" t="s">
        <v>8</v>
      </c>
      <c r="G1471" t="s">
        <v>9</v>
      </c>
      <c r="H1471">
        <v>2022</v>
      </c>
      <c r="I1471">
        <v>1995</v>
      </c>
      <c r="J1471" t="s">
        <v>61</v>
      </c>
      <c r="K1471" t="str">
        <f>IF(AND(I1471&gt;600,I1471&lt;=1000),"600-1000CC",IF(AND(I1471&gt;1000,I1471&lt;=2000),"1000-2000CC",IF(AND(I1471&gt;2000,I1471&lt;=3000),"2000-3000CC",IF(AND(I1471&gt;3000,I1471&lt;=4000),"3000-4000CC",IF(AND(I1471&gt;4000,I1471&lt;=5000),"4000-5000CC",IF(AND(I1471&gt;5000,I1471&lt;=6000),"&gt;5000CC"))))))</f>
        <v>1000-2000CC</v>
      </c>
    </row>
    <row r="1472" spans="1:11" x14ac:dyDescent="0.3">
      <c r="A1472">
        <v>3807</v>
      </c>
      <c r="B1472" t="s">
        <v>200</v>
      </c>
      <c r="C1472" s="10">
        <v>9.76</v>
      </c>
      <c r="D1472" s="3">
        <v>124551</v>
      </c>
      <c r="E1472" t="s">
        <v>7</v>
      </c>
      <c r="F1472" t="s">
        <v>13</v>
      </c>
      <c r="G1472" t="s">
        <v>9</v>
      </c>
      <c r="H1472">
        <v>2017</v>
      </c>
      <c r="I1472">
        <v>1248</v>
      </c>
      <c r="J1472" t="s">
        <v>10</v>
      </c>
      <c r="K1472" t="str">
        <f>IF(AND(I1472&gt;600,I1472&lt;=1000),"600-1000CC",IF(AND(I1472&gt;1000,I1472&lt;=2000),"1000-2000CC",IF(AND(I1472&gt;2000,I1472&lt;=3000),"2000-3000CC",IF(AND(I1472&gt;3000,I1472&lt;=4000),"3000-4000CC",IF(AND(I1472&gt;4000,I1472&lt;=5000),"4000-5000CC",IF(AND(I1472&gt;5000,I1472&lt;=6000),"&gt;5000CC"))))))</f>
        <v>1000-2000CC</v>
      </c>
    </row>
    <row r="1473" spans="1:11" x14ac:dyDescent="0.3">
      <c r="A1473">
        <v>75</v>
      </c>
      <c r="B1473" t="s">
        <v>83</v>
      </c>
      <c r="C1473" s="10">
        <v>9.75</v>
      </c>
      <c r="D1473" s="3">
        <v>58000</v>
      </c>
      <c r="E1473" t="s">
        <v>7</v>
      </c>
      <c r="F1473" t="s">
        <v>13</v>
      </c>
      <c r="G1473" t="s">
        <v>9</v>
      </c>
      <c r="H1473">
        <v>2013</v>
      </c>
      <c r="I1473">
        <v>2143</v>
      </c>
      <c r="J1473" t="s">
        <v>10</v>
      </c>
      <c r="K1473" t="str">
        <f>IF(AND(I1473&gt;600,I1473&lt;=1000),"600-1000CC",IF(AND(I1473&gt;1000,I1473&lt;=2000),"1000-2000CC",IF(AND(I1473&gt;2000,I1473&lt;=3000),"2000-3000CC",IF(AND(I1473&gt;3000,I1473&lt;=4000),"3000-4000CC",IF(AND(I1473&gt;4000,I1473&lt;=5000),"4000-5000CC",IF(AND(I1473&gt;5000,I1473&lt;=6000),"&gt;5000CC"))))))</f>
        <v>2000-3000CC</v>
      </c>
    </row>
    <row r="1474" spans="1:11" x14ac:dyDescent="0.3">
      <c r="A1474">
        <v>150</v>
      </c>
      <c r="B1474" t="s">
        <v>152</v>
      </c>
      <c r="C1474" s="10">
        <v>9.75</v>
      </c>
      <c r="D1474" s="3">
        <v>55000</v>
      </c>
      <c r="E1474" t="s">
        <v>12</v>
      </c>
      <c r="F1474" t="s">
        <v>13</v>
      </c>
      <c r="G1474" t="s">
        <v>27</v>
      </c>
      <c r="H1474">
        <v>2015</v>
      </c>
      <c r="I1474">
        <v>1798</v>
      </c>
      <c r="J1474" t="s">
        <v>10</v>
      </c>
      <c r="K1474" t="str">
        <f>IF(AND(I1474&gt;600,I1474&lt;=1000),"600-1000CC",IF(AND(I1474&gt;1000,I1474&lt;=2000),"1000-2000CC",IF(AND(I1474&gt;2000,I1474&lt;=3000),"2000-3000CC",IF(AND(I1474&gt;3000,I1474&lt;=4000),"3000-4000CC",IF(AND(I1474&gt;4000,I1474&lt;=5000),"4000-5000CC",IF(AND(I1474&gt;5000,I1474&lt;=6000),"&gt;5000CC"))))))</f>
        <v>1000-2000CC</v>
      </c>
    </row>
    <row r="1475" spans="1:11" x14ac:dyDescent="0.3">
      <c r="A1475">
        <v>225</v>
      </c>
      <c r="B1475" t="s">
        <v>217</v>
      </c>
      <c r="C1475" s="10">
        <v>9.75</v>
      </c>
      <c r="D1475" s="3">
        <v>31000</v>
      </c>
      <c r="E1475" t="s">
        <v>7</v>
      </c>
      <c r="F1475" t="s">
        <v>13</v>
      </c>
      <c r="G1475" t="s">
        <v>9</v>
      </c>
      <c r="H1475">
        <v>2018</v>
      </c>
      <c r="I1475">
        <v>1461</v>
      </c>
      <c r="J1475" t="s">
        <v>10</v>
      </c>
      <c r="K1475" t="str">
        <f>IF(AND(I1475&gt;600,I1475&lt;=1000),"600-1000CC",IF(AND(I1475&gt;1000,I1475&lt;=2000),"1000-2000CC",IF(AND(I1475&gt;2000,I1475&lt;=3000),"2000-3000CC",IF(AND(I1475&gt;3000,I1475&lt;=4000),"3000-4000CC",IF(AND(I1475&gt;4000,I1475&lt;=5000),"4000-5000CC",IF(AND(I1475&gt;5000,I1475&lt;=6000),"&gt;5000CC"))))))</f>
        <v>1000-2000CC</v>
      </c>
    </row>
    <row r="1476" spans="1:11" x14ac:dyDescent="0.3">
      <c r="A1476">
        <v>301</v>
      </c>
      <c r="B1476" t="s">
        <v>281</v>
      </c>
      <c r="C1476" s="10">
        <v>9.75</v>
      </c>
      <c r="D1476" s="3">
        <v>72000</v>
      </c>
      <c r="E1476" t="s">
        <v>7</v>
      </c>
      <c r="F1476" t="s">
        <v>13</v>
      </c>
      <c r="G1476" t="s">
        <v>9</v>
      </c>
      <c r="H1476">
        <v>2013</v>
      </c>
      <c r="I1476">
        <v>2696</v>
      </c>
      <c r="J1476" t="s">
        <v>61</v>
      </c>
      <c r="K1476" t="str">
        <f>IF(AND(I1476&gt;600,I1476&lt;=1000),"600-1000CC",IF(AND(I1476&gt;1000,I1476&lt;=2000),"1000-2000CC",IF(AND(I1476&gt;2000,I1476&lt;=3000),"2000-3000CC",IF(AND(I1476&gt;3000,I1476&lt;=4000),"3000-4000CC",IF(AND(I1476&gt;4000,I1476&lt;=5000),"4000-5000CC",IF(AND(I1476&gt;5000,I1476&lt;=6000),"&gt;5000CC"))))))</f>
        <v>2000-3000CC</v>
      </c>
    </row>
    <row r="1477" spans="1:11" x14ac:dyDescent="0.3">
      <c r="A1477">
        <v>378</v>
      </c>
      <c r="B1477" t="s">
        <v>341</v>
      </c>
      <c r="C1477" s="10">
        <v>9.75</v>
      </c>
      <c r="D1477" s="3">
        <v>45000</v>
      </c>
      <c r="E1477" t="s">
        <v>7</v>
      </c>
      <c r="F1477" t="s">
        <v>13</v>
      </c>
      <c r="G1477" t="s">
        <v>27</v>
      </c>
      <c r="H1477">
        <v>2011</v>
      </c>
      <c r="I1477">
        <v>2143</v>
      </c>
      <c r="J1477" t="s">
        <v>10</v>
      </c>
      <c r="K1477" t="str">
        <f>IF(AND(I1477&gt;600,I1477&lt;=1000),"600-1000CC",IF(AND(I1477&gt;1000,I1477&lt;=2000),"1000-2000CC",IF(AND(I1477&gt;2000,I1477&lt;=3000),"2000-3000CC",IF(AND(I1477&gt;3000,I1477&lt;=4000),"3000-4000CC",IF(AND(I1477&gt;4000,I1477&lt;=5000),"4000-5000CC",IF(AND(I1477&gt;5000,I1477&lt;=6000),"&gt;5000CC"))))))</f>
        <v>2000-3000CC</v>
      </c>
    </row>
    <row r="1478" spans="1:11" x14ac:dyDescent="0.3">
      <c r="A1478">
        <v>422</v>
      </c>
      <c r="B1478" t="s">
        <v>368</v>
      </c>
      <c r="C1478" s="10">
        <v>9.75</v>
      </c>
      <c r="D1478" s="3">
        <v>90000</v>
      </c>
      <c r="E1478" t="s">
        <v>7</v>
      </c>
      <c r="F1478" t="s">
        <v>8</v>
      </c>
      <c r="G1478" t="s">
        <v>9</v>
      </c>
      <c r="H1478">
        <v>2018</v>
      </c>
      <c r="I1478">
        <v>1498</v>
      </c>
      <c r="J1478" t="s">
        <v>10</v>
      </c>
      <c r="K1478" t="str">
        <f>IF(AND(I1478&gt;600,I1478&lt;=1000),"600-1000CC",IF(AND(I1478&gt;1000,I1478&lt;=2000),"1000-2000CC",IF(AND(I1478&gt;2000,I1478&lt;=3000),"2000-3000CC",IF(AND(I1478&gt;3000,I1478&lt;=4000),"3000-4000CC",IF(AND(I1478&gt;4000,I1478&lt;=5000),"4000-5000CC",IF(AND(I1478&gt;5000,I1478&lt;=6000),"&gt;5000CC"))))))</f>
        <v>1000-2000CC</v>
      </c>
    </row>
    <row r="1479" spans="1:11" x14ac:dyDescent="0.3">
      <c r="A1479">
        <v>585</v>
      </c>
      <c r="B1479" t="s">
        <v>488</v>
      </c>
      <c r="C1479" s="10">
        <v>9.75</v>
      </c>
      <c r="D1479" s="3">
        <v>42332</v>
      </c>
      <c r="E1479" t="s">
        <v>7</v>
      </c>
      <c r="F1479" t="s">
        <v>8</v>
      </c>
      <c r="G1479" t="s">
        <v>9</v>
      </c>
      <c r="H1479">
        <v>2018</v>
      </c>
      <c r="I1479">
        <v>1498</v>
      </c>
      <c r="J1479" t="s">
        <v>10</v>
      </c>
      <c r="K1479" t="str">
        <f>IF(AND(I1479&gt;600,I1479&lt;=1000),"600-1000CC",IF(AND(I1479&gt;1000,I1479&lt;=2000),"1000-2000CC",IF(AND(I1479&gt;2000,I1479&lt;=3000),"2000-3000CC",IF(AND(I1479&gt;3000,I1479&lt;=4000),"3000-4000CC",IF(AND(I1479&gt;4000,I1479&lt;=5000),"4000-5000CC",IF(AND(I1479&gt;5000,I1479&lt;=6000),"&gt;5000CC"))))))</f>
        <v>1000-2000CC</v>
      </c>
    </row>
    <row r="1480" spans="1:11" x14ac:dyDescent="0.3">
      <c r="A1480">
        <v>1166</v>
      </c>
      <c r="B1480" t="s">
        <v>808</v>
      </c>
      <c r="C1480" s="10">
        <v>9.75</v>
      </c>
      <c r="D1480" s="3">
        <v>15500</v>
      </c>
      <c r="E1480" t="s">
        <v>7</v>
      </c>
      <c r="F1480" t="s">
        <v>8</v>
      </c>
      <c r="G1480" t="s">
        <v>9</v>
      </c>
      <c r="H1480">
        <v>2022</v>
      </c>
      <c r="I1480">
        <v>1991</v>
      </c>
      <c r="J1480" t="s">
        <v>10</v>
      </c>
      <c r="K1480" t="str">
        <f>IF(AND(I1480&gt;600,I1480&lt;=1000),"600-1000CC",IF(AND(I1480&gt;1000,I1480&lt;=2000),"1000-2000CC",IF(AND(I1480&gt;2000,I1480&lt;=3000),"2000-3000CC",IF(AND(I1480&gt;3000,I1480&lt;=4000),"3000-4000CC",IF(AND(I1480&gt;4000,I1480&lt;=5000),"4000-5000CC",IF(AND(I1480&gt;5000,I1480&lt;=6000),"&gt;5000CC"))))))</f>
        <v>1000-2000CC</v>
      </c>
    </row>
    <row r="1481" spans="1:11" x14ac:dyDescent="0.3">
      <c r="A1481">
        <v>1464</v>
      </c>
      <c r="B1481" t="s">
        <v>808</v>
      </c>
      <c r="C1481" s="10">
        <v>9.75</v>
      </c>
      <c r="D1481" s="3">
        <v>15500</v>
      </c>
      <c r="E1481" t="s">
        <v>7</v>
      </c>
      <c r="F1481" t="s">
        <v>8</v>
      </c>
      <c r="G1481" t="s">
        <v>9</v>
      </c>
      <c r="H1481">
        <v>2022</v>
      </c>
      <c r="I1481">
        <v>2755</v>
      </c>
      <c r="J1481" t="s">
        <v>61</v>
      </c>
      <c r="K1481" t="str">
        <f>IF(AND(I1481&gt;600,I1481&lt;=1000),"600-1000CC",IF(AND(I1481&gt;1000,I1481&lt;=2000),"1000-2000CC",IF(AND(I1481&gt;2000,I1481&lt;=3000),"2000-3000CC",IF(AND(I1481&gt;3000,I1481&lt;=4000),"3000-4000CC",IF(AND(I1481&gt;4000,I1481&lt;=5000),"4000-5000CC",IF(AND(I1481&gt;5000,I1481&lt;=6000),"&gt;5000CC"))))))</f>
        <v>2000-3000CC</v>
      </c>
    </row>
    <row r="1482" spans="1:11" x14ac:dyDescent="0.3">
      <c r="A1482">
        <v>1597</v>
      </c>
      <c r="B1482" t="s">
        <v>915</v>
      </c>
      <c r="C1482" s="10">
        <v>9.75</v>
      </c>
      <c r="D1482" s="3">
        <v>24700</v>
      </c>
      <c r="E1482" t="s">
        <v>12</v>
      </c>
      <c r="F1482" t="s">
        <v>13</v>
      </c>
      <c r="G1482" t="s">
        <v>9</v>
      </c>
      <c r="H1482">
        <v>2019</v>
      </c>
      <c r="I1482">
        <v>1199</v>
      </c>
      <c r="J1482" t="s">
        <v>10</v>
      </c>
      <c r="K1482" t="str">
        <f>IF(AND(I1482&gt;600,I1482&lt;=1000),"600-1000CC",IF(AND(I1482&gt;1000,I1482&lt;=2000),"1000-2000CC",IF(AND(I1482&gt;2000,I1482&lt;=3000),"2000-3000CC",IF(AND(I1482&gt;3000,I1482&lt;=4000),"3000-4000CC",IF(AND(I1482&gt;4000,I1482&lt;=5000),"4000-5000CC",IF(AND(I1482&gt;5000,I1482&lt;=6000),"&gt;5000CC"))))))</f>
        <v>1000-2000CC</v>
      </c>
    </row>
    <row r="1483" spans="1:11" x14ac:dyDescent="0.3">
      <c r="A1483">
        <v>1679</v>
      </c>
      <c r="B1483" t="s">
        <v>377</v>
      </c>
      <c r="C1483" s="10">
        <v>9.75</v>
      </c>
      <c r="D1483" s="3">
        <v>43000</v>
      </c>
      <c r="E1483" t="s">
        <v>7</v>
      </c>
      <c r="F1483" t="s">
        <v>8</v>
      </c>
      <c r="G1483" t="s">
        <v>9</v>
      </c>
      <c r="H1483">
        <v>2018</v>
      </c>
      <c r="I1483">
        <v>1197</v>
      </c>
      <c r="J1483" t="s">
        <v>10</v>
      </c>
      <c r="K1483" t="str">
        <f>IF(AND(I1483&gt;600,I1483&lt;=1000),"600-1000CC",IF(AND(I1483&gt;1000,I1483&lt;=2000),"1000-2000CC",IF(AND(I1483&gt;2000,I1483&lt;=3000),"2000-3000CC",IF(AND(I1483&gt;3000,I1483&lt;=4000),"3000-4000CC",IF(AND(I1483&gt;4000,I1483&lt;=5000),"4000-5000CC",IF(AND(I1483&gt;5000,I1483&lt;=6000),"&gt;5000CC"))))))</f>
        <v>1000-2000CC</v>
      </c>
    </row>
    <row r="1484" spans="1:11" x14ac:dyDescent="0.3">
      <c r="A1484">
        <v>1869</v>
      </c>
      <c r="B1484" t="s">
        <v>1031</v>
      </c>
      <c r="C1484" s="10">
        <v>9.75</v>
      </c>
      <c r="D1484" s="3">
        <v>93500</v>
      </c>
      <c r="E1484" t="s">
        <v>7</v>
      </c>
      <c r="F1484" t="s">
        <v>13</v>
      </c>
      <c r="G1484" t="s">
        <v>9</v>
      </c>
      <c r="H1484">
        <v>2019</v>
      </c>
      <c r="I1484">
        <v>998</v>
      </c>
      <c r="J1484" t="s">
        <v>10</v>
      </c>
      <c r="K1484" t="str">
        <f>IF(AND(I1484&gt;600,I1484&lt;=1000),"600-1000CC",IF(AND(I1484&gt;1000,I1484&lt;=2000),"1000-2000CC",IF(AND(I1484&gt;2000,I1484&lt;=3000),"2000-3000CC",IF(AND(I1484&gt;3000,I1484&lt;=4000),"3000-4000CC",IF(AND(I1484&gt;4000,I1484&lt;=5000),"4000-5000CC",IF(AND(I1484&gt;5000,I1484&lt;=6000),"&gt;5000CC"))))))</f>
        <v>600-1000CC</v>
      </c>
    </row>
    <row r="1485" spans="1:11" x14ac:dyDescent="0.3">
      <c r="A1485">
        <v>2305</v>
      </c>
      <c r="B1485" t="s">
        <v>131</v>
      </c>
      <c r="C1485" s="10">
        <v>9.75</v>
      </c>
      <c r="D1485" s="3">
        <v>44599</v>
      </c>
      <c r="E1485" t="s">
        <v>7</v>
      </c>
      <c r="F1485" t="s">
        <v>8</v>
      </c>
      <c r="G1485" t="s">
        <v>9</v>
      </c>
      <c r="H1485">
        <v>2018</v>
      </c>
      <c r="I1485">
        <v>1497</v>
      </c>
      <c r="J1485" t="s">
        <v>10</v>
      </c>
      <c r="K1485" t="str">
        <f>IF(AND(I1485&gt;600,I1485&lt;=1000),"600-1000CC",IF(AND(I1485&gt;1000,I1485&lt;=2000),"1000-2000CC",IF(AND(I1485&gt;2000,I1485&lt;=3000),"2000-3000CC",IF(AND(I1485&gt;3000,I1485&lt;=4000),"3000-4000CC",IF(AND(I1485&gt;4000,I1485&lt;=5000),"4000-5000CC",IF(AND(I1485&gt;5000,I1485&lt;=6000),"&gt;5000CC"))))))</f>
        <v>1000-2000CC</v>
      </c>
    </row>
    <row r="1486" spans="1:11" x14ac:dyDescent="0.3">
      <c r="A1486">
        <v>4008</v>
      </c>
      <c r="B1486" t="s">
        <v>201</v>
      </c>
      <c r="C1486" s="10">
        <v>9.75</v>
      </c>
      <c r="D1486" s="3">
        <v>100746</v>
      </c>
      <c r="E1486" t="s">
        <v>7</v>
      </c>
      <c r="F1486" t="s">
        <v>8</v>
      </c>
      <c r="G1486" t="s">
        <v>9</v>
      </c>
      <c r="H1486">
        <v>2017</v>
      </c>
      <c r="I1486">
        <v>1248</v>
      </c>
      <c r="J1486" t="s">
        <v>10</v>
      </c>
      <c r="K1486" t="str">
        <f>IF(AND(I1486&gt;600,I1486&lt;=1000),"600-1000CC",IF(AND(I1486&gt;1000,I1486&lt;=2000),"1000-2000CC",IF(AND(I1486&gt;2000,I1486&lt;=3000),"2000-3000CC",IF(AND(I1486&gt;3000,I1486&lt;=4000),"3000-4000CC",IF(AND(I1486&gt;4000,I1486&lt;=5000),"4000-5000CC",IF(AND(I1486&gt;5000,I1486&lt;=6000),"&gt;5000CC"))))))</f>
        <v>1000-2000CC</v>
      </c>
    </row>
    <row r="1487" spans="1:11" x14ac:dyDescent="0.3">
      <c r="A1487">
        <v>4396</v>
      </c>
      <c r="B1487" t="s">
        <v>83</v>
      </c>
      <c r="C1487" s="10">
        <v>9.75</v>
      </c>
      <c r="D1487" s="3">
        <v>58000</v>
      </c>
      <c r="E1487" t="s">
        <v>7</v>
      </c>
      <c r="F1487" t="s">
        <v>13</v>
      </c>
      <c r="G1487" t="s">
        <v>9</v>
      </c>
      <c r="H1487">
        <v>2013</v>
      </c>
      <c r="I1487">
        <v>1248</v>
      </c>
      <c r="J1487" t="s">
        <v>10</v>
      </c>
      <c r="K1487" t="str">
        <f>IF(AND(I1487&gt;600,I1487&lt;=1000),"600-1000CC",IF(AND(I1487&gt;1000,I1487&lt;=2000),"1000-2000CC",IF(AND(I1487&gt;2000,I1487&lt;=3000),"2000-3000CC",IF(AND(I1487&gt;3000,I1487&lt;=4000),"3000-4000CC",IF(AND(I1487&gt;4000,I1487&lt;=5000),"4000-5000CC",IF(AND(I1487&gt;5000,I1487&lt;=6000),"&gt;5000CC"))))))</f>
        <v>1000-2000CC</v>
      </c>
    </row>
    <row r="1488" spans="1:11" x14ac:dyDescent="0.3">
      <c r="A1488">
        <v>4517</v>
      </c>
      <c r="B1488" t="s">
        <v>920</v>
      </c>
      <c r="C1488" s="10">
        <v>9.75</v>
      </c>
      <c r="D1488" s="3">
        <v>68000</v>
      </c>
      <c r="E1488" t="s">
        <v>7</v>
      </c>
      <c r="F1488" t="s">
        <v>8</v>
      </c>
      <c r="G1488" t="s">
        <v>27</v>
      </c>
      <c r="H1488">
        <v>2017</v>
      </c>
      <c r="I1488">
        <v>1493</v>
      </c>
      <c r="J1488" t="s">
        <v>61</v>
      </c>
      <c r="K1488" t="str">
        <f>IF(AND(I1488&gt;600,I1488&lt;=1000),"600-1000CC",IF(AND(I1488&gt;1000,I1488&lt;=2000),"1000-2000CC",IF(AND(I1488&gt;2000,I1488&lt;=3000),"2000-3000CC",IF(AND(I1488&gt;3000,I1488&lt;=4000),"3000-4000CC",IF(AND(I1488&gt;4000,I1488&lt;=5000),"4000-5000CC",IF(AND(I1488&gt;5000,I1488&lt;=6000),"&gt;5000CC"))))))</f>
        <v>1000-2000CC</v>
      </c>
    </row>
    <row r="1489" spans="1:11" x14ac:dyDescent="0.3">
      <c r="A1489">
        <v>4535</v>
      </c>
      <c r="B1489" t="s">
        <v>1669</v>
      </c>
      <c r="C1489" s="10">
        <v>9.75</v>
      </c>
      <c r="D1489" s="3">
        <v>75000</v>
      </c>
      <c r="E1489" t="s">
        <v>7</v>
      </c>
      <c r="F1489" t="s">
        <v>13</v>
      </c>
      <c r="G1489" t="s">
        <v>9</v>
      </c>
      <c r="H1489">
        <v>2017</v>
      </c>
      <c r="I1489">
        <v>1591</v>
      </c>
      <c r="J1489" t="s">
        <v>10</v>
      </c>
      <c r="K1489" t="str">
        <f>IF(AND(I1489&gt;600,I1489&lt;=1000),"600-1000CC",IF(AND(I1489&gt;1000,I1489&lt;=2000),"1000-2000CC",IF(AND(I1489&gt;2000,I1489&lt;=3000),"2000-3000CC",IF(AND(I1489&gt;3000,I1489&lt;=4000),"3000-4000CC",IF(AND(I1489&gt;4000,I1489&lt;=5000),"4000-5000CC",IF(AND(I1489&gt;5000,I1489&lt;=6000),"&gt;5000CC"))))))</f>
        <v>1000-2000CC</v>
      </c>
    </row>
    <row r="1490" spans="1:11" x14ac:dyDescent="0.3">
      <c r="A1490">
        <v>4917</v>
      </c>
      <c r="B1490" t="s">
        <v>83</v>
      </c>
      <c r="C1490" s="10">
        <v>9.75</v>
      </c>
      <c r="D1490" s="3">
        <v>58000</v>
      </c>
      <c r="E1490" t="s">
        <v>7</v>
      </c>
      <c r="F1490" t="s">
        <v>13</v>
      </c>
      <c r="G1490" t="s">
        <v>9</v>
      </c>
      <c r="H1490">
        <v>2013</v>
      </c>
      <c r="I1490">
        <v>1248</v>
      </c>
      <c r="J1490" t="s">
        <v>10</v>
      </c>
      <c r="K1490" t="str">
        <f>IF(AND(I1490&gt;600,I1490&lt;=1000),"600-1000CC",IF(AND(I1490&gt;1000,I1490&lt;=2000),"1000-2000CC",IF(AND(I1490&gt;2000,I1490&lt;=3000),"2000-3000CC",IF(AND(I1490&gt;3000,I1490&lt;=4000),"3000-4000CC",IF(AND(I1490&gt;4000,I1490&lt;=5000),"4000-5000CC",IF(AND(I1490&gt;5000,I1490&lt;=6000),"&gt;5000CC"))))))</f>
        <v>1000-2000CC</v>
      </c>
    </row>
    <row r="1491" spans="1:11" x14ac:dyDescent="0.3">
      <c r="A1491">
        <v>3958</v>
      </c>
      <c r="B1491" t="s">
        <v>1664</v>
      </c>
      <c r="C1491" s="10">
        <v>9.74</v>
      </c>
      <c r="D1491" s="3">
        <v>94165</v>
      </c>
      <c r="E1491" t="s">
        <v>7</v>
      </c>
      <c r="F1491" t="s">
        <v>8</v>
      </c>
      <c r="G1491" t="s">
        <v>9</v>
      </c>
      <c r="H1491">
        <v>2017</v>
      </c>
      <c r="I1491">
        <v>2982</v>
      </c>
      <c r="J1491" t="s">
        <v>10</v>
      </c>
      <c r="K1491" t="str">
        <f>IF(AND(I1491&gt;600,I1491&lt;=1000),"600-1000CC",IF(AND(I1491&gt;1000,I1491&lt;=2000),"1000-2000CC",IF(AND(I1491&gt;2000,I1491&lt;=3000),"2000-3000CC",IF(AND(I1491&gt;3000,I1491&lt;=4000),"3000-4000CC",IF(AND(I1491&gt;4000,I1491&lt;=5000),"4000-5000CC",IF(AND(I1491&gt;5000,I1491&lt;=6000),"&gt;5000CC"))))))</f>
        <v>2000-3000CC</v>
      </c>
    </row>
    <row r="1492" spans="1:11" x14ac:dyDescent="0.3">
      <c r="A1492">
        <v>4082</v>
      </c>
      <c r="B1492" t="s">
        <v>538</v>
      </c>
      <c r="C1492" s="10">
        <v>9.73</v>
      </c>
      <c r="D1492" s="3">
        <v>11251</v>
      </c>
      <c r="E1492" t="s">
        <v>12</v>
      </c>
      <c r="F1492" t="s">
        <v>13</v>
      </c>
      <c r="G1492" t="s">
        <v>9</v>
      </c>
      <c r="H1492">
        <v>2020</v>
      </c>
      <c r="I1492">
        <v>1199</v>
      </c>
      <c r="J1492" t="s">
        <v>10</v>
      </c>
      <c r="K1492" t="str">
        <f>IF(AND(I1492&gt;600,I1492&lt;=1000),"600-1000CC",IF(AND(I1492&gt;1000,I1492&lt;=2000),"1000-2000CC",IF(AND(I1492&gt;2000,I1492&lt;=3000),"2000-3000CC",IF(AND(I1492&gt;3000,I1492&lt;=4000),"3000-4000CC",IF(AND(I1492&gt;4000,I1492&lt;=5000),"4000-5000CC",IF(AND(I1492&gt;5000,I1492&lt;=6000),"&gt;5000CC"))))))</f>
        <v>1000-2000CC</v>
      </c>
    </row>
    <row r="1493" spans="1:11" x14ac:dyDescent="0.3">
      <c r="A1493">
        <v>1614</v>
      </c>
      <c r="B1493" t="s">
        <v>921</v>
      </c>
      <c r="C1493" s="10">
        <v>9.6999999999999993</v>
      </c>
      <c r="D1493" s="3">
        <v>27000</v>
      </c>
      <c r="E1493" t="s">
        <v>7</v>
      </c>
      <c r="F1493" t="s">
        <v>8</v>
      </c>
      <c r="G1493" t="s">
        <v>9</v>
      </c>
      <c r="H1493">
        <v>2018</v>
      </c>
      <c r="I1493">
        <v>1497</v>
      </c>
      <c r="J1493" t="s">
        <v>10</v>
      </c>
      <c r="K1493" t="str">
        <f>IF(AND(I1493&gt;600,I1493&lt;=1000),"600-1000CC",IF(AND(I1493&gt;1000,I1493&lt;=2000),"1000-2000CC",IF(AND(I1493&gt;2000,I1493&lt;=3000),"2000-3000CC",IF(AND(I1493&gt;3000,I1493&lt;=4000),"3000-4000CC",IF(AND(I1493&gt;4000,I1493&lt;=5000),"4000-5000CC",IF(AND(I1493&gt;5000,I1493&lt;=6000),"&gt;5000CC"))))))</f>
        <v>1000-2000CC</v>
      </c>
    </row>
    <row r="1494" spans="1:11" x14ac:dyDescent="0.3">
      <c r="A1494">
        <v>1751</v>
      </c>
      <c r="B1494" t="s">
        <v>982</v>
      </c>
      <c r="C1494" s="10">
        <v>9.6999999999999993</v>
      </c>
      <c r="D1494" s="3">
        <v>10000</v>
      </c>
      <c r="E1494" t="s">
        <v>12</v>
      </c>
      <c r="F1494" t="s">
        <v>8</v>
      </c>
      <c r="G1494" t="s">
        <v>9</v>
      </c>
      <c r="H1494">
        <v>2020</v>
      </c>
      <c r="I1494">
        <v>2393</v>
      </c>
      <c r="J1494" t="s">
        <v>61</v>
      </c>
      <c r="K1494" t="str">
        <f>IF(AND(I1494&gt;600,I1494&lt;=1000),"600-1000CC",IF(AND(I1494&gt;1000,I1494&lt;=2000),"1000-2000CC",IF(AND(I1494&gt;2000,I1494&lt;=3000),"2000-3000CC",IF(AND(I1494&gt;3000,I1494&lt;=4000),"3000-4000CC",IF(AND(I1494&gt;4000,I1494&lt;=5000),"4000-5000CC",IF(AND(I1494&gt;5000,I1494&lt;=6000),"&gt;5000CC"))))))</f>
        <v>2000-3000CC</v>
      </c>
    </row>
    <row r="1495" spans="1:11" x14ac:dyDescent="0.3">
      <c r="A1495">
        <v>800</v>
      </c>
      <c r="B1495" t="s">
        <v>607</v>
      </c>
      <c r="C1495" s="10">
        <v>9.69</v>
      </c>
      <c r="D1495" s="3">
        <v>73971</v>
      </c>
      <c r="E1495" t="s">
        <v>12</v>
      </c>
      <c r="F1495" t="s">
        <v>13</v>
      </c>
      <c r="G1495" t="s">
        <v>9</v>
      </c>
      <c r="H1495">
        <v>2018</v>
      </c>
      <c r="I1495">
        <v>1199</v>
      </c>
      <c r="J1495" t="s">
        <v>10</v>
      </c>
      <c r="K1495" t="str">
        <f>IF(AND(I1495&gt;600,I1495&lt;=1000),"600-1000CC",IF(AND(I1495&gt;1000,I1495&lt;=2000),"1000-2000CC",IF(AND(I1495&gt;2000,I1495&lt;=3000),"2000-3000CC",IF(AND(I1495&gt;3000,I1495&lt;=4000),"3000-4000CC",IF(AND(I1495&gt;4000,I1495&lt;=5000),"4000-5000CC",IF(AND(I1495&gt;5000,I1495&lt;=6000),"&gt;5000CC"))))))</f>
        <v>1000-2000CC</v>
      </c>
    </row>
    <row r="1496" spans="1:11" x14ac:dyDescent="0.3">
      <c r="A1496">
        <v>5122</v>
      </c>
      <c r="B1496" t="s">
        <v>1188</v>
      </c>
      <c r="C1496" s="10">
        <v>9.68</v>
      </c>
      <c r="D1496" s="3">
        <v>67534</v>
      </c>
      <c r="E1496" t="s">
        <v>7</v>
      </c>
      <c r="F1496" t="s">
        <v>8</v>
      </c>
      <c r="G1496" t="s">
        <v>9</v>
      </c>
      <c r="H1496">
        <v>2021</v>
      </c>
      <c r="I1496">
        <v>1197</v>
      </c>
      <c r="J1496" t="s">
        <v>10</v>
      </c>
      <c r="K1496" t="str">
        <f>IF(AND(I1496&gt;600,I1496&lt;=1000),"600-1000CC",IF(AND(I1496&gt;1000,I1496&lt;=2000),"1000-2000CC",IF(AND(I1496&gt;2000,I1496&lt;=3000),"2000-3000CC",IF(AND(I1496&gt;3000,I1496&lt;=4000),"3000-4000CC",IF(AND(I1496&gt;4000,I1496&lt;=5000),"4000-5000CC",IF(AND(I1496&gt;5000,I1496&lt;=6000),"&gt;5000CC"))))))</f>
        <v>1000-2000CC</v>
      </c>
    </row>
    <row r="1497" spans="1:11" x14ac:dyDescent="0.3">
      <c r="A1497">
        <v>361</v>
      </c>
      <c r="B1497" t="s">
        <v>326</v>
      </c>
      <c r="C1497" s="10">
        <v>9.65</v>
      </c>
      <c r="D1497" s="3">
        <v>3500</v>
      </c>
      <c r="E1497" t="s">
        <v>12</v>
      </c>
      <c r="F1497" t="s">
        <v>8</v>
      </c>
      <c r="G1497" t="s">
        <v>9</v>
      </c>
      <c r="H1497">
        <v>2022</v>
      </c>
      <c r="I1497">
        <v>1197</v>
      </c>
      <c r="J1497" t="s">
        <v>10</v>
      </c>
      <c r="K1497" t="str">
        <f>IF(AND(I1497&gt;600,I1497&lt;=1000),"600-1000CC",IF(AND(I1497&gt;1000,I1497&lt;=2000),"1000-2000CC",IF(AND(I1497&gt;2000,I1497&lt;=3000),"2000-3000CC",IF(AND(I1497&gt;3000,I1497&lt;=4000),"3000-4000CC",IF(AND(I1497&gt;4000,I1497&lt;=5000),"4000-5000CC",IF(AND(I1497&gt;5000,I1497&lt;=6000),"&gt;5000CC"))))))</f>
        <v>1000-2000CC</v>
      </c>
    </row>
    <row r="1498" spans="1:11" x14ac:dyDescent="0.3">
      <c r="A1498">
        <v>484</v>
      </c>
      <c r="B1498" t="s">
        <v>423</v>
      </c>
      <c r="C1498" s="10">
        <v>9.65</v>
      </c>
      <c r="D1498" s="3">
        <v>43203</v>
      </c>
      <c r="E1498" t="s">
        <v>7</v>
      </c>
      <c r="F1498" t="s">
        <v>8</v>
      </c>
      <c r="G1498" t="s">
        <v>27</v>
      </c>
      <c r="H1498">
        <v>2018</v>
      </c>
      <c r="I1498">
        <v>1086</v>
      </c>
      <c r="J1498" t="s">
        <v>10</v>
      </c>
      <c r="K1498" t="str">
        <f>IF(AND(I1498&gt;600,I1498&lt;=1000),"600-1000CC",IF(AND(I1498&gt;1000,I1498&lt;=2000),"1000-2000CC",IF(AND(I1498&gt;2000,I1498&lt;=3000),"2000-3000CC",IF(AND(I1498&gt;3000,I1498&lt;=4000),"3000-4000CC",IF(AND(I1498&gt;4000,I1498&lt;=5000),"4000-5000CC",IF(AND(I1498&gt;5000,I1498&lt;=6000),"&gt;5000CC"))))))</f>
        <v>1000-2000CC</v>
      </c>
    </row>
    <row r="1499" spans="1:11" x14ac:dyDescent="0.3">
      <c r="A1499">
        <v>1615</v>
      </c>
      <c r="B1499" t="s">
        <v>922</v>
      </c>
      <c r="C1499" s="10">
        <v>9.65</v>
      </c>
      <c r="D1499" s="3">
        <v>47000</v>
      </c>
      <c r="E1499" t="s">
        <v>7</v>
      </c>
      <c r="F1499" t="s">
        <v>8</v>
      </c>
      <c r="G1499" t="s">
        <v>9</v>
      </c>
      <c r="H1499">
        <v>2018</v>
      </c>
      <c r="I1499">
        <v>1498</v>
      </c>
      <c r="J1499" t="s">
        <v>10</v>
      </c>
      <c r="K1499" t="str">
        <f>IF(AND(I1499&gt;600,I1499&lt;=1000),"600-1000CC",IF(AND(I1499&gt;1000,I1499&lt;=2000),"1000-2000CC",IF(AND(I1499&gt;2000,I1499&lt;=3000),"2000-3000CC",IF(AND(I1499&gt;3000,I1499&lt;=4000),"3000-4000CC",IF(AND(I1499&gt;4000,I1499&lt;=5000),"4000-5000CC",IF(AND(I1499&gt;5000,I1499&lt;=6000),"&gt;5000CC"))))))</f>
        <v>1000-2000CC</v>
      </c>
    </row>
    <row r="1500" spans="1:11" x14ac:dyDescent="0.3">
      <c r="A1500">
        <v>2086</v>
      </c>
      <c r="B1500" t="s">
        <v>491</v>
      </c>
      <c r="C1500" s="10">
        <v>9.6</v>
      </c>
      <c r="D1500" s="3">
        <v>10000</v>
      </c>
      <c r="E1500" t="s">
        <v>12</v>
      </c>
      <c r="F1500" t="s">
        <v>13</v>
      </c>
      <c r="G1500" t="s">
        <v>9</v>
      </c>
      <c r="H1500">
        <v>2020</v>
      </c>
      <c r="I1500">
        <v>1373</v>
      </c>
      <c r="J1500" t="s">
        <v>10</v>
      </c>
      <c r="K1500" t="str">
        <f>IF(AND(I1500&gt;600,I1500&lt;=1000),"600-1000CC",IF(AND(I1500&gt;1000,I1500&lt;=2000),"1000-2000CC",IF(AND(I1500&gt;2000,I1500&lt;=3000),"2000-3000CC",IF(AND(I1500&gt;3000,I1500&lt;=4000),"3000-4000CC",IF(AND(I1500&gt;4000,I1500&lt;=5000),"4000-5000CC",IF(AND(I1500&gt;5000,I1500&lt;=6000),"&gt;5000CC"))))))</f>
        <v>1000-2000CC</v>
      </c>
    </row>
    <row r="1501" spans="1:11" x14ac:dyDescent="0.3">
      <c r="A1501">
        <v>2839</v>
      </c>
      <c r="B1501" t="s">
        <v>1362</v>
      </c>
      <c r="C1501" s="10">
        <v>9.59</v>
      </c>
      <c r="D1501" s="3">
        <v>120000</v>
      </c>
      <c r="E1501" t="s">
        <v>12</v>
      </c>
      <c r="F1501" t="s">
        <v>13</v>
      </c>
      <c r="G1501" t="s">
        <v>9</v>
      </c>
      <c r="H1501">
        <v>2022</v>
      </c>
      <c r="I1501">
        <v>2179</v>
      </c>
      <c r="J1501" t="s">
        <v>10</v>
      </c>
      <c r="K1501" t="str">
        <f>IF(AND(I1501&gt;600,I1501&lt;=1000),"600-1000CC",IF(AND(I1501&gt;1000,I1501&lt;=2000),"1000-2000CC",IF(AND(I1501&gt;2000,I1501&lt;=3000),"2000-3000CC",IF(AND(I1501&gt;3000,I1501&lt;=4000),"3000-4000CC",IF(AND(I1501&gt;4000,I1501&lt;=5000),"4000-5000CC",IF(AND(I1501&gt;5000,I1501&lt;=6000),"&gt;5000CC"))))))</f>
        <v>2000-3000CC</v>
      </c>
    </row>
    <row r="1502" spans="1:11" x14ac:dyDescent="0.3">
      <c r="A1502">
        <v>4585</v>
      </c>
      <c r="B1502" t="s">
        <v>1494</v>
      </c>
      <c r="C1502" s="10">
        <v>9.57</v>
      </c>
      <c r="D1502" s="3">
        <v>83233</v>
      </c>
      <c r="E1502" t="s">
        <v>7</v>
      </c>
      <c r="F1502" t="s">
        <v>8</v>
      </c>
      <c r="G1502" t="s">
        <v>9</v>
      </c>
      <c r="H1502">
        <v>2015</v>
      </c>
      <c r="I1502">
        <v>998</v>
      </c>
      <c r="J1502" t="s">
        <v>10</v>
      </c>
      <c r="K1502" t="str">
        <f>IF(AND(I1502&gt;600,I1502&lt;=1000),"600-1000CC",IF(AND(I1502&gt;1000,I1502&lt;=2000),"1000-2000CC",IF(AND(I1502&gt;2000,I1502&lt;=3000),"2000-3000CC",IF(AND(I1502&gt;3000,I1502&lt;=4000),"3000-4000CC",IF(AND(I1502&gt;4000,I1502&lt;=5000),"4000-5000CC",IF(AND(I1502&gt;5000,I1502&lt;=6000),"&gt;5000CC"))))))</f>
        <v>600-1000CC</v>
      </c>
    </row>
    <row r="1503" spans="1:11" x14ac:dyDescent="0.3">
      <c r="A1503">
        <v>1616</v>
      </c>
      <c r="B1503" t="s">
        <v>923</v>
      </c>
      <c r="C1503" s="10">
        <v>9.5500000000000007</v>
      </c>
      <c r="D1503" s="3">
        <v>42000</v>
      </c>
      <c r="E1503" t="s">
        <v>7</v>
      </c>
      <c r="F1503" t="s">
        <v>8</v>
      </c>
      <c r="G1503" t="s">
        <v>27</v>
      </c>
      <c r="H1503">
        <v>2019</v>
      </c>
      <c r="I1503">
        <v>1591</v>
      </c>
      <c r="J1503" t="s">
        <v>10</v>
      </c>
      <c r="K1503" t="str">
        <f>IF(AND(I1503&gt;600,I1503&lt;=1000),"600-1000CC",IF(AND(I1503&gt;1000,I1503&lt;=2000),"1000-2000CC",IF(AND(I1503&gt;2000,I1503&lt;=3000),"2000-3000CC",IF(AND(I1503&gt;3000,I1503&lt;=4000),"3000-4000CC",IF(AND(I1503&gt;4000,I1503&lt;=5000),"4000-5000CC",IF(AND(I1503&gt;5000,I1503&lt;=6000),"&gt;5000CC"))))))</f>
        <v>1000-2000CC</v>
      </c>
    </row>
    <row r="1504" spans="1:11" x14ac:dyDescent="0.3">
      <c r="A1504">
        <v>3232</v>
      </c>
      <c r="B1504" t="s">
        <v>58</v>
      </c>
      <c r="C1504" s="10">
        <v>9.5399999999999991</v>
      </c>
      <c r="D1504" s="3">
        <v>84284</v>
      </c>
      <c r="E1504" t="s">
        <v>12</v>
      </c>
      <c r="F1504" t="s">
        <v>8</v>
      </c>
      <c r="G1504" t="s">
        <v>9</v>
      </c>
      <c r="H1504">
        <v>2020</v>
      </c>
      <c r="I1504">
        <v>2179</v>
      </c>
      <c r="J1504" t="s">
        <v>10</v>
      </c>
      <c r="K1504" t="str">
        <f>IF(AND(I1504&gt;600,I1504&lt;=1000),"600-1000CC",IF(AND(I1504&gt;1000,I1504&lt;=2000),"1000-2000CC",IF(AND(I1504&gt;2000,I1504&lt;=3000),"2000-3000CC",IF(AND(I1504&gt;3000,I1504&lt;=4000),"3000-4000CC",IF(AND(I1504&gt;4000,I1504&lt;=5000),"4000-5000CC",IF(AND(I1504&gt;5000,I1504&lt;=6000),"&gt;5000CC"))))))</f>
        <v>2000-3000CC</v>
      </c>
    </row>
    <row r="1505" spans="1:11" x14ac:dyDescent="0.3">
      <c r="A1505">
        <v>135</v>
      </c>
      <c r="B1505" t="s">
        <v>140</v>
      </c>
      <c r="C1505" s="10">
        <v>9.51</v>
      </c>
      <c r="D1505" s="3">
        <v>58000</v>
      </c>
      <c r="E1505" t="s">
        <v>7</v>
      </c>
      <c r="F1505" t="s">
        <v>8</v>
      </c>
      <c r="G1505" t="s">
        <v>9</v>
      </c>
      <c r="H1505">
        <v>2018</v>
      </c>
      <c r="I1505">
        <v>1582</v>
      </c>
      <c r="J1505" t="s">
        <v>10</v>
      </c>
      <c r="K1505" t="str">
        <f>IF(AND(I1505&gt;600,I1505&lt;=1000),"600-1000CC",IF(AND(I1505&gt;1000,I1505&lt;=2000),"1000-2000CC",IF(AND(I1505&gt;2000,I1505&lt;=3000),"2000-3000CC",IF(AND(I1505&gt;3000,I1505&lt;=4000),"3000-4000CC",IF(AND(I1505&gt;4000,I1505&lt;=5000),"4000-5000CC",IF(AND(I1505&gt;5000,I1505&lt;=6000),"&gt;5000CC"))))))</f>
        <v>1000-2000CC</v>
      </c>
    </row>
    <row r="1506" spans="1:11" x14ac:dyDescent="0.3">
      <c r="A1506">
        <v>124</v>
      </c>
      <c r="B1506" t="s">
        <v>131</v>
      </c>
      <c r="C1506" s="10">
        <v>9.5</v>
      </c>
      <c r="D1506" s="3">
        <v>37000</v>
      </c>
      <c r="E1506" t="s">
        <v>7</v>
      </c>
      <c r="F1506" t="s">
        <v>8</v>
      </c>
      <c r="G1506" t="s">
        <v>9</v>
      </c>
      <c r="H1506">
        <v>2018</v>
      </c>
      <c r="I1506">
        <v>1248</v>
      </c>
      <c r="J1506" t="s">
        <v>10</v>
      </c>
      <c r="K1506" t="str">
        <f>IF(AND(I1506&gt;600,I1506&lt;=1000),"600-1000CC",IF(AND(I1506&gt;1000,I1506&lt;=2000),"1000-2000CC",IF(AND(I1506&gt;2000,I1506&lt;=3000),"2000-3000CC",IF(AND(I1506&gt;3000,I1506&lt;=4000),"3000-4000CC",IF(AND(I1506&gt;4000,I1506&lt;=5000),"4000-5000CC",IF(AND(I1506&gt;5000,I1506&lt;=6000),"&gt;5000CC"))))))</f>
        <v>1000-2000CC</v>
      </c>
    </row>
    <row r="1507" spans="1:11" x14ac:dyDescent="0.3">
      <c r="A1507">
        <v>985</v>
      </c>
      <c r="B1507" t="s">
        <v>722</v>
      </c>
      <c r="C1507" s="10">
        <v>9.5</v>
      </c>
      <c r="D1507" s="3">
        <v>147947</v>
      </c>
      <c r="E1507" t="s">
        <v>7</v>
      </c>
      <c r="F1507" t="s">
        <v>8</v>
      </c>
      <c r="G1507" t="s">
        <v>9</v>
      </c>
      <c r="H1507">
        <v>2015</v>
      </c>
      <c r="I1507">
        <v>1061</v>
      </c>
      <c r="J1507" t="s">
        <v>10</v>
      </c>
      <c r="K1507" t="str">
        <f>IF(AND(I1507&gt;600,I1507&lt;=1000),"600-1000CC",IF(AND(I1507&gt;1000,I1507&lt;=2000),"1000-2000CC",IF(AND(I1507&gt;2000,I1507&lt;=3000),"2000-3000CC",IF(AND(I1507&gt;3000,I1507&lt;=4000),"3000-4000CC",IF(AND(I1507&gt;4000,I1507&lt;=5000),"4000-5000CC",IF(AND(I1507&gt;5000,I1507&lt;=6000),"&gt;5000CC"))))))</f>
        <v>1000-2000CC</v>
      </c>
    </row>
    <row r="1508" spans="1:11" x14ac:dyDescent="0.3">
      <c r="A1508">
        <v>1264</v>
      </c>
      <c r="B1508" t="s">
        <v>201</v>
      </c>
      <c r="C1508" s="10">
        <v>9.5</v>
      </c>
      <c r="D1508" s="3">
        <v>85001</v>
      </c>
      <c r="E1508" t="s">
        <v>7</v>
      </c>
      <c r="F1508" t="s">
        <v>8</v>
      </c>
      <c r="G1508" t="s">
        <v>9</v>
      </c>
      <c r="H1508">
        <v>2016</v>
      </c>
      <c r="I1508">
        <v>1993</v>
      </c>
      <c r="J1508" t="s">
        <v>10</v>
      </c>
      <c r="K1508" t="str">
        <f>IF(AND(I1508&gt;600,I1508&lt;=1000),"600-1000CC",IF(AND(I1508&gt;1000,I1508&lt;=2000),"1000-2000CC",IF(AND(I1508&gt;2000,I1508&lt;=3000),"2000-3000CC",IF(AND(I1508&gt;3000,I1508&lt;=4000),"3000-4000CC",IF(AND(I1508&gt;4000,I1508&lt;=5000),"4000-5000CC",IF(AND(I1508&gt;5000,I1508&lt;=6000),"&gt;5000CC"))))))</f>
        <v>1000-2000CC</v>
      </c>
    </row>
    <row r="1509" spans="1:11" x14ac:dyDescent="0.3">
      <c r="A1509">
        <v>1489</v>
      </c>
      <c r="B1509" t="s">
        <v>423</v>
      </c>
      <c r="C1509" s="10">
        <v>9.5</v>
      </c>
      <c r="D1509" s="3">
        <v>46000</v>
      </c>
      <c r="E1509" t="s">
        <v>7</v>
      </c>
      <c r="F1509" t="s">
        <v>8</v>
      </c>
      <c r="G1509" t="s">
        <v>9</v>
      </c>
      <c r="H1509">
        <v>2020</v>
      </c>
      <c r="I1509">
        <v>624</v>
      </c>
      <c r="J1509" t="s">
        <v>127</v>
      </c>
      <c r="K1509" t="str">
        <f>IF(AND(I1509&gt;600,I1509&lt;=1000),"600-1000CC",IF(AND(I1509&gt;1000,I1509&lt;=2000),"1000-2000CC",IF(AND(I1509&gt;2000,I1509&lt;=3000),"2000-3000CC",IF(AND(I1509&gt;3000,I1509&lt;=4000),"3000-4000CC",IF(AND(I1509&gt;4000,I1509&lt;=5000),"4000-5000CC",IF(AND(I1509&gt;5000,I1509&lt;=6000),"&gt;5000CC"))))))</f>
        <v>600-1000CC</v>
      </c>
    </row>
    <row r="1510" spans="1:11" x14ac:dyDescent="0.3">
      <c r="A1510">
        <v>1601</v>
      </c>
      <c r="B1510" t="s">
        <v>916</v>
      </c>
      <c r="C1510" s="10">
        <v>9.5</v>
      </c>
      <c r="D1510" s="3">
        <v>39600</v>
      </c>
      <c r="E1510" t="s">
        <v>12</v>
      </c>
      <c r="F1510" t="s">
        <v>13</v>
      </c>
      <c r="G1510" t="s">
        <v>9</v>
      </c>
      <c r="H1510">
        <v>2018</v>
      </c>
      <c r="I1510">
        <v>1197</v>
      </c>
      <c r="J1510" t="s">
        <v>10</v>
      </c>
      <c r="K1510" t="str">
        <f>IF(AND(I1510&gt;600,I1510&lt;=1000),"600-1000CC",IF(AND(I1510&gt;1000,I1510&lt;=2000),"1000-2000CC",IF(AND(I1510&gt;2000,I1510&lt;=3000),"2000-3000CC",IF(AND(I1510&gt;3000,I1510&lt;=4000),"3000-4000CC",IF(AND(I1510&gt;4000,I1510&lt;=5000),"4000-5000CC",IF(AND(I1510&gt;5000,I1510&lt;=6000),"&gt;5000CC"))))))</f>
        <v>1000-2000CC</v>
      </c>
    </row>
    <row r="1511" spans="1:11" x14ac:dyDescent="0.3">
      <c r="A1511">
        <v>1758</v>
      </c>
      <c r="B1511" t="s">
        <v>987</v>
      </c>
      <c r="C1511" s="10">
        <v>9.5</v>
      </c>
      <c r="D1511" s="3">
        <v>65855</v>
      </c>
      <c r="E1511" t="s">
        <v>12</v>
      </c>
      <c r="F1511" t="s">
        <v>13</v>
      </c>
      <c r="G1511" t="s">
        <v>9</v>
      </c>
      <c r="H1511">
        <v>2019</v>
      </c>
      <c r="I1511">
        <v>0</v>
      </c>
      <c r="J1511" t="s">
        <v>10</v>
      </c>
      <c r="K1511" t="b">
        <f>IF(AND(I1511&gt;600,I1511&lt;=1000),"600-1000CC",IF(AND(I1511&gt;1000,I1511&lt;=2000),"1000-2000CC",IF(AND(I1511&gt;2000,I1511&lt;=3000),"2000-3000CC",IF(AND(I1511&gt;3000,I1511&lt;=4000),"3000-4000CC",IF(AND(I1511&gt;4000,I1511&lt;=5000),"4000-5000CC",IF(AND(I1511&gt;5000,I1511&lt;=6000),"&gt;5000CC"))))))</f>
        <v>0</v>
      </c>
    </row>
    <row r="1512" spans="1:11" x14ac:dyDescent="0.3">
      <c r="A1512">
        <v>1850</v>
      </c>
      <c r="B1512" t="s">
        <v>909</v>
      </c>
      <c r="C1512" s="10">
        <v>9.5</v>
      </c>
      <c r="D1512" s="3">
        <v>79100</v>
      </c>
      <c r="E1512" t="s">
        <v>7</v>
      </c>
      <c r="F1512" t="s">
        <v>13</v>
      </c>
      <c r="G1512" t="s">
        <v>9</v>
      </c>
      <c r="H1512">
        <v>2017</v>
      </c>
      <c r="I1512">
        <v>1462</v>
      </c>
      <c r="J1512" t="s">
        <v>53</v>
      </c>
      <c r="K1512" t="str">
        <f>IF(AND(I1512&gt;600,I1512&lt;=1000),"600-1000CC",IF(AND(I1512&gt;1000,I1512&lt;=2000),"1000-2000CC",IF(AND(I1512&gt;2000,I1512&lt;=3000),"2000-3000CC",IF(AND(I1512&gt;3000,I1512&lt;=4000),"3000-4000CC",IF(AND(I1512&gt;4000,I1512&lt;=5000),"4000-5000CC",IF(AND(I1512&gt;5000,I1512&lt;=6000),"&gt;5000CC"))))))</f>
        <v>1000-2000CC</v>
      </c>
    </row>
    <row r="1513" spans="1:11" x14ac:dyDescent="0.3">
      <c r="A1513">
        <v>1936</v>
      </c>
      <c r="B1513" t="s">
        <v>1052</v>
      </c>
      <c r="C1513" s="10">
        <v>9.5</v>
      </c>
      <c r="D1513" s="3">
        <v>82000</v>
      </c>
      <c r="E1513" t="s">
        <v>7</v>
      </c>
      <c r="F1513" t="s">
        <v>13</v>
      </c>
      <c r="G1513" t="s">
        <v>75</v>
      </c>
      <c r="H1513">
        <v>2013</v>
      </c>
      <c r="I1513">
        <v>2487</v>
      </c>
      <c r="J1513" t="s">
        <v>10</v>
      </c>
      <c r="K1513" t="str">
        <f>IF(AND(I1513&gt;600,I1513&lt;=1000),"600-1000CC",IF(AND(I1513&gt;1000,I1513&lt;=2000),"1000-2000CC",IF(AND(I1513&gt;2000,I1513&lt;=3000),"2000-3000CC",IF(AND(I1513&gt;3000,I1513&lt;=4000),"3000-4000CC",IF(AND(I1513&gt;4000,I1513&lt;=5000),"4000-5000CC",IF(AND(I1513&gt;5000,I1513&lt;=6000),"&gt;5000CC"))))))</f>
        <v>2000-3000CC</v>
      </c>
    </row>
    <row r="1514" spans="1:11" x14ac:dyDescent="0.3">
      <c r="A1514">
        <v>2068</v>
      </c>
      <c r="B1514" t="s">
        <v>529</v>
      </c>
      <c r="C1514" s="10">
        <v>9.5</v>
      </c>
      <c r="D1514" s="3">
        <v>50000</v>
      </c>
      <c r="E1514" t="s">
        <v>12</v>
      </c>
      <c r="F1514" t="s">
        <v>13</v>
      </c>
      <c r="G1514" t="s">
        <v>9</v>
      </c>
      <c r="H1514">
        <v>2015</v>
      </c>
      <c r="I1514">
        <v>1991</v>
      </c>
      <c r="J1514" t="s">
        <v>10</v>
      </c>
      <c r="K1514" t="str">
        <f>IF(AND(I1514&gt;600,I1514&lt;=1000),"600-1000CC",IF(AND(I1514&gt;1000,I1514&lt;=2000),"1000-2000CC",IF(AND(I1514&gt;2000,I1514&lt;=3000),"2000-3000CC",IF(AND(I1514&gt;3000,I1514&lt;=4000),"3000-4000CC",IF(AND(I1514&gt;4000,I1514&lt;=5000),"4000-5000CC",IF(AND(I1514&gt;5000,I1514&lt;=6000),"&gt;5000CC"))))))</f>
        <v>1000-2000CC</v>
      </c>
    </row>
    <row r="1515" spans="1:11" x14ac:dyDescent="0.3">
      <c r="A1515">
        <v>2102</v>
      </c>
      <c r="B1515" t="s">
        <v>1110</v>
      </c>
      <c r="C1515" s="10">
        <v>9.5</v>
      </c>
      <c r="D1515" s="3">
        <v>87000</v>
      </c>
      <c r="E1515" t="s">
        <v>7</v>
      </c>
      <c r="F1515" t="s">
        <v>13</v>
      </c>
      <c r="G1515" t="s">
        <v>27</v>
      </c>
      <c r="H1515">
        <v>2007</v>
      </c>
      <c r="I1515">
        <v>1248</v>
      </c>
      <c r="J1515" t="s">
        <v>10</v>
      </c>
      <c r="K1515" t="str">
        <f>IF(AND(I1515&gt;600,I1515&lt;=1000),"600-1000CC",IF(AND(I1515&gt;1000,I1515&lt;=2000),"1000-2000CC",IF(AND(I1515&gt;2000,I1515&lt;=3000),"2000-3000CC",IF(AND(I1515&gt;3000,I1515&lt;=4000),"3000-4000CC",IF(AND(I1515&gt;4000,I1515&lt;=5000),"4000-5000CC",IF(AND(I1515&gt;5000,I1515&lt;=6000),"&gt;5000CC"))))))</f>
        <v>1000-2000CC</v>
      </c>
    </row>
    <row r="1516" spans="1:11" x14ac:dyDescent="0.3">
      <c r="A1516">
        <v>3142</v>
      </c>
      <c r="B1516" t="s">
        <v>1443</v>
      </c>
      <c r="C1516" s="10">
        <v>9.5</v>
      </c>
      <c r="D1516" s="3">
        <v>60000</v>
      </c>
      <c r="E1516" t="s">
        <v>7</v>
      </c>
      <c r="F1516" t="s">
        <v>8</v>
      </c>
      <c r="G1516" t="s">
        <v>9</v>
      </c>
      <c r="H1516">
        <v>2020</v>
      </c>
      <c r="I1516">
        <v>1197</v>
      </c>
      <c r="J1516" t="s">
        <v>10</v>
      </c>
      <c r="K1516" t="str">
        <f>IF(AND(I1516&gt;600,I1516&lt;=1000),"600-1000CC",IF(AND(I1516&gt;1000,I1516&lt;=2000),"1000-2000CC",IF(AND(I1516&gt;2000,I1516&lt;=3000),"2000-3000CC",IF(AND(I1516&gt;3000,I1516&lt;=4000),"3000-4000CC",IF(AND(I1516&gt;4000,I1516&lt;=5000),"4000-5000CC",IF(AND(I1516&gt;5000,I1516&lt;=6000),"&gt;5000CC"))))))</f>
        <v>1000-2000CC</v>
      </c>
    </row>
    <row r="1517" spans="1:11" x14ac:dyDescent="0.3">
      <c r="A1517">
        <v>3188</v>
      </c>
      <c r="B1517" t="s">
        <v>1453</v>
      </c>
      <c r="C1517" s="10">
        <v>9.5</v>
      </c>
      <c r="D1517" s="3">
        <v>9630</v>
      </c>
      <c r="E1517" t="s">
        <v>12</v>
      </c>
      <c r="F1517" t="s">
        <v>8</v>
      </c>
      <c r="G1517" t="s">
        <v>9</v>
      </c>
      <c r="H1517">
        <v>2022</v>
      </c>
      <c r="I1517">
        <v>1248</v>
      </c>
      <c r="J1517" t="s">
        <v>10</v>
      </c>
      <c r="K1517" t="str">
        <f>IF(AND(I1517&gt;600,I1517&lt;=1000),"600-1000CC",IF(AND(I1517&gt;1000,I1517&lt;=2000),"1000-2000CC",IF(AND(I1517&gt;2000,I1517&lt;=3000),"2000-3000CC",IF(AND(I1517&gt;3000,I1517&lt;=4000),"3000-4000CC",IF(AND(I1517&gt;4000,I1517&lt;=5000),"4000-5000CC",IF(AND(I1517&gt;5000,I1517&lt;=6000),"&gt;5000CC"))))))</f>
        <v>1000-2000CC</v>
      </c>
    </row>
    <row r="1518" spans="1:11" x14ac:dyDescent="0.3">
      <c r="A1518">
        <v>3313</v>
      </c>
      <c r="B1518" t="s">
        <v>607</v>
      </c>
      <c r="C1518" s="10">
        <v>9.5</v>
      </c>
      <c r="D1518" s="3">
        <v>33851</v>
      </c>
      <c r="E1518" t="s">
        <v>12</v>
      </c>
      <c r="F1518" t="s">
        <v>13</v>
      </c>
      <c r="G1518" t="s">
        <v>9</v>
      </c>
      <c r="H1518">
        <v>2017</v>
      </c>
      <c r="I1518">
        <v>1373</v>
      </c>
      <c r="J1518" t="s">
        <v>10</v>
      </c>
      <c r="K1518" t="str">
        <f>IF(AND(I1518&gt;600,I1518&lt;=1000),"600-1000CC",IF(AND(I1518&gt;1000,I1518&lt;=2000),"1000-2000CC",IF(AND(I1518&gt;2000,I1518&lt;=3000),"2000-3000CC",IF(AND(I1518&gt;3000,I1518&lt;=4000),"3000-4000CC",IF(AND(I1518&gt;4000,I1518&lt;=5000),"4000-5000CC",IF(AND(I1518&gt;5000,I1518&lt;=6000),"&gt;5000CC"))))))</f>
        <v>1000-2000CC</v>
      </c>
    </row>
    <row r="1519" spans="1:11" x14ac:dyDescent="0.3">
      <c r="A1519">
        <v>3834</v>
      </c>
      <c r="B1519" t="s">
        <v>671</v>
      </c>
      <c r="C1519" s="10">
        <v>9.5</v>
      </c>
      <c r="D1519" s="3">
        <v>60000</v>
      </c>
      <c r="E1519" t="s">
        <v>7</v>
      </c>
      <c r="F1519" t="s">
        <v>8</v>
      </c>
      <c r="G1519" t="s">
        <v>9</v>
      </c>
      <c r="H1519">
        <v>2019</v>
      </c>
      <c r="I1519">
        <v>999</v>
      </c>
      <c r="J1519" t="s">
        <v>10</v>
      </c>
      <c r="K1519" t="str">
        <f>IF(AND(I1519&gt;600,I1519&lt;=1000),"600-1000CC",IF(AND(I1519&gt;1000,I1519&lt;=2000),"1000-2000CC",IF(AND(I1519&gt;2000,I1519&lt;=3000),"2000-3000CC",IF(AND(I1519&gt;3000,I1519&lt;=4000),"3000-4000CC",IF(AND(I1519&gt;4000,I1519&lt;=5000),"4000-5000CC",IF(AND(I1519&gt;5000,I1519&lt;=6000),"&gt;5000CC"))))))</f>
        <v>600-1000CC</v>
      </c>
    </row>
    <row r="1520" spans="1:11" x14ac:dyDescent="0.3">
      <c r="A1520">
        <v>4537</v>
      </c>
      <c r="B1520" t="s">
        <v>246</v>
      </c>
      <c r="C1520" s="10">
        <v>9.5</v>
      </c>
      <c r="D1520" s="3">
        <v>43000</v>
      </c>
      <c r="E1520" t="s">
        <v>12</v>
      </c>
      <c r="F1520" t="s">
        <v>8</v>
      </c>
      <c r="G1520" t="s">
        <v>9</v>
      </c>
      <c r="H1520">
        <v>2019</v>
      </c>
      <c r="I1520">
        <v>1956</v>
      </c>
      <c r="J1520" t="s">
        <v>10</v>
      </c>
      <c r="K1520" t="str">
        <f>IF(AND(I1520&gt;600,I1520&lt;=1000),"600-1000CC",IF(AND(I1520&gt;1000,I1520&lt;=2000),"1000-2000CC",IF(AND(I1520&gt;2000,I1520&lt;=3000),"2000-3000CC",IF(AND(I1520&gt;3000,I1520&lt;=4000),"3000-4000CC",IF(AND(I1520&gt;4000,I1520&lt;=5000),"4000-5000CC",IF(AND(I1520&gt;5000,I1520&lt;=6000),"&gt;5000CC"))))))</f>
        <v>1000-2000CC</v>
      </c>
    </row>
    <row r="1521" spans="1:11" x14ac:dyDescent="0.3">
      <c r="A1521">
        <v>5062</v>
      </c>
      <c r="B1521" t="s">
        <v>496</v>
      </c>
      <c r="C1521" s="10">
        <v>9.5</v>
      </c>
      <c r="D1521" s="3">
        <v>79000</v>
      </c>
      <c r="E1521" t="s">
        <v>7</v>
      </c>
      <c r="F1521" t="s">
        <v>13</v>
      </c>
      <c r="G1521" t="s">
        <v>9</v>
      </c>
      <c r="H1521">
        <v>2016</v>
      </c>
      <c r="I1521">
        <v>1197</v>
      </c>
      <c r="J1521" t="s">
        <v>10</v>
      </c>
      <c r="K1521" t="str">
        <f>IF(AND(I1521&gt;600,I1521&lt;=1000),"600-1000CC",IF(AND(I1521&gt;1000,I1521&lt;=2000),"1000-2000CC",IF(AND(I1521&gt;2000,I1521&lt;=3000),"2000-3000CC",IF(AND(I1521&gt;3000,I1521&lt;=4000),"3000-4000CC",IF(AND(I1521&gt;4000,I1521&lt;=5000),"4000-5000CC",IF(AND(I1521&gt;5000,I1521&lt;=6000),"&gt;5000CC"))))))</f>
        <v>1000-2000CC</v>
      </c>
    </row>
    <row r="1522" spans="1:11" x14ac:dyDescent="0.3">
      <c r="A1522">
        <v>5212</v>
      </c>
      <c r="B1522" t="s">
        <v>1878</v>
      </c>
      <c r="C1522" s="10">
        <v>9.5</v>
      </c>
      <c r="D1522" s="3">
        <v>55000</v>
      </c>
      <c r="E1522" t="s">
        <v>12</v>
      </c>
      <c r="F1522" t="s">
        <v>8</v>
      </c>
      <c r="G1522" t="s">
        <v>27</v>
      </c>
      <c r="H1522">
        <v>2019</v>
      </c>
      <c r="I1522">
        <v>1956</v>
      </c>
      <c r="J1522" t="s">
        <v>10</v>
      </c>
      <c r="K1522" t="str">
        <f>IF(AND(I1522&gt;600,I1522&lt;=1000),"600-1000CC",IF(AND(I1522&gt;1000,I1522&lt;=2000),"1000-2000CC",IF(AND(I1522&gt;2000,I1522&lt;=3000),"2000-3000CC",IF(AND(I1522&gt;3000,I1522&lt;=4000),"3000-4000CC",IF(AND(I1522&gt;4000,I1522&lt;=5000),"4000-5000CC",IF(AND(I1522&gt;5000,I1522&lt;=6000),"&gt;5000CC"))))))</f>
        <v>1000-2000CC</v>
      </c>
    </row>
    <row r="1523" spans="1:11" x14ac:dyDescent="0.3">
      <c r="A1523">
        <v>5351</v>
      </c>
      <c r="B1523" t="s">
        <v>394</v>
      </c>
      <c r="C1523" s="10">
        <v>9.5</v>
      </c>
      <c r="D1523" s="3">
        <v>133000</v>
      </c>
      <c r="E1523" t="s">
        <v>7</v>
      </c>
      <c r="F1523" t="s">
        <v>8</v>
      </c>
      <c r="G1523" t="s">
        <v>9</v>
      </c>
      <c r="H1523">
        <v>2016</v>
      </c>
      <c r="I1523">
        <v>1396</v>
      </c>
      <c r="J1523" t="s">
        <v>10</v>
      </c>
      <c r="K1523" t="str">
        <f>IF(AND(I1523&gt;600,I1523&lt;=1000),"600-1000CC",IF(AND(I1523&gt;1000,I1523&lt;=2000),"1000-2000CC",IF(AND(I1523&gt;2000,I1523&lt;=3000),"2000-3000CC",IF(AND(I1523&gt;3000,I1523&lt;=4000),"3000-4000CC",IF(AND(I1523&gt;4000,I1523&lt;=5000),"4000-5000CC",IF(AND(I1523&gt;5000,I1523&lt;=6000),"&gt;5000CC"))))))</f>
        <v>1000-2000CC</v>
      </c>
    </row>
    <row r="1524" spans="1:11" x14ac:dyDescent="0.3">
      <c r="A1524">
        <v>5429</v>
      </c>
      <c r="B1524" t="s">
        <v>151</v>
      </c>
      <c r="C1524" s="10">
        <v>9.5</v>
      </c>
      <c r="D1524" s="3">
        <v>15000</v>
      </c>
      <c r="E1524" t="s">
        <v>12</v>
      </c>
      <c r="F1524" t="s">
        <v>8</v>
      </c>
      <c r="G1524" t="s">
        <v>9</v>
      </c>
      <c r="H1524">
        <v>2022</v>
      </c>
      <c r="I1524">
        <v>936</v>
      </c>
      <c r="J1524" t="s">
        <v>61</v>
      </c>
      <c r="K1524" t="str">
        <f>IF(AND(I1524&gt;600,I1524&lt;=1000),"600-1000CC",IF(AND(I1524&gt;1000,I1524&lt;=2000),"1000-2000CC",IF(AND(I1524&gt;2000,I1524&lt;=3000),"2000-3000CC",IF(AND(I1524&gt;3000,I1524&lt;=4000),"3000-4000CC",IF(AND(I1524&gt;4000,I1524&lt;=5000),"4000-5000CC",IF(AND(I1524&gt;5000,I1524&lt;=6000),"&gt;5000CC"))))))</f>
        <v>600-1000CC</v>
      </c>
    </row>
    <row r="1525" spans="1:11" x14ac:dyDescent="0.3">
      <c r="A1525">
        <v>1334</v>
      </c>
      <c r="B1525" t="s">
        <v>607</v>
      </c>
      <c r="C1525" s="10">
        <v>9.49</v>
      </c>
      <c r="D1525" s="3">
        <v>50000</v>
      </c>
      <c r="E1525" t="s">
        <v>12</v>
      </c>
      <c r="F1525" t="s">
        <v>13</v>
      </c>
      <c r="G1525" t="s">
        <v>27</v>
      </c>
      <c r="H1525">
        <v>2017</v>
      </c>
      <c r="I1525">
        <v>1197</v>
      </c>
      <c r="J1525" t="s">
        <v>10</v>
      </c>
      <c r="K1525" t="str">
        <f>IF(AND(I1525&gt;600,I1525&lt;=1000),"600-1000CC",IF(AND(I1525&gt;1000,I1525&lt;=2000),"1000-2000CC",IF(AND(I1525&gt;2000,I1525&lt;=3000),"2000-3000CC",IF(AND(I1525&gt;3000,I1525&lt;=4000),"3000-4000CC",IF(AND(I1525&gt;4000,I1525&lt;=5000),"4000-5000CC",IF(AND(I1525&gt;5000,I1525&lt;=6000),"&gt;5000CC"))))))</f>
        <v>1000-2000CC</v>
      </c>
    </row>
    <row r="1526" spans="1:11" x14ac:dyDescent="0.3">
      <c r="A1526">
        <v>3545</v>
      </c>
      <c r="B1526" t="s">
        <v>114</v>
      </c>
      <c r="C1526" s="10">
        <v>9.48</v>
      </c>
      <c r="D1526" s="3">
        <v>36104</v>
      </c>
      <c r="E1526" t="s">
        <v>12</v>
      </c>
      <c r="F1526" t="s">
        <v>8</v>
      </c>
      <c r="G1526" t="s">
        <v>9</v>
      </c>
      <c r="H1526">
        <v>2018</v>
      </c>
      <c r="I1526">
        <v>998</v>
      </c>
      <c r="J1526" t="s">
        <v>10</v>
      </c>
      <c r="K1526" t="str">
        <f>IF(AND(I1526&gt;600,I1526&lt;=1000),"600-1000CC",IF(AND(I1526&gt;1000,I1526&lt;=2000),"1000-2000CC",IF(AND(I1526&gt;2000,I1526&lt;=3000),"2000-3000CC",IF(AND(I1526&gt;3000,I1526&lt;=4000),"3000-4000CC",IF(AND(I1526&gt;4000,I1526&lt;=5000),"4000-5000CC",IF(AND(I1526&gt;5000,I1526&lt;=6000),"&gt;5000CC"))))))</f>
        <v>600-1000CC</v>
      </c>
    </row>
    <row r="1527" spans="1:11" x14ac:dyDescent="0.3">
      <c r="A1527">
        <v>986</v>
      </c>
      <c r="B1527" t="s">
        <v>134</v>
      </c>
      <c r="C1527" s="10">
        <v>9.4700000000000006</v>
      </c>
      <c r="D1527" s="3">
        <v>4391</v>
      </c>
      <c r="E1527" t="s">
        <v>12</v>
      </c>
      <c r="F1527" t="s">
        <v>13</v>
      </c>
      <c r="G1527" t="s">
        <v>9</v>
      </c>
      <c r="H1527">
        <v>2022</v>
      </c>
      <c r="I1527">
        <v>1198</v>
      </c>
      <c r="J1527" t="s">
        <v>10</v>
      </c>
      <c r="K1527" t="str">
        <f>IF(AND(I1527&gt;600,I1527&lt;=1000),"600-1000CC",IF(AND(I1527&gt;1000,I1527&lt;=2000),"1000-2000CC",IF(AND(I1527&gt;2000,I1527&lt;=3000),"2000-3000CC",IF(AND(I1527&gt;3000,I1527&lt;=4000),"3000-4000CC",IF(AND(I1527&gt;4000,I1527&lt;=5000),"4000-5000CC",IF(AND(I1527&gt;5000,I1527&lt;=6000),"&gt;5000CC"))))))</f>
        <v>1000-2000CC</v>
      </c>
    </row>
    <row r="1528" spans="1:11" x14ac:dyDescent="0.3">
      <c r="A1528">
        <v>3303</v>
      </c>
      <c r="B1528" t="s">
        <v>619</v>
      </c>
      <c r="C1528" s="10">
        <v>9.4600000000000009</v>
      </c>
      <c r="D1528" s="3">
        <v>29267</v>
      </c>
      <c r="E1528" t="s">
        <v>12</v>
      </c>
      <c r="F1528" t="s">
        <v>8</v>
      </c>
      <c r="G1528" t="s">
        <v>9</v>
      </c>
      <c r="H1528">
        <v>2019</v>
      </c>
      <c r="I1528">
        <v>2179</v>
      </c>
      <c r="J1528" t="s">
        <v>10</v>
      </c>
      <c r="K1528" t="str">
        <f>IF(AND(I1528&gt;600,I1528&lt;=1000),"600-1000CC",IF(AND(I1528&gt;1000,I1528&lt;=2000),"1000-2000CC",IF(AND(I1528&gt;2000,I1528&lt;=3000),"2000-3000CC",IF(AND(I1528&gt;3000,I1528&lt;=4000),"3000-4000CC",IF(AND(I1528&gt;4000,I1528&lt;=5000),"4000-5000CC",IF(AND(I1528&gt;5000,I1528&lt;=6000),"&gt;5000CC"))))))</f>
        <v>2000-3000CC</v>
      </c>
    </row>
    <row r="1529" spans="1:11" x14ac:dyDescent="0.3">
      <c r="A1529">
        <v>372</v>
      </c>
      <c r="B1529" t="s">
        <v>336</v>
      </c>
      <c r="C1529" s="10">
        <v>9.4499999999999993</v>
      </c>
      <c r="D1529" s="3">
        <v>58000</v>
      </c>
      <c r="E1529" t="s">
        <v>7</v>
      </c>
      <c r="F1529" t="s">
        <v>8</v>
      </c>
      <c r="G1529" t="s">
        <v>9</v>
      </c>
      <c r="H1529">
        <v>2019</v>
      </c>
      <c r="I1529">
        <v>1498</v>
      </c>
      <c r="J1529" t="s">
        <v>10</v>
      </c>
      <c r="K1529" t="str">
        <f>IF(AND(I1529&gt;600,I1529&lt;=1000),"600-1000CC",IF(AND(I1529&gt;1000,I1529&lt;=2000),"1000-2000CC",IF(AND(I1529&gt;2000,I1529&lt;=3000),"2000-3000CC",IF(AND(I1529&gt;3000,I1529&lt;=4000),"3000-4000CC",IF(AND(I1529&gt;4000,I1529&lt;=5000),"4000-5000CC",IF(AND(I1529&gt;5000,I1529&lt;=6000),"&gt;5000CC"))))))</f>
        <v>1000-2000CC</v>
      </c>
    </row>
    <row r="1530" spans="1:11" x14ac:dyDescent="0.3">
      <c r="A1530">
        <v>399</v>
      </c>
      <c r="B1530" t="s">
        <v>353</v>
      </c>
      <c r="C1530" s="10">
        <v>9.4499999999999993</v>
      </c>
      <c r="D1530" s="3">
        <v>65000</v>
      </c>
      <c r="E1530" t="s">
        <v>7</v>
      </c>
      <c r="F1530" t="s">
        <v>8</v>
      </c>
      <c r="G1530" t="s">
        <v>27</v>
      </c>
      <c r="H1530">
        <v>2017</v>
      </c>
      <c r="I1530">
        <v>1248</v>
      </c>
      <c r="J1530" t="s">
        <v>61</v>
      </c>
      <c r="K1530" t="str">
        <f>IF(AND(I1530&gt;600,I1530&lt;=1000),"600-1000CC",IF(AND(I1530&gt;1000,I1530&lt;=2000),"1000-2000CC",IF(AND(I1530&gt;2000,I1530&lt;=3000),"2000-3000CC",IF(AND(I1530&gt;3000,I1530&lt;=4000),"3000-4000CC",IF(AND(I1530&gt;4000,I1530&lt;=5000),"4000-5000CC",IF(AND(I1530&gt;5000,I1530&lt;=6000),"&gt;5000CC"))))))</f>
        <v>1000-2000CC</v>
      </c>
    </row>
    <row r="1531" spans="1:11" x14ac:dyDescent="0.3">
      <c r="A1531">
        <v>779</v>
      </c>
      <c r="B1531" t="s">
        <v>42</v>
      </c>
      <c r="C1531" s="10">
        <v>9.4499999999999993</v>
      </c>
      <c r="D1531" s="3">
        <v>31441</v>
      </c>
      <c r="E1531" t="s">
        <v>12</v>
      </c>
      <c r="F1531" t="s">
        <v>13</v>
      </c>
      <c r="G1531" t="s">
        <v>9</v>
      </c>
      <c r="H1531">
        <v>2017</v>
      </c>
      <c r="I1531">
        <v>1396</v>
      </c>
      <c r="J1531" t="s">
        <v>10</v>
      </c>
      <c r="K1531" t="str">
        <f>IF(AND(I1531&gt;600,I1531&lt;=1000),"600-1000CC",IF(AND(I1531&gt;1000,I1531&lt;=2000),"1000-2000CC",IF(AND(I1531&gt;2000,I1531&lt;=3000),"2000-3000CC",IF(AND(I1531&gt;3000,I1531&lt;=4000),"3000-4000CC",IF(AND(I1531&gt;4000,I1531&lt;=5000),"4000-5000CC",IF(AND(I1531&gt;5000,I1531&lt;=6000),"&gt;5000CC"))))))</f>
        <v>1000-2000CC</v>
      </c>
    </row>
    <row r="1532" spans="1:11" x14ac:dyDescent="0.3">
      <c r="A1532">
        <v>797</v>
      </c>
      <c r="B1532" t="s">
        <v>607</v>
      </c>
      <c r="C1532" s="10">
        <v>9.4499999999999993</v>
      </c>
      <c r="D1532" s="3">
        <v>27914</v>
      </c>
      <c r="E1532" t="s">
        <v>12</v>
      </c>
      <c r="F1532" t="s">
        <v>13</v>
      </c>
      <c r="G1532" t="s">
        <v>9</v>
      </c>
      <c r="H1532">
        <v>2017</v>
      </c>
      <c r="I1532">
        <v>998</v>
      </c>
      <c r="J1532" t="s">
        <v>10</v>
      </c>
      <c r="K1532" t="str">
        <f>IF(AND(I1532&gt;600,I1532&lt;=1000),"600-1000CC",IF(AND(I1532&gt;1000,I1532&lt;=2000),"1000-2000CC",IF(AND(I1532&gt;2000,I1532&lt;=3000),"2000-3000CC",IF(AND(I1532&gt;3000,I1532&lt;=4000),"3000-4000CC",IF(AND(I1532&gt;4000,I1532&lt;=5000),"4000-5000CC",IF(AND(I1532&gt;5000,I1532&lt;=6000),"&gt;5000CC"))))))</f>
        <v>600-1000CC</v>
      </c>
    </row>
    <row r="1533" spans="1:11" x14ac:dyDescent="0.3">
      <c r="A1533">
        <v>1860</v>
      </c>
      <c r="B1533" t="s">
        <v>1028</v>
      </c>
      <c r="C1533" s="10">
        <v>9.4499999999999993</v>
      </c>
      <c r="D1533" s="3">
        <v>15000</v>
      </c>
      <c r="E1533" t="s">
        <v>12</v>
      </c>
      <c r="F1533" t="s">
        <v>8</v>
      </c>
      <c r="G1533" t="s">
        <v>9</v>
      </c>
      <c r="H1533">
        <v>2020</v>
      </c>
      <c r="I1533">
        <v>1248</v>
      </c>
      <c r="J1533" t="s">
        <v>10</v>
      </c>
      <c r="K1533" t="str">
        <f>IF(AND(I1533&gt;600,I1533&lt;=1000),"600-1000CC",IF(AND(I1533&gt;1000,I1533&lt;=2000),"1000-2000CC",IF(AND(I1533&gt;2000,I1533&lt;=3000),"2000-3000CC",IF(AND(I1533&gt;3000,I1533&lt;=4000),"3000-4000CC",IF(AND(I1533&gt;4000,I1533&lt;=5000),"4000-5000CC",IF(AND(I1533&gt;5000,I1533&lt;=6000),"&gt;5000CC"))))))</f>
        <v>1000-2000CC</v>
      </c>
    </row>
    <row r="1534" spans="1:11" x14ac:dyDescent="0.3">
      <c r="A1534">
        <v>753</v>
      </c>
      <c r="B1534" t="s">
        <v>496</v>
      </c>
      <c r="C1534" s="10">
        <v>9.41</v>
      </c>
      <c r="D1534" s="3">
        <v>58000</v>
      </c>
      <c r="E1534" t="s">
        <v>7</v>
      </c>
      <c r="F1534" t="s">
        <v>13</v>
      </c>
      <c r="G1534" t="s">
        <v>9</v>
      </c>
      <c r="H1534">
        <v>2015</v>
      </c>
      <c r="I1534">
        <v>1197</v>
      </c>
      <c r="J1534" t="s">
        <v>10</v>
      </c>
      <c r="K1534" t="str">
        <f>IF(AND(I1534&gt;600,I1534&lt;=1000),"600-1000CC",IF(AND(I1534&gt;1000,I1534&lt;=2000),"1000-2000CC",IF(AND(I1534&gt;2000,I1534&lt;=3000),"2000-3000CC",IF(AND(I1534&gt;3000,I1534&lt;=4000),"3000-4000CC",IF(AND(I1534&gt;4000,I1534&lt;=5000),"4000-5000CC",IF(AND(I1534&gt;5000,I1534&lt;=6000),"&gt;5000CC"))))))</f>
        <v>1000-2000CC</v>
      </c>
    </row>
    <row r="1535" spans="1:11" x14ac:dyDescent="0.3">
      <c r="A1535">
        <v>2434</v>
      </c>
      <c r="B1535" t="s">
        <v>592</v>
      </c>
      <c r="C1535" s="10">
        <v>9.41</v>
      </c>
      <c r="D1535" s="3">
        <v>35864</v>
      </c>
      <c r="E1535" t="s">
        <v>12</v>
      </c>
      <c r="F1535" t="s">
        <v>8</v>
      </c>
      <c r="G1535" t="s">
        <v>27</v>
      </c>
      <c r="H1535">
        <v>2020</v>
      </c>
      <c r="I1535">
        <v>1497</v>
      </c>
      <c r="J1535" t="s">
        <v>10</v>
      </c>
      <c r="K1535" t="str">
        <f>IF(AND(I1535&gt;600,I1535&lt;=1000),"600-1000CC",IF(AND(I1535&gt;1000,I1535&lt;=2000),"1000-2000CC",IF(AND(I1535&gt;2000,I1535&lt;=3000),"2000-3000CC",IF(AND(I1535&gt;3000,I1535&lt;=4000),"3000-4000CC",IF(AND(I1535&gt;4000,I1535&lt;=5000),"4000-5000CC",IF(AND(I1535&gt;5000,I1535&lt;=6000),"&gt;5000CC"))))))</f>
        <v>1000-2000CC</v>
      </c>
    </row>
    <row r="1536" spans="1:11" x14ac:dyDescent="0.3">
      <c r="A1536">
        <v>794</v>
      </c>
      <c r="B1536" t="s">
        <v>94</v>
      </c>
      <c r="C1536" s="10">
        <v>9.4</v>
      </c>
      <c r="D1536" s="3">
        <v>38409</v>
      </c>
      <c r="E1536" t="s">
        <v>12</v>
      </c>
      <c r="F1536" t="s">
        <v>8</v>
      </c>
      <c r="G1536" t="s">
        <v>9</v>
      </c>
      <c r="H1536">
        <v>2019</v>
      </c>
      <c r="I1536">
        <v>1198</v>
      </c>
      <c r="J1536" t="s">
        <v>10</v>
      </c>
      <c r="K1536" t="str">
        <f>IF(AND(I1536&gt;600,I1536&lt;=1000),"600-1000CC",IF(AND(I1536&gt;1000,I1536&lt;=2000),"1000-2000CC",IF(AND(I1536&gt;2000,I1536&lt;=3000),"2000-3000CC",IF(AND(I1536&gt;3000,I1536&lt;=4000),"3000-4000CC",IF(AND(I1536&gt;4000,I1536&lt;=5000),"4000-5000CC",IF(AND(I1536&gt;5000,I1536&lt;=6000),"&gt;5000CC"))))))</f>
        <v>1000-2000CC</v>
      </c>
    </row>
    <row r="1537" spans="1:11" x14ac:dyDescent="0.3">
      <c r="A1537">
        <v>4896</v>
      </c>
      <c r="B1537" t="s">
        <v>416</v>
      </c>
      <c r="C1537" s="10">
        <v>9.4</v>
      </c>
      <c r="D1537" s="3">
        <v>72500</v>
      </c>
      <c r="E1537" t="s">
        <v>7</v>
      </c>
      <c r="F1537" t="s">
        <v>8</v>
      </c>
      <c r="G1537" t="s">
        <v>9</v>
      </c>
      <c r="H1537">
        <v>2016</v>
      </c>
      <c r="I1537">
        <v>936</v>
      </c>
      <c r="J1537" t="s">
        <v>10</v>
      </c>
      <c r="K1537" t="str">
        <f>IF(AND(I1537&gt;600,I1537&lt;=1000),"600-1000CC",IF(AND(I1537&gt;1000,I1537&lt;=2000),"1000-2000CC",IF(AND(I1537&gt;2000,I1537&lt;=3000),"2000-3000CC",IF(AND(I1537&gt;3000,I1537&lt;=4000),"3000-4000CC",IF(AND(I1537&gt;4000,I1537&lt;=5000),"4000-5000CC",IF(AND(I1537&gt;5000,I1537&lt;=6000),"&gt;5000CC"))))))</f>
        <v>600-1000CC</v>
      </c>
    </row>
    <row r="1538" spans="1:11" x14ac:dyDescent="0.3">
      <c r="A1538">
        <v>3441</v>
      </c>
      <c r="B1538" t="s">
        <v>1528</v>
      </c>
      <c r="C1538" s="10">
        <v>9.3800000000000008</v>
      </c>
      <c r="D1538" s="3">
        <v>133491</v>
      </c>
      <c r="E1538" t="s">
        <v>7</v>
      </c>
      <c r="F1538" t="s">
        <v>13</v>
      </c>
      <c r="G1538" t="s">
        <v>75</v>
      </c>
      <c r="H1538">
        <v>2015</v>
      </c>
      <c r="I1538">
        <v>1197</v>
      </c>
      <c r="J1538" t="s">
        <v>10</v>
      </c>
      <c r="K1538" t="str">
        <f>IF(AND(I1538&gt;600,I1538&lt;=1000),"600-1000CC",IF(AND(I1538&gt;1000,I1538&lt;=2000),"1000-2000CC",IF(AND(I1538&gt;2000,I1538&lt;=3000),"2000-3000CC",IF(AND(I1538&gt;3000,I1538&lt;=4000),"3000-4000CC",IF(AND(I1538&gt;4000,I1538&lt;=5000),"4000-5000CC",IF(AND(I1538&gt;5000,I1538&lt;=6000),"&gt;5000CC"))))))</f>
        <v>1000-2000CC</v>
      </c>
    </row>
    <row r="1539" spans="1:11" x14ac:dyDescent="0.3">
      <c r="A1539">
        <v>4171</v>
      </c>
      <c r="B1539" t="s">
        <v>1701</v>
      </c>
      <c r="C1539" s="10">
        <v>9.3800000000000008</v>
      </c>
      <c r="D1539" s="3">
        <v>4928</v>
      </c>
      <c r="E1539" t="s">
        <v>12</v>
      </c>
      <c r="F1539" t="s">
        <v>8</v>
      </c>
      <c r="G1539" t="s">
        <v>9</v>
      </c>
      <c r="H1539">
        <v>2021</v>
      </c>
      <c r="I1539">
        <v>1198</v>
      </c>
      <c r="J1539" t="s">
        <v>10</v>
      </c>
      <c r="K1539" t="str">
        <f>IF(AND(I1539&gt;600,I1539&lt;=1000),"600-1000CC",IF(AND(I1539&gt;1000,I1539&lt;=2000),"1000-2000CC",IF(AND(I1539&gt;2000,I1539&lt;=3000),"2000-3000CC",IF(AND(I1539&gt;3000,I1539&lt;=4000),"3000-4000CC",IF(AND(I1539&gt;4000,I1539&lt;=5000),"4000-5000CC",IF(AND(I1539&gt;5000,I1539&lt;=6000),"&gt;5000CC"))))))</f>
        <v>1000-2000CC</v>
      </c>
    </row>
    <row r="1540" spans="1:11" x14ac:dyDescent="0.3">
      <c r="A1540">
        <v>1617</v>
      </c>
      <c r="B1540" t="s">
        <v>824</v>
      </c>
      <c r="C1540" s="10">
        <v>9.3000000000000007</v>
      </c>
      <c r="D1540" s="3">
        <v>42000</v>
      </c>
      <c r="E1540" t="s">
        <v>7</v>
      </c>
      <c r="F1540" t="s">
        <v>8</v>
      </c>
      <c r="G1540" t="s">
        <v>9</v>
      </c>
      <c r="H1540">
        <v>2018</v>
      </c>
      <c r="I1540">
        <v>1598</v>
      </c>
      <c r="J1540" t="s">
        <v>10</v>
      </c>
      <c r="K1540" t="str">
        <f>IF(AND(I1540&gt;600,I1540&lt;=1000),"600-1000CC",IF(AND(I1540&gt;1000,I1540&lt;=2000),"1000-2000CC",IF(AND(I1540&gt;2000,I1540&lt;=3000),"2000-3000CC",IF(AND(I1540&gt;3000,I1540&lt;=4000),"3000-4000CC",IF(AND(I1540&gt;4000,I1540&lt;=5000),"4000-5000CC",IF(AND(I1540&gt;5000,I1540&lt;=6000),"&gt;5000CC"))))))</f>
        <v>1000-2000CC</v>
      </c>
    </row>
    <row r="1541" spans="1:11" x14ac:dyDescent="0.3">
      <c r="A1541">
        <v>4636</v>
      </c>
      <c r="B1541" t="s">
        <v>710</v>
      </c>
      <c r="C1541" s="10">
        <v>9.3000000000000007</v>
      </c>
      <c r="D1541" s="3">
        <v>120000</v>
      </c>
      <c r="E1541" t="s">
        <v>7</v>
      </c>
      <c r="F1541" t="s">
        <v>13</v>
      </c>
      <c r="G1541" t="s">
        <v>75</v>
      </c>
      <c r="H1541">
        <v>2016</v>
      </c>
      <c r="I1541">
        <v>1341</v>
      </c>
      <c r="J1541" t="s">
        <v>10</v>
      </c>
      <c r="K1541" t="str">
        <f>IF(AND(I1541&gt;600,I1541&lt;=1000),"600-1000CC",IF(AND(I1541&gt;1000,I1541&lt;=2000),"1000-2000CC",IF(AND(I1541&gt;2000,I1541&lt;=3000),"2000-3000CC",IF(AND(I1541&gt;3000,I1541&lt;=4000),"3000-4000CC",IF(AND(I1541&gt;4000,I1541&lt;=5000),"4000-5000CC",IF(AND(I1541&gt;5000,I1541&lt;=6000),"&gt;5000CC"))))))</f>
        <v>1000-2000CC</v>
      </c>
    </row>
    <row r="1542" spans="1:11" x14ac:dyDescent="0.3">
      <c r="A1542">
        <v>5228</v>
      </c>
      <c r="B1542" t="s">
        <v>1883</v>
      </c>
      <c r="C1542" s="10">
        <v>9.2899999999999991</v>
      </c>
      <c r="D1542" s="3">
        <v>24561</v>
      </c>
      <c r="E1542" t="s">
        <v>12</v>
      </c>
      <c r="F1542" t="s">
        <v>13</v>
      </c>
      <c r="G1542" t="s">
        <v>9</v>
      </c>
      <c r="H1542">
        <v>2021</v>
      </c>
      <c r="I1542">
        <v>1405</v>
      </c>
      <c r="J1542" t="s">
        <v>10</v>
      </c>
      <c r="K1542" t="str">
        <f>IF(AND(I1542&gt;600,I1542&lt;=1000),"600-1000CC",IF(AND(I1542&gt;1000,I1542&lt;=2000),"1000-2000CC",IF(AND(I1542&gt;2000,I1542&lt;=3000),"2000-3000CC",IF(AND(I1542&gt;3000,I1542&lt;=4000),"3000-4000CC",IF(AND(I1542&gt;4000,I1542&lt;=5000),"4000-5000CC",IF(AND(I1542&gt;5000,I1542&lt;=6000),"&gt;5000CC"))))))</f>
        <v>1000-2000CC</v>
      </c>
    </row>
    <row r="1543" spans="1:11" x14ac:dyDescent="0.3">
      <c r="A1543">
        <v>2981</v>
      </c>
      <c r="B1543" t="s">
        <v>1399</v>
      </c>
      <c r="C1543" s="10">
        <v>9.2799999999999994</v>
      </c>
      <c r="D1543" s="3">
        <v>26523</v>
      </c>
      <c r="E1543" t="s">
        <v>12</v>
      </c>
      <c r="F1543" t="s">
        <v>8</v>
      </c>
      <c r="G1543" t="s">
        <v>9</v>
      </c>
      <c r="H1543">
        <v>2021</v>
      </c>
      <c r="I1543">
        <v>998</v>
      </c>
      <c r="J1543" t="s">
        <v>10</v>
      </c>
      <c r="K1543" t="str">
        <f>IF(AND(I1543&gt;600,I1543&lt;=1000),"600-1000CC",IF(AND(I1543&gt;1000,I1543&lt;=2000),"1000-2000CC",IF(AND(I1543&gt;2000,I1543&lt;=3000),"2000-3000CC",IF(AND(I1543&gt;3000,I1543&lt;=4000),"3000-4000CC",IF(AND(I1543&gt;4000,I1543&lt;=5000),"4000-5000CC",IF(AND(I1543&gt;5000,I1543&lt;=6000),"&gt;5000CC"))))))</f>
        <v>600-1000CC</v>
      </c>
    </row>
    <row r="1544" spans="1:11" x14ac:dyDescent="0.3">
      <c r="A1544">
        <v>5124</v>
      </c>
      <c r="B1544" t="s">
        <v>6</v>
      </c>
      <c r="C1544" s="10">
        <v>9.27</v>
      </c>
      <c r="D1544" s="3">
        <v>119444</v>
      </c>
      <c r="E1544" t="s">
        <v>7</v>
      </c>
      <c r="F1544" t="s">
        <v>8</v>
      </c>
      <c r="G1544" t="s">
        <v>9</v>
      </c>
      <c r="H1544">
        <v>2017</v>
      </c>
      <c r="I1544">
        <v>1197</v>
      </c>
      <c r="J1544" t="s">
        <v>53</v>
      </c>
      <c r="K1544" t="str">
        <f>IF(AND(I1544&gt;600,I1544&lt;=1000),"600-1000CC",IF(AND(I1544&gt;1000,I1544&lt;=2000),"1000-2000CC",IF(AND(I1544&gt;2000,I1544&lt;=3000),"2000-3000CC",IF(AND(I1544&gt;3000,I1544&lt;=4000),"3000-4000CC",IF(AND(I1544&gt;4000,I1544&lt;=5000),"4000-5000CC",IF(AND(I1544&gt;5000,I1544&lt;=6000),"&gt;5000CC"))))))</f>
        <v>1000-2000CC</v>
      </c>
    </row>
    <row r="1545" spans="1:11" x14ac:dyDescent="0.3">
      <c r="A1545">
        <v>796</v>
      </c>
      <c r="B1545" t="s">
        <v>606</v>
      </c>
      <c r="C1545" s="10">
        <v>9.26</v>
      </c>
      <c r="D1545" s="3">
        <v>7342</v>
      </c>
      <c r="E1545" t="s">
        <v>12</v>
      </c>
      <c r="F1545" t="s">
        <v>8</v>
      </c>
      <c r="G1545" t="s">
        <v>9</v>
      </c>
      <c r="H1545">
        <v>2019</v>
      </c>
      <c r="I1545">
        <v>1497</v>
      </c>
      <c r="J1545" t="s">
        <v>10</v>
      </c>
      <c r="K1545" t="str">
        <f>IF(AND(I1545&gt;600,I1545&lt;=1000),"600-1000CC",IF(AND(I1545&gt;1000,I1545&lt;=2000),"1000-2000CC",IF(AND(I1545&gt;2000,I1545&lt;=3000),"2000-3000CC",IF(AND(I1545&gt;3000,I1545&lt;=4000),"3000-4000CC",IF(AND(I1545&gt;4000,I1545&lt;=5000),"4000-5000CC",IF(AND(I1545&gt;5000,I1545&lt;=6000),"&gt;5000CC"))))))</f>
        <v>1000-2000CC</v>
      </c>
    </row>
    <row r="1546" spans="1:11" x14ac:dyDescent="0.3">
      <c r="A1546">
        <v>1745</v>
      </c>
      <c r="B1546" t="s">
        <v>173</v>
      </c>
      <c r="C1546" s="10">
        <v>9.26</v>
      </c>
      <c r="D1546" s="3">
        <v>70000</v>
      </c>
      <c r="E1546" t="s">
        <v>12</v>
      </c>
      <c r="F1546" t="s">
        <v>13</v>
      </c>
      <c r="G1546" t="s">
        <v>27</v>
      </c>
      <c r="H1546">
        <v>2015</v>
      </c>
      <c r="I1546">
        <v>999</v>
      </c>
      <c r="J1546" t="s">
        <v>10</v>
      </c>
      <c r="K1546" t="str">
        <f>IF(AND(I1546&gt;600,I1546&lt;=1000),"600-1000CC",IF(AND(I1546&gt;1000,I1546&lt;=2000),"1000-2000CC",IF(AND(I1546&gt;2000,I1546&lt;=3000),"2000-3000CC",IF(AND(I1546&gt;3000,I1546&lt;=4000),"3000-4000CC",IF(AND(I1546&gt;4000,I1546&lt;=5000),"4000-5000CC",IF(AND(I1546&gt;5000,I1546&lt;=6000),"&gt;5000CC"))))))</f>
        <v>600-1000CC</v>
      </c>
    </row>
    <row r="1547" spans="1:11" x14ac:dyDescent="0.3">
      <c r="A1547">
        <v>174</v>
      </c>
      <c r="B1547" t="s">
        <v>173</v>
      </c>
      <c r="C1547" s="10">
        <v>9.25</v>
      </c>
      <c r="D1547" s="3">
        <v>72159</v>
      </c>
      <c r="E1547" t="s">
        <v>12</v>
      </c>
      <c r="F1547" t="s">
        <v>13</v>
      </c>
      <c r="G1547" t="s">
        <v>9</v>
      </c>
      <c r="H1547">
        <v>2014</v>
      </c>
      <c r="I1547">
        <v>1798</v>
      </c>
      <c r="J1547" t="s">
        <v>10</v>
      </c>
      <c r="K1547" t="str">
        <f>IF(AND(I1547&gt;600,I1547&lt;=1000),"600-1000CC",IF(AND(I1547&gt;1000,I1547&lt;=2000),"1000-2000CC",IF(AND(I1547&gt;2000,I1547&lt;=3000),"2000-3000CC",IF(AND(I1547&gt;3000,I1547&lt;=4000),"3000-4000CC",IF(AND(I1547&gt;4000,I1547&lt;=5000),"4000-5000CC",IF(AND(I1547&gt;5000,I1547&lt;=6000),"&gt;5000CC"))))))</f>
        <v>1000-2000CC</v>
      </c>
    </row>
    <row r="1548" spans="1:11" x14ac:dyDescent="0.3">
      <c r="A1548">
        <v>206</v>
      </c>
      <c r="B1548" t="s">
        <v>200</v>
      </c>
      <c r="C1548" s="10">
        <v>9.25</v>
      </c>
      <c r="D1548" s="3">
        <v>78000</v>
      </c>
      <c r="E1548" t="s">
        <v>7</v>
      </c>
      <c r="F1548" t="s">
        <v>13</v>
      </c>
      <c r="G1548" t="s">
        <v>27</v>
      </c>
      <c r="H1548">
        <v>2016</v>
      </c>
      <c r="I1548">
        <v>2179</v>
      </c>
      <c r="J1548" t="s">
        <v>61</v>
      </c>
      <c r="K1548" t="str">
        <f>IF(AND(I1548&gt;600,I1548&lt;=1000),"600-1000CC",IF(AND(I1548&gt;1000,I1548&lt;=2000),"1000-2000CC",IF(AND(I1548&gt;2000,I1548&lt;=3000),"2000-3000CC",IF(AND(I1548&gt;3000,I1548&lt;=4000),"3000-4000CC",IF(AND(I1548&gt;4000,I1548&lt;=5000),"4000-5000CC",IF(AND(I1548&gt;5000,I1548&lt;=6000),"&gt;5000CC"))))))</f>
        <v>2000-3000CC</v>
      </c>
    </row>
    <row r="1549" spans="1:11" x14ac:dyDescent="0.3">
      <c r="A1549">
        <v>272</v>
      </c>
      <c r="B1549" t="s">
        <v>258</v>
      </c>
      <c r="C1549" s="10">
        <v>9.25</v>
      </c>
      <c r="D1549" s="3">
        <v>13700</v>
      </c>
      <c r="E1549" t="s">
        <v>12</v>
      </c>
      <c r="F1549" t="s">
        <v>13</v>
      </c>
      <c r="G1549" t="s">
        <v>9</v>
      </c>
      <c r="H1549">
        <v>2021</v>
      </c>
      <c r="I1549">
        <v>1199</v>
      </c>
      <c r="J1549" t="s">
        <v>10</v>
      </c>
      <c r="K1549" t="str">
        <f>IF(AND(I1549&gt;600,I1549&lt;=1000),"600-1000CC",IF(AND(I1549&gt;1000,I1549&lt;=2000),"1000-2000CC",IF(AND(I1549&gt;2000,I1549&lt;=3000),"2000-3000CC",IF(AND(I1549&gt;3000,I1549&lt;=4000),"3000-4000CC",IF(AND(I1549&gt;4000,I1549&lt;=5000),"4000-5000CC",IF(AND(I1549&gt;5000,I1549&lt;=6000),"&gt;5000CC"))))))</f>
        <v>1000-2000CC</v>
      </c>
    </row>
    <row r="1550" spans="1:11" x14ac:dyDescent="0.3">
      <c r="A1550">
        <v>313</v>
      </c>
      <c r="B1550" t="s">
        <v>292</v>
      </c>
      <c r="C1550" s="10">
        <v>9.25</v>
      </c>
      <c r="D1550" s="3">
        <v>82500</v>
      </c>
      <c r="E1550" t="s">
        <v>12</v>
      </c>
      <c r="F1550" t="s">
        <v>8</v>
      </c>
      <c r="G1550" t="s">
        <v>9</v>
      </c>
      <c r="H1550">
        <v>2017</v>
      </c>
      <c r="I1550">
        <v>1497</v>
      </c>
      <c r="J1550" t="s">
        <v>10</v>
      </c>
      <c r="K1550" t="str">
        <f>IF(AND(I1550&gt;600,I1550&lt;=1000),"600-1000CC",IF(AND(I1550&gt;1000,I1550&lt;=2000),"1000-2000CC",IF(AND(I1550&gt;2000,I1550&lt;=3000),"2000-3000CC",IF(AND(I1550&gt;3000,I1550&lt;=4000),"3000-4000CC",IF(AND(I1550&gt;4000,I1550&lt;=5000),"4000-5000CC",IF(AND(I1550&gt;5000,I1550&lt;=6000),"&gt;5000CC"))))))</f>
        <v>1000-2000CC</v>
      </c>
    </row>
    <row r="1551" spans="1:11" x14ac:dyDescent="0.3">
      <c r="A1551">
        <v>815</v>
      </c>
      <c r="B1551" t="s">
        <v>69</v>
      </c>
      <c r="C1551" s="10">
        <v>9.25</v>
      </c>
      <c r="D1551" s="3">
        <v>18072</v>
      </c>
      <c r="E1551" t="s">
        <v>12</v>
      </c>
      <c r="F1551" t="s">
        <v>8</v>
      </c>
      <c r="G1551" t="s">
        <v>27</v>
      </c>
      <c r="H1551">
        <v>2019</v>
      </c>
      <c r="I1551">
        <v>1197</v>
      </c>
      <c r="J1551" t="s">
        <v>10</v>
      </c>
      <c r="K1551" t="str">
        <f>IF(AND(I1551&gt;600,I1551&lt;=1000),"600-1000CC",IF(AND(I1551&gt;1000,I1551&lt;=2000),"1000-2000CC",IF(AND(I1551&gt;2000,I1551&lt;=3000),"2000-3000CC",IF(AND(I1551&gt;3000,I1551&lt;=4000),"3000-4000CC",IF(AND(I1551&gt;4000,I1551&lt;=5000),"4000-5000CC",IF(AND(I1551&gt;5000,I1551&lt;=6000),"&gt;5000CC"))))))</f>
        <v>1000-2000CC</v>
      </c>
    </row>
    <row r="1552" spans="1:11" x14ac:dyDescent="0.3">
      <c r="A1552">
        <v>843</v>
      </c>
      <c r="B1552" t="s">
        <v>416</v>
      </c>
      <c r="C1552" s="10">
        <v>9.25</v>
      </c>
      <c r="D1552" s="3">
        <v>75000</v>
      </c>
      <c r="E1552" t="s">
        <v>7</v>
      </c>
      <c r="F1552" t="s">
        <v>8</v>
      </c>
      <c r="G1552" t="s">
        <v>27</v>
      </c>
      <c r="H1552">
        <v>2016</v>
      </c>
      <c r="I1552">
        <v>1995</v>
      </c>
      <c r="J1552" t="s">
        <v>10</v>
      </c>
      <c r="K1552" t="str">
        <f>IF(AND(I1552&gt;600,I1552&lt;=1000),"600-1000CC",IF(AND(I1552&gt;1000,I1552&lt;=2000),"1000-2000CC",IF(AND(I1552&gt;2000,I1552&lt;=3000),"2000-3000CC",IF(AND(I1552&gt;3000,I1552&lt;=4000),"3000-4000CC",IF(AND(I1552&gt;4000,I1552&lt;=5000),"4000-5000CC",IF(AND(I1552&gt;5000,I1552&lt;=6000),"&gt;5000CC"))))))</f>
        <v>1000-2000CC</v>
      </c>
    </row>
    <row r="1553" spans="1:11" x14ac:dyDescent="0.3">
      <c r="A1553">
        <v>898</v>
      </c>
      <c r="B1553" t="s">
        <v>664</v>
      </c>
      <c r="C1553" s="10">
        <v>9.25</v>
      </c>
      <c r="D1553" s="3">
        <v>85680</v>
      </c>
      <c r="E1553" t="s">
        <v>7</v>
      </c>
      <c r="F1553" t="s">
        <v>8</v>
      </c>
      <c r="G1553" t="s">
        <v>9</v>
      </c>
      <c r="H1553">
        <v>2017</v>
      </c>
      <c r="I1553">
        <v>1995</v>
      </c>
      <c r="J1553" t="s">
        <v>10</v>
      </c>
      <c r="K1553" t="str">
        <f>IF(AND(I1553&gt;600,I1553&lt;=1000),"600-1000CC",IF(AND(I1553&gt;1000,I1553&lt;=2000),"1000-2000CC",IF(AND(I1553&gt;2000,I1553&lt;=3000),"2000-3000CC",IF(AND(I1553&gt;3000,I1553&lt;=4000),"3000-4000CC",IF(AND(I1553&gt;4000,I1553&lt;=5000),"4000-5000CC",IF(AND(I1553&gt;5000,I1553&lt;=6000),"&gt;5000CC"))))))</f>
        <v>1000-2000CC</v>
      </c>
    </row>
    <row r="1554" spans="1:11" x14ac:dyDescent="0.3">
      <c r="A1554">
        <v>1165</v>
      </c>
      <c r="B1554" t="s">
        <v>807</v>
      </c>
      <c r="C1554" s="10">
        <v>9.25</v>
      </c>
      <c r="D1554" s="3">
        <v>44500</v>
      </c>
      <c r="E1554" t="s">
        <v>7</v>
      </c>
      <c r="F1554" t="s">
        <v>13</v>
      </c>
      <c r="G1554" t="s">
        <v>9</v>
      </c>
      <c r="H1554">
        <v>2019</v>
      </c>
      <c r="I1554">
        <v>2993</v>
      </c>
      <c r="J1554" t="s">
        <v>10</v>
      </c>
      <c r="K1554" t="str">
        <f>IF(AND(I1554&gt;600,I1554&lt;=1000),"600-1000CC",IF(AND(I1554&gt;1000,I1554&lt;=2000),"1000-2000CC",IF(AND(I1554&gt;2000,I1554&lt;=3000),"2000-3000CC",IF(AND(I1554&gt;3000,I1554&lt;=4000),"3000-4000CC",IF(AND(I1554&gt;4000,I1554&lt;=5000),"4000-5000CC",IF(AND(I1554&gt;5000,I1554&lt;=6000),"&gt;5000CC"))))))</f>
        <v>2000-3000CC</v>
      </c>
    </row>
    <row r="1555" spans="1:11" x14ac:dyDescent="0.3">
      <c r="A1555">
        <v>1463</v>
      </c>
      <c r="B1555" t="s">
        <v>807</v>
      </c>
      <c r="C1555" s="10">
        <v>9.25</v>
      </c>
      <c r="D1555" s="3">
        <v>44500</v>
      </c>
      <c r="E1555" t="s">
        <v>7</v>
      </c>
      <c r="F1555" t="s">
        <v>13</v>
      </c>
      <c r="G1555" t="s">
        <v>9</v>
      </c>
      <c r="H1555">
        <v>2019</v>
      </c>
      <c r="I1555">
        <v>2494</v>
      </c>
      <c r="J1555" t="s">
        <v>10</v>
      </c>
      <c r="K1555" t="str">
        <f>IF(AND(I1555&gt;600,I1555&lt;=1000),"600-1000CC",IF(AND(I1555&gt;1000,I1555&lt;=2000),"1000-2000CC",IF(AND(I1555&gt;2000,I1555&lt;=3000),"2000-3000CC",IF(AND(I1555&gt;3000,I1555&lt;=4000),"3000-4000CC",IF(AND(I1555&gt;4000,I1555&lt;=5000),"4000-5000CC",IF(AND(I1555&gt;5000,I1555&lt;=6000),"&gt;5000CC"))))))</f>
        <v>2000-3000CC</v>
      </c>
    </row>
    <row r="1556" spans="1:11" x14ac:dyDescent="0.3">
      <c r="A1556">
        <v>3931</v>
      </c>
      <c r="B1556" t="s">
        <v>1659</v>
      </c>
      <c r="C1556" s="10">
        <v>9.25</v>
      </c>
      <c r="D1556" s="3">
        <v>46595</v>
      </c>
      <c r="E1556" t="s">
        <v>7</v>
      </c>
      <c r="F1556" t="s">
        <v>8</v>
      </c>
      <c r="G1556" t="s">
        <v>27</v>
      </c>
      <c r="H1556">
        <v>2018</v>
      </c>
      <c r="I1556">
        <v>1497</v>
      </c>
      <c r="J1556" t="s">
        <v>10</v>
      </c>
      <c r="K1556" t="str">
        <f>IF(AND(I1556&gt;600,I1556&lt;=1000),"600-1000CC",IF(AND(I1556&gt;1000,I1556&lt;=2000),"1000-2000CC",IF(AND(I1556&gt;2000,I1556&lt;=3000),"2000-3000CC",IF(AND(I1556&gt;3000,I1556&lt;=4000),"3000-4000CC",IF(AND(I1556&gt;4000,I1556&lt;=5000),"4000-5000CC",IF(AND(I1556&gt;5000,I1556&lt;=6000),"&gt;5000CC"))))))</f>
        <v>1000-2000CC</v>
      </c>
    </row>
    <row r="1557" spans="1:11" x14ac:dyDescent="0.3">
      <c r="A1557">
        <v>4507</v>
      </c>
      <c r="B1557" t="s">
        <v>134</v>
      </c>
      <c r="C1557" s="10">
        <v>9.25</v>
      </c>
      <c r="D1557" s="3">
        <v>12000</v>
      </c>
      <c r="E1557" t="s">
        <v>12</v>
      </c>
      <c r="F1557" t="s">
        <v>13</v>
      </c>
      <c r="G1557" t="s">
        <v>9</v>
      </c>
      <c r="H1557">
        <v>2022</v>
      </c>
      <c r="I1557">
        <v>1493</v>
      </c>
      <c r="J1557" t="s">
        <v>10</v>
      </c>
      <c r="K1557" t="str">
        <f>IF(AND(I1557&gt;600,I1557&lt;=1000),"600-1000CC",IF(AND(I1557&gt;1000,I1557&lt;=2000),"1000-2000CC",IF(AND(I1557&gt;2000,I1557&lt;=3000),"2000-3000CC",IF(AND(I1557&gt;3000,I1557&lt;=4000),"3000-4000CC",IF(AND(I1557&gt;4000,I1557&lt;=5000),"4000-5000CC",IF(AND(I1557&gt;5000,I1557&lt;=6000),"&gt;5000CC"))))))</f>
        <v>1000-2000CC</v>
      </c>
    </row>
    <row r="1558" spans="1:11" x14ac:dyDescent="0.3">
      <c r="A1558">
        <v>5372</v>
      </c>
      <c r="B1558" t="s">
        <v>1898</v>
      </c>
      <c r="C1558" s="10">
        <v>9.25</v>
      </c>
      <c r="D1558" s="3">
        <v>82002</v>
      </c>
      <c r="E1558" t="s">
        <v>12</v>
      </c>
      <c r="F1558" t="s">
        <v>13</v>
      </c>
      <c r="G1558" t="s">
        <v>75</v>
      </c>
      <c r="H1558">
        <v>2008</v>
      </c>
      <c r="I1558">
        <v>1197</v>
      </c>
      <c r="J1558" t="s">
        <v>61</v>
      </c>
      <c r="K1558" t="str">
        <f>IF(AND(I1558&gt;600,I1558&lt;=1000),"600-1000CC",IF(AND(I1558&gt;1000,I1558&lt;=2000),"1000-2000CC",IF(AND(I1558&gt;2000,I1558&lt;=3000),"2000-3000CC",IF(AND(I1558&gt;3000,I1558&lt;=4000),"3000-4000CC",IF(AND(I1558&gt;4000,I1558&lt;=5000),"4000-5000CC",IF(AND(I1558&gt;5000,I1558&lt;=6000),"&gt;5000CC"))))))</f>
        <v>1000-2000CC</v>
      </c>
    </row>
    <row r="1559" spans="1:11" x14ac:dyDescent="0.3">
      <c r="A1559">
        <v>3969</v>
      </c>
      <c r="B1559" t="s">
        <v>65</v>
      </c>
      <c r="C1559" s="10">
        <v>9.24</v>
      </c>
      <c r="D1559" s="3">
        <v>13392</v>
      </c>
      <c r="E1559" t="s">
        <v>12</v>
      </c>
      <c r="F1559" t="s">
        <v>8</v>
      </c>
      <c r="G1559" t="s">
        <v>9</v>
      </c>
      <c r="H1559">
        <v>2017</v>
      </c>
      <c r="I1559">
        <v>1197</v>
      </c>
      <c r="J1559" t="s">
        <v>10</v>
      </c>
      <c r="K1559" t="str">
        <f>IF(AND(I1559&gt;600,I1559&lt;=1000),"600-1000CC",IF(AND(I1559&gt;1000,I1559&lt;=2000),"1000-2000CC",IF(AND(I1559&gt;2000,I1559&lt;=3000),"2000-3000CC",IF(AND(I1559&gt;3000,I1559&lt;=4000),"3000-4000CC",IF(AND(I1559&gt;4000,I1559&lt;=5000),"4000-5000CC",IF(AND(I1559&gt;5000,I1559&lt;=6000),"&gt;5000CC"))))))</f>
        <v>1000-2000CC</v>
      </c>
    </row>
    <row r="1560" spans="1:11" x14ac:dyDescent="0.3">
      <c r="A1560">
        <v>4329</v>
      </c>
      <c r="B1560" t="s">
        <v>1727</v>
      </c>
      <c r="C1560" s="10">
        <v>9.23</v>
      </c>
      <c r="D1560" s="3">
        <v>15220</v>
      </c>
      <c r="E1560" t="s">
        <v>7</v>
      </c>
      <c r="F1560" t="s">
        <v>8</v>
      </c>
      <c r="G1560" t="s">
        <v>9</v>
      </c>
      <c r="H1560">
        <v>2021</v>
      </c>
      <c r="I1560">
        <v>998</v>
      </c>
      <c r="J1560" t="s">
        <v>10</v>
      </c>
      <c r="K1560" t="str">
        <f>IF(AND(I1560&gt;600,I1560&lt;=1000),"600-1000CC",IF(AND(I1560&gt;1000,I1560&lt;=2000),"1000-2000CC",IF(AND(I1560&gt;2000,I1560&lt;=3000),"2000-3000CC",IF(AND(I1560&gt;3000,I1560&lt;=4000),"3000-4000CC",IF(AND(I1560&gt;4000,I1560&lt;=5000),"4000-5000CC",IF(AND(I1560&gt;5000,I1560&lt;=6000),"&gt;5000CC"))))))</f>
        <v>600-1000CC</v>
      </c>
    </row>
    <row r="1561" spans="1:11" x14ac:dyDescent="0.3">
      <c r="A1561">
        <v>2030</v>
      </c>
      <c r="B1561" t="s">
        <v>1054</v>
      </c>
      <c r="C1561" s="10">
        <v>9.2100000000000009</v>
      </c>
      <c r="D1561" s="3">
        <v>155000</v>
      </c>
      <c r="E1561" t="s">
        <v>7</v>
      </c>
      <c r="F1561" t="s">
        <v>8</v>
      </c>
      <c r="G1561" t="s">
        <v>27</v>
      </c>
      <c r="H1561">
        <v>2015</v>
      </c>
      <c r="I1561">
        <v>1197</v>
      </c>
      <c r="J1561" t="s">
        <v>10</v>
      </c>
      <c r="K1561" t="str">
        <f>IF(AND(I1561&gt;600,I1561&lt;=1000),"600-1000CC",IF(AND(I1561&gt;1000,I1561&lt;=2000),"1000-2000CC",IF(AND(I1561&gt;2000,I1561&lt;=3000),"2000-3000CC",IF(AND(I1561&gt;3000,I1561&lt;=4000),"3000-4000CC",IF(AND(I1561&gt;4000,I1561&lt;=5000),"4000-5000CC",IF(AND(I1561&gt;5000,I1561&lt;=6000),"&gt;5000CC"))))))</f>
        <v>1000-2000CC</v>
      </c>
    </row>
    <row r="1562" spans="1:11" x14ac:dyDescent="0.3">
      <c r="A1562">
        <v>4700</v>
      </c>
      <c r="B1562" t="s">
        <v>94</v>
      </c>
      <c r="C1562" s="10">
        <v>9.2100000000000009</v>
      </c>
      <c r="D1562" s="3">
        <v>26352</v>
      </c>
      <c r="E1562" t="s">
        <v>12</v>
      </c>
      <c r="F1562" t="s">
        <v>8</v>
      </c>
      <c r="G1562" t="s">
        <v>9</v>
      </c>
      <c r="H1562">
        <v>2018</v>
      </c>
      <c r="I1562">
        <v>1197</v>
      </c>
      <c r="J1562" t="s">
        <v>10</v>
      </c>
      <c r="K1562" t="str">
        <f>IF(AND(I1562&gt;600,I1562&lt;=1000),"600-1000CC",IF(AND(I1562&gt;1000,I1562&lt;=2000),"1000-2000CC",IF(AND(I1562&gt;2000,I1562&lt;=3000),"2000-3000CC",IF(AND(I1562&gt;3000,I1562&lt;=4000),"3000-4000CC",IF(AND(I1562&gt;4000,I1562&lt;=5000),"4000-5000CC",IF(AND(I1562&gt;5000,I1562&lt;=6000),"&gt;5000CC"))))))</f>
        <v>1000-2000CC</v>
      </c>
    </row>
    <row r="1563" spans="1:11" x14ac:dyDescent="0.3">
      <c r="A1563">
        <v>476</v>
      </c>
      <c r="B1563" t="s">
        <v>415</v>
      </c>
      <c r="C1563" s="10">
        <v>9.1999999999999993</v>
      </c>
      <c r="D1563" s="3">
        <v>35000</v>
      </c>
      <c r="E1563" t="s">
        <v>7</v>
      </c>
      <c r="F1563" t="s">
        <v>8</v>
      </c>
      <c r="G1563" t="s">
        <v>27</v>
      </c>
      <c r="H1563">
        <v>2018</v>
      </c>
      <c r="I1563">
        <v>1582</v>
      </c>
      <c r="J1563" t="s">
        <v>61</v>
      </c>
      <c r="K1563" t="str">
        <f>IF(AND(I1563&gt;600,I1563&lt;=1000),"600-1000CC",IF(AND(I1563&gt;1000,I1563&lt;=2000),"1000-2000CC",IF(AND(I1563&gt;2000,I1563&lt;=3000),"2000-3000CC",IF(AND(I1563&gt;3000,I1563&lt;=4000),"3000-4000CC",IF(AND(I1563&gt;4000,I1563&lt;=5000),"4000-5000CC",IF(AND(I1563&gt;5000,I1563&lt;=6000),"&gt;5000CC"))))))</f>
        <v>1000-2000CC</v>
      </c>
    </row>
    <row r="1564" spans="1:11" x14ac:dyDescent="0.3">
      <c r="A1564">
        <v>552</v>
      </c>
      <c r="B1564" t="s">
        <v>468</v>
      </c>
      <c r="C1564" s="10">
        <v>9.1999999999999993</v>
      </c>
      <c r="D1564" s="3">
        <v>56052</v>
      </c>
      <c r="E1564" t="s">
        <v>12</v>
      </c>
      <c r="F1564" t="s">
        <v>8</v>
      </c>
      <c r="G1564" t="s">
        <v>9</v>
      </c>
      <c r="H1564">
        <v>2017</v>
      </c>
      <c r="I1564">
        <v>1396</v>
      </c>
      <c r="J1564" t="s">
        <v>10</v>
      </c>
      <c r="K1564" t="str">
        <f>IF(AND(I1564&gt;600,I1564&lt;=1000),"600-1000CC",IF(AND(I1564&gt;1000,I1564&lt;=2000),"1000-2000CC",IF(AND(I1564&gt;2000,I1564&lt;=3000),"2000-3000CC",IF(AND(I1564&gt;3000,I1564&lt;=4000),"3000-4000CC",IF(AND(I1564&gt;4000,I1564&lt;=5000),"4000-5000CC",IF(AND(I1564&gt;5000,I1564&lt;=6000),"&gt;5000CC"))))))</f>
        <v>1000-2000CC</v>
      </c>
    </row>
    <row r="1565" spans="1:11" x14ac:dyDescent="0.3">
      <c r="A1565">
        <v>3737</v>
      </c>
      <c r="B1565" t="s">
        <v>1600</v>
      </c>
      <c r="C1565" s="10">
        <v>9.17</v>
      </c>
      <c r="D1565" s="3">
        <v>28600</v>
      </c>
      <c r="E1565" t="s">
        <v>7</v>
      </c>
      <c r="F1565" t="s">
        <v>8</v>
      </c>
      <c r="G1565" t="s">
        <v>75</v>
      </c>
      <c r="H1565">
        <v>2020</v>
      </c>
      <c r="I1565">
        <v>1199</v>
      </c>
      <c r="J1565" t="s">
        <v>10</v>
      </c>
      <c r="K1565" t="str">
        <f>IF(AND(I1565&gt;600,I1565&lt;=1000),"600-1000CC",IF(AND(I1565&gt;1000,I1565&lt;=2000),"1000-2000CC",IF(AND(I1565&gt;2000,I1565&lt;=3000),"2000-3000CC",IF(AND(I1565&gt;3000,I1565&lt;=4000),"3000-4000CC",IF(AND(I1565&gt;4000,I1565&lt;=5000),"4000-5000CC",IF(AND(I1565&gt;5000,I1565&lt;=6000),"&gt;5000CC"))))))</f>
        <v>1000-2000CC</v>
      </c>
    </row>
    <row r="1566" spans="1:11" x14ac:dyDescent="0.3">
      <c r="A1566">
        <v>5114</v>
      </c>
      <c r="B1566" t="s">
        <v>201</v>
      </c>
      <c r="C1566" s="10">
        <v>9.17</v>
      </c>
      <c r="D1566" s="3">
        <v>140556</v>
      </c>
      <c r="E1566" t="s">
        <v>7</v>
      </c>
      <c r="F1566" t="s">
        <v>8</v>
      </c>
      <c r="G1566" t="s">
        <v>9</v>
      </c>
      <c r="H1566">
        <v>2017</v>
      </c>
      <c r="I1566">
        <v>1497</v>
      </c>
      <c r="J1566" t="s">
        <v>10</v>
      </c>
      <c r="K1566" t="str">
        <f>IF(AND(I1566&gt;600,I1566&lt;=1000),"600-1000CC",IF(AND(I1566&gt;1000,I1566&lt;=2000),"1000-2000CC",IF(AND(I1566&gt;2000,I1566&lt;=3000),"2000-3000CC",IF(AND(I1566&gt;3000,I1566&lt;=4000),"3000-4000CC",IF(AND(I1566&gt;4000,I1566&lt;=5000),"4000-5000CC",IF(AND(I1566&gt;5000,I1566&lt;=6000),"&gt;5000CC"))))))</f>
        <v>1000-2000CC</v>
      </c>
    </row>
    <row r="1567" spans="1:11" x14ac:dyDescent="0.3">
      <c r="A1567">
        <v>4893</v>
      </c>
      <c r="B1567" t="s">
        <v>349</v>
      </c>
      <c r="C1567" s="10">
        <v>9.16</v>
      </c>
      <c r="D1567" s="3">
        <v>33231</v>
      </c>
      <c r="E1567" t="s">
        <v>12</v>
      </c>
      <c r="F1567" t="s">
        <v>8</v>
      </c>
      <c r="G1567" t="s">
        <v>27</v>
      </c>
      <c r="H1567">
        <v>2017</v>
      </c>
      <c r="I1567">
        <v>1248</v>
      </c>
      <c r="J1567" t="s">
        <v>10</v>
      </c>
      <c r="K1567" t="str">
        <f>IF(AND(I1567&gt;600,I1567&lt;=1000),"600-1000CC",IF(AND(I1567&gt;1000,I1567&lt;=2000),"1000-2000CC",IF(AND(I1567&gt;2000,I1567&lt;=3000),"2000-3000CC",IF(AND(I1567&gt;3000,I1567&lt;=4000),"3000-4000CC",IF(AND(I1567&gt;4000,I1567&lt;=5000),"4000-5000CC",IF(AND(I1567&gt;5000,I1567&lt;=6000),"&gt;5000CC"))))))</f>
        <v>1000-2000CC</v>
      </c>
    </row>
    <row r="1568" spans="1:11" x14ac:dyDescent="0.3">
      <c r="A1568">
        <v>128</v>
      </c>
      <c r="B1568" t="s">
        <v>134</v>
      </c>
      <c r="C1568" s="10">
        <v>9.15</v>
      </c>
      <c r="D1568" s="3">
        <v>10000</v>
      </c>
      <c r="E1568" t="s">
        <v>12</v>
      </c>
      <c r="F1568" t="s">
        <v>13</v>
      </c>
      <c r="G1568" t="s">
        <v>9</v>
      </c>
      <c r="H1568">
        <v>2022</v>
      </c>
      <c r="I1568">
        <v>1199</v>
      </c>
      <c r="J1568" t="s">
        <v>10</v>
      </c>
      <c r="K1568" t="str">
        <f>IF(AND(I1568&gt;600,I1568&lt;=1000),"600-1000CC",IF(AND(I1568&gt;1000,I1568&lt;=2000),"1000-2000CC",IF(AND(I1568&gt;2000,I1568&lt;=3000),"2000-3000CC",IF(AND(I1568&gt;3000,I1568&lt;=4000),"3000-4000CC",IF(AND(I1568&gt;4000,I1568&lt;=5000),"4000-5000CC",IF(AND(I1568&gt;5000,I1568&lt;=6000),"&gt;5000CC"))))))</f>
        <v>1000-2000CC</v>
      </c>
    </row>
    <row r="1569" spans="1:11" x14ac:dyDescent="0.3">
      <c r="A1569">
        <v>4362</v>
      </c>
      <c r="B1569" t="s">
        <v>1731</v>
      </c>
      <c r="C1569" s="10">
        <v>9.15</v>
      </c>
      <c r="D1569" s="3">
        <v>22307</v>
      </c>
      <c r="E1569" t="s">
        <v>12</v>
      </c>
      <c r="F1569" t="s">
        <v>13</v>
      </c>
      <c r="G1569" t="s">
        <v>9</v>
      </c>
      <c r="H1569">
        <v>2019</v>
      </c>
      <c r="I1569">
        <v>1498</v>
      </c>
      <c r="J1569" t="s">
        <v>61</v>
      </c>
      <c r="K1569" t="str">
        <f>IF(AND(I1569&gt;600,I1569&lt;=1000),"600-1000CC",IF(AND(I1569&gt;1000,I1569&lt;=2000),"1000-2000CC",IF(AND(I1569&gt;2000,I1569&lt;=3000),"2000-3000CC",IF(AND(I1569&gt;3000,I1569&lt;=4000),"3000-4000CC",IF(AND(I1569&gt;4000,I1569&lt;=5000),"4000-5000CC",IF(AND(I1569&gt;5000,I1569&lt;=6000),"&gt;5000CC"))))))</f>
        <v>1000-2000CC</v>
      </c>
    </row>
    <row r="1570" spans="1:11" x14ac:dyDescent="0.3">
      <c r="A1570">
        <v>688</v>
      </c>
      <c r="B1570" t="s">
        <v>554</v>
      </c>
      <c r="C1570" s="10">
        <v>9.1300000000000008</v>
      </c>
      <c r="D1570" s="3">
        <v>84612</v>
      </c>
      <c r="E1570" t="s">
        <v>7</v>
      </c>
      <c r="F1570" t="s">
        <v>13</v>
      </c>
      <c r="G1570" t="s">
        <v>9</v>
      </c>
      <c r="H1570">
        <v>2014</v>
      </c>
      <c r="I1570">
        <v>2143</v>
      </c>
      <c r="J1570" t="s">
        <v>10</v>
      </c>
      <c r="K1570" t="str">
        <f>IF(AND(I1570&gt;600,I1570&lt;=1000),"600-1000CC",IF(AND(I1570&gt;1000,I1570&lt;=2000),"1000-2000CC",IF(AND(I1570&gt;2000,I1570&lt;=3000),"2000-3000CC",IF(AND(I1570&gt;3000,I1570&lt;=4000),"3000-4000CC",IF(AND(I1570&gt;4000,I1570&lt;=5000),"4000-5000CC",IF(AND(I1570&gt;5000,I1570&lt;=6000),"&gt;5000CC"))))))</f>
        <v>2000-3000CC</v>
      </c>
    </row>
    <row r="1571" spans="1:11" x14ac:dyDescent="0.3">
      <c r="A1571">
        <v>1948</v>
      </c>
      <c r="B1571" t="s">
        <v>554</v>
      </c>
      <c r="C1571" s="10">
        <v>9.1300000000000008</v>
      </c>
      <c r="D1571" s="3">
        <v>84612</v>
      </c>
      <c r="E1571" t="s">
        <v>7</v>
      </c>
      <c r="F1571" t="s">
        <v>13</v>
      </c>
      <c r="G1571" t="s">
        <v>9</v>
      </c>
      <c r="H1571">
        <v>2014</v>
      </c>
      <c r="I1571">
        <v>998</v>
      </c>
      <c r="J1571" t="s">
        <v>10</v>
      </c>
      <c r="K1571" t="str">
        <f>IF(AND(I1571&gt;600,I1571&lt;=1000),"600-1000CC",IF(AND(I1571&gt;1000,I1571&lt;=2000),"1000-2000CC",IF(AND(I1571&gt;2000,I1571&lt;=3000),"2000-3000CC",IF(AND(I1571&gt;3000,I1571&lt;=4000),"3000-4000CC",IF(AND(I1571&gt;4000,I1571&lt;=5000),"4000-5000CC",IF(AND(I1571&gt;5000,I1571&lt;=6000),"&gt;5000CC"))))))</f>
        <v>600-1000CC</v>
      </c>
    </row>
    <row r="1572" spans="1:11" x14ac:dyDescent="0.3">
      <c r="A1572">
        <v>2352</v>
      </c>
      <c r="B1572" t="s">
        <v>1205</v>
      </c>
      <c r="C1572" s="10">
        <v>9.1300000000000008</v>
      </c>
      <c r="D1572" s="3">
        <v>40000</v>
      </c>
      <c r="E1572" t="s">
        <v>12</v>
      </c>
      <c r="F1572" t="s">
        <v>8</v>
      </c>
      <c r="G1572" t="s">
        <v>9</v>
      </c>
      <c r="H1572">
        <v>2019</v>
      </c>
      <c r="I1572">
        <v>1197</v>
      </c>
      <c r="J1572" t="s">
        <v>10</v>
      </c>
      <c r="K1572" t="str">
        <f>IF(AND(I1572&gt;600,I1572&lt;=1000),"600-1000CC",IF(AND(I1572&gt;1000,I1572&lt;=2000),"1000-2000CC",IF(AND(I1572&gt;2000,I1572&lt;=3000),"2000-3000CC",IF(AND(I1572&gt;3000,I1572&lt;=4000),"3000-4000CC",IF(AND(I1572&gt;4000,I1572&lt;=5000),"4000-5000CC",IF(AND(I1572&gt;5000,I1572&lt;=6000),"&gt;5000CC"))))))</f>
        <v>1000-2000CC</v>
      </c>
    </row>
    <row r="1573" spans="1:11" x14ac:dyDescent="0.3">
      <c r="A1573">
        <v>3732</v>
      </c>
      <c r="B1573" t="s">
        <v>1598</v>
      </c>
      <c r="C1573" s="10">
        <v>9.1199999999999992</v>
      </c>
      <c r="D1573" s="3">
        <v>73873</v>
      </c>
      <c r="E1573" t="s">
        <v>7</v>
      </c>
      <c r="F1573" t="s">
        <v>13</v>
      </c>
      <c r="G1573" t="s">
        <v>9</v>
      </c>
      <c r="H1573">
        <v>2012</v>
      </c>
      <c r="I1573">
        <v>796</v>
      </c>
      <c r="J1573" t="s">
        <v>10</v>
      </c>
      <c r="K1573" t="str">
        <f>IF(AND(I1573&gt;600,I1573&lt;=1000),"600-1000CC",IF(AND(I1573&gt;1000,I1573&lt;=2000),"1000-2000CC",IF(AND(I1573&gt;2000,I1573&lt;=3000),"2000-3000CC",IF(AND(I1573&gt;3000,I1573&lt;=4000),"3000-4000CC",IF(AND(I1573&gt;4000,I1573&lt;=5000),"4000-5000CC",IF(AND(I1573&gt;5000,I1573&lt;=6000),"&gt;5000CC"))))))</f>
        <v>600-1000CC</v>
      </c>
    </row>
    <row r="1574" spans="1:11" x14ac:dyDescent="0.3">
      <c r="A1574">
        <v>651</v>
      </c>
      <c r="B1574" t="s">
        <v>349</v>
      </c>
      <c r="C1574" s="10">
        <v>9.11</v>
      </c>
      <c r="D1574" s="3">
        <v>45005</v>
      </c>
      <c r="E1574" t="s">
        <v>12</v>
      </c>
      <c r="F1574" t="s">
        <v>8</v>
      </c>
      <c r="G1574" t="s">
        <v>9</v>
      </c>
      <c r="H1574">
        <v>2016</v>
      </c>
      <c r="I1574">
        <v>1493</v>
      </c>
      <c r="J1574" t="s">
        <v>10</v>
      </c>
      <c r="K1574" t="str">
        <f>IF(AND(I1574&gt;600,I1574&lt;=1000),"600-1000CC",IF(AND(I1574&gt;1000,I1574&lt;=2000),"1000-2000CC",IF(AND(I1574&gt;2000,I1574&lt;=3000),"2000-3000CC",IF(AND(I1574&gt;3000,I1574&lt;=4000),"3000-4000CC",IF(AND(I1574&gt;4000,I1574&lt;=5000),"4000-5000CC",IF(AND(I1574&gt;5000,I1574&lt;=6000),"&gt;5000CC"))))))</f>
        <v>1000-2000CC</v>
      </c>
    </row>
    <row r="1575" spans="1:11" x14ac:dyDescent="0.3">
      <c r="A1575">
        <v>3604</v>
      </c>
      <c r="B1575" t="s">
        <v>1569</v>
      </c>
      <c r="C1575" s="10">
        <v>9.1</v>
      </c>
      <c r="D1575" s="3">
        <v>40000</v>
      </c>
      <c r="E1575" t="s">
        <v>7</v>
      </c>
      <c r="F1575" t="s">
        <v>8</v>
      </c>
      <c r="G1575" t="s">
        <v>27</v>
      </c>
      <c r="H1575">
        <v>2018</v>
      </c>
      <c r="I1575">
        <v>1198</v>
      </c>
      <c r="J1575" t="s">
        <v>61</v>
      </c>
      <c r="K1575" t="str">
        <f>IF(AND(I1575&gt;600,I1575&lt;=1000),"600-1000CC",IF(AND(I1575&gt;1000,I1575&lt;=2000),"1000-2000CC",IF(AND(I1575&gt;2000,I1575&lt;=3000),"2000-3000CC",IF(AND(I1575&gt;3000,I1575&lt;=4000),"3000-4000CC",IF(AND(I1575&gt;4000,I1575&lt;=5000),"4000-5000CC",IF(AND(I1575&gt;5000,I1575&lt;=6000),"&gt;5000CC"))))))</f>
        <v>1000-2000CC</v>
      </c>
    </row>
    <row r="1576" spans="1:11" x14ac:dyDescent="0.3">
      <c r="A1576">
        <v>4317</v>
      </c>
      <c r="B1576" t="s">
        <v>1725</v>
      </c>
      <c r="C1576" s="10">
        <v>9.09</v>
      </c>
      <c r="D1576" s="3">
        <v>1026</v>
      </c>
      <c r="E1576" t="s">
        <v>12</v>
      </c>
      <c r="F1576" t="s">
        <v>8</v>
      </c>
      <c r="G1576" t="s">
        <v>9</v>
      </c>
      <c r="H1576">
        <v>2022</v>
      </c>
      <c r="I1576">
        <v>1582</v>
      </c>
      <c r="J1576" t="s">
        <v>10</v>
      </c>
      <c r="K1576" t="str">
        <f>IF(AND(I1576&gt;600,I1576&lt;=1000),"600-1000CC",IF(AND(I1576&gt;1000,I1576&lt;=2000),"1000-2000CC",IF(AND(I1576&gt;2000,I1576&lt;=3000),"2000-3000CC",IF(AND(I1576&gt;3000,I1576&lt;=4000),"3000-4000CC",IF(AND(I1576&gt;4000,I1576&lt;=5000),"4000-5000CC",IF(AND(I1576&gt;5000,I1576&lt;=6000),"&gt;5000CC"))))))</f>
        <v>1000-2000CC</v>
      </c>
    </row>
    <row r="1577" spans="1:11" x14ac:dyDescent="0.3">
      <c r="A1577">
        <v>3008</v>
      </c>
      <c r="B1577" t="s">
        <v>454</v>
      </c>
      <c r="C1577" s="10">
        <v>9.07</v>
      </c>
      <c r="D1577" s="3">
        <v>36006</v>
      </c>
      <c r="E1577" t="s">
        <v>12</v>
      </c>
      <c r="F1577" t="s">
        <v>8</v>
      </c>
      <c r="G1577" t="s">
        <v>9</v>
      </c>
      <c r="H1577">
        <v>2018</v>
      </c>
      <c r="I1577">
        <v>2967</v>
      </c>
      <c r="J1577" t="s">
        <v>61</v>
      </c>
      <c r="K1577" t="str">
        <f>IF(AND(I1577&gt;600,I1577&lt;=1000),"600-1000CC",IF(AND(I1577&gt;1000,I1577&lt;=2000),"1000-2000CC",IF(AND(I1577&gt;2000,I1577&lt;=3000),"2000-3000CC",IF(AND(I1577&gt;3000,I1577&lt;=4000),"3000-4000CC",IF(AND(I1577&gt;4000,I1577&lt;=5000),"4000-5000CC",IF(AND(I1577&gt;5000,I1577&lt;=6000),"&gt;5000CC"))))))</f>
        <v>2000-3000CC</v>
      </c>
    </row>
    <row r="1578" spans="1:11" x14ac:dyDescent="0.3">
      <c r="A1578">
        <v>3268</v>
      </c>
      <c r="B1578" t="s">
        <v>1475</v>
      </c>
      <c r="C1578" s="10">
        <v>9.06</v>
      </c>
      <c r="D1578" s="3">
        <v>126401</v>
      </c>
      <c r="E1578" t="s">
        <v>7</v>
      </c>
      <c r="F1578" t="s">
        <v>8</v>
      </c>
      <c r="G1578" t="s">
        <v>27</v>
      </c>
      <c r="H1578">
        <v>2017</v>
      </c>
      <c r="I1578">
        <v>998</v>
      </c>
      <c r="J1578" t="s">
        <v>10</v>
      </c>
      <c r="K1578" t="str">
        <f>IF(AND(I1578&gt;600,I1578&lt;=1000),"600-1000CC",IF(AND(I1578&gt;1000,I1578&lt;=2000),"1000-2000CC",IF(AND(I1578&gt;2000,I1578&lt;=3000),"2000-3000CC",IF(AND(I1578&gt;3000,I1578&lt;=4000),"3000-4000CC",IF(AND(I1578&gt;4000,I1578&lt;=5000),"4000-5000CC",IF(AND(I1578&gt;5000,I1578&lt;=6000),"&gt;5000CC"))))))</f>
        <v>600-1000CC</v>
      </c>
    </row>
    <row r="1579" spans="1:11" x14ac:dyDescent="0.3">
      <c r="A1579">
        <v>3424</v>
      </c>
      <c r="B1579" t="s">
        <v>910</v>
      </c>
      <c r="C1579" s="10">
        <v>9.06</v>
      </c>
      <c r="D1579" s="3">
        <v>55481</v>
      </c>
      <c r="E1579" t="s">
        <v>242</v>
      </c>
      <c r="F1579" t="s">
        <v>8</v>
      </c>
      <c r="G1579" t="s">
        <v>9</v>
      </c>
      <c r="H1579">
        <v>2020</v>
      </c>
      <c r="I1579">
        <v>998</v>
      </c>
      <c r="J1579" t="s">
        <v>61</v>
      </c>
      <c r="K1579" t="str">
        <f>IF(AND(I1579&gt;600,I1579&lt;=1000),"600-1000CC",IF(AND(I1579&gt;1000,I1579&lt;=2000),"1000-2000CC",IF(AND(I1579&gt;2000,I1579&lt;=3000),"2000-3000CC",IF(AND(I1579&gt;3000,I1579&lt;=4000),"3000-4000CC",IF(AND(I1579&gt;4000,I1579&lt;=5000),"4000-5000CC",IF(AND(I1579&gt;5000,I1579&lt;=6000),"&gt;5000CC"))))))</f>
        <v>600-1000CC</v>
      </c>
    </row>
    <row r="1580" spans="1:11" x14ac:dyDescent="0.3">
      <c r="A1580">
        <v>2496</v>
      </c>
      <c r="B1580" t="s">
        <v>1254</v>
      </c>
      <c r="C1580" s="10">
        <v>9.0500000000000007</v>
      </c>
      <c r="D1580" s="3">
        <v>17001</v>
      </c>
      <c r="E1580" t="s">
        <v>7</v>
      </c>
      <c r="F1580" t="s">
        <v>8</v>
      </c>
      <c r="G1580" t="s">
        <v>9</v>
      </c>
      <c r="H1580">
        <v>2019</v>
      </c>
      <c r="I1580">
        <v>1248</v>
      </c>
      <c r="J1580" t="s">
        <v>61</v>
      </c>
      <c r="K1580" t="str">
        <f>IF(AND(I1580&gt;600,I1580&lt;=1000),"600-1000CC",IF(AND(I1580&gt;1000,I1580&lt;=2000),"1000-2000CC",IF(AND(I1580&gt;2000,I1580&lt;=3000),"2000-3000CC",IF(AND(I1580&gt;3000,I1580&lt;=4000),"3000-4000CC",IF(AND(I1580&gt;4000,I1580&lt;=5000),"4000-5000CC",IF(AND(I1580&gt;5000,I1580&lt;=6000),"&gt;5000CC"))))))</f>
        <v>1000-2000CC</v>
      </c>
    </row>
    <row r="1581" spans="1:11" x14ac:dyDescent="0.3">
      <c r="A1581">
        <v>1041</v>
      </c>
      <c r="B1581" t="s">
        <v>751</v>
      </c>
      <c r="C1581" s="10">
        <v>9.0399999999999991</v>
      </c>
      <c r="D1581" s="3">
        <v>17805</v>
      </c>
      <c r="E1581" t="s">
        <v>12</v>
      </c>
      <c r="F1581" t="s">
        <v>8</v>
      </c>
      <c r="G1581" t="s">
        <v>27</v>
      </c>
      <c r="H1581">
        <v>2020</v>
      </c>
      <c r="I1581">
        <v>1061</v>
      </c>
      <c r="J1581" t="s">
        <v>10</v>
      </c>
      <c r="K1581" t="str">
        <f>IF(AND(I1581&gt;600,I1581&lt;=1000),"600-1000CC",IF(AND(I1581&gt;1000,I1581&lt;=2000),"1000-2000CC",IF(AND(I1581&gt;2000,I1581&lt;=3000),"2000-3000CC",IF(AND(I1581&gt;3000,I1581&lt;=4000),"3000-4000CC",IF(AND(I1581&gt;4000,I1581&lt;=5000),"4000-5000CC",IF(AND(I1581&gt;5000,I1581&lt;=6000),"&gt;5000CC"))))))</f>
        <v>1000-2000CC</v>
      </c>
    </row>
    <row r="1582" spans="1:11" x14ac:dyDescent="0.3">
      <c r="A1582">
        <v>4865</v>
      </c>
      <c r="B1582" t="s">
        <v>31</v>
      </c>
      <c r="C1582" s="10">
        <v>9.0299999999999994</v>
      </c>
      <c r="D1582" s="3">
        <v>24311</v>
      </c>
      <c r="E1582" t="s">
        <v>12</v>
      </c>
      <c r="F1582" t="s">
        <v>13</v>
      </c>
      <c r="G1582" t="s">
        <v>9</v>
      </c>
      <c r="H1582">
        <v>2019</v>
      </c>
      <c r="I1582">
        <v>2179</v>
      </c>
      <c r="J1582" t="s">
        <v>10</v>
      </c>
      <c r="K1582" t="str">
        <f>IF(AND(I1582&gt;600,I1582&lt;=1000),"600-1000CC",IF(AND(I1582&gt;1000,I1582&lt;=2000),"1000-2000CC",IF(AND(I1582&gt;2000,I1582&lt;=3000),"2000-3000CC",IF(AND(I1582&gt;3000,I1582&lt;=4000),"3000-4000CC",IF(AND(I1582&gt;4000,I1582&lt;=5000),"4000-5000CC",IF(AND(I1582&gt;5000,I1582&lt;=6000),"&gt;5000CC"))))))</f>
        <v>2000-3000CC</v>
      </c>
    </row>
    <row r="1583" spans="1:11" x14ac:dyDescent="0.3">
      <c r="A1583">
        <v>95</v>
      </c>
      <c r="B1583" t="s">
        <v>103</v>
      </c>
      <c r="C1583" s="10">
        <v>9</v>
      </c>
      <c r="D1583" s="3">
        <v>17000</v>
      </c>
      <c r="E1583" t="s">
        <v>12</v>
      </c>
      <c r="F1583" t="s">
        <v>8</v>
      </c>
      <c r="G1583" t="s">
        <v>9</v>
      </c>
      <c r="H1583">
        <v>2019</v>
      </c>
      <c r="I1583">
        <v>1199</v>
      </c>
      <c r="J1583" t="s">
        <v>10</v>
      </c>
      <c r="K1583" t="str">
        <f>IF(AND(I1583&gt;600,I1583&lt;=1000),"600-1000CC",IF(AND(I1583&gt;1000,I1583&lt;=2000),"1000-2000CC",IF(AND(I1583&gt;2000,I1583&lt;=3000),"2000-3000CC",IF(AND(I1583&gt;3000,I1583&lt;=4000),"3000-4000CC",IF(AND(I1583&gt;4000,I1583&lt;=5000),"4000-5000CC",IF(AND(I1583&gt;5000,I1583&lt;=6000),"&gt;5000CC"))))))</f>
        <v>1000-2000CC</v>
      </c>
    </row>
    <row r="1584" spans="1:11" x14ac:dyDescent="0.3">
      <c r="A1584">
        <v>523</v>
      </c>
      <c r="B1584" t="s">
        <v>449</v>
      </c>
      <c r="C1584" s="10">
        <v>9</v>
      </c>
      <c r="D1584" s="3">
        <v>52481</v>
      </c>
      <c r="E1584" t="s">
        <v>12</v>
      </c>
      <c r="F1584" t="s">
        <v>13</v>
      </c>
      <c r="G1584" t="s">
        <v>27</v>
      </c>
      <c r="H1584">
        <v>2016</v>
      </c>
      <c r="I1584">
        <v>1197</v>
      </c>
      <c r="J1584" t="s">
        <v>10</v>
      </c>
      <c r="K1584" t="str">
        <f>IF(AND(I1584&gt;600,I1584&lt;=1000),"600-1000CC",IF(AND(I1584&gt;1000,I1584&lt;=2000),"1000-2000CC",IF(AND(I1584&gt;2000,I1584&lt;=3000),"2000-3000CC",IF(AND(I1584&gt;3000,I1584&lt;=4000),"3000-4000CC",IF(AND(I1584&gt;4000,I1584&lt;=5000),"4000-5000CC",IF(AND(I1584&gt;5000,I1584&lt;=6000),"&gt;5000CC"))))))</f>
        <v>1000-2000CC</v>
      </c>
    </row>
    <row r="1585" spans="1:11" x14ac:dyDescent="0.3">
      <c r="A1585">
        <v>879</v>
      </c>
      <c r="B1585" t="s">
        <v>653</v>
      </c>
      <c r="C1585" s="10">
        <v>9</v>
      </c>
      <c r="D1585" s="3">
        <v>50000</v>
      </c>
      <c r="E1585" t="s">
        <v>7</v>
      </c>
      <c r="F1585" t="s">
        <v>8</v>
      </c>
      <c r="G1585" t="s">
        <v>27</v>
      </c>
      <c r="H1585">
        <v>2017</v>
      </c>
      <c r="I1585">
        <v>2987</v>
      </c>
      <c r="J1585" t="s">
        <v>10</v>
      </c>
      <c r="K1585" t="str">
        <f>IF(AND(I1585&gt;600,I1585&lt;=1000),"600-1000CC",IF(AND(I1585&gt;1000,I1585&lt;=2000),"1000-2000CC",IF(AND(I1585&gt;2000,I1585&lt;=3000),"2000-3000CC",IF(AND(I1585&gt;3000,I1585&lt;=4000),"3000-4000CC",IF(AND(I1585&gt;4000,I1585&lt;=5000),"4000-5000CC",IF(AND(I1585&gt;5000,I1585&lt;=6000),"&gt;5000CC"))))))</f>
        <v>2000-3000CC</v>
      </c>
    </row>
    <row r="1586" spans="1:11" x14ac:dyDescent="0.3">
      <c r="A1586">
        <v>1226</v>
      </c>
      <c r="B1586" t="s">
        <v>830</v>
      </c>
      <c r="C1586" s="10">
        <v>9</v>
      </c>
      <c r="D1586" s="3">
        <v>20000</v>
      </c>
      <c r="E1586" t="s">
        <v>12</v>
      </c>
      <c r="F1586" t="s">
        <v>8</v>
      </c>
      <c r="G1586" t="s">
        <v>9</v>
      </c>
      <c r="H1586">
        <v>2019</v>
      </c>
      <c r="I1586">
        <v>1950</v>
      </c>
      <c r="J1586" t="s">
        <v>10</v>
      </c>
      <c r="K1586" t="str">
        <f>IF(AND(I1586&gt;600,I1586&lt;=1000),"600-1000CC",IF(AND(I1586&gt;1000,I1586&lt;=2000),"1000-2000CC",IF(AND(I1586&gt;2000,I1586&lt;=3000),"2000-3000CC",IF(AND(I1586&gt;3000,I1586&lt;=4000),"3000-4000CC",IF(AND(I1586&gt;4000,I1586&lt;=5000),"4000-5000CC",IF(AND(I1586&gt;5000,I1586&lt;=6000),"&gt;5000CC"))))))</f>
        <v>1000-2000CC</v>
      </c>
    </row>
    <row r="1587" spans="1:11" x14ac:dyDescent="0.3">
      <c r="A1587">
        <v>1563</v>
      </c>
      <c r="B1587" t="s">
        <v>830</v>
      </c>
      <c r="C1587" s="10">
        <v>9</v>
      </c>
      <c r="D1587" s="3">
        <v>20000</v>
      </c>
      <c r="E1587" t="s">
        <v>12</v>
      </c>
      <c r="F1587" t="s">
        <v>8</v>
      </c>
      <c r="G1587" t="s">
        <v>9</v>
      </c>
      <c r="H1587">
        <v>2019</v>
      </c>
      <c r="I1587">
        <v>1598</v>
      </c>
      <c r="J1587" t="s">
        <v>10</v>
      </c>
      <c r="K1587" t="str">
        <f>IF(AND(I1587&gt;600,I1587&lt;=1000),"600-1000CC",IF(AND(I1587&gt;1000,I1587&lt;=2000),"1000-2000CC",IF(AND(I1587&gt;2000,I1587&lt;=3000),"2000-3000CC",IF(AND(I1587&gt;3000,I1587&lt;=4000),"3000-4000CC",IF(AND(I1587&gt;4000,I1587&lt;=5000),"4000-5000CC",IF(AND(I1587&gt;5000,I1587&lt;=6000),"&gt;5000CC"))))))</f>
        <v>1000-2000CC</v>
      </c>
    </row>
    <row r="1588" spans="1:11" x14ac:dyDescent="0.3">
      <c r="A1588">
        <v>1710</v>
      </c>
      <c r="B1588" t="s">
        <v>277</v>
      </c>
      <c r="C1588" s="10">
        <v>9</v>
      </c>
      <c r="D1588" s="3">
        <v>9500</v>
      </c>
      <c r="E1588" t="s">
        <v>12</v>
      </c>
      <c r="F1588" t="s">
        <v>8</v>
      </c>
      <c r="G1588" t="s">
        <v>9</v>
      </c>
      <c r="H1588">
        <v>2020</v>
      </c>
      <c r="I1588">
        <v>1497</v>
      </c>
      <c r="J1588" t="s">
        <v>10</v>
      </c>
      <c r="K1588" t="str">
        <f>IF(AND(I1588&gt;600,I1588&lt;=1000),"600-1000CC",IF(AND(I1588&gt;1000,I1588&lt;=2000),"1000-2000CC",IF(AND(I1588&gt;2000,I1588&lt;=3000),"2000-3000CC",IF(AND(I1588&gt;3000,I1588&lt;=4000),"3000-4000CC",IF(AND(I1588&gt;4000,I1588&lt;=5000),"4000-5000CC",IF(AND(I1588&gt;5000,I1588&lt;=6000),"&gt;5000CC"))))))</f>
        <v>1000-2000CC</v>
      </c>
    </row>
    <row r="1589" spans="1:11" x14ac:dyDescent="0.3">
      <c r="A1589">
        <v>1889</v>
      </c>
      <c r="B1589" t="s">
        <v>60</v>
      </c>
      <c r="C1589" s="10">
        <v>9</v>
      </c>
      <c r="D1589" s="3">
        <v>70000</v>
      </c>
      <c r="E1589" t="s">
        <v>7</v>
      </c>
      <c r="F1589" t="s">
        <v>8</v>
      </c>
      <c r="G1589" t="s">
        <v>9</v>
      </c>
      <c r="H1589">
        <v>2015</v>
      </c>
      <c r="I1589">
        <v>1598</v>
      </c>
      <c r="J1589" t="s">
        <v>10</v>
      </c>
      <c r="K1589" t="str">
        <f>IF(AND(I1589&gt;600,I1589&lt;=1000),"600-1000CC",IF(AND(I1589&gt;1000,I1589&lt;=2000),"1000-2000CC",IF(AND(I1589&gt;2000,I1589&lt;=3000),"2000-3000CC",IF(AND(I1589&gt;3000,I1589&lt;=4000),"3000-4000CC",IF(AND(I1589&gt;4000,I1589&lt;=5000),"4000-5000CC",IF(AND(I1589&gt;5000,I1589&lt;=6000),"&gt;5000CC"))))))</f>
        <v>1000-2000CC</v>
      </c>
    </row>
    <row r="1590" spans="1:11" x14ac:dyDescent="0.3">
      <c r="A1590">
        <v>2035</v>
      </c>
      <c r="B1590" t="s">
        <v>1080</v>
      </c>
      <c r="C1590" s="10">
        <v>9</v>
      </c>
      <c r="D1590" s="3">
        <v>8500</v>
      </c>
      <c r="E1590" t="s">
        <v>12</v>
      </c>
      <c r="F1590" t="s">
        <v>13</v>
      </c>
      <c r="G1590" t="s">
        <v>9</v>
      </c>
      <c r="H1590">
        <v>2021</v>
      </c>
      <c r="I1590">
        <v>1248</v>
      </c>
      <c r="J1590" t="s">
        <v>10</v>
      </c>
      <c r="K1590" t="str">
        <f>IF(AND(I1590&gt;600,I1590&lt;=1000),"600-1000CC",IF(AND(I1590&gt;1000,I1590&lt;=2000),"1000-2000CC",IF(AND(I1590&gt;2000,I1590&lt;=3000),"2000-3000CC",IF(AND(I1590&gt;3000,I1590&lt;=4000),"3000-4000CC",IF(AND(I1590&gt;4000,I1590&lt;=5000),"4000-5000CC",IF(AND(I1590&gt;5000,I1590&lt;=6000),"&gt;5000CC"))))))</f>
        <v>1000-2000CC</v>
      </c>
    </row>
    <row r="1591" spans="1:11" x14ac:dyDescent="0.3">
      <c r="A1591">
        <v>2372</v>
      </c>
      <c r="B1591" t="s">
        <v>1210</v>
      </c>
      <c r="C1591" s="10">
        <v>9</v>
      </c>
      <c r="D1591" s="3">
        <v>20000</v>
      </c>
      <c r="E1591" t="s">
        <v>12</v>
      </c>
      <c r="F1591" t="s">
        <v>8</v>
      </c>
      <c r="G1591" t="s">
        <v>9</v>
      </c>
      <c r="H1591">
        <v>2021</v>
      </c>
      <c r="I1591">
        <v>1061</v>
      </c>
      <c r="J1591" t="s">
        <v>10</v>
      </c>
      <c r="K1591" t="str">
        <f>IF(AND(I1591&gt;600,I1591&lt;=1000),"600-1000CC",IF(AND(I1591&gt;1000,I1591&lt;=2000),"1000-2000CC",IF(AND(I1591&gt;2000,I1591&lt;=3000),"2000-3000CC",IF(AND(I1591&gt;3000,I1591&lt;=4000),"3000-4000CC",IF(AND(I1591&gt;4000,I1591&lt;=5000),"4000-5000CC",IF(AND(I1591&gt;5000,I1591&lt;=6000),"&gt;5000CC"))))))</f>
        <v>1000-2000CC</v>
      </c>
    </row>
    <row r="1592" spans="1:11" x14ac:dyDescent="0.3">
      <c r="A1592">
        <v>2651</v>
      </c>
      <c r="B1592" t="s">
        <v>1306</v>
      </c>
      <c r="C1592" s="10">
        <v>9</v>
      </c>
      <c r="D1592" s="3">
        <v>5000</v>
      </c>
      <c r="E1592" t="s">
        <v>7</v>
      </c>
      <c r="F1592" t="s">
        <v>8</v>
      </c>
      <c r="G1592" t="s">
        <v>9</v>
      </c>
      <c r="H1592">
        <v>2022</v>
      </c>
      <c r="I1592">
        <v>999</v>
      </c>
      <c r="J1592" t="s">
        <v>10</v>
      </c>
      <c r="K1592" t="str">
        <f>IF(AND(I1592&gt;600,I1592&lt;=1000),"600-1000CC",IF(AND(I1592&gt;1000,I1592&lt;=2000),"1000-2000CC",IF(AND(I1592&gt;2000,I1592&lt;=3000),"2000-3000CC",IF(AND(I1592&gt;3000,I1592&lt;=4000),"3000-4000CC",IF(AND(I1592&gt;4000,I1592&lt;=5000),"4000-5000CC",IF(AND(I1592&gt;5000,I1592&lt;=6000),"&gt;5000CC"))))))</f>
        <v>600-1000CC</v>
      </c>
    </row>
    <row r="1593" spans="1:11" x14ac:dyDescent="0.3">
      <c r="A1593">
        <v>2838</v>
      </c>
      <c r="B1593" t="s">
        <v>1361</v>
      </c>
      <c r="C1593" s="10">
        <v>9</v>
      </c>
      <c r="D1593" s="3">
        <v>20000</v>
      </c>
      <c r="E1593" t="s">
        <v>12</v>
      </c>
      <c r="F1593" t="s">
        <v>8</v>
      </c>
      <c r="G1593" t="s">
        <v>9</v>
      </c>
      <c r="H1593">
        <v>2020</v>
      </c>
      <c r="I1593">
        <v>1499</v>
      </c>
      <c r="J1593" t="s">
        <v>10</v>
      </c>
      <c r="K1593" t="str">
        <f>IF(AND(I1593&gt;600,I1593&lt;=1000),"600-1000CC",IF(AND(I1593&gt;1000,I1593&lt;=2000),"1000-2000CC",IF(AND(I1593&gt;2000,I1593&lt;=3000),"2000-3000CC",IF(AND(I1593&gt;3000,I1593&lt;=4000),"3000-4000CC",IF(AND(I1593&gt;4000,I1593&lt;=5000),"4000-5000CC",IF(AND(I1593&gt;5000,I1593&lt;=6000),"&gt;5000CC"))))))</f>
        <v>1000-2000CC</v>
      </c>
    </row>
    <row r="1594" spans="1:11" x14ac:dyDescent="0.3">
      <c r="A1594">
        <v>2852</v>
      </c>
      <c r="B1594" t="s">
        <v>1255</v>
      </c>
      <c r="C1594" s="10">
        <v>9</v>
      </c>
      <c r="D1594" s="3">
        <v>80000</v>
      </c>
      <c r="E1594" t="s">
        <v>7</v>
      </c>
      <c r="F1594" t="s">
        <v>8</v>
      </c>
      <c r="G1594" t="s">
        <v>9</v>
      </c>
      <c r="H1594">
        <v>2016</v>
      </c>
      <c r="I1594">
        <v>1248</v>
      </c>
      <c r="J1594" t="s">
        <v>61</v>
      </c>
      <c r="K1594" t="str">
        <f>IF(AND(I1594&gt;600,I1594&lt;=1000),"600-1000CC",IF(AND(I1594&gt;1000,I1594&lt;=2000),"1000-2000CC",IF(AND(I1594&gt;2000,I1594&lt;=3000),"2000-3000CC",IF(AND(I1594&gt;3000,I1594&lt;=4000),"3000-4000CC",IF(AND(I1594&gt;4000,I1594&lt;=5000),"4000-5000CC",IF(AND(I1594&gt;5000,I1594&lt;=6000),"&gt;5000CC"))))))</f>
        <v>1000-2000CC</v>
      </c>
    </row>
    <row r="1595" spans="1:11" x14ac:dyDescent="0.3">
      <c r="A1595">
        <v>3342</v>
      </c>
      <c r="B1595" t="s">
        <v>1497</v>
      </c>
      <c r="C1595" s="10">
        <v>9</v>
      </c>
      <c r="D1595" s="3">
        <v>90000</v>
      </c>
      <c r="E1595" t="s">
        <v>12</v>
      </c>
      <c r="F1595" t="s">
        <v>13</v>
      </c>
      <c r="G1595" t="s">
        <v>27</v>
      </c>
      <c r="H1595">
        <v>2012</v>
      </c>
      <c r="I1595">
        <v>1086</v>
      </c>
      <c r="J1595" t="s">
        <v>10</v>
      </c>
      <c r="K1595" t="str">
        <f>IF(AND(I1595&gt;600,I1595&lt;=1000),"600-1000CC",IF(AND(I1595&gt;1000,I1595&lt;=2000),"1000-2000CC",IF(AND(I1595&gt;2000,I1595&lt;=3000),"2000-3000CC",IF(AND(I1595&gt;3000,I1595&lt;=4000),"3000-4000CC",IF(AND(I1595&gt;4000,I1595&lt;=5000),"4000-5000CC",IF(AND(I1595&gt;5000,I1595&lt;=6000),"&gt;5000CC"))))))</f>
        <v>1000-2000CC</v>
      </c>
    </row>
    <row r="1596" spans="1:11" x14ac:dyDescent="0.3">
      <c r="A1596">
        <v>3350</v>
      </c>
      <c r="B1596" t="s">
        <v>1453</v>
      </c>
      <c r="C1596" s="10">
        <v>9</v>
      </c>
      <c r="D1596" s="3">
        <v>15000</v>
      </c>
      <c r="E1596" t="s">
        <v>12</v>
      </c>
      <c r="F1596" t="s">
        <v>8</v>
      </c>
      <c r="G1596" t="s">
        <v>9</v>
      </c>
      <c r="H1596">
        <v>2020</v>
      </c>
      <c r="I1596">
        <v>1197</v>
      </c>
      <c r="J1596" t="s">
        <v>10</v>
      </c>
      <c r="K1596" t="str">
        <f>IF(AND(I1596&gt;600,I1596&lt;=1000),"600-1000CC",IF(AND(I1596&gt;1000,I1596&lt;=2000),"1000-2000CC",IF(AND(I1596&gt;2000,I1596&lt;=3000),"2000-3000CC",IF(AND(I1596&gt;3000,I1596&lt;=4000),"3000-4000CC",IF(AND(I1596&gt;4000,I1596&lt;=5000),"4000-5000CC",IF(AND(I1596&gt;5000,I1596&lt;=6000),"&gt;5000CC"))))))</f>
        <v>1000-2000CC</v>
      </c>
    </row>
    <row r="1597" spans="1:11" x14ac:dyDescent="0.3">
      <c r="A1597">
        <v>3641</v>
      </c>
      <c r="B1597" t="s">
        <v>1578</v>
      </c>
      <c r="C1597" s="10">
        <v>9</v>
      </c>
      <c r="D1597" s="3">
        <v>50000</v>
      </c>
      <c r="E1597" t="s">
        <v>7</v>
      </c>
      <c r="F1597" t="s">
        <v>8</v>
      </c>
      <c r="G1597" t="s">
        <v>9</v>
      </c>
      <c r="H1597">
        <v>2021</v>
      </c>
      <c r="I1597">
        <v>998</v>
      </c>
      <c r="J1597" t="s">
        <v>10</v>
      </c>
      <c r="K1597" t="str">
        <f>IF(AND(I1597&gt;600,I1597&lt;=1000),"600-1000CC",IF(AND(I1597&gt;1000,I1597&lt;=2000),"1000-2000CC",IF(AND(I1597&gt;2000,I1597&lt;=3000),"2000-3000CC",IF(AND(I1597&gt;3000,I1597&lt;=4000),"3000-4000CC",IF(AND(I1597&gt;4000,I1597&lt;=5000),"4000-5000CC",IF(AND(I1597&gt;5000,I1597&lt;=6000),"&gt;5000CC"))))))</f>
        <v>600-1000CC</v>
      </c>
    </row>
    <row r="1598" spans="1:11" x14ac:dyDescent="0.3">
      <c r="A1598">
        <v>3859</v>
      </c>
      <c r="B1598" t="s">
        <v>1634</v>
      </c>
      <c r="C1598" s="10">
        <v>9</v>
      </c>
      <c r="D1598" s="3">
        <v>50000</v>
      </c>
      <c r="E1598" t="s">
        <v>12</v>
      </c>
      <c r="F1598" t="s">
        <v>13</v>
      </c>
      <c r="G1598" t="s">
        <v>9</v>
      </c>
      <c r="H1598">
        <v>2020</v>
      </c>
      <c r="I1598">
        <v>1997</v>
      </c>
      <c r="J1598" t="s">
        <v>10</v>
      </c>
      <c r="K1598" t="str">
        <f>IF(AND(I1598&gt;600,I1598&lt;=1000),"600-1000CC",IF(AND(I1598&gt;1000,I1598&lt;=2000),"1000-2000CC",IF(AND(I1598&gt;2000,I1598&lt;=3000),"2000-3000CC",IF(AND(I1598&gt;3000,I1598&lt;=4000),"3000-4000CC",IF(AND(I1598&gt;4000,I1598&lt;=5000),"4000-5000CC",IF(AND(I1598&gt;5000,I1598&lt;=6000),"&gt;5000CC"))))))</f>
        <v>1000-2000CC</v>
      </c>
    </row>
    <row r="1599" spans="1:11" x14ac:dyDescent="0.3">
      <c r="A1599">
        <v>3865</v>
      </c>
      <c r="B1599" t="s">
        <v>1637</v>
      </c>
      <c r="C1599" s="10">
        <v>9</v>
      </c>
      <c r="D1599" s="3">
        <v>25000</v>
      </c>
      <c r="E1599" t="s">
        <v>12</v>
      </c>
      <c r="F1599" t="s">
        <v>8</v>
      </c>
      <c r="G1599" t="s">
        <v>9</v>
      </c>
      <c r="H1599">
        <v>2019</v>
      </c>
      <c r="I1599">
        <v>2835</v>
      </c>
      <c r="J1599" t="s">
        <v>10</v>
      </c>
      <c r="K1599" t="str">
        <f>IF(AND(I1599&gt;600,I1599&lt;=1000),"600-1000CC",IF(AND(I1599&gt;1000,I1599&lt;=2000),"1000-2000CC",IF(AND(I1599&gt;2000,I1599&lt;=3000),"2000-3000CC",IF(AND(I1599&gt;3000,I1599&lt;=4000),"3000-4000CC",IF(AND(I1599&gt;4000,I1599&lt;=5000),"4000-5000CC",IF(AND(I1599&gt;5000,I1599&lt;=6000),"&gt;5000CC"))))))</f>
        <v>2000-3000CC</v>
      </c>
    </row>
    <row r="1600" spans="1:11" x14ac:dyDescent="0.3">
      <c r="A1600">
        <v>4411</v>
      </c>
      <c r="B1600" t="s">
        <v>103</v>
      </c>
      <c r="C1600" s="10">
        <v>9</v>
      </c>
      <c r="D1600" s="3">
        <v>17000</v>
      </c>
      <c r="E1600" t="s">
        <v>12</v>
      </c>
      <c r="F1600" t="s">
        <v>8</v>
      </c>
      <c r="G1600" t="s">
        <v>9</v>
      </c>
      <c r="H1600">
        <v>2019</v>
      </c>
      <c r="I1600">
        <v>2143</v>
      </c>
      <c r="J1600" t="s">
        <v>10</v>
      </c>
      <c r="K1600" t="str">
        <f>IF(AND(I1600&gt;600,I1600&lt;=1000),"600-1000CC",IF(AND(I1600&gt;1000,I1600&lt;=2000),"1000-2000CC",IF(AND(I1600&gt;2000,I1600&lt;=3000),"2000-3000CC",IF(AND(I1600&gt;3000,I1600&lt;=4000),"3000-4000CC",IF(AND(I1600&gt;4000,I1600&lt;=5000),"4000-5000CC",IF(AND(I1600&gt;5000,I1600&lt;=6000),"&gt;5000CC"))))))</f>
        <v>2000-3000CC</v>
      </c>
    </row>
    <row r="1601" spans="1:11" x14ac:dyDescent="0.3">
      <c r="A1601">
        <v>4622</v>
      </c>
      <c r="B1601" t="s">
        <v>103</v>
      </c>
      <c r="C1601" s="10">
        <v>9</v>
      </c>
      <c r="D1601" s="3">
        <v>17000</v>
      </c>
      <c r="E1601" t="s">
        <v>12</v>
      </c>
      <c r="F1601" t="s">
        <v>8</v>
      </c>
      <c r="G1601" t="s">
        <v>9</v>
      </c>
      <c r="H1601">
        <v>2019</v>
      </c>
      <c r="I1601">
        <v>1248</v>
      </c>
      <c r="J1601" t="s">
        <v>10</v>
      </c>
      <c r="K1601" t="str">
        <f>IF(AND(I1601&gt;600,I1601&lt;=1000),"600-1000CC",IF(AND(I1601&gt;1000,I1601&lt;=2000),"1000-2000CC",IF(AND(I1601&gt;2000,I1601&lt;=3000),"2000-3000CC",IF(AND(I1601&gt;3000,I1601&lt;=4000),"3000-4000CC",IF(AND(I1601&gt;4000,I1601&lt;=5000),"4000-5000CC",IF(AND(I1601&gt;5000,I1601&lt;=6000),"&gt;5000CC"))))))</f>
        <v>1000-2000CC</v>
      </c>
    </row>
    <row r="1602" spans="1:11" x14ac:dyDescent="0.3">
      <c r="A1602">
        <v>4673</v>
      </c>
      <c r="B1602" t="s">
        <v>1151</v>
      </c>
      <c r="C1602" s="10">
        <v>9</v>
      </c>
      <c r="D1602" s="3">
        <v>120000</v>
      </c>
      <c r="E1602" t="s">
        <v>7</v>
      </c>
      <c r="F1602" t="s">
        <v>8</v>
      </c>
      <c r="G1602" t="s">
        <v>9</v>
      </c>
      <c r="H1602">
        <v>2016</v>
      </c>
      <c r="I1602">
        <v>1197</v>
      </c>
      <c r="J1602" t="s">
        <v>10</v>
      </c>
      <c r="K1602" t="str">
        <f>IF(AND(I1602&gt;600,I1602&lt;=1000),"600-1000CC",IF(AND(I1602&gt;1000,I1602&lt;=2000),"1000-2000CC",IF(AND(I1602&gt;2000,I1602&lt;=3000),"2000-3000CC",IF(AND(I1602&gt;3000,I1602&lt;=4000),"3000-4000CC",IF(AND(I1602&gt;4000,I1602&lt;=5000),"4000-5000CC",IF(AND(I1602&gt;5000,I1602&lt;=6000),"&gt;5000CC"))))))</f>
        <v>1000-2000CC</v>
      </c>
    </row>
    <row r="1603" spans="1:11" x14ac:dyDescent="0.3">
      <c r="A1603">
        <v>4928</v>
      </c>
      <c r="B1603" t="s">
        <v>103</v>
      </c>
      <c r="C1603" s="10">
        <v>9</v>
      </c>
      <c r="D1603" s="3">
        <v>17000</v>
      </c>
      <c r="E1603" t="s">
        <v>12</v>
      </c>
      <c r="F1603" t="s">
        <v>8</v>
      </c>
      <c r="G1603" t="s">
        <v>9</v>
      </c>
      <c r="H1603">
        <v>2019</v>
      </c>
      <c r="I1603">
        <v>1061</v>
      </c>
      <c r="J1603" t="s">
        <v>10</v>
      </c>
      <c r="K1603" t="str">
        <f>IF(AND(I1603&gt;600,I1603&lt;=1000),"600-1000CC",IF(AND(I1603&gt;1000,I1603&lt;=2000),"1000-2000CC",IF(AND(I1603&gt;2000,I1603&lt;=3000),"2000-3000CC",IF(AND(I1603&gt;3000,I1603&lt;=4000),"3000-4000CC",IF(AND(I1603&gt;4000,I1603&lt;=5000),"4000-5000CC",IF(AND(I1603&gt;5000,I1603&lt;=6000),"&gt;5000CC"))))))</f>
        <v>1000-2000CC</v>
      </c>
    </row>
    <row r="1604" spans="1:11" x14ac:dyDescent="0.3">
      <c r="A1604">
        <v>803</v>
      </c>
      <c r="B1604" t="s">
        <v>69</v>
      </c>
      <c r="C1604" s="10">
        <v>8.99</v>
      </c>
      <c r="D1604" s="3">
        <v>37842</v>
      </c>
      <c r="E1604" t="s">
        <v>12</v>
      </c>
      <c r="F1604" t="s">
        <v>8</v>
      </c>
      <c r="G1604" t="s">
        <v>9</v>
      </c>
      <c r="H1604">
        <v>2018</v>
      </c>
      <c r="I1604">
        <v>2494</v>
      </c>
      <c r="J1604" t="s">
        <v>10</v>
      </c>
      <c r="K1604" t="str">
        <f>IF(AND(I1604&gt;600,I1604&lt;=1000),"600-1000CC",IF(AND(I1604&gt;1000,I1604&lt;=2000),"1000-2000CC",IF(AND(I1604&gt;2000,I1604&lt;=3000),"2000-3000CC",IF(AND(I1604&gt;3000,I1604&lt;=4000),"3000-4000CC",IF(AND(I1604&gt;4000,I1604&lt;=5000),"4000-5000CC",IF(AND(I1604&gt;5000,I1604&lt;=6000),"&gt;5000CC"))))))</f>
        <v>2000-3000CC</v>
      </c>
    </row>
    <row r="1605" spans="1:11" x14ac:dyDescent="0.3">
      <c r="A1605">
        <v>1822</v>
      </c>
      <c r="B1605" t="s">
        <v>1015</v>
      </c>
      <c r="C1605" s="10">
        <v>8.99</v>
      </c>
      <c r="D1605" s="3">
        <v>20000</v>
      </c>
      <c r="E1605" t="s">
        <v>12</v>
      </c>
      <c r="F1605" t="s">
        <v>13</v>
      </c>
      <c r="G1605" t="s">
        <v>9</v>
      </c>
      <c r="H1605">
        <v>2021</v>
      </c>
      <c r="I1605">
        <v>1197</v>
      </c>
      <c r="J1605" t="s">
        <v>10</v>
      </c>
      <c r="K1605" t="str">
        <f>IF(AND(I1605&gt;600,I1605&lt;=1000),"600-1000CC",IF(AND(I1605&gt;1000,I1605&lt;=2000),"1000-2000CC",IF(AND(I1605&gt;2000,I1605&lt;=3000),"2000-3000CC",IF(AND(I1605&gt;3000,I1605&lt;=4000),"3000-4000CC",IF(AND(I1605&gt;4000,I1605&lt;=5000),"4000-5000CC",IF(AND(I1605&gt;5000,I1605&lt;=6000),"&gt;5000CC"))))))</f>
        <v>1000-2000CC</v>
      </c>
    </row>
    <row r="1606" spans="1:11" x14ac:dyDescent="0.3">
      <c r="A1606">
        <v>2458</v>
      </c>
      <c r="B1606" t="s">
        <v>1121</v>
      </c>
      <c r="C1606" s="10">
        <v>8.9700000000000006</v>
      </c>
      <c r="D1606" s="3">
        <v>91649</v>
      </c>
      <c r="E1606" t="s">
        <v>7</v>
      </c>
      <c r="F1606" t="s">
        <v>8</v>
      </c>
      <c r="G1606" t="s">
        <v>9</v>
      </c>
      <c r="H1606">
        <v>2016</v>
      </c>
      <c r="I1606">
        <v>1248</v>
      </c>
      <c r="J1606" t="s">
        <v>10</v>
      </c>
      <c r="K1606" t="str">
        <f>IF(AND(I1606&gt;600,I1606&lt;=1000),"600-1000CC",IF(AND(I1606&gt;1000,I1606&lt;=2000),"1000-2000CC",IF(AND(I1606&gt;2000,I1606&lt;=3000),"2000-3000CC",IF(AND(I1606&gt;3000,I1606&lt;=4000),"3000-4000CC",IF(AND(I1606&gt;4000,I1606&lt;=5000),"4000-5000CC",IF(AND(I1606&gt;5000,I1606&lt;=6000),"&gt;5000CC"))))))</f>
        <v>1000-2000CC</v>
      </c>
    </row>
    <row r="1607" spans="1:11" x14ac:dyDescent="0.3">
      <c r="A1607">
        <v>4780</v>
      </c>
      <c r="B1607" t="s">
        <v>1807</v>
      </c>
      <c r="C1607" s="10">
        <v>8.9700000000000006</v>
      </c>
      <c r="D1607" s="3">
        <v>92167</v>
      </c>
      <c r="E1607" t="s">
        <v>7</v>
      </c>
      <c r="F1607" t="s">
        <v>8</v>
      </c>
      <c r="G1607" t="s">
        <v>27</v>
      </c>
      <c r="H1607">
        <v>2018</v>
      </c>
      <c r="I1607">
        <v>1199</v>
      </c>
      <c r="J1607" t="s">
        <v>10</v>
      </c>
      <c r="K1607" t="str">
        <f>IF(AND(I1607&gt;600,I1607&lt;=1000),"600-1000CC",IF(AND(I1607&gt;1000,I1607&lt;=2000),"1000-2000CC",IF(AND(I1607&gt;2000,I1607&lt;=3000),"2000-3000CC",IF(AND(I1607&gt;3000,I1607&lt;=4000),"3000-4000CC",IF(AND(I1607&gt;4000,I1607&lt;=5000),"4000-5000CC",IF(AND(I1607&gt;5000,I1607&lt;=6000),"&gt;5000CC"))))))</f>
        <v>1000-2000CC</v>
      </c>
    </row>
    <row r="1608" spans="1:11" x14ac:dyDescent="0.3">
      <c r="A1608">
        <v>1206</v>
      </c>
      <c r="B1608" t="s">
        <v>823</v>
      </c>
      <c r="C1608" s="10">
        <v>8.9499999999999993</v>
      </c>
      <c r="D1608" s="3">
        <v>85000</v>
      </c>
      <c r="E1608" t="s">
        <v>7</v>
      </c>
      <c r="F1608" t="s">
        <v>13</v>
      </c>
      <c r="G1608" t="s">
        <v>9</v>
      </c>
      <c r="H1608">
        <v>2017</v>
      </c>
      <c r="I1608">
        <v>1248</v>
      </c>
      <c r="J1608" t="s">
        <v>10</v>
      </c>
      <c r="K1608" t="str">
        <f>IF(AND(I1608&gt;600,I1608&lt;=1000),"600-1000CC",IF(AND(I1608&gt;1000,I1608&lt;=2000),"1000-2000CC",IF(AND(I1608&gt;2000,I1608&lt;=3000),"2000-3000CC",IF(AND(I1608&gt;3000,I1608&lt;=4000),"3000-4000CC",IF(AND(I1608&gt;4000,I1608&lt;=5000),"4000-5000CC",IF(AND(I1608&gt;5000,I1608&lt;=6000),"&gt;5000CC"))))))</f>
        <v>1000-2000CC</v>
      </c>
    </row>
    <row r="1609" spans="1:11" x14ac:dyDescent="0.3">
      <c r="A1609">
        <v>1280</v>
      </c>
      <c r="B1609" t="s">
        <v>173</v>
      </c>
      <c r="C1609" s="10">
        <v>8.9499999999999993</v>
      </c>
      <c r="D1609" s="3">
        <v>63000</v>
      </c>
      <c r="E1609" t="s">
        <v>12</v>
      </c>
      <c r="F1609" t="s">
        <v>13</v>
      </c>
      <c r="G1609" t="s">
        <v>9</v>
      </c>
      <c r="H1609">
        <v>2014</v>
      </c>
      <c r="I1609">
        <v>1968</v>
      </c>
      <c r="J1609" t="s">
        <v>10</v>
      </c>
      <c r="K1609" t="str">
        <f>IF(AND(I1609&gt;600,I1609&lt;=1000),"600-1000CC",IF(AND(I1609&gt;1000,I1609&lt;=2000),"1000-2000CC",IF(AND(I1609&gt;2000,I1609&lt;=3000),"2000-3000CC",IF(AND(I1609&gt;3000,I1609&lt;=4000),"3000-4000CC",IF(AND(I1609&gt;4000,I1609&lt;=5000),"4000-5000CC",IF(AND(I1609&gt;5000,I1609&lt;=6000),"&gt;5000CC"))))))</f>
        <v>1000-2000CC</v>
      </c>
    </row>
    <row r="1610" spans="1:11" x14ac:dyDescent="0.3">
      <c r="A1610">
        <v>1533</v>
      </c>
      <c r="B1610" t="s">
        <v>823</v>
      </c>
      <c r="C1610" s="10">
        <v>8.9499999999999993</v>
      </c>
      <c r="D1610" s="3">
        <v>85000</v>
      </c>
      <c r="E1610" t="s">
        <v>7</v>
      </c>
      <c r="F1610" t="s">
        <v>13</v>
      </c>
      <c r="G1610" t="s">
        <v>9</v>
      </c>
      <c r="H1610">
        <v>2017</v>
      </c>
      <c r="I1610">
        <v>1498</v>
      </c>
      <c r="J1610" t="s">
        <v>10</v>
      </c>
      <c r="K1610" t="str">
        <f>IF(AND(I1610&gt;600,I1610&lt;=1000),"600-1000CC",IF(AND(I1610&gt;1000,I1610&lt;=2000),"1000-2000CC",IF(AND(I1610&gt;2000,I1610&lt;=3000),"2000-3000CC",IF(AND(I1610&gt;3000,I1610&lt;=4000),"3000-4000CC",IF(AND(I1610&gt;4000,I1610&lt;=5000),"4000-5000CC",IF(AND(I1610&gt;5000,I1610&lt;=6000),"&gt;5000CC"))))))</f>
        <v>1000-2000CC</v>
      </c>
    </row>
    <row r="1611" spans="1:11" x14ac:dyDescent="0.3">
      <c r="A1611">
        <v>1618</v>
      </c>
      <c r="B1611" t="s">
        <v>349</v>
      </c>
      <c r="C1611" s="10">
        <v>8.9499999999999993</v>
      </c>
      <c r="D1611" s="3">
        <v>48000</v>
      </c>
      <c r="E1611" t="s">
        <v>12</v>
      </c>
      <c r="F1611" t="s">
        <v>8</v>
      </c>
      <c r="G1611" t="s">
        <v>9</v>
      </c>
      <c r="H1611">
        <v>2016</v>
      </c>
      <c r="I1611">
        <v>1198</v>
      </c>
      <c r="J1611" t="s">
        <v>10</v>
      </c>
      <c r="K1611" t="str">
        <f>IF(AND(I1611&gt;600,I1611&lt;=1000),"600-1000CC",IF(AND(I1611&gt;1000,I1611&lt;=2000),"1000-2000CC",IF(AND(I1611&gt;2000,I1611&lt;=3000),"2000-3000CC",IF(AND(I1611&gt;3000,I1611&lt;=4000),"3000-4000CC",IF(AND(I1611&gt;4000,I1611&lt;=5000),"4000-5000CC",IF(AND(I1611&gt;5000,I1611&lt;=6000),"&gt;5000CC"))))))</f>
        <v>1000-2000CC</v>
      </c>
    </row>
    <row r="1612" spans="1:11" x14ac:dyDescent="0.3">
      <c r="A1612">
        <v>5255</v>
      </c>
      <c r="B1612" t="s">
        <v>823</v>
      </c>
      <c r="C1612" s="10">
        <v>8.9499999999999993</v>
      </c>
      <c r="D1612" s="3">
        <v>85000</v>
      </c>
      <c r="E1612" t="s">
        <v>7</v>
      </c>
      <c r="F1612" t="s">
        <v>13</v>
      </c>
      <c r="G1612" t="s">
        <v>9</v>
      </c>
      <c r="H1612">
        <v>2017</v>
      </c>
      <c r="I1612">
        <v>1950</v>
      </c>
      <c r="J1612" t="s">
        <v>10</v>
      </c>
      <c r="K1612" t="str">
        <f>IF(AND(I1612&gt;600,I1612&lt;=1000),"600-1000CC",IF(AND(I1612&gt;1000,I1612&lt;=2000),"1000-2000CC",IF(AND(I1612&gt;2000,I1612&lt;=3000),"2000-3000CC",IF(AND(I1612&gt;3000,I1612&lt;=4000),"3000-4000CC",IF(AND(I1612&gt;4000,I1612&lt;=5000),"4000-5000CC",IF(AND(I1612&gt;5000,I1612&lt;=6000),"&gt;5000CC"))))))</f>
        <v>1000-2000CC</v>
      </c>
    </row>
    <row r="1613" spans="1:11" x14ac:dyDescent="0.3">
      <c r="A1613">
        <v>1640</v>
      </c>
      <c r="B1613" t="s">
        <v>937</v>
      </c>
      <c r="C1613" s="10">
        <v>8.93</v>
      </c>
      <c r="D1613" s="3">
        <v>24000</v>
      </c>
      <c r="E1613" t="s">
        <v>12</v>
      </c>
      <c r="F1613" t="s">
        <v>8</v>
      </c>
      <c r="G1613" t="s">
        <v>9</v>
      </c>
      <c r="H1613">
        <v>2020</v>
      </c>
      <c r="I1613">
        <v>998</v>
      </c>
      <c r="J1613" t="s">
        <v>10</v>
      </c>
      <c r="K1613" t="str">
        <f>IF(AND(I1613&gt;600,I1613&lt;=1000),"600-1000CC",IF(AND(I1613&gt;1000,I1613&lt;=2000),"1000-2000CC",IF(AND(I1613&gt;2000,I1613&lt;=3000),"2000-3000CC",IF(AND(I1613&gt;3000,I1613&lt;=4000),"3000-4000CC",IF(AND(I1613&gt;4000,I1613&lt;=5000),"4000-5000CC",IF(AND(I1613&gt;5000,I1613&lt;=6000),"&gt;5000CC"))))))</f>
        <v>600-1000CC</v>
      </c>
    </row>
    <row r="1614" spans="1:11" x14ac:dyDescent="0.3">
      <c r="A1614">
        <v>3548</v>
      </c>
      <c r="B1614" t="s">
        <v>1552</v>
      </c>
      <c r="C1614" s="10">
        <v>8.93</v>
      </c>
      <c r="D1614" s="3">
        <v>84218</v>
      </c>
      <c r="E1614" t="s">
        <v>7</v>
      </c>
      <c r="F1614" t="s">
        <v>13</v>
      </c>
      <c r="G1614" t="s">
        <v>27</v>
      </c>
      <c r="H1614">
        <v>2010</v>
      </c>
      <c r="I1614">
        <v>2498</v>
      </c>
      <c r="J1614" t="s">
        <v>61</v>
      </c>
      <c r="K1614" t="str">
        <f>IF(AND(I1614&gt;600,I1614&lt;=1000),"600-1000CC",IF(AND(I1614&gt;1000,I1614&lt;=2000),"1000-2000CC",IF(AND(I1614&gt;2000,I1614&lt;=3000),"2000-3000CC",IF(AND(I1614&gt;3000,I1614&lt;=4000),"3000-4000CC",IF(AND(I1614&gt;4000,I1614&lt;=5000),"4000-5000CC",IF(AND(I1614&gt;5000,I1614&lt;=6000),"&gt;5000CC"))))))</f>
        <v>2000-3000CC</v>
      </c>
    </row>
    <row r="1615" spans="1:11" x14ac:dyDescent="0.3">
      <c r="A1615">
        <v>321</v>
      </c>
      <c r="B1615" t="s">
        <v>297</v>
      </c>
      <c r="C1615" s="10">
        <v>8.92</v>
      </c>
      <c r="D1615" s="3">
        <v>75727</v>
      </c>
      <c r="E1615" t="s">
        <v>7</v>
      </c>
      <c r="F1615" t="s">
        <v>8</v>
      </c>
      <c r="G1615" t="s">
        <v>9</v>
      </c>
      <c r="H1615">
        <v>2019</v>
      </c>
      <c r="I1615">
        <v>1248</v>
      </c>
      <c r="J1615" t="s">
        <v>61</v>
      </c>
      <c r="K1615" t="str">
        <f>IF(AND(I1615&gt;600,I1615&lt;=1000),"600-1000CC",IF(AND(I1615&gt;1000,I1615&lt;=2000),"1000-2000CC",IF(AND(I1615&gt;2000,I1615&lt;=3000),"2000-3000CC",IF(AND(I1615&gt;3000,I1615&lt;=4000),"3000-4000CC",IF(AND(I1615&gt;4000,I1615&lt;=5000),"4000-5000CC",IF(AND(I1615&gt;5000,I1615&lt;=6000),"&gt;5000CC"))))))</f>
        <v>1000-2000CC</v>
      </c>
    </row>
    <row r="1616" spans="1:11" x14ac:dyDescent="0.3">
      <c r="A1616">
        <v>45</v>
      </c>
      <c r="B1616" t="s">
        <v>21</v>
      </c>
      <c r="C1616" s="10">
        <v>8.9</v>
      </c>
      <c r="D1616" s="3">
        <v>14000</v>
      </c>
      <c r="E1616" t="s">
        <v>12</v>
      </c>
      <c r="F1616" t="s">
        <v>13</v>
      </c>
      <c r="G1616" t="s">
        <v>9</v>
      </c>
      <c r="H1616">
        <v>2019</v>
      </c>
      <c r="I1616">
        <v>1498</v>
      </c>
      <c r="J1616" t="s">
        <v>10</v>
      </c>
      <c r="K1616" t="str">
        <f>IF(AND(I1616&gt;600,I1616&lt;=1000),"600-1000CC",IF(AND(I1616&gt;1000,I1616&lt;=2000),"1000-2000CC",IF(AND(I1616&gt;2000,I1616&lt;=3000),"2000-3000CC",IF(AND(I1616&gt;3000,I1616&lt;=4000),"3000-4000CC",IF(AND(I1616&gt;4000,I1616&lt;=5000),"4000-5000CC",IF(AND(I1616&gt;5000,I1616&lt;=6000),"&gt;5000CC"))))))</f>
        <v>1000-2000CC</v>
      </c>
    </row>
    <row r="1617" spans="1:11" x14ac:dyDescent="0.3">
      <c r="A1617">
        <v>60</v>
      </c>
      <c r="B1617" t="s">
        <v>69</v>
      </c>
      <c r="C1617" s="10">
        <v>8.9</v>
      </c>
      <c r="D1617" s="3">
        <v>19600</v>
      </c>
      <c r="E1617" t="s">
        <v>12</v>
      </c>
      <c r="F1617" t="s">
        <v>8</v>
      </c>
      <c r="G1617" t="s">
        <v>9</v>
      </c>
      <c r="H1617">
        <v>2019</v>
      </c>
      <c r="I1617">
        <v>1591</v>
      </c>
      <c r="J1617" t="s">
        <v>10</v>
      </c>
      <c r="K1617" t="str">
        <f>IF(AND(I1617&gt;600,I1617&lt;=1000),"600-1000CC",IF(AND(I1617&gt;1000,I1617&lt;=2000),"1000-2000CC",IF(AND(I1617&gt;2000,I1617&lt;=3000),"2000-3000CC",IF(AND(I1617&gt;3000,I1617&lt;=4000),"3000-4000CC",IF(AND(I1617&gt;4000,I1617&lt;=5000),"4000-5000CC",IF(AND(I1617&gt;5000,I1617&lt;=6000),"&gt;5000CC"))))))</f>
        <v>1000-2000CC</v>
      </c>
    </row>
    <row r="1618" spans="1:11" x14ac:dyDescent="0.3">
      <c r="A1618">
        <v>140</v>
      </c>
      <c r="B1618" t="s">
        <v>145</v>
      </c>
      <c r="C1618" s="10">
        <v>8.9</v>
      </c>
      <c r="D1618" s="3">
        <v>72000</v>
      </c>
      <c r="E1618" t="s">
        <v>7</v>
      </c>
      <c r="F1618" t="s">
        <v>8</v>
      </c>
      <c r="G1618" t="s">
        <v>9</v>
      </c>
      <c r="H1618">
        <v>2016</v>
      </c>
      <c r="I1618">
        <v>1396</v>
      </c>
      <c r="J1618" t="s">
        <v>10</v>
      </c>
      <c r="K1618" t="str">
        <f>IF(AND(I1618&gt;600,I1618&lt;=1000),"600-1000CC",IF(AND(I1618&gt;1000,I1618&lt;=2000),"1000-2000CC",IF(AND(I1618&gt;2000,I1618&lt;=3000),"2000-3000CC",IF(AND(I1618&gt;3000,I1618&lt;=4000),"3000-4000CC",IF(AND(I1618&gt;4000,I1618&lt;=5000),"4000-5000CC",IF(AND(I1618&gt;5000,I1618&lt;=6000),"&gt;5000CC"))))))</f>
        <v>1000-2000CC</v>
      </c>
    </row>
    <row r="1619" spans="1:11" x14ac:dyDescent="0.3">
      <c r="A1619">
        <v>177</v>
      </c>
      <c r="B1619" t="s">
        <v>175</v>
      </c>
      <c r="C1619" s="10">
        <v>8.9</v>
      </c>
      <c r="D1619" s="3">
        <v>72000</v>
      </c>
      <c r="E1619" t="s">
        <v>7</v>
      </c>
      <c r="F1619" t="s">
        <v>8</v>
      </c>
      <c r="G1619" t="s">
        <v>9</v>
      </c>
      <c r="H1619">
        <v>2018</v>
      </c>
      <c r="I1619">
        <v>1498</v>
      </c>
      <c r="J1619" t="s">
        <v>10</v>
      </c>
      <c r="K1619" t="str">
        <f>IF(AND(I1619&gt;600,I1619&lt;=1000),"600-1000CC",IF(AND(I1619&gt;1000,I1619&lt;=2000),"1000-2000CC",IF(AND(I1619&gt;2000,I1619&lt;=3000),"2000-3000CC",IF(AND(I1619&gt;3000,I1619&lt;=4000),"3000-4000CC",IF(AND(I1619&gt;4000,I1619&lt;=5000),"4000-5000CC",IF(AND(I1619&gt;5000,I1619&lt;=6000),"&gt;5000CC"))))))</f>
        <v>1000-2000CC</v>
      </c>
    </row>
    <row r="1620" spans="1:11" x14ac:dyDescent="0.3">
      <c r="A1620">
        <v>180</v>
      </c>
      <c r="B1620" t="s">
        <v>177</v>
      </c>
      <c r="C1620" s="10">
        <v>8.9</v>
      </c>
      <c r="D1620" s="3">
        <v>28840</v>
      </c>
      <c r="E1620" t="s">
        <v>12</v>
      </c>
      <c r="F1620" t="s">
        <v>8</v>
      </c>
      <c r="G1620" t="s">
        <v>9</v>
      </c>
      <c r="H1620">
        <v>2016</v>
      </c>
      <c r="I1620">
        <v>1591</v>
      </c>
      <c r="J1620" t="s">
        <v>10</v>
      </c>
      <c r="K1620" t="str">
        <f>IF(AND(I1620&gt;600,I1620&lt;=1000),"600-1000CC",IF(AND(I1620&gt;1000,I1620&lt;=2000),"1000-2000CC",IF(AND(I1620&gt;2000,I1620&lt;=3000),"2000-3000CC",IF(AND(I1620&gt;3000,I1620&lt;=4000),"3000-4000CC",IF(AND(I1620&gt;4000,I1620&lt;=5000),"4000-5000CC",IF(AND(I1620&gt;5000,I1620&lt;=6000),"&gt;5000CC"))))))</f>
        <v>1000-2000CC</v>
      </c>
    </row>
    <row r="1621" spans="1:11" x14ac:dyDescent="0.3">
      <c r="A1621">
        <v>220</v>
      </c>
      <c r="B1621" t="s">
        <v>177</v>
      </c>
      <c r="C1621" s="10">
        <v>8.9</v>
      </c>
      <c r="D1621" s="3">
        <v>26000</v>
      </c>
      <c r="E1621" t="s">
        <v>12</v>
      </c>
      <c r="F1621" t="s">
        <v>8</v>
      </c>
      <c r="G1621" t="s">
        <v>9</v>
      </c>
      <c r="H1621">
        <v>2016</v>
      </c>
      <c r="I1621">
        <v>1591</v>
      </c>
      <c r="J1621" t="s">
        <v>10</v>
      </c>
      <c r="K1621" t="str">
        <f>IF(AND(I1621&gt;600,I1621&lt;=1000),"600-1000CC",IF(AND(I1621&gt;1000,I1621&lt;=2000),"1000-2000CC",IF(AND(I1621&gt;2000,I1621&lt;=3000),"2000-3000CC",IF(AND(I1621&gt;3000,I1621&lt;=4000),"3000-4000CC",IF(AND(I1621&gt;4000,I1621&lt;=5000),"4000-5000CC",IF(AND(I1621&gt;5000,I1621&lt;=6000),"&gt;5000CC"))))))</f>
        <v>1000-2000CC</v>
      </c>
    </row>
    <row r="1622" spans="1:11" x14ac:dyDescent="0.3">
      <c r="A1622">
        <v>600</v>
      </c>
      <c r="B1622" t="s">
        <v>500</v>
      </c>
      <c r="C1622" s="10">
        <v>8.9</v>
      </c>
      <c r="D1622" s="3">
        <v>26000</v>
      </c>
      <c r="E1622" t="s">
        <v>12</v>
      </c>
      <c r="F1622" t="s">
        <v>8</v>
      </c>
      <c r="G1622" t="s">
        <v>9</v>
      </c>
      <c r="H1622">
        <v>2019</v>
      </c>
      <c r="I1622">
        <v>998</v>
      </c>
      <c r="J1622" t="s">
        <v>10</v>
      </c>
      <c r="K1622" t="str">
        <f>IF(AND(I1622&gt;600,I1622&lt;=1000),"600-1000CC",IF(AND(I1622&gt;1000,I1622&lt;=2000),"1000-2000CC",IF(AND(I1622&gt;2000,I1622&lt;=3000),"2000-3000CC",IF(AND(I1622&gt;3000,I1622&lt;=4000),"3000-4000CC",IF(AND(I1622&gt;4000,I1622&lt;=5000),"4000-5000CC",IF(AND(I1622&gt;5000,I1622&lt;=6000),"&gt;5000CC"))))))</f>
        <v>600-1000CC</v>
      </c>
    </row>
    <row r="1623" spans="1:11" x14ac:dyDescent="0.3">
      <c r="A1623">
        <v>810</v>
      </c>
      <c r="B1623" t="s">
        <v>607</v>
      </c>
      <c r="C1623" s="10">
        <v>8.9</v>
      </c>
      <c r="D1623" s="3">
        <v>57826</v>
      </c>
      <c r="E1623" t="s">
        <v>12</v>
      </c>
      <c r="F1623" t="s">
        <v>13</v>
      </c>
      <c r="G1623" t="s">
        <v>27</v>
      </c>
      <c r="H1623">
        <v>2017</v>
      </c>
      <c r="I1623">
        <v>1497</v>
      </c>
      <c r="J1623" t="s">
        <v>10</v>
      </c>
      <c r="K1623" t="str">
        <f>IF(AND(I1623&gt;600,I1623&lt;=1000),"600-1000CC",IF(AND(I1623&gt;1000,I1623&lt;=2000),"1000-2000CC",IF(AND(I1623&gt;2000,I1623&lt;=3000),"2000-3000CC",IF(AND(I1623&gt;3000,I1623&lt;=4000),"3000-4000CC",IF(AND(I1623&gt;4000,I1623&lt;=5000),"4000-5000CC",IF(AND(I1623&gt;5000,I1623&lt;=6000),"&gt;5000CC"))))))</f>
        <v>1000-2000CC</v>
      </c>
    </row>
    <row r="1624" spans="1:11" x14ac:dyDescent="0.3">
      <c r="A1624">
        <v>1164</v>
      </c>
      <c r="B1624" t="s">
        <v>806</v>
      </c>
      <c r="C1624" s="10">
        <v>8.9</v>
      </c>
      <c r="D1624" s="3">
        <v>65000</v>
      </c>
      <c r="E1624" t="s">
        <v>7</v>
      </c>
      <c r="F1624" t="s">
        <v>8</v>
      </c>
      <c r="G1624" t="s">
        <v>9</v>
      </c>
      <c r="H1624">
        <v>2015</v>
      </c>
      <c r="I1624">
        <v>1493</v>
      </c>
      <c r="J1624" t="s">
        <v>10</v>
      </c>
      <c r="K1624" t="str">
        <f>IF(AND(I1624&gt;600,I1624&lt;=1000),"600-1000CC",IF(AND(I1624&gt;1000,I1624&lt;=2000),"1000-2000CC",IF(AND(I1624&gt;2000,I1624&lt;=3000),"2000-3000CC",IF(AND(I1624&gt;3000,I1624&lt;=4000),"3000-4000CC",IF(AND(I1624&gt;4000,I1624&lt;=5000),"4000-5000CC",IF(AND(I1624&gt;5000,I1624&lt;=6000),"&gt;5000CC"))))))</f>
        <v>1000-2000CC</v>
      </c>
    </row>
    <row r="1625" spans="1:11" x14ac:dyDescent="0.3">
      <c r="A1625">
        <v>1445</v>
      </c>
      <c r="B1625" t="s">
        <v>806</v>
      </c>
      <c r="C1625" s="10">
        <v>8.9</v>
      </c>
      <c r="D1625" s="3">
        <v>65000</v>
      </c>
      <c r="E1625" t="s">
        <v>7</v>
      </c>
      <c r="F1625" t="s">
        <v>8</v>
      </c>
      <c r="G1625" t="s">
        <v>9</v>
      </c>
      <c r="H1625">
        <v>2015</v>
      </c>
      <c r="I1625">
        <v>2179</v>
      </c>
      <c r="J1625" t="s">
        <v>61</v>
      </c>
      <c r="K1625" t="str">
        <f>IF(AND(I1625&gt;600,I1625&lt;=1000),"600-1000CC",IF(AND(I1625&gt;1000,I1625&lt;=2000),"1000-2000CC",IF(AND(I1625&gt;2000,I1625&lt;=3000),"2000-3000CC",IF(AND(I1625&gt;3000,I1625&lt;=4000),"3000-4000CC",IF(AND(I1625&gt;4000,I1625&lt;=5000),"4000-5000CC",IF(AND(I1625&gt;5000,I1625&lt;=6000),"&gt;5000CC"))))))</f>
        <v>2000-3000CC</v>
      </c>
    </row>
    <row r="1626" spans="1:11" x14ac:dyDescent="0.3">
      <c r="A1626">
        <v>1736</v>
      </c>
      <c r="B1626" t="s">
        <v>976</v>
      </c>
      <c r="C1626" s="10">
        <v>8.9</v>
      </c>
      <c r="D1626" s="3">
        <v>15000</v>
      </c>
      <c r="E1626" t="s">
        <v>7</v>
      </c>
      <c r="F1626" t="s">
        <v>8</v>
      </c>
      <c r="G1626" t="s">
        <v>9</v>
      </c>
      <c r="H1626">
        <v>2021</v>
      </c>
      <c r="I1626">
        <v>1956</v>
      </c>
      <c r="J1626" t="s">
        <v>10</v>
      </c>
      <c r="K1626" t="str">
        <f>IF(AND(I1626&gt;600,I1626&lt;=1000),"600-1000CC",IF(AND(I1626&gt;1000,I1626&lt;=2000),"1000-2000CC",IF(AND(I1626&gt;2000,I1626&lt;=3000),"2000-3000CC",IF(AND(I1626&gt;3000,I1626&lt;=4000),"3000-4000CC",IF(AND(I1626&gt;4000,I1626&lt;=5000),"4000-5000CC",IF(AND(I1626&gt;5000,I1626&lt;=6000),"&gt;5000CC"))))))</f>
        <v>1000-2000CC</v>
      </c>
    </row>
    <row r="1627" spans="1:11" x14ac:dyDescent="0.3">
      <c r="A1627">
        <v>1892</v>
      </c>
      <c r="B1627" t="s">
        <v>1041</v>
      </c>
      <c r="C1627" s="10">
        <v>8.9</v>
      </c>
      <c r="D1627" s="3">
        <v>24774</v>
      </c>
      <c r="E1627" t="s">
        <v>12</v>
      </c>
      <c r="F1627" t="s">
        <v>8</v>
      </c>
      <c r="G1627" t="s">
        <v>9</v>
      </c>
      <c r="H1627">
        <v>2021</v>
      </c>
      <c r="I1627">
        <v>999</v>
      </c>
      <c r="J1627" t="s">
        <v>10</v>
      </c>
      <c r="K1627" t="str">
        <f>IF(AND(I1627&gt;600,I1627&lt;=1000),"600-1000CC",IF(AND(I1627&gt;1000,I1627&lt;=2000),"1000-2000CC",IF(AND(I1627&gt;2000,I1627&lt;=3000),"2000-3000CC",IF(AND(I1627&gt;3000,I1627&lt;=4000),"3000-4000CC",IF(AND(I1627&gt;4000,I1627&lt;=5000),"4000-5000CC",IF(AND(I1627&gt;5000,I1627&lt;=6000),"&gt;5000CC"))))))</f>
        <v>600-1000CC</v>
      </c>
    </row>
    <row r="1628" spans="1:11" x14ac:dyDescent="0.3">
      <c r="A1628">
        <v>2184</v>
      </c>
      <c r="B1628" t="s">
        <v>496</v>
      </c>
      <c r="C1628" s="10">
        <v>8.9</v>
      </c>
      <c r="D1628" s="3">
        <v>138314</v>
      </c>
      <c r="E1628" t="s">
        <v>7</v>
      </c>
      <c r="F1628" t="s">
        <v>13</v>
      </c>
      <c r="G1628" t="s">
        <v>9</v>
      </c>
      <c r="H1628">
        <v>2015</v>
      </c>
      <c r="I1628">
        <v>2755</v>
      </c>
      <c r="J1628" t="s">
        <v>10</v>
      </c>
      <c r="K1628" t="str">
        <f>IF(AND(I1628&gt;600,I1628&lt;=1000),"600-1000CC",IF(AND(I1628&gt;1000,I1628&lt;=2000),"1000-2000CC",IF(AND(I1628&gt;2000,I1628&lt;=3000),"2000-3000CC",IF(AND(I1628&gt;3000,I1628&lt;=4000),"3000-4000CC",IF(AND(I1628&gt;4000,I1628&lt;=5000),"4000-5000CC",IF(AND(I1628&gt;5000,I1628&lt;=6000),"&gt;5000CC"))))))</f>
        <v>2000-3000CC</v>
      </c>
    </row>
    <row r="1629" spans="1:11" x14ac:dyDescent="0.3">
      <c r="A1629">
        <v>4528</v>
      </c>
      <c r="B1629" t="s">
        <v>140</v>
      </c>
      <c r="C1629" s="10">
        <v>8.9</v>
      </c>
      <c r="D1629" s="3">
        <v>84000</v>
      </c>
      <c r="E1629" t="s">
        <v>7</v>
      </c>
      <c r="F1629" t="s">
        <v>8</v>
      </c>
      <c r="G1629" t="s">
        <v>9</v>
      </c>
      <c r="H1629">
        <v>2018</v>
      </c>
      <c r="I1629">
        <v>1582</v>
      </c>
      <c r="J1629" t="s">
        <v>61</v>
      </c>
      <c r="K1629" t="str">
        <f>IF(AND(I1629&gt;600,I1629&lt;=1000),"600-1000CC",IF(AND(I1629&gt;1000,I1629&lt;=2000),"1000-2000CC",IF(AND(I1629&gt;2000,I1629&lt;=3000),"2000-3000CC",IF(AND(I1629&gt;3000,I1629&lt;=4000),"3000-4000CC",IF(AND(I1629&gt;4000,I1629&lt;=5000),"4000-5000CC",IF(AND(I1629&gt;5000,I1629&lt;=6000),"&gt;5000CC"))))))</f>
        <v>1000-2000CC</v>
      </c>
    </row>
    <row r="1630" spans="1:11" x14ac:dyDescent="0.3">
      <c r="A1630">
        <v>5349</v>
      </c>
      <c r="B1630" t="s">
        <v>1891</v>
      </c>
      <c r="C1630" s="10">
        <v>8.9</v>
      </c>
      <c r="D1630" s="3">
        <v>70000</v>
      </c>
      <c r="E1630" t="s">
        <v>7</v>
      </c>
      <c r="F1630" t="s">
        <v>8</v>
      </c>
      <c r="G1630" t="s">
        <v>9</v>
      </c>
      <c r="H1630">
        <v>2019</v>
      </c>
      <c r="I1630">
        <v>2967</v>
      </c>
      <c r="J1630" t="s">
        <v>61</v>
      </c>
      <c r="K1630" t="str">
        <f>IF(AND(I1630&gt;600,I1630&lt;=1000),"600-1000CC",IF(AND(I1630&gt;1000,I1630&lt;=2000),"1000-2000CC",IF(AND(I1630&gt;2000,I1630&lt;=3000),"2000-3000CC",IF(AND(I1630&gt;3000,I1630&lt;=4000),"3000-4000CC",IF(AND(I1630&gt;4000,I1630&lt;=5000),"4000-5000CC",IF(AND(I1630&gt;5000,I1630&lt;=6000),"&gt;5000CC"))))))</f>
        <v>2000-3000CC</v>
      </c>
    </row>
    <row r="1631" spans="1:11" x14ac:dyDescent="0.3">
      <c r="A1631">
        <v>3467</v>
      </c>
      <c r="B1631" t="s">
        <v>350</v>
      </c>
      <c r="C1631" s="10">
        <v>8.86</v>
      </c>
      <c r="D1631" s="3">
        <v>82455</v>
      </c>
      <c r="E1631" t="s">
        <v>7</v>
      </c>
      <c r="F1631" t="s">
        <v>8</v>
      </c>
      <c r="G1631" t="s">
        <v>27</v>
      </c>
      <c r="H1631">
        <v>2017</v>
      </c>
      <c r="I1631">
        <v>2143</v>
      </c>
      <c r="J1631" t="s">
        <v>10</v>
      </c>
      <c r="K1631" t="str">
        <f>IF(AND(I1631&gt;600,I1631&lt;=1000),"600-1000CC",IF(AND(I1631&gt;1000,I1631&lt;=2000),"1000-2000CC",IF(AND(I1631&gt;2000,I1631&lt;=3000),"2000-3000CC",IF(AND(I1631&gt;3000,I1631&lt;=4000),"3000-4000CC",IF(AND(I1631&gt;4000,I1631&lt;=5000),"4000-5000CC",IF(AND(I1631&gt;5000,I1631&lt;=6000),"&gt;5000CC"))))))</f>
        <v>2000-3000CC</v>
      </c>
    </row>
    <row r="1632" spans="1:11" x14ac:dyDescent="0.3">
      <c r="A1632">
        <v>4967</v>
      </c>
      <c r="B1632" t="s">
        <v>1838</v>
      </c>
      <c r="C1632" s="10">
        <v>8.86</v>
      </c>
      <c r="D1632" s="3">
        <v>11988</v>
      </c>
      <c r="E1632" t="s">
        <v>12</v>
      </c>
      <c r="F1632" t="s">
        <v>8</v>
      </c>
      <c r="G1632" t="s">
        <v>9</v>
      </c>
      <c r="H1632">
        <v>2020</v>
      </c>
      <c r="I1632">
        <v>1086</v>
      </c>
      <c r="J1632" t="s">
        <v>61</v>
      </c>
      <c r="K1632" t="str">
        <f>IF(AND(I1632&gt;600,I1632&lt;=1000),"600-1000CC",IF(AND(I1632&gt;1000,I1632&lt;=2000),"1000-2000CC",IF(AND(I1632&gt;2000,I1632&lt;=3000),"2000-3000CC",IF(AND(I1632&gt;3000,I1632&lt;=4000),"3000-4000CC",IF(AND(I1632&gt;4000,I1632&lt;=5000),"4000-5000CC",IF(AND(I1632&gt;5000,I1632&lt;=6000),"&gt;5000CC"))))))</f>
        <v>1000-2000CC</v>
      </c>
    </row>
    <row r="1633" spans="1:11" x14ac:dyDescent="0.3">
      <c r="A1633">
        <v>2454</v>
      </c>
      <c r="B1633" t="s">
        <v>355</v>
      </c>
      <c r="C1633" s="10">
        <v>8.84</v>
      </c>
      <c r="D1633" s="3">
        <v>19319</v>
      </c>
      <c r="E1633" t="s">
        <v>12</v>
      </c>
      <c r="F1633" t="s">
        <v>13</v>
      </c>
      <c r="G1633" t="s">
        <v>9</v>
      </c>
      <c r="H1633">
        <v>2021</v>
      </c>
      <c r="I1633">
        <v>1998</v>
      </c>
      <c r="J1633" t="s">
        <v>10</v>
      </c>
      <c r="K1633" t="str">
        <f>IF(AND(I1633&gt;600,I1633&lt;=1000),"600-1000CC",IF(AND(I1633&gt;1000,I1633&lt;=2000),"1000-2000CC",IF(AND(I1633&gt;2000,I1633&lt;=3000),"2000-3000CC",IF(AND(I1633&gt;3000,I1633&lt;=4000),"3000-4000CC",IF(AND(I1633&gt;4000,I1633&lt;=5000),"4000-5000CC",IF(AND(I1633&gt;5000,I1633&lt;=6000),"&gt;5000CC"))))))</f>
        <v>1000-2000CC</v>
      </c>
    </row>
    <row r="1634" spans="1:11" x14ac:dyDescent="0.3">
      <c r="A1634">
        <v>5036</v>
      </c>
      <c r="B1634" t="s">
        <v>1848</v>
      </c>
      <c r="C1634" s="10">
        <v>8.84</v>
      </c>
      <c r="D1634" s="3">
        <v>4531</v>
      </c>
      <c r="E1634" t="s">
        <v>12</v>
      </c>
      <c r="F1634" t="s">
        <v>8</v>
      </c>
      <c r="G1634" t="s">
        <v>9</v>
      </c>
      <c r="H1634">
        <v>2022</v>
      </c>
      <c r="I1634">
        <v>1198</v>
      </c>
      <c r="J1634" t="s">
        <v>61</v>
      </c>
      <c r="K1634" t="str">
        <f>IF(AND(I1634&gt;600,I1634&lt;=1000),"600-1000CC",IF(AND(I1634&gt;1000,I1634&lt;=2000),"1000-2000CC",IF(AND(I1634&gt;2000,I1634&lt;=3000),"2000-3000CC",IF(AND(I1634&gt;3000,I1634&lt;=4000),"3000-4000CC",IF(AND(I1634&gt;4000,I1634&lt;=5000),"4000-5000CC",IF(AND(I1634&gt;5000,I1634&lt;=6000),"&gt;5000CC"))))))</f>
        <v>1000-2000CC</v>
      </c>
    </row>
    <row r="1635" spans="1:11" x14ac:dyDescent="0.3">
      <c r="A1635">
        <v>3305</v>
      </c>
      <c r="B1635" t="s">
        <v>463</v>
      </c>
      <c r="C1635" s="10">
        <v>8.83</v>
      </c>
      <c r="D1635" s="3">
        <v>49470</v>
      </c>
      <c r="E1635" t="s">
        <v>12</v>
      </c>
      <c r="F1635" t="s">
        <v>8</v>
      </c>
      <c r="G1635" t="s">
        <v>9</v>
      </c>
      <c r="H1635">
        <v>2016</v>
      </c>
      <c r="I1635">
        <v>1956</v>
      </c>
      <c r="J1635" t="s">
        <v>10</v>
      </c>
      <c r="K1635" t="str">
        <f>IF(AND(I1635&gt;600,I1635&lt;=1000),"600-1000CC",IF(AND(I1635&gt;1000,I1635&lt;=2000),"1000-2000CC",IF(AND(I1635&gt;2000,I1635&lt;=3000),"2000-3000CC",IF(AND(I1635&gt;3000,I1635&lt;=4000),"3000-4000CC",IF(AND(I1635&gt;4000,I1635&lt;=5000),"4000-5000CC",IF(AND(I1635&gt;5000,I1635&lt;=6000),"&gt;5000CC"))))))</f>
        <v>1000-2000CC</v>
      </c>
    </row>
    <row r="1636" spans="1:11" x14ac:dyDescent="0.3">
      <c r="A1636">
        <v>3515</v>
      </c>
      <c r="B1636" t="s">
        <v>1093</v>
      </c>
      <c r="C1636" s="10">
        <v>8.83</v>
      </c>
      <c r="D1636" s="3">
        <v>128428</v>
      </c>
      <c r="E1636" t="s">
        <v>7</v>
      </c>
      <c r="F1636" t="s">
        <v>13</v>
      </c>
      <c r="G1636" t="s">
        <v>27</v>
      </c>
      <c r="H1636">
        <v>2013</v>
      </c>
      <c r="I1636">
        <v>2982</v>
      </c>
      <c r="J1636" t="s">
        <v>10</v>
      </c>
      <c r="K1636" t="str">
        <f>IF(AND(I1636&gt;600,I1636&lt;=1000),"600-1000CC",IF(AND(I1636&gt;1000,I1636&lt;=2000),"1000-2000CC",IF(AND(I1636&gt;2000,I1636&lt;=3000),"2000-3000CC",IF(AND(I1636&gt;3000,I1636&lt;=4000),"3000-4000CC",IF(AND(I1636&gt;4000,I1636&lt;=5000),"4000-5000CC",IF(AND(I1636&gt;5000,I1636&lt;=6000),"&gt;5000CC"))))))</f>
        <v>2000-3000CC</v>
      </c>
    </row>
    <row r="1637" spans="1:11" x14ac:dyDescent="0.3">
      <c r="A1637">
        <v>709</v>
      </c>
      <c r="B1637" t="s">
        <v>21</v>
      </c>
      <c r="C1637" s="10">
        <v>8.81</v>
      </c>
      <c r="D1637" s="3">
        <v>21000</v>
      </c>
      <c r="E1637" t="s">
        <v>12</v>
      </c>
      <c r="F1637" t="s">
        <v>13</v>
      </c>
      <c r="G1637" t="s">
        <v>9</v>
      </c>
      <c r="H1637">
        <v>2018</v>
      </c>
      <c r="I1637">
        <v>2755</v>
      </c>
      <c r="J1637" t="s">
        <v>10</v>
      </c>
      <c r="K1637" t="str">
        <f>IF(AND(I1637&gt;600,I1637&lt;=1000),"600-1000CC",IF(AND(I1637&gt;1000,I1637&lt;=2000),"1000-2000CC",IF(AND(I1637&gt;2000,I1637&lt;=3000),"2000-3000CC",IF(AND(I1637&gt;3000,I1637&lt;=4000),"3000-4000CC",IF(AND(I1637&gt;4000,I1637&lt;=5000),"4000-5000CC",IF(AND(I1637&gt;5000,I1637&lt;=6000),"&gt;5000CC"))))))</f>
        <v>2000-3000CC</v>
      </c>
    </row>
    <row r="1638" spans="1:11" x14ac:dyDescent="0.3">
      <c r="A1638">
        <v>1779</v>
      </c>
      <c r="B1638" t="s">
        <v>140</v>
      </c>
      <c r="C1638" s="10">
        <v>8.8000000000000007</v>
      </c>
      <c r="D1638" s="3">
        <v>90000</v>
      </c>
      <c r="E1638" t="s">
        <v>7</v>
      </c>
      <c r="F1638" t="s">
        <v>8</v>
      </c>
      <c r="G1638" t="s">
        <v>27</v>
      </c>
      <c r="H1638">
        <v>2018</v>
      </c>
      <c r="I1638">
        <v>1197</v>
      </c>
      <c r="J1638" t="s">
        <v>10</v>
      </c>
      <c r="K1638" t="str">
        <f>IF(AND(I1638&gt;600,I1638&lt;=1000),"600-1000CC",IF(AND(I1638&gt;1000,I1638&lt;=2000),"1000-2000CC",IF(AND(I1638&gt;2000,I1638&lt;=3000),"2000-3000CC",IF(AND(I1638&gt;3000,I1638&lt;=4000),"3000-4000CC",IF(AND(I1638&gt;4000,I1638&lt;=5000),"4000-5000CC",IF(AND(I1638&gt;5000,I1638&lt;=6000),"&gt;5000CC"))))))</f>
        <v>1000-2000CC</v>
      </c>
    </row>
    <row r="1639" spans="1:11" x14ac:dyDescent="0.3">
      <c r="A1639">
        <v>2386</v>
      </c>
      <c r="B1639" t="s">
        <v>410</v>
      </c>
      <c r="C1639" s="10">
        <v>8.8000000000000007</v>
      </c>
      <c r="D1639" s="3">
        <v>50000</v>
      </c>
      <c r="E1639" t="s">
        <v>12</v>
      </c>
      <c r="F1639" t="s">
        <v>8</v>
      </c>
      <c r="G1639" t="s">
        <v>9</v>
      </c>
      <c r="H1639">
        <v>2018</v>
      </c>
      <c r="I1639">
        <v>2523</v>
      </c>
      <c r="J1639" t="s">
        <v>61</v>
      </c>
      <c r="K1639" t="str">
        <f>IF(AND(I1639&gt;600,I1639&lt;=1000),"600-1000CC",IF(AND(I1639&gt;1000,I1639&lt;=2000),"1000-2000CC",IF(AND(I1639&gt;2000,I1639&lt;=3000),"2000-3000CC",IF(AND(I1639&gt;3000,I1639&lt;=4000),"3000-4000CC",IF(AND(I1639&gt;4000,I1639&lt;=5000),"4000-5000CC",IF(AND(I1639&gt;5000,I1639&lt;=6000),"&gt;5000CC"))))))</f>
        <v>2000-3000CC</v>
      </c>
    </row>
    <row r="1640" spans="1:11" x14ac:dyDescent="0.3">
      <c r="A1640">
        <v>1992</v>
      </c>
      <c r="B1640" t="s">
        <v>1058</v>
      </c>
      <c r="C1640" s="10">
        <v>8.7899999999999991</v>
      </c>
      <c r="D1640" s="3">
        <v>119570</v>
      </c>
      <c r="E1640" t="s">
        <v>7</v>
      </c>
      <c r="F1640" t="s">
        <v>8</v>
      </c>
      <c r="G1640" t="s">
        <v>27</v>
      </c>
      <c r="H1640">
        <v>2010</v>
      </c>
      <c r="I1640">
        <v>998</v>
      </c>
      <c r="J1640" t="s">
        <v>10</v>
      </c>
      <c r="K1640" t="str">
        <f>IF(AND(I1640&gt;600,I1640&lt;=1000),"600-1000CC",IF(AND(I1640&gt;1000,I1640&lt;=2000),"1000-2000CC",IF(AND(I1640&gt;2000,I1640&lt;=3000),"2000-3000CC",IF(AND(I1640&gt;3000,I1640&lt;=4000),"3000-4000CC",IF(AND(I1640&gt;4000,I1640&lt;=5000),"4000-5000CC",IF(AND(I1640&gt;5000,I1640&lt;=6000),"&gt;5000CC"))))))</f>
        <v>600-1000CC</v>
      </c>
    </row>
    <row r="1641" spans="1:11" x14ac:dyDescent="0.3">
      <c r="A1641">
        <v>5049</v>
      </c>
      <c r="B1641" t="s">
        <v>394</v>
      </c>
      <c r="C1641" s="10">
        <v>8.77</v>
      </c>
      <c r="D1641" s="3">
        <v>42355</v>
      </c>
      <c r="E1641" t="s">
        <v>7</v>
      </c>
      <c r="F1641" t="s">
        <v>8</v>
      </c>
      <c r="G1641" t="s">
        <v>9</v>
      </c>
      <c r="H1641">
        <v>2017</v>
      </c>
      <c r="I1641">
        <v>1120</v>
      </c>
      <c r="J1641" t="s">
        <v>10</v>
      </c>
      <c r="K1641" t="str">
        <f>IF(AND(I1641&gt;600,I1641&lt;=1000),"600-1000CC",IF(AND(I1641&gt;1000,I1641&lt;=2000),"1000-2000CC",IF(AND(I1641&gt;2000,I1641&lt;=3000),"2000-3000CC",IF(AND(I1641&gt;3000,I1641&lt;=4000),"3000-4000CC",IF(AND(I1641&gt;4000,I1641&lt;=5000),"4000-5000CC",IF(AND(I1641&gt;5000,I1641&lt;=6000),"&gt;5000CC"))))))</f>
        <v>1000-2000CC</v>
      </c>
    </row>
    <row r="1642" spans="1:11" x14ac:dyDescent="0.3">
      <c r="A1642">
        <v>183</v>
      </c>
      <c r="B1642" t="s">
        <v>177</v>
      </c>
      <c r="C1642" s="10">
        <v>8.75</v>
      </c>
      <c r="D1642" s="3">
        <v>41266</v>
      </c>
      <c r="E1642" t="s">
        <v>12</v>
      </c>
      <c r="F1642" t="s">
        <v>8</v>
      </c>
      <c r="G1642" t="s">
        <v>9</v>
      </c>
      <c r="H1642">
        <v>2016</v>
      </c>
      <c r="I1642">
        <v>1591</v>
      </c>
      <c r="J1642" t="s">
        <v>10</v>
      </c>
      <c r="K1642" t="str">
        <f>IF(AND(I1642&gt;600,I1642&lt;=1000),"600-1000CC",IF(AND(I1642&gt;1000,I1642&lt;=2000),"1000-2000CC",IF(AND(I1642&gt;2000,I1642&lt;=3000),"2000-3000CC",IF(AND(I1642&gt;3000,I1642&lt;=4000),"3000-4000CC",IF(AND(I1642&gt;4000,I1642&lt;=5000),"4000-5000CC",IF(AND(I1642&gt;5000,I1642&lt;=6000),"&gt;5000CC"))))))</f>
        <v>1000-2000CC</v>
      </c>
    </row>
    <row r="1643" spans="1:11" x14ac:dyDescent="0.3">
      <c r="A1643">
        <v>464</v>
      </c>
      <c r="B1643" t="s">
        <v>406</v>
      </c>
      <c r="C1643" s="10">
        <v>8.75</v>
      </c>
      <c r="D1643" s="3">
        <v>70000</v>
      </c>
      <c r="E1643" t="s">
        <v>7</v>
      </c>
      <c r="F1643" t="s">
        <v>8</v>
      </c>
      <c r="G1643" t="s">
        <v>9</v>
      </c>
      <c r="H1643">
        <v>2019</v>
      </c>
      <c r="I1643">
        <v>1198</v>
      </c>
      <c r="J1643" t="s">
        <v>10</v>
      </c>
      <c r="K1643" t="str">
        <f>IF(AND(I1643&gt;600,I1643&lt;=1000),"600-1000CC",IF(AND(I1643&gt;1000,I1643&lt;=2000),"1000-2000CC",IF(AND(I1643&gt;2000,I1643&lt;=3000),"2000-3000CC",IF(AND(I1643&gt;3000,I1643&lt;=4000),"3000-4000CC",IF(AND(I1643&gt;4000,I1643&lt;=5000),"4000-5000CC",IF(AND(I1643&gt;5000,I1643&lt;=6000),"&gt;5000CC"))))))</f>
        <v>1000-2000CC</v>
      </c>
    </row>
    <row r="1644" spans="1:11" x14ac:dyDescent="0.3">
      <c r="A1644">
        <v>886</v>
      </c>
      <c r="B1644" t="s">
        <v>131</v>
      </c>
      <c r="C1644" s="10">
        <v>8.75</v>
      </c>
      <c r="D1644" s="3">
        <v>60000</v>
      </c>
      <c r="E1644" t="s">
        <v>7</v>
      </c>
      <c r="F1644" t="s">
        <v>8</v>
      </c>
      <c r="G1644" t="s">
        <v>9</v>
      </c>
      <c r="H1644">
        <v>2019</v>
      </c>
      <c r="I1644">
        <v>2143</v>
      </c>
      <c r="J1644" t="s">
        <v>10</v>
      </c>
      <c r="K1644" t="str">
        <f>IF(AND(I1644&gt;600,I1644&lt;=1000),"600-1000CC",IF(AND(I1644&gt;1000,I1644&lt;=2000),"1000-2000CC",IF(AND(I1644&gt;2000,I1644&lt;=3000),"2000-3000CC",IF(AND(I1644&gt;3000,I1644&lt;=4000),"3000-4000CC",IF(AND(I1644&gt;4000,I1644&lt;=5000),"4000-5000CC",IF(AND(I1644&gt;5000,I1644&lt;=6000),"&gt;5000CC"))))))</f>
        <v>2000-3000CC</v>
      </c>
    </row>
    <row r="1645" spans="1:11" x14ac:dyDescent="0.3">
      <c r="A1645">
        <v>1195</v>
      </c>
      <c r="B1645" t="s">
        <v>529</v>
      </c>
      <c r="C1645" s="10">
        <v>8.75</v>
      </c>
      <c r="D1645" s="3">
        <v>99300</v>
      </c>
      <c r="E1645" t="s">
        <v>12</v>
      </c>
      <c r="F1645" t="s">
        <v>13</v>
      </c>
      <c r="G1645" t="s">
        <v>27</v>
      </c>
      <c r="H1645">
        <v>2015</v>
      </c>
      <c r="I1645">
        <v>2987</v>
      </c>
      <c r="J1645" t="s">
        <v>10</v>
      </c>
      <c r="K1645" t="str">
        <f>IF(AND(I1645&gt;600,I1645&lt;=1000),"600-1000CC",IF(AND(I1645&gt;1000,I1645&lt;=2000),"1000-2000CC",IF(AND(I1645&gt;2000,I1645&lt;=3000),"2000-3000CC",IF(AND(I1645&gt;3000,I1645&lt;=4000),"3000-4000CC",IF(AND(I1645&gt;4000,I1645&lt;=5000),"4000-5000CC",IF(AND(I1645&gt;5000,I1645&lt;=6000),"&gt;5000CC"))))))</f>
        <v>2000-3000CC</v>
      </c>
    </row>
    <row r="1646" spans="1:11" x14ac:dyDescent="0.3">
      <c r="A1646">
        <v>1252</v>
      </c>
      <c r="B1646" t="s">
        <v>839</v>
      </c>
      <c r="C1646" s="10">
        <v>8.75</v>
      </c>
      <c r="D1646" s="3">
        <v>73269</v>
      </c>
      <c r="E1646" t="s">
        <v>7</v>
      </c>
      <c r="F1646" t="s">
        <v>13</v>
      </c>
      <c r="G1646" t="s">
        <v>9</v>
      </c>
      <c r="H1646">
        <v>2018</v>
      </c>
      <c r="I1646">
        <v>1353</v>
      </c>
      <c r="J1646" t="s">
        <v>10</v>
      </c>
      <c r="K1646" t="str">
        <f>IF(AND(I1646&gt;600,I1646&lt;=1000),"600-1000CC",IF(AND(I1646&gt;1000,I1646&lt;=2000),"1000-2000CC",IF(AND(I1646&gt;2000,I1646&lt;=3000),"2000-3000CC",IF(AND(I1646&gt;3000,I1646&lt;=4000),"3000-4000CC",IF(AND(I1646&gt;4000,I1646&lt;=5000),"4000-5000CC",IF(AND(I1646&gt;5000,I1646&lt;=6000),"&gt;5000CC"))))))</f>
        <v>1000-2000CC</v>
      </c>
    </row>
    <row r="1647" spans="1:11" x14ac:dyDescent="0.3">
      <c r="A1647">
        <v>1523</v>
      </c>
      <c r="B1647" t="s">
        <v>529</v>
      </c>
      <c r="C1647" s="10">
        <v>8.75</v>
      </c>
      <c r="D1647" s="3">
        <v>99300</v>
      </c>
      <c r="E1647" t="s">
        <v>12</v>
      </c>
      <c r="F1647" t="s">
        <v>13</v>
      </c>
      <c r="G1647" t="s">
        <v>27</v>
      </c>
      <c r="H1647">
        <v>2015</v>
      </c>
      <c r="I1647">
        <v>4367</v>
      </c>
      <c r="J1647" t="s">
        <v>10</v>
      </c>
      <c r="K1647" t="str">
        <f>IF(AND(I1647&gt;600,I1647&lt;=1000),"600-1000CC",IF(AND(I1647&gt;1000,I1647&lt;=2000),"1000-2000CC",IF(AND(I1647&gt;2000,I1647&lt;=3000),"2000-3000CC",IF(AND(I1647&gt;3000,I1647&lt;=4000),"3000-4000CC",IF(AND(I1647&gt;4000,I1647&lt;=5000),"4000-5000CC",IF(AND(I1647&gt;5000,I1647&lt;=6000),"&gt;5000CC"))))))</f>
        <v>4000-5000CC</v>
      </c>
    </row>
    <row r="1648" spans="1:11" x14ac:dyDescent="0.3">
      <c r="A1648">
        <v>1603</v>
      </c>
      <c r="B1648" t="s">
        <v>432</v>
      </c>
      <c r="C1648" s="10">
        <v>8.75</v>
      </c>
      <c r="D1648" s="3">
        <v>11800</v>
      </c>
      <c r="E1648" t="s">
        <v>12</v>
      </c>
      <c r="F1648" t="s">
        <v>13</v>
      </c>
      <c r="G1648" t="s">
        <v>9</v>
      </c>
      <c r="H1648">
        <v>2020</v>
      </c>
      <c r="I1648">
        <v>1969</v>
      </c>
      <c r="J1648" t="s">
        <v>10</v>
      </c>
      <c r="K1648" t="str">
        <f>IF(AND(I1648&gt;600,I1648&lt;=1000),"600-1000CC",IF(AND(I1648&gt;1000,I1648&lt;=2000),"1000-2000CC",IF(AND(I1648&gt;2000,I1648&lt;=3000),"2000-3000CC",IF(AND(I1648&gt;3000,I1648&lt;=4000),"3000-4000CC",IF(AND(I1648&gt;4000,I1648&lt;=5000),"4000-5000CC",IF(AND(I1648&gt;5000,I1648&lt;=6000),"&gt;5000CC"))))))</f>
        <v>1000-2000CC</v>
      </c>
    </row>
    <row r="1649" spans="1:11" x14ac:dyDescent="0.3">
      <c r="A1649">
        <v>1742</v>
      </c>
      <c r="B1649" t="s">
        <v>824</v>
      </c>
      <c r="C1649" s="10">
        <v>8.75</v>
      </c>
      <c r="D1649" s="3">
        <v>80000</v>
      </c>
      <c r="E1649" t="s">
        <v>7</v>
      </c>
      <c r="F1649" t="s">
        <v>8</v>
      </c>
      <c r="G1649" t="s">
        <v>9</v>
      </c>
      <c r="H1649">
        <v>2018</v>
      </c>
      <c r="I1649">
        <v>2179</v>
      </c>
      <c r="J1649" t="s">
        <v>289</v>
      </c>
      <c r="K1649" t="str">
        <f>IF(AND(I1649&gt;600,I1649&lt;=1000),"600-1000CC",IF(AND(I1649&gt;1000,I1649&lt;=2000),"1000-2000CC",IF(AND(I1649&gt;2000,I1649&lt;=3000),"2000-3000CC",IF(AND(I1649&gt;3000,I1649&lt;=4000),"3000-4000CC",IF(AND(I1649&gt;4000,I1649&lt;=5000),"4000-5000CC",IF(AND(I1649&gt;5000,I1649&lt;=6000),"&gt;5000CC"))))))</f>
        <v>2000-3000CC</v>
      </c>
    </row>
    <row r="1650" spans="1:11" x14ac:dyDescent="0.3">
      <c r="A1650">
        <v>2040</v>
      </c>
      <c r="B1650" t="s">
        <v>1082</v>
      </c>
      <c r="C1650" s="10">
        <v>8.75</v>
      </c>
      <c r="D1650" s="3">
        <v>32000</v>
      </c>
      <c r="E1650" t="s">
        <v>12</v>
      </c>
      <c r="F1650" t="s">
        <v>8</v>
      </c>
      <c r="G1650" t="s">
        <v>9</v>
      </c>
      <c r="H1650">
        <v>2015</v>
      </c>
      <c r="I1650">
        <v>1498</v>
      </c>
      <c r="J1650" t="s">
        <v>10</v>
      </c>
      <c r="K1650" t="str">
        <f>IF(AND(I1650&gt;600,I1650&lt;=1000),"600-1000CC",IF(AND(I1650&gt;1000,I1650&lt;=2000),"1000-2000CC",IF(AND(I1650&gt;2000,I1650&lt;=3000),"2000-3000CC",IF(AND(I1650&gt;3000,I1650&lt;=4000),"3000-4000CC",IF(AND(I1650&gt;4000,I1650&lt;=5000),"4000-5000CC",IF(AND(I1650&gt;5000,I1650&lt;=6000),"&gt;5000CC"))))))</f>
        <v>1000-2000CC</v>
      </c>
    </row>
    <row r="1651" spans="1:11" x14ac:dyDescent="0.3">
      <c r="A1651">
        <v>3371</v>
      </c>
      <c r="B1651" t="s">
        <v>454</v>
      </c>
      <c r="C1651" s="10">
        <v>8.75</v>
      </c>
      <c r="D1651" s="3">
        <v>60000</v>
      </c>
      <c r="E1651" t="s">
        <v>12</v>
      </c>
      <c r="F1651" t="s">
        <v>8</v>
      </c>
      <c r="G1651" t="s">
        <v>9</v>
      </c>
      <c r="H1651">
        <v>2019</v>
      </c>
      <c r="I1651">
        <v>796</v>
      </c>
      <c r="J1651" t="s">
        <v>10</v>
      </c>
      <c r="K1651" t="str">
        <f>IF(AND(I1651&gt;600,I1651&lt;=1000),"600-1000CC",IF(AND(I1651&gt;1000,I1651&lt;=2000),"1000-2000CC",IF(AND(I1651&gt;2000,I1651&lt;=3000),"2000-3000CC",IF(AND(I1651&gt;3000,I1651&lt;=4000),"3000-4000CC",IF(AND(I1651&gt;4000,I1651&lt;=5000),"4000-5000CC",IF(AND(I1651&gt;5000,I1651&lt;=6000),"&gt;5000CC"))))))</f>
        <v>600-1000CC</v>
      </c>
    </row>
    <row r="1652" spans="1:11" x14ac:dyDescent="0.3">
      <c r="A1652">
        <v>3710</v>
      </c>
      <c r="B1652" t="s">
        <v>1595</v>
      </c>
      <c r="C1652" s="10">
        <v>8.75</v>
      </c>
      <c r="D1652" s="3">
        <v>51000</v>
      </c>
      <c r="E1652" t="s">
        <v>12</v>
      </c>
      <c r="F1652" t="s">
        <v>8</v>
      </c>
      <c r="G1652" t="s">
        <v>9</v>
      </c>
      <c r="H1652">
        <v>2018</v>
      </c>
      <c r="I1652">
        <v>1186</v>
      </c>
      <c r="J1652" t="s">
        <v>10</v>
      </c>
      <c r="K1652" t="str">
        <f>IF(AND(I1652&gt;600,I1652&lt;=1000),"600-1000CC",IF(AND(I1652&gt;1000,I1652&lt;=2000),"1000-2000CC",IF(AND(I1652&gt;2000,I1652&lt;=3000),"2000-3000CC",IF(AND(I1652&gt;3000,I1652&lt;=4000),"3000-4000CC",IF(AND(I1652&gt;4000,I1652&lt;=5000),"4000-5000CC",IF(AND(I1652&gt;5000,I1652&lt;=6000),"&gt;5000CC"))))))</f>
        <v>1000-2000CC</v>
      </c>
    </row>
    <row r="1653" spans="1:11" x14ac:dyDescent="0.3">
      <c r="A1653">
        <v>3883</v>
      </c>
      <c r="B1653" t="s">
        <v>535</v>
      </c>
      <c r="C1653" s="10">
        <v>8.75</v>
      </c>
      <c r="D1653" s="3">
        <v>70000</v>
      </c>
      <c r="E1653" t="s">
        <v>12</v>
      </c>
      <c r="F1653" t="s">
        <v>8</v>
      </c>
      <c r="G1653" t="s">
        <v>9</v>
      </c>
      <c r="H1653">
        <v>2021</v>
      </c>
      <c r="I1653">
        <v>2179</v>
      </c>
      <c r="J1653" t="s">
        <v>10</v>
      </c>
      <c r="K1653" t="str">
        <f>IF(AND(I1653&gt;600,I1653&lt;=1000),"600-1000CC",IF(AND(I1653&gt;1000,I1653&lt;=2000),"1000-2000CC",IF(AND(I1653&gt;2000,I1653&lt;=3000),"2000-3000CC",IF(AND(I1653&gt;3000,I1653&lt;=4000),"3000-4000CC",IF(AND(I1653&gt;4000,I1653&lt;=5000),"4000-5000CC",IF(AND(I1653&gt;5000,I1653&lt;=6000),"&gt;5000CC"))))))</f>
        <v>2000-3000CC</v>
      </c>
    </row>
    <row r="1654" spans="1:11" x14ac:dyDescent="0.3">
      <c r="A1654">
        <v>3906</v>
      </c>
      <c r="B1654" t="s">
        <v>697</v>
      </c>
      <c r="C1654" s="10">
        <v>8.75</v>
      </c>
      <c r="D1654" s="3">
        <v>120000</v>
      </c>
      <c r="E1654" t="s">
        <v>7</v>
      </c>
      <c r="F1654" t="s">
        <v>8</v>
      </c>
      <c r="G1654" t="s">
        <v>27</v>
      </c>
      <c r="H1654">
        <v>2018</v>
      </c>
      <c r="I1654">
        <v>1598</v>
      </c>
      <c r="J1654" t="s">
        <v>10</v>
      </c>
      <c r="K1654" t="str">
        <f>IF(AND(I1654&gt;600,I1654&lt;=1000),"600-1000CC",IF(AND(I1654&gt;1000,I1654&lt;=2000),"1000-2000CC",IF(AND(I1654&gt;2000,I1654&lt;=3000),"2000-3000CC",IF(AND(I1654&gt;3000,I1654&lt;=4000),"3000-4000CC",IF(AND(I1654&gt;4000,I1654&lt;=5000),"4000-5000CC",IF(AND(I1654&gt;5000,I1654&lt;=6000),"&gt;5000CC"))))))</f>
        <v>1000-2000CC</v>
      </c>
    </row>
    <row r="1655" spans="1:11" x14ac:dyDescent="0.3">
      <c r="A1655">
        <v>4506</v>
      </c>
      <c r="B1655" t="s">
        <v>1716</v>
      </c>
      <c r="C1655" s="10">
        <v>8.75</v>
      </c>
      <c r="D1655" s="3">
        <v>50000</v>
      </c>
      <c r="E1655" t="s">
        <v>7</v>
      </c>
      <c r="F1655" t="s">
        <v>13</v>
      </c>
      <c r="G1655" t="s">
        <v>9</v>
      </c>
      <c r="H1655">
        <v>2019</v>
      </c>
      <c r="I1655">
        <v>2494</v>
      </c>
      <c r="J1655" t="s">
        <v>10</v>
      </c>
      <c r="K1655" t="str">
        <f>IF(AND(I1655&gt;600,I1655&lt;=1000),"600-1000CC",IF(AND(I1655&gt;1000,I1655&lt;=2000),"1000-2000CC",IF(AND(I1655&gt;2000,I1655&lt;=3000),"2000-3000CC",IF(AND(I1655&gt;3000,I1655&lt;=4000),"3000-4000CC",IF(AND(I1655&gt;4000,I1655&lt;=5000),"4000-5000CC",IF(AND(I1655&gt;5000,I1655&lt;=6000),"&gt;5000CC"))))))</f>
        <v>2000-3000CC</v>
      </c>
    </row>
    <row r="1656" spans="1:11" x14ac:dyDescent="0.3">
      <c r="A1656">
        <v>4762</v>
      </c>
      <c r="B1656" t="s">
        <v>1805</v>
      </c>
      <c r="C1656" s="10">
        <v>8.75</v>
      </c>
      <c r="D1656" s="3">
        <v>55000</v>
      </c>
      <c r="E1656" t="s">
        <v>7</v>
      </c>
      <c r="F1656" t="s">
        <v>8</v>
      </c>
      <c r="G1656" t="s">
        <v>9</v>
      </c>
      <c r="H1656">
        <v>2017</v>
      </c>
      <c r="I1656">
        <v>1461</v>
      </c>
      <c r="J1656" t="s">
        <v>10</v>
      </c>
      <c r="K1656" t="str">
        <f>IF(AND(I1656&gt;600,I1656&lt;=1000),"600-1000CC",IF(AND(I1656&gt;1000,I1656&lt;=2000),"1000-2000CC",IF(AND(I1656&gt;2000,I1656&lt;=3000),"2000-3000CC",IF(AND(I1656&gt;3000,I1656&lt;=4000),"3000-4000CC",IF(AND(I1656&gt;4000,I1656&lt;=5000),"4000-5000CC",IF(AND(I1656&gt;5000,I1656&lt;=6000),"&gt;5000CC"))))))</f>
        <v>1000-2000CC</v>
      </c>
    </row>
    <row r="1657" spans="1:11" x14ac:dyDescent="0.3">
      <c r="A1657">
        <v>823</v>
      </c>
      <c r="B1657" t="s">
        <v>618</v>
      </c>
      <c r="C1657" s="10">
        <v>8.74</v>
      </c>
      <c r="D1657" s="3">
        <v>20092</v>
      </c>
      <c r="E1657" t="s">
        <v>12</v>
      </c>
      <c r="F1657" t="s">
        <v>8</v>
      </c>
      <c r="G1657" t="s">
        <v>9</v>
      </c>
      <c r="H1657">
        <v>2020</v>
      </c>
      <c r="I1657">
        <v>999</v>
      </c>
      <c r="J1657" t="s">
        <v>10</v>
      </c>
      <c r="K1657" t="str">
        <f>IF(AND(I1657&gt;600,I1657&lt;=1000),"600-1000CC",IF(AND(I1657&gt;1000,I1657&lt;=2000),"1000-2000CC",IF(AND(I1657&gt;2000,I1657&lt;=3000),"2000-3000CC",IF(AND(I1657&gt;3000,I1657&lt;=4000),"3000-4000CC",IF(AND(I1657&gt;4000,I1657&lt;=5000),"4000-5000CC",IF(AND(I1657&gt;5000,I1657&lt;=6000),"&gt;5000CC"))))))</f>
        <v>600-1000CC</v>
      </c>
    </row>
    <row r="1658" spans="1:11" x14ac:dyDescent="0.3">
      <c r="A1658">
        <v>1084</v>
      </c>
      <c r="B1658" t="s">
        <v>606</v>
      </c>
      <c r="C1658" s="10">
        <v>8.7200000000000006</v>
      </c>
      <c r="D1658" s="3">
        <v>82496</v>
      </c>
      <c r="E1658" t="s">
        <v>12</v>
      </c>
      <c r="F1658" t="s">
        <v>8</v>
      </c>
      <c r="G1658" t="s">
        <v>9</v>
      </c>
      <c r="H1658">
        <v>2019</v>
      </c>
      <c r="I1658">
        <v>1248</v>
      </c>
      <c r="J1658" t="s">
        <v>10</v>
      </c>
      <c r="K1658" t="str">
        <f>IF(AND(I1658&gt;600,I1658&lt;=1000),"600-1000CC",IF(AND(I1658&gt;1000,I1658&lt;=2000),"1000-2000CC",IF(AND(I1658&gt;2000,I1658&lt;=3000),"2000-3000CC",IF(AND(I1658&gt;3000,I1658&lt;=4000),"3000-4000CC",IF(AND(I1658&gt;4000,I1658&lt;=5000),"4000-5000CC",IF(AND(I1658&gt;5000,I1658&lt;=6000),"&gt;5000CC"))))))</f>
        <v>1000-2000CC</v>
      </c>
    </row>
    <row r="1659" spans="1:11" x14ac:dyDescent="0.3">
      <c r="A1659">
        <v>1353</v>
      </c>
      <c r="B1659" t="s">
        <v>606</v>
      </c>
      <c r="C1659" s="10">
        <v>8.7200000000000006</v>
      </c>
      <c r="D1659" s="3">
        <v>82496</v>
      </c>
      <c r="E1659" t="s">
        <v>12</v>
      </c>
      <c r="F1659" t="s">
        <v>8</v>
      </c>
      <c r="G1659" t="s">
        <v>9</v>
      </c>
      <c r="H1659">
        <v>2019</v>
      </c>
      <c r="I1659">
        <v>1248</v>
      </c>
      <c r="J1659" t="s">
        <v>10</v>
      </c>
      <c r="K1659" t="str">
        <f>IF(AND(I1659&gt;600,I1659&lt;=1000),"600-1000CC",IF(AND(I1659&gt;1000,I1659&lt;=2000),"1000-2000CC",IF(AND(I1659&gt;2000,I1659&lt;=3000),"2000-3000CC",IF(AND(I1659&gt;3000,I1659&lt;=4000),"3000-4000CC",IF(AND(I1659&gt;4000,I1659&lt;=5000),"4000-5000CC",IF(AND(I1659&gt;5000,I1659&lt;=6000),"&gt;5000CC"))))))</f>
        <v>1000-2000CC</v>
      </c>
    </row>
    <row r="1660" spans="1:11" x14ac:dyDescent="0.3">
      <c r="A1660">
        <v>431</v>
      </c>
      <c r="B1660" t="s">
        <v>377</v>
      </c>
      <c r="C1660" s="10">
        <v>8.65</v>
      </c>
      <c r="D1660" s="3">
        <v>130000</v>
      </c>
      <c r="E1660" t="s">
        <v>7</v>
      </c>
      <c r="F1660" t="s">
        <v>8</v>
      </c>
      <c r="G1660" t="s">
        <v>9</v>
      </c>
      <c r="H1660">
        <v>2017</v>
      </c>
      <c r="I1660">
        <v>1248</v>
      </c>
      <c r="J1660" t="s">
        <v>10</v>
      </c>
      <c r="K1660" t="str">
        <f>IF(AND(I1660&gt;600,I1660&lt;=1000),"600-1000CC",IF(AND(I1660&gt;1000,I1660&lt;=2000),"1000-2000CC",IF(AND(I1660&gt;2000,I1660&lt;=3000),"2000-3000CC",IF(AND(I1660&gt;3000,I1660&lt;=4000),"3000-4000CC",IF(AND(I1660&gt;4000,I1660&lt;=5000),"4000-5000CC",IF(AND(I1660&gt;5000,I1660&lt;=6000),"&gt;5000CC"))))))</f>
        <v>1000-2000CC</v>
      </c>
    </row>
    <row r="1661" spans="1:11" x14ac:dyDescent="0.3">
      <c r="A1661">
        <v>1366</v>
      </c>
      <c r="B1661" t="s">
        <v>246</v>
      </c>
      <c r="C1661" s="10">
        <v>8.65</v>
      </c>
      <c r="D1661" s="3">
        <v>28000</v>
      </c>
      <c r="E1661" t="s">
        <v>12</v>
      </c>
      <c r="F1661" t="s">
        <v>8</v>
      </c>
      <c r="G1661" t="s">
        <v>9</v>
      </c>
      <c r="H1661">
        <v>2018</v>
      </c>
      <c r="I1661">
        <v>1950</v>
      </c>
      <c r="J1661" t="s">
        <v>10</v>
      </c>
      <c r="K1661" t="str">
        <f>IF(AND(I1661&gt;600,I1661&lt;=1000),"600-1000CC",IF(AND(I1661&gt;1000,I1661&lt;=2000),"1000-2000CC",IF(AND(I1661&gt;2000,I1661&lt;=3000),"2000-3000CC",IF(AND(I1661&gt;3000,I1661&lt;=4000),"3000-4000CC",IF(AND(I1661&gt;4000,I1661&lt;=5000),"4000-5000CC",IF(AND(I1661&gt;5000,I1661&lt;=6000),"&gt;5000CC"))))))</f>
        <v>1000-2000CC</v>
      </c>
    </row>
    <row r="1662" spans="1:11" x14ac:dyDescent="0.3">
      <c r="A1662">
        <v>1641</v>
      </c>
      <c r="B1662" t="s">
        <v>31</v>
      </c>
      <c r="C1662" s="10">
        <v>8.65</v>
      </c>
      <c r="D1662" s="3">
        <v>46000</v>
      </c>
      <c r="E1662" t="s">
        <v>12</v>
      </c>
      <c r="F1662" t="s">
        <v>13</v>
      </c>
      <c r="G1662" t="s">
        <v>9</v>
      </c>
      <c r="H1662">
        <v>2018</v>
      </c>
      <c r="I1662">
        <v>1197</v>
      </c>
      <c r="J1662" t="s">
        <v>10</v>
      </c>
      <c r="K1662" t="str">
        <f>IF(AND(I1662&gt;600,I1662&lt;=1000),"600-1000CC",IF(AND(I1662&gt;1000,I1662&lt;=2000),"1000-2000CC",IF(AND(I1662&gt;2000,I1662&lt;=3000),"2000-3000CC",IF(AND(I1662&gt;3000,I1662&lt;=4000),"3000-4000CC",IF(AND(I1662&gt;4000,I1662&lt;=5000),"4000-5000CC",IF(AND(I1662&gt;5000,I1662&lt;=6000),"&gt;5000CC"))))))</f>
        <v>1000-2000CC</v>
      </c>
    </row>
    <row r="1663" spans="1:11" x14ac:dyDescent="0.3">
      <c r="A1663">
        <v>5223</v>
      </c>
      <c r="B1663" t="s">
        <v>1880</v>
      </c>
      <c r="C1663" s="10">
        <v>8.64</v>
      </c>
      <c r="D1663" s="3">
        <v>22649</v>
      </c>
      <c r="E1663" t="s">
        <v>12</v>
      </c>
      <c r="F1663" t="s">
        <v>8</v>
      </c>
      <c r="G1663" t="s">
        <v>9</v>
      </c>
      <c r="H1663">
        <v>2021</v>
      </c>
      <c r="I1663">
        <v>1950</v>
      </c>
      <c r="J1663" t="s">
        <v>10</v>
      </c>
      <c r="K1663" t="str">
        <f>IF(AND(I1663&gt;600,I1663&lt;=1000),"600-1000CC",IF(AND(I1663&gt;1000,I1663&lt;=2000),"1000-2000CC",IF(AND(I1663&gt;2000,I1663&lt;=3000),"2000-3000CC",IF(AND(I1663&gt;3000,I1663&lt;=4000),"3000-4000CC",IF(AND(I1663&gt;4000,I1663&lt;=5000),"4000-5000CC",IF(AND(I1663&gt;5000,I1663&lt;=6000),"&gt;5000CC"))))))</f>
        <v>1000-2000CC</v>
      </c>
    </row>
    <row r="1664" spans="1:11" x14ac:dyDescent="0.3">
      <c r="A1664">
        <v>12</v>
      </c>
      <c r="B1664" t="s">
        <v>23</v>
      </c>
      <c r="C1664" s="10">
        <v>8.6199999999999992</v>
      </c>
      <c r="D1664" s="3">
        <v>10381</v>
      </c>
      <c r="E1664" t="s">
        <v>12</v>
      </c>
      <c r="F1664" t="s">
        <v>8</v>
      </c>
      <c r="G1664" t="s">
        <v>9</v>
      </c>
      <c r="H1664">
        <v>2020</v>
      </c>
      <c r="I1664">
        <v>1197</v>
      </c>
      <c r="J1664" t="s">
        <v>10</v>
      </c>
      <c r="K1664" t="str">
        <f>IF(AND(I1664&gt;600,I1664&lt;=1000),"600-1000CC",IF(AND(I1664&gt;1000,I1664&lt;=2000),"1000-2000CC",IF(AND(I1664&gt;2000,I1664&lt;=3000),"2000-3000CC",IF(AND(I1664&gt;3000,I1664&lt;=4000),"3000-4000CC",IF(AND(I1664&gt;4000,I1664&lt;=5000),"4000-5000CC",IF(AND(I1664&gt;5000,I1664&lt;=6000),"&gt;5000CC"))))))</f>
        <v>1000-2000CC</v>
      </c>
    </row>
    <row r="1665" spans="1:11" x14ac:dyDescent="0.3">
      <c r="A1665">
        <v>1665</v>
      </c>
      <c r="B1665" t="s">
        <v>915</v>
      </c>
      <c r="C1665" s="10">
        <v>8.6</v>
      </c>
      <c r="D1665" s="3">
        <v>43000</v>
      </c>
      <c r="E1665" t="s">
        <v>12</v>
      </c>
      <c r="F1665" t="s">
        <v>13</v>
      </c>
      <c r="G1665" t="s">
        <v>9</v>
      </c>
      <c r="H1665">
        <v>2018</v>
      </c>
      <c r="I1665">
        <v>1968</v>
      </c>
      <c r="J1665" t="s">
        <v>10</v>
      </c>
      <c r="K1665" t="str">
        <f>IF(AND(I1665&gt;600,I1665&lt;=1000),"600-1000CC",IF(AND(I1665&gt;1000,I1665&lt;=2000),"1000-2000CC",IF(AND(I1665&gt;2000,I1665&lt;=3000),"2000-3000CC",IF(AND(I1665&gt;3000,I1665&lt;=4000),"3000-4000CC",IF(AND(I1665&gt;4000,I1665&lt;=5000),"4000-5000CC",IF(AND(I1665&gt;5000,I1665&lt;=6000),"&gt;5000CC"))))))</f>
        <v>1000-2000CC</v>
      </c>
    </row>
    <row r="1666" spans="1:11" x14ac:dyDescent="0.3">
      <c r="A1666">
        <v>1854</v>
      </c>
      <c r="B1666" t="s">
        <v>1025</v>
      </c>
      <c r="C1666" s="10">
        <v>8.6</v>
      </c>
      <c r="D1666" s="3">
        <v>65232</v>
      </c>
      <c r="E1666" t="s">
        <v>12</v>
      </c>
      <c r="F1666" t="s">
        <v>8</v>
      </c>
      <c r="G1666" t="s">
        <v>9</v>
      </c>
      <c r="H1666">
        <v>2018</v>
      </c>
      <c r="I1666">
        <v>1493</v>
      </c>
      <c r="J1666" t="s">
        <v>61</v>
      </c>
      <c r="K1666" t="str">
        <f>IF(AND(I1666&gt;600,I1666&lt;=1000),"600-1000CC",IF(AND(I1666&gt;1000,I1666&lt;=2000),"1000-2000CC",IF(AND(I1666&gt;2000,I1666&lt;=3000),"2000-3000CC",IF(AND(I1666&gt;3000,I1666&lt;=4000),"3000-4000CC",IF(AND(I1666&gt;4000,I1666&lt;=5000),"4000-5000CC",IF(AND(I1666&gt;5000,I1666&lt;=6000),"&gt;5000CC"))))))</f>
        <v>1000-2000CC</v>
      </c>
    </row>
    <row r="1667" spans="1:11" x14ac:dyDescent="0.3">
      <c r="A1667">
        <v>1873</v>
      </c>
      <c r="B1667" t="s">
        <v>550</v>
      </c>
      <c r="C1667" s="10">
        <v>8.6</v>
      </c>
      <c r="D1667" s="3">
        <v>70000</v>
      </c>
      <c r="E1667" t="s">
        <v>12</v>
      </c>
      <c r="F1667" t="s">
        <v>13</v>
      </c>
      <c r="G1667" t="s">
        <v>27</v>
      </c>
      <c r="H1667">
        <v>2017</v>
      </c>
      <c r="I1667">
        <v>1799</v>
      </c>
      <c r="J1667" t="s">
        <v>10</v>
      </c>
      <c r="K1667" t="str">
        <f>IF(AND(I1667&gt;600,I1667&lt;=1000),"600-1000CC",IF(AND(I1667&gt;1000,I1667&lt;=2000),"1000-2000CC",IF(AND(I1667&gt;2000,I1667&lt;=3000),"2000-3000CC",IF(AND(I1667&gt;3000,I1667&lt;=4000),"3000-4000CC",IF(AND(I1667&gt;4000,I1667&lt;=5000),"4000-5000CC",IF(AND(I1667&gt;5000,I1667&lt;=6000),"&gt;5000CC"))))))</f>
        <v>1000-2000CC</v>
      </c>
    </row>
    <row r="1668" spans="1:11" x14ac:dyDescent="0.3">
      <c r="A1668">
        <v>2611</v>
      </c>
      <c r="B1668" t="s">
        <v>140</v>
      </c>
      <c r="C1668" s="10">
        <v>8.6</v>
      </c>
      <c r="D1668" s="3">
        <v>40000</v>
      </c>
      <c r="E1668" t="s">
        <v>7</v>
      </c>
      <c r="F1668" t="s">
        <v>8</v>
      </c>
      <c r="G1668" t="s">
        <v>9</v>
      </c>
      <c r="H1668">
        <v>2019</v>
      </c>
      <c r="I1668">
        <v>1197</v>
      </c>
      <c r="J1668" t="s">
        <v>10</v>
      </c>
      <c r="K1668" t="str">
        <f>IF(AND(I1668&gt;600,I1668&lt;=1000),"600-1000CC",IF(AND(I1668&gt;1000,I1668&lt;=2000),"1000-2000CC",IF(AND(I1668&gt;2000,I1668&lt;=3000),"2000-3000CC",IF(AND(I1668&gt;3000,I1668&lt;=4000),"3000-4000CC",IF(AND(I1668&gt;4000,I1668&lt;=5000),"4000-5000CC",IF(AND(I1668&gt;5000,I1668&lt;=6000),"&gt;5000CC"))))))</f>
        <v>1000-2000CC</v>
      </c>
    </row>
    <row r="1669" spans="1:11" x14ac:dyDescent="0.3">
      <c r="A1669">
        <v>323</v>
      </c>
      <c r="B1669" t="s">
        <v>298</v>
      </c>
      <c r="C1669" s="10">
        <v>8.58</v>
      </c>
      <c r="D1669" s="3">
        <v>62403</v>
      </c>
      <c r="E1669" t="s">
        <v>7</v>
      </c>
      <c r="F1669" t="s">
        <v>8</v>
      </c>
      <c r="G1669" t="s">
        <v>9</v>
      </c>
      <c r="H1669">
        <v>2016</v>
      </c>
      <c r="I1669">
        <v>1248</v>
      </c>
      <c r="J1669" t="s">
        <v>10</v>
      </c>
      <c r="K1669" t="str">
        <f>IF(AND(I1669&gt;600,I1669&lt;=1000),"600-1000CC",IF(AND(I1669&gt;1000,I1669&lt;=2000),"1000-2000CC",IF(AND(I1669&gt;2000,I1669&lt;=3000),"2000-3000CC",IF(AND(I1669&gt;3000,I1669&lt;=4000),"3000-4000CC",IF(AND(I1669&gt;4000,I1669&lt;=5000),"4000-5000CC",IF(AND(I1669&gt;5000,I1669&lt;=6000),"&gt;5000CC"))))))</f>
        <v>1000-2000CC</v>
      </c>
    </row>
    <row r="1670" spans="1:11" x14ac:dyDescent="0.3">
      <c r="A1670">
        <v>1237</v>
      </c>
      <c r="B1670" t="s">
        <v>835</v>
      </c>
      <c r="C1670" s="10">
        <v>8.58</v>
      </c>
      <c r="D1670" s="3">
        <v>37377</v>
      </c>
      <c r="E1670" t="s">
        <v>12</v>
      </c>
      <c r="F1670" t="s">
        <v>13</v>
      </c>
      <c r="G1670" t="s">
        <v>9</v>
      </c>
      <c r="H1670">
        <v>2019</v>
      </c>
      <c r="I1670">
        <v>1461</v>
      </c>
      <c r="J1670" t="s">
        <v>10</v>
      </c>
      <c r="K1670" t="str">
        <f>IF(AND(I1670&gt;600,I1670&lt;=1000),"600-1000CC",IF(AND(I1670&gt;1000,I1670&lt;=2000),"1000-2000CC",IF(AND(I1670&gt;2000,I1670&lt;=3000),"2000-3000CC",IF(AND(I1670&gt;3000,I1670&lt;=4000),"3000-4000CC",IF(AND(I1670&gt;4000,I1670&lt;=5000),"4000-5000CC",IF(AND(I1670&gt;5000,I1670&lt;=6000),"&gt;5000CC"))))))</f>
        <v>1000-2000CC</v>
      </c>
    </row>
    <row r="1671" spans="1:11" x14ac:dyDescent="0.3">
      <c r="A1671">
        <v>1574</v>
      </c>
      <c r="B1671" t="s">
        <v>835</v>
      </c>
      <c r="C1671" s="10">
        <v>8.58</v>
      </c>
      <c r="D1671" s="3">
        <v>37377</v>
      </c>
      <c r="E1671" t="s">
        <v>12</v>
      </c>
      <c r="F1671" t="s">
        <v>13</v>
      </c>
      <c r="G1671" t="s">
        <v>9</v>
      </c>
      <c r="H1671">
        <v>2019</v>
      </c>
      <c r="I1671">
        <v>1197</v>
      </c>
      <c r="J1671" t="s">
        <v>10</v>
      </c>
      <c r="K1671" t="str">
        <f>IF(AND(I1671&gt;600,I1671&lt;=1000),"600-1000CC",IF(AND(I1671&gt;1000,I1671&lt;=2000),"1000-2000CC",IF(AND(I1671&gt;2000,I1671&lt;=3000),"2000-3000CC",IF(AND(I1671&gt;3000,I1671&lt;=4000),"3000-4000CC",IF(AND(I1671&gt;4000,I1671&lt;=5000),"4000-5000CC",IF(AND(I1671&gt;5000,I1671&lt;=6000),"&gt;5000CC"))))))</f>
        <v>1000-2000CC</v>
      </c>
    </row>
    <row r="1672" spans="1:11" x14ac:dyDescent="0.3">
      <c r="A1672">
        <v>2689</v>
      </c>
      <c r="B1672" t="s">
        <v>1314</v>
      </c>
      <c r="C1672" s="10">
        <v>8.58</v>
      </c>
      <c r="D1672" s="3">
        <v>21716</v>
      </c>
      <c r="E1672" t="s">
        <v>7</v>
      </c>
      <c r="F1672" t="s">
        <v>8</v>
      </c>
      <c r="G1672" t="s">
        <v>9</v>
      </c>
      <c r="H1672">
        <v>2019</v>
      </c>
      <c r="I1672">
        <v>1197</v>
      </c>
      <c r="J1672" t="s">
        <v>10</v>
      </c>
      <c r="K1672" t="str">
        <f>IF(AND(I1672&gt;600,I1672&lt;=1000),"600-1000CC",IF(AND(I1672&gt;1000,I1672&lt;=2000),"1000-2000CC",IF(AND(I1672&gt;2000,I1672&lt;=3000),"2000-3000CC",IF(AND(I1672&gt;3000,I1672&lt;=4000),"3000-4000CC",IF(AND(I1672&gt;4000,I1672&lt;=5000),"4000-5000CC",IF(AND(I1672&gt;5000,I1672&lt;=6000),"&gt;5000CC"))))))</f>
        <v>1000-2000CC</v>
      </c>
    </row>
    <row r="1673" spans="1:11" x14ac:dyDescent="0.3">
      <c r="A1673">
        <v>5111</v>
      </c>
      <c r="B1673" t="s">
        <v>69</v>
      </c>
      <c r="C1673" s="10">
        <v>8.58</v>
      </c>
      <c r="D1673" s="3">
        <v>20033</v>
      </c>
      <c r="E1673" t="s">
        <v>12</v>
      </c>
      <c r="F1673" t="s">
        <v>8</v>
      </c>
      <c r="G1673" t="s">
        <v>27</v>
      </c>
      <c r="H1673">
        <v>2019</v>
      </c>
      <c r="I1673">
        <v>1598</v>
      </c>
      <c r="J1673" t="s">
        <v>10</v>
      </c>
      <c r="K1673" t="str">
        <f>IF(AND(I1673&gt;600,I1673&lt;=1000),"600-1000CC",IF(AND(I1673&gt;1000,I1673&lt;=2000),"1000-2000CC",IF(AND(I1673&gt;2000,I1673&lt;=3000),"2000-3000CC",IF(AND(I1673&gt;3000,I1673&lt;=4000),"3000-4000CC",IF(AND(I1673&gt;4000,I1673&lt;=5000),"4000-5000CC",IF(AND(I1673&gt;5000,I1673&lt;=6000),"&gt;5000CC"))))))</f>
        <v>1000-2000CC</v>
      </c>
    </row>
    <row r="1674" spans="1:11" x14ac:dyDescent="0.3">
      <c r="A1674">
        <v>4879</v>
      </c>
      <c r="B1674" t="s">
        <v>912</v>
      </c>
      <c r="C1674" s="10">
        <v>8.57</v>
      </c>
      <c r="D1674" s="3">
        <v>138448</v>
      </c>
      <c r="E1674" t="s">
        <v>7</v>
      </c>
      <c r="F1674" t="s">
        <v>8</v>
      </c>
      <c r="G1674" t="s">
        <v>27</v>
      </c>
      <c r="H1674">
        <v>2015</v>
      </c>
      <c r="I1674">
        <v>1598</v>
      </c>
      <c r="J1674" t="s">
        <v>10</v>
      </c>
      <c r="K1674" t="str">
        <f>IF(AND(I1674&gt;600,I1674&lt;=1000),"600-1000CC",IF(AND(I1674&gt;1000,I1674&lt;=2000),"1000-2000CC",IF(AND(I1674&gt;2000,I1674&lt;=3000),"2000-3000CC",IF(AND(I1674&gt;3000,I1674&lt;=4000),"3000-4000CC",IF(AND(I1674&gt;4000,I1674&lt;=5000),"4000-5000CC",IF(AND(I1674&gt;5000,I1674&lt;=6000),"&gt;5000CC"))))))</f>
        <v>1000-2000CC</v>
      </c>
    </row>
    <row r="1675" spans="1:11" x14ac:dyDescent="0.3">
      <c r="A1675">
        <v>362</v>
      </c>
      <c r="B1675" t="s">
        <v>327</v>
      </c>
      <c r="C1675" s="10">
        <v>8.5500000000000007</v>
      </c>
      <c r="D1675" s="3">
        <v>42374</v>
      </c>
      <c r="E1675" t="s">
        <v>12</v>
      </c>
      <c r="F1675" t="s">
        <v>8</v>
      </c>
      <c r="G1675" t="s">
        <v>9</v>
      </c>
      <c r="H1675">
        <v>2018</v>
      </c>
      <c r="I1675">
        <v>1198</v>
      </c>
      <c r="J1675" t="s">
        <v>10</v>
      </c>
      <c r="K1675" t="str">
        <f>IF(AND(I1675&gt;600,I1675&lt;=1000),"600-1000CC",IF(AND(I1675&gt;1000,I1675&lt;=2000),"1000-2000CC",IF(AND(I1675&gt;2000,I1675&lt;=3000),"2000-3000CC",IF(AND(I1675&gt;3000,I1675&lt;=4000),"3000-4000CC",IF(AND(I1675&gt;4000,I1675&lt;=5000),"4000-5000CC",IF(AND(I1675&gt;5000,I1675&lt;=6000),"&gt;5000CC"))))))</f>
        <v>1000-2000CC</v>
      </c>
    </row>
    <row r="1676" spans="1:11" x14ac:dyDescent="0.3">
      <c r="A1676">
        <v>1619</v>
      </c>
      <c r="B1676" t="s">
        <v>924</v>
      </c>
      <c r="C1676" s="10">
        <v>8.5500000000000007</v>
      </c>
      <c r="D1676" s="3">
        <v>59000</v>
      </c>
      <c r="E1676" t="s">
        <v>7</v>
      </c>
      <c r="F1676" t="s">
        <v>8</v>
      </c>
      <c r="G1676" t="s">
        <v>9</v>
      </c>
      <c r="H1676">
        <v>2017</v>
      </c>
      <c r="I1676">
        <v>1493</v>
      </c>
      <c r="J1676" t="s">
        <v>61</v>
      </c>
      <c r="K1676" t="str">
        <f>IF(AND(I1676&gt;600,I1676&lt;=1000),"600-1000CC",IF(AND(I1676&gt;1000,I1676&lt;=2000),"1000-2000CC",IF(AND(I1676&gt;2000,I1676&lt;=3000),"2000-3000CC",IF(AND(I1676&gt;3000,I1676&lt;=4000),"3000-4000CC",IF(AND(I1676&gt;4000,I1676&lt;=5000),"4000-5000CC",IF(AND(I1676&gt;5000,I1676&lt;=6000),"&gt;5000CC"))))))</f>
        <v>1000-2000CC</v>
      </c>
    </row>
    <row r="1677" spans="1:11" x14ac:dyDescent="0.3">
      <c r="A1677">
        <v>3948</v>
      </c>
      <c r="B1677" t="s">
        <v>1316</v>
      </c>
      <c r="C1677" s="10">
        <v>8.5299999999999994</v>
      </c>
      <c r="D1677" s="3">
        <v>37938</v>
      </c>
      <c r="E1677" t="s">
        <v>12</v>
      </c>
      <c r="F1677" t="s">
        <v>8</v>
      </c>
      <c r="G1677" t="s">
        <v>9</v>
      </c>
      <c r="H1677">
        <v>2019</v>
      </c>
      <c r="I1677">
        <v>1197</v>
      </c>
      <c r="J1677" t="s">
        <v>61</v>
      </c>
      <c r="K1677" t="str">
        <f>IF(AND(I1677&gt;600,I1677&lt;=1000),"600-1000CC",IF(AND(I1677&gt;1000,I1677&lt;=2000),"1000-2000CC",IF(AND(I1677&gt;2000,I1677&lt;=3000),"2000-3000CC",IF(AND(I1677&gt;3000,I1677&lt;=4000),"3000-4000CC",IF(AND(I1677&gt;4000,I1677&lt;=5000),"4000-5000CC",IF(AND(I1677&gt;5000,I1677&lt;=6000),"&gt;5000CC"))))))</f>
        <v>1000-2000CC</v>
      </c>
    </row>
    <row r="1678" spans="1:11" x14ac:dyDescent="0.3">
      <c r="A1678">
        <v>548</v>
      </c>
      <c r="B1678" t="s">
        <v>65</v>
      </c>
      <c r="C1678" s="10">
        <v>8.52</v>
      </c>
      <c r="D1678" s="3">
        <v>60865</v>
      </c>
      <c r="E1678" t="s">
        <v>12</v>
      </c>
      <c r="F1678" t="s">
        <v>8</v>
      </c>
      <c r="G1678" t="s">
        <v>9</v>
      </c>
      <c r="H1678">
        <v>2015</v>
      </c>
      <c r="I1678">
        <v>2179</v>
      </c>
      <c r="J1678" t="s">
        <v>10</v>
      </c>
      <c r="K1678" t="str">
        <f>IF(AND(I1678&gt;600,I1678&lt;=1000),"600-1000CC",IF(AND(I1678&gt;1000,I1678&lt;=2000),"1000-2000CC",IF(AND(I1678&gt;2000,I1678&lt;=3000),"2000-3000CC",IF(AND(I1678&gt;3000,I1678&lt;=4000),"3000-4000CC",IF(AND(I1678&gt;4000,I1678&lt;=5000),"4000-5000CC",IF(AND(I1678&gt;5000,I1678&lt;=6000),"&gt;5000CC"))))))</f>
        <v>2000-3000CC</v>
      </c>
    </row>
    <row r="1679" spans="1:11" x14ac:dyDescent="0.3">
      <c r="A1679">
        <v>5203</v>
      </c>
      <c r="B1679" t="s">
        <v>1876</v>
      </c>
      <c r="C1679" s="10">
        <v>8.52</v>
      </c>
      <c r="D1679" s="3">
        <v>28137</v>
      </c>
      <c r="E1679" t="s">
        <v>7</v>
      </c>
      <c r="F1679" t="s">
        <v>8</v>
      </c>
      <c r="G1679" t="s">
        <v>9</v>
      </c>
      <c r="H1679">
        <v>2018</v>
      </c>
      <c r="I1679">
        <v>1248</v>
      </c>
      <c r="J1679" t="s">
        <v>10</v>
      </c>
      <c r="K1679" t="str">
        <f>IF(AND(I1679&gt;600,I1679&lt;=1000),"600-1000CC",IF(AND(I1679&gt;1000,I1679&lt;=2000),"1000-2000CC",IF(AND(I1679&gt;2000,I1679&lt;=3000),"2000-3000CC",IF(AND(I1679&gt;3000,I1679&lt;=4000),"3000-4000CC",IF(AND(I1679&gt;4000,I1679&lt;=5000),"4000-5000CC",IF(AND(I1679&gt;5000,I1679&lt;=6000),"&gt;5000CC"))))))</f>
        <v>1000-2000CC</v>
      </c>
    </row>
    <row r="1680" spans="1:11" x14ac:dyDescent="0.3">
      <c r="A1680">
        <v>132</v>
      </c>
      <c r="B1680" t="s">
        <v>138</v>
      </c>
      <c r="C1680" s="10">
        <v>8.51</v>
      </c>
      <c r="D1680" s="3">
        <v>29000</v>
      </c>
      <c r="E1680" t="s">
        <v>12</v>
      </c>
      <c r="F1680" t="s">
        <v>13</v>
      </c>
      <c r="G1680" t="s">
        <v>9</v>
      </c>
      <c r="H1680">
        <v>2020</v>
      </c>
      <c r="I1680">
        <v>1198</v>
      </c>
      <c r="J1680" t="s">
        <v>10</v>
      </c>
      <c r="K1680" t="str">
        <f>IF(AND(I1680&gt;600,I1680&lt;=1000),"600-1000CC",IF(AND(I1680&gt;1000,I1680&lt;=2000),"1000-2000CC",IF(AND(I1680&gt;2000,I1680&lt;=3000),"2000-3000CC",IF(AND(I1680&gt;3000,I1680&lt;=4000),"3000-4000CC",IF(AND(I1680&gt;4000,I1680&lt;=5000),"4000-5000CC",IF(AND(I1680&gt;5000,I1680&lt;=6000),"&gt;5000CC"))))))</f>
        <v>1000-2000CC</v>
      </c>
    </row>
    <row r="1681" spans="1:11" x14ac:dyDescent="0.3">
      <c r="A1681">
        <v>1033</v>
      </c>
      <c r="B1681" t="s">
        <v>201</v>
      </c>
      <c r="C1681" s="10">
        <v>8.51</v>
      </c>
      <c r="D1681" s="3">
        <v>81672</v>
      </c>
      <c r="E1681" t="s">
        <v>7</v>
      </c>
      <c r="F1681" t="s">
        <v>8</v>
      </c>
      <c r="G1681" t="s">
        <v>27</v>
      </c>
      <c r="H1681">
        <v>2015</v>
      </c>
      <c r="I1681">
        <v>998</v>
      </c>
      <c r="J1681" t="s">
        <v>10</v>
      </c>
      <c r="K1681" t="str">
        <f>IF(AND(I1681&gt;600,I1681&lt;=1000),"600-1000CC",IF(AND(I1681&gt;1000,I1681&lt;=2000),"1000-2000CC",IF(AND(I1681&gt;2000,I1681&lt;=3000),"2000-3000CC",IF(AND(I1681&gt;3000,I1681&lt;=4000),"3000-4000CC",IF(AND(I1681&gt;4000,I1681&lt;=5000),"4000-5000CC",IF(AND(I1681&gt;5000,I1681&lt;=6000),"&gt;5000CC"))))))</f>
        <v>600-1000CC</v>
      </c>
    </row>
    <row r="1682" spans="1:11" x14ac:dyDescent="0.3">
      <c r="A1682">
        <v>19</v>
      </c>
      <c r="B1682" t="s">
        <v>31</v>
      </c>
      <c r="C1682" s="10">
        <v>8.5</v>
      </c>
      <c r="D1682" s="3">
        <v>56000</v>
      </c>
      <c r="E1682" t="s">
        <v>12</v>
      </c>
      <c r="F1682" t="s">
        <v>13</v>
      </c>
      <c r="G1682" t="s">
        <v>9</v>
      </c>
      <c r="H1682">
        <v>2019</v>
      </c>
      <c r="I1682">
        <v>1462</v>
      </c>
      <c r="J1682" t="s">
        <v>10</v>
      </c>
      <c r="K1682" t="str">
        <f>IF(AND(I1682&gt;600,I1682&lt;=1000),"600-1000CC",IF(AND(I1682&gt;1000,I1682&lt;=2000),"1000-2000CC",IF(AND(I1682&gt;2000,I1682&lt;=3000),"2000-3000CC",IF(AND(I1682&gt;3000,I1682&lt;=4000),"3000-4000CC",IF(AND(I1682&gt;4000,I1682&lt;=5000),"4000-5000CC",IF(AND(I1682&gt;5000,I1682&lt;=6000),"&gt;5000CC"))))))</f>
        <v>1000-2000CC</v>
      </c>
    </row>
    <row r="1683" spans="1:11" x14ac:dyDescent="0.3">
      <c r="A1683">
        <v>56</v>
      </c>
      <c r="B1683" t="s">
        <v>65</v>
      </c>
      <c r="C1683" s="10">
        <v>8.5</v>
      </c>
      <c r="D1683" s="3">
        <v>37000</v>
      </c>
      <c r="E1683" t="s">
        <v>12</v>
      </c>
      <c r="F1683" t="s">
        <v>8</v>
      </c>
      <c r="G1683" t="s">
        <v>9</v>
      </c>
      <c r="H1683">
        <v>2014</v>
      </c>
      <c r="I1683">
        <v>1798</v>
      </c>
      <c r="J1683" t="s">
        <v>10</v>
      </c>
      <c r="K1683" t="str">
        <f>IF(AND(I1683&gt;600,I1683&lt;=1000),"600-1000CC",IF(AND(I1683&gt;1000,I1683&lt;=2000),"1000-2000CC",IF(AND(I1683&gt;2000,I1683&lt;=3000),"2000-3000CC",IF(AND(I1683&gt;3000,I1683&lt;=4000),"3000-4000CC",IF(AND(I1683&gt;4000,I1683&lt;=5000),"4000-5000CC",IF(AND(I1683&gt;5000,I1683&lt;=6000),"&gt;5000CC"))))))</f>
        <v>1000-2000CC</v>
      </c>
    </row>
    <row r="1684" spans="1:11" x14ac:dyDescent="0.3">
      <c r="A1684">
        <v>880</v>
      </c>
      <c r="B1684" t="s">
        <v>113</v>
      </c>
      <c r="C1684" s="10">
        <v>8.5</v>
      </c>
      <c r="D1684" s="3">
        <v>108000</v>
      </c>
      <c r="E1684" t="s">
        <v>7</v>
      </c>
      <c r="F1684" t="s">
        <v>13</v>
      </c>
      <c r="G1684" t="s">
        <v>27</v>
      </c>
      <c r="H1684">
        <v>2015</v>
      </c>
      <c r="I1684">
        <v>1497</v>
      </c>
      <c r="J1684" t="s">
        <v>61</v>
      </c>
      <c r="K1684" t="str">
        <f>IF(AND(I1684&gt;600,I1684&lt;=1000),"600-1000CC",IF(AND(I1684&gt;1000,I1684&lt;=2000),"1000-2000CC",IF(AND(I1684&gt;2000,I1684&lt;=3000),"2000-3000CC",IF(AND(I1684&gt;3000,I1684&lt;=4000),"3000-4000CC",IF(AND(I1684&gt;4000,I1684&lt;=5000),"4000-5000CC",IF(AND(I1684&gt;5000,I1684&lt;=6000),"&gt;5000CC"))))))</f>
        <v>1000-2000CC</v>
      </c>
    </row>
    <row r="1685" spans="1:11" x14ac:dyDescent="0.3">
      <c r="A1685">
        <v>1629</v>
      </c>
      <c r="B1685" t="s">
        <v>246</v>
      </c>
      <c r="C1685" s="10">
        <v>8.5</v>
      </c>
      <c r="D1685" s="3">
        <v>60000</v>
      </c>
      <c r="E1685" t="s">
        <v>12</v>
      </c>
      <c r="F1685" t="s">
        <v>8</v>
      </c>
      <c r="G1685" t="s">
        <v>9</v>
      </c>
      <c r="H1685">
        <v>2018</v>
      </c>
      <c r="I1685">
        <v>1198</v>
      </c>
      <c r="J1685" t="s">
        <v>10</v>
      </c>
      <c r="K1685" t="str">
        <f>IF(AND(I1685&gt;600,I1685&lt;=1000),"600-1000CC",IF(AND(I1685&gt;1000,I1685&lt;=2000),"1000-2000CC",IF(AND(I1685&gt;2000,I1685&lt;=3000),"2000-3000CC",IF(AND(I1685&gt;3000,I1685&lt;=4000),"3000-4000CC",IF(AND(I1685&gt;4000,I1685&lt;=5000),"4000-5000CC",IF(AND(I1685&gt;5000,I1685&lt;=6000),"&gt;5000CC"))))))</f>
        <v>1000-2000CC</v>
      </c>
    </row>
    <row r="1686" spans="1:11" x14ac:dyDescent="0.3">
      <c r="A1686">
        <v>1743</v>
      </c>
      <c r="B1686" t="s">
        <v>42</v>
      </c>
      <c r="C1686" s="10">
        <v>8.5</v>
      </c>
      <c r="D1686" s="3">
        <v>50000</v>
      </c>
      <c r="E1686" t="s">
        <v>12</v>
      </c>
      <c r="F1686" t="s">
        <v>13</v>
      </c>
      <c r="G1686" t="s">
        <v>27</v>
      </c>
      <c r="H1686">
        <v>2016</v>
      </c>
      <c r="I1686">
        <v>1798</v>
      </c>
      <c r="J1686" t="s">
        <v>10</v>
      </c>
      <c r="K1686" t="str">
        <f>IF(AND(I1686&gt;600,I1686&lt;=1000),"600-1000CC",IF(AND(I1686&gt;1000,I1686&lt;=2000),"1000-2000CC",IF(AND(I1686&gt;2000,I1686&lt;=3000),"2000-3000CC",IF(AND(I1686&gt;3000,I1686&lt;=4000),"3000-4000CC",IF(AND(I1686&gt;4000,I1686&lt;=5000),"4000-5000CC",IF(AND(I1686&gt;5000,I1686&lt;=6000),"&gt;5000CC"))))))</f>
        <v>1000-2000CC</v>
      </c>
    </row>
    <row r="1687" spans="1:11" x14ac:dyDescent="0.3">
      <c r="A1687">
        <v>1750</v>
      </c>
      <c r="B1687" t="s">
        <v>42</v>
      </c>
      <c r="C1687" s="10">
        <v>8.5</v>
      </c>
      <c r="D1687" s="3">
        <v>53000</v>
      </c>
      <c r="E1687" t="s">
        <v>12</v>
      </c>
      <c r="F1687" t="s">
        <v>13</v>
      </c>
      <c r="G1687" t="s">
        <v>9</v>
      </c>
      <c r="H1687">
        <v>2016</v>
      </c>
      <c r="I1687">
        <v>1968</v>
      </c>
      <c r="J1687" t="s">
        <v>10</v>
      </c>
      <c r="K1687" t="str">
        <f>IF(AND(I1687&gt;600,I1687&lt;=1000),"600-1000CC",IF(AND(I1687&gt;1000,I1687&lt;=2000),"1000-2000CC",IF(AND(I1687&gt;2000,I1687&lt;=3000),"2000-3000CC",IF(AND(I1687&gt;3000,I1687&lt;=4000),"3000-4000CC",IF(AND(I1687&gt;4000,I1687&lt;=5000),"4000-5000CC",IF(AND(I1687&gt;5000,I1687&lt;=6000),"&gt;5000CC"))))))</f>
        <v>1000-2000CC</v>
      </c>
    </row>
    <row r="1688" spans="1:11" x14ac:dyDescent="0.3">
      <c r="A1688">
        <v>1811</v>
      </c>
      <c r="B1688" t="s">
        <v>1011</v>
      </c>
      <c r="C1688" s="10">
        <v>8.5</v>
      </c>
      <c r="D1688" s="3">
        <v>95000</v>
      </c>
      <c r="E1688" t="s">
        <v>7</v>
      </c>
      <c r="F1688" t="s">
        <v>13</v>
      </c>
      <c r="G1688" t="s">
        <v>9</v>
      </c>
      <c r="H1688">
        <v>2018</v>
      </c>
      <c r="I1688">
        <v>1796</v>
      </c>
      <c r="J1688" t="s">
        <v>10</v>
      </c>
      <c r="K1688" t="str">
        <f>IF(AND(I1688&gt;600,I1688&lt;=1000),"600-1000CC",IF(AND(I1688&gt;1000,I1688&lt;=2000),"1000-2000CC",IF(AND(I1688&gt;2000,I1688&lt;=3000),"2000-3000CC",IF(AND(I1688&gt;3000,I1688&lt;=4000),"3000-4000CC",IF(AND(I1688&gt;4000,I1688&lt;=5000),"4000-5000CC",IF(AND(I1688&gt;5000,I1688&lt;=6000),"&gt;5000CC"))))))</f>
        <v>1000-2000CC</v>
      </c>
    </row>
    <row r="1689" spans="1:11" x14ac:dyDescent="0.3">
      <c r="A1689">
        <v>1814</v>
      </c>
      <c r="B1689" t="s">
        <v>1011</v>
      </c>
      <c r="C1689" s="10">
        <v>8.5</v>
      </c>
      <c r="D1689" s="3">
        <v>95000</v>
      </c>
      <c r="E1689" t="s">
        <v>7</v>
      </c>
      <c r="F1689" t="s">
        <v>13</v>
      </c>
      <c r="G1689" t="s">
        <v>9</v>
      </c>
      <c r="H1689">
        <v>2018</v>
      </c>
      <c r="I1689">
        <v>1950</v>
      </c>
      <c r="J1689" t="s">
        <v>10</v>
      </c>
      <c r="K1689" t="str">
        <f>IF(AND(I1689&gt;600,I1689&lt;=1000),"600-1000CC",IF(AND(I1689&gt;1000,I1689&lt;=2000),"1000-2000CC",IF(AND(I1689&gt;2000,I1689&lt;=3000),"2000-3000CC",IF(AND(I1689&gt;3000,I1689&lt;=4000),"3000-4000CC",IF(AND(I1689&gt;4000,I1689&lt;=5000),"4000-5000CC",IF(AND(I1689&gt;5000,I1689&lt;=6000),"&gt;5000CC"))))))</f>
        <v>1000-2000CC</v>
      </c>
    </row>
    <row r="1690" spans="1:11" x14ac:dyDescent="0.3">
      <c r="A1690">
        <v>1827</v>
      </c>
      <c r="B1690" t="s">
        <v>675</v>
      </c>
      <c r="C1690" s="10">
        <v>8.5</v>
      </c>
      <c r="D1690" s="3">
        <v>39386</v>
      </c>
      <c r="E1690" t="s">
        <v>12</v>
      </c>
      <c r="F1690" t="s">
        <v>13</v>
      </c>
      <c r="G1690" t="s">
        <v>9</v>
      </c>
      <c r="H1690">
        <v>2019</v>
      </c>
      <c r="I1690">
        <v>1086</v>
      </c>
      <c r="J1690" t="s">
        <v>10</v>
      </c>
      <c r="K1690" t="str">
        <f>IF(AND(I1690&gt;600,I1690&lt;=1000),"600-1000CC",IF(AND(I1690&gt;1000,I1690&lt;=2000),"1000-2000CC",IF(AND(I1690&gt;2000,I1690&lt;=3000),"2000-3000CC",IF(AND(I1690&gt;3000,I1690&lt;=4000),"3000-4000CC",IF(AND(I1690&gt;4000,I1690&lt;=5000),"4000-5000CC",IF(AND(I1690&gt;5000,I1690&lt;=6000),"&gt;5000CC"))))))</f>
        <v>1000-2000CC</v>
      </c>
    </row>
    <row r="1691" spans="1:11" x14ac:dyDescent="0.3">
      <c r="A1691">
        <v>1898</v>
      </c>
      <c r="B1691" t="s">
        <v>1044</v>
      </c>
      <c r="C1691" s="10">
        <v>8.5</v>
      </c>
      <c r="D1691" s="3">
        <v>30000</v>
      </c>
      <c r="E1691" t="s">
        <v>7</v>
      </c>
      <c r="F1691" t="s">
        <v>8</v>
      </c>
      <c r="G1691" t="s">
        <v>9</v>
      </c>
      <c r="H1691">
        <v>2018</v>
      </c>
      <c r="I1691">
        <v>1498</v>
      </c>
      <c r="J1691" t="s">
        <v>10</v>
      </c>
      <c r="K1691" t="str">
        <f>IF(AND(I1691&gt;600,I1691&lt;=1000),"600-1000CC",IF(AND(I1691&gt;1000,I1691&lt;=2000),"1000-2000CC",IF(AND(I1691&gt;2000,I1691&lt;=3000),"2000-3000CC",IF(AND(I1691&gt;3000,I1691&lt;=4000),"3000-4000CC",IF(AND(I1691&gt;4000,I1691&lt;=5000),"4000-5000CC",IF(AND(I1691&gt;5000,I1691&lt;=6000),"&gt;5000CC"))))))</f>
        <v>1000-2000CC</v>
      </c>
    </row>
    <row r="1692" spans="1:11" x14ac:dyDescent="0.3">
      <c r="A1692">
        <v>2220</v>
      </c>
      <c r="B1692" t="s">
        <v>1153</v>
      </c>
      <c r="C1692" s="10">
        <v>8.5</v>
      </c>
      <c r="D1692" s="3">
        <v>15000</v>
      </c>
      <c r="E1692" t="s">
        <v>12</v>
      </c>
      <c r="F1692" t="s">
        <v>8</v>
      </c>
      <c r="G1692" t="s">
        <v>9</v>
      </c>
      <c r="H1692">
        <v>2020</v>
      </c>
      <c r="I1692">
        <v>1248</v>
      </c>
      <c r="J1692" t="s">
        <v>10</v>
      </c>
      <c r="K1692" t="str">
        <f>IF(AND(I1692&gt;600,I1692&lt;=1000),"600-1000CC",IF(AND(I1692&gt;1000,I1692&lt;=2000),"1000-2000CC",IF(AND(I1692&gt;2000,I1692&lt;=3000),"2000-3000CC",IF(AND(I1692&gt;3000,I1692&lt;=4000),"3000-4000CC",IF(AND(I1692&gt;4000,I1692&lt;=5000),"4000-5000CC",IF(AND(I1692&gt;5000,I1692&lt;=6000),"&gt;5000CC"))))))</f>
        <v>1000-2000CC</v>
      </c>
    </row>
    <row r="1693" spans="1:11" x14ac:dyDescent="0.3">
      <c r="A1693">
        <v>2261</v>
      </c>
      <c r="B1693" t="s">
        <v>1167</v>
      </c>
      <c r="C1693" s="10">
        <v>8.5</v>
      </c>
      <c r="D1693" s="3">
        <v>65000</v>
      </c>
      <c r="E1693" t="s">
        <v>7</v>
      </c>
      <c r="F1693" t="s">
        <v>8</v>
      </c>
      <c r="G1693" t="s">
        <v>9</v>
      </c>
      <c r="H1693">
        <v>2020</v>
      </c>
      <c r="I1693">
        <v>1493</v>
      </c>
      <c r="J1693" t="s">
        <v>10</v>
      </c>
      <c r="K1693" t="str">
        <f>IF(AND(I1693&gt;600,I1693&lt;=1000),"600-1000CC",IF(AND(I1693&gt;1000,I1693&lt;=2000),"1000-2000CC",IF(AND(I1693&gt;2000,I1693&lt;=3000),"2000-3000CC",IF(AND(I1693&gt;3000,I1693&lt;=4000),"3000-4000CC",IF(AND(I1693&gt;4000,I1693&lt;=5000),"4000-5000CC",IF(AND(I1693&gt;5000,I1693&lt;=6000),"&gt;5000CC"))))))</f>
        <v>1000-2000CC</v>
      </c>
    </row>
    <row r="1694" spans="1:11" x14ac:dyDescent="0.3">
      <c r="A1694">
        <v>2344</v>
      </c>
      <c r="B1694" t="s">
        <v>1202</v>
      </c>
      <c r="C1694" s="10">
        <v>8.5</v>
      </c>
      <c r="D1694" s="3">
        <v>50000</v>
      </c>
      <c r="E1694" t="s">
        <v>7</v>
      </c>
      <c r="F1694" t="s">
        <v>13</v>
      </c>
      <c r="G1694" t="s">
        <v>9</v>
      </c>
      <c r="H1694">
        <v>2016</v>
      </c>
      <c r="I1694">
        <v>1197</v>
      </c>
      <c r="J1694" t="s">
        <v>10</v>
      </c>
      <c r="K1694" t="str">
        <f>IF(AND(I1694&gt;600,I1694&lt;=1000),"600-1000CC",IF(AND(I1694&gt;1000,I1694&lt;=2000),"1000-2000CC",IF(AND(I1694&gt;2000,I1694&lt;=3000),"2000-3000CC",IF(AND(I1694&gt;3000,I1694&lt;=4000),"3000-4000CC",IF(AND(I1694&gt;4000,I1694&lt;=5000),"4000-5000CC",IF(AND(I1694&gt;5000,I1694&lt;=6000),"&gt;5000CC"))))))</f>
        <v>1000-2000CC</v>
      </c>
    </row>
    <row r="1695" spans="1:11" x14ac:dyDescent="0.3">
      <c r="A1695">
        <v>2568</v>
      </c>
      <c r="B1695" t="s">
        <v>1279</v>
      </c>
      <c r="C1695" s="10">
        <v>8.5</v>
      </c>
      <c r="D1695" s="3">
        <v>18000</v>
      </c>
      <c r="E1695" t="s">
        <v>7</v>
      </c>
      <c r="F1695" t="s">
        <v>8</v>
      </c>
      <c r="G1695" t="s">
        <v>9</v>
      </c>
      <c r="H1695">
        <v>2009</v>
      </c>
      <c r="I1695">
        <v>1248</v>
      </c>
      <c r="J1695" t="s">
        <v>61</v>
      </c>
      <c r="K1695" t="str">
        <f>IF(AND(I1695&gt;600,I1695&lt;=1000),"600-1000CC",IF(AND(I1695&gt;1000,I1695&lt;=2000),"1000-2000CC",IF(AND(I1695&gt;2000,I1695&lt;=3000),"2000-3000CC",IF(AND(I1695&gt;3000,I1695&lt;=4000),"3000-4000CC",IF(AND(I1695&gt;4000,I1695&lt;=5000),"4000-5000CC",IF(AND(I1695&gt;5000,I1695&lt;=6000),"&gt;5000CC"))))))</f>
        <v>1000-2000CC</v>
      </c>
    </row>
    <row r="1696" spans="1:11" x14ac:dyDescent="0.3">
      <c r="A1696">
        <v>2594</v>
      </c>
      <c r="B1696" t="s">
        <v>1167</v>
      </c>
      <c r="C1696" s="10">
        <v>8.5</v>
      </c>
      <c r="D1696" s="3">
        <v>50000</v>
      </c>
      <c r="E1696" t="s">
        <v>7</v>
      </c>
      <c r="F1696" t="s">
        <v>8</v>
      </c>
      <c r="G1696" t="s">
        <v>9</v>
      </c>
      <c r="H1696">
        <v>2020</v>
      </c>
      <c r="I1696">
        <v>1199</v>
      </c>
      <c r="J1696" t="s">
        <v>10</v>
      </c>
      <c r="K1696" t="str">
        <f>IF(AND(I1696&gt;600,I1696&lt;=1000),"600-1000CC",IF(AND(I1696&gt;1000,I1696&lt;=2000),"1000-2000CC",IF(AND(I1696&gt;2000,I1696&lt;=3000),"2000-3000CC",IF(AND(I1696&gt;3000,I1696&lt;=4000),"3000-4000CC",IF(AND(I1696&gt;4000,I1696&lt;=5000),"4000-5000CC",IF(AND(I1696&gt;5000,I1696&lt;=6000),"&gt;5000CC"))))))</f>
        <v>1000-2000CC</v>
      </c>
    </row>
    <row r="1697" spans="1:11" x14ac:dyDescent="0.3">
      <c r="A1697">
        <v>2598</v>
      </c>
      <c r="B1697" t="s">
        <v>103</v>
      </c>
      <c r="C1697" s="10">
        <v>8.5</v>
      </c>
      <c r="D1697" s="3">
        <v>60000</v>
      </c>
      <c r="E1697" t="s">
        <v>12</v>
      </c>
      <c r="F1697" t="s">
        <v>8</v>
      </c>
      <c r="G1697" t="s">
        <v>9</v>
      </c>
      <c r="H1697">
        <v>2019</v>
      </c>
      <c r="I1697">
        <v>1197</v>
      </c>
      <c r="J1697" t="s">
        <v>10</v>
      </c>
      <c r="K1697" t="str">
        <f>IF(AND(I1697&gt;600,I1697&lt;=1000),"600-1000CC",IF(AND(I1697&gt;1000,I1697&lt;=2000),"1000-2000CC",IF(AND(I1697&gt;2000,I1697&lt;=3000),"2000-3000CC",IF(AND(I1697&gt;3000,I1697&lt;=4000),"3000-4000CC",IF(AND(I1697&gt;4000,I1697&lt;=5000),"4000-5000CC",IF(AND(I1697&gt;5000,I1697&lt;=6000),"&gt;5000CC"))))))</f>
        <v>1000-2000CC</v>
      </c>
    </row>
    <row r="1698" spans="1:11" x14ac:dyDescent="0.3">
      <c r="A1698">
        <v>2790</v>
      </c>
      <c r="B1698" t="s">
        <v>377</v>
      </c>
      <c r="C1698" s="10">
        <v>8.5</v>
      </c>
      <c r="D1698" s="3">
        <v>30000</v>
      </c>
      <c r="E1698" t="s">
        <v>7</v>
      </c>
      <c r="F1698" t="s">
        <v>8</v>
      </c>
      <c r="G1698" t="s">
        <v>9</v>
      </c>
      <c r="H1698">
        <v>2019</v>
      </c>
      <c r="I1698">
        <v>1248</v>
      </c>
      <c r="J1698" t="s">
        <v>10</v>
      </c>
      <c r="K1698" t="str">
        <f>IF(AND(I1698&gt;600,I1698&lt;=1000),"600-1000CC",IF(AND(I1698&gt;1000,I1698&lt;=2000),"1000-2000CC",IF(AND(I1698&gt;2000,I1698&lt;=3000),"2000-3000CC",IF(AND(I1698&gt;3000,I1698&lt;=4000),"3000-4000CC",IF(AND(I1698&gt;4000,I1698&lt;=5000),"4000-5000CC",IF(AND(I1698&gt;5000,I1698&lt;=6000),"&gt;5000CC"))))))</f>
        <v>1000-2000CC</v>
      </c>
    </row>
    <row r="1699" spans="1:11" x14ac:dyDescent="0.3">
      <c r="A1699">
        <v>3036</v>
      </c>
      <c r="B1699" t="s">
        <v>1058</v>
      </c>
      <c r="C1699" s="10">
        <v>8.5</v>
      </c>
      <c r="D1699" s="3">
        <v>80000</v>
      </c>
      <c r="E1699" t="s">
        <v>7</v>
      </c>
      <c r="F1699" t="s">
        <v>8</v>
      </c>
      <c r="G1699" t="s">
        <v>75</v>
      </c>
      <c r="H1699">
        <v>2011</v>
      </c>
      <c r="I1699">
        <v>1598</v>
      </c>
      <c r="J1699" t="s">
        <v>10</v>
      </c>
      <c r="K1699" t="str">
        <f>IF(AND(I1699&gt;600,I1699&lt;=1000),"600-1000CC",IF(AND(I1699&gt;1000,I1699&lt;=2000),"1000-2000CC",IF(AND(I1699&gt;2000,I1699&lt;=3000),"2000-3000CC",IF(AND(I1699&gt;3000,I1699&lt;=4000),"3000-4000CC",IF(AND(I1699&gt;4000,I1699&lt;=5000),"4000-5000CC",IF(AND(I1699&gt;5000,I1699&lt;=6000),"&gt;5000CC"))))))</f>
        <v>1000-2000CC</v>
      </c>
    </row>
    <row r="1700" spans="1:11" x14ac:dyDescent="0.3">
      <c r="A1700">
        <v>3122</v>
      </c>
      <c r="B1700" t="s">
        <v>1439</v>
      </c>
      <c r="C1700" s="10">
        <v>8.5</v>
      </c>
      <c r="D1700" s="3">
        <v>15000</v>
      </c>
      <c r="E1700" t="s">
        <v>7</v>
      </c>
      <c r="F1700" t="s">
        <v>8</v>
      </c>
      <c r="G1700" t="s">
        <v>9</v>
      </c>
      <c r="H1700">
        <v>2021</v>
      </c>
      <c r="I1700">
        <v>1197</v>
      </c>
      <c r="J1700" t="s">
        <v>61</v>
      </c>
      <c r="K1700" t="str">
        <f>IF(AND(I1700&gt;600,I1700&lt;=1000),"600-1000CC",IF(AND(I1700&gt;1000,I1700&lt;=2000),"1000-2000CC",IF(AND(I1700&gt;2000,I1700&lt;=3000),"2000-3000CC",IF(AND(I1700&gt;3000,I1700&lt;=4000),"3000-4000CC",IF(AND(I1700&gt;4000,I1700&lt;=5000),"4000-5000CC",IF(AND(I1700&gt;5000,I1700&lt;=6000),"&gt;5000CC"))))))</f>
        <v>1000-2000CC</v>
      </c>
    </row>
    <row r="1701" spans="1:11" x14ac:dyDescent="0.3">
      <c r="A1701">
        <v>3620</v>
      </c>
      <c r="B1701" t="s">
        <v>1572</v>
      </c>
      <c r="C1701" s="10">
        <v>8.5</v>
      </c>
      <c r="D1701" s="3">
        <v>40000</v>
      </c>
      <c r="E1701" t="s">
        <v>7</v>
      </c>
      <c r="F1701" t="s">
        <v>8</v>
      </c>
      <c r="G1701" t="s">
        <v>9</v>
      </c>
      <c r="H1701">
        <v>2012</v>
      </c>
      <c r="I1701">
        <v>1061</v>
      </c>
      <c r="J1701" t="s">
        <v>10</v>
      </c>
      <c r="K1701" t="str">
        <f>IF(AND(I1701&gt;600,I1701&lt;=1000),"600-1000CC",IF(AND(I1701&gt;1000,I1701&lt;=2000),"1000-2000CC",IF(AND(I1701&gt;2000,I1701&lt;=3000),"2000-3000CC",IF(AND(I1701&gt;3000,I1701&lt;=4000),"3000-4000CC",IF(AND(I1701&gt;4000,I1701&lt;=5000),"4000-5000CC",IF(AND(I1701&gt;5000,I1701&lt;=6000),"&gt;5000CC"))))))</f>
        <v>1000-2000CC</v>
      </c>
    </row>
    <row r="1702" spans="1:11" x14ac:dyDescent="0.3">
      <c r="A1702">
        <v>4756</v>
      </c>
      <c r="B1702" t="s">
        <v>909</v>
      </c>
      <c r="C1702" s="10">
        <v>8.5</v>
      </c>
      <c r="D1702" s="3">
        <v>74088</v>
      </c>
      <c r="E1702" t="s">
        <v>7</v>
      </c>
      <c r="F1702" t="s">
        <v>13</v>
      </c>
      <c r="G1702" t="s">
        <v>9</v>
      </c>
      <c r="H1702">
        <v>2016</v>
      </c>
      <c r="I1702">
        <v>1598</v>
      </c>
      <c r="J1702" t="s">
        <v>10</v>
      </c>
      <c r="K1702" t="str">
        <f>IF(AND(I1702&gt;600,I1702&lt;=1000),"600-1000CC",IF(AND(I1702&gt;1000,I1702&lt;=2000),"1000-2000CC",IF(AND(I1702&gt;2000,I1702&lt;=3000),"2000-3000CC",IF(AND(I1702&gt;3000,I1702&lt;=4000),"3000-4000CC",IF(AND(I1702&gt;4000,I1702&lt;=5000),"4000-5000CC",IF(AND(I1702&gt;5000,I1702&lt;=6000),"&gt;5000CC"))))))</f>
        <v>1000-2000CC</v>
      </c>
    </row>
    <row r="1703" spans="1:11" x14ac:dyDescent="0.3">
      <c r="A1703">
        <v>4758</v>
      </c>
      <c r="B1703" t="s">
        <v>201</v>
      </c>
      <c r="C1703" s="10">
        <v>8.5</v>
      </c>
      <c r="D1703" s="3">
        <v>66000</v>
      </c>
      <c r="E1703" t="s">
        <v>7</v>
      </c>
      <c r="F1703" t="s">
        <v>8</v>
      </c>
      <c r="G1703" t="s">
        <v>9</v>
      </c>
      <c r="H1703">
        <v>2015</v>
      </c>
      <c r="I1703">
        <v>1498</v>
      </c>
      <c r="J1703" t="s">
        <v>10</v>
      </c>
      <c r="K1703" t="str">
        <f>IF(AND(I1703&gt;600,I1703&lt;=1000),"600-1000CC",IF(AND(I1703&gt;1000,I1703&lt;=2000),"1000-2000CC",IF(AND(I1703&gt;2000,I1703&lt;=3000),"2000-3000CC",IF(AND(I1703&gt;3000,I1703&lt;=4000),"3000-4000CC",IF(AND(I1703&gt;4000,I1703&lt;=5000),"4000-5000CC",IF(AND(I1703&gt;5000,I1703&lt;=6000),"&gt;5000CC"))))))</f>
        <v>1000-2000CC</v>
      </c>
    </row>
    <row r="1704" spans="1:11" x14ac:dyDescent="0.3">
      <c r="A1704">
        <v>3163</v>
      </c>
      <c r="B1704" t="s">
        <v>535</v>
      </c>
      <c r="C1704" s="10">
        <v>8.49</v>
      </c>
      <c r="D1704" s="3">
        <v>69305</v>
      </c>
      <c r="E1704" t="s">
        <v>12</v>
      </c>
      <c r="F1704" t="s">
        <v>8</v>
      </c>
      <c r="G1704" t="s">
        <v>9</v>
      </c>
      <c r="H1704">
        <v>2021</v>
      </c>
      <c r="I1704">
        <v>1248</v>
      </c>
      <c r="J1704" t="s">
        <v>61</v>
      </c>
      <c r="K1704" t="str">
        <f>IF(AND(I1704&gt;600,I1704&lt;=1000),"600-1000CC",IF(AND(I1704&gt;1000,I1704&lt;=2000),"1000-2000CC",IF(AND(I1704&gt;2000,I1704&lt;=3000),"2000-3000CC",IF(AND(I1704&gt;3000,I1704&lt;=4000),"3000-4000CC",IF(AND(I1704&gt;4000,I1704&lt;=5000),"4000-5000CC",IF(AND(I1704&gt;5000,I1704&lt;=6000),"&gt;5000CC"))))))</f>
        <v>1000-2000CC</v>
      </c>
    </row>
    <row r="1705" spans="1:11" x14ac:dyDescent="0.3">
      <c r="A1705">
        <v>3213</v>
      </c>
      <c r="B1705" t="s">
        <v>535</v>
      </c>
      <c r="C1705" s="10">
        <v>8.49</v>
      </c>
      <c r="D1705" s="3">
        <v>3707</v>
      </c>
      <c r="E1705" t="s">
        <v>12</v>
      </c>
      <c r="F1705" t="s">
        <v>8</v>
      </c>
      <c r="G1705" t="s">
        <v>9</v>
      </c>
      <c r="H1705">
        <v>2020</v>
      </c>
      <c r="I1705">
        <v>999</v>
      </c>
      <c r="J1705" t="s">
        <v>10</v>
      </c>
      <c r="K1705" t="str">
        <f>IF(AND(I1705&gt;600,I1705&lt;=1000),"600-1000CC",IF(AND(I1705&gt;1000,I1705&lt;=2000),"1000-2000CC",IF(AND(I1705&gt;2000,I1705&lt;=3000),"2000-3000CC",IF(AND(I1705&gt;3000,I1705&lt;=4000),"3000-4000CC",IF(AND(I1705&gt;4000,I1705&lt;=5000),"4000-5000CC",IF(AND(I1705&gt;5000,I1705&lt;=6000),"&gt;5000CC"))))))</f>
        <v>600-1000CC</v>
      </c>
    </row>
    <row r="1706" spans="1:11" x14ac:dyDescent="0.3">
      <c r="A1706">
        <v>4061</v>
      </c>
      <c r="B1706" t="s">
        <v>618</v>
      </c>
      <c r="C1706" s="10">
        <v>8.49</v>
      </c>
      <c r="D1706" s="3">
        <v>15145</v>
      </c>
      <c r="E1706" t="s">
        <v>12</v>
      </c>
      <c r="F1706" t="s">
        <v>8</v>
      </c>
      <c r="G1706" t="s">
        <v>9</v>
      </c>
      <c r="H1706">
        <v>2021</v>
      </c>
      <c r="I1706">
        <v>2997</v>
      </c>
      <c r="J1706" t="s">
        <v>10</v>
      </c>
      <c r="K1706" t="str">
        <f>IF(AND(I1706&gt;600,I1706&lt;=1000),"600-1000CC",IF(AND(I1706&gt;1000,I1706&lt;=2000),"1000-2000CC",IF(AND(I1706&gt;2000,I1706&lt;=3000),"2000-3000CC",IF(AND(I1706&gt;3000,I1706&lt;=4000),"3000-4000CC",IF(AND(I1706&gt;4000,I1706&lt;=5000),"4000-5000CC",IF(AND(I1706&gt;5000,I1706&lt;=6000),"&gt;5000CC"))))))</f>
        <v>2000-3000CC</v>
      </c>
    </row>
    <row r="1707" spans="1:11" x14ac:dyDescent="0.3">
      <c r="A1707">
        <v>4824</v>
      </c>
      <c r="B1707" t="s">
        <v>41</v>
      </c>
      <c r="C1707" s="10">
        <v>8.49</v>
      </c>
      <c r="D1707" s="3">
        <v>10905</v>
      </c>
      <c r="E1707" t="s">
        <v>12</v>
      </c>
      <c r="F1707" t="s">
        <v>8</v>
      </c>
      <c r="G1707" t="s">
        <v>9</v>
      </c>
      <c r="H1707">
        <v>2021</v>
      </c>
      <c r="I1707">
        <v>1198</v>
      </c>
      <c r="J1707" t="s">
        <v>10</v>
      </c>
      <c r="K1707" t="str">
        <f>IF(AND(I1707&gt;600,I1707&lt;=1000),"600-1000CC",IF(AND(I1707&gt;1000,I1707&lt;=2000),"1000-2000CC",IF(AND(I1707&gt;2000,I1707&lt;=3000),"2000-3000CC",IF(AND(I1707&gt;3000,I1707&lt;=4000),"3000-4000CC",IF(AND(I1707&gt;4000,I1707&lt;=5000),"4000-5000CC",IF(AND(I1707&gt;5000,I1707&lt;=6000),"&gt;5000CC"))))))</f>
        <v>1000-2000CC</v>
      </c>
    </row>
    <row r="1708" spans="1:11" x14ac:dyDescent="0.3">
      <c r="A1708">
        <v>4901</v>
      </c>
      <c r="B1708" t="s">
        <v>1829</v>
      </c>
      <c r="C1708" s="10">
        <v>8.49</v>
      </c>
      <c r="D1708" s="3">
        <v>52200</v>
      </c>
      <c r="E1708" t="s">
        <v>12</v>
      </c>
      <c r="F1708" t="s">
        <v>8</v>
      </c>
      <c r="G1708" t="s">
        <v>9</v>
      </c>
      <c r="H1708">
        <v>2019</v>
      </c>
      <c r="I1708">
        <v>999</v>
      </c>
      <c r="J1708" t="s">
        <v>10</v>
      </c>
      <c r="K1708" t="str">
        <f>IF(AND(I1708&gt;600,I1708&lt;=1000),"600-1000CC",IF(AND(I1708&gt;1000,I1708&lt;=2000),"1000-2000CC",IF(AND(I1708&gt;2000,I1708&lt;=3000),"2000-3000CC",IF(AND(I1708&gt;3000,I1708&lt;=4000),"3000-4000CC",IF(AND(I1708&gt;4000,I1708&lt;=5000),"4000-5000CC",IF(AND(I1708&gt;5000,I1708&lt;=6000),"&gt;5000CC"))))))</f>
        <v>600-1000CC</v>
      </c>
    </row>
    <row r="1709" spans="1:11" x14ac:dyDescent="0.3">
      <c r="A1709">
        <v>3430</v>
      </c>
      <c r="B1709" t="s">
        <v>1255</v>
      </c>
      <c r="C1709" s="10">
        <v>8.4700000000000006</v>
      </c>
      <c r="D1709" s="3">
        <v>53076</v>
      </c>
      <c r="E1709" t="s">
        <v>7</v>
      </c>
      <c r="F1709" t="s">
        <v>8</v>
      </c>
      <c r="G1709" t="s">
        <v>27</v>
      </c>
      <c r="H1709">
        <v>2016</v>
      </c>
      <c r="I1709">
        <v>1498</v>
      </c>
      <c r="J1709" t="s">
        <v>10</v>
      </c>
      <c r="K1709" t="str">
        <f>IF(AND(I1709&gt;600,I1709&lt;=1000),"600-1000CC",IF(AND(I1709&gt;1000,I1709&lt;=2000),"1000-2000CC",IF(AND(I1709&gt;2000,I1709&lt;=3000),"2000-3000CC",IF(AND(I1709&gt;3000,I1709&lt;=4000),"3000-4000CC",IF(AND(I1709&gt;4000,I1709&lt;=5000),"4000-5000CC",IF(AND(I1709&gt;5000,I1709&lt;=6000),"&gt;5000CC"))))))</f>
        <v>1000-2000CC</v>
      </c>
    </row>
    <row r="1710" spans="1:11" x14ac:dyDescent="0.3">
      <c r="A1710">
        <v>2695</v>
      </c>
      <c r="B1710" t="s">
        <v>1316</v>
      </c>
      <c r="C1710" s="10">
        <v>8.4600000000000009</v>
      </c>
      <c r="D1710" s="3">
        <v>42060</v>
      </c>
      <c r="E1710" t="s">
        <v>12</v>
      </c>
      <c r="F1710" t="s">
        <v>8</v>
      </c>
      <c r="G1710" t="s">
        <v>9</v>
      </c>
      <c r="H1710">
        <v>2019</v>
      </c>
      <c r="I1710">
        <v>1086</v>
      </c>
      <c r="J1710" t="s">
        <v>61</v>
      </c>
      <c r="K1710" t="str">
        <f>IF(AND(I1710&gt;600,I1710&lt;=1000),"600-1000CC",IF(AND(I1710&gt;1000,I1710&lt;=2000),"1000-2000CC",IF(AND(I1710&gt;2000,I1710&lt;=3000),"2000-3000CC",IF(AND(I1710&gt;3000,I1710&lt;=4000),"3000-4000CC",IF(AND(I1710&gt;4000,I1710&lt;=5000),"4000-5000CC",IF(AND(I1710&gt;5000,I1710&lt;=6000),"&gt;5000CC"))))))</f>
        <v>1000-2000CC</v>
      </c>
    </row>
    <row r="1711" spans="1:11" x14ac:dyDescent="0.3">
      <c r="A1711">
        <v>842</v>
      </c>
      <c r="B1711" t="s">
        <v>416</v>
      </c>
      <c r="C1711" s="10">
        <v>8.4499999999999993</v>
      </c>
      <c r="D1711" s="3">
        <v>70000</v>
      </c>
      <c r="E1711" t="s">
        <v>7</v>
      </c>
      <c r="F1711" t="s">
        <v>8</v>
      </c>
      <c r="G1711" t="s">
        <v>9</v>
      </c>
      <c r="H1711">
        <v>2015</v>
      </c>
      <c r="I1711">
        <v>1197</v>
      </c>
      <c r="J1711" t="s">
        <v>10</v>
      </c>
      <c r="K1711" t="str">
        <f>IF(AND(I1711&gt;600,I1711&lt;=1000),"600-1000CC",IF(AND(I1711&gt;1000,I1711&lt;=2000),"1000-2000CC",IF(AND(I1711&gt;2000,I1711&lt;=3000),"2000-3000CC",IF(AND(I1711&gt;3000,I1711&lt;=4000),"3000-4000CC",IF(AND(I1711&gt;4000,I1711&lt;=5000),"4000-5000CC",IF(AND(I1711&gt;5000,I1711&lt;=6000),"&gt;5000CC"))))))</f>
        <v>1000-2000CC</v>
      </c>
    </row>
    <row r="1712" spans="1:11" x14ac:dyDescent="0.3">
      <c r="A1712">
        <v>910</v>
      </c>
      <c r="B1712" t="s">
        <v>671</v>
      </c>
      <c r="C1712" s="10">
        <v>8.4499999999999993</v>
      </c>
      <c r="D1712" s="3">
        <v>72000</v>
      </c>
      <c r="E1712" t="s">
        <v>7</v>
      </c>
      <c r="F1712" t="s">
        <v>8</v>
      </c>
      <c r="G1712" t="s">
        <v>9</v>
      </c>
      <c r="H1712">
        <v>2019</v>
      </c>
      <c r="I1712">
        <v>2967</v>
      </c>
      <c r="J1712" t="s">
        <v>10</v>
      </c>
      <c r="K1712" t="str">
        <f>IF(AND(I1712&gt;600,I1712&lt;=1000),"600-1000CC",IF(AND(I1712&gt;1000,I1712&lt;=2000),"1000-2000CC",IF(AND(I1712&gt;2000,I1712&lt;=3000),"2000-3000CC",IF(AND(I1712&gt;3000,I1712&lt;=4000),"3000-4000CC",IF(AND(I1712&gt;4000,I1712&lt;=5000),"4000-5000CC",IF(AND(I1712&gt;5000,I1712&lt;=6000),"&gt;5000CC"))))))</f>
        <v>2000-3000CC</v>
      </c>
    </row>
    <row r="1713" spans="1:11" x14ac:dyDescent="0.3">
      <c r="A1713">
        <v>2724</v>
      </c>
      <c r="B1713" t="s">
        <v>416</v>
      </c>
      <c r="C1713" s="10">
        <v>8.4499999999999993</v>
      </c>
      <c r="D1713" s="3">
        <v>51501</v>
      </c>
      <c r="E1713" t="s">
        <v>7</v>
      </c>
      <c r="F1713" t="s">
        <v>8</v>
      </c>
      <c r="G1713" t="s">
        <v>9</v>
      </c>
      <c r="H1713">
        <v>2017</v>
      </c>
      <c r="I1713">
        <v>1197</v>
      </c>
      <c r="J1713" t="s">
        <v>10</v>
      </c>
      <c r="K1713" t="str">
        <f>IF(AND(I1713&gt;600,I1713&lt;=1000),"600-1000CC",IF(AND(I1713&gt;1000,I1713&lt;=2000),"1000-2000CC",IF(AND(I1713&gt;2000,I1713&lt;=3000),"2000-3000CC",IF(AND(I1713&gt;3000,I1713&lt;=4000),"3000-4000CC",IF(AND(I1713&gt;4000,I1713&lt;=5000),"4000-5000CC",IF(AND(I1713&gt;5000,I1713&lt;=6000),"&gt;5000CC"))))))</f>
        <v>1000-2000CC</v>
      </c>
    </row>
    <row r="1714" spans="1:11" x14ac:dyDescent="0.3">
      <c r="A1714">
        <v>297</v>
      </c>
      <c r="B1714" t="s">
        <v>277</v>
      </c>
      <c r="C1714" s="10">
        <v>8.44</v>
      </c>
      <c r="D1714" s="3">
        <v>10283</v>
      </c>
      <c r="E1714" t="s">
        <v>12</v>
      </c>
      <c r="F1714" t="s">
        <v>8</v>
      </c>
      <c r="G1714" t="s">
        <v>9</v>
      </c>
      <c r="H1714">
        <v>2021</v>
      </c>
      <c r="I1714">
        <v>1197</v>
      </c>
      <c r="J1714" t="s">
        <v>10</v>
      </c>
      <c r="K1714" t="str">
        <f>IF(AND(I1714&gt;600,I1714&lt;=1000),"600-1000CC",IF(AND(I1714&gt;1000,I1714&lt;=2000),"1000-2000CC",IF(AND(I1714&gt;2000,I1714&lt;=3000),"2000-3000CC",IF(AND(I1714&gt;3000,I1714&lt;=4000),"3000-4000CC",IF(AND(I1714&gt;4000,I1714&lt;=5000),"4000-5000CC",IF(AND(I1714&gt;5000,I1714&lt;=6000),"&gt;5000CC"))))))</f>
        <v>1000-2000CC</v>
      </c>
    </row>
    <row r="1715" spans="1:11" x14ac:dyDescent="0.3">
      <c r="A1715">
        <v>554</v>
      </c>
      <c r="B1715" t="s">
        <v>69</v>
      </c>
      <c r="C1715" s="10">
        <v>8.44</v>
      </c>
      <c r="D1715" s="3">
        <v>32733</v>
      </c>
      <c r="E1715" t="s">
        <v>12</v>
      </c>
      <c r="F1715" t="s">
        <v>8</v>
      </c>
      <c r="G1715" t="s">
        <v>27</v>
      </c>
      <c r="H1715">
        <v>2018</v>
      </c>
      <c r="I1715">
        <v>1086</v>
      </c>
      <c r="J1715" t="s">
        <v>10</v>
      </c>
      <c r="K1715" t="str">
        <f>IF(AND(I1715&gt;600,I1715&lt;=1000),"600-1000CC",IF(AND(I1715&gt;1000,I1715&lt;=2000),"1000-2000CC",IF(AND(I1715&gt;2000,I1715&lt;=3000),"2000-3000CC",IF(AND(I1715&gt;3000,I1715&lt;=4000),"3000-4000CC",IF(AND(I1715&gt;4000,I1715&lt;=5000),"4000-5000CC",IF(AND(I1715&gt;5000,I1715&lt;=6000),"&gt;5000CC"))))))</f>
        <v>1000-2000CC</v>
      </c>
    </row>
    <row r="1716" spans="1:11" x14ac:dyDescent="0.3">
      <c r="A1716">
        <v>781</v>
      </c>
      <c r="B1716" t="s">
        <v>254</v>
      </c>
      <c r="C1716" s="10">
        <v>8.4</v>
      </c>
      <c r="D1716" s="3">
        <v>80000</v>
      </c>
      <c r="E1716" t="s">
        <v>12</v>
      </c>
      <c r="F1716" t="s">
        <v>13</v>
      </c>
      <c r="G1716" t="s">
        <v>27</v>
      </c>
      <c r="H1716">
        <v>2014</v>
      </c>
      <c r="I1716">
        <v>1586</v>
      </c>
      <c r="J1716" t="s">
        <v>10</v>
      </c>
      <c r="K1716" t="str">
        <f>IF(AND(I1716&gt;600,I1716&lt;=1000),"600-1000CC",IF(AND(I1716&gt;1000,I1716&lt;=2000),"1000-2000CC",IF(AND(I1716&gt;2000,I1716&lt;=3000),"2000-3000CC",IF(AND(I1716&gt;3000,I1716&lt;=4000),"3000-4000CC",IF(AND(I1716&gt;4000,I1716&lt;=5000),"4000-5000CC",IF(AND(I1716&gt;5000,I1716&lt;=6000),"&gt;5000CC"))))))</f>
        <v>1000-2000CC</v>
      </c>
    </row>
    <row r="1717" spans="1:11" x14ac:dyDescent="0.3">
      <c r="A1717">
        <v>862</v>
      </c>
      <c r="B1717" t="s">
        <v>641</v>
      </c>
      <c r="C1717" s="10">
        <v>8.4</v>
      </c>
      <c r="D1717" s="3">
        <v>3731</v>
      </c>
      <c r="E1717" t="s">
        <v>12</v>
      </c>
      <c r="F1717" t="s">
        <v>8</v>
      </c>
      <c r="G1717" t="s">
        <v>9</v>
      </c>
      <c r="H1717">
        <v>2021</v>
      </c>
      <c r="I1717">
        <v>1493</v>
      </c>
      <c r="J1717" t="s">
        <v>53</v>
      </c>
      <c r="K1717" t="str">
        <f>IF(AND(I1717&gt;600,I1717&lt;=1000),"600-1000CC",IF(AND(I1717&gt;1000,I1717&lt;=2000),"1000-2000CC",IF(AND(I1717&gt;2000,I1717&lt;=3000),"2000-3000CC",IF(AND(I1717&gt;3000,I1717&lt;=4000),"3000-4000CC",IF(AND(I1717&gt;4000,I1717&lt;=5000),"4000-5000CC",IF(AND(I1717&gt;5000,I1717&lt;=6000),"&gt;5000CC"))))))</f>
        <v>1000-2000CC</v>
      </c>
    </row>
    <row r="1718" spans="1:11" x14ac:dyDescent="0.3">
      <c r="A1718">
        <v>30</v>
      </c>
      <c r="B1718" t="s">
        <v>42</v>
      </c>
      <c r="C1718" s="10">
        <v>8.39</v>
      </c>
      <c r="D1718" s="3">
        <v>46417</v>
      </c>
      <c r="E1718" t="s">
        <v>12</v>
      </c>
      <c r="F1718" t="s">
        <v>13</v>
      </c>
      <c r="G1718" t="s">
        <v>9</v>
      </c>
      <c r="H1718">
        <v>2016</v>
      </c>
      <c r="I1718">
        <v>1497</v>
      </c>
      <c r="J1718" t="s">
        <v>10</v>
      </c>
      <c r="K1718" t="str">
        <f>IF(AND(I1718&gt;600,I1718&lt;=1000),"600-1000CC",IF(AND(I1718&gt;1000,I1718&lt;=2000),"1000-2000CC",IF(AND(I1718&gt;2000,I1718&lt;=3000),"2000-3000CC",IF(AND(I1718&gt;3000,I1718&lt;=4000),"3000-4000CC",IF(AND(I1718&gt;4000,I1718&lt;=5000),"4000-5000CC",IF(AND(I1718&gt;5000,I1718&lt;=6000),"&gt;5000CC"))))))</f>
        <v>1000-2000CC</v>
      </c>
    </row>
    <row r="1719" spans="1:11" x14ac:dyDescent="0.3">
      <c r="A1719">
        <v>641</v>
      </c>
      <c r="B1719" t="s">
        <v>103</v>
      </c>
      <c r="C1719" s="10">
        <v>8.35</v>
      </c>
      <c r="D1719" s="3">
        <v>28000</v>
      </c>
      <c r="E1719" t="s">
        <v>12</v>
      </c>
      <c r="F1719" t="s">
        <v>8</v>
      </c>
      <c r="G1719" t="s">
        <v>9</v>
      </c>
      <c r="H1719">
        <v>2018</v>
      </c>
      <c r="I1719">
        <v>2993</v>
      </c>
      <c r="J1719" t="s">
        <v>10</v>
      </c>
      <c r="K1719" t="str">
        <f>IF(AND(I1719&gt;600,I1719&lt;=1000),"600-1000CC",IF(AND(I1719&gt;1000,I1719&lt;=2000),"1000-2000CC",IF(AND(I1719&gt;2000,I1719&lt;=3000),"2000-3000CC",IF(AND(I1719&gt;3000,I1719&lt;=4000),"3000-4000CC",IF(AND(I1719&gt;4000,I1719&lt;=5000),"4000-5000CC",IF(AND(I1719&gt;5000,I1719&lt;=6000),"&gt;5000CC"))))))</f>
        <v>2000-3000CC</v>
      </c>
    </row>
    <row r="1720" spans="1:11" x14ac:dyDescent="0.3">
      <c r="A1720">
        <v>1274</v>
      </c>
      <c r="B1720" t="s">
        <v>145</v>
      </c>
      <c r="C1720" s="10">
        <v>8.35</v>
      </c>
      <c r="D1720" s="3">
        <v>70000</v>
      </c>
      <c r="E1720" t="s">
        <v>7</v>
      </c>
      <c r="F1720" t="s">
        <v>8</v>
      </c>
      <c r="G1720" t="s">
        <v>9</v>
      </c>
      <c r="H1720">
        <v>2017</v>
      </c>
      <c r="I1720">
        <v>1498</v>
      </c>
      <c r="J1720" t="s">
        <v>10</v>
      </c>
      <c r="K1720" t="str">
        <f>IF(AND(I1720&gt;600,I1720&lt;=1000),"600-1000CC",IF(AND(I1720&gt;1000,I1720&lt;=2000),"1000-2000CC",IF(AND(I1720&gt;2000,I1720&lt;=3000),"2000-3000CC",IF(AND(I1720&gt;3000,I1720&lt;=4000),"3000-4000CC",IF(AND(I1720&gt;4000,I1720&lt;=5000),"4000-5000CC",IF(AND(I1720&gt;5000,I1720&lt;=6000),"&gt;5000CC"))))))</f>
        <v>1000-2000CC</v>
      </c>
    </row>
    <row r="1721" spans="1:11" x14ac:dyDescent="0.3">
      <c r="A1721">
        <v>1583</v>
      </c>
      <c r="B1721" t="s">
        <v>145</v>
      </c>
      <c r="C1721" s="10">
        <v>8.35</v>
      </c>
      <c r="D1721" s="3">
        <v>70000</v>
      </c>
      <c r="E1721" t="s">
        <v>7</v>
      </c>
      <c r="F1721" t="s">
        <v>8</v>
      </c>
      <c r="G1721" t="s">
        <v>9</v>
      </c>
      <c r="H1721">
        <v>2017</v>
      </c>
      <c r="I1721">
        <v>1991</v>
      </c>
      <c r="J1721" t="s">
        <v>127</v>
      </c>
      <c r="K1721" t="str">
        <f>IF(AND(I1721&gt;600,I1721&lt;=1000),"600-1000CC",IF(AND(I1721&gt;1000,I1721&lt;=2000),"1000-2000CC",IF(AND(I1721&gt;2000,I1721&lt;=3000),"2000-3000CC",IF(AND(I1721&gt;3000,I1721&lt;=4000),"3000-4000CC",IF(AND(I1721&gt;4000,I1721&lt;=5000),"4000-5000CC",IF(AND(I1721&gt;5000,I1721&lt;=6000),"&gt;5000CC"))))))</f>
        <v>1000-2000CC</v>
      </c>
    </row>
    <row r="1722" spans="1:11" x14ac:dyDescent="0.3">
      <c r="A1722">
        <v>1620</v>
      </c>
      <c r="B1722" t="s">
        <v>925</v>
      </c>
      <c r="C1722" s="10">
        <v>8.35</v>
      </c>
      <c r="D1722" s="3">
        <v>27000</v>
      </c>
      <c r="E1722" t="s">
        <v>12</v>
      </c>
      <c r="F1722" t="s">
        <v>8</v>
      </c>
      <c r="G1722" t="s">
        <v>9</v>
      </c>
      <c r="H1722">
        <v>2019</v>
      </c>
      <c r="I1722">
        <v>999</v>
      </c>
      <c r="J1722" t="s">
        <v>61</v>
      </c>
      <c r="K1722" t="str">
        <f>IF(AND(I1722&gt;600,I1722&lt;=1000),"600-1000CC",IF(AND(I1722&gt;1000,I1722&lt;=2000),"1000-2000CC",IF(AND(I1722&gt;2000,I1722&lt;=3000),"2000-3000CC",IF(AND(I1722&gt;3000,I1722&lt;=4000),"3000-4000CC",IF(AND(I1722&gt;4000,I1722&lt;=5000),"4000-5000CC",IF(AND(I1722&gt;5000,I1722&lt;=6000),"&gt;5000CC"))))))</f>
        <v>600-1000CC</v>
      </c>
    </row>
    <row r="1723" spans="1:11" x14ac:dyDescent="0.3">
      <c r="A1723">
        <v>2287</v>
      </c>
      <c r="B1723" t="s">
        <v>423</v>
      </c>
      <c r="C1723" s="10">
        <v>8.35</v>
      </c>
      <c r="D1723" s="3">
        <v>68414</v>
      </c>
      <c r="E1723" t="s">
        <v>7</v>
      </c>
      <c r="F1723" t="s">
        <v>8</v>
      </c>
      <c r="G1723" t="s">
        <v>9</v>
      </c>
      <c r="H1723">
        <v>2018</v>
      </c>
      <c r="I1723">
        <v>1598</v>
      </c>
      <c r="J1723" t="s">
        <v>10</v>
      </c>
      <c r="K1723" t="str">
        <f>IF(AND(I1723&gt;600,I1723&lt;=1000),"600-1000CC",IF(AND(I1723&gt;1000,I1723&lt;=2000),"1000-2000CC",IF(AND(I1723&gt;2000,I1723&lt;=3000),"2000-3000CC",IF(AND(I1723&gt;3000,I1723&lt;=4000),"3000-4000CC",IF(AND(I1723&gt;4000,I1723&lt;=5000),"4000-5000CC",IF(AND(I1723&gt;5000,I1723&lt;=6000),"&gt;5000CC"))))))</f>
        <v>1000-2000CC</v>
      </c>
    </row>
    <row r="1724" spans="1:11" x14ac:dyDescent="0.3">
      <c r="A1724">
        <v>5362</v>
      </c>
      <c r="B1724" t="s">
        <v>145</v>
      </c>
      <c r="C1724" s="10">
        <v>8.35</v>
      </c>
      <c r="D1724" s="3">
        <v>70000</v>
      </c>
      <c r="E1724" t="s">
        <v>7</v>
      </c>
      <c r="F1724" t="s">
        <v>8</v>
      </c>
      <c r="G1724" t="s">
        <v>9</v>
      </c>
      <c r="H1724">
        <v>2017</v>
      </c>
      <c r="I1724">
        <v>2925</v>
      </c>
      <c r="J1724" t="s">
        <v>10</v>
      </c>
      <c r="K1724" t="str">
        <f>IF(AND(I1724&gt;600,I1724&lt;=1000),"600-1000CC",IF(AND(I1724&gt;1000,I1724&lt;=2000),"1000-2000CC",IF(AND(I1724&gt;2000,I1724&lt;=3000),"2000-3000CC",IF(AND(I1724&gt;3000,I1724&lt;=4000),"3000-4000CC",IF(AND(I1724&gt;4000,I1724&lt;=5000),"4000-5000CC",IF(AND(I1724&gt;5000,I1724&lt;=6000),"&gt;5000CC"))))))</f>
        <v>2000-3000CC</v>
      </c>
    </row>
    <row r="1725" spans="1:11" x14ac:dyDescent="0.3">
      <c r="A1725">
        <v>5127</v>
      </c>
      <c r="B1725" t="s">
        <v>606</v>
      </c>
      <c r="C1725" s="10">
        <v>8.34</v>
      </c>
      <c r="D1725" s="3">
        <v>57270</v>
      </c>
      <c r="E1725" t="s">
        <v>12</v>
      </c>
      <c r="F1725" t="s">
        <v>8</v>
      </c>
      <c r="G1725" t="s">
        <v>9</v>
      </c>
      <c r="H1725">
        <v>2019</v>
      </c>
      <c r="I1725">
        <v>1199</v>
      </c>
      <c r="J1725" t="s">
        <v>61</v>
      </c>
      <c r="K1725" t="str">
        <f>IF(AND(I1725&gt;600,I1725&lt;=1000),"600-1000CC",IF(AND(I1725&gt;1000,I1725&lt;=2000),"1000-2000CC",IF(AND(I1725&gt;2000,I1725&lt;=3000),"2000-3000CC",IF(AND(I1725&gt;3000,I1725&lt;=4000),"3000-4000CC",IF(AND(I1725&gt;4000,I1725&lt;=5000),"4000-5000CC",IF(AND(I1725&gt;5000,I1725&lt;=6000),"&gt;5000CC"))))))</f>
        <v>1000-2000CC</v>
      </c>
    </row>
    <row r="1726" spans="1:11" x14ac:dyDescent="0.3">
      <c r="A1726">
        <v>2401</v>
      </c>
      <c r="B1726" t="s">
        <v>824</v>
      </c>
      <c r="C1726" s="10">
        <v>8.32</v>
      </c>
      <c r="D1726" s="3">
        <v>76407</v>
      </c>
      <c r="E1726" t="s">
        <v>7</v>
      </c>
      <c r="F1726" t="s">
        <v>8</v>
      </c>
      <c r="G1726" t="s">
        <v>27</v>
      </c>
      <c r="H1726">
        <v>2018</v>
      </c>
      <c r="I1726">
        <v>999</v>
      </c>
      <c r="J1726" t="s">
        <v>10</v>
      </c>
      <c r="K1726" t="str">
        <f>IF(AND(I1726&gt;600,I1726&lt;=1000),"600-1000CC",IF(AND(I1726&gt;1000,I1726&lt;=2000),"1000-2000CC",IF(AND(I1726&gt;2000,I1726&lt;=3000),"2000-3000CC",IF(AND(I1726&gt;3000,I1726&lt;=4000),"3000-4000CC",IF(AND(I1726&gt;4000,I1726&lt;=5000),"4000-5000CC",IF(AND(I1726&gt;5000,I1726&lt;=6000),"&gt;5000CC"))))))</f>
        <v>600-1000CC</v>
      </c>
    </row>
    <row r="1727" spans="1:11" x14ac:dyDescent="0.3">
      <c r="A1727">
        <v>5132</v>
      </c>
      <c r="B1727" t="s">
        <v>1866</v>
      </c>
      <c r="C1727" s="10">
        <v>8.32</v>
      </c>
      <c r="D1727" s="3">
        <v>9598</v>
      </c>
      <c r="E1727" t="s">
        <v>12</v>
      </c>
      <c r="F1727" t="s">
        <v>13</v>
      </c>
      <c r="G1727" t="s">
        <v>9</v>
      </c>
      <c r="H1727">
        <v>2021</v>
      </c>
      <c r="I1727">
        <v>1198</v>
      </c>
      <c r="J1727" t="s">
        <v>10</v>
      </c>
      <c r="K1727" t="str">
        <f>IF(AND(I1727&gt;600,I1727&lt;=1000),"600-1000CC",IF(AND(I1727&gt;1000,I1727&lt;=2000),"1000-2000CC",IF(AND(I1727&gt;2000,I1727&lt;=3000),"2000-3000CC",IF(AND(I1727&gt;3000,I1727&lt;=4000),"3000-4000CC",IF(AND(I1727&gt;4000,I1727&lt;=5000),"4000-5000CC",IF(AND(I1727&gt;5000,I1727&lt;=6000),"&gt;5000CC"))))))</f>
        <v>1000-2000CC</v>
      </c>
    </row>
    <row r="1728" spans="1:11" x14ac:dyDescent="0.3">
      <c r="A1728">
        <v>2403</v>
      </c>
      <c r="B1728" t="s">
        <v>1223</v>
      </c>
      <c r="C1728" s="10">
        <v>8.31</v>
      </c>
      <c r="D1728" s="3">
        <v>10048</v>
      </c>
      <c r="E1728" t="s">
        <v>12</v>
      </c>
      <c r="F1728" t="s">
        <v>8</v>
      </c>
      <c r="G1728" t="s">
        <v>9</v>
      </c>
      <c r="H1728">
        <v>2021</v>
      </c>
      <c r="I1728">
        <v>1248</v>
      </c>
      <c r="J1728" t="s">
        <v>10</v>
      </c>
      <c r="K1728" t="str">
        <f>IF(AND(I1728&gt;600,I1728&lt;=1000),"600-1000CC",IF(AND(I1728&gt;1000,I1728&lt;=2000),"1000-2000CC",IF(AND(I1728&gt;2000,I1728&lt;=3000),"2000-3000CC",IF(AND(I1728&gt;3000,I1728&lt;=4000),"3000-4000CC",IF(AND(I1728&gt;4000,I1728&lt;=5000),"4000-5000CC",IF(AND(I1728&gt;5000,I1728&lt;=6000),"&gt;5000CC"))))))</f>
        <v>1000-2000CC</v>
      </c>
    </row>
    <row r="1729" spans="1:11" x14ac:dyDescent="0.3">
      <c r="A1729">
        <v>791</v>
      </c>
      <c r="B1729" t="s">
        <v>406</v>
      </c>
      <c r="C1729" s="10">
        <v>8.3000000000000007</v>
      </c>
      <c r="D1729" s="3">
        <v>80002</v>
      </c>
      <c r="E1729" t="s">
        <v>7</v>
      </c>
      <c r="F1729" t="s">
        <v>8</v>
      </c>
      <c r="G1729" t="s">
        <v>9</v>
      </c>
      <c r="H1729">
        <v>2019</v>
      </c>
      <c r="I1729">
        <v>1330</v>
      </c>
      <c r="J1729" t="s">
        <v>10</v>
      </c>
      <c r="K1729" t="str">
        <f>IF(AND(I1729&gt;600,I1729&lt;=1000),"600-1000CC",IF(AND(I1729&gt;1000,I1729&lt;=2000),"1000-2000CC",IF(AND(I1729&gt;2000,I1729&lt;=3000),"2000-3000CC",IF(AND(I1729&gt;3000,I1729&lt;=4000),"3000-4000CC",IF(AND(I1729&gt;4000,I1729&lt;=5000),"4000-5000CC",IF(AND(I1729&gt;5000,I1729&lt;=6000),"&gt;5000CC"))))))</f>
        <v>1000-2000CC</v>
      </c>
    </row>
    <row r="1730" spans="1:11" x14ac:dyDescent="0.3">
      <c r="A1730">
        <v>2391</v>
      </c>
      <c r="B1730" t="s">
        <v>69</v>
      </c>
      <c r="C1730" s="10">
        <v>8.3000000000000007</v>
      </c>
      <c r="D1730" s="3">
        <v>76504</v>
      </c>
      <c r="E1730" t="s">
        <v>12</v>
      </c>
      <c r="F1730" t="s">
        <v>8</v>
      </c>
      <c r="G1730" t="s">
        <v>9</v>
      </c>
      <c r="H1730">
        <v>2017</v>
      </c>
      <c r="I1730">
        <v>814</v>
      </c>
      <c r="J1730" t="s">
        <v>10</v>
      </c>
      <c r="K1730" t="str">
        <f>IF(AND(I1730&gt;600,I1730&lt;=1000),"600-1000CC",IF(AND(I1730&gt;1000,I1730&lt;=2000),"1000-2000CC",IF(AND(I1730&gt;2000,I1730&lt;=3000),"2000-3000CC",IF(AND(I1730&gt;3000,I1730&lt;=4000),"3000-4000CC",IF(AND(I1730&gt;4000,I1730&lt;=5000),"4000-5000CC",IF(AND(I1730&gt;5000,I1730&lt;=6000),"&gt;5000CC"))))))</f>
        <v>600-1000CC</v>
      </c>
    </row>
    <row r="1731" spans="1:11" x14ac:dyDescent="0.3">
      <c r="A1731">
        <v>4409</v>
      </c>
      <c r="B1731" t="s">
        <v>1735</v>
      </c>
      <c r="C1731" s="10">
        <v>8.3000000000000007</v>
      </c>
      <c r="D1731" s="3">
        <v>140000</v>
      </c>
      <c r="E1731" t="s">
        <v>12</v>
      </c>
      <c r="F1731" t="s">
        <v>8</v>
      </c>
      <c r="G1731" t="s">
        <v>9</v>
      </c>
      <c r="H1731">
        <v>2018</v>
      </c>
      <c r="I1731">
        <v>1461</v>
      </c>
      <c r="J1731" t="s">
        <v>10</v>
      </c>
      <c r="K1731" t="str">
        <f>IF(AND(I1731&gt;600,I1731&lt;=1000),"600-1000CC",IF(AND(I1731&gt;1000,I1731&lt;=2000),"1000-2000CC",IF(AND(I1731&gt;2000,I1731&lt;=3000),"2000-3000CC",IF(AND(I1731&gt;3000,I1731&lt;=4000),"3000-4000CC",IF(AND(I1731&gt;4000,I1731&lt;=5000),"4000-5000CC",IF(AND(I1731&gt;5000,I1731&lt;=6000),"&gt;5000CC"))))))</f>
        <v>1000-2000CC</v>
      </c>
    </row>
    <row r="1732" spans="1:11" x14ac:dyDescent="0.3">
      <c r="A1732">
        <v>3421</v>
      </c>
      <c r="B1732" t="s">
        <v>416</v>
      </c>
      <c r="C1732" s="10">
        <v>8.2899999999999991</v>
      </c>
      <c r="D1732" s="3">
        <v>65308</v>
      </c>
      <c r="E1732" t="s">
        <v>7</v>
      </c>
      <c r="F1732" t="s">
        <v>8</v>
      </c>
      <c r="G1732" t="s">
        <v>9</v>
      </c>
      <c r="H1732">
        <v>2016</v>
      </c>
      <c r="I1732">
        <v>1248</v>
      </c>
      <c r="J1732" t="s">
        <v>61</v>
      </c>
      <c r="K1732" t="str">
        <f>IF(AND(I1732&gt;600,I1732&lt;=1000),"600-1000CC",IF(AND(I1732&gt;1000,I1732&lt;=2000),"1000-2000CC",IF(AND(I1732&gt;2000,I1732&lt;=3000),"2000-3000CC",IF(AND(I1732&gt;3000,I1732&lt;=4000),"3000-4000CC",IF(AND(I1732&gt;4000,I1732&lt;=5000),"4000-5000CC",IF(AND(I1732&gt;5000,I1732&lt;=6000),"&gt;5000CC"))))))</f>
        <v>1000-2000CC</v>
      </c>
    </row>
    <row r="1733" spans="1:11" x14ac:dyDescent="0.3">
      <c r="A1733">
        <v>4715</v>
      </c>
      <c r="B1733" t="s">
        <v>416</v>
      </c>
      <c r="C1733" s="10">
        <v>8.2899999999999991</v>
      </c>
      <c r="D1733" s="3">
        <v>101585</v>
      </c>
      <c r="E1733" t="s">
        <v>7</v>
      </c>
      <c r="F1733" t="s">
        <v>8</v>
      </c>
      <c r="G1733" t="s">
        <v>9</v>
      </c>
      <c r="H1733">
        <v>2016</v>
      </c>
      <c r="I1733">
        <v>1396</v>
      </c>
      <c r="J1733" t="s">
        <v>10</v>
      </c>
      <c r="K1733" t="str">
        <f>IF(AND(I1733&gt;600,I1733&lt;=1000),"600-1000CC",IF(AND(I1733&gt;1000,I1733&lt;=2000),"1000-2000CC",IF(AND(I1733&gt;2000,I1733&lt;=3000),"2000-3000CC",IF(AND(I1733&gt;3000,I1733&lt;=4000),"3000-4000CC",IF(AND(I1733&gt;4000,I1733&lt;=5000),"4000-5000CC",IF(AND(I1733&gt;5000,I1733&lt;=6000),"&gt;5000CC"))))))</f>
        <v>1000-2000CC</v>
      </c>
    </row>
    <row r="1734" spans="1:11" x14ac:dyDescent="0.3">
      <c r="A1734">
        <v>246</v>
      </c>
      <c r="B1734" t="s">
        <v>236</v>
      </c>
      <c r="C1734" s="10">
        <v>8.25</v>
      </c>
      <c r="D1734" s="3">
        <v>24000</v>
      </c>
      <c r="E1734" t="s">
        <v>12</v>
      </c>
      <c r="F1734" t="s">
        <v>8</v>
      </c>
      <c r="G1734" t="s">
        <v>9</v>
      </c>
      <c r="H1734">
        <v>2020</v>
      </c>
      <c r="I1734">
        <v>1199</v>
      </c>
      <c r="J1734" t="s">
        <v>10</v>
      </c>
      <c r="K1734" t="str">
        <f>IF(AND(I1734&gt;600,I1734&lt;=1000),"600-1000CC",IF(AND(I1734&gt;1000,I1734&lt;=2000),"1000-2000CC",IF(AND(I1734&gt;2000,I1734&lt;=3000),"2000-3000CC",IF(AND(I1734&gt;3000,I1734&lt;=4000),"3000-4000CC",IF(AND(I1734&gt;4000,I1734&lt;=5000),"4000-5000CC",IF(AND(I1734&gt;5000,I1734&lt;=6000),"&gt;5000CC"))))))</f>
        <v>1000-2000CC</v>
      </c>
    </row>
    <row r="1735" spans="1:11" x14ac:dyDescent="0.3">
      <c r="A1735">
        <v>307</v>
      </c>
      <c r="B1735" t="s">
        <v>286</v>
      </c>
      <c r="C1735" s="10">
        <v>8.25</v>
      </c>
      <c r="D1735" s="3">
        <v>84000</v>
      </c>
      <c r="E1735" t="s">
        <v>12</v>
      </c>
      <c r="F1735" t="s">
        <v>8</v>
      </c>
      <c r="G1735" t="s">
        <v>9</v>
      </c>
      <c r="H1735">
        <v>2016</v>
      </c>
      <c r="I1735">
        <v>1591</v>
      </c>
      <c r="J1735" t="s">
        <v>10</v>
      </c>
      <c r="K1735" t="str">
        <f>IF(AND(I1735&gt;600,I1735&lt;=1000),"600-1000CC",IF(AND(I1735&gt;1000,I1735&lt;=2000),"1000-2000CC",IF(AND(I1735&gt;2000,I1735&lt;=3000),"2000-3000CC",IF(AND(I1735&gt;3000,I1735&lt;=4000),"3000-4000CC",IF(AND(I1735&gt;4000,I1735&lt;=5000),"4000-5000CC",IF(AND(I1735&gt;5000,I1735&lt;=6000),"&gt;5000CC"))))))</f>
        <v>1000-2000CC</v>
      </c>
    </row>
    <row r="1736" spans="1:11" x14ac:dyDescent="0.3">
      <c r="A1736">
        <v>393</v>
      </c>
      <c r="B1736" t="s">
        <v>348</v>
      </c>
      <c r="C1736" s="10">
        <v>8.25</v>
      </c>
      <c r="D1736" s="3">
        <v>95254</v>
      </c>
      <c r="E1736" t="s">
        <v>7</v>
      </c>
      <c r="F1736" t="s">
        <v>8</v>
      </c>
      <c r="G1736" t="s">
        <v>9</v>
      </c>
      <c r="H1736">
        <v>2013</v>
      </c>
      <c r="I1736">
        <v>2199</v>
      </c>
      <c r="J1736" t="s">
        <v>61</v>
      </c>
      <c r="K1736" t="str">
        <f>IF(AND(I1736&gt;600,I1736&lt;=1000),"600-1000CC",IF(AND(I1736&gt;1000,I1736&lt;=2000),"1000-2000CC",IF(AND(I1736&gt;2000,I1736&lt;=3000),"2000-3000CC",IF(AND(I1736&gt;3000,I1736&lt;=4000),"3000-4000CC",IF(AND(I1736&gt;4000,I1736&lt;=5000),"4000-5000CC",IF(AND(I1736&gt;5000,I1736&lt;=6000),"&gt;5000CC"))))))</f>
        <v>2000-3000CC</v>
      </c>
    </row>
    <row r="1737" spans="1:11" x14ac:dyDescent="0.3">
      <c r="A1737">
        <v>446</v>
      </c>
      <c r="B1737" t="s">
        <v>328</v>
      </c>
      <c r="C1737" s="10">
        <v>8.25</v>
      </c>
      <c r="D1737" s="3">
        <v>67000</v>
      </c>
      <c r="E1737" t="s">
        <v>7</v>
      </c>
      <c r="F1737" t="s">
        <v>8</v>
      </c>
      <c r="G1737" t="s">
        <v>9</v>
      </c>
      <c r="H1737">
        <v>2018</v>
      </c>
      <c r="I1737">
        <v>1248</v>
      </c>
      <c r="J1737" t="s">
        <v>10</v>
      </c>
      <c r="K1737" t="str">
        <f>IF(AND(I1737&gt;600,I1737&lt;=1000),"600-1000CC",IF(AND(I1737&gt;1000,I1737&lt;=2000),"1000-2000CC",IF(AND(I1737&gt;2000,I1737&lt;=3000),"2000-3000CC",IF(AND(I1737&gt;3000,I1737&lt;=4000),"3000-4000CC",IF(AND(I1737&gt;4000,I1737&lt;=5000),"4000-5000CC",IF(AND(I1737&gt;5000,I1737&lt;=6000),"&gt;5000CC"))))))</f>
        <v>1000-2000CC</v>
      </c>
    </row>
    <row r="1738" spans="1:11" x14ac:dyDescent="0.3">
      <c r="A1738">
        <v>647</v>
      </c>
      <c r="B1738" t="s">
        <v>349</v>
      </c>
      <c r="C1738" s="10">
        <v>8.25</v>
      </c>
      <c r="D1738" s="3">
        <v>43417</v>
      </c>
      <c r="E1738" t="s">
        <v>12</v>
      </c>
      <c r="F1738" t="s">
        <v>8</v>
      </c>
      <c r="G1738" t="s">
        <v>9</v>
      </c>
      <c r="H1738">
        <v>2015</v>
      </c>
      <c r="I1738">
        <v>1199</v>
      </c>
      <c r="J1738" t="s">
        <v>10</v>
      </c>
      <c r="K1738" t="str">
        <f>IF(AND(I1738&gt;600,I1738&lt;=1000),"600-1000CC",IF(AND(I1738&gt;1000,I1738&lt;=2000),"1000-2000CC",IF(AND(I1738&gt;2000,I1738&lt;=3000),"2000-3000CC",IF(AND(I1738&gt;3000,I1738&lt;=4000),"3000-4000CC",IF(AND(I1738&gt;4000,I1738&lt;=5000),"4000-5000CC",IF(AND(I1738&gt;5000,I1738&lt;=6000),"&gt;5000CC"))))))</f>
        <v>1000-2000CC</v>
      </c>
    </row>
    <row r="1739" spans="1:11" x14ac:dyDescent="0.3">
      <c r="A1739">
        <v>1313</v>
      </c>
      <c r="B1739" t="s">
        <v>864</v>
      </c>
      <c r="C1739" s="10">
        <v>8.25</v>
      </c>
      <c r="D1739" s="3">
        <v>86000</v>
      </c>
      <c r="E1739" t="s">
        <v>12</v>
      </c>
      <c r="F1739" t="s">
        <v>13</v>
      </c>
      <c r="G1739" t="s">
        <v>9</v>
      </c>
      <c r="H1739">
        <v>2011</v>
      </c>
      <c r="I1739">
        <v>1197</v>
      </c>
      <c r="J1739" t="s">
        <v>10</v>
      </c>
      <c r="K1739" t="str">
        <f>IF(AND(I1739&gt;600,I1739&lt;=1000),"600-1000CC",IF(AND(I1739&gt;1000,I1739&lt;=2000),"1000-2000CC",IF(AND(I1739&gt;2000,I1739&lt;=3000),"2000-3000CC",IF(AND(I1739&gt;3000,I1739&lt;=4000),"3000-4000CC",IF(AND(I1739&gt;4000,I1739&lt;=5000),"4000-5000CC",IF(AND(I1739&gt;5000,I1739&lt;=6000),"&gt;5000CC"))))))</f>
        <v>1000-2000CC</v>
      </c>
    </row>
    <row r="1740" spans="1:11" x14ac:dyDescent="0.3">
      <c r="A1740">
        <v>1697</v>
      </c>
      <c r="B1740" t="s">
        <v>960</v>
      </c>
      <c r="C1740" s="10">
        <v>8.25</v>
      </c>
      <c r="D1740" s="3">
        <v>10700</v>
      </c>
      <c r="E1740" t="s">
        <v>7</v>
      </c>
      <c r="F1740" t="s">
        <v>8</v>
      </c>
      <c r="G1740" t="s">
        <v>9</v>
      </c>
      <c r="H1740">
        <v>2017</v>
      </c>
      <c r="I1740">
        <v>1197</v>
      </c>
      <c r="J1740" t="s">
        <v>10</v>
      </c>
      <c r="K1740" t="str">
        <f>IF(AND(I1740&gt;600,I1740&lt;=1000),"600-1000CC",IF(AND(I1740&gt;1000,I1740&lt;=2000),"1000-2000CC",IF(AND(I1740&gt;2000,I1740&lt;=3000),"2000-3000CC",IF(AND(I1740&gt;3000,I1740&lt;=4000),"3000-4000CC",IF(AND(I1740&gt;4000,I1740&lt;=5000),"4000-5000CC",IF(AND(I1740&gt;5000,I1740&lt;=6000),"&gt;5000CC"))))))</f>
        <v>1000-2000CC</v>
      </c>
    </row>
    <row r="1741" spans="1:11" x14ac:dyDescent="0.3">
      <c r="A1741">
        <v>1788</v>
      </c>
      <c r="B1741" t="s">
        <v>175</v>
      </c>
      <c r="C1741" s="10">
        <v>8.25</v>
      </c>
      <c r="D1741" s="3">
        <v>70000</v>
      </c>
      <c r="E1741" t="s">
        <v>7</v>
      </c>
      <c r="F1741" t="s">
        <v>8</v>
      </c>
      <c r="G1741" t="s">
        <v>9</v>
      </c>
      <c r="H1741">
        <v>2017</v>
      </c>
      <c r="I1741">
        <v>1984</v>
      </c>
      <c r="J1741" t="s">
        <v>10</v>
      </c>
      <c r="K1741" t="str">
        <f>IF(AND(I1741&gt;600,I1741&lt;=1000),"600-1000CC",IF(AND(I1741&gt;1000,I1741&lt;=2000),"1000-2000CC",IF(AND(I1741&gt;2000,I1741&lt;=3000),"2000-3000CC",IF(AND(I1741&gt;3000,I1741&lt;=4000),"3000-4000CC",IF(AND(I1741&gt;4000,I1741&lt;=5000),"4000-5000CC",IF(AND(I1741&gt;5000,I1741&lt;=6000),"&gt;5000CC"))))))</f>
        <v>1000-2000CC</v>
      </c>
    </row>
    <row r="1742" spans="1:11" x14ac:dyDescent="0.3">
      <c r="A1742">
        <v>1853</v>
      </c>
      <c r="B1742" t="s">
        <v>976</v>
      </c>
      <c r="C1742" s="10">
        <v>8.25</v>
      </c>
      <c r="D1742" s="3">
        <v>46000</v>
      </c>
      <c r="E1742" t="s">
        <v>7</v>
      </c>
      <c r="F1742" t="s">
        <v>8</v>
      </c>
      <c r="G1742" t="s">
        <v>9</v>
      </c>
      <c r="H1742">
        <v>2020</v>
      </c>
      <c r="I1742">
        <v>1199</v>
      </c>
      <c r="J1742" t="s">
        <v>10</v>
      </c>
      <c r="K1742" t="str">
        <f>IF(AND(I1742&gt;600,I1742&lt;=1000),"600-1000CC",IF(AND(I1742&gt;1000,I1742&lt;=2000),"1000-2000CC",IF(AND(I1742&gt;2000,I1742&lt;=3000),"2000-3000CC",IF(AND(I1742&gt;3000,I1742&lt;=4000),"3000-4000CC",IF(AND(I1742&gt;4000,I1742&lt;=5000),"4000-5000CC",IF(AND(I1742&gt;5000,I1742&lt;=6000),"&gt;5000CC"))))))</f>
        <v>1000-2000CC</v>
      </c>
    </row>
    <row r="1743" spans="1:11" x14ac:dyDescent="0.3">
      <c r="A1743">
        <v>3830</v>
      </c>
      <c r="B1743" t="s">
        <v>1625</v>
      </c>
      <c r="C1743" s="10">
        <v>8.25</v>
      </c>
      <c r="D1743" s="3">
        <v>76000</v>
      </c>
      <c r="E1743" t="s">
        <v>7</v>
      </c>
      <c r="F1743" t="s">
        <v>13</v>
      </c>
      <c r="G1743" t="s">
        <v>27</v>
      </c>
      <c r="H1743">
        <v>2015</v>
      </c>
      <c r="I1743">
        <v>1199</v>
      </c>
      <c r="J1743" t="s">
        <v>10</v>
      </c>
      <c r="K1743" t="str">
        <f>IF(AND(I1743&gt;600,I1743&lt;=1000),"600-1000CC",IF(AND(I1743&gt;1000,I1743&lt;=2000),"1000-2000CC",IF(AND(I1743&gt;2000,I1743&lt;=3000),"2000-3000CC",IF(AND(I1743&gt;3000,I1743&lt;=4000),"3000-4000CC",IF(AND(I1743&gt;4000,I1743&lt;=5000),"4000-5000CC",IF(AND(I1743&gt;5000,I1743&lt;=6000),"&gt;5000CC"))))))</f>
        <v>1000-2000CC</v>
      </c>
    </row>
    <row r="1744" spans="1:11" x14ac:dyDescent="0.3">
      <c r="A1744">
        <v>4513</v>
      </c>
      <c r="B1744" t="s">
        <v>1395</v>
      </c>
      <c r="C1744" s="10">
        <v>8.25</v>
      </c>
      <c r="D1744" s="3">
        <v>137000</v>
      </c>
      <c r="E1744" t="s">
        <v>7</v>
      </c>
      <c r="F1744" t="s">
        <v>8</v>
      </c>
      <c r="G1744" t="s">
        <v>27</v>
      </c>
      <c r="H1744">
        <v>2015</v>
      </c>
      <c r="I1744">
        <v>1497</v>
      </c>
      <c r="J1744" t="s">
        <v>10</v>
      </c>
      <c r="K1744" t="str">
        <f>IF(AND(I1744&gt;600,I1744&lt;=1000),"600-1000CC",IF(AND(I1744&gt;1000,I1744&lt;=2000),"1000-2000CC",IF(AND(I1744&gt;2000,I1744&lt;=3000),"2000-3000CC",IF(AND(I1744&gt;3000,I1744&lt;=4000),"3000-4000CC",IF(AND(I1744&gt;4000,I1744&lt;=5000),"4000-5000CC",IF(AND(I1744&gt;5000,I1744&lt;=6000),"&gt;5000CC"))))))</f>
        <v>1000-2000CC</v>
      </c>
    </row>
    <row r="1745" spans="1:11" x14ac:dyDescent="0.3">
      <c r="A1745">
        <v>4776</v>
      </c>
      <c r="B1745" t="s">
        <v>1395</v>
      </c>
      <c r="C1745" s="10">
        <v>8.25</v>
      </c>
      <c r="D1745" s="3">
        <v>137000</v>
      </c>
      <c r="E1745" t="s">
        <v>7</v>
      </c>
      <c r="F1745" t="s">
        <v>8</v>
      </c>
      <c r="G1745" t="s">
        <v>27</v>
      </c>
      <c r="H1745">
        <v>2015</v>
      </c>
      <c r="I1745">
        <v>1197</v>
      </c>
      <c r="J1745" t="s">
        <v>10</v>
      </c>
      <c r="K1745" t="str">
        <f>IF(AND(I1745&gt;600,I1745&lt;=1000),"600-1000CC",IF(AND(I1745&gt;1000,I1745&lt;=2000),"1000-2000CC",IF(AND(I1745&gt;2000,I1745&lt;=3000),"2000-3000CC",IF(AND(I1745&gt;3000,I1745&lt;=4000),"3000-4000CC",IF(AND(I1745&gt;4000,I1745&lt;=5000),"4000-5000CC",IF(AND(I1745&gt;5000,I1745&lt;=6000),"&gt;5000CC"))))))</f>
        <v>1000-2000CC</v>
      </c>
    </row>
    <row r="1746" spans="1:11" x14ac:dyDescent="0.3">
      <c r="A1746">
        <v>5355</v>
      </c>
      <c r="B1746" t="s">
        <v>1822</v>
      </c>
      <c r="C1746" s="10">
        <v>8.25</v>
      </c>
      <c r="D1746" s="3">
        <v>60000</v>
      </c>
      <c r="E1746" t="s">
        <v>7</v>
      </c>
      <c r="F1746" t="s">
        <v>8</v>
      </c>
      <c r="G1746" t="s">
        <v>75</v>
      </c>
      <c r="H1746">
        <v>2018</v>
      </c>
      <c r="I1746">
        <v>1497</v>
      </c>
      <c r="J1746" t="s">
        <v>10</v>
      </c>
      <c r="K1746" t="str">
        <f>IF(AND(I1746&gt;600,I1746&lt;=1000),"600-1000CC",IF(AND(I1746&gt;1000,I1746&lt;=2000),"1000-2000CC",IF(AND(I1746&gt;2000,I1746&lt;=3000),"2000-3000CC",IF(AND(I1746&gt;3000,I1746&lt;=4000),"3000-4000CC",IF(AND(I1746&gt;4000,I1746&lt;=5000),"4000-5000CC",IF(AND(I1746&gt;5000,I1746&lt;=6000),"&gt;5000CC"))))))</f>
        <v>1000-2000CC</v>
      </c>
    </row>
    <row r="1747" spans="1:11" x14ac:dyDescent="0.3">
      <c r="A1747">
        <v>4012</v>
      </c>
      <c r="B1747" t="s">
        <v>377</v>
      </c>
      <c r="C1747" s="10">
        <v>8.24</v>
      </c>
      <c r="D1747" s="3">
        <v>57231</v>
      </c>
      <c r="E1747" t="s">
        <v>7</v>
      </c>
      <c r="F1747" t="s">
        <v>8</v>
      </c>
      <c r="G1747" t="s">
        <v>9</v>
      </c>
      <c r="H1747">
        <v>2019</v>
      </c>
      <c r="I1747">
        <v>2179</v>
      </c>
      <c r="J1747" t="s">
        <v>53</v>
      </c>
      <c r="K1747" t="str">
        <f>IF(AND(I1747&gt;600,I1747&lt;=1000),"600-1000CC",IF(AND(I1747&gt;1000,I1747&lt;=2000),"1000-2000CC",IF(AND(I1747&gt;2000,I1747&lt;=3000),"2000-3000CC",IF(AND(I1747&gt;3000,I1747&lt;=4000),"3000-4000CC",IF(AND(I1747&gt;4000,I1747&lt;=5000),"4000-5000CC",IF(AND(I1747&gt;5000,I1747&lt;=6000),"&gt;5000CC"))))))</f>
        <v>2000-3000CC</v>
      </c>
    </row>
    <row r="1748" spans="1:11" x14ac:dyDescent="0.3">
      <c r="A1748">
        <v>559</v>
      </c>
      <c r="B1748" t="s">
        <v>473</v>
      </c>
      <c r="C1748" s="10">
        <v>8.23</v>
      </c>
      <c r="D1748" s="3">
        <v>69517</v>
      </c>
      <c r="E1748" t="s">
        <v>7</v>
      </c>
      <c r="F1748" t="s">
        <v>8</v>
      </c>
      <c r="G1748" t="s">
        <v>9</v>
      </c>
      <c r="H1748">
        <v>2017</v>
      </c>
      <c r="I1748">
        <v>1197</v>
      </c>
      <c r="J1748" t="s">
        <v>10</v>
      </c>
      <c r="K1748" t="str">
        <f>IF(AND(I1748&gt;600,I1748&lt;=1000),"600-1000CC",IF(AND(I1748&gt;1000,I1748&lt;=2000),"1000-2000CC",IF(AND(I1748&gt;2000,I1748&lt;=3000),"2000-3000CC",IF(AND(I1748&gt;3000,I1748&lt;=4000),"3000-4000CC",IF(AND(I1748&gt;4000,I1748&lt;=5000),"4000-5000CC",IF(AND(I1748&gt;5000,I1748&lt;=6000),"&gt;5000CC"))))))</f>
        <v>1000-2000CC</v>
      </c>
    </row>
    <row r="1749" spans="1:11" x14ac:dyDescent="0.3">
      <c r="A1749">
        <v>1066</v>
      </c>
      <c r="B1749" t="s">
        <v>298</v>
      </c>
      <c r="C1749" s="10">
        <v>8.2200000000000006</v>
      </c>
      <c r="D1749" s="3">
        <v>92485</v>
      </c>
      <c r="E1749" t="s">
        <v>7</v>
      </c>
      <c r="F1749" t="s">
        <v>8</v>
      </c>
      <c r="G1749" t="s">
        <v>9</v>
      </c>
      <c r="H1749">
        <v>2018</v>
      </c>
      <c r="I1749">
        <v>1086</v>
      </c>
      <c r="J1749" t="s">
        <v>10</v>
      </c>
      <c r="K1749" t="str">
        <f>IF(AND(I1749&gt;600,I1749&lt;=1000),"600-1000CC",IF(AND(I1749&gt;1000,I1749&lt;=2000),"1000-2000CC",IF(AND(I1749&gt;2000,I1749&lt;=3000),"2000-3000CC",IF(AND(I1749&gt;3000,I1749&lt;=4000),"3000-4000CC",IF(AND(I1749&gt;4000,I1749&lt;=5000),"4000-5000CC",IF(AND(I1749&gt;5000,I1749&lt;=6000),"&gt;5000CC"))))))</f>
        <v>1000-2000CC</v>
      </c>
    </row>
    <row r="1750" spans="1:11" x14ac:dyDescent="0.3">
      <c r="A1750">
        <v>312</v>
      </c>
      <c r="B1750" t="s">
        <v>291</v>
      </c>
      <c r="C1750" s="10">
        <v>8.1999999999999993</v>
      </c>
      <c r="D1750" s="3">
        <v>14824</v>
      </c>
      <c r="E1750" t="s">
        <v>12</v>
      </c>
      <c r="F1750" t="s">
        <v>8</v>
      </c>
      <c r="G1750" t="s">
        <v>9</v>
      </c>
      <c r="H1750">
        <v>2020</v>
      </c>
      <c r="I1750">
        <v>1197</v>
      </c>
      <c r="J1750" t="s">
        <v>10</v>
      </c>
      <c r="K1750" t="str">
        <f>IF(AND(I1750&gt;600,I1750&lt;=1000),"600-1000CC",IF(AND(I1750&gt;1000,I1750&lt;=2000),"1000-2000CC",IF(AND(I1750&gt;2000,I1750&lt;=3000),"2000-3000CC",IF(AND(I1750&gt;3000,I1750&lt;=4000),"3000-4000CC",IF(AND(I1750&gt;4000,I1750&lt;=5000),"4000-5000CC",IF(AND(I1750&gt;5000,I1750&lt;=6000),"&gt;5000CC"))))))</f>
        <v>1000-2000CC</v>
      </c>
    </row>
    <row r="1751" spans="1:11" x14ac:dyDescent="0.3">
      <c r="A1751">
        <v>539</v>
      </c>
      <c r="B1751" t="s">
        <v>458</v>
      </c>
      <c r="C1751" s="10">
        <v>8.1999999999999993</v>
      </c>
      <c r="D1751" s="3">
        <v>49929</v>
      </c>
      <c r="E1751" t="s">
        <v>12</v>
      </c>
      <c r="F1751" t="s">
        <v>8</v>
      </c>
      <c r="G1751" t="s">
        <v>9</v>
      </c>
      <c r="H1751">
        <v>2017</v>
      </c>
      <c r="I1751">
        <v>1197</v>
      </c>
      <c r="J1751" t="s">
        <v>10</v>
      </c>
      <c r="K1751" t="str">
        <f>IF(AND(I1751&gt;600,I1751&lt;=1000),"600-1000CC",IF(AND(I1751&gt;1000,I1751&lt;=2000),"1000-2000CC",IF(AND(I1751&gt;2000,I1751&lt;=3000),"2000-3000CC",IF(AND(I1751&gt;3000,I1751&lt;=4000),"3000-4000CC",IF(AND(I1751&gt;4000,I1751&lt;=5000),"4000-5000CC",IF(AND(I1751&gt;5000,I1751&lt;=6000),"&gt;5000CC"))))))</f>
        <v>1000-2000CC</v>
      </c>
    </row>
    <row r="1752" spans="1:11" x14ac:dyDescent="0.3">
      <c r="A1752">
        <v>1632</v>
      </c>
      <c r="B1752" t="s">
        <v>118</v>
      </c>
      <c r="C1752" s="10">
        <v>8.1999999999999993</v>
      </c>
      <c r="D1752" s="3">
        <v>19000</v>
      </c>
      <c r="E1752" t="s">
        <v>12</v>
      </c>
      <c r="F1752" t="s">
        <v>8</v>
      </c>
      <c r="G1752" t="s">
        <v>9</v>
      </c>
      <c r="H1752">
        <v>2019</v>
      </c>
      <c r="I1752">
        <v>1199</v>
      </c>
      <c r="J1752" t="s">
        <v>10</v>
      </c>
      <c r="K1752" t="str">
        <f>IF(AND(I1752&gt;600,I1752&lt;=1000),"600-1000CC",IF(AND(I1752&gt;1000,I1752&lt;=2000),"1000-2000CC",IF(AND(I1752&gt;2000,I1752&lt;=3000),"2000-3000CC",IF(AND(I1752&gt;3000,I1752&lt;=4000),"3000-4000CC",IF(AND(I1752&gt;4000,I1752&lt;=5000),"4000-5000CC",IF(AND(I1752&gt;5000,I1752&lt;=6000),"&gt;5000CC"))))))</f>
        <v>1000-2000CC</v>
      </c>
    </row>
    <row r="1753" spans="1:11" x14ac:dyDescent="0.3">
      <c r="A1753">
        <v>3561</v>
      </c>
      <c r="B1753" t="s">
        <v>1556</v>
      </c>
      <c r="C1753" s="10">
        <v>8.1999999999999993</v>
      </c>
      <c r="D1753" s="3">
        <v>83694</v>
      </c>
      <c r="E1753" t="s">
        <v>7</v>
      </c>
      <c r="F1753" t="s">
        <v>13</v>
      </c>
      <c r="G1753" t="s">
        <v>75</v>
      </c>
      <c r="H1753">
        <v>2012</v>
      </c>
      <c r="I1753">
        <v>2998</v>
      </c>
      <c r="J1753" t="s">
        <v>10</v>
      </c>
      <c r="K1753" t="str">
        <f>IF(AND(I1753&gt;600,I1753&lt;=1000),"600-1000CC",IF(AND(I1753&gt;1000,I1753&lt;=2000),"1000-2000CC",IF(AND(I1753&gt;2000,I1753&lt;=3000),"2000-3000CC",IF(AND(I1753&gt;3000,I1753&lt;=4000),"3000-4000CC",IF(AND(I1753&gt;4000,I1753&lt;=5000),"4000-5000CC",IF(AND(I1753&gt;5000,I1753&lt;=6000),"&gt;5000CC"))))))</f>
        <v>2000-3000CC</v>
      </c>
    </row>
    <row r="1754" spans="1:11" x14ac:dyDescent="0.3">
      <c r="A1754">
        <v>4504</v>
      </c>
      <c r="B1754" t="s">
        <v>1757</v>
      </c>
      <c r="C1754" s="10">
        <v>8.1999999999999993</v>
      </c>
      <c r="D1754" s="3">
        <v>30000</v>
      </c>
      <c r="E1754" t="s">
        <v>12</v>
      </c>
      <c r="F1754" t="s">
        <v>13</v>
      </c>
      <c r="G1754" t="s">
        <v>9</v>
      </c>
      <c r="H1754">
        <v>2020</v>
      </c>
      <c r="I1754">
        <v>2184</v>
      </c>
      <c r="J1754" t="s">
        <v>10</v>
      </c>
      <c r="K1754" t="str">
        <f>IF(AND(I1754&gt;600,I1754&lt;=1000),"600-1000CC",IF(AND(I1754&gt;1000,I1754&lt;=2000),"1000-2000CC",IF(AND(I1754&gt;2000,I1754&lt;=3000),"2000-3000CC",IF(AND(I1754&gt;3000,I1754&lt;=4000),"3000-4000CC",IF(AND(I1754&gt;4000,I1754&lt;=5000),"4000-5000CC",IF(AND(I1754&gt;5000,I1754&lt;=6000),"&gt;5000CC"))))))</f>
        <v>2000-3000CC</v>
      </c>
    </row>
    <row r="1755" spans="1:11" x14ac:dyDescent="0.3">
      <c r="A1755">
        <v>4751</v>
      </c>
      <c r="B1755" t="s">
        <v>1757</v>
      </c>
      <c r="C1755" s="10">
        <v>8.1999999999999993</v>
      </c>
      <c r="D1755" s="3">
        <v>30000</v>
      </c>
      <c r="E1755" t="s">
        <v>12</v>
      </c>
      <c r="F1755" t="s">
        <v>13</v>
      </c>
      <c r="G1755" t="s">
        <v>9</v>
      </c>
      <c r="H1755">
        <v>2020</v>
      </c>
      <c r="I1755">
        <v>2179</v>
      </c>
      <c r="J1755" t="s">
        <v>10</v>
      </c>
      <c r="K1755" t="str">
        <f>IF(AND(I1755&gt;600,I1755&lt;=1000),"600-1000CC",IF(AND(I1755&gt;1000,I1755&lt;=2000),"1000-2000CC",IF(AND(I1755&gt;2000,I1755&lt;=3000),"2000-3000CC",IF(AND(I1755&gt;3000,I1755&lt;=4000),"3000-4000CC",IF(AND(I1755&gt;4000,I1755&lt;=5000),"4000-5000CC",IF(AND(I1755&gt;5000,I1755&lt;=6000),"&gt;5000CC"))))))</f>
        <v>2000-3000CC</v>
      </c>
    </row>
    <row r="1756" spans="1:11" x14ac:dyDescent="0.3">
      <c r="A1756">
        <v>4374</v>
      </c>
      <c r="B1756" t="s">
        <v>1732</v>
      </c>
      <c r="C1756" s="10">
        <v>8.16</v>
      </c>
      <c r="D1756" s="3">
        <v>5362</v>
      </c>
      <c r="E1756" t="s">
        <v>12</v>
      </c>
      <c r="F1756" t="s">
        <v>8</v>
      </c>
      <c r="G1756" t="s">
        <v>9</v>
      </c>
      <c r="H1756">
        <v>2022</v>
      </c>
      <c r="I1756">
        <v>2179</v>
      </c>
      <c r="J1756" t="s">
        <v>10</v>
      </c>
      <c r="K1756" t="str">
        <f>IF(AND(I1756&gt;600,I1756&lt;=1000),"600-1000CC",IF(AND(I1756&gt;1000,I1756&lt;=2000),"1000-2000CC",IF(AND(I1756&gt;2000,I1756&lt;=3000),"2000-3000CC",IF(AND(I1756&gt;3000,I1756&lt;=4000),"3000-4000CC",IF(AND(I1756&gt;4000,I1756&lt;=5000),"4000-5000CC",IF(AND(I1756&gt;5000,I1756&lt;=6000),"&gt;5000CC"))))))</f>
        <v>2000-3000CC</v>
      </c>
    </row>
    <row r="1757" spans="1:11" x14ac:dyDescent="0.3">
      <c r="A1757">
        <v>1863</v>
      </c>
      <c r="B1757" t="s">
        <v>1029</v>
      </c>
      <c r="C1757" s="10">
        <v>8.15</v>
      </c>
      <c r="D1757" s="3">
        <v>80000</v>
      </c>
      <c r="E1757" t="s">
        <v>12</v>
      </c>
      <c r="F1757" t="s">
        <v>13</v>
      </c>
      <c r="G1757" t="s">
        <v>27</v>
      </c>
      <c r="H1757">
        <v>2017</v>
      </c>
      <c r="I1757">
        <v>998</v>
      </c>
      <c r="J1757" t="s">
        <v>10</v>
      </c>
      <c r="K1757" t="str">
        <f>IF(AND(I1757&gt;600,I1757&lt;=1000),"600-1000CC",IF(AND(I1757&gt;1000,I1757&lt;=2000),"1000-2000CC",IF(AND(I1757&gt;2000,I1757&lt;=3000),"2000-3000CC",IF(AND(I1757&gt;3000,I1757&lt;=4000),"3000-4000CC",IF(AND(I1757&gt;4000,I1757&lt;=5000),"4000-5000CC",IF(AND(I1757&gt;5000,I1757&lt;=6000),"&gt;5000CC"))))))</f>
        <v>600-1000CC</v>
      </c>
    </row>
    <row r="1758" spans="1:11" x14ac:dyDescent="0.3">
      <c r="A1758">
        <v>3755</v>
      </c>
      <c r="B1758" t="s">
        <v>1569</v>
      </c>
      <c r="C1758" s="10">
        <v>8.14</v>
      </c>
      <c r="D1758" s="3">
        <v>64179</v>
      </c>
      <c r="E1758" t="s">
        <v>7</v>
      </c>
      <c r="F1758" t="s">
        <v>8</v>
      </c>
      <c r="G1758" t="s">
        <v>9</v>
      </c>
      <c r="H1758">
        <v>2018</v>
      </c>
      <c r="I1758">
        <v>1248</v>
      </c>
      <c r="J1758" t="s">
        <v>61</v>
      </c>
      <c r="K1758" t="str">
        <f>IF(AND(I1758&gt;600,I1758&lt;=1000),"600-1000CC",IF(AND(I1758&gt;1000,I1758&lt;=2000),"1000-2000CC",IF(AND(I1758&gt;2000,I1758&lt;=3000),"2000-3000CC",IF(AND(I1758&gt;3000,I1758&lt;=4000),"3000-4000CC",IF(AND(I1758&gt;4000,I1758&lt;=5000),"4000-5000CC",IF(AND(I1758&gt;5000,I1758&lt;=6000),"&gt;5000CC"))))))</f>
        <v>1000-2000CC</v>
      </c>
    </row>
    <row r="1759" spans="1:11" x14ac:dyDescent="0.3">
      <c r="A1759">
        <v>4706</v>
      </c>
      <c r="B1759" t="s">
        <v>1151</v>
      </c>
      <c r="C1759" s="10">
        <v>8.14</v>
      </c>
      <c r="D1759" s="3">
        <v>91879</v>
      </c>
      <c r="E1759" t="s">
        <v>7</v>
      </c>
      <c r="F1759" t="s">
        <v>8</v>
      </c>
      <c r="G1759" t="s">
        <v>27</v>
      </c>
      <c r="H1759">
        <v>2016</v>
      </c>
      <c r="I1759">
        <v>1197</v>
      </c>
      <c r="J1759" t="s">
        <v>10</v>
      </c>
      <c r="K1759" t="str">
        <f>IF(AND(I1759&gt;600,I1759&lt;=1000),"600-1000CC",IF(AND(I1759&gt;1000,I1759&lt;=2000),"1000-2000CC",IF(AND(I1759&gt;2000,I1759&lt;=3000),"2000-3000CC",IF(AND(I1759&gt;3000,I1759&lt;=4000),"3000-4000CC",IF(AND(I1759&gt;4000,I1759&lt;=5000),"4000-5000CC",IF(AND(I1759&gt;5000,I1759&lt;=6000),"&gt;5000CC"))))))</f>
        <v>1000-2000CC</v>
      </c>
    </row>
    <row r="1760" spans="1:11" x14ac:dyDescent="0.3">
      <c r="A1760">
        <v>534</v>
      </c>
      <c r="B1760" t="s">
        <v>458</v>
      </c>
      <c r="C1760" s="10">
        <v>8.11</v>
      </c>
      <c r="D1760" s="3">
        <v>58596</v>
      </c>
      <c r="E1760" t="s">
        <v>12</v>
      </c>
      <c r="F1760" t="s">
        <v>8</v>
      </c>
      <c r="G1760" t="s">
        <v>9</v>
      </c>
      <c r="H1760">
        <v>2017</v>
      </c>
      <c r="I1760">
        <v>2967</v>
      </c>
      <c r="J1760" t="s">
        <v>10</v>
      </c>
      <c r="K1760" t="str">
        <f>IF(AND(I1760&gt;600,I1760&lt;=1000),"600-1000CC",IF(AND(I1760&gt;1000,I1760&lt;=2000),"1000-2000CC",IF(AND(I1760&gt;2000,I1760&lt;=3000),"2000-3000CC",IF(AND(I1760&gt;3000,I1760&lt;=4000),"3000-4000CC",IF(AND(I1760&gt;4000,I1760&lt;=5000),"4000-5000CC",IF(AND(I1760&gt;5000,I1760&lt;=6000),"&gt;5000CC"))))))</f>
        <v>2000-3000CC</v>
      </c>
    </row>
    <row r="1761" spans="1:11" x14ac:dyDescent="0.3">
      <c r="A1761">
        <v>2159</v>
      </c>
      <c r="B1761" t="s">
        <v>1139</v>
      </c>
      <c r="C1761" s="10">
        <v>8.11</v>
      </c>
      <c r="D1761" s="3">
        <v>7309</v>
      </c>
      <c r="E1761" t="s">
        <v>12</v>
      </c>
      <c r="F1761" t="s">
        <v>13</v>
      </c>
      <c r="G1761" t="s">
        <v>9</v>
      </c>
      <c r="H1761">
        <v>2020</v>
      </c>
      <c r="I1761">
        <v>1497</v>
      </c>
      <c r="J1761" t="s">
        <v>10</v>
      </c>
      <c r="K1761" t="str">
        <f>IF(AND(I1761&gt;600,I1761&lt;=1000),"600-1000CC",IF(AND(I1761&gt;1000,I1761&lt;=2000),"1000-2000CC",IF(AND(I1761&gt;2000,I1761&lt;=3000),"2000-3000CC",IF(AND(I1761&gt;3000,I1761&lt;=4000),"3000-4000CC",IF(AND(I1761&gt;4000,I1761&lt;=5000),"4000-5000CC",IF(AND(I1761&gt;5000,I1761&lt;=6000),"&gt;5000CC"))))))</f>
        <v>1000-2000CC</v>
      </c>
    </row>
    <row r="1762" spans="1:11" x14ac:dyDescent="0.3">
      <c r="A1762">
        <v>1678</v>
      </c>
      <c r="B1762" t="s">
        <v>954</v>
      </c>
      <c r="C1762" s="10">
        <v>8.1</v>
      </c>
      <c r="D1762" s="3">
        <v>28783</v>
      </c>
      <c r="E1762" t="s">
        <v>12</v>
      </c>
      <c r="F1762" t="s">
        <v>13</v>
      </c>
      <c r="G1762" t="s">
        <v>9</v>
      </c>
      <c r="H1762">
        <v>2019</v>
      </c>
      <c r="I1762">
        <v>1422</v>
      </c>
      <c r="J1762" t="s">
        <v>10</v>
      </c>
      <c r="K1762" t="str">
        <f>IF(AND(I1762&gt;600,I1762&lt;=1000),"600-1000CC",IF(AND(I1762&gt;1000,I1762&lt;=2000),"1000-2000CC",IF(AND(I1762&gt;2000,I1762&lt;=3000),"2000-3000CC",IF(AND(I1762&gt;3000,I1762&lt;=4000),"3000-4000CC",IF(AND(I1762&gt;4000,I1762&lt;=5000),"4000-5000CC",IF(AND(I1762&gt;5000,I1762&lt;=6000),"&gt;5000CC"))))))</f>
        <v>1000-2000CC</v>
      </c>
    </row>
    <row r="1763" spans="1:11" x14ac:dyDescent="0.3">
      <c r="A1763">
        <v>2804</v>
      </c>
      <c r="B1763" t="s">
        <v>98</v>
      </c>
      <c r="C1763" s="10">
        <v>8.1</v>
      </c>
      <c r="D1763" s="3">
        <v>30000</v>
      </c>
      <c r="E1763" t="s">
        <v>7</v>
      </c>
      <c r="F1763" t="s">
        <v>8</v>
      </c>
      <c r="G1763" t="s">
        <v>9</v>
      </c>
      <c r="H1763">
        <v>2019</v>
      </c>
      <c r="I1763">
        <v>1956</v>
      </c>
      <c r="J1763" t="s">
        <v>289</v>
      </c>
      <c r="K1763" t="str">
        <f>IF(AND(I1763&gt;600,I1763&lt;=1000),"600-1000CC",IF(AND(I1763&gt;1000,I1763&lt;=2000),"1000-2000CC",IF(AND(I1763&gt;2000,I1763&lt;=3000),"2000-3000CC",IF(AND(I1763&gt;3000,I1763&lt;=4000),"3000-4000CC",IF(AND(I1763&gt;4000,I1763&lt;=5000),"4000-5000CC",IF(AND(I1763&gt;5000,I1763&lt;=6000),"&gt;5000CC"))))))</f>
        <v>1000-2000CC</v>
      </c>
    </row>
    <row r="1764" spans="1:11" x14ac:dyDescent="0.3">
      <c r="A1764">
        <v>3615</v>
      </c>
      <c r="B1764" t="s">
        <v>671</v>
      </c>
      <c r="C1764" s="10">
        <v>8.1</v>
      </c>
      <c r="D1764" s="3">
        <v>126000</v>
      </c>
      <c r="E1764" t="s">
        <v>7</v>
      </c>
      <c r="F1764" t="s">
        <v>8</v>
      </c>
      <c r="G1764" t="s">
        <v>9</v>
      </c>
      <c r="H1764">
        <v>2017</v>
      </c>
      <c r="I1764">
        <v>1197</v>
      </c>
      <c r="J1764" t="s">
        <v>10</v>
      </c>
      <c r="K1764" t="str">
        <f>IF(AND(I1764&gt;600,I1764&lt;=1000),"600-1000CC",IF(AND(I1764&gt;1000,I1764&lt;=2000),"1000-2000CC",IF(AND(I1764&gt;2000,I1764&lt;=3000),"2000-3000CC",IF(AND(I1764&gt;3000,I1764&lt;=4000),"3000-4000CC",IF(AND(I1764&gt;4000,I1764&lt;=5000),"4000-5000CC",IF(AND(I1764&gt;5000,I1764&lt;=6000),"&gt;5000CC"))))))</f>
        <v>1000-2000CC</v>
      </c>
    </row>
    <row r="1765" spans="1:11" x14ac:dyDescent="0.3">
      <c r="A1765">
        <v>4550</v>
      </c>
      <c r="B1765" t="s">
        <v>1767</v>
      </c>
      <c r="C1765" s="10">
        <v>8.1</v>
      </c>
      <c r="D1765" s="3">
        <v>42859</v>
      </c>
      <c r="E1765" t="s">
        <v>12</v>
      </c>
      <c r="F1765" t="s">
        <v>8</v>
      </c>
      <c r="G1765" t="s">
        <v>9</v>
      </c>
      <c r="H1765">
        <v>2021</v>
      </c>
      <c r="I1765">
        <v>1197</v>
      </c>
      <c r="J1765" t="s">
        <v>10</v>
      </c>
      <c r="K1765" t="str">
        <f>IF(AND(I1765&gt;600,I1765&lt;=1000),"600-1000CC",IF(AND(I1765&gt;1000,I1765&lt;=2000),"1000-2000CC",IF(AND(I1765&gt;2000,I1765&lt;=3000),"2000-3000CC",IF(AND(I1765&gt;3000,I1765&lt;=4000),"3000-4000CC",IF(AND(I1765&gt;4000,I1765&lt;=5000),"4000-5000CC",IF(AND(I1765&gt;5000,I1765&lt;=6000),"&gt;5000CC"))))))</f>
        <v>1000-2000CC</v>
      </c>
    </row>
    <row r="1766" spans="1:11" x14ac:dyDescent="0.3">
      <c r="A1766">
        <v>3493</v>
      </c>
      <c r="B1766" t="s">
        <v>1054</v>
      </c>
      <c r="C1766" s="10">
        <v>8.08</v>
      </c>
      <c r="D1766" s="3">
        <v>61137</v>
      </c>
      <c r="E1766" t="s">
        <v>7</v>
      </c>
      <c r="F1766" t="s">
        <v>8</v>
      </c>
      <c r="G1766" t="s">
        <v>27</v>
      </c>
      <c r="H1766">
        <v>2015</v>
      </c>
      <c r="I1766">
        <v>1396</v>
      </c>
      <c r="J1766" t="s">
        <v>10</v>
      </c>
      <c r="K1766" t="str">
        <f>IF(AND(I1766&gt;600,I1766&lt;=1000),"600-1000CC",IF(AND(I1766&gt;1000,I1766&lt;=2000),"1000-2000CC",IF(AND(I1766&gt;2000,I1766&lt;=3000),"2000-3000CC",IF(AND(I1766&gt;3000,I1766&lt;=4000),"3000-4000CC",IF(AND(I1766&gt;4000,I1766&lt;=5000),"4000-5000CC",IF(AND(I1766&gt;5000,I1766&lt;=6000),"&gt;5000CC"))))))</f>
        <v>1000-2000CC</v>
      </c>
    </row>
    <row r="1767" spans="1:11" x14ac:dyDescent="0.3">
      <c r="A1767">
        <v>3273</v>
      </c>
      <c r="B1767" t="s">
        <v>377</v>
      </c>
      <c r="C1767" s="10">
        <v>8.0500000000000007</v>
      </c>
      <c r="D1767" s="3">
        <v>36096</v>
      </c>
      <c r="E1767" t="s">
        <v>7</v>
      </c>
      <c r="F1767" t="s">
        <v>8</v>
      </c>
      <c r="G1767" t="s">
        <v>9</v>
      </c>
      <c r="H1767">
        <v>2019</v>
      </c>
      <c r="I1767">
        <v>1197</v>
      </c>
      <c r="J1767" t="s">
        <v>10</v>
      </c>
      <c r="K1767" t="str">
        <f>IF(AND(I1767&gt;600,I1767&lt;=1000),"600-1000CC",IF(AND(I1767&gt;1000,I1767&lt;=2000),"1000-2000CC",IF(AND(I1767&gt;2000,I1767&lt;=3000),"2000-3000CC",IF(AND(I1767&gt;3000,I1767&lt;=4000),"3000-4000CC",IF(AND(I1767&gt;4000,I1767&lt;=5000),"4000-5000CC",IF(AND(I1767&gt;5000,I1767&lt;=6000),"&gt;5000CC"))))))</f>
        <v>1000-2000CC</v>
      </c>
    </row>
    <row r="1768" spans="1:11" x14ac:dyDescent="0.3">
      <c r="A1768">
        <v>2397</v>
      </c>
      <c r="B1768" t="s">
        <v>1221</v>
      </c>
      <c r="C1768" s="10">
        <v>8.0399999999999991</v>
      </c>
      <c r="D1768" s="3">
        <v>50140</v>
      </c>
      <c r="E1768" t="s">
        <v>7</v>
      </c>
      <c r="F1768" t="s">
        <v>8</v>
      </c>
      <c r="G1768" t="s">
        <v>9</v>
      </c>
      <c r="H1768">
        <v>2019</v>
      </c>
      <c r="I1768">
        <v>1498</v>
      </c>
      <c r="J1768" t="s">
        <v>10</v>
      </c>
      <c r="K1768" t="str">
        <f>IF(AND(I1768&gt;600,I1768&lt;=1000),"600-1000CC",IF(AND(I1768&gt;1000,I1768&lt;=2000),"1000-2000CC",IF(AND(I1768&gt;2000,I1768&lt;=3000),"2000-3000CC",IF(AND(I1768&gt;3000,I1768&lt;=4000),"3000-4000CC",IF(AND(I1768&gt;4000,I1768&lt;=5000),"4000-5000CC",IF(AND(I1768&gt;5000,I1768&lt;=6000),"&gt;5000CC"))))))</f>
        <v>1000-2000CC</v>
      </c>
    </row>
    <row r="1769" spans="1:11" x14ac:dyDescent="0.3">
      <c r="A1769">
        <v>5040</v>
      </c>
      <c r="B1769" t="s">
        <v>1849</v>
      </c>
      <c r="C1769" s="10">
        <v>8.0399999999999991</v>
      </c>
      <c r="D1769" s="3">
        <v>40536</v>
      </c>
      <c r="E1769" t="s">
        <v>7</v>
      </c>
      <c r="F1769" t="s">
        <v>8</v>
      </c>
      <c r="G1769" t="s">
        <v>9</v>
      </c>
      <c r="H1769">
        <v>2021</v>
      </c>
      <c r="I1769">
        <v>1197</v>
      </c>
      <c r="J1769" t="s">
        <v>10</v>
      </c>
      <c r="K1769" t="str">
        <f>IF(AND(I1769&gt;600,I1769&lt;=1000),"600-1000CC",IF(AND(I1769&gt;1000,I1769&lt;=2000),"1000-2000CC",IF(AND(I1769&gt;2000,I1769&lt;=3000),"2000-3000CC",IF(AND(I1769&gt;3000,I1769&lt;=4000),"3000-4000CC",IF(AND(I1769&gt;4000,I1769&lt;=5000),"4000-5000CC",IF(AND(I1769&gt;5000,I1769&lt;=6000),"&gt;5000CC"))))))</f>
        <v>1000-2000CC</v>
      </c>
    </row>
    <row r="1770" spans="1:11" x14ac:dyDescent="0.3">
      <c r="A1770">
        <v>3452</v>
      </c>
      <c r="B1770" t="s">
        <v>851</v>
      </c>
      <c r="C1770" s="10">
        <v>8.0299999999999994</v>
      </c>
      <c r="D1770" s="3">
        <v>114450</v>
      </c>
      <c r="E1770" t="s">
        <v>7</v>
      </c>
      <c r="F1770" t="s">
        <v>13</v>
      </c>
      <c r="G1770" t="s">
        <v>75</v>
      </c>
      <c r="H1770">
        <v>2013</v>
      </c>
      <c r="I1770">
        <v>998</v>
      </c>
      <c r="J1770" t="s">
        <v>10</v>
      </c>
      <c r="K1770" t="str">
        <f>IF(AND(I1770&gt;600,I1770&lt;=1000),"600-1000CC",IF(AND(I1770&gt;1000,I1770&lt;=2000),"1000-2000CC",IF(AND(I1770&gt;2000,I1770&lt;=3000),"2000-3000CC",IF(AND(I1770&gt;3000,I1770&lt;=4000),"3000-4000CC",IF(AND(I1770&gt;4000,I1770&lt;=5000),"4000-5000CC",IF(AND(I1770&gt;5000,I1770&lt;=6000),"&gt;5000CC"))))))</f>
        <v>600-1000CC</v>
      </c>
    </row>
    <row r="1771" spans="1:11" x14ac:dyDescent="0.3">
      <c r="A1771">
        <v>4052</v>
      </c>
      <c r="B1771" t="s">
        <v>1455</v>
      </c>
      <c r="C1771" s="10">
        <v>8.01</v>
      </c>
      <c r="D1771" s="3">
        <v>83027</v>
      </c>
      <c r="E1771" t="s">
        <v>7</v>
      </c>
      <c r="F1771" t="s">
        <v>8</v>
      </c>
      <c r="G1771" t="s">
        <v>9</v>
      </c>
      <c r="H1771">
        <v>2018</v>
      </c>
      <c r="I1771">
        <v>998</v>
      </c>
      <c r="J1771" t="s">
        <v>10</v>
      </c>
      <c r="K1771" t="str">
        <f>IF(AND(I1771&gt;600,I1771&lt;=1000),"600-1000CC",IF(AND(I1771&gt;1000,I1771&lt;=2000),"1000-2000CC",IF(AND(I1771&gt;2000,I1771&lt;=3000),"2000-3000CC",IF(AND(I1771&gt;3000,I1771&lt;=4000),"3000-4000CC",IF(AND(I1771&gt;4000,I1771&lt;=5000),"4000-5000CC",IF(AND(I1771&gt;5000,I1771&lt;=6000),"&gt;5000CC"))))))</f>
        <v>600-1000CC</v>
      </c>
    </row>
    <row r="1772" spans="1:11" x14ac:dyDescent="0.3">
      <c r="A1772">
        <v>468</v>
      </c>
      <c r="B1772" t="s">
        <v>409</v>
      </c>
      <c r="C1772" s="10">
        <v>8</v>
      </c>
      <c r="D1772" s="3">
        <v>80000</v>
      </c>
      <c r="E1772" t="s">
        <v>7</v>
      </c>
      <c r="F1772" t="s">
        <v>8</v>
      </c>
      <c r="G1772" t="s">
        <v>9</v>
      </c>
      <c r="H1772">
        <v>2017</v>
      </c>
      <c r="I1772">
        <v>2179</v>
      </c>
      <c r="J1772" t="s">
        <v>61</v>
      </c>
      <c r="K1772" t="str">
        <f>IF(AND(I1772&gt;600,I1772&lt;=1000),"600-1000CC",IF(AND(I1772&gt;1000,I1772&lt;=2000),"1000-2000CC",IF(AND(I1772&gt;2000,I1772&lt;=3000),"2000-3000CC",IF(AND(I1772&gt;3000,I1772&lt;=4000),"3000-4000CC",IF(AND(I1772&gt;4000,I1772&lt;=5000),"4000-5000CC",IF(AND(I1772&gt;5000,I1772&lt;=6000),"&gt;5000CC"))))))</f>
        <v>2000-3000CC</v>
      </c>
    </row>
    <row r="1773" spans="1:11" x14ac:dyDescent="0.3">
      <c r="A1773">
        <v>766</v>
      </c>
      <c r="B1773" t="s">
        <v>591</v>
      </c>
      <c r="C1773" s="10">
        <v>8</v>
      </c>
      <c r="D1773" s="3">
        <v>25000</v>
      </c>
      <c r="E1773" t="s">
        <v>7</v>
      </c>
      <c r="F1773" t="s">
        <v>8</v>
      </c>
      <c r="G1773" t="s">
        <v>9</v>
      </c>
      <c r="H1773">
        <v>2020</v>
      </c>
      <c r="I1773">
        <v>1197</v>
      </c>
      <c r="J1773" t="s">
        <v>61</v>
      </c>
      <c r="K1773" t="str">
        <f>IF(AND(I1773&gt;600,I1773&lt;=1000),"600-1000CC",IF(AND(I1773&gt;1000,I1773&lt;=2000),"1000-2000CC",IF(AND(I1773&gt;2000,I1773&lt;=3000),"2000-3000CC",IF(AND(I1773&gt;3000,I1773&lt;=4000),"3000-4000CC",IF(AND(I1773&gt;4000,I1773&lt;=5000),"4000-5000CC",IF(AND(I1773&gt;5000,I1773&lt;=6000),"&gt;5000CC"))))))</f>
        <v>1000-2000CC</v>
      </c>
    </row>
    <row r="1774" spans="1:11" x14ac:dyDescent="0.3">
      <c r="A1774">
        <v>854</v>
      </c>
      <c r="B1774" t="s">
        <v>636</v>
      </c>
      <c r="C1774" s="10">
        <v>8</v>
      </c>
      <c r="D1774" s="3">
        <v>60000</v>
      </c>
      <c r="E1774" t="s">
        <v>7</v>
      </c>
      <c r="F1774" t="s">
        <v>8</v>
      </c>
      <c r="G1774" t="s">
        <v>9</v>
      </c>
      <c r="H1774">
        <v>2019</v>
      </c>
      <c r="I1774">
        <v>1197</v>
      </c>
      <c r="J1774" t="s">
        <v>61</v>
      </c>
      <c r="K1774" t="str">
        <f>IF(AND(I1774&gt;600,I1774&lt;=1000),"600-1000CC",IF(AND(I1774&gt;1000,I1774&lt;=2000),"1000-2000CC",IF(AND(I1774&gt;2000,I1774&lt;=3000),"2000-3000CC",IF(AND(I1774&gt;3000,I1774&lt;=4000),"3000-4000CC",IF(AND(I1774&gt;4000,I1774&lt;=5000),"4000-5000CC",IF(AND(I1774&gt;5000,I1774&lt;=6000),"&gt;5000CC"))))))</f>
        <v>1000-2000CC</v>
      </c>
    </row>
    <row r="1775" spans="1:11" x14ac:dyDescent="0.3">
      <c r="A1775">
        <v>895</v>
      </c>
      <c r="B1775" t="s">
        <v>131</v>
      </c>
      <c r="C1775" s="10">
        <v>8</v>
      </c>
      <c r="D1775" s="3">
        <v>100000</v>
      </c>
      <c r="E1775" t="s">
        <v>7</v>
      </c>
      <c r="F1775" t="s">
        <v>8</v>
      </c>
      <c r="G1775" t="s">
        <v>27</v>
      </c>
      <c r="H1775">
        <v>2019</v>
      </c>
      <c r="I1775">
        <v>1950</v>
      </c>
      <c r="J1775" t="s">
        <v>10</v>
      </c>
      <c r="K1775" t="str">
        <f>IF(AND(I1775&gt;600,I1775&lt;=1000),"600-1000CC",IF(AND(I1775&gt;1000,I1775&lt;=2000),"1000-2000CC",IF(AND(I1775&gt;2000,I1775&lt;=3000),"2000-3000CC",IF(AND(I1775&gt;3000,I1775&lt;=4000),"3000-4000CC",IF(AND(I1775&gt;4000,I1775&lt;=5000),"4000-5000CC",IF(AND(I1775&gt;5000,I1775&lt;=6000),"&gt;5000CC"))))))</f>
        <v>1000-2000CC</v>
      </c>
    </row>
    <row r="1776" spans="1:11" x14ac:dyDescent="0.3">
      <c r="A1776">
        <v>907</v>
      </c>
      <c r="B1776" t="s">
        <v>669</v>
      </c>
      <c r="C1776" s="10">
        <v>8</v>
      </c>
      <c r="D1776" s="3">
        <v>35000</v>
      </c>
      <c r="E1776" t="s">
        <v>12</v>
      </c>
      <c r="F1776" t="s">
        <v>8</v>
      </c>
      <c r="G1776" t="s">
        <v>9</v>
      </c>
      <c r="H1776">
        <v>2020</v>
      </c>
      <c r="I1776">
        <v>1197</v>
      </c>
      <c r="J1776" t="s">
        <v>10</v>
      </c>
      <c r="K1776" t="str">
        <f>IF(AND(I1776&gt;600,I1776&lt;=1000),"600-1000CC",IF(AND(I1776&gt;1000,I1776&lt;=2000),"1000-2000CC",IF(AND(I1776&gt;2000,I1776&lt;=3000),"2000-3000CC",IF(AND(I1776&gt;3000,I1776&lt;=4000),"3000-4000CC",IF(AND(I1776&gt;4000,I1776&lt;=5000),"4000-5000CC",IF(AND(I1776&gt;5000,I1776&lt;=6000),"&gt;5000CC"))))))</f>
        <v>1000-2000CC</v>
      </c>
    </row>
    <row r="1777" spans="1:11" x14ac:dyDescent="0.3">
      <c r="A1777">
        <v>1621</v>
      </c>
      <c r="B1777" t="s">
        <v>557</v>
      </c>
      <c r="C1777" s="10">
        <v>8</v>
      </c>
      <c r="D1777" s="3">
        <v>44000</v>
      </c>
      <c r="E1777" t="s">
        <v>7</v>
      </c>
      <c r="F1777" t="s">
        <v>8</v>
      </c>
      <c r="G1777" t="s">
        <v>9</v>
      </c>
      <c r="H1777">
        <v>2016</v>
      </c>
      <c r="I1777">
        <v>1248</v>
      </c>
      <c r="J1777" t="s">
        <v>61</v>
      </c>
      <c r="K1777" t="str">
        <f>IF(AND(I1777&gt;600,I1777&lt;=1000),"600-1000CC",IF(AND(I1777&gt;1000,I1777&lt;=2000),"1000-2000CC",IF(AND(I1777&gt;2000,I1777&lt;=3000),"2000-3000CC",IF(AND(I1777&gt;3000,I1777&lt;=4000),"3000-4000CC",IF(AND(I1777&gt;4000,I1777&lt;=5000),"4000-5000CC",IF(AND(I1777&gt;5000,I1777&lt;=6000),"&gt;5000CC"))))))</f>
        <v>1000-2000CC</v>
      </c>
    </row>
    <row r="1778" spans="1:11" x14ac:dyDescent="0.3">
      <c r="A1778">
        <v>1622</v>
      </c>
      <c r="B1778" t="s">
        <v>926</v>
      </c>
      <c r="C1778" s="10">
        <v>8</v>
      </c>
      <c r="D1778" s="3">
        <v>5000</v>
      </c>
      <c r="E1778" t="s">
        <v>12</v>
      </c>
      <c r="F1778" t="s">
        <v>13</v>
      </c>
      <c r="G1778" t="s">
        <v>9</v>
      </c>
      <c r="H1778">
        <v>2021</v>
      </c>
      <c r="I1778">
        <v>1498</v>
      </c>
      <c r="J1778" t="s">
        <v>10</v>
      </c>
      <c r="K1778" t="str">
        <f>IF(AND(I1778&gt;600,I1778&lt;=1000),"600-1000CC",IF(AND(I1778&gt;1000,I1778&lt;=2000),"1000-2000CC",IF(AND(I1778&gt;2000,I1778&lt;=3000),"2000-3000CC",IF(AND(I1778&gt;3000,I1778&lt;=4000),"3000-4000CC",IF(AND(I1778&gt;4000,I1778&lt;=5000),"4000-5000CC",IF(AND(I1778&gt;5000,I1778&lt;=6000),"&gt;5000CC"))))))</f>
        <v>1000-2000CC</v>
      </c>
    </row>
    <row r="1779" spans="1:11" x14ac:dyDescent="0.3">
      <c r="A1779">
        <v>1659</v>
      </c>
      <c r="B1779" t="s">
        <v>945</v>
      </c>
      <c r="C1779" s="10">
        <v>8</v>
      </c>
      <c r="D1779" s="3">
        <v>145000</v>
      </c>
      <c r="E1779" t="s">
        <v>12</v>
      </c>
      <c r="F1779" t="s">
        <v>13</v>
      </c>
      <c r="G1779" t="s">
        <v>27</v>
      </c>
      <c r="H1779">
        <v>2010</v>
      </c>
      <c r="I1779">
        <v>1968</v>
      </c>
      <c r="J1779" t="s">
        <v>10</v>
      </c>
      <c r="K1779" t="str">
        <f>IF(AND(I1779&gt;600,I1779&lt;=1000),"600-1000CC",IF(AND(I1779&gt;1000,I1779&lt;=2000),"1000-2000CC",IF(AND(I1779&gt;2000,I1779&lt;=3000),"2000-3000CC",IF(AND(I1779&gt;3000,I1779&lt;=4000),"3000-4000CC",IF(AND(I1779&gt;4000,I1779&lt;=5000),"4000-5000CC",IF(AND(I1779&gt;5000,I1779&lt;=6000),"&gt;5000CC"))))))</f>
        <v>1000-2000CC</v>
      </c>
    </row>
    <row r="1780" spans="1:11" x14ac:dyDescent="0.3">
      <c r="A1780">
        <v>1696</v>
      </c>
      <c r="B1780" t="s">
        <v>921</v>
      </c>
      <c r="C1780" s="10">
        <v>8</v>
      </c>
      <c r="D1780" s="3">
        <v>40000</v>
      </c>
      <c r="E1780" t="s">
        <v>7</v>
      </c>
      <c r="F1780" t="s">
        <v>8</v>
      </c>
      <c r="G1780" t="s">
        <v>9</v>
      </c>
      <c r="H1780">
        <v>2019</v>
      </c>
      <c r="I1780">
        <v>1497</v>
      </c>
      <c r="J1780" t="s">
        <v>10</v>
      </c>
      <c r="K1780" t="str">
        <f>IF(AND(I1780&gt;600,I1780&lt;=1000),"600-1000CC",IF(AND(I1780&gt;1000,I1780&lt;=2000),"1000-2000CC",IF(AND(I1780&gt;2000,I1780&lt;=3000),"2000-3000CC",IF(AND(I1780&gt;3000,I1780&lt;=4000),"3000-4000CC",IF(AND(I1780&gt;4000,I1780&lt;=5000),"4000-5000CC",IF(AND(I1780&gt;5000,I1780&lt;=6000),"&gt;5000CC"))))))</f>
        <v>1000-2000CC</v>
      </c>
    </row>
    <row r="1781" spans="1:11" x14ac:dyDescent="0.3">
      <c r="A1781">
        <v>1718</v>
      </c>
      <c r="B1781" t="s">
        <v>432</v>
      </c>
      <c r="C1781" s="10">
        <v>8</v>
      </c>
      <c r="D1781" s="3">
        <v>12990</v>
      </c>
      <c r="E1781" t="s">
        <v>12</v>
      </c>
      <c r="F1781" t="s">
        <v>13</v>
      </c>
      <c r="G1781" t="s">
        <v>9</v>
      </c>
      <c r="H1781">
        <v>2019</v>
      </c>
      <c r="I1781">
        <v>2987</v>
      </c>
      <c r="J1781" t="s">
        <v>61</v>
      </c>
      <c r="K1781" t="str">
        <f>IF(AND(I1781&gt;600,I1781&lt;=1000),"600-1000CC",IF(AND(I1781&gt;1000,I1781&lt;=2000),"1000-2000CC",IF(AND(I1781&gt;2000,I1781&lt;=3000),"2000-3000CC",IF(AND(I1781&gt;3000,I1781&lt;=4000),"3000-4000CC",IF(AND(I1781&gt;4000,I1781&lt;=5000),"4000-5000CC",IF(AND(I1781&gt;5000,I1781&lt;=6000),"&gt;5000CC"))))))</f>
        <v>2000-3000CC</v>
      </c>
    </row>
    <row r="1782" spans="1:11" x14ac:dyDescent="0.3">
      <c r="A1782">
        <v>1729</v>
      </c>
      <c r="B1782" t="s">
        <v>972</v>
      </c>
      <c r="C1782" s="10">
        <v>8</v>
      </c>
      <c r="D1782" s="3">
        <v>34392</v>
      </c>
      <c r="E1782" t="s">
        <v>12</v>
      </c>
      <c r="F1782" t="s">
        <v>13</v>
      </c>
      <c r="G1782" t="s">
        <v>9</v>
      </c>
      <c r="H1782">
        <v>2019</v>
      </c>
      <c r="I1782">
        <v>1197</v>
      </c>
      <c r="J1782" t="s">
        <v>10</v>
      </c>
      <c r="K1782" t="str">
        <f>IF(AND(I1782&gt;600,I1782&lt;=1000),"600-1000CC",IF(AND(I1782&gt;1000,I1782&lt;=2000),"1000-2000CC",IF(AND(I1782&gt;2000,I1782&lt;=3000),"2000-3000CC",IF(AND(I1782&gt;3000,I1782&lt;=4000),"3000-4000CC",IF(AND(I1782&gt;4000,I1782&lt;=5000),"4000-5000CC",IF(AND(I1782&gt;5000,I1782&lt;=6000),"&gt;5000CC"))))))</f>
        <v>1000-2000CC</v>
      </c>
    </row>
    <row r="1783" spans="1:11" x14ac:dyDescent="0.3">
      <c r="A1783">
        <v>1813</v>
      </c>
      <c r="B1783" t="s">
        <v>1012</v>
      </c>
      <c r="C1783" s="10">
        <v>8</v>
      </c>
      <c r="D1783" s="3">
        <v>90000</v>
      </c>
      <c r="E1783" t="s">
        <v>12</v>
      </c>
      <c r="F1783" t="s">
        <v>13</v>
      </c>
      <c r="G1783" t="s">
        <v>27</v>
      </c>
      <c r="H1783">
        <v>2008</v>
      </c>
      <c r="I1783">
        <v>2143</v>
      </c>
      <c r="J1783" t="s">
        <v>10</v>
      </c>
      <c r="K1783" t="str">
        <f>IF(AND(I1783&gt;600,I1783&lt;=1000),"600-1000CC",IF(AND(I1783&gt;1000,I1783&lt;=2000),"1000-2000CC",IF(AND(I1783&gt;2000,I1783&lt;=3000),"2000-3000CC",IF(AND(I1783&gt;3000,I1783&lt;=4000),"3000-4000CC",IF(AND(I1783&gt;4000,I1783&lt;=5000),"4000-5000CC",IF(AND(I1783&gt;5000,I1783&lt;=6000),"&gt;5000CC"))))))</f>
        <v>2000-3000CC</v>
      </c>
    </row>
    <row r="1784" spans="1:11" x14ac:dyDescent="0.3">
      <c r="A1784">
        <v>1856</v>
      </c>
      <c r="B1784" t="s">
        <v>533</v>
      </c>
      <c r="C1784" s="10">
        <v>8</v>
      </c>
      <c r="D1784" s="3">
        <v>49900</v>
      </c>
      <c r="E1784" t="s">
        <v>7</v>
      </c>
      <c r="F1784" t="s">
        <v>13</v>
      </c>
      <c r="G1784" t="s">
        <v>9</v>
      </c>
      <c r="H1784">
        <v>2016</v>
      </c>
      <c r="I1784">
        <v>1498</v>
      </c>
      <c r="J1784" t="s">
        <v>10</v>
      </c>
      <c r="K1784" t="str">
        <f>IF(AND(I1784&gt;600,I1784&lt;=1000),"600-1000CC",IF(AND(I1784&gt;1000,I1784&lt;=2000),"1000-2000CC",IF(AND(I1784&gt;2000,I1784&lt;=3000),"2000-3000CC",IF(AND(I1784&gt;3000,I1784&lt;=4000),"3000-4000CC",IF(AND(I1784&gt;4000,I1784&lt;=5000),"4000-5000CC",IF(AND(I1784&gt;5000,I1784&lt;=6000),"&gt;5000CC"))))))</f>
        <v>1000-2000CC</v>
      </c>
    </row>
    <row r="1785" spans="1:11" x14ac:dyDescent="0.3">
      <c r="A1785">
        <v>1881</v>
      </c>
      <c r="B1785" t="s">
        <v>1036</v>
      </c>
      <c r="C1785" s="10">
        <v>8</v>
      </c>
      <c r="D1785" s="3">
        <v>80000</v>
      </c>
      <c r="E1785" t="s">
        <v>7</v>
      </c>
      <c r="F1785" t="s">
        <v>8</v>
      </c>
      <c r="G1785" t="s">
        <v>75</v>
      </c>
      <c r="H1785">
        <v>2014</v>
      </c>
      <c r="I1785">
        <v>1582</v>
      </c>
      <c r="J1785" t="s">
        <v>10</v>
      </c>
      <c r="K1785" t="str">
        <f>IF(AND(I1785&gt;600,I1785&lt;=1000),"600-1000CC",IF(AND(I1785&gt;1000,I1785&lt;=2000),"1000-2000CC",IF(AND(I1785&gt;2000,I1785&lt;=3000),"2000-3000CC",IF(AND(I1785&gt;3000,I1785&lt;=4000),"3000-4000CC",IF(AND(I1785&gt;4000,I1785&lt;=5000),"4000-5000CC",IF(AND(I1785&gt;5000,I1785&lt;=6000),"&gt;5000CC"))))))</f>
        <v>1000-2000CC</v>
      </c>
    </row>
    <row r="1786" spans="1:11" x14ac:dyDescent="0.3">
      <c r="A1786">
        <v>2042</v>
      </c>
      <c r="B1786" t="s">
        <v>1084</v>
      </c>
      <c r="C1786" s="10">
        <v>8</v>
      </c>
      <c r="D1786" s="3">
        <v>110000</v>
      </c>
      <c r="E1786" t="s">
        <v>7</v>
      </c>
      <c r="F1786" t="s">
        <v>8</v>
      </c>
      <c r="G1786" t="s">
        <v>27</v>
      </c>
      <c r="H1786">
        <v>2017</v>
      </c>
      <c r="I1786">
        <v>1193</v>
      </c>
      <c r="J1786" t="s">
        <v>10</v>
      </c>
      <c r="K1786" t="str">
        <f>IF(AND(I1786&gt;600,I1786&lt;=1000),"600-1000CC",IF(AND(I1786&gt;1000,I1786&lt;=2000),"1000-2000CC",IF(AND(I1786&gt;2000,I1786&lt;=3000),"2000-3000CC",IF(AND(I1786&gt;3000,I1786&lt;=4000),"3000-4000CC",IF(AND(I1786&gt;4000,I1786&lt;=5000),"4000-5000CC",IF(AND(I1786&gt;5000,I1786&lt;=6000),"&gt;5000CC"))))))</f>
        <v>1000-2000CC</v>
      </c>
    </row>
    <row r="1787" spans="1:11" x14ac:dyDescent="0.3">
      <c r="A1787">
        <v>2179</v>
      </c>
      <c r="B1787" t="s">
        <v>926</v>
      </c>
      <c r="C1787" s="10">
        <v>8</v>
      </c>
      <c r="D1787" s="3">
        <v>27174</v>
      </c>
      <c r="E1787" t="s">
        <v>12</v>
      </c>
      <c r="F1787" t="s">
        <v>13</v>
      </c>
      <c r="G1787" t="s">
        <v>9</v>
      </c>
      <c r="H1787">
        <v>2021</v>
      </c>
      <c r="I1787">
        <v>2755</v>
      </c>
      <c r="J1787" t="s">
        <v>10</v>
      </c>
      <c r="K1787" t="str">
        <f>IF(AND(I1787&gt;600,I1787&lt;=1000),"600-1000CC",IF(AND(I1787&gt;1000,I1787&lt;=2000),"1000-2000CC",IF(AND(I1787&gt;2000,I1787&lt;=3000),"2000-3000CC",IF(AND(I1787&gt;3000,I1787&lt;=4000),"3000-4000CC",IF(AND(I1787&gt;4000,I1787&lt;=5000),"4000-5000CC",IF(AND(I1787&gt;5000,I1787&lt;=6000),"&gt;5000CC"))))))</f>
        <v>2000-3000CC</v>
      </c>
    </row>
    <row r="1788" spans="1:11" x14ac:dyDescent="0.3">
      <c r="A1788">
        <v>2246</v>
      </c>
      <c r="B1788" t="s">
        <v>1153</v>
      </c>
      <c r="C1788" s="10">
        <v>8</v>
      </c>
      <c r="D1788" s="3">
        <v>60000</v>
      </c>
      <c r="E1788" t="s">
        <v>12</v>
      </c>
      <c r="F1788" t="s">
        <v>8</v>
      </c>
      <c r="G1788" t="s">
        <v>9</v>
      </c>
      <c r="H1788">
        <v>2020</v>
      </c>
      <c r="I1788">
        <v>1120</v>
      </c>
      <c r="J1788" t="s">
        <v>10</v>
      </c>
      <c r="K1788" t="str">
        <f>IF(AND(I1788&gt;600,I1788&lt;=1000),"600-1000CC",IF(AND(I1788&gt;1000,I1788&lt;=2000),"1000-2000CC",IF(AND(I1788&gt;2000,I1788&lt;=3000),"2000-3000CC",IF(AND(I1788&gt;3000,I1788&lt;=4000),"3000-4000CC",IF(AND(I1788&gt;4000,I1788&lt;=5000),"4000-5000CC",IF(AND(I1788&gt;5000,I1788&lt;=6000),"&gt;5000CC"))))))</f>
        <v>1000-2000CC</v>
      </c>
    </row>
    <row r="1789" spans="1:11" x14ac:dyDescent="0.3">
      <c r="A1789">
        <v>2531</v>
      </c>
      <c r="B1789" t="s">
        <v>1268</v>
      </c>
      <c r="C1789" s="10">
        <v>8</v>
      </c>
      <c r="D1789" s="3">
        <v>99000</v>
      </c>
      <c r="E1789" t="s">
        <v>7</v>
      </c>
      <c r="F1789" t="s">
        <v>8</v>
      </c>
      <c r="G1789" t="s">
        <v>9</v>
      </c>
      <c r="H1789">
        <v>2019</v>
      </c>
      <c r="I1789">
        <v>1061</v>
      </c>
      <c r="J1789" t="s">
        <v>10</v>
      </c>
      <c r="K1789" t="str">
        <f>IF(AND(I1789&gt;600,I1789&lt;=1000),"600-1000CC",IF(AND(I1789&gt;1000,I1789&lt;=2000),"1000-2000CC",IF(AND(I1789&gt;2000,I1789&lt;=3000),"2000-3000CC",IF(AND(I1789&gt;3000,I1789&lt;=4000),"3000-4000CC",IF(AND(I1789&gt;4000,I1789&lt;=5000),"4000-5000CC",IF(AND(I1789&gt;5000,I1789&lt;=6000),"&gt;5000CC"))))))</f>
        <v>1000-2000CC</v>
      </c>
    </row>
    <row r="1790" spans="1:11" x14ac:dyDescent="0.3">
      <c r="A1790">
        <v>2545</v>
      </c>
      <c r="B1790" t="s">
        <v>42</v>
      </c>
      <c r="C1790" s="10">
        <v>8</v>
      </c>
      <c r="D1790" s="3">
        <v>41000</v>
      </c>
      <c r="E1790" t="s">
        <v>12</v>
      </c>
      <c r="F1790" t="s">
        <v>13</v>
      </c>
      <c r="G1790" t="s">
        <v>9</v>
      </c>
      <c r="H1790">
        <v>2017</v>
      </c>
      <c r="I1790">
        <v>1248</v>
      </c>
      <c r="J1790" t="s">
        <v>10</v>
      </c>
      <c r="K1790" t="str">
        <f>IF(AND(I1790&gt;600,I1790&lt;=1000),"600-1000CC",IF(AND(I1790&gt;1000,I1790&lt;=2000),"1000-2000CC",IF(AND(I1790&gt;2000,I1790&lt;=3000),"2000-3000CC",IF(AND(I1790&gt;3000,I1790&lt;=4000),"3000-4000CC",IF(AND(I1790&gt;4000,I1790&lt;=5000),"4000-5000CC",IF(AND(I1790&gt;5000,I1790&lt;=6000),"&gt;5000CC"))))))</f>
        <v>1000-2000CC</v>
      </c>
    </row>
    <row r="1791" spans="1:11" x14ac:dyDescent="0.3">
      <c r="A1791">
        <v>2548</v>
      </c>
      <c r="B1791" t="s">
        <v>1272</v>
      </c>
      <c r="C1791" s="10">
        <v>8</v>
      </c>
      <c r="D1791" s="3">
        <v>26000</v>
      </c>
      <c r="E1791" t="s">
        <v>12</v>
      </c>
      <c r="F1791" t="s">
        <v>8</v>
      </c>
      <c r="G1791" t="s">
        <v>9</v>
      </c>
      <c r="H1791">
        <v>2017</v>
      </c>
      <c r="I1791">
        <v>1498</v>
      </c>
      <c r="J1791" t="s">
        <v>10</v>
      </c>
      <c r="K1791" t="str">
        <f>IF(AND(I1791&gt;600,I1791&lt;=1000),"600-1000CC",IF(AND(I1791&gt;1000,I1791&lt;=2000),"1000-2000CC",IF(AND(I1791&gt;2000,I1791&lt;=3000),"2000-3000CC",IF(AND(I1791&gt;3000,I1791&lt;=4000),"3000-4000CC",IF(AND(I1791&gt;4000,I1791&lt;=5000),"4000-5000CC",IF(AND(I1791&gt;5000,I1791&lt;=6000),"&gt;5000CC"))))))</f>
        <v>1000-2000CC</v>
      </c>
    </row>
    <row r="1792" spans="1:11" x14ac:dyDescent="0.3">
      <c r="A1792">
        <v>2785</v>
      </c>
      <c r="B1792" t="s">
        <v>1347</v>
      </c>
      <c r="C1792" s="10">
        <v>8</v>
      </c>
      <c r="D1792" s="3">
        <v>10000</v>
      </c>
      <c r="E1792" t="s">
        <v>12</v>
      </c>
      <c r="F1792" t="s">
        <v>8</v>
      </c>
      <c r="G1792" t="s">
        <v>9</v>
      </c>
      <c r="H1792">
        <v>2022</v>
      </c>
      <c r="I1792">
        <v>1498</v>
      </c>
      <c r="J1792" t="s">
        <v>10</v>
      </c>
      <c r="K1792" t="str">
        <f>IF(AND(I1792&gt;600,I1792&lt;=1000),"600-1000CC",IF(AND(I1792&gt;1000,I1792&lt;=2000),"1000-2000CC",IF(AND(I1792&gt;2000,I1792&lt;=3000),"2000-3000CC",IF(AND(I1792&gt;3000,I1792&lt;=4000),"3000-4000CC",IF(AND(I1792&gt;4000,I1792&lt;=5000),"4000-5000CC",IF(AND(I1792&gt;5000,I1792&lt;=6000),"&gt;5000CC"))))))</f>
        <v>1000-2000CC</v>
      </c>
    </row>
    <row r="1793" spans="1:11" x14ac:dyDescent="0.3">
      <c r="A1793">
        <v>3383</v>
      </c>
      <c r="B1793" t="s">
        <v>1510</v>
      </c>
      <c r="C1793" s="10">
        <v>8</v>
      </c>
      <c r="D1793" s="3">
        <v>78000</v>
      </c>
      <c r="E1793" t="s">
        <v>7</v>
      </c>
      <c r="F1793" t="s">
        <v>8</v>
      </c>
      <c r="G1793" t="s">
        <v>9</v>
      </c>
      <c r="H1793">
        <v>2017</v>
      </c>
      <c r="I1793">
        <v>1396</v>
      </c>
      <c r="J1793" t="s">
        <v>10</v>
      </c>
      <c r="K1793" t="str">
        <f>IF(AND(I1793&gt;600,I1793&lt;=1000),"600-1000CC",IF(AND(I1793&gt;1000,I1793&lt;=2000),"1000-2000CC",IF(AND(I1793&gt;2000,I1793&lt;=3000),"2000-3000CC",IF(AND(I1793&gt;3000,I1793&lt;=4000),"3000-4000CC",IF(AND(I1793&gt;4000,I1793&lt;=5000),"4000-5000CC",IF(AND(I1793&gt;5000,I1793&lt;=6000),"&gt;5000CC"))))))</f>
        <v>1000-2000CC</v>
      </c>
    </row>
    <row r="1794" spans="1:11" x14ac:dyDescent="0.3">
      <c r="A1794">
        <v>3399</v>
      </c>
      <c r="B1794" t="s">
        <v>1517</v>
      </c>
      <c r="C1794" s="10">
        <v>8</v>
      </c>
      <c r="D1794" s="3">
        <v>100000</v>
      </c>
      <c r="E1794" t="s">
        <v>12</v>
      </c>
      <c r="F1794" t="s">
        <v>13</v>
      </c>
      <c r="G1794" t="s">
        <v>27</v>
      </c>
      <c r="H1794">
        <v>2011</v>
      </c>
      <c r="I1794">
        <v>1197</v>
      </c>
      <c r="J1794" t="s">
        <v>10</v>
      </c>
      <c r="K1794" t="str">
        <f>IF(AND(I1794&gt;600,I1794&lt;=1000),"600-1000CC",IF(AND(I1794&gt;1000,I1794&lt;=2000),"1000-2000CC",IF(AND(I1794&gt;2000,I1794&lt;=3000),"2000-3000CC",IF(AND(I1794&gt;3000,I1794&lt;=4000),"3000-4000CC",IF(AND(I1794&gt;4000,I1794&lt;=5000),"4000-5000CC",IF(AND(I1794&gt;5000,I1794&lt;=6000),"&gt;5000CC"))))))</f>
        <v>1000-2000CC</v>
      </c>
    </row>
    <row r="1795" spans="1:11" x14ac:dyDescent="0.3">
      <c r="A1795">
        <v>3826</v>
      </c>
      <c r="B1795" t="s">
        <v>1623</v>
      </c>
      <c r="C1795" s="10">
        <v>8</v>
      </c>
      <c r="D1795" s="3">
        <v>10000</v>
      </c>
      <c r="E1795" t="s">
        <v>12</v>
      </c>
      <c r="F1795" t="s">
        <v>8</v>
      </c>
      <c r="G1795" t="s">
        <v>9</v>
      </c>
      <c r="H1795">
        <v>2021</v>
      </c>
      <c r="I1795">
        <v>1956</v>
      </c>
      <c r="J1795" t="s">
        <v>10</v>
      </c>
      <c r="K1795" t="str">
        <f>IF(AND(I1795&gt;600,I1795&lt;=1000),"600-1000CC",IF(AND(I1795&gt;1000,I1795&lt;=2000),"1000-2000CC",IF(AND(I1795&gt;2000,I1795&lt;=3000),"2000-3000CC",IF(AND(I1795&gt;3000,I1795&lt;=4000),"3000-4000CC",IF(AND(I1795&gt;4000,I1795&lt;=5000),"4000-5000CC",IF(AND(I1795&gt;5000,I1795&lt;=6000),"&gt;5000CC"))))))</f>
        <v>1000-2000CC</v>
      </c>
    </row>
    <row r="1796" spans="1:11" x14ac:dyDescent="0.3">
      <c r="A1796">
        <v>3858</v>
      </c>
      <c r="B1796" t="s">
        <v>1633</v>
      </c>
      <c r="C1796" s="10">
        <v>8</v>
      </c>
      <c r="D1796" s="3">
        <v>35000</v>
      </c>
      <c r="E1796" t="s">
        <v>12</v>
      </c>
      <c r="F1796" t="s">
        <v>13</v>
      </c>
      <c r="G1796" t="s">
        <v>9</v>
      </c>
      <c r="H1796">
        <v>2020</v>
      </c>
      <c r="I1796">
        <v>1197</v>
      </c>
      <c r="J1796" t="s">
        <v>10</v>
      </c>
      <c r="K1796" t="str">
        <f>IF(AND(I1796&gt;600,I1796&lt;=1000),"600-1000CC",IF(AND(I1796&gt;1000,I1796&lt;=2000),"1000-2000CC",IF(AND(I1796&gt;2000,I1796&lt;=3000),"2000-3000CC",IF(AND(I1796&gt;3000,I1796&lt;=4000),"3000-4000CC",IF(AND(I1796&gt;4000,I1796&lt;=5000),"4000-5000CC",IF(AND(I1796&gt;5000,I1796&lt;=6000),"&gt;5000CC"))))))</f>
        <v>1000-2000CC</v>
      </c>
    </row>
    <row r="1797" spans="1:11" x14ac:dyDescent="0.3">
      <c r="A1797">
        <v>5347</v>
      </c>
      <c r="B1797" t="s">
        <v>81</v>
      </c>
      <c r="C1797" s="10">
        <v>8</v>
      </c>
      <c r="D1797" s="3">
        <v>70000</v>
      </c>
      <c r="E1797" t="s">
        <v>7</v>
      </c>
      <c r="F1797" t="s">
        <v>13</v>
      </c>
      <c r="G1797" t="s">
        <v>75</v>
      </c>
      <c r="H1797">
        <v>2012</v>
      </c>
      <c r="I1797">
        <v>1498</v>
      </c>
      <c r="J1797" t="s">
        <v>10</v>
      </c>
      <c r="K1797" t="str">
        <f>IF(AND(I1797&gt;600,I1797&lt;=1000),"600-1000CC",IF(AND(I1797&gt;1000,I1797&lt;=2000),"1000-2000CC",IF(AND(I1797&gt;2000,I1797&lt;=3000),"2000-3000CC",IF(AND(I1797&gt;3000,I1797&lt;=4000),"3000-4000CC",IF(AND(I1797&gt;4000,I1797&lt;=5000),"4000-5000CC",IF(AND(I1797&gt;5000,I1797&lt;=6000),"&gt;5000CC"))))))</f>
        <v>1000-2000CC</v>
      </c>
    </row>
    <row r="1798" spans="1:11" x14ac:dyDescent="0.3">
      <c r="A1798">
        <v>817</v>
      </c>
      <c r="B1798" t="s">
        <v>616</v>
      </c>
      <c r="C1798" s="10">
        <v>7.99</v>
      </c>
      <c r="D1798" s="3">
        <v>17790</v>
      </c>
      <c r="E1798" t="s">
        <v>12</v>
      </c>
      <c r="F1798" t="s">
        <v>8</v>
      </c>
      <c r="G1798" t="s">
        <v>9</v>
      </c>
      <c r="H1798">
        <v>2021</v>
      </c>
      <c r="I1798">
        <v>1197</v>
      </c>
      <c r="J1798" t="s">
        <v>10</v>
      </c>
      <c r="K1798" t="str">
        <f>IF(AND(I1798&gt;600,I1798&lt;=1000),"600-1000CC",IF(AND(I1798&gt;1000,I1798&lt;=2000),"1000-2000CC",IF(AND(I1798&gt;2000,I1798&lt;=3000),"2000-3000CC",IF(AND(I1798&gt;3000,I1798&lt;=4000),"3000-4000CC",IF(AND(I1798&gt;4000,I1798&lt;=5000),"4000-5000CC",IF(AND(I1798&gt;5000,I1798&lt;=6000),"&gt;5000CC"))))))</f>
        <v>1000-2000CC</v>
      </c>
    </row>
    <row r="1799" spans="1:11" x14ac:dyDescent="0.3">
      <c r="A1799">
        <v>1703</v>
      </c>
      <c r="B1799" t="s">
        <v>962</v>
      </c>
      <c r="C1799" s="10">
        <v>7.99</v>
      </c>
      <c r="D1799" s="3">
        <v>44000</v>
      </c>
      <c r="E1799" t="s">
        <v>7</v>
      </c>
      <c r="F1799" t="s">
        <v>8</v>
      </c>
      <c r="G1799" t="s">
        <v>9</v>
      </c>
      <c r="H1799">
        <v>2017</v>
      </c>
      <c r="I1799">
        <v>1199</v>
      </c>
      <c r="J1799" t="s">
        <v>10</v>
      </c>
      <c r="K1799" t="str">
        <f>IF(AND(I1799&gt;600,I1799&lt;=1000),"600-1000CC",IF(AND(I1799&gt;1000,I1799&lt;=2000),"1000-2000CC",IF(AND(I1799&gt;2000,I1799&lt;=3000),"2000-3000CC",IF(AND(I1799&gt;3000,I1799&lt;=4000),"3000-4000CC",IF(AND(I1799&gt;4000,I1799&lt;=5000),"4000-5000CC",IF(AND(I1799&gt;5000,I1799&lt;=6000),"&gt;5000CC"))))))</f>
        <v>1000-2000CC</v>
      </c>
    </row>
    <row r="1800" spans="1:11" x14ac:dyDescent="0.3">
      <c r="A1800">
        <v>1905</v>
      </c>
      <c r="B1800" t="s">
        <v>458</v>
      </c>
      <c r="C1800" s="10">
        <v>7.99</v>
      </c>
      <c r="D1800" s="3">
        <v>29943</v>
      </c>
      <c r="E1800" t="s">
        <v>12</v>
      </c>
      <c r="F1800" t="s">
        <v>8</v>
      </c>
      <c r="G1800" t="s">
        <v>27</v>
      </c>
      <c r="H1800">
        <v>2017</v>
      </c>
      <c r="I1800">
        <v>993</v>
      </c>
      <c r="J1800" t="s">
        <v>10</v>
      </c>
      <c r="K1800" t="str">
        <f>IF(AND(I1800&gt;600,I1800&lt;=1000),"600-1000CC",IF(AND(I1800&gt;1000,I1800&lt;=2000),"1000-2000CC",IF(AND(I1800&gt;2000,I1800&lt;=3000),"2000-3000CC",IF(AND(I1800&gt;3000,I1800&lt;=4000),"3000-4000CC",IF(AND(I1800&gt;4000,I1800&lt;=5000),"4000-5000CC",IF(AND(I1800&gt;5000,I1800&lt;=6000),"&gt;5000CC"))))))</f>
        <v>600-1000CC</v>
      </c>
    </row>
    <row r="1801" spans="1:11" x14ac:dyDescent="0.3">
      <c r="A1801">
        <v>2074</v>
      </c>
      <c r="B1801" t="s">
        <v>925</v>
      </c>
      <c r="C1801" s="10">
        <v>7.99</v>
      </c>
      <c r="D1801" s="3">
        <v>22045</v>
      </c>
      <c r="E1801" t="s">
        <v>12</v>
      </c>
      <c r="F1801" t="s">
        <v>8</v>
      </c>
      <c r="G1801" t="s">
        <v>9</v>
      </c>
      <c r="H1801">
        <v>2019</v>
      </c>
      <c r="I1801">
        <v>1461</v>
      </c>
      <c r="J1801" t="s">
        <v>61</v>
      </c>
      <c r="K1801" t="str">
        <f>IF(AND(I1801&gt;600,I1801&lt;=1000),"600-1000CC",IF(AND(I1801&gt;1000,I1801&lt;=2000),"1000-2000CC",IF(AND(I1801&gt;2000,I1801&lt;=3000),"2000-3000CC",IF(AND(I1801&gt;3000,I1801&lt;=4000),"3000-4000CC",IF(AND(I1801&gt;4000,I1801&lt;=5000),"4000-5000CC",IF(AND(I1801&gt;5000,I1801&lt;=6000),"&gt;5000CC"))))))</f>
        <v>1000-2000CC</v>
      </c>
    </row>
    <row r="1802" spans="1:11" x14ac:dyDescent="0.3">
      <c r="A1802">
        <v>5195</v>
      </c>
      <c r="B1802" t="s">
        <v>349</v>
      </c>
      <c r="C1802" s="10">
        <v>7.99</v>
      </c>
      <c r="D1802" s="3">
        <v>128782</v>
      </c>
      <c r="E1802" t="s">
        <v>12</v>
      </c>
      <c r="F1802" t="s">
        <v>8</v>
      </c>
      <c r="G1802" t="s">
        <v>9</v>
      </c>
      <c r="H1802">
        <v>2017</v>
      </c>
      <c r="I1802">
        <v>1461</v>
      </c>
      <c r="J1802" t="s">
        <v>10</v>
      </c>
      <c r="K1802" t="str">
        <f>IF(AND(I1802&gt;600,I1802&lt;=1000),"600-1000CC",IF(AND(I1802&gt;1000,I1802&lt;=2000),"1000-2000CC",IF(AND(I1802&gt;2000,I1802&lt;=3000),"2000-3000CC",IF(AND(I1802&gt;3000,I1802&lt;=4000),"3000-4000CC",IF(AND(I1802&gt;4000,I1802&lt;=5000),"4000-5000CC",IF(AND(I1802&gt;5000,I1802&lt;=6000),"&gt;5000CC"))))))</f>
        <v>1000-2000CC</v>
      </c>
    </row>
    <row r="1803" spans="1:11" x14ac:dyDescent="0.3">
      <c r="A1803">
        <v>4319</v>
      </c>
      <c r="B1803" t="s">
        <v>1153</v>
      </c>
      <c r="C1803" s="10">
        <v>7.98</v>
      </c>
      <c r="D1803" s="3">
        <v>9789</v>
      </c>
      <c r="E1803" t="s">
        <v>12</v>
      </c>
      <c r="F1803" t="s">
        <v>8</v>
      </c>
      <c r="G1803" t="s">
        <v>9</v>
      </c>
      <c r="H1803">
        <v>2020</v>
      </c>
      <c r="I1803">
        <v>2179</v>
      </c>
      <c r="J1803" t="s">
        <v>10</v>
      </c>
      <c r="K1803" t="str">
        <f>IF(AND(I1803&gt;600,I1803&lt;=1000),"600-1000CC",IF(AND(I1803&gt;1000,I1803&lt;=2000),"1000-2000CC",IF(AND(I1803&gt;2000,I1803&lt;=3000),"2000-3000CC",IF(AND(I1803&gt;3000,I1803&lt;=4000),"3000-4000CC",IF(AND(I1803&gt;4000,I1803&lt;=5000),"4000-5000CC",IF(AND(I1803&gt;5000,I1803&lt;=6000),"&gt;5000CC"))))))</f>
        <v>2000-3000CC</v>
      </c>
    </row>
    <row r="1804" spans="1:11" x14ac:dyDescent="0.3">
      <c r="A1804">
        <v>416</v>
      </c>
      <c r="B1804" t="s">
        <v>363</v>
      </c>
      <c r="C1804" s="10">
        <v>7.95</v>
      </c>
      <c r="D1804" s="3">
        <v>108000</v>
      </c>
      <c r="E1804" t="s">
        <v>7</v>
      </c>
      <c r="F1804" t="s">
        <v>13</v>
      </c>
      <c r="G1804" t="s">
        <v>9</v>
      </c>
      <c r="H1804">
        <v>2018</v>
      </c>
      <c r="I1804">
        <v>1248</v>
      </c>
      <c r="J1804" t="s">
        <v>10</v>
      </c>
      <c r="K1804" t="str">
        <f>IF(AND(I1804&gt;600,I1804&lt;=1000),"600-1000CC",IF(AND(I1804&gt;1000,I1804&lt;=2000),"1000-2000CC",IF(AND(I1804&gt;2000,I1804&lt;=3000),"2000-3000CC",IF(AND(I1804&gt;3000,I1804&lt;=4000),"3000-4000CC",IF(AND(I1804&gt;4000,I1804&lt;=5000),"4000-5000CC",IF(AND(I1804&gt;5000,I1804&lt;=6000),"&gt;5000CC"))))))</f>
        <v>1000-2000CC</v>
      </c>
    </row>
    <row r="1805" spans="1:11" x14ac:dyDescent="0.3">
      <c r="A1805">
        <v>764</v>
      </c>
      <c r="B1805" t="s">
        <v>589</v>
      </c>
      <c r="C1805" s="10">
        <v>7.95</v>
      </c>
      <c r="D1805" s="3">
        <v>39898</v>
      </c>
      <c r="E1805" t="s">
        <v>12</v>
      </c>
      <c r="F1805" t="s">
        <v>13</v>
      </c>
      <c r="G1805" t="s">
        <v>9</v>
      </c>
      <c r="H1805">
        <v>2018</v>
      </c>
      <c r="I1805">
        <v>2995</v>
      </c>
      <c r="J1805" t="s">
        <v>10</v>
      </c>
      <c r="K1805" t="str">
        <f>IF(AND(I1805&gt;600,I1805&lt;=1000),"600-1000CC",IF(AND(I1805&gt;1000,I1805&lt;=2000),"1000-2000CC",IF(AND(I1805&gt;2000,I1805&lt;=3000),"2000-3000CC",IF(AND(I1805&gt;3000,I1805&lt;=4000),"3000-4000CC",IF(AND(I1805&gt;4000,I1805&lt;=5000),"4000-5000CC",IF(AND(I1805&gt;5000,I1805&lt;=6000),"&gt;5000CC"))))))</f>
        <v>2000-3000CC</v>
      </c>
    </row>
    <row r="1806" spans="1:11" x14ac:dyDescent="0.3">
      <c r="A1806">
        <v>2147</v>
      </c>
      <c r="B1806" t="s">
        <v>1135</v>
      </c>
      <c r="C1806" s="10">
        <v>7.95</v>
      </c>
      <c r="D1806" s="3">
        <v>22000</v>
      </c>
      <c r="E1806" t="s">
        <v>12</v>
      </c>
      <c r="F1806" t="s">
        <v>13</v>
      </c>
      <c r="G1806" t="s">
        <v>9</v>
      </c>
      <c r="H1806">
        <v>2019</v>
      </c>
      <c r="I1806">
        <v>624</v>
      </c>
      <c r="J1806" t="s">
        <v>10</v>
      </c>
      <c r="K1806" t="str">
        <f>IF(AND(I1806&gt;600,I1806&lt;=1000),"600-1000CC",IF(AND(I1806&gt;1000,I1806&lt;=2000),"1000-2000CC",IF(AND(I1806&gt;2000,I1806&lt;=3000),"2000-3000CC",IF(AND(I1806&gt;3000,I1806&lt;=4000),"3000-4000CC",IF(AND(I1806&gt;4000,I1806&lt;=5000),"4000-5000CC",IF(AND(I1806&gt;5000,I1806&lt;=6000),"&gt;5000CC"))))))</f>
        <v>600-1000CC</v>
      </c>
    </row>
    <row r="1807" spans="1:11" x14ac:dyDescent="0.3">
      <c r="A1807">
        <v>3712</v>
      </c>
      <c r="B1807" t="s">
        <v>831</v>
      </c>
      <c r="C1807" s="10">
        <v>7.95</v>
      </c>
      <c r="D1807" s="3">
        <v>30000</v>
      </c>
      <c r="E1807" t="s">
        <v>12</v>
      </c>
      <c r="F1807" t="s">
        <v>8</v>
      </c>
      <c r="G1807" t="s">
        <v>9</v>
      </c>
      <c r="H1807">
        <v>2018</v>
      </c>
      <c r="I1807">
        <v>1061</v>
      </c>
      <c r="J1807" t="s">
        <v>10</v>
      </c>
      <c r="K1807" t="str">
        <f>IF(AND(I1807&gt;600,I1807&lt;=1000),"600-1000CC",IF(AND(I1807&gt;1000,I1807&lt;=2000),"1000-2000CC",IF(AND(I1807&gt;2000,I1807&lt;=3000),"2000-3000CC",IF(AND(I1807&gt;3000,I1807&lt;=4000),"3000-4000CC",IF(AND(I1807&gt;4000,I1807&lt;=5000),"4000-5000CC",IF(AND(I1807&gt;5000,I1807&lt;=6000),"&gt;5000CC"))))))</f>
        <v>1000-2000CC</v>
      </c>
    </row>
    <row r="1808" spans="1:11" x14ac:dyDescent="0.3">
      <c r="A1808">
        <v>4387</v>
      </c>
      <c r="B1808" t="s">
        <v>806</v>
      </c>
      <c r="C1808" s="10">
        <v>7.95</v>
      </c>
      <c r="D1808" s="3">
        <v>50179</v>
      </c>
      <c r="E1808" t="s">
        <v>7</v>
      </c>
      <c r="F1808" t="s">
        <v>8</v>
      </c>
      <c r="G1808" t="s">
        <v>27</v>
      </c>
      <c r="H1808">
        <v>2015</v>
      </c>
      <c r="I1808">
        <v>799</v>
      </c>
      <c r="J1808" t="s">
        <v>10</v>
      </c>
      <c r="K1808" t="str">
        <f>IF(AND(I1808&gt;600,I1808&lt;=1000),"600-1000CC",IF(AND(I1808&gt;1000,I1808&lt;=2000),"1000-2000CC",IF(AND(I1808&gt;2000,I1808&lt;=3000),"2000-3000CC",IF(AND(I1808&gt;3000,I1808&lt;=4000),"3000-4000CC",IF(AND(I1808&gt;4000,I1808&lt;=5000),"4000-5000CC",IF(AND(I1808&gt;5000,I1808&lt;=6000),"&gt;5000CC"))))))</f>
        <v>600-1000CC</v>
      </c>
    </row>
    <row r="1809" spans="1:11" x14ac:dyDescent="0.3">
      <c r="A1809">
        <v>5505</v>
      </c>
      <c r="B1809" t="s">
        <v>131</v>
      </c>
      <c r="C1809" s="10">
        <v>7.95</v>
      </c>
      <c r="D1809" s="3">
        <v>60000</v>
      </c>
      <c r="E1809" t="s">
        <v>7</v>
      </c>
      <c r="F1809" t="s">
        <v>8</v>
      </c>
      <c r="G1809" t="s">
        <v>9</v>
      </c>
      <c r="H1809">
        <v>2017</v>
      </c>
      <c r="I1809">
        <v>2143</v>
      </c>
      <c r="J1809" t="s">
        <v>127</v>
      </c>
      <c r="K1809" t="str">
        <f>IF(AND(I1809&gt;600,I1809&lt;=1000),"600-1000CC",IF(AND(I1809&gt;1000,I1809&lt;=2000),"1000-2000CC",IF(AND(I1809&gt;2000,I1809&lt;=3000),"2000-3000CC",IF(AND(I1809&gt;3000,I1809&lt;=4000),"3000-4000CC",IF(AND(I1809&gt;4000,I1809&lt;=5000),"4000-5000CC",IF(AND(I1809&gt;5000,I1809&lt;=6000),"&gt;5000CC"))))))</f>
        <v>2000-3000CC</v>
      </c>
    </row>
    <row r="1810" spans="1:11" x14ac:dyDescent="0.3">
      <c r="A1810">
        <v>5174</v>
      </c>
      <c r="B1810" t="s">
        <v>1871</v>
      </c>
      <c r="C1810" s="10">
        <v>7.94</v>
      </c>
      <c r="D1810" s="3">
        <v>54441</v>
      </c>
      <c r="E1810" t="s">
        <v>12</v>
      </c>
      <c r="F1810" t="s">
        <v>13</v>
      </c>
      <c r="G1810" t="s">
        <v>27</v>
      </c>
      <c r="H1810">
        <v>2019</v>
      </c>
      <c r="I1810">
        <v>1364</v>
      </c>
      <c r="J1810" t="s">
        <v>10</v>
      </c>
      <c r="K1810" t="str">
        <f>IF(AND(I1810&gt;600,I1810&lt;=1000),"600-1000CC",IF(AND(I1810&gt;1000,I1810&lt;=2000),"1000-2000CC",IF(AND(I1810&gt;2000,I1810&lt;=3000),"2000-3000CC",IF(AND(I1810&gt;3000,I1810&lt;=4000),"3000-4000CC",IF(AND(I1810&gt;4000,I1810&lt;=5000),"4000-5000CC",IF(AND(I1810&gt;5000,I1810&lt;=6000),"&gt;5000CC"))))))</f>
        <v>1000-2000CC</v>
      </c>
    </row>
    <row r="1811" spans="1:11" x14ac:dyDescent="0.3">
      <c r="A1811">
        <v>2974</v>
      </c>
      <c r="B1811" t="s">
        <v>1397</v>
      </c>
      <c r="C1811" s="10">
        <v>7.93</v>
      </c>
      <c r="D1811" s="3">
        <v>141834</v>
      </c>
      <c r="E1811" t="s">
        <v>7</v>
      </c>
      <c r="F1811" t="s">
        <v>8</v>
      </c>
      <c r="G1811" t="s">
        <v>9</v>
      </c>
      <c r="H1811">
        <v>2015</v>
      </c>
      <c r="I1811">
        <v>1197</v>
      </c>
      <c r="J1811" t="s">
        <v>10</v>
      </c>
      <c r="K1811" t="str">
        <f>IF(AND(I1811&gt;600,I1811&lt;=1000),"600-1000CC",IF(AND(I1811&gt;1000,I1811&lt;=2000),"1000-2000CC",IF(AND(I1811&gt;2000,I1811&lt;=3000),"2000-3000CC",IF(AND(I1811&gt;3000,I1811&lt;=4000),"3000-4000CC",IF(AND(I1811&gt;4000,I1811&lt;=5000),"4000-5000CC",IF(AND(I1811&gt;5000,I1811&lt;=6000),"&gt;5000CC"))))))</f>
        <v>1000-2000CC</v>
      </c>
    </row>
    <row r="1812" spans="1:11" x14ac:dyDescent="0.3">
      <c r="A1812">
        <v>4051</v>
      </c>
      <c r="B1812" t="s">
        <v>1682</v>
      </c>
      <c r="C1812" s="10">
        <v>7.93</v>
      </c>
      <c r="D1812" s="3">
        <v>13633</v>
      </c>
      <c r="E1812" t="s">
        <v>12</v>
      </c>
      <c r="F1812" t="s">
        <v>13</v>
      </c>
      <c r="G1812" t="s">
        <v>9</v>
      </c>
      <c r="H1812">
        <v>2020</v>
      </c>
      <c r="I1812">
        <v>796</v>
      </c>
      <c r="J1812" t="s">
        <v>10</v>
      </c>
      <c r="K1812" t="str">
        <f>IF(AND(I1812&gt;600,I1812&lt;=1000),"600-1000CC",IF(AND(I1812&gt;1000,I1812&lt;=2000),"1000-2000CC",IF(AND(I1812&gt;2000,I1812&lt;=3000),"2000-3000CC",IF(AND(I1812&gt;3000,I1812&lt;=4000),"3000-4000CC",IF(AND(I1812&gt;4000,I1812&lt;=5000),"4000-5000CC",IF(AND(I1812&gt;5000,I1812&lt;=6000),"&gt;5000CC"))))))</f>
        <v>600-1000CC</v>
      </c>
    </row>
    <row r="1813" spans="1:11" x14ac:dyDescent="0.3">
      <c r="A1813">
        <v>4798</v>
      </c>
      <c r="B1813" t="s">
        <v>1024</v>
      </c>
      <c r="C1813" s="10">
        <v>7.93</v>
      </c>
      <c r="D1813" s="3">
        <v>97295</v>
      </c>
      <c r="E1813" t="s">
        <v>12</v>
      </c>
      <c r="F1813" t="s">
        <v>8</v>
      </c>
      <c r="G1813" t="s">
        <v>9</v>
      </c>
      <c r="H1813">
        <v>2019</v>
      </c>
      <c r="I1813">
        <v>2157</v>
      </c>
      <c r="J1813" t="s">
        <v>10</v>
      </c>
      <c r="K1813" t="str">
        <f>IF(AND(I1813&gt;600,I1813&lt;=1000),"600-1000CC",IF(AND(I1813&gt;1000,I1813&lt;=2000),"1000-2000CC",IF(AND(I1813&gt;2000,I1813&lt;=3000),"2000-3000CC",IF(AND(I1813&gt;3000,I1813&lt;=4000),"3000-4000CC",IF(AND(I1813&gt;4000,I1813&lt;=5000),"4000-5000CC",IF(AND(I1813&gt;5000,I1813&lt;=6000),"&gt;5000CC"))))))</f>
        <v>2000-3000CC</v>
      </c>
    </row>
    <row r="1814" spans="1:11" x14ac:dyDescent="0.3">
      <c r="A1814">
        <v>3191</v>
      </c>
      <c r="B1814" t="s">
        <v>1455</v>
      </c>
      <c r="C1814" s="10">
        <v>7.92</v>
      </c>
      <c r="D1814" s="3">
        <v>64313</v>
      </c>
      <c r="E1814" t="s">
        <v>7</v>
      </c>
      <c r="F1814" t="s">
        <v>8</v>
      </c>
      <c r="G1814" t="s">
        <v>9</v>
      </c>
      <c r="H1814">
        <v>2018</v>
      </c>
      <c r="I1814">
        <v>1364</v>
      </c>
      <c r="J1814" t="s">
        <v>10</v>
      </c>
      <c r="K1814" t="str">
        <f>IF(AND(I1814&gt;600,I1814&lt;=1000),"600-1000CC",IF(AND(I1814&gt;1000,I1814&lt;=2000),"1000-2000CC",IF(AND(I1814&gt;2000,I1814&lt;=3000),"2000-3000CC",IF(AND(I1814&gt;3000,I1814&lt;=4000),"3000-4000CC",IF(AND(I1814&gt;4000,I1814&lt;=5000),"4000-5000CC",IF(AND(I1814&gt;5000,I1814&lt;=6000),"&gt;5000CC"))))))</f>
        <v>1000-2000CC</v>
      </c>
    </row>
    <row r="1815" spans="1:11" x14ac:dyDescent="0.3">
      <c r="A1815">
        <v>5001</v>
      </c>
      <c r="B1815" t="s">
        <v>1841</v>
      </c>
      <c r="C1815" s="10">
        <v>7.91</v>
      </c>
      <c r="D1815" s="3">
        <v>5427</v>
      </c>
      <c r="E1815" t="s">
        <v>12</v>
      </c>
      <c r="F1815" t="s">
        <v>13</v>
      </c>
      <c r="G1815" t="s">
        <v>9</v>
      </c>
      <c r="H1815">
        <v>2022</v>
      </c>
      <c r="I1815">
        <v>1197</v>
      </c>
      <c r="J1815" t="s">
        <v>10</v>
      </c>
      <c r="K1815" t="str">
        <f>IF(AND(I1815&gt;600,I1815&lt;=1000),"600-1000CC",IF(AND(I1815&gt;1000,I1815&lt;=2000),"1000-2000CC",IF(AND(I1815&gt;2000,I1815&lt;=3000),"2000-3000CC",IF(AND(I1815&gt;3000,I1815&lt;=4000),"3000-4000CC",IF(AND(I1815&gt;4000,I1815&lt;=5000),"4000-5000CC",IF(AND(I1815&gt;5000,I1815&lt;=6000),"&gt;5000CC"))))))</f>
        <v>1000-2000CC</v>
      </c>
    </row>
    <row r="1816" spans="1:11" x14ac:dyDescent="0.3">
      <c r="A1816">
        <v>5153</v>
      </c>
      <c r="B1816" t="s">
        <v>1867</v>
      </c>
      <c r="C1816" s="10">
        <v>7.91</v>
      </c>
      <c r="D1816" s="3">
        <v>62805</v>
      </c>
      <c r="E1816" t="s">
        <v>7</v>
      </c>
      <c r="F1816" t="s">
        <v>13</v>
      </c>
      <c r="G1816" t="s">
        <v>9</v>
      </c>
      <c r="H1816">
        <v>2020</v>
      </c>
      <c r="I1816">
        <v>1197</v>
      </c>
      <c r="J1816" t="s">
        <v>10</v>
      </c>
      <c r="K1816" t="str">
        <f>IF(AND(I1816&gt;600,I1816&lt;=1000),"600-1000CC",IF(AND(I1816&gt;1000,I1816&lt;=2000),"1000-2000CC",IF(AND(I1816&gt;2000,I1816&lt;=3000),"2000-3000CC",IF(AND(I1816&gt;3000,I1816&lt;=4000),"3000-4000CC",IF(AND(I1816&gt;4000,I1816&lt;=5000),"4000-5000CC",IF(AND(I1816&gt;5000,I1816&lt;=6000),"&gt;5000CC"))))))</f>
        <v>1000-2000CC</v>
      </c>
    </row>
    <row r="1817" spans="1:11" x14ac:dyDescent="0.3">
      <c r="A1817">
        <v>235</v>
      </c>
      <c r="B1817" t="s">
        <v>226</v>
      </c>
      <c r="C1817" s="10">
        <v>7.9</v>
      </c>
      <c r="D1817" s="3">
        <v>44283</v>
      </c>
      <c r="E1817" t="s">
        <v>7</v>
      </c>
      <c r="F1817" t="s">
        <v>8</v>
      </c>
      <c r="G1817" t="s">
        <v>9</v>
      </c>
      <c r="H1817">
        <v>2017</v>
      </c>
      <c r="I1817">
        <v>1582</v>
      </c>
      <c r="J1817" t="s">
        <v>10</v>
      </c>
      <c r="K1817" t="str">
        <f>IF(AND(I1817&gt;600,I1817&lt;=1000),"600-1000CC",IF(AND(I1817&gt;1000,I1817&lt;=2000),"1000-2000CC",IF(AND(I1817&gt;2000,I1817&lt;=3000),"2000-3000CC",IF(AND(I1817&gt;3000,I1817&lt;=4000),"3000-4000CC",IF(AND(I1817&gt;4000,I1817&lt;=5000),"4000-5000CC",IF(AND(I1817&gt;5000,I1817&lt;=6000),"&gt;5000CC"))))))</f>
        <v>1000-2000CC</v>
      </c>
    </row>
    <row r="1818" spans="1:11" x14ac:dyDescent="0.3">
      <c r="A1818">
        <v>249</v>
      </c>
      <c r="B1818" t="s">
        <v>103</v>
      </c>
      <c r="C1818" s="10">
        <v>7.9</v>
      </c>
      <c r="D1818" s="3">
        <v>51000</v>
      </c>
      <c r="E1818" t="s">
        <v>12</v>
      </c>
      <c r="F1818" t="s">
        <v>8</v>
      </c>
      <c r="G1818" t="s">
        <v>9</v>
      </c>
      <c r="H1818">
        <v>2019</v>
      </c>
      <c r="I1818">
        <v>1199</v>
      </c>
      <c r="J1818" t="s">
        <v>10</v>
      </c>
      <c r="K1818" t="str">
        <f>IF(AND(I1818&gt;600,I1818&lt;=1000),"600-1000CC",IF(AND(I1818&gt;1000,I1818&lt;=2000),"1000-2000CC",IF(AND(I1818&gt;2000,I1818&lt;=3000),"2000-3000CC",IF(AND(I1818&gt;3000,I1818&lt;=4000),"3000-4000CC",IF(AND(I1818&gt;4000,I1818&lt;=5000),"4000-5000CC",IF(AND(I1818&gt;5000,I1818&lt;=6000),"&gt;5000CC"))))))</f>
        <v>1000-2000CC</v>
      </c>
    </row>
    <row r="1819" spans="1:11" x14ac:dyDescent="0.3">
      <c r="A1819">
        <v>259</v>
      </c>
      <c r="B1819" t="s">
        <v>246</v>
      </c>
      <c r="C1819" s="10">
        <v>7.9</v>
      </c>
      <c r="D1819" s="3">
        <v>72000</v>
      </c>
      <c r="E1819" t="s">
        <v>12</v>
      </c>
      <c r="F1819" t="s">
        <v>8</v>
      </c>
      <c r="G1819" t="s">
        <v>9</v>
      </c>
      <c r="H1819">
        <v>2018</v>
      </c>
      <c r="I1819">
        <v>1497</v>
      </c>
      <c r="J1819" t="s">
        <v>10</v>
      </c>
      <c r="K1819" t="str">
        <f>IF(AND(I1819&gt;600,I1819&lt;=1000),"600-1000CC",IF(AND(I1819&gt;1000,I1819&lt;=2000),"1000-2000CC",IF(AND(I1819&gt;2000,I1819&lt;=3000),"2000-3000CC",IF(AND(I1819&gt;3000,I1819&lt;=4000),"3000-4000CC",IF(AND(I1819&gt;4000,I1819&lt;=5000),"4000-5000CC",IF(AND(I1819&gt;5000,I1819&lt;=6000),"&gt;5000CC"))))))</f>
        <v>1000-2000CC</v>
      </c>
    </row>
    <row r="1820" spans="1:11" x14ac:dyDescent="0.3">
      <c r="A1820">
        <v>1115</v>
      </c>
      <c r="B1820" t="s">
        <v>416</v>
      </c>
      <c r="C1820" s="10">
        <v>7.9</v>
      </c>
      <c r="D1820" s="3">
        <v>38280</v>
      </c>
      <c r="E1820" t="s">
        <v>7</v>
      </c>
      <c r="F1820" t="s">
        <v>8</v>
      </c>
      <c r="G1820" t="s">
        <v>9</v>
      </c>
      <c r="H1820">
        <v>2015</v>
      </c>
      <c r="I1820">
        <v>1197</v>
      </c>
      <c r="J1820" t="s">
        <v>10</v>
      </c>
      <c r="K1820" t="str">
        <f>IF(AND(I1820&gt;600,I1820&lt;=1000),"600-1000CC",IF(AND(I1820&gt;1000,I1820&lt;=2000),"1000-2000CC",IF(AND(I1820&gt;2000,I1820&lt;=3000),"2000-3000CC",IF(AND(I1820&gt;3000,I1820&lt;=4000),"3000-4000CC",IF(AND(I1820&gt;4000,I1820&lt;=5000),"4000-5000CC",IF(AND(I1820&gt;5000,I1820&lt;=6000),"&gt;5000CC"))))))</f>
        <v>1000-2000CC</v>
      </c>
    </row>
    <row r="1821" spans="1:11" x14ac:dyDescent="0.3">
      <c r="A1821">
        <v>1384</v>
      </c>
      <c r="B1821" t="s">
        <v>416</v>
      </c>
      <c r="C1821" s="10">
        <v>7.9</v>
      </c>
      <c r="D1821" s="3">
        <v>38280</v>
      </c>
      <c r="E1821" t="s">
        <v>7</v>
      </c>
      <c r="F1821" t="s">
        <v>8</v>
      </c>
      <c r="G1821" t="s">
        <v>9</v>
      </c>
      <c r="H1821">
        <v>2015</v>
      </c>
      <c r="I1821">
        <v>1197</v>
      </c>
      <c r="J1821" t="s">
        <v>10</v>
      </c>
      <c r="K1821" t="str">
        <f>IF(AND(I1821&gt;600,I1821&lt;=1000),"600-1000CC",IF(AND(I1821&gt;1000,I1821&lt;=2000),"1000-2000CC",IF(AND(I1821&gt;2000,I1821&lt;=3000),"2000-3000CC",IF(AND(I1821&gt;3000,I1821&lt;=4000),"3000-4000CC",IF(AND(I1821&gt;4000,I1821&lt;=5000),"4000-5000CC",IF(AND(I1821&gt;5000,I1821&lt;=6000),"&gt;5000CC"))))))</f>
        <v>1000-2000CC</v>
      </c>
    </row>
    <row r="1822" spans="1:11" x14ac:dyDescent="0.3">
      <c r="A1822">
        <v>1592</v>
      </c>
      <c r="B1822" t="s">
        <v>374</v>
      </c>
      <c r="C1822" s="10">
        <v>7.9</v>
      </c>
      <c r="D1822" s="3">
        <v>24000</v>
      </c>
      <c r="E1822" t="s">
        <v>12</v>
      </c>
      <c r="F1822" t="s">
        <v>8</v>
      </c>
      <c r="G1822" t="s">
        <v>9</v>
      </c>
      <c r="H1822">
        <v>2019</v>
      </c>
      <c r="I1822">
        <v>1298</v>
      </c>
      <c r="J1822" t="s">
        <v>10</v>
      </c>
      <c r="K1822" t="str">
        <f>IF(AND(I1822&gt;600,I1822&lt;=1000),"600-1000CC",IF(AND(I1822&gt;1000,I1822&lt;=2000),"1000-2000CC",IF(AND(I1822&gt;2000,I1822&lt;=3000),"2000-3000CC",IF(AND(I1822&gt;3000,I1822&lt;=4000),"3000-4000CC",IF(AND(I1822&gt;4000,I1822&lt;=5000),"4000-5000CC",IF(AND(I1822&gt;5000,I1822&lt;=6000),"&gt;5000CC"))))))</f>
        <v>1000-2000CC</v>
      </c>
    </row>
    <row r="1823" spans="1:11" x14ac:dyDescent="0.3">
      <c r="A1823">
        <v>1660</v>
      </c>
      <c r="B1823" t="s">
        <v>471</v>
      </c>
      <c r="C1823" s="10">
        <v>7.9</v>
      </c>
      <c r="D1823" s="3">
        <v>26000</v>
      </c>
      <c r="E1823" t="s">
        <v>12</v>
      </c>
      <c r="F1823" t="s">
        <v>8</v>
      </c>
      <c r="G1823" t="s">
        <v>9</v>
      </c>
      <c r="H1823">
        <v>2018</v>
      </c>
      <c r="I1823">
        <v>1197</v>
      </c>
      <c r="J1823" t="s">
        <v>10</v>
      </c>
      <c r="K1823" t="str">
        <f>IF(AND(I1823&gt;600,I1823&lt;=1000),"600-1000CC",IF(AND(I1823&gt;1000,I1823&lt;=2000),"1000-2000CC",IF(AND(I1823&gt;2000,I1823&lt;=3000),"2000-3000CC",IF(AND(I1823&gt;3000,I1823&lt;=4000),"3000-4000CC",IF(AND(I1823&gt;4000,I1823&lt;=5000),"4000-5000CC",IF(AND(I1823&gt;5000,I1823&lt;=6000),"&gt;5000CC"))))))</f>
        <v>1000-2000CC</v>
      </c>
    </row>
    <row r="1824" spans="1:11" x14ac:dyDescent="0.3">
      <c r="A1824">
        <v>2836</v>
      </c>
      <c r="B1824" t="s">
        <v>416</v>
      </c>
      <c r="C1824" s="10">
        <v>7.9</v>
      </c>
      <c r="D1824" s="3">
        <v>120000</v>
      </c>
      <c r="E1824" t="s">
        <v>7</v>
      </c>
      <c r="F1824" t="s">
        <v>8</v>
      </c>
      <c r="G1824" t="s">
        <v>9</v>
      </c>
      <c r="H1824">
        <v>2016</v>
      </c>
      <c r="I1824">
        <v>1498</v>
      </c>
      <c r="J1824" t="s">
        <v>61</v>
      </c>
      <c r="K1824" t="str">
        <f>IF(AND(I1824&gt;600,I1824&lt;=1000),"600-1000CC",IF(AND(I1824&gt;1000,I1824&lt;=2000),"1000-2000CC",IF(AND(I1824&gt;2000,I1824&lt;=3000),"2000-3000CC",IF(AND(I1824&gt;3000,I1824&lt;=4000),"3000-4000CC",IF(AND(I1824&gt;4000,I1824&lt;=5000),"4000-5000CC",IF(AND(I1824&gt;5000,I1824&lt;=6000),"&gt;5000CC"))))))</f>
        <v>1000-2000CC</v>
      </c>
    </row>
    <row r="1825" spans="1:11" x14ac:dyDescent="0.3">
      <c r="A1825">
        <v>4530</v>
      </c>
      <c r="B1825" t="s">
        <v>1403</v>
      </c>
      <c r="C1825" s="10">
        <v>7.9</v>
      </c>
      <c r="D1825" s="3">
        <v>51000</v>
      </c>
      <c r="E1825" t="s">
        <v>7</v>
      </c>
      <c r="F1825" t="s">
        <v>8</v>
      </c>
      <c r="G1825" t="s">
        <v>9</v>
      </c>
      <c r="H1825">
        <v>2018</v>
      </c>
      <c r="I1825">
        <v>1497</v>
      </c>
      <c r="J1825" t="s">
        <v>10</v>
      </c>
      <c r="K1825" t="str">
        <f>IF(AND(I1825&gt;600,I1825&lt;=1000),"600-1000CC",IF(AND(I1825&gt;1000,I1825&lt;=2000),"1000-2000CC",IF(AND(I1825&gt;2000,I1825&lt;=3000),"2000-3000CC",IF(AND(I1825&gt;3000,I1825&lt;=4000),"3000-4000CC",IF(AND(I1825&gt;4000,I1825&lt;=5000),"4000-5000CC",IF(AND(I1825&gt;5000,I1825&lt;=6000),"&gt;5000CC"))))))</f>
        <v>1000-2000CC</v>
      </c>
    </row>
    <row r="1826" spans="1:11" x14ac:dyDescent="0.3">
      <c r="A1826">
        <v>4788</v>
      </c>
      <c r="B1826" t="s">
        <v>377</v>
      </c>
      <c r="C1826" s="10">
        <v>7.9</v>
      </c>
      <c r="D1826" s="3">
        <v>72500</v>
      </c>
      <c r="E1826" t="s">
        <v>7</v>
      </c>
      <c r="F1826" t="s">
        <v>8</v>
      </c>
      <c r="G1826" t="s">
        <v>9</v>
      </c>
      <c r="H1826">
        <v>2017</v>
      </c>
      <c r="I1826">
        <v>1047</v>
      </c>
      <c r="J1826" t="s">
        <v>10</v>
      </c>
      <c r="K1826" t="str">
        <f>IF(AND(I1826&gt;600,I1826&lt;=1000),"600-1000CC",IF(AND(I1826&gt;1000,I1826&lt;=2000),"1000-2000CC",IF(AND(I1826&gt;2000,I1826&lt;=3000),"2000-3000CC",IF(AND(I1826&gt;3000,I1826&lt;=4000),"3000-4000CC",IF(AND(I1826&gt;4000,I1826&lt;=5000),"4000-5000CC",IF(AND(I1826&gt;5000,I1826&lt;=6000),"&gt;5000CC"))))))</f>
        <v>1000-2000CC</v>
      </c>
    </row>
    <row r="1827" spans="1:11" x14ac:dyDescent="0.3">
      <c r="A1827">
        <v>5207</v>
      </c>
      <c r="B1827" t="s">
        <v>458</v>
      </c>
      <c r="C1827" s="10">
        <v>7.9</v>
      </c>
      <c r="D1827" s="3">
        <v>44401</v>
      </c>
      <c r="E1827" t="s">
        <v>12</v>
      </c>
      <c r="F1827" t="s">
        <v>8</v>
      </c>
      <c r="G1827" t="s">
        <v>75</v>
      </c>
      <c r="H1827">
        <v>2017</v>
      </c>
      <c r="I1827">
        <v>1248</v>
      </c>
      <c r="J1827" t="s">
        <v>10</v>
      </c>
      <c r="K1827" t="str">
        <f>IF(AND(I1827&gt;600,I1827&lt;=1000),"600-1000CC",IF(AND(I1827&gt;1000,I1827&lt;=2000),"1000-2000CC",IF(AND(I1827&gt;2000,I1827&lt;=3000),"2000-3000CC",IF(AND(I1827&gt;3000,I1827&lt;=4000),"3000-4000CC",IF(AND(I1827&gt;4000,I1827&lt;=5000),"4000-5000CC",IF(AND(I1827&gt;5000,I1827&lt;=6000),"&gt;5000CC"))))))</f>
        <v>1000-2000CC</v>
      </c>
    </row>
    <row r="1828" spans="1:11" x14ac:dyDescent="0.3">
      <c r="A1828">
        <v>1705</v>
      </c>
      <c r="B1828" t="s">
        <v>15</v>
      </c>
      <c r="C1828" s="10">
        <v>7.89</v>
      </c>
      <c r="D1828" s="3">
        <v>22000</v>
      </c>
      <c r="E1828" t="s">
        <v>12</v>
      </c>
      <c r="F1828" t="s">
        <v>13</v>
      </c>
      <c r="G1828" t="s">
        <v>9</v>
      </c>
      <c r="H1828">
        <v>2019</v>
      </c>
      <c r="I1828">
        <v>1199</v>
      </c>
      <c r="J1828" t="s">
        <v>10</v>
      </c>
      <c r="K1828" t="str">
        <f>IF(AND(I1828&gt;600,I1828&lt;=1000),"600-1000CC",IF(AND(I1828&gt;1000,I1828&lt;=2000),"1000-2000CC",IF(AND(I1828&gt;2000,I1828&lt;=3000),"2000-3000CC",IF(AND(I1828&gt;3000,I1828&lt;=4000),"3000-4000CC",IF(AND(I1828&gt;4000,I1828&lt;=5000),"4000-5000CC",IF(AND(I1828&gt;5000,I1828&lt;=6000),"&gt;5000CC"))))))</f>
        <v>1000-2000CC</v>
      </c>
    </row>
    <row r="1829" spans="1:11" x14ac:dyDescent="0.3">
      <c r="A1829">
        <v>2433</v>
      </c>
      <c r="B1829" t="s">
        <v>961</v>
      </c>
      <c r="C1829" s="10">
        <v>7.88</v>
      </c>
      <c r="D1829" s="3">
        <v>22803</v>
      </c>
      <c r="E1829" t="s">
        <v>12</v>
      </c>
      <c r="F1829" t="s">
        <v>8</v>
      </c>
      <c r="G1829" t="s">
        <v>9</v>
      </c>
      <c r="H1829">
        <v>2021</v>
      </c>
      <c r="I1829">
        <v>1197</v>
      </c>
      <c r="J1829" t="s">
        <v>10</v>
      </c>
      <c r="K1829" t="str">
        <f>IF(AND(I1829&gt;600,I1829&lt;=1000),"600-1000CC",IF(AND(I1829&gt;1000,I1829&lt;=2000),"1000-2000CC",IF(AND(I1829&gt;2000,I1829&lt;=3000),"2000-3000CC",IF(AND(I1829&gt;3000,I1829&lt;=4000),"3000-4000CC",IF(AND(I1829&gt;4000,I1829&lt;=5000),"4000-5000CC",IF(AND(I1829&gt;5000,I1829&lt;=6000),"&gt;5000CC"))))))</f>
        <v>1000-2000CC</v>
      </c>
    </row>
    <row r="1830" spans="1:11" x14ac:dyDescent="0.3">
      <c r="A1830">
        <v>4062</v>
      </c>
      <c r="B1830" t="s">
        <v>1623</v>
      </c>
      <c r="C1830" s="10">
        <v>7.88</v>
      </c>
      <c r="D1830" s="3">
        <v>16591</v>
      </c>
      <c r="E1830" t="s">
        <v>12</v>
      </c>
      <c r="F1830" t="s">
        <v>8</v>
      </c>
      <c r="G1830" t="s">
        <v>9</v>
      </c>
      <c r="H1830">
        <v>2021</v>
      </c>
      <c r="I1830">
        <v>796</v>
      </c>
      <c r="J1830" t="s">
        <v>10</v>
      </c>
      <c r="K1830" t="str">
        <f>IF(AND(I1830&gt;600,I1830&lt;=1000),"600-1000CC",IF(AND(I1830&gt;1000,I1830&lt;=2000),"1000-2000CC",IF(AND(I1830&gt;2000,I1830&lt;=3000),"2000-3000CC",IF(AND(I1830&gt;3000,I1830&lt;=4000),"3000-4000CC",IF(AND(I1830&gt;4000,I1830&lt;=5000),"4000-5000CC",IF(AND(I1830&gt;5000,I1830&lt;=6000),"&gt;5000CC"))))))</f>
        <v>600-1000CC</v>
      </c>
    </row>
    <row r="1831" spans="1:11" x14ac:dyDescent="0.3">
      <c r="A1831">
        <v>5105</v>
      </c>
      <c r="B1831" t="s">
        <v>1858</v>
      </c>
      <c r="C1831" s="10">
        <v>7.87</v>
      </c>
      <c r="D1831" s="3">
        <v>19959</v>
      </c>
      <c r="E1831" t="s">
        <v>12</v>
      </c>
      <c r="F1831" t="s">
        <v>8</v>
      </c>
      <c r="G1831" t="s">
        <v>9</v>
      </c>
      <c r="H1831">
        <v>2021</v>
      </c>
      <c r="I1831">
        <v>1794</v>
      </c>
      <c r="J1831" t="s">
        <v>10</v>
      </c>
      <c r="K1831" t="str">
        <f>IF(AND(I1831&gt;600,I1831&lt;=1000),"600-1000CC",IF(AND(I1831&gt;1000,I1831&lt;=2000),"1000-2000CC",IF(AND(I1831&gt;2000,I1831&lt;=3000),"2000-3000CC",IF(AND(I1831&gt;3000,I1831&lt;=4000),"3000-4000CC",IF(AND(I1831&gt;4000,I1831&lt;=5000),"4000-5000CC",IF(AND(I1831&gt;5000,I1831&lt;=6000),"&gt;5000CC"))))))</f>
        <v>1000-2000CC</v>
      </c>
    </row>
    <row r="1832" spans="1:11" x14ac:dyDescent="0.3">
      <c r="A1832">
        <v>2264</v>
      </c>
      <c r="B1832" t="s">
        <v>626</v>
      </c>
      <c r="C1832" s="10">
        <v>7.86</v>
      </c>
      <c r="D1832" s="3">
        <v>5000</v>
      </c>
      <c r="E1832" t="s">
        <v>12</v>
      </c>
      <c r="F1832" t="s">
        <v>8</v>
      </c>
      <c r="G1832" t="s">
        <v>9</v>
      </c>
      <c r="H1832">
        <v>2021</v>
      </c>
      <c r="I1832">
        <v>1461</v>
      </c>
      <c r="J1832" t="s">
        <v>10</v>
      </c>
      <c r="K1832" t="str">
        <f>IF(AND(I1832&gt;600,I1832&lt;=1000),"600-1000CC",IF(AND(I1832&gt;1000,I1832&lt;=2000),"1000-2000CC",IF(AND(I1832&gt;2000,I1832&lt;=3000),"2000-3000CC",IF(AND(I1832&gt;3000,I1832&lt;=4000),"3000-4000CC",IF(AND(I1832&gt;4000,I1832&lt;=5000),"4000-5000CC",IF(AND(I1832&gt;5000,I1832&lt;=6000),"&gt;5000CC"))))))</f>
        <v>1000-2000CC</v>
      </c>
    </row>
    <row r="1833" spans="1:11" x14ac:dyDescent="0.3">
      <c r="A1833">
        <v>3319</v>
      </c>
      <c r="B1833" t="s">
        <v>528</v>
      </c>
      <c r="C1833" s="10">
        <v>7.86</v>
      </c>
      <c r="D1833" s="3">
        <v>51239</v>
      </c>
      <c r="E1833" t="s">
        <v>12</v>
      </c>
      <c r="F1833" t="s">
        <v>8</v>
      </c>
      <c r="G1833" t="s">
        <v>9</v>
      </c>
      <c r="H1833">
        <v>2018</v>
      </c>
      <c r="I1833">
        <v>1396</v>
      </c>
      <c r="J1833" t="s">
        <v>10</v>
      </c>
      <c r="K1833" t="str">
        <f>IF(AND(I1833&gt;600,I1833&lt;=1000),"600-1000CC",IF(AND(I1833&gt;1000,I1833&lt;=2000),"1000-2000CC",IF(AND(I1833&gt;2000,I1833&lt;=3000),"2000-3000CC",IF(AND(I1833&gt;3000,I1833&lt;=4000),"3000-4000CC",IF(AND(I1833&gt;4000,I1833&lt;=5000),"4000-5000CC",IF(AND(I1833&gt;5000,I1833&lt;=6000),"&gt;5000CC"))))))</f>
        <v>1000-2000CC</v>
      </c>
    </row>
    <row r="1834" spans="1:11" x14ac:dyDescent="0.3">
      <c r="A1834">
        <v>3527</v>
      </c>
      <c r="B1834" t="s">
        <v>535</v>
      </c>
      <c r="C1834" s="10">
        <v>7.86</v>
      </c>
      <c r="D1834" s="3">
        <v>44458</v>
      </c>
      <c r="E1834" t="s">
        <v>12</v>
      </c>
      <c r="F1834" t="s">
        <v>8</v>
      </c>
      <c r="G1834" t="s">
        <v>9</v>
      </c>
      <c r="H1834">
        <v>2019</v>
      </c>
      <c r="I1834">
        <v>1197</v>
      </c>
      <c r="J1834" t="s">
        <v>10</v>
      </c>
      <c r="K1834" t="str">
        <f>IF(AND(I1834&gt;600,I1834&lt;=1000),"600-1000CC",IF(AND(I1834&gt;1000,I1834&lt;=2000),"1000-2000CC",IF(AND(I1834&gt;2000,I1834&lt;=3000),"2000-3000CC",IF(AND(I1834&gt;3000,I1834&lt;=4000),"3000-4000CC",IF(AND(I1834&gt;4000,I1834&lt;=5000),"4000-5000CC",IF(AND(I1834&gt;5000,I1834&lt;=6000),"&gt;5000CC"))))))</f>
        <v>1000-2000CC</v>
      </c>
    </row>
    <row r="1835" spans="1:11" x14ac:dyDescent="0.3">
      <c r="A1835">
        <v>257</v>
      </c>
      <c r="B1835" t="s">
        <v>246</v>
      </c>
      <c r="C1835" s="10">
        <v>7.85</v>
      </c>
      <c r="D1835" s="3">
        <v>96000</v>
      </c>
      <c r="E1835" t="s">
        <v>12</v>
      </c>
      <c r="F1835" t="s">
        <v>8</v>
      </c>
      <c r="G1835" t="s">
        <v>9</v>
      </c>
      <c r="H1835">
        <v>2018</v>
      </c>
      <c r="I1835">
        <v>1497</v>
      </c>
      <c r="J1835" t="s">
        <v>10</v>
      </c>
      <c r="K1835" t="str">
        <f>IF(AND(I1835&gt;600,I1835&lt;=1000),"600-1000CC",IF(AND(I1835&gt;1000,I1835&lt;=2000),"1000-2000CC",IF(AND(I1835&gt;2000,I1835&lt;=3000),"2000-3000CC",IF(AND(I1835&gt;3000,I1835&lt;=4000),"3000-4000CC",IF(AND(I1835&gt;4000,I1835&lt;=5000),"4000-5000CC",IF(AND(I1835&gt;5000,I1835&lt;=6000),"&gt;5000CC"))))))</f>
        <v>1000-2000CC</v>
      </c>
    </row>
    <row r="1836" spans="1:11" x14ac:dyDescent="0.3">
      <c r="A1836">
        <v>1642</v>
      </c>
      <c r="B1836" t="s">
        <v>567</v>
      </c>
      <c r="C1836" s="10">
        <v>7.85</v>
      </c>
      <c r="D1836" s="3">
        <v>30000</v>
      </c>
      <c r="E1836" t="s">
        <v>12</v>
      </c>
      <c r="F1836" t="s">
        <v>8</v>
      </c>
      <c r="G1836" t="s">
        <v>9</v>
      </c>
      <c r="H1836">
        <v>2017</v>
      </c>
      <c r="I1836">
        <v>1197</v>
      </c>
      <c r="J1836" t="s">
        <v>10</v>
      </c>
      <c r="K1836" t="str">
        <f>IF(AND(I1836&gt;600,I1836&lt;=1000),"600-1000CC",IF(AND(I1836&gt;1000,I1836&lt;=2000),"1000-2000CC",IF(AND(I1836&gt;2000,I1836&lt;=3000),"2000-3000CC",IF(AND(I1836&gt;3000,I1836&lt;=4000),"3000-4000CC",IF(AND(I1836&gt;4000,I1836&lt;=5000),"4000-5000CC",IF(AND(I1836&gt;5000,I1836&lt;=6000),"&gt;5000CC"))))))</f>
        <v>1000-2000CC</v>
      </c>
    </row>
    <row r="1837" spans="1:11" x14ac:dyDescent="0.3">
      <c r="A1837">
        <v>1700</v>
      </c>
      <c r="B1837" t="s">
        <v>961</v>
      </c>
      <c r="C1837" s="10">
        <v>7.85</v>
      </c>
      <c r="D1837" s="3">
        <v>4700</v>
      </c>
      <c r="E1837" t="s">
        <v>12</v>
      </c>
      <c r="F1837" t="s">
        <v>8</v>
      </c>
      <c r="G1837" t="s">
        <v>9</v>
      </c>
      <c r="H1837">
        <v>2020</v>
      </c>
      <c r="I1837">
        <v>1248</v>
      </c>
      <c r="J1837" t="s">
        <v>10</v>
      </c>
      <c r="K1837" t="str">
        <f>IF(AND(I1837&gt;600,I1837&lt;=1000),"600-1000CC",IF(AND(I1837&gt;1000,I1837&lt;=2000),"1000-2000CC",IF(AND(I1837&gt;2000,I1837&lt;=3000),"2000-3000CC",IF(AND(I1837&gt;3000,I1837&lt;=4000),"3000-4000CC",IF(AND(I1837&gt;4000,I1837&lt;=5000),"4000-5000CC",IF(AND(I1837&gt;5000,I1837&lt;=6000),"&gt;5000CC"))))))</f>
        <v>1000-2000CC</v>
      </c>
    </row>
    <row r="1838" spans="1:11" x14ac:dyDescent="0.3">
      <c r="A1838">
        <v>1706</v>
      </c>
      <c r="B1838" t="s">
        <v>277</v>
      </c>
      <c r="C1838" s="10">
        <v>7.85</v>
      </c>
      <c r="D1838" s="3">
        <v>12900</v>
      </c>
      <c r="E1838" t="s">
        <v>12</v>
      </c>
      <c r="F1838" t="s">
        <v>8</v>
      </c>
      <c r="G1838" t="s">
        <v>9</v>
      </c>
      <c r="H1838">
        <v>2020</v>
      </c>
      <c r="I1838">
        <v>998</v>
      </c>
      <c r="J1838" t="s">
        <v>10</v>
      </c>
      <c r="K1838" t="str">
        <f>IF(AND(I1838&gt;600,I1838&lt;=1000),"600-1000CC",IF(AND(I1838&gt;1000,I1838&lt;=2000),"1000-2000CC",IF(AND(I1838&gt;2000,I1838&lt;=3000),"2000-3000CC",IF(AND(I1838&gt;3000,I1838&lt;=4000),"3000-4000CC",IF(AND(I1838&gt;4000,I1838&lt;=5000),"4000-5000CC",IF(AND(I1838&gt;5000,I1838&lt;=6000),"&gt;5000CC"))))))</f>
        <v>600-1000CC</v>
      </c>
    </row>
    <row r="1839" spans="1:11" x14ac:dyDescent="0.3">
      <c r="A1839">
        <v>2242</v>
      </c>
      <c r="B1839" t="s">
        <v>938</v>
      </c>
      <c r="C1839" s="10">
        <v>7.85</v>
      </c>
      <c r="D1839" s="3">
        <v>52548</v>
      </c>
      <c r="E1839" t="s">
        <v>12</v>
      </c>
      <c r="F1839" t="s">
        <v>8</v>
      </c>
      <c r="G1839" t="s">
        <v>9</v>
      </c>
      <c r="H1839">
        <v>2017</v>
      </c>
      <c r="I1839">
        <v>1497</v>
      </c>
      <c r="J1839" t="s">
        <v>10</v>
      </c>
      <c r="K1839" t="str">
        <f>IF(AND(I1839&gt;600,I1839&lt;=1000),"600-1000CC",IF(AND(I1839&gt;1000,I1839&lt;=2000),"1000-2000CC",IF(AND(I1839&gt;2000,I1839&lt;=3000),"2000-3000CC",IF(AND(I1839&gt;3000,I1839&lt;=4000),"3000-4000CC",IF(AND(I1839&gt;4000,I1839&lt;=5000),"4000-5000CC",IF(AND(I1839&gt;5000,I1839&lt;=6000),"&gt;5000CC"))))))</f>
        <v>1000-2000CC</v>
      </c>
    </row>
    <row r="1840" spans="1:11" x14ac:dyDescent="0.3">
      <c r="A1840">
        <v>2482</v>
      </c>
      <c r="B1840" t="s">
        <v>277</v>
      </c>
      <c r="C1840" s="10">
        <v>7.85</v>
      </c>
      <c r="D1840" s="3">
        <v>1619</v>
      </c>
      <c r="E1840" t="s">
        <v>12</v>
      </c>
      <c r="F1840" t="s">
        <v>8</v>
      </c>
      <c r="G1840" t="s">
        <v>9</v>
      </c>
      <c r="H1840">
        <v>2022</v>
      </c>
      <c r="I1840">
        <v>1956</v>
      </c>
      <c r="J1840" t="s">
        <v>10</v>
      </c>
      <c r="K1840" t="str">
        <f>IF(AND(I1840&gt;600,I1840&lt;=1000),"600-1000CC",IF(AND(I1840&gt;1000,I1840&lt;=2000),"1000-2000CC",IF(AND(I1840&gt;2000,I1840&lt;=3000),"2000-3000CC",IF(AND(I1840&gt;3000,I1840&lt;=4000),"3000-4000CC",IF(AND(I1840&gt;4000,I1840&lt;=5000),"4000-5000CC",IF(AND(I1840&gt;5000,I1840&lt;=6000),"&gt;5000CC"))))))</f>
        <v>1000-2000CC</v>
      </c>
    </row>
    <row r="1841" spans="1:11" x14ac:dyDescent="0.3">
      <c r="A1841">
        <v>5211</v>
      </c>
      <c r="B1841" t="s">
        <v>436</v>
      </c>
      <c r="C1841" s="10">
        <v>7.85</v>
      </c>
      <c r="D1841" s="3">
        <v>53000</v>
      </c>
      <c r="E1841" t="s">
        <v>7</v>
      </c>
      <c r="F1841" t="s">
        <v>8</v>
      </c>
      <c r="G1841" t="s">
        <v>9</v>
      </c>
      <c r="H1841">
        <v>2017</v>
      </c>
      <c r="I1841">
        <v>1498</v>
      </c>
      <c r="J1841" t="s">
        <v>10</v>
      </c>
      <c r="K1841" t="str">
        <f>IF(AND(I1841&gt;600,I1841&lt;=1000),"600-1000CC",IF(AND(I1841&gt;1000,I1841&lt;=2000),"1000-2000CC",IF(AND(I1841&gt;2000,I1841&lt;=3000),"2000-3000CC",IF(AND(I1841&gt;3000,I1841&lt;=4000),"3000-4000CC",IF(AND(I1841&gt;4000,I1841&lt;=5000),"4000-5000CC",IF(AND(I1841&gt;5000,I1841&lt;=6000),"&gt;5000CC"))))))</f>
        <v>1000-2000CC</v>
      </c>
    </row>
    <row r="1842" spans="1:11" x14ac:dyDescent="0.3">
      <c r="A1842">
        <v>2404</v>
      </c>
      <c r="B1842" t="s">
        <v>1187</v>
      </c>
      <c r="C1842" s="10">
        <v>7.84</v>
      </c>
      <c r="D1842" s="3">
        <v>193707</v>
      </c>
      <c r="E1842" t="s">
        <v>7</v>
      </c>
      <c r="F1842" t="s">
        <v>8</v>
      </c>
      <c r="G1842" t="s">
        <v>9</v>
      </c>
      <c r="H1842">
        <v>2013</v>
      </c>
      <c r="I1842">
        <v>2755</v>
      </c>
      <c r="J1842" t="s">
        <v>61</v>
      </c>
      <c r="K1842" t="str">
        <f>IF(AND(I1842&gt;600,I1842&lt;=1000),"600-1000CC",IF(AND(I1842&gt;1000,I1842&lt;=2000),"1000-2000CC",IF(AND(I1842&gt;2000,I1842&lt;=3000),"2000-3000CC",IF(AND(I1842&gt;3000,I1842&lt;=4000),"3000-4000CC",IF(AND(I1842&gt;4000,I1842&lt;=5000),"4000-5000CC",IF(AND(I1842&gt;5000,I1842&lt;=6000),"&gt;5000CC"))))))</f>
        <v>2000-3000CC</v>
      </c>
    </row>
    <row r="1843" spans="1:11" x14ac:dyDescent="0.3">
      <c r="A1843">
        <v>990</v>
      </c>
      <c r="B1843" t="s">
        <v>440</v>
      </c>
      <c r="C1843" s="10">
        <v>7.82</v>
      </c>
      <c r="D1843" s="3">
        <v>27987</v>
      </c>
      <c r="E1843" t="s">
        <v>12</v>
      </c>
      <c r="F1843" t="s">
        <v>8</v>
      </c>
      <c r="G1843" t="s">
        <v>9</v>
      </c>
      <c r="H1843">
        <v>2022</v>
      </c>
      <c r="I1843">
        <v>1197</v>
      </c>
      <c r="J1843" t="s">
        <v>10</v>
      </c>
      <c r="K1843" t="str">
        <f>IF(AND(I1843&gt;600,I1843&lt;=1000),"600-1000CC",IF(AND(I1843&gt;1000,I1843&lt;=2000),"1000-2000CC",IF(AND(I1843&gt;2000,I1843&lt;=3000),"2000-3000CC",IF(AND(I1843&gt;3000,I1843&lt;=4000),"3000-4000CC",IF(AND(I1843&gt;4000,I1843&lt;=5000),"4000-5000CC",IF(AND(I1843&gt;5000,I1843&lt;=6000),"&gt;5000CC"))))))</f>
        <v>1000-2000CC</v>
      </c>
    </row>
    <row r="1844" spans="1:11" x14ac:dyDescent="0.3">
      <c r="A1844">
        <v>1052</v>
      </c>
      <c r="B1844" t="s">
        <v>757</v>
      </c>
      <c r="C1844" s="10">
        <v>7.82</v>
      </c>
      <c r="D1844" s="3">
        <v>46994</v>
      </c>
      <c r="E1844" t="s">
        <v>7</v>
      </c>
      <c r="F1844" t="s">
        <v>8</v>
      </c>
      <c r="G1844" t="s">
        <v>9</v>
      </c>
      <c r="H1844">
        <v>2018</v>
      </c>
      <c r="I1844">
        <v>2179</v>
      </c>
      <c r="J1844" t="s">
        <v>61</v>
      </c>
      <c r="K1844" t="str">
        <f>IF(AND(I1844&gt;600,I1844&lt;=1000),"600-1000CC",IF(AND(I1844&gt;1000,I1844&lt;=2000),"1000-2000CC",IF(AND(I1844&gt;2000,I1844&lt;=3000),"2000-3000CC",IF(AND(I1844&gt;3000,I1844&lt;=4000),"3000-4000CC",IF(AND(I1844&gt;4000,I1844&lt;=5000),"4000-5000CC",IF(AND(I1844&gt;5000,I1844&lt;=6000),"&gt;5000CC"))))))</f>
        <v>2000-3000CC</v>
      </c>
    </row>
    <row r="1845" spans="1:11" x14ac:dyDescent="0.3">
      <c r="A1845">
        <v>646</v>
      </c>
      <c r="B1845" t="s">
        <v>529</v>
      </c>
      <c r="C1845" s="10">
        <v>7.81</v>
      </c>
      <c r="D1845" s="3">
        <v>57000</v>
      </c>
      <c r="E1845" t="s">
        <v>12</v>
      </c>
      <c r="F1845" t="s">
        <v>13</v>
      </c>
      <c r="G1845" t="s">
        <v>9</v>
      </c>
      <c r="H1845">
        <v>2015</v>
      </c>
      <c r="I1845">
        <v>1591</v>
      </c>
      <c r="J1845" t="s">
        <v>10</v>
      </c>
      <c r="K1845" t="str">
        <f>IF(AND(I1845&gt;600,I1845&lt;=1000),"600-1000CC",IF(AND(I1845&gt;1000,I1845&lt;=2000),"1000-2000CC",IF(AND(I1845&gt;2000,I1845&lt;=3000),"2000-3000CC",IF(AND(I1845&gt;3000,I1845&lt;=4000),"3000-4000CC",IF(AND(I1845&gt;4000,I1845&lt;=5000),"4000-5000CC",IF(AND(I1845&gt;5000,I1845&lt;=6000),"&gt;5000CC"))))))</f>
        <v>1000-2000CC</v>
      </c>
    </row>
    <row r="1846" spans="1:11" x14ac:dyDescent="0.3">
      <c r="A1846">
        <v>1683</v>
      </c>
      <c r="B1846" t="s">
        <v>957</v>
      </c>
      <c r="C1846" s="10">
        <v>7.8</v>
      </c>
      <c r="D1846" s="3">
        <v>22773</v>
      </c>
      <c r="E1846" t="s">
        <v>12</v>
      </c>
      <c r="F1846" t="s">
        <v>8</v>
      </c>
      <c r="G1846" t="s">
        <v>9</v>
      </c>
      <c r="H1846">
        <v>2019</v>
      </c>
      <c r="I1846">
        <v>1199</v>
      </c>
      <c r="J1846" t="s">
        <v>10</v>
      </c>
      <c r="K1846" t="str">
        <f>IF(AND(I1846&gt;600,I1846&lt;=1000),"600-1000CC",IF(AND(I1846&gt;1000,I1846&lt;=2000),"1000-2000CC",IF(AND(I1846&gt;2000,I1846&lt;=3000),"2000-3000CC",IF(AND(I1846&gt;3000,I1846&lt;=4000),"3000-4000CC",IF(AND(I1846&gt;4000,I1846&lt;=5000),"4000-5000CC",IF(AND(I1846&gt;5000,I1846&lt;=6000),"&gt;5000CC"))))))</f>
        <v>1000-2000CC</v>
      </c>
    </row>
    <row r="1847" spans="1:11" x14ac:dyDescent="0.3">
      <c r="A1847">
        <v>1707</v>
      </c>
      <c r="B1847" t="s">
        <v>963</v>
      </c>
      <c r="C1847" s="10">
        <v>7.8</v>
      </c>
      <c r="D1847" s="3">
        <v>22700</v>
      </c>
      <c r="E1847" t="s">
        <v>12</v>
      </c>
      <c r="F1847" t="s">
        <v>13</v>
      </c>
      <c r="G1847" t="s">
        <v>9</v>
      </c>
      <c r="H1847">
        <v>2019</v>
      </c>
      <c r="I1847">
        <v>1086</v>
      </c>
      <c r="J1847" t="s">
        <v>10</v>
      </c>
      <c r="K1847" t="str">
        <f>IF(AND(I1847&gt;600,I1847&lt;=1000),"600-1000CC",IF(AND(I1847&gt;1000,I1847&lt;=2000),"1000-2000CC",IF(AND(I1847&gt;2000,I1847&lt;=3000),"2000-3000CC",IF(AND(I1847&gt;3000,I1847&lt;=4000),"3000-4000CC",IF(AND(I1847&gt;4000,I1847&lt;=5000),"4000-5000CC",IF(AND(I1847&gt;5000,I1847&lt;=6000),"&gt;5000CC"))))))</f>
        <v>1000-2000CC</v>
      </c>
    </row>
    <row r="1848" spans="1:11" x14ac:dyDescent="0.3">
      <c r="A1848">
        <v>2407</v>
      </c>
      <c r="B1848" t="s">
        <v>1226</v>
      </c>
      <c r="C1848" s="10">
        <v>7.8</v>
      </c>
      <c r="D1848" s="3">
        <v>88000</v>
      </c>
      <c r="E1848" t="s">
        <v>7</v>
      </c>
      <c r="F1848" t="s">
        <v>8</v>
      </c>
      <c r="G1848" t="s">
        <v>9</v>
      </c>
      <c r="H1848">
        <v>2017</v>
      </c>
      <c r="I1848">
        <v>796</v>
      </c>
      <c r="J1848" t="s">
        <v>10</v>
      </c>
      <c r="K1848" t="str">
        <f>IF(AND(I1848&gt;600,I1848&lt;=1000),"600-1000CC",IF(AND(I1848&gt;1000,I1848&lt;=2000),"1000-2000CC",IF(AND(I1848&gt;2000,I1848&lt;=3000),"2000-3000CC",IF(AND(I1848&gt;3000,I1848&lt;=4000),"3000-4000CC",IF(AND(I1848&gt;4000,I1848&lt;=5000),"4000-5000CC",IF(AND(I1848&gt;5000,I1848&lt;=6000),"&gt;5000CC"))))))</f>
        <v>600-1000CC</v>
      </c>
    </row>
    <row r="1849" spans="1:11" x14ac:dyDescent="0.3">
      <c r="A1849">
        <v>3216</v>
      </c>
      <c r="B1849" t="s">
        <v>1461</v>
      </c>
      <c r="C1849" s="10">
        <v>7.8</v>
      </c>
      <c r="D1849" s="3">
        <v>72434</v>
      </c>
      <c r="E1849" t="s">
        <v>12</v>
      </c>
      <c r="F1849" t="s">
        <v>8</v>
      </c>
      <c r="G1849" t="s">
        <v>9</v>
      </c>
      <c r="H1849">
        <v>2015</v>
      </c>
      <c r="I1849">
        <v>998</v>
      </c>
      <c r="J1849" t="s">
        <v>10</v>
      </c>
      <c r="K1849" t="str">
        <f>IF(AND(I1849&gt;600,I1849&lt;=1000),"600-1000CC",IF(AND(I1849&gt;1000,I1849&lt;=2000),"1000-2000CC",IF(AND(I1849&gt;2000,I1849&lt;=3000),"2000-3000CC",IF(AND(I1849&gt;3000,I1849&lt;=4000),"3000-4000CC",IF(AND(I1849&gt;4000,I1849&lt;=5000),"4000-5000CC",IF(AND(I1849&gt;5000,I1849&lt;=6000),"&gt;5000CC"))))))</f>
        <v>600-1000CC</v>
      </c>
    </row>
    <row r="1850" spans="1:11" x14ac:dyDescent="0.3">
      <c r="A1850">
        <v>3294</v>
      </c>
      <c r="B1850" t="s">
        <v>1450</v>
      </c>
      <c r="C1850" s="10">
        <v>7.8</v>
      </c>
      <c r="D1850" s="3">
        <v>205479</v>
      </c>
      <c r="E1850" t="s">
        <v>7</v>
      </c>
      <c r="F1850" t="s">
        <v>8</v>
      </c>
      <c r="G1850" t="s">
        <v>27</v>
      </c>
      <c r="H1850">
        <v>2016</v>
      </c>
      <c r="I1850">
        <v>1248</v>
      </c>
      <c r="J1850" t="s">
        <v>10</v>
      </c>
      <c r="K1850" t="str">
        <f>IF(AND(I1850&gt;600,I1850&lt;=1000),"600-1000CC",IF(AND(I1850&gt;1000,I1850&lt;=2000),"1000-2000CC",IF(AND(I1850&gt;2000,I1850&lt;=3000),"2000-3000CC",IF(AND(I1850&gt;3000,I1850&lt;=4000),"3000-4000CC",IF(AND(I1850&gt;4000,I1850&lt;=5000),"4000-5000CC",IF(AND(I1850&gt;5000,I1850&lt;=6000),"&gt;5000CC"))))))</f>
        <v>1000-2000CC</v>
      </c>
    </row>
    <row r="1851" spans="1:11" x14ac:dyDescent="0.3">
      <c r="A1851">
        <v>3864</v>
      </c>
      <c r="B1851" t="s">
        <v>669</v>
      </c>
      <c r="C1851" s="10">
        <v>7.8</v>
      </c>
      <c r="D1851" s="3">
        <v>10000</v>
      </c>
      <c r="E1851" t="s">
        <v>12</v>
      </c>
      <c r="F1851" t="s">
        <v>8</v>
      </c>
      <c r="G1851" t="s">
        <v>9</v>
      </c>
      <c r="H1851">
        <v>2021</v>
      </c>
      <c r="I1851">
        <v>1193</v>
      </c>
      <c r="J1851" t="s">
        <v>10</v>
      </c>
      <c r="K1851" t="str">
        <f>IF(AND(I1851&gt;600,I1851&lt;=1000),"600-1000CC",IF(AND(I1851&gt;1000,I1851&lt;=2000),"1000-2000CC",IF(AND(I1851&gt;2000,I1851&lt;=3000),"2000-3000CC",IF(AND(I1851&gt;3000,I1851&lt;=4000),"3000-4000CC",IF(AND(I1851&gt;4000,I1851&lt;=5000),"4000-5000CC",IF(AND(I1851&gt;5000,I1851&lt;=6000),"&gt;5000CC"))))))</f>
        <v>1000-2000CC</v>
      </c>
    </row>
    <row r="1852" spans="1:11" x14ac:dyDescent="0.3">
      <c r="A1852">
        <v>4311</v>
      </c>
      <c r="B1852" t="s">
        <v>1153</v>
      </c>
      <c r="C1852" s="10">
        <v>7.8</v>
      </c>
      <c r="D1852" s="3">
        <v>11939</v>
      </c>
      <c r="E1852" t="s">
        <v>12</v>
      </c>
      <c r="F1852" t="s">
        <v>8</v>
      </c>
      <c r="G1852" t="s">
        <v>9</v>
      </c>
      <c r="H1852">
        <v>2020</v>
      </c>
      <c r="I1852">
        <v>1197</v>
      </c>
      <c r="J1852" t="s">
        <v>10</v>
      </c>
      <c r="K1852" t="str">
        <f>IF(AND(I1852&gt;600,I1852&lt;=1000),"600-1000CC",IF(AND(I1852&gt;1000,I1852&lt;=2000),"1000-2000CC",IF(AND(I1852&gt;2000,I1852&lt;=3000),"2000-3000CC",IF(AND(I1852&gt;3000,I1852&lt;=4000),"3000-4000CC",IF(AND(I1852&gt;4000,I1852&lt;=5000),"4000-5000CC",IF(AND(I1852&gt;5000,I1852&lt;=6000),"&gt;5000CC"))))))</f>
        <v>1000-2000CC</v>
      </c>
    </row>
    <row r="1853" spans="1:11" x14ac:dyDescent="0.3">
      <c r="A1853">
        <v>3</v>
      </c>
      <c r="B1853" t="s">
        <v>15</v>
      </c>
      <c r="C1853" s="10">
        <v>7.77</v>
      </c>
      <c r="D1853" s="3">
        <v>26696</v>
      </c>
      <c r="E1853" t="s">
        <v>12</v>
      </c>
      <c r="F1853" t="s">
        <v>13</v>
      </c>
      <c r="G1853" t="s">
        <v>9</v>
      </c>
      <c r="H1853">
        <v>2018</v>
      </c>
      <c r="I1853">
        <v>1199</v>
      </c>
      <c r="J1853" t="s">
        <v>10</v>
      </c>
      <c r="K1853" t="str">
        <f>IF(AND(I1853&gt;600,I1853&lt;=1000),"600-1000CC",IF(AND(I1853&gt;1000,I1853&lt;=2000),"1000-2000CC",IF(AND(I1853&gt;2000,I1853&lt;=3000),"2000-3000CC",IF(AND(I1853&gt;3000,I1853&lt;=4000),"3000-4000CC",IF(AND(I1853&gt;4000,I1853&lt;=5000),"4000-5000CC",IF(AND(I1853&gt;5000,I1853&lt;=6000),"&gt;5000CC"))))))</f>
        <v>1000-2000CC</v>
      </c>
    </row>
    <row r="1854" spans="1:11" x14ac:dyDescent="0.3">
      <c r="A1854">
        <v>3379</v>
      </c>
      <c r="B1854" t="s">
        <v>1509</v>
      </c>
      <c r="C1854" s="10">
        <v>7.76</v>
      </c>
      <c r="D1854" s="3">
        <v>5000</v>
      </c>
      <c r="E1854" t="s">
        <v>7</v>
      </c>
      <c r="F1854" t="s">
        <v>8</v>
      </c>
      <c r="G1854" t="s">
        <v>9</v>
      </c>
      <c r="H1854">
        <v>2022</v>
      </c>
      <c r="I1854">
        <v>1461</v>
      </c>
      <c r="J1854" t="s">
        <v>10</v>
      </c>
      <c r="K1854" t="str">
        <f>IF(AND(I1854&gt;600,I1854&lt;=1000),"600-1000CC",IF(AND(I1854&gt;1000,I1854&lt;=2000),"1000-2000CC",IF(AND(I1854&gt;2000,I1854&lt;=3000),"2000-3000CC",IF(AND(I1854&gt;3000,I1854&lt;=4000),"3000-4000CC",IF(AND(I1854&gt;4000,I1854&lt;=5000),"4000-5000CC",IF(AND(I1854&gt;5000,I1854&lt;=6000),"&gt;5000CC"))))))</f>
        <v>1000-2000CC</v>
      </c>
    </row>
    <row r="1855" spans="1:11" x14ac:dyDescent="0.3">
      <c r="A1855">
        <v>90</v>
      </c>
      <c r="B1855" t="s">
        <v>98</v>
      </c>
      <c r="C1855" s="10">
        <v>7.75</v>
      </c>
      <c r="D1855" s="3">
        <v>72000</v>
      </c>
      <c r="E1855" t="s">
        <v>7</v>
      </c>
      <c r="F1855" t="s">
        <v>8</v>
      </c>
      <c r="G1855" t="s">
        <v>9</v>
      </c>
      <c r="H1855">
        <v>2017</v>
      </c>
      <c r="I1855">
        <v>1248</v>
      </c>
      <c r="J1855" t="s">
        <v>10</v>
      </c>
      <c r="K1855" t="str">
        <f>IF(AND(I1855&gt;600,I1855&lt;=1000),"600-1000CC",IF(AND(I1855&gt;1000,I1855&lt;=2000),"1000-2000CC",IF(AND(I1855&gt;2000,I1855&lt;=3000),"2000-3000CC",IF(AND(I1855&gt;3000,I1855&lt;=4000),"3000-4000CC",IF(AND(I1855&gt;4000,I1855&lt;=5000),"4000-5000CC",IF(AND(I1855&gt;5000,I1855&lt;=6000),"&gt;5000CC"))))))</f>
        <v>1000-2000CC</v>
      </c>
    </row>
    <row r="1856" spans="1:11" x14ac:dyDescent="0.3">
      <c r="A1856">
        <v>102</v>
      </c>
      <c r="B1856" t="s">
        <v>110</v>
      </c>
      <c r="C1856" s="10">
        <v>7.75</v>
      </c>
      <c r="D1856" s="3">
        <v>51000</v>
      </c>
      <c r="E1856" t="s">
        <v>12</v>
      </c>
      <c r="F1856" t="s">
        <v>13</v>
      </c>
      <c r="G1856" t="s">
        <v>9</v>
      </c>
      <c r="H1856">
        <v>2017</v>
      </c>
      <c r="I1856">
        <v>1591</v>
      </c>
      <c r="J1856" t="s">
        <v>10</v>
      </c>
      <c r="K1856" t="str">
        <f>IF(AND(I1856&gt;600,I1856&lt;=1000),"600-1000CC",IF(AND(I1856&gt;1000,I1856&lt;=2000),"1000-2000CC",IF(AND(I1856&gt;2000,I1856&lt;=3000),"2000-3000CC",IF(AND(I1856&gt;3000,I1856&lt;=4000),"3000-4000CC",IF(AND(I1856&gt;4000,I1856&lt;=5000),"4000-5000CC",IF(AND(I1856&gt;5000,I1856&lt;=6000),"&gt;5000CC"))))))</f>
        <v>1000-2000CC</v>
      </c>
    </row>
    <row r="1857" spans="1:11" x14ac:dyDescent="0.3">
      <c r="A1857">
        <v>240</v>
      </c>
      <c r="B1857" t="s">
        <v>231</v>
      </c>
      <c r="C1857" s="10">
        <v>7.75</v>
      </c>
      <c r="D1857" s="3">
        <v>10000</v>
      </c>
      <c r="E1857" t="s">
        <v>12</v>
      </c>
      <c r="F1857" t="s">
        <v>8</v>
      </c>
      <c r="G1857" t="s">
        <v>9</v>
      </c>
      <c r="H1857">
        <v>2021</v>
      </c>
      <c r="I1857">
        <v>1462</v>
      </c>
      <c r="J1857" t="s">
        <v>10</v>
      </c>
      <c r="K1857" t="str">
        <f>IF(AND(I1857&gt;600,I1857&lt;=1000),"600-1000CC",IF(AND(I1857&gt;1000,I1857&lt;=2000),"1000-2000CC",IF(AND(I1857&gt;2000,I1857&lt;=3000),"2000-3000CC",IF(AND(I1857&gt;3000,I1857&lt;=4000),"3000-4000CC",IF(AND(I1857&gt;4000,I1857&lt;=5000),"4000-5000CC",IF(AND(I1857&gt;5000,I1857&lt;=6000),"&gt;5000CC"))))))</f>
        <v>1000-2000CC</v>
      </c>
    </row>
    <row r="1858" spans="1:11" x14ac:dyDescent="0.3">
      <c r="A1858">
        <v>248</v>
      </c>
      <c r="B1858" t="s">
        <v>103</v>
      </c>
      <c r="C1858" s="10">
        <v>7.75</v>
      </c>
      <c r="D1858" s="3">
        <v>24300</v>
      </c>
      <c r="E1858" t="s">
        <v>12</v>
      </c>
      <c r="F1858" t="s">
        <v>8</v>
      </c>
      <c r="G1858" t="s">
        <v>9</v>
      </c>
      <c r="H1858">
        <v>2018</v>
      </c>
      <c r="I1858">
        <v>1199</v>
      </c>
      <c r="J1858" t="s">
        <v>10</v>
      </c>
      <c r="K1858" t="str">
        <f>IF(AND(I1858&gt;600,I1858&lt;=1000),"600-1000CC",IF(AND(I1858&gt;1000,I1858&lt;=2000),"1000-2000CC",IF(AND(I1858&gt;2000,I1858&lt;=3000),"2000-3000CC",IF(AND(I1858&gt;3000,I1858&lt;=4000),"3000-4000CC",IF(AND(I1858&gt;4000,I1858&lt;=5000),"4000-5000CC",IF(AND(I1858&gt;5000,I1858&lt;=6000),"&gt;5000CC"))))))</f>
        <v>1000-2000CC</v>
      </c>
    </row>
    <row r="1859" spans="1:11" x14ac:dyDescent="0.3">
      <c r="A1859">
        <v>444</v>
      </c>
      <c r="B1859" t="s">
        <v>389</v>
      </c>
      <c r="C1859" s="10">
        <v>7.75</v>
      </c>
      <c r="D1859" s="3">
        <v>45000</v>
      </c>
      <c r="E1859" t="s">
        <v>7</v>
      </c>
      <c r="F1859" t="s">
        <v>8</v>
      </c>
      <c r="G1859" t="s">
        <v>9</v>
      </c>
      <c r="H1859">
        <v>2017</v>
      </c>
      <c r="I1859">
        <v>1498</v>
      </c>
      <c r="J1859" t="s">
        <v>10</v>
      </c>
      <c r="K1859" t="str">
        <f>IF(AND(I1859&gt;600,I1859&lt;=1000),"600-1000CC",IF(AND(I1859&gt;1000,I1859&lt;=2000),"1000-2000CC",IF(AND(I1859&gt;2000,I1859&lt;=3000),"2000-3000CC",IF(AND(I1859&gt;3000,I1859&lt;=4000),"3000-4000CC",IF(AND(I1859&gt;4000,I1859&lt;=5000),"4000-5000CC",IF(AND(I1859&gt;5000,I1859&lt;=6000),"&gt;5000CC"))))))</f>
        <v>1000-2000CC</v>
      </c>
    </row>
    <row r="1860" spans="1:11" x14ac:dyDescent="0.3">
      <c r="A1860">
        <v>447</v>
      </c>
      <c r="B1860" t="s">
        <v>375</v>
      </c>
      <c r="C1860" s="10">
        <v>7.75</v>
      </c>
      <c r="D1860" s="3">
        <v>80000</v>
      </c>
      <c r="E1860" t="s">
        <v>12</v>
      </c>
      <c r="F1860" t="s">
        <v>8</v>
      </c>
      <c r="G1860" t="s">
        <v>9</v>
      </c>
      <c r="H1860">
        <v>2018</v>
      </c>
      <c r="I1860">
        <v>1197</v>
      </c>
      <c r="J1860" t="s">
        <v>10</v>
      </c>
      <c r="K1860" t="str">
        <f>IF(AND(I1860&gt;600,I1860&lt;=1000),"600-1000CC",IF(AND(I1860&gt;1000,I1860&lt;=2000),"1000-2000CC",IF(AND(I1860&gt;2000,I1860&lt;=3000),"2000-3000CC",IF(AND(I1860&gt;3000,I1860&lt;=4000),"3000-4000CC",IF(AND(I1860&gt;4000,I1860&lt;=5000),"4000-5000CC",IF(AND(I1860&gt;5000,I1860&lt;=6000),"&gt;5000CC"))))))</f>
        <v>1000-2000CC</v>
      </c>
    </row>
    <row r="1861" spans="1:11" x14ac:dyDescent="0.3">
      <c r="A1861">
        <v>471</v>
      </c>
      <c r="B1861" t="s">
        <v>411</v>
      </c>
      <c r="C1861" s="10">
        <v>7.75</v>
      </c>
      <c r="D1861" s="3">
        <v>46464</v>
      </c>
      <c r="E1861" t="s">
        <v>12</v>
      </c>
      <c r="F1861" t="s">
        <v>8</v>
      </c>
      <c r="G1861" t="s">
        <v>9</v>
      </c>
      <c r="H1861">
        <v>2016</v>
      </c>
      <c r="I1861">
        <v>998</v>
      </c>
      <c r="J1861" t="s">
        <v>10</v>
      </c>
      <c r="K1861" t="str">
        <f>IF(AND(I1861&gt;600,I1861&lt;=1000),"600-1000CC",IF(AND(I1861&gt;1000,I1861&lt;=2000),"1000-2000CC",IF(AND(I1861&gt;2000,I1861&lt;=3000),"2000-3000CC",IF(AND(I1861&gt;3000,I1861&lt;=4000),"3000-4000CC",IF(AND(I1861&gt;4000,I1861&lt;=5000),"4000-5000CC",IF(AND(I1861&gt;5000,I1861&lt;=6000),"&gt;5000CC"))))))</f>
        <v>600-1000CC</v>
      </c>
    </row>
    <row r="1862" spans="1:11" x14ac:dyDescent="0.3">
      <c r="A1862">
        <v>506</v>
      </c>
      <c r="B1862" t="s">
        <v>437</v>
      </c>
      <c r="C1862" s="10">
        <v>7.75</v>
      </c>
      <c r="D1862" s="3">
        <v>63000</v>
      </c>
      <c r="E1862" t="s">
        <v>12</v>
      </c>
      <c r="F1862" t="s">
        <v>8</v>
      </c>
      <c r="G1862" t="s">
        <v>9</v>
      </c>
      <c r="H1862">
        <v>2020</v>
      </c>
      <c r="I1862">
        <v>1797</v>
      </c>
      <c r="J1862" t="s">
        <v>10</v>
      </c>
      <c r="K1862" t="str">
        <f>IF(AND(I1862&gt;600,I1862&lt;=1000),"600-1000CC",IF(AND(I1862&gt;1000,I1862&lt;=2000),"1000-2000CC",IF(AND(I1862&gt;2000,I1862&lt;=3000),"2000-3000CC",IF(AND(I1862&gt;3000,I1862&lt;=4000),"3000-4000CC",IF(AND(I1862&gt;4000,I1862&lt;=5000),"4000-5000CC",IF(AND(I1862&gt;5000,I1862&lt;=6000),"&gt;5000CC"))))))</f>
        <v>1000-2000CC</v>
      </c>
    </row>
    <row r="1863" spans="1:11" x14ac:dyDescent="0.3">
      <c r="A1863">
        <v>648</v>
      </c>
      <c r="B1863" t="s">
        <v>530</v>
      </c>
      <c r="C1863" s="10">
        <v>7.75</v>
      </c>
      <c r="D1863" s="3">
        <v>4800</v>
      </c>
      <c r="E1863" t="s">
        <v>12</v>
      </c>
      <c r="F1863" t="s">
        <v>13</v>
      </c>
      <c r="G1863" t="s">
        <v>9</v>
      </c>
      <c r="H1863">
        <v>2019</v>
      </c>
      <c r="I1863">
        <v>1197</v>
      </c>
      <c r="J1863" t="s">
        <v>10</v>
      </c>
      <c r="K1863" t="str">
        <f>IF(AND(I1863&gt;600,I1863&lt;=1000),"600-1000CC",IF(AND(I1863&gt;1000,I1863&lt;=2000),"1000-2000CC",IF(AND(I1863&gt;2000,I1863&lt;=3000),"2000-3000CC",IF(AND(I1863&gt;3000,I1863&lt;=4000),"3000-4000CC",IF(AND(I1863&gt;4000,I1863&lt;=5000),"4000-5000CC",IF(AND(I1863&gt;5000,I1863&lt;=6000),"&gt;5000CC"))))))</f>
        <v>1000-2000CC</v>
      </c>
    </row>
    <row r="1864" spans="1:11" x14ac:dyDescent="0.3">
      <c r="A1864">
        <v>1030</v>
      </c>
      <c r="B1864" t="s">
        <v>746</v>
      </c>
      <c r="C1864" s="10">
        <v>7.75</v>
      </c>
      <c r="D1864" s="3">
        <v>32039</v>
      </c>
      <c r="E1864" t="s">
        <v>12</v>
      </c>
      <c r="F1864" t="s">
        <v>8</v>
      </c>
      <c r="G1864" t="s">
        <v>27</v>
      </c>
      <c r="H1864">
        <v>2018</v>
      </c>
      <c r="I1864">
        <v>2179</v>
      </c>
      <c r="J1864" t="s">
        <v>61</v>
      </c>
      <c r="K1864" t="str">
        <f>IF(AND(I1864&gt;600,I1864&lt;=1000),"600-1000CC",IF(AND(I1864&gt;1000,I1864&lt;=2000),"1000-2000CC",IF(AND(I1864&gt;2000,I1864&lt;=3000),"2000-3000CC",IF(AND(I1864&gt;3000,I1864&lt;=4000),"3000-4000CC",IF(AND(I1864&gt;4000,I1864&lt;=5000),"4000-5000CC",IF(AND(I1864&gt;5000,I1864&lt;=6000),"&gt;5000CC"))))))</f>
        <v>2000-3000CC</v>
      </c>
    </row>
    <row r="1865" spans="1:11" x14ac:dyDescent="0.3">
      <c r="A1865">
        <v>1107</v>
      </c>
      <c r="B1865" t="s">
        <v>783</v>
      </c>
      <c r="C1865" s="10">
        <v>7.75</v>
      </c>
      <c r="D1865" s="3">
        <v>6494</v>
      </c>
      <c r="E1865" t="s">
        <v>12</v>
      </c>
      <c r="F1865" t="s">
        <v>13</v>
      </c>
      <c r="G1865" t="s">
        <v>9</v>
      </c>
      <c r="H1865">
        <v>2021</v>
      </c>
      <c r="I1865">
        <v>998</v>
      </c>
      <c r="J1865" t="s">
        <v>10</v>
      </c>
      <c r="K1865" t="str">
        <f>IF(AND(I1865&gt;600,I1865&lt;=1000),"600-1000CC",IF(AND(I1865&gt;1000,I1865&lt;=2000),"1000-2000CC",IF(AND(I1865&gt;2000,I1865&lt;=3000),"2000-3000CC",IF(AND(I1865&gt;3000,I1865&lt;=4000),"3000-4000CC",IF(AND(I1865&gt;4000,I1865&lt;=5000),"4000-5000CC",IF(AND(I1865&gt;5000,I1865&lt;=6000),"&gt;5000CC"))))))</f>
        <v>600-1000CC</v>
      </c>
    </row>
    <row r="1866" spans="1:11" x14ac:dyDescent="0.3">
      <c r="A1866">
        <v>1270</v>
      </c>
      <c r="B1866" t="s">
        <v>42</v>
      </c>
      <c r="C1866" s="10">
        <v>7.75</v>
      </c>
      <c r="D1866" s="3">
        <v>64000</v>
      </c>
      <c r="E1866" t="s">
        <v>12</v>
      </c>
      <c r="F1866" t="s">
        <v>13</v>
      </c>
      <c r="G1866" t="s">
        <v>9</v>
      </c>
      <c r="H1866">
        <v>2016</v>
      </c>
      <c r="I1866">
        <v>1451</v>
      </c>
      <c r="J1866" t="s">
        <v>10</v>
      </c>
      <c r="K1866" t="str">
        <f>IF(AND(I1866&gt;600,I1866&lt;=1000),"600-1000CC",IF(AND(I1866&gt;1000,I1866&lt;=2000),"1000-2000CC",IF(AND(I1866&gt;2000,I1866&lt;=3000),"2000-3000CC",IF(AND(I1866&gt;3000,I1866&lt;=4000),"3000-4000CC",IF(AND(I1866&gt;4000,I1866&lt;=5000),"4000-5000CC",IF(AND(I1866&gt;5000,I1866&lt;=6000),"&gt;5000CC"))))))</f>
        <v>1000-2000CC</v>
      </c>
    </row>
    <row r="1867" spans="1:11" x14ac:dyDescent="0.3">
      <c r="A1867">
        <v>1376</v>
      </c>
      <c r="B1867" t="s">
        <v>783</v>
      </c>
      <c r="C1867" s="10">
        <v>7.75</v>
      </c>
      <c r="D1867" s="3">
        <v>6494</v>
      </c>
      <c r="E1867" t="s">
        <v>12</v>
      </c>
      <c r="F1867" t="s">
        <v>13</v>
      </c>
      <c r="G1867" t="s">
        <v>9</v>
      </c>
      <c r="H1867">
        <v>2021</v>
      </c>
      <c r="I1867">
        <v>998</v>
      </c>
      <c r="J1867" t="s">
        <v>10</v>
      </c>
      <c r="K1867" t="str">
        <f>IF(AND(I1867&gt;600,I1867&lt;=1000),"600-1000CC",IF(AND(I1867&gt;1000,I1867&lt;=2000),"1000-2000CC",IF(AND(I1867&gt;2000,I1867&lt;=3000),"2000-3000CC",IF(AND(I1867&gt;3000,I1867&lt;=4000),"3000-4000CC",IF(AND(I1867&gt;4000,I1867&lt;=5000),"4000-5000CC",IF(AND(I1867&gt;5000,I1867&lt;=6000),"&gt;5000CC"))))))</f>
        <v>600-1000CC</v>
      </c>
    </row>
    <row r="1868" spans="1:11" x14ac:dyDescent="0.3">
      <c r="A1868">
        <v>1579</v>
      </c>
      <c r="B1868" t="s">
        <v>42</v>
      </c>
      <c r="C1868" s="10">
        <v>7.75</v>
      </c>
      <c r="D1868" s="3">
        <v>64000</v>
      </c>
      <c r="E1868" t="s">
        <v>12</v>
      </c>
      <c r="F1868" t="s">
        <v>13</v>
      </c>
      <c r="G1868" t="s">
        <v>9</v>
      </c>
      <c r="H1868">
        <v>2016</v>
      </c>
      <c r="I1868">
        <v>1997</v>
      </c>
      <c r="J1868" t="s">
        <v>61</v>
      </c>
      <c r="K1868" t="str">
        <f>IF(AND(I1868&gt;600,I1868&lt;=1000),"600-1000CC",IF(AND(I1868&gt;1000,I1868&lt;=2000),"1000-2000CC",IF(AND(I1868&gt;2000,I1868&lt;=3000),"2000-3000CC",IF(AND(I1868&gt;3000,I1868&lt;=4000),"3000-4000CC",IF(AND(I1868&gt;4000,I1868&lt;=5000),"4000-5000CC",IF(AND(I1868&gt;5000,I1868&lt;=6000),"&gt;5000CC"))))))</f>
        <v>1000-2000CC</v>
      </c>
    </row>
    <row r="1869" spans="1:11" x14ac:dyDescent="0.3">
      <c r="A1869">
        <v>1793</v>
      </c>
      <c r="B1869" t="s">
        <v>1002</v>
      </c>
      <c r="C1869" s="10">
        <v>7.75</v>
      </c>
      <c r="D1869" s="3">
        <v>50000</v>
      </c>
      <c r="E1869" t="s">
        <v>12</v>
      </c>
      <c r="F1869" t="s">
        <v>8</v>
      </c>
      <c r="G1869" t="s">
        <v>9</v>
      </c>
      <c r="H1869">
        <v>2012</v>
      </c>
      <c r="I1869">
        <v>2982</v>
      </c>
      <c r="J1869" t="s">
        <v>61</v>
      </c>
      <c r="K1869" t="str">
        <f>IF(AND(I1869&gt;600,I1869&lt;=1000),"600-1000CC",IF(AND(I1869&gt;1000,I1869&lt;=2000),"1000-2000CC",IF(AND(I1869&gt;2000,I1869&lt;=3000),"2000-3000CC",IF(AND(I1869&gt;3000,I1869&lt;=4000),"3000-4000CC",IF(AND(I1869&gt;4000,I1869&lt;=5000),"4000-5000CC",IF(AND(I1869&gt;5000,I1869&lt;=6000),"&gt;5000CC"))))))</f>
        <v>2000-3000CC</v>
      </c>
    </row>
    <row r="1870" spans="1:11" x14ac:dyDescent="0.3">
      <c r="A1870">
        <v>1840</v>
      </c>
      <c r="B1870" t="s">
        <v>1022</v>
      </c>
      <c r="C1870" s="10">
        <v>7.75</v>
      </c>
      <c r="D1870" s="3">
        <v>23000</v>
      </c>
      <c r="E1870" t="s">
        <v>7</v>
      </c>
      <c r="F1870" t="s">
        <v>13</v>
      </c>
      <c r="G1870" t="s">
        <v>9</v>
      </c>
      <c r="H1870">
        <v>2018</v>
      </c>
      <c r="I1870">
        <v>2755</v>
      </c>
      <c r="J1870" t="s">
        <v>61</v>
      </c>
      <c r="K1870" t="str">
        <f>IF(AND(I1870&gt;600,I1870&lt;=1000),"600-1000CC",IF(AND(I1870&gt;1000,I1870&lt;=2000),"1000-2000CC",IF(AND(I1870&gt;2000,I1870&lt;=3000),"2000-3000CC",IF(AND(I1870&gt;3000,I1870&lt;=4000),"3000-4000CC",IF(AND(I1870&gt;4000,I1870&lt;=5000),"4000-5000CC",IF(AND(I1870&gt;5000,I1870&lt;=6000),"&gt;5000CC"))))))</f>
        <v>2000-3000CC</v>
      </c>
    </row>
    <row r="1871" spans="1:11" x14ac:dyDescent="0.3">
      <c r="A1871">
        <v>1882</v>
      </c>
      <c r="B1871" t="s">
        <v>1037</v>
      </c>
      <c r="C1871" s="10">
        <v>7.75</v>
      </c>
      <c r="D1871" s="3">
        <v>40000</v>
      </c>
      <c r="E1871" t="s">
        <v>7</v>
      </c>
      <c r="F1871" t="s">
        <v>8</v>
      </c>
      <c r="G1871" t="s">
        <v>9</v>
      </c>
      <c r="H1871">
        <v>2020</v>
      </c>
      <c r="I1871">
        <v>1248</v>
      </c>
      <c r="J1871" t="s">
        <v>10</v>
      </c>
      <c r="K1871" t="str">
        <f>IF(AND(I1871&gt;600,I1871&lt;=1000),"600-1000CC",IF(AND(I1871&gt;1000,I1871&lt;=2000),"1000-2000CC",IF(AND(I1871&gt;2000,I1871&lt;=3000),"2000-3000CC",IF(AND(I1871&gt;3000,I1871&lt;=4000),"3000-4000CC",IF(AND(I1871&gt;4000,I1871&lt;=5000),"4000-5000CC",IF(AND(I1871&gt;5000,I1871&lt;=6000),"&gt;5000CC"))))))</f>
        <v>1000-2000CC</v>
      </c>
    </row>
    <row r="1872" spans="1:11" x14ac:dyDescent="0.3">
      <c r="A1872">
        <v>2062</v>
      </c>
      <c r="B1872" t="s">
        <v>998</v>
      </c>
      <c r="C1872" s="10">
        <v>7.75</v>
      </c>
      <c r="D1872" s="3">
        <v>126000</v>
      </c>
      <c r="E1872" t="s">
        <v>7</v>
      </c>
      <c r="F1872" t="s">
        <v>13</v>
      </c>
      <c r="G1872" t="s">
        <v>27</v>
      </c>
      <c r="H1872">
        <v>2012</v>
      </c>
      <c r="I1872">
        <v>1995</v>
      </c>
      <c r="J1872" t="s">
        <v>10</v>
      </c>
      <c r="K1872" t="str">
        <f>IF(AND(I1872&gt;600,I1872&lt;=1000),"600-1000CC",IF(AND(I1872&gt;1000,I1872&lt;=2000),"1000-2000CC",IF(AND(I1872&gt;2000,I1872&lt;=3000),"2000-3000CC",IF(AND(I1872&gt;3000,I1872&lt;=4000),"3000-4000CC",IF(AND(I1872&gt;4000,I1872&lt;=5000),"4000-5000CC",IF(AND(I1872&gt;5000,I1872&lt;=6000),"&gt;5000CC"))))))</f>
        <v>1000-2000CC</v>
      </c>
    </row>
    <row r="1873" spans="1:11" x14ac:dyDescent="0.3">
      <c r="A1873">
        <v>2451</v>
      </c>
      <c r="B1873" t="s">
        <v>1237</v>
      </c>
      <c r="C1873" s="10">
        <v>7.75</v>
      </c>
      <c r="D1873" s="3">
        <v>71250</v>
      </c>
      <c r="E1873" t="s">
        <v>7</v>
      </c>
      <c r="F1873" t="s">
        <v>8</v>
      </c>
      <c r="G1873" t="s">
        <v>9</v>
      </c>
      <c r="H1873">
        <v>2017</v>
      </c>
      <c r="I1873">
        <v>1197</v>
      </c>
      <c r="J1873" t="s">
        <v>10</v>
      </c>
      <c r="K1873" t="str">
        <f>IF(AND(I1873&gt;600,I1873&lt;=1000),"600-1000CC",IF(AND(I1873&gt;1000,I1873&lt;=2000),"1000-2000CC",IF(AND(I1873&gt;2000,I1873&lt;=3000),"2000-3000CC",IF(AND(I1873&gt;3000,I1873&lt;=4000),"3000-4000CC",IF(AND(I1873&gt;4000,I1873&lt;=5000),"4000-5000CC",IF(AND(I1873&gt;5000,I1873&lt;=6000),"&gt;5000CC"))))))</f>
        <v>1000-2000CC</v>
      </c>
    </row>
    <row r="1874" spans="1:11" x14ac:dyDescent="0.3">
      <c r="A1874">
        <v>2481</v>
      </c>
      <c r="B1874" t="s">
        <v>1250</v>
      </c>
      <c r="C1874" s="10">
        <v>7.75</v>
      </c>
      <c r="D1874" s="3">
        <v>25000</v>
      </c>
      <c r="E1874" t="s">
        <v>7</v>
      </c>
      <c r="F1874" t="s">
        <v>13</v>
      </c>
      <c r="G1874" t="s">
        <v>9</v>
      </c>
      <c r="H1874">
        <v>2011</v>
      </c>
      <c r="I1874">
        <v>2179</v>
      </c>
      <c r="J1874" t="s">
        <v>61</v>
      </c>
      <c r="K1874" t="str">
        <f>IF(AND(I1874&gt;600,I1874&lt;=1000),"600-1000CC",IF(AND(I1874&gt;1000,I1874&lt;=2000),"1000-2000CC",IF(AND(I1874&gt;2000,I1874&lt;=3000),"2000-3000CC",IF(AND(I1874&gt;3000,I1874&lt;=4000),"3000-4000CC",IF(AND(I1874&gt;4000,I1874&lt;=5000),"4000-5000CC",IF(AND(I1874&gt;5000,I1874&lt;=6000),"&gt;5000CC"))))))</f>
        <v>2000-3000CC</v>
      </c>
    </row>
    <row r="1875" spans="1:11" x14ac:dyDescent="0.3">
      <c r="A1875">
        <v>2544</v>
      </c>
      <c r="B1875" t="s">
        <v>292</v>
      </c>
      <c r="C1875" s="10">
        <v>7.75</v>
      </c>
      <c r="D1875" s="3">
        <v>39000</v>
      </c>
      <c r="E1875" t="s">
        <v>12</v>
      </c>
      <c r="F1875" t="s">
        <v>8</v>
      </c>
      <c r="G1875" t="s">
        <v>9</v>
      </c>
      <c r="H1875">
        <v>2017</v>
      </c>
      <c r="I1875">
        <v>1798</v>
      </c>
      <c r="J1875" t="s">
        <v>61</v>
      </c>
      <c r="K1875" t="str">
        <f>IF(AND(I1875&gt;600,I1875&lt;=1000),"600-1000CC",IF(AND(I1875&gt;1000,I1875&lt;=2000),"1000-2000CC",IF(AND(I1875&gt;2000,I1875&lt;=3000),"2000-3000CC",IF(AND(I1875&gt;3000,I1875&lt;=4000),"3000-4000CC",IF(AND(I1875&gt;4000,I1875&lt;=5000),"4000-5000CC",IF(AND(I1875&gt;5000,I1875&lt;=6000),"&gt;5000CC"))))))</f>
        <v>1000-2000CC</v>
      </c>
    </row>
    <row r="1876" spans="1:11" x14ac:dyDescent="0.3">
      <c r="A1876">
        <v>3862</v>
      </c>
      <c r="B1876" t="s">
        <v>1153</v>
      </c>
      <c r="C1876" s="10">
        <v>7.75</v>
      </c>
      <c r="D1876" s="3">
        <v>15000</v>
      </c>
      <c r="E1876" t="s">
        <v>12</v>
      </c>
      <c r="F1876" t="s">
        <v>8</v>
      </c>
      <c r="G1876" t="s">
        <v>9</v>
      </c>
      <c r="H1876">
        <v>2021</v>
      </c>
      <c r="I1876">
        <v>1368</v>
      </c>
      <c r="J1876" t="s">
        <v>53</v>
      </c>
      <c r="K1876" t="str">
        <f>IF(AND(I1876&gt;600,I1876&lt;=1000),"600-1000CC",IF(AND(I1876&gt;1000,I1876&lt;=2000),"1000-2000CC",IF(AND(I1876&gt;2000,I1876&lt;=3000),"2000-3000CC",IF(AND(I1876&gt;3000,I1876&lt;=4000),"3000-4000CC",IF(AND(I1876&gt;4000,I1876&lt;=5000),"4000-5000CC",IF(AND(I1876&gt;5000,I1876&lt;=6000),"&gt;5000CC"))))))</f>
        <v>1000-2000CC</v>
      </c>
    </row>
    <row r="1877" spans="1:11" x14ac:dyDescent="0.3">
      <c r="A1877">
        <v>4175</v>
      </c>
      <c r="B1877" t="s">
        <v>201</v>
      </c>
      <c r="C1877" s="10">
        <v>7.75</v>
      </c>
      <c r="D1877" s="3">
        <v>86964</v>
      </c>
      <c r="E1877" t="s">
        <v>7</v>
      </c>
      <c r="F1877" t="s">
        <v>8</v>
      </c>
      <c r="G1877" t="s">
        <v>27</v>
      </c>
      <c r="H1877">
        <v>2015</v>
      </c>
      <c r="I1877">
        <v>1399</v>
      </c>
      <c r="J1877" t="s">
        <v>10</v>
      </c>
      <c r="K1877" t="str">
        <f>IF(AND(I1877&gt;600,I1877&lt;=1000),"600-1000CC",IF(AND(I1877&gt;1000,I1877&lt;=2000),"1000-2000CC",IF(AND(I1877&gt;2000,I1877&lt;=3000),"2000-3000CC",IF(AND(I1877&gt;3000,I1877&lt;=4000),"3000-4000CC",IF(AND(I1877&gt;4000,I1877&lt;=5000),"4000-5000CC",IF(AND(I1877&gt;5000,I1877&lt;=6000),"&gt;5000CC"))))))</f>
        <v>1000-2000CC</v>
      </c>
    </row>
    <row r="1878" spans="1:11" x14ac:dyDescent="0.3">
      <c r="A1878">
        <v>4502</v>
      </c>
      <c r="B1878" t="s">
        <v>298</v>
      </c>
      <c r="C1878" s="10">
        <v>7.75</v>
      </c>
      <c r="D1878" s="3">
        <v>72000</v>
      </c>
      <c r="E1878" t="s">
        <v>7</v>
      </c>
      <c r="F1878" t="s">
        <v>8</v>
      </c>
      <c r="G1878" t="s">
        <v>9</v>
      </c>
      <c r="H1878">
        <v>2016</v>
      </c>
      <c r="I1878">
        <v>1498</v>
      </c>
      <c r="J1878" t="s">
        <v>61</v>
      </c>
      <c r="K1878" t="str">
        <f>IF(AND(I1878&gt;600,I1878&lt;=1000),"600-1000CC",IF(AND(I1878&gt;1000,I1878&lt;=2000),"1000-2000CC",IF(AND(I1878&gt;2000,I1878&lt;=3000),"2000-3000CC",IF(AND(I1878&gt;3000,I1878&lt;=4000),"3000-4000CC",IF(AND(I1878&gt;4000,I1878&lt;=5000),"4000-5000CC",IF(AND(I1878&gt;5000,I1878&lt;=6000),"&gt;5000CC"))))))</f>
        <v>1000-2000CC</v>
      </c>
    </row>
    <row r="1879" spans="1:11" x14ac:dyDescent="0.3">
      <c r="A1879">
        <v>4736</v>
      </c>
      <c r="B1879" t="s">
        <v>353</v>
      </c>
      <c r="C1879" s="10">
        <v>7.75</v>
      </c>
      <c r="D1879" s="3">
        <v>45991</v>
      </c>
      <c r="E1879" t="s">
        <v>7</v>
      </c>
      <c r="F1879" t="s">
        <v>8</v>
      </c>
      <c r="G1879" t="s">
        <v>9</v>
      </c>
      <c r="H1879">
        <v>2017</v>
      </c>
      <c r="I1879">
        <v>1197</v>
      </c>
      <c r="J1879" t="s">
        <v>10</v>
      </c>
      <c r="K1879" t="str">
        <f>IF(AND(I1879&gt;600,I1879&lt;=1000),"600-1000CC",IF(AND(I1879&gt;1000,I1879&lt;=2000),"1000-2000CC",IF(AND(I1879&gt;2000,I1879&lt;=3000),"2000-3000CC",IF(AND(I1879&gt;3000,I1879&lt;=4000),"3000-4000CC",IF(AND(I1879&gt;4000,I1879&lt;=5000),"4000-5000CC",IF(AND(I1879&gt;5000,I1879&lt;=6000),"&gt;5000CC"))))))</f>
        <v>1000-2000CC</v>
      </c>
    </row>
    <row r="1880" spans="1:11" x14ac:dyDescent="0.3">
      <c r="A1880">
        <v>295</v>
      </c>
      <c r="B1880" t="s">
        <v>275</v>
      </c>
      <c r="C1880" s="10">
        <v>7.74</v>
      </c>
      <c r="D1880" s="3">
        <v>123394</v>
      </c>
      <c r="E1880" t="s">
        <v>7</v>
      </c>
      <c r="F1880" t="s">
        <v>8</v>
      </c>
      <c r="G1880" t="s">
        <v>27</v>
      </c>
      <c r="H1880">
        <v>2013</v>
      </c>
      <c r="I1880">
        <v>2494</v>
      </c>
      <c r="J1880" t="s">
        <v>61</v>
      </c>
      <c r="K1880" t="str">
        <f>IF(AND(I1880&gt;600,I1880&lt;=1000),"600-1000CC",IF(AND(I1880&gt;1000,I1880&lt;=2000),"1000-2000CC",IF(AND(I1880&gt;2000,I1880&lt;=3000),"2000-3000CC",IF(AND(I1880&gt;3000,I1880&lt;=4000),"3000-4000CC",IF(AND(I1880&gt;4000,I1880&lt;=5000),"4000-5000CC",IF(AND(I1880&gt;5000,I1880&lt;=6000),"&gt;5000CC"))))))</f>
        <v>2000-3000CC</v>
      </c>
    </row>
    <row r="1881" spans="1:11" x14ac:dyDescent="0.3">
      <c r="A1881">
        <v>3280</v>
      </c>
      <c r="B1881" t="s">
        <v>1450</v>
      </c>
      <c r="C1881" s="10">
        <v>7.74</v>
      </c>
      <c r="D1881" s="3">
        <v>55681</v>
      </c>
      <c r="E1881" t="s">
        <v>7</v>
      </c>
      <c r="F1881" t="s">
        <v>8</v>
      </c>
      <c r="G1881" t="s">
        <v>9</v>
      </c>
      <c r="H1881">
        <v>2015</v>
      </c>
      <c r="I1881">
        <v>998</v>
      </c>
      <c r="J1881" t="s">
        <v>10</v>
      </c>
      <c r="K1881" t="str">
        <f>IF(AND(I1881&gt;600,I1881&lt;=1000),"600-1000CC",IF(AND(I1881&gt;1000,I1881&lt;=2000),"1000-2000CC",IF(AND(I1881&gt;2000,I1881&lt;=3000),"2000-3000CC",IF(AND(I1881&gt;3000,I1881&lt;=4000),"3000-4000CC",IF(AND(I1881&gt;4000,I1881&lt;=5000),"4000-5000CC",IF(AND(I1881&gt;5000,I1881&lt;=6000),"&gt;5000CC"))))))</f>
        <v>600-1000CC</v>
      </c>
    </row>
    <row r="1882" spans="1:11" x14ac:dyDescent="0.3">
      <c r="A1882">
        <v>4872</v>
      </c>
      <c r="B1882" t="s">
        <v>394</v>
      </c>
      <c r="C1882" s="10">
        <v>7.73</v>
      </c>
      <c r="D1882" s="3">
        <v>73230</v>
      </c>
      <c r="E1882" t="s">
        <v>7</v>
      </c>
      <c r="F1882" t="s">
        <v>8</v>
      </c>
      <c r="G1882" t="s">
        <v>9</v>
      </c>
      <c r="H1882">
        <v>2016</v>
      </c>
      <c r="I1882">
        <v>2494</v>
      </c>
      <c r="J1882" t="s">
        <v>10</v>
      </c>
      <c r="K1882" t="str">
        <f>IF(AND(I1882&gt;600,I1882&lt;=1000),"600-1000CC",IF(AND(I1882&gt;1000,I1882&lt;=2000),"1000-2000CC",IF(AND(I1882&gt;2000,I1882&lt;=3000),"2000-3000CC",IF(AND(I1882&gt;3000,I1882&lt;=4000),"3000-4000CC",IF(AND(I1882&gt;4000,I1882&lt;=5000),"4000-5000CC",IF(AND(I1882&gt;5000,I1882&lt;=6000),"&gt;5000CC"))))))</f>
        <v>2000-3000CC</v>
      </c>
    </row>
    <row r="1883" spans="1:11" x14ac:dyDescent="0.3">
      <c r="A1883">
        <v>1083</v>
      </c>
      <c r="B1883" t="s">
        <v>757</v>
      </c>
      <c r="C1883" s="10">
        <v>7.72</v>
      </c>
      <c r="D1883" s="3">
        <v>46365</v>
      </c>
      <c r="E1883" t="s">
        <v>7</v>
      </c>
      <c r="F1883" t="s">
        <v>8</v>
      </c>
      <c r="G1883" t="s">
        <v>9</v>
      </c>
      <c r="H1883">
        <v>2017</v>
      </c>
      <c r="I1883">
        <v>1461</v>
      </c>
      <c r="J1883" t="s">
        <v>10</v>
      </c>
      <c r="K1883" t="str">
        <f>IF(AND(I1883&gt;600,I1883&lt;=1000),"600-1000CC",IF(AND(I1883&gt;1000,I1883&lt;=2000),"1000-2000CC",IF(AND(I1883&gt;2000,I1883&lt;=3000),"2000-3000CC",IF(AND(I1883&gt;3000,I1883&lt;=4000),"3000-4000CC",IF(AND(I1883&gt;4000,I1883&lt;=5000),"4000-5000CC",IF(AND(I1883&gt;5000,I1883&lt;=6000),"&gt;5000CC"))))))</f>
        <v>1000-2000CC</v>
      </c>
    </row>
    <row r="1884" spans="1:11" x14ac:dyDescent="0.3">
      <c r="A1884">
        <v>1352</v>
      </c>
      <c r="B1884" t="s">
        <v>757</v>
      </c>
      <c r="C1884" s="10">
        <v>7.72</v>
      </c>
      <c r="D1884" s="3">
        <v>46365</v>
      </c>
      <c r="E1884" t="s">
        <v>7</v>
      </c>
      <c r="F1884" t="s">
        <v>8</v>
      </c>
      <c r="G1884" t="s">
        <v>9</v>
      </c>
      <c r="H1884">
        <v>2017</v>
      </c>
      <c r="I1884">
        <v>1461</v>
      </c>
      <c r="J1884" t="s">
        <v>10</v>
      </c>
      <c r="K1884" t="str">
        <f>IF(AND(I1884&gt;600,I1884&lt;=1000),"600-1000CC",IF(AND(I1884&gt;1000,I1884&lt;=2000),"1000-2000CC",IF(AND(I1884&gt;2000,I1884&lt;=3000),"2000-3000CC",IF(AND(I1884&gt;3000,I1884&lt;=4000),"3000-4000CC",IF(AND(I1884&gt;4000,I1884&lt;=5000),"4000-5000CC",IF(AND(I1884&gt;5000,I1884&lt;=6000),"&gt;5000CC"))))))</f>
        <v>1000-2000CC</v>
      </c>
    </row>
    <row r="1885" spans="1:11" x14ac:dyDescent="0.3">
      <c r="A1885">
        <v>4997</v>
      </c>
      <c r="B1885" t="s">
        <v>1840</v>
      </c>
      <c r="C1885" s="10">
        <v>7.72</v>
      </c>
      <c r="D1885" s="3">
        <v>35135</v>
      </c>
      <c r="E1885" t="s">
        <v>12</v>
      </c>
      <c r="F1885" t="s">
        <v>8</v>
      </c>
      <c r="G1885" t="s">
        <v>9</v>
      </c>
      <c r="H1885">
        <v>2020</v>
      </c>
      <c r="I1885">
        <v>998</v>
      </c>
      <c r="J1885" t="s">
        <v>10</v>
      </c>
      <c r="K1885" t="str">
        <f>IF(AND(I1885&gt;600,I1885&lt;=1000),"600-1000CC",IF(AND(I1885&gt;1000,I1885&lt;=2000),"1000-2000CC",IF(AND(I1885&gt;2000,I1885&lt;=3000),"2000-3000CC",IF(AND(I1885&gt;3000,I1885&lt;=4000),"3000-4000CC",IF(AND(I1885&gt;4000,I1885&lt;=5000),"4000-5000CC",IF(AND(I1885&gt;5000,I1885&lt;=6000),"&gt;5000CC"))))))</f>
        <v>600-1000CC</v>
      </c>
    </row>
    <row r="1886" spans="1:11" x14ac:dyDescent="0.3">
      <c r="A1886">
        <v>4618</v>
      </c>
      <c r="B1886" t="s">
        <v>69</v>
      </c>
      <c r="C1886" s="10">
        <v>7.71</v>
      </c>
      <c r="D1886" s="3">
        <v>50720</v>
      </c>
      <c r="E1886" t="s">
        <v>12</v>
      </c>
      <c r="F1886" t="s">
        <v>8</v>
      </c>
      <c r="G1886" t="s">
        <v>9</v>
      </c>
      <c r="H1886">
        <v>2019</v>
      </c>
      <c r="I1886">
        <v>1248</v>
      </c>
      <c r="J1886" t="s">
        <v>10</v>
      </c>
      <c r="K1886" t="str">
        <f>IF(AND(I1886&gt;600,I1886&lt;=1000),"600-1000CC",IF(AND(I1886&gt;1000,I1886&lt;=2000),"1000-2000CC",IF(AND(I1886&gt;2000,I1886&lt;=3000),"2000-3000CC",IF(AND(I1886&gt;3000,I1886&lt;=4000),"3000-4000CC",IF(AND(I1886&gt;4000,I1886&lt;=5000),"4000-5000CC",IF(AND(I1886&gt;5000,I1886&lt;=6000),"&gt;5000CC"))))))</f>
        <v>1000-2000CC</v>
      </c>
    </row>
    <row r="1887" spans="1:11" x14ac:dyDescent="0.3">
      <c r="A1887">
        <v>4625</v>
      </c>
      <c r="B1887" t="s">
        <v>409</v>
      </c>
      <c r="C1887" s="10">
        <v>7.71</v>
      </c>
      <c r="D1887" s="3">
        <v>71000</v>
      </c>
      <c r="E1887" t="s">
        <v>7</v>
      </c>
      <c r="F1887" t="s">
        <v>8</v>
      </c>
      <c r="G1887" t="s">
        <v>9</v>
      </c>
      <c r="H1887">
        <v>2017</v>
      </c>
      <c r="I1887">
        <v>1197</v>
      </c>
      <c r="J1887" t="s">
        <v>10</v>
      </c>
      <c r="K1887" t="str">
        <f>IF(AND(I1887&gt;600,I1887&lt;=1000),"600-1000CC",IF(AND(I1887&gt;1000,I1887&lt;=2000),"1000-2000CC",IF(AND(I1887&gt;2000,I1887&lt;=3000),"2000-3000CC",IF(AND(I1887&gt;3000,I1887&lt;=4000),"3000-4000CC",IF(AND(I1887&gt;4000,I1887&lt;=5000),"4000-5000CC",IF(AND(I1887&gt;5000,I1887&lt;=6000),"&gt;5000CC"))))))</f>
        <v>1000-2000CC</v>
      </c>
    </row>
    <row r="1888" spans="1:11" x14ac:dyDescent="0.3">
      <c r="A1888">
        <v>571</v>
      </c>
      <c r="B1888" t="s">
        <v>483</v>
      </c>
      <c r="C1888" s="10">
        <v>7.7</v>
      </c>
      <c r="D1888" s="3">
        <v>29000</v>
      </c>
      <c r="E1888" t="s">
        <v>12</v>
      </c>
      <c r="F1888" t="s">
        <v>13</v>
      </c>
      <c r="G1888" t="s">
        <v>27</v>
      </c>
      <c r="H1888">
        <v>2012</v>
      </c>
      <c r="I1888">
        <v>1199</v>
      </c>
      <c r="J1888" t="s">
        <v>10</v>
      </c>
      <c r="K1888" t="str">
        <f>IF(AND(I1888&gt;600,I1888&lt;=1000),"600-1000CC",IF(AND(I1888&gt;1000,I1888&lt;=2000),"1000-2000CC",IF(AND(I1888&gt;2000,I1888&lt;=3000),"2000-3000CC",IF(AND(I1888&gt;3000,I1888&lt;=4000),"3000-4000CC",IF(AND(I1888&gt;4000,I1888&lt;=5000),"4000-5000CC",IF(AND(I1888&gt;5000,I1888&lt;=6000),"&gt;5000CC"))))))</f>
        <v>1000-2000CC</v>
      </c>
    </row>
    <row r="1889" spans="1:11" x14ac:dyDescent="0.3">
      <c r="A1889">
        <v>919</v>
      </c>
      <c r="B1889" t="s">
        <v>535</v>
      </c>
      <c r="C1889" s="10">
        <v>7.7</v>
      </c>
      <c r="D1889" s="3">
        <v>70000</v>
      </c>
      <c r="E1889" t="s">
        <v>12</v>
      </c>
      <c r="F1889" t="s">
        <v>8</v>
      </c>
      <c r="G1889" t="s">
        <v>27</v>
      </c>
      <c r="H1889">
        <v>2019</v>
      </c>
      <c r="I1889">
        <v>1199</v>
      </c>
      <c r="J1889" t="s">
        <v>10</v>
      </c>
      <c r="K1889" t="str">
        <f>IF(AND(I1889&gt;600,I1889&lt;=1000),"600-1000CC",IF(AND(I1889&gt;1000,I1889&lt;=2000),"1000-2000CC",IF(AND(I1889&gt;2000,I1889&lt;=3000),"2000-3000CC",IF(AND(I1889&gt;3000,I1889&lt;=4000),"3000-4000CC",IF(AND(I1889&gt;4000,I1889&lt;=5000),"4000-5000CC",IF(AND(I1889&gt;5000,I1889&lt;=6000),"&gt;5000CC"))))))</f>
        <v>1000-2000CC</v>
      </c>
    </row>
    <row r="1890" spans="1:11" x14ac:dyDescent="0.3">
      <c r="A1890">
        <v>5425</v>
      </c>
      <c r="B1890" t="s">
        <v>377</v>
      </c>
      <c r="C1890" s="10">
        <v>7.7</v>
      </c>
      <c r="D1890" s="3">
        <v>90000</v>
      </c>
      <c r="E1890" t="s">
        <v>7</v>
      </c>
      <c r="F1890" t="s">
        <v>8</v>
      </c>
      <c r="G1890" t="s">
        <v>9</v>
      </c>
      <c r="H1890">
        <v>2017</v>
      </c>
      <c r="I1890">
        <v>1498</v>
      </c>
      <c r="J1890" t="s">
        <v>10</v>
      </c>
      <c r="K1890" t="str">
        <f>IF(AND(I1890&gt;600,I1890&lt;=1000),"600-1000CC",IF(AND(I1890&gt;1000,I1890&lt;=2000),"1000-2000CC",IF(AND(I1890&gt;2000,I1890&lt;=3000),"2000-3000CC",IF(AND(I1890&gt;3000,I1890&lt;=4000),"3000-4000CC",IF(AND(I1890&gt;4000,I1890&lt;=5000),"4000-5000CC",IF(AND(I1890&gt;5000,I1890&lt;=6000),"&gt;5000CC"))))))</f>
        <v>1000-2000CC</v>
      </c>
    </row>
    <row r="1891" spans="1:11" x14ac:dyDescent="0.3">
      <c r="A1891">
        <v>3318</v>
      </c>
      <c r="B1891" t="s">
        <v>1489</v>
      </c>
      <c r="C1891" s="10">
        <v>7.69</v>
      </c>
      <c r="D1891" s="3">
        <v>65779</v>
      </c>
      <c r="E1891" t="s">
        <v>7</v>
      </c>
      <c r="F1891" t="s">
        <v>8</v>
      </c>
      <c r="G1891" t="s">
        <v>9</v>
      </c>
      <c r="H1891">
        <v>2016</v>
      </c>
      <c r="I1891">
        <v>1493</v>
      </c>
      <c r="J1891" t="s">
        <v>10</v>
      </c>
      <c r="K1891" t="str">
        <f>IF(AND(I1891&gt;600,I1891&lt;=1000),"600-1000CC",IF(AND(I1891&gt;1000,I1891&lt;=2000),"1000-2000CC",IF(AND(I1891&gt;2000,I1891&lt;=3000),"2000-3000CC",IF(AND(I1891&gt;3000,I1891&lt;=4000),"3000-4000CC",IF(AND(I1891&gt;4000,I1891&lt;=5000),"4000-5000CC",IF(AND(I1891&gt;5000,I1891&lt;=6000),"&gt;5000CC"))))))</f>
        <v>1000-2000CC</v>
      </c>
    </row>
    <row r="1892" spans="1:11" x14ac:dyDescent="0.3">
      <c r="A1892">
        <v>4041</v>
      </c>
      <c r="B1892" t="s">
        <v>454</v>
      </c>
      <c r="C1892" s="10">
        <v>7.69</v>
      </c>
      <c r="D1892" s="3">
        <v>88650</v>
      </c>
      <c r="E1892" t="s">
        <v>12</v>
      </c>
      <c r="F1892" t="s">
        <v>8</v>
      </c>
      <c r="G1892" t="s">
        <v>27</v>
      </c>
      <c r="H1892">
        <v>2018</v>
      </c>
      <c r="I1892">
        <v>1198</v>
      </c>
      <c r="J1892" t="s">
        <v>10</v>
      </c>
      <c r="K1892" t="str">
        <f>IF(AND(I1892&gt;600,I1892&lt;=1000),"600-1000CC",IF(AND(I1892&gt;1000,I1892&lt;=2000),"1000-2000CC",IF(AND(I1892&gt;2000,I1892&lt;=3000),"2000-3000CC",IF(AND(I1892&gt;3000,I1892&lt;=4000),"3000-4000CC",IF(AND(I1892&gt;4000,I1892&lt;=5000),"4000-5000CC",IF(AND(I1892&gt;5000,I1892&lt;=6000),"&gt;5000CC"))))))</f>
        <v>1000-2000CC</v>
      </c>
    </row>
    <row r="1893" spans="1:11" x14ac:dyDescent="0.3">
      <c r="A1893">
        <v>3925</v>
      </c>
      <c r="B1893" t="s">
        <v>1657</v>
      </c>
      <c r="C1893" s="10">
        <v>7.67</v>
      </c>
      <c r="D1893" s="3">
        <v>43016</v>
      </c>
      <c r="E1893" t="s">
        <v>12</v>
      </c>
      <c r="F1893" t="s">
        <v>8</v>
      </c>
      <c r="G1893" t="s">
        <v>9</v>
      </c>
      <c r="H1893">
        <v>2017</v>
      </c>
      <c r="I1893">
        <v>1197</v>
      </c>
      <c r="J1893" t="s">
        <v>10</v>
      </c>
      <c r="K1893" t="str">
        <f>IF(AND(I1893&gt;600,I1893&lt;=1000),"600-1000CC",IF(AND(I1893&gt;1000,I1893&lt;=2000),"1000-2000CC",IF(AND(I1893&gt;2000,I1893&lt;=3000),"2000-3000CC",IF(AND(I1893&gt;3000,I1893&lt;=4000),"3000-4000CC",IF(AND(I1893&gt;4000,I1893&lt;=5000),"4000-5000CC",IF(AND(I1893&gt;5000,I1893&lt;=6000),"&gt;5000CC"))))))</f>
        <v>1000-2000CC</v>
      </c>
    </row>
    <row r="1894" spans="1:11" x14ac:dyDescent="0.3">
      <c r="A1894">
        <v>4361</v>
      </c>
      <c r="B1894" t="s">
        <v>277</v>
      </c>
      <c r="C1894" s="10">
        <v>7.67</v>
      </c>
      <c r="D1894" s="3">
        <v>1040</v>
      </c>
      <c r="E1894" t="s">
        <v>12</v>
      </c>
      <c r="F1894" t="s">
        <v>8</v>
      </c>
      <c r="G1894" t="s">
        <v>9</v>
      </c>
      <c r="H1894">
        <v>2022</v>
      </c>
      <c r="I1894">
        <v>1395</v>
      </c>
      <c r="J1894" t="s">
        <v>10</v>
      </c>
      <c r="K1894" t="str">
        <f>IF(AND(I1894&gt;600,I1894&lt;=1000),"600-1000CC",IF(AND(I1894&gt;1000,I1894&lt;=2000),"1000-2000CC",IF(AND(I1894&gt;2000,I1894&lt;=3000),"2000-3000CC",IF(AND(I1894&gt;3000,I1894&lt;=4000),"3000-4000CC",IF(AND(I1894&gt;4000,I1894&lt;=5000),"4000-5000CC",IF(AND(I1894&gt;5000,I1894&lt;=6000),"&gt;5000CC"))))))</f>
        <v>1000-2000CC</v>
      </c>
    </row>
    <row r="1895" spans="1:11" x14ac:dyDescent="0.3">
      <c r="A1895">
        <v>5</v>
      </c>
      <c r="B1895" t="s">
        <v>17</v>
      </c>
      <c r="C1895" s="10">
        <v>7.66</v>
      </c>
      <c r="D1895" s="3">
        <v>49719</v>
      </c>
      <c r="E1895" t="s">
        <v>12</v>
      </c>
      <c r="F1895" t="s">
        <v>13</v>
      </c>
      <c r="G1895" t="s">
        <v>9</v>
      </c>
      <c r="H1895">
        <v>2017</v>
      </c>
      <c r="I1895">
        <v>1197</v>
      </c>
      <c r="J1895" t="s">
        <v>10</v>
      </c>
      <c r="K1895" t="str">
        <f>IF(AND(I1895&gt;600,I1895&lt;=1000),"600-1000CC",IF(AND(I1895&gt;1000,I1895&lt;=2000),"1000-2000CC",IF(AND(I1895&gt;2000,I1895&lt;=3000),"2000-3000CC",IF(AND(I1895&gt;3000,I1895&lt;=4000),"3000-4000CC",IF(AND(I1895&gt;4000,I1895&lt;=5000),"4000-5000CC",IF(AND(I1895&gt;5000,I1895&lt;=6000),"&gt;5000CC"))))))</f>
        <v>1000-2000CC</v>
      </c>
    </row>
    <row r="1896" spans="1:11" x14ac:dyDescent="0.3">
      <c r="A1896">
        <v>691</v>
      </c>
      <c r="B1896" t="s">
        <v>557</v>
      </c>
      <c r="C1896" s="10">
        <v>7.65</v>
      </c>
      <c r="D1896" s="3">
        <v>33647</v>
      </c>
      <c r="E1896" t="s">
        <v>7</v>
      </c>
      <c r="F1896" t="s">
        <v>8</v>
      </c>
      <c r="G1896" t="s">
        <v>9</v>
      </c>
      <c r="H1896">
        <v>2015</v>
      </c>
      <c r="I1896">
        <v>1248</v>
      </c>
      <c r="J1896" t="s">
        <v>61</v>
      </c>
      <c r="K1896" t="str">
        <f>IF(AND(I1896&gt;600,I1896&lt;=1000),"600-1000CC",IF(AND(I1896&gt;1000,I1896&lt;=2000),"1000-2000CC",IF(AND(I1896&gt;2000,I1896&lt;=3000),"2000-3000CC",IF(AND(I1896&gt;3000,I1896&lt;=4000),"3000-4000CC",IF(AND(I1896&gt;4000,I1896&lt;=5000),"4000-5000CC",IF(AND(I1896&gt;5000,I1896&lt;=6000),"&gt;5000CC"))))))</f>
        <v>1000-2000CC</v>
      </c>
    </row>
    <row r="1897" spans="1:11" x14ac:dyDescent="0.3">
      <c r="A1897">
        <v>718</v>
      </c>
      <c r="B1897" t="s">
        <v>177</v>
      </c>
      <c r="C1897" s="10">
        <v>7.65</v>
      </c>
      <c r="D1897" s="3">
        <v>49000</v>
      </c>
      <c r="E1897" t="s">
        <v>12</v>
      </c>
      <c r="F1897" t="s">
        <v>8</v>
      </c>
      <c r="G1897" t="s">
        <v>9</v>
      </c>
      <c r="H1897">
        <v>2016</v>
      </c>
      <c r="I1897">
        <v>1497</v>
      </c>
      <c r="J1897" t="s">
        <v>10</v>
      </c>
      <c r="K1897" t="str">
        <f>IF(AND(I1897&gt;600,I1897&lt;=1000),"600-1000CC",IF(AND(I1897&gt;1000,I1897&lt;=2000),"1000-2000CC",IF(AND(I1897&gt;2000,I1897&lt;=3000),"2000-3000CC",IF(AND(I1897&gt;3000,I1897&lt;=4000),"3000-4000CC",IF(AND(I1897&gt;4000,I1897&lt;=5000),"4000-5000CC",IF(AND(I1897&gt;5000,I1897&lt;=6000),"&gt;5000CC"))))))</f>
        <v>1000-2000CC</v>
      </c>
    </row>
    <row r="1898" spans="1:11" x14ac:dyDescent="0.3">
      <c r="A1898">
        <v>1487</v>
      </c>
      <c r="B1898" t="s">
        <v>897</v>
      </c>
      <c r="C1898" s="10">
        <v>7.65</v>
      </c>
      <c r="D1898" s="3">
        <v>57000</v>
      </c>
      <c r="E1898" t="s">
        <v>7</v>
      </c>
      <c r="F1898" t="s">
        <v>13</v>
      </c>
      <c r="G1898" t="s">
        <v>75</v>
      </c>
      <c r="H1898">
        <v>2013</v>
      </c>
      <c r="I1898">
        <v>1498</v>
      </c>
      <c r="J1898" t="s">
        <v>10</v>
      </c>
      <c r="K1898" t="str">
        <f>IF(AND(I1898&gt;600,I1898&lt;=1000),"600-1000CC",IF(AND(I1898&gt;1000,I1898&lt;=2000),"1000-2000CC",IF(AND(I1898&gt;2000,I1898&lt;=3000),"2000-3000CC",IF(AND(I1898&gt;3000,I1898&lt;=4000),"3000-4000CC",IF(AND(I1898&gt;4000,I1898&lt;=5000),"4000-5000CC",IF(AND(I1898&gt;5000,I1898&lt;=6000),"&gt;5000CC"))))))</f>
        <v>1000-2000CC</v>
      </c>
    </row>
    <row r="1899" spans="1:11" x14ac:dyDescent="0.3">
      <c r="A1899">
        <v>1503</v>
      </c>
      <c r="B1899" t="s">
        <v>903</v>
      </c>
      <c r="C1899" s="10">
        <v>7.65</v>
      </c>
      <c r="D1899" s="3">
        <v>75000</v>
      </c>
      <c r="E1899" t="s">
        <v>12</v>
      </c>
      <c r="F1899" t="s">
        <v>13</v>
      </c>
      <c r="G1899" t="s">
        <v>9</v>
      </c>
      <c r="H1899">
        <v>2015</v>
      </c>
      <c r="I1899">
        <v>2143</v>
      </c>
      <c r="J1899" t="s">
        <v>10</v>
      </c>
      <c r="K1899" t="str">
        <f>IF(AND(I1899&gt;600,I1899&lt;=1000),"600-1000CC",IF(AND(I1899&gt;1000,I1899&lt;=2000),"1000-2000CC",IF(AND(I1899&gt;2000,I1899&lt;=3000),"2000-3000CC",IF(AND(I1899&gt;3000,I1899&lt;=4000),"3000-4000CC",IF(AND(I1899&gt;4000,I1899&lt;=5000),"4000-5000CC",IF(AND(I1899&gt;5000,I1899&lt;=6000),"&gt;5000CC"))))))</f>
        <v>2000-3000CC</v>
      </c>
    </row>
    <row r="1900" spans="1:11" x14ac:dyDescent="0.3">
      <c r="A1900">
        <v>1643</v>
      </c>
      <c r="B1900" t="s">
        <v>938</v>
      </c>
      <c r="C1900" s="10">
        <v>7.65</v>
      </c>
      <c r="D1900" s="3">
        <v>30000</v>
      </c>
      <c r="E1900" t="s">
        <v>12</v>
      </c>
      <c r="F1900" t="s">
        <v>8</v>
      </c>
      <c r="G1900" t="s">
        <v>9</v>
      </c>
      <c r="H1900">
        <v>2017</v>
      </c>
      <c r="I1900">
        <v>1396</v>
      </c>
      <c r="J1900" t="s">
        <v>10</v>
      </c>
      <c r="K1900" t="str">
        <f>IF(AND(I1900&gt;600,I1900&lt;=1000),"600-1000CC",IF(AND(I1900&gt;1000,I1900&lt;=2000),"1000-2000CC",IF(AND(I1900&gt;2000,I1900&lt;=3000),"2000-3000CC",IF(AND(I1900&gt;3000,I1900&lt;=4000),"3000-4000CC",IF(AND(I1900&gt;4000,I1900&lt;=5000),"4000-5000CC",IF(AND(I1900&gt;5000,I1900&lt;=6000),"&gt;5000CC"))))))</f>
        <v>1000-2000CC</v>
      </c>
    </row>
    <row r="1901" spans="1:11" x14ac:dyDescent="0.3">
      <c r="A1901">
        <v>2358</v>
      </c>
      <c r="B1901" t="s">
        <v>225</v>
      </c>
      <c r="C1901" s="10">
        <v>7.65</v>
      </c>
      <c r="D1901" s="3">
        <v>68000</v>
      </c>
      <c r="E1901" t="s">
        <v>7</v>
      </c>
      <c r="F1901" t="s">
        <v>8</v>
      </c>
      <c r="G1901" t="s">
        <v>9</v>
      </c>
      <c r="H1901">
        <v>2018</v>
      </c>
      <c r="I1901">
        <v>1299</v>
      </c>
      <c r="J1901" t="s">
        <v>10</v>
      </c>
      <c r="K1901" t="str">
        <f>IF(AND(I1901&gt;600,I1901&lt;=1000),"600-1000CC",IF(AND(I1901&gt;1000,I1901&lt;=2000),"1000-2000CC",IF(AND(I1901&gt;2000,I1901&lt;=3000),"2000-3000CC",IF(AND(I1901&gt;3000,I1901&lt;=4000),"3000-4000CC",IF(AND(I1901&gt;4000,I1901&lt;=5000),"4000-5000CC",IF(AND(I1901&gt;5000,I1901&lt;=6000),"&gt;5000CC"))))))</f>
        <v>1000-2000CC</v>
      </c>
    </row>
    <row r="1902" spans="1:11" x14ac:dyDescent="0.3">
      <c r="A1902">
        <v>3551</v>
      </c>
      <c r="B1902" t="s">
        <v>145</v>
      </c>
      <c r="C1902" s="10">
        <v>7.65</v>
      </c>
      <c r="D1902" s="3">
        <v>164798</v>
      </c>
      <c r="E1902" t="s">
        <v>7</v>
      </c>
      <c r="F1902" t="s">
        <v>8</v>
      </c>
      <c r="G1902" t="s">
        <v>9</v>
      </c>
      <c r="H1902">
        <v>2016</v>
      </c>
      <c r="I1902">
        <v>936</v>
      </c>
      <c r="J1902" t="s">
        <v>10</v>
      </c>
      <c r="K1902" t="str">
        <f>IF(AND(I1902&gt;600,I1902&lt;=1000),"600-1000CC",IF(AND(I1902&gt;1000,I1902&lt;=2000),"1000-2000CC",IF(AND(I1902&gt;2000,I1902&lt;=3000),"2000-3000CC",IF(AND(I1902&gt;3000,I1902&lt;=4000),"3000-4000CC",IF(AND(I1902&gt;4000,I1902&lt;=5000),"4000-5000CC",IF(AND(I1902&gt;5000,I1902&lt;=6000),"&gt;5000CC"))))))</f>
        <v>600-1000CC</v>
      </c>
    </row>
    <row r="1903" spans="1:11" x14ac:dyDescent="0.3">
      <c r="A1903">
        <v>2306</v>
      </c>
      <c r="B1903" t="s">
        <v>1187</v>
      </c>
      <c r="C1903" s="10">
        <v>7.6</v>
      </c>
      <c r="D1903" s="3">
        <v>289000</v>
      </c>
      <c r="E1903" t="s">
        <v>7</v>
      </c>
      <c r="F1903" t="s">
        <v>8</v>
      </c>
      <c r="G1903" t="s">
        <v>27</v>
      </c>
      <c r="H1903">
        <v>2013</v>
      </c>
      <c r="I1903">
        <v>1086</v>
      </c>
      <c r="J1903" t="s">
        <v>10</v>
      </c>
      <c r="K1903" t="str">
        <f>IF(AND(I1903&gt;600,I1903&lt;=1000),"600-1000CC",IF(AND(I1903&gt;1000,I1903&lt;=2000),"1000-2000CC",IF(AND(I1903&gt;2000,I1903&lt;=3000),"2000-3000CC",IF(AND(I1903&gt;3000,I1903&lt;=4000),"3000-4000CC",IF(AND(I1903&gt;4000,I1903&lt;=5000),"4000-5000CC",IF(AND(I1903&gt;5000,I1903&lt;=6000),"&gt;5000CC"))))))</f>
        <v>1000-2000CC</v>
      </c>
    </row>
    <row r="1904" spans="1:11" x14ac:dyDescent="0.3">
      <c r="A1904">
        <v>2316</v>
      </c>
      <c r="B1904" t="s">
        <v>1189</v>
      </c>
      <c r="C1904" s="10">
        <v>7.6</v>
      </c>
      <c r="D1904" s="3">
        <v>40000</v>
      </c>
      <c r="E1904" t="s">
        <v>12</v>
      </c>
      <c r="F1904" t="s">
        <v>13</v>
      </c>
      <c r="G1904" t="s">
        <v>9</v>
      </c>
      <c r="H1904">
        <v>2017</v>
      </c>
      <c r="I1904">
        <v>1493</v>
      </c>
      <c r="J1904" t="s">
        <v>10</v>
      </c>
      <c r="K1904" t="str">
        <f>IF(AND(I1904&gt;600,I1904&lt;=1000),"600-1000CC",IF(AND(I1904&gt;1000,I1904&lt;=2000),"1000-2000CC",IF(AND(I1904&gt;2000,I1904&lt;=3000),"2000-3000CC",IF(AND(I1904&gt;3000,I1904&lt;=4000),"3000-4000CC",IF(AND(I1904&gt;4000,I1904&lt;=5000),"4000-5000CC",IF(AND(I1904&gt;5000,I1904&lt;=6000),"&gt;5000CC"))))))</f>
        <v>1000-2000CC</v>
      </c>
    </row>
    <row r="1905" spans="1:11" x14ac:dyDescent="0.3">
      <c r="A1905">
        <v>3408</v>
      </c>
      <c r="B1905" t="s">
        <v>851</v>
      </c>
      <c r="C1905" s="10">
        <v>7.6</v>
      </c>
      <c r="D1905" s="3">
        <v>117180</v>
      </c>
      <c r="E1905" t="s">
        <v>7</v>
      </c>
      <c r="F1905" t="s">
        <v>13</v>
      </c>
      <c r="G1905" t="s">
        <v>75</v>
      </c>
      <c r="H1905">
        <v>2011</v>
      </c>
      <c r="I1905">
        <v>1956</v>
      </c>
      <c r="J1905" t="s">
        <v>61</v>
      </c>
      <c r="K1905" t="str">
        <f>IF(AND(I1905&gt;600,I1905&lt;=1000),"600-1000CC",IF(AND(I1905&gt;1000,I1905&lt;=2000),"1000-2000CC",IF(AND(I1905&gt;2000,I1905&lt;=3000),"2000-3000CC",IF(AND(I1905&gt;3000,I1905&lt;=4000),"3000-4000CC",IF(AND(I1905&gt;4000,I1905&lt;=5000),"4000-5000CC",IF(AND(I1905&gt;5000,I1905&lt;=6000),"&gt;5000CC"))))))</f>
        <v>1000-2000CC</v>
      </c>
    </row>
    <row r="1906" spans="1:11" x14ac:dyDescent="0.3">
      <c r="A1906">
        <v>3499</v>
      </c>
      <c r="B1906" t="s">
        <v>1084</v>
      </c>
      <c r="C1906" s="10">
        <v>7.6</v>
      </c>
      <c r="D1906" s="3">
        <v>210870</v>
      </c>
      <c r="E1906" t="s">
        <v>7</v>
      </c>
      <c r="F1906" t="s">
        <v>8</v>
      </c>
      <c r="G1906" t="s">
        <v>9</v>
      </c>
      <c r="H1906">
        <v>2017</v>
      </c>
      <c r="I1906">
        <v>1193</v>
      </c>
      <c r="J1906" t="s">
        <v>10</v>
      </c>
      <c r="K1906" t="str">
        <f>IF(AND(I1906&gt;600,I1906&lt;=1000),"600-1000CC",IF(AND(I1906&gt;1000,I1906&lt;=2000),"1000-2000CC",IF(AND(I1906&gt;2000,I1906&lt;=3000),"2000-3000CC",IF(AND(I1906&gt;3000,I1906&lt;=4000),"3000-4000CC",IF(AND(I1906&gt;4000,I1906&lt;=5000),"4000-5000CC",IF(AND(I1906&gt;5000,I1906&lt;=6000),"&gt;5000CC"))))))</f>
        <v>1000-2000CC</v>
      </c>
    </row>
    <row r="1907" spans="1:11" x14ac:dyDescent="0.3">
      <c r="A1907">
        <v>3645</v>
      </c>
      <c r="B1907" t="s">
        <v>671</v>
      </c>
      <c r="C1907" s="10">
        <v>7.6</v>
      </c>
      <c r="D1907" s="3">
        <v>70000</v>
      </c>
      <c r="E1907" t="s">
        <v>7</v>
      </c>
      <c r="F1907" t="s">
        <v>8</v>
      </c>
      <c r="G1907" t="s">
        <v>9</v>
      </c>
      <c r="H1907">
        <v>2018</v>
      </c>
      <c r="I1907">
        <v>1197</v>
      </c>
      <c r="J1907" t="s">
        <v>61</v>
      </c>
      <c r="K1907" t="str">
        <f>IF(AND(I1907&gt;600,I1907&lt;=1000),"600-1000CC",IF(AND(I1907&gt;1000,I1907&lt;=2000),"1000-2000CC",IF(AND(I1907&gt;2000,I1907&lt;=3000),"2000-3000CC",IF(AND(I1907&gt;3000,I1907&lt;=4000),"3000-4000CC",IF(AND(I1907&gt;4000,I1907&lt;=5000),"4000-5000CC",IF(AND(I1907&gt;5000,I1907&lt;=6000),"&gt;5000CC"))))))</f>
        <v>1000-2000CC</v>
      </c>
    </row>
    <row r="1908" spans="1:11" x14ac:dyDescent="0.3">
      <c r="A1908">
        <v>3733</v>
      </c>
      <c r="B1908" t="s">
        <v>923</v>
      </c>
      <c r="C1908" s="10">
        <v>7.6</v>
      </c>
      <c r="D1908" s="3">
        <v>34346</v>
      </c>
      <c r="E1908" t="s">
        <v>7</v>
      </c>
      <c r="F1908" t="s">
        <v>8</v>
      </c>
      <c r="G1908" t="s">
        <v>9</v>
      </c>
      <c r="H1908">
        <v>2019</v>
      </c>
      <c r="I1908">
        <v>1396</v>
      </c>
      <c r="J1908" t="s">
        <v>10</v>
      </c>
      <c r="K1908" t="str">
        <f>IF(AND(I1908&gt;600,I1908&lt;=1000),"600-1000CC",IF(AND(I1908&gt;1000,I1908&lt;=2000),"1000-2000CC",IF(AND(I1908&gt;2000,I1908&lt;=3000),"2000-3000CC",IF(AND(I1908&gt;3000,I1908&lt;=4000),"3000-4000CC",IF(AND(I1908&gt;4000,I1908&lt;=5000),"4000-5000CC",IF(AND(I1908&gt;5000,I1908&lt;=6000),"&gt;5000CC"))))))</f>
        <v>1000-2000CC</v>
      </c>
    </row>
    <row r="1909" spans="1:11" x14ac:dyDescent="0.3">
      <c r="A1909">
        <v>4000</v>
      </c>
      <c r="B1909" t="s">
        <v>175</v>
      </c>
      <c r="C1909" s="10">
        <v>7.6</v>
      </c>
      <c r="D1909" s="3">
        <v>19272</v>
      </c>
      <c r="E1909" t="s">
        <v>7</v>
      </c>
      <c r="F1909" t="s">
        <v>8</v>
      </c>
      <c r="G1909" t="s">
        <v>9</v>
      </c>
      <c r="H1909">
        <v>2018</v>
      </c>
      <c r="I1909">
        <v>1199</v>
      </c>
      <c r="J1909" t="s">
        <v>10</v>
      </c>
      <c r="K1909" t="str">
        <f>IF(AND(I1909&gt;600,I1909&lt;=1000),"600-1000CC",IF(AND(I1909&gt;1000,I1909&lt;=2000),"1000-2000CC",IF(AND(I1909&gt;2000,I1909&lt;=3000),"2000-3000CC",IF(AND(I1909&gt;3000,I1909&lt;=4000),"3000-4000CC",IF(AND(I1909&gt;4000,I1909&lt;=5000),"4000-5000CC",IF(AND(I1909&gt;5000,I1909&lt;=6000),"&gt;5000CC"))))))</f>
        <v>1000-2000CC</v>
      </c>
    </row>
    <row r="1910" spans="1:11" x14ac:dyDescent="0.3">
      <c r="A1910">
        <v>4842</v>
      </c>
      <c r="B1910" t="s">
        <v>1395</v>
      </c>
      <c r="C1910" s="10">
        <v>7.6</v>
      </c>
      <c r="D1910" s="3">
        <v>168292</v>
      </c>
      <c r="E1910" t="s">
        <v>7</v>
      </c>
      <c r="F1910" t="s">
        <v>8</v>
      </c>
      <c r="G1910" t="s">
        <v>27</v>
      </c>
      <c r="H1910">
        <v>2015</v>
      </c>
      <c r="I1910">
        <v>1498</v>
      </c>
      <c r="J1910" t="s">
        <v>10</v>
      </c>
      <c r="K1910" t="str">
        <f>IF(AND(I1910&gt;600,I1910&lt;=1000),"600-1000CC",IF(AND(I1910&gt;1000,I1910&lt;=2000),"1000-2000CC",IF(AND(I1910&gt;2000,I1910&lt;=3000),"2000-3000CC",IF(AND(I1910&gt;3000,I1910&lt;=4000),"3000-4000CC",IF(AND(I1910&gt;4000,I1910&lt;=5000),"4000-5000CC",IF(AND(I1910&gt;5000,I1910&lt;=6000),"&gt;5000CC"))))))</f>
        <v>1000-2000CC</v>
      </c>
    </row>
    <row r="1911" spans="1:11" x14ac:dyDescent="0.3">
      <c r="A1911">
        <v>4995</v>
      </c>
      <c r="B1911" t="s">
        <v>529</v>
      </c>
      <c r="C1911" s="10">
        <v>7.59</v>
      </c>
      <c r="D1911" s="3">
        <v>125981</v>
      </c>
      <c r="E1911" t="s">
        <v>12</v>
      </c>
      <c r="F1911" t="s">
        <v>13</v>
      </c>
      <c r="G1911" t="s">
        <v>9</v>
      </c>
      <c r="H1911">
        <v>2014</v>
      </c>
      <c r="I1911">
        <v>1197</v>
      </c>
      <c r="J1911" t="s">
        <v>10</v>
      </c>
      <c r="K1911" t="str">
        <f>IF(AND(I1911&gt;600,I1911&lt;=1000),"600-1000CC",IF(AND(I1911&gt;1000,I1911&lt;=2000),"1000-2000CC",IF(AND(I1911&gt;2000,I1911&lt;=3000),"2000-3000CC",IF(AND(I1911&gt;3000,I1911&lt;=4000),"3000-4000CC",IF(AND(I1911&gt;4000,I1911&lt;=5000),"4000-5000CC",IF(AND(I1911&gt;5000,I1911&lt;=6000),"&gt;5000CC"))))))</f>
        <v>1000-2000CC</v>
      </c>
    </row>
    <row r="1912" spans="1:11" x14ac:dyDescent="0.3">
      <c r="A1912">
        <v>6</v>
      </c>
      <c r="B1912" t="s">
        <v>18</v>
      </c>
      <c r="C1912" s="10">
        <v>7.58</v>
      </c>
      <c r="D1912" s="3">
        <v>43688</v>
      </c>
      <c r="E1912" t="s">
        <v>12</v>
      </c>
      <c r="F1912" t="s">
        <v>13</v>
      </c>
      <c r="G1912" t="s">
        <v>9</v>
      </c>
      <c r="H1912">
        <v>2017</v>
      </c>
      <c r="I1912">
        <v>1197</v>
      </c>
      <c r="J1912" t="s">
        <v>10</v>
      </c>
      <c r="K1912" t="str">
        <f>IF(AND(I1912&gt;600,I1912&lt;=1000),"600-1000CC",IF(AND(I1912&gt;1000,I1912&lt;=2000),"1000-2000CC",IF(AND(I1912&gt;2000,I1912&lt;=3000),"2000-3000CC",IF(AND(I1912&gt;3000,I1912&lt;=4000),"3000-4000CC",IF(AND(I1912&gt;4000,I1912&lt;=5000),"4000-5000CC",IF(AND(I1912&gt;5000,I1912&lt;=6000),"&gt;5000CC"))))))</f>
        <v>1000-2000CC</v>
      </c>
    </row>
    <row r="1913" spans="1:11" x14ac:dyDescent="0.3">
      <c r="A1913">
        <v>4597</v>
      </c>
      <c r="B1913" t="s">
        <v>671</v>
      </c>
      <c r="C1913" s="10">
        <v>7.58</v>
      </c>
      <c r="D1913" s="3">
        <v>44641</v>
      </c>
      <c r="E1913" t="s">
        <v>7</v>
      </c>
      <c r="F1913" t="s">
        <v>8</v>
      </c>
      <c r="G1913" t="s">
        <v>9</v>
      </c>
      <c r="H1913">
        <v>2018</v>
      </c>
      <c r="I1913">
        <v>1197</v>
      </c>
      <c r="J1913" t="s">
        <v>10</v>
      </c>
      <c r="K1913" t="str">
        <f>IF(AND(I1913&gt;600,I1913&lt;=1000),"600-1000CC",IF(AND(I1913&gt;1000,I1913&lt;=2000),"1000-2000CC",IF(AND(I1913&gt;2000,I1913&lt;=3000),"2000-3000CC",IF(AND(I1913&gt;3000,I1913&lt;=4000),"3000-4000CC",IF(AND(I1913&gt;4000,I1913&lt;=5000),"4000-5000CC",IF(AND(I1913&gt;5000,I1913&lt;=6000),"&gt;5000CC"))))))</f>
        <v>1000-2000CC</v>
      </c>
    </row>
    <row r="1914" spans="1:11" x14ac:dyDescent="0.3">
      <c r="A1914">
        <v>3547</v>
      </c>
      <c r="B1914" t="s">
        <v>1551</v>
      </c>
      <c r="C1914" s="10">
        <v>7.57</v>
      </c>
      <c r="D1914" s="3">
        <v>83474</v>
      </c>
      <c r="E1914" t="s">
        <v>7</v>
      </c>
      <c r="F1914" t="s">
        <v>8</v>
      </c>
      <c r="G1914" t="s">
        <v>27</v>
      </c>
      <c r="H1914">
        <v>2014</v>
      </c>
      <c r="I1914">
        <v>1198</v>
      </c>
      <c r="J1914" t="s">
        <v>289</v>
      </c>
      <c r="K1914" t="str">
        <f>IF(AND(I1914&gt;600,I1914&lt;=1000),"600-1000CC",IF(AND(I1914&gt;1000,I1914&lt;=2000),"1000-2000CC",IF(AND(I1914&gt;2000,I1914&lt;=3000),"2000-3000CC",IF(AND(I1914&gt;3000,I1914&lt;=4000),"3000-4000CC",IF(AND(I1914&gt;4000,I1914&lt;=5000),"4000-5000CC",IF(AND(I1914&gt;5000,I1914&lt;=6000),"&gt;5000CC"))))))</f>
        <v>1000-2000CC</v>
      </c>
    </row>
    <row r="1915" spans="1:11" x14ac:dyDescent="0.3">
      <c r="A1915">
        <v>5216</v>
      </c>
      <c r="B1915" t="s">
        <v>363</v>
      </c>
      <c r="C1915" s="10">
        <v>7.57</v>
      </c>
      <c r="D1915" s="3">
        <v>68477</v>
      </c>
      <c r="E1915" t="s">
        <v>7</v>
      </c>
      <c r="F1915" t="s">
        <v>13</v>
      </c>
      <c r="G1915" t="s">
        <v>27</v>
      </c>
      <c r="H1915">
        <v>2019</v>
      </c>
      <c r="I1915">
        <v>1451</v>
      </c>
      <c r="J1915" t="s">
        <v>10</v>
      </c>
      <c r="K1915" t="str">
        <f>IF(AND(I1915&gt;600,I1915&lt;=1000),"600-1000CC",IF(AND(I1915&gt;1000,I1915&lt;=2000),"1000-2000CC",IF(AND(I1915&gt;2000,I1915&lt;=3000),"2000-3000CC",IF(AND(I1915&gt;3000,I1915&lt;=4000),"3000-4000CC",IF(AND(I1915&gt;4000,I1915&lt;=5000),"4000-5000CC",IF(AND(I1915&gt;5000,I1915&lt;=6000),"&gt;5000CC"))))))</f>
        <v>1000-2000CC</v>
      </c>
    </row>
    <row r="1916" spans="1:11" x14ac:dyDescent="0.3">
      <c r="A1916">
        <v>5353</v>
      </c>
      <c r="B1916" t="s">
        <v>1892</v>
      </c>
      <c r="C1916" s="10">
        <v>7.57</v>
      </c>
      <c r="D1916" s="3">
        <v>70000</v>
      </c>
      <c r="E1916" t="s">
        <v>7</v>
      </c>
      <c r="F1916" t="s">
        <v>8</v>
      </c>
      <c r="G1916" t="s">
        <v>9</v>
      </c>
      <c r="H1916">
        <v>2019</v>
      </c>
      <c r="I1916">
        <v>796</v>
      </c>
      <c r="J1916" t="s">
        <v>10</v>
      </c>
      <c r="K1916" t="str">
        <f>IF(AND(I1916&gt;600,I1916&lt;=1000),"600-1000CC",IF(AND(I1916&gt;1000,I1916&lt;=2000),"1000-2000CC",IF(AND(I1916&gt;2000,I1916&lt;=3000),"2000-3000CC",IF(AND(I1916&gt;3000,I1916&lt;=4000),"3000-4000CC",IF(AND(I1916&gt;4000,I1916&lt;=5000),"4000-5000CC",IF(AND(I1916&gt;5000,I1916&lt;=6000),"&gt;5000CC"))))))</f>
        <v>600-1000CC</v>
      </c>
    </row>
    <row r="1917" spans="1:11" x14ac:dyDescent="0.3">
      <c r="A1917">
        <v>498</v>
      </c>
      <c r="B1917" t="s">
        <v>432</v>
      </c>
      <c r="C1917" s="10">
        <v>7.55</v>
      </c>
      <c r="D1917" s="3">
        <v>47000</v>
      </c>
      <c r="E1917" t="s">
        <v>12</v>
      </c>
      <c r="F1917" t="s">
        <v>13</v>
      </c>
      <c r="G1917" t="s">
        <v>27</v>
      </c>
      <c r="H1917">
        <v>2017</v>
      </c>
      <c r="I1917">
        <v>1298</v>
      </c>
      <c r="J1917" t="s">
        <v>10</v>
      </c>
      <c r="K1917" t="str">
        <f>IF(AND(I1917&gt;600,I1917&lt;=1000),"600-1000CC",IF(AND(I1917&gt;1000,I1917&lt;=2000),"1000-2000CC",IF(AND(I1917&gt;2000,I1917&lt;=3000),"2000-3000CC",IF(AND(I1917&gt;3000,I1917&lt;=4000),"3000-4000CC",IF(AND(I1917&gt;4000,I1917&lt;=5000),"4000-5000CC",IF(AND(I1917&gt;5000,I1917&lt;=6000),"&gt;5000CC"))))))</f>
        <v>1000-2000CC</v>
      </c>
    </row>
    <row r="1918" spans="1:11" x14ac:dyDescent="0.3">
      <c r="A1918">
        <v>1644</v>
      </c>
      <c r="B1918" t="s">
        <v>939</v>
      </c>
      <c r="C1918" s="10">
        <v>7.55</v>
      </c>
      <c r="D1918" s="3">
        <v>31000</v>
      </c>
      <c r="E1918" t="s">
        <v>12</v>
      </c>
      <c r="F1918" t="s">
        <v>8</v>
      </c>
      <c r="G1918" t="s">
        <v>9</v>
      </c>
      <c r="H1918">
        <v>2017</v>
      </c>
      <c r="I1918">
        <v>1248</v>
      </c>
      <c r="J1918" t="s">
        <v>10</v>
      </c>
      <c r="K1918" t="str">
        <f>IF(AND(I1918&gt;600,I1918&lt;=1000),"600-1000CC",IF(AND(I1918&gt;1000,I1918&lt;=2000),"1000-2000CC",IF(AND(I1918&gt;2000,I1918&lt;=3000),"2000-3000CC",IF(AND(I1918&gt;3000,I1918&lt;=4000),"3000-4000CC",IF(AND(I1918&gt;4000,I1918&lt;=5000),"4000-5000CC",IF(AND(I1918&gt;5000,I1918&lt;=6000),"&gt;5000CC"))))))</f>
        <v>1000-2000CC</v>
      </c>
    </row>
    <row r="1919" spans="1:11" x14ac:dyDescent="0.3">
      <c r="A1919">
        <v>2455</v>
      </c>
      <c r="B1919" t="s">
        <v>375</v>
      </c>
      <c r="C1919" s="10">
        <v>7.55</v>
      </c>
      <c r="D1919" s="3">
        <v>69826</v>
      </c>
      <c r="E1919" t="s">
        <v>12</v>
      </c>
      <c r="F1919" t="s">
        <v>8</v>
      </c>
      <c r="G1919" t="s">
        <v>9</v>
      </c>
      <c r="H1919">
        <v>2018</v>
      </c>
      <c r="I1919">
        <v>1086</v>
      </c>
      <c r="J1919" t="s">
        <v>10</v>
      </c>
      <c r="K1919" t="str">
        <f>IF(AND(I1919&gt;600,I1919&lt;=1000),"600-1000CC",IF(AND(I1919&gt;1000,I1919&lt;=2000),"1000-2000CC",IF(AND(I1919&gt;2000,I1919&lt;=3000),"2000-3000CC",IF(AND(I1919&gt;3000,I1919&lt;=4000),"3000-4000CC",IF(AND(I1919&gt;4000,I1919&lt;=5000),"4000-5000CC",IF(AND(I1919&gt;5000,I1919&lt;=6000),"&gt;5000CC"))))))</f>
        <v>1000-2000CC</v>
      </c>
    </row>
    <row r="1920" spans="1:11" x14ac:dyDescent="0.3">
      <c r="A1920">
        <v>4002</v>
      </c>
      <c r="B1920" t="s">
        <v>1672</v>
      </c>
      <c r="C1920" s="10">
        <v>7.54</v>
      </c>
      <c r="D1920" s="3">
        <v>8635</v>
      </c>
      <c r="E1920" t="s">
        <v>12</v>
      </c>
      <c r="F1920" t="s">
        <v>8</v>
      </c>
      <c r="G1920" t="s">
        <v>9</v>
      </c>
      <c r="H1920">
        <v>2019</v>
      </c>
      <c r="I1920">
        <v>1197</v>
      </c>
      <c r="J1920" t="s">
        <v>10</v>
      </c>
      <c r="K1920" t="str">
        <f>IF(AND(I1920&gt;600,I1920&lt;=1000),"600-1000CC",IF(AND(I1920&gt;1000,I1920&lt;=2000),"1000-2000CC",IF(AND(I1920&gt;2000,I1920&lt;=3000),"2000-3000CC",IF(AND(I1920&gt;3000,I1920&lt;=4000),"3000-4000CC",IF(AND(I1920&gt;4000,I1920&lt;=5000),"4000-5000CC",IF(AND(I1920&gt;5000,I1920&lt;=6000),"&gt;5000CC"))))))</f>
        <v>1000-2000CC</v>
      </c>
    </row>
    <row r="1921" spans="1:11" x14ac:dyDescent="0.3">
      <c r="A1921">
        <v>9</v>
      </c>
      <c r="B1921" t="s">
        <v>21</v>
      </c>
      <c r="C1921" s="10">
        <v>7.53</v>
      </c>
      <c r="D1921" s="3">
        <v>31750</v>
      </c>
      <c r="E1921" t="s">
        <v>12</v>
      </c>
      <c r="F1921" t="s">
        <v>13</v>
      </c>
      <c r="G1921" t="s">
        <v>9</v>
      </c>
      <c r="H1921">
        <v>2017</v>
      </c>
      <c r="I1921">
        <v>1498</v>
      </c>
      <c r="J1921" t="s">
        <v>10</v>
      </c>
      <c r="K1921" t="str">
        <f>IF(AND(I1921&gt;600,I1921&lt;=1000),"600-1000CC",IF(AND(I1921&gt;1000,I1921&lt;=2000),"1000-2000CC",IF(AND(I1921&gt;2000,I1921&lt;=3000),"2000-3000CC",IF(AND(I1921&gt;3000,I1921&lt;=4000),"3000-4000CC",IF(AND(I1921&gt;4000,I1921&lt;=5000),"4000-5000CC",IF(AND(I1921&gt;5000,I1921&lt;=6000),"&gt;5000CC"))))))</f>
        <v>1000-2000CC</v>
      </c>
    </row>
    <row r="1922" spans="1:11" x14ac:dyDescent="0.3">
      <c r="A1922">
        <v>2247</v>
      </c>
      <c r="B1922" t="s">
        <v>277</v>
      </c>
      <c r="C1922" s="10">
        <v>7.52</v>
      </c>
      <c r="D1922" s="3">
        <v>15000</v>
      </c>
      <c r="E1922" t="s">
        <v>12</v>
      </c>
      <c r="F1922" t="s">
        <v>8</v>
      </c>
      <c r="G1922" t="s">
        <v>9</v>
      </c>
      <c r="H1922">
        <v>2020</v>
      </c>
      <c r="I1922">
        <v>1591</v>
      </c>
      <c r="J1922" t="s">
        <v>10</v>
      </c>
      <c r="K1922" t="str">
        <f>IF(AND(I1922&gt;600,I1922&lt;=1000),"600-1000CC",IF(AND(I1922&gt;1000,I1922&lt;=2000),"1000-2000CC",IF(AND(I1922&gt;2000,I1922&lt;=3000),"2000-3000CC",IF(AND(I1922&gt;3000,I1922&lt;=4000),"3000-4000CC",IF(AND(I1922&gt;4000,I1922&lt;=5000),"4000-5000CC",IF(AND(I1922&gt;5000,I1922&lt;=6000),"&gt;5000CC"))))))</f>
        <v>1000-2000CC</v>
      </c>
    </row>
    <row r="1923" spans="1:11" x14ac:dyDescent="0.3">
      <c r="A1923">
        <v>1318</v>
      </c>
      <c r="B1923" t="s">
        <v>671</v>
      </c>
      <c r="C1923" s="10">
        <v>7.51</v>
      </c>
      <c r="D1923" s="3">
        <v>90000</v>
      </c>
      <c r="E1923" t="s">
        <v>7</v>
      </c>
      <c r="F1923" t="s">
        <v>8</v>
      </c>
      <c r="G1923" t="s">
        <v>9</v>
      </c>
      <c r="H1923">
        <v>2018</v>
      </c>
      <c r="I1923">
        <v>2993</v>
      </c>
      <c r="J1923" t="s">
        <v>10</v>
      </c>
      <c r="K1923" t="str">
        <f>IF(AND(I1923&gt;600,I1923&lt;=1000),"600-1000CC",IF(AND(I1923&gt;1000,I1923&lt;=2000),"1000-2000CC",IF(AND(I1923&gt;2000,I1923&lt;=3000),"2000-3000CC",IF(AND(I1923&gt;3000,I1923&lt;=4000),"3000-4000CC",IF(AND(I1923&gt;4000,I1923&lt;=5000),"4000-5000CC",IF(AND(I1923&gt;5000,I1923&lt;=6000),"&gt;5000CC"))))))</f>
        <v>2000-3000CC</v>
      </c>
    </row>
    <row r="1924" spans="1:11" x14ac:dyDescent="0.3">
      <c r="A1924">
        <v>2356</v>
      </c>
      <c r="B1924" t="s">
        <v>458</v>
      </c>
      <c r="C1924" s="10">
        <v>7.51</v>
      </c>
      <c r="D1924" s="3">
        <v>43000</v>
      </c>
      <c r="E1924" t="s">
        <v>12</v>
      </c>
      <c r="F1924" t="s">
        <v>8</v>
      </c>
      <c r="G1924" t="s">
        <v>9</v>
      </c>
      <c r="H1924">
        <v>2016</v>
      </c>
      <c r="I1924">
        <v>1495</v>
      </c>
      <c r="J1924" t="s">
        <v>61</v>
      </c>
      <c r="K1924" t="str">
        <f>IF(AND(I1924&gt;600,I1924&lt;=1000),"600-1000CC",IF(AND(I1924&gt;1000,I1924&lt;=2000),"1000-2000CC",IF(AND(I1924&gt;2000,I1924&lt;=3000),"2000-3000CC",IF(AND(I1924&gt;3000,I1924&lt;=4000),"3000-4000CC",IF(AND(I1924&gt;4000,I1924&lt;=5000),"4000-5000CC",IF(AND(I1924&gt;5000,I1924&lt;=6000),"&gt;5000CC"))))))</f>
        <v>1000-2000CC</v>
      </c>
    </row>
    <row r="1925" spans="1:11" x14ac:dyDescent="0.3">
      <c r="A1925">
        <v>3416</v>
      </c>
      <c r="B1925" t="s">
        <v>1521</v>
      </c>
      <c r="C1925" s="10">
        <v>7.51</v>
      </c>
      <c r="D1925" s="3">
        <v>98234</v>
      </c>
      <c r="E1925" t="s">
        <v>7</v>
      </c>
      <c r="F1925" t="s">
        <v>8</v>
      </c>
      <c r="G1925" t="s">
        <v>9</v>
      </c>
      <c r="H1925">
        <v>2014</v>
      </c>
      <c r="I1925">
        <v>1461</v>
      </c>
      <c r="J1925" t="s">
        <v>61</v>
      </c>
      <c r="K1925" t="str">
        <f>IF(AND(I1925&gt;600,I1925&lt;=1000),"600-1000CC",IF(AND(I1925&gt;1000,I1925&lt;=2000),"1000-2000CC",IF(AND(I1925&gt;2000,I1925&lt;=3000),"2000-3000CC",IF(AND(I1925&gt;3000,I1925&lt;=4000),"3000-4000CC",IF(AND(I1925&gt;4000,I1925&lt;=5000),"4000-5000CC",IF(AND(I1925&gt;5000,I1925&lt;=6000),"&gt;5000CC"))))))</f>
        <v>1000-2000CC</v>
      </c>
    </row>
    <row r="1926" spans="1:11" x14ac:dyDescent="0.3">
      <c r="A1926">
        <v>254</v>
      </c>
      <c r="B1926" t="s">
        <v>241</v>
      </c>
      <c r="C1926" s="10">
        <v>7.5</v>
      </c>
      <c r="D1926" s="3">
        <v>5000</v>
      </c>
      <c r="E1926" t="s">
        <v>242</v>
      </c>
      <c r="F1926" t="s">
        <v>8</v>
      </c>
      <c r="G1926" t="s">
        <v>9</v>
      </c>
      <c r="H1926">
        <v>2022</v>
      </c>
      <c r="I1926">
        <v>1197</v>
      </c>
      <c r="J1926" t="s">
        <v>10</v>
      </c>
      <c r="K1926" t="str">
        <f>IF(AND(I1926&gt;600,I1926&lt;=1000),"600-1000CC",IF(AND(I1926&gt;1000,I1926&lt;=2000),"1000-2000CC",IF(AND(I1926&gt;2000,I1926&lt;=3000),"2000-3000CC",IF(AND(I1926&gt;3000,I1926&lt;=4000),"3000-4000CC",IF(AND(I1926&gt;4000,I1926&lt;=5000),"4000-5000CC",IF(AND(I1926&gt;5000,I1926&lt;=6000),"&gt;5000CC"))))))</f>
        <v>1000-2000CC</v>
      </c>
    </row>
    <row r="1927" spans="1:11" x14ac:dyDescent="0.3">
      <c r="A1927">
        <v>428</v>
      </c>
      <c r="B1927" t="s">
        <v>374</v>
      </c>
      <c r="C1927" s="10">
        <v>7.5</v>
      </c>
      <c r="D1927" s="3">
        <v>25000</v>
      </c>
      <c r="E1927" t="s">
        <v>12</v>
      </c>
      <c r="F1927" t="s">
        <v>8</v>
      </c>
      <c r="G1927" t="s">
        <v>9</v>
      </c>
      <c r="H1927">
        <v>2019</v>
      </c>
      <c r="I1927">
        <v>1197</v>
      </c>
      <c r="J1927" t="s">
        <v>10</v>
      </c>
      <c r="K1927" t="str">
        <f>IF(AND(I1927&gt;600,I1927&lt;=1000),"600-1000CC",IF(AND(I1927&gt;1000,I1927&lt;=2000),"1000-2000CC",IF(AND(I1927&gt;2000,I1927&lt;=3000),"2000-3000CC",IF(AND(I1927&gt;3000,I1927&lt;=4000),"3000-4000CC",IF(AND(I1927&gt;4000,I1927&lt;=5000),"4000-5000CC",IF(AND(I1927&gt;5000,I1927&lt;=6000),"&gt;5000CC"))))))</f>
        <v>1000-2000CC</v>
      </c>
    </row>
    <row r="1928" spans="1:11" x14ac:dyDescent="0.3">
      <c r="A1928">
        <v>435</v>
      </c>
      <c r="B1928" t="s">
        <v>381</v>
      </c>
      <c r="C1928" s="10">
        <v>7.5</v>
      </c>
      <c r="D1928" s="3">
        <v>30000</v>
      </c>
      <c r="E1928" t="s">
        <v>12</v>
      </c>
      <c r="F1928" t="s">
        <v>8</v>
      </c>
      <c r="G1928" t="s">
        <v>27</v>
      </c>
      <c r="H1928">
        <v>2019</v>
      </c>
      <c r="I1928">
        <v>1199</v>
      </c>
      <c r="J1928" t="s">
        <v>10</v>
      </c>
      <c r="K1928" t="str">
        <f>IF(AND(I1928&gt;600,I1928&lt;=1000),"600-1000CC",IF(AND(I1928&gt;1000,I1928&lt;=2000),"1000-2000CC",IF(AND(I1928&gt;2000,I1928&lt;=3000),"2000-3000CC",IF(AND(I1928&gt;3000,I1928&lt;=4000),"3000-4000CC",IF(AND(I1928&gt;4000,I1928&lt;=5000),"4000-5000CC",IF(AND(I1928&gt;5000,I1928&lt;=6000),"&gt;5000CC"))))))</f>
        <v>1000-2000CC</v>
      </c>
    </row>
    <row r="1929" spans="1:11" x14ac:dyDescent="0.3">
      <c r="A1929">
        <v>813</v>
      </c>
      <c r="B1929" t="s">
        <v>246</v>
      </c>
      <c r="C1929" s="10">
        <v>7.5</v>
      </c>
      <c r="D1929" s="3">
        <v>60477</v>
      </c>
      <c r="E1929" t="s">
        <v>12</v>
      </c>
      <c r="F1929" t="s">
        <v>8</v>
      </c>
      <c r="G1929" t="s">
        <v>9</v>
      </c>
      <c r="H1929">
        <v>2017</v>
      </c>
      <c r="I1929">
        <v>1248</v>
      </c>
      <c r="J1929" t="s">
        <v>10</v>
      </c>
      <c r="K1929" t="str">
        <f>IF(AND(I1929&gt;600,I1929&lt;=1000),"600-1000CC",IF(AND(I1929&gt;1000,I1929&lt;=2000),"1000-2000CC",IF(AND(I1929&gt;2000,I1929&lt;=3000),"2000-3000CC",IF(AND(I1929&gt;3000,I1929&lt;=4000),"3000-4000CC",IF(AND(I1929&gt;4000,I1929&lt;=5000),"4000-5000CC",IF(AND(I1929&gt;5000,I1929&lt;=6000),"&gt;5000CC"))))))</f>
        <v>1000-2000CC</v>
      </c>
    </row>
    <row r="1930" spans="1:11" x14ac:dyDescent="0.3">
      <c r="A1930">
        <v>1404</v>
      </c>
      <c r="B1930" t="s">
        <v>883</v>
      </c>
      <c r="C1930" s="10">
        <v>7.5</v>
      </c>
      <c r="D1930" s="3">
        <v>43000</v>
      </c>
      <c r="E1930" t="s">
        <v>7</v>
      </c>
      <c r="F1930" t="s">
        <v>13</v>
      </c>
      <c r="G1930" t="s">
        <v>9</v>
      </c>
      <c r="H1930">
        <v>2018</v>
      </c>
      <c r="I1930">
        <v>814</v>
      </c>
      <c r="J1930" t="s">
        <v>10</v>
      </c>
      <c r="K1930" t="str">
        <f>IF(AND(I1930&gt;600,I1930&lt;=1000),"600-1000CC",IF(AND(I1930&gt;1000,I1930&lt;=2000),"1000-2000CC",IF(AND(I1930&gt;2000,I1930&lt;=3000),"2000-3000CC",IF(AND(I1930&gt;3000,I1930&lt;=4000),"3000-4000CC",IF(AND(I1930&gt;4000,I1930&lt;=5000),"4000-5000CC",IF(AND(I1930&gt;5000,I1930&lt;=6000),"&gt;5000CC"))))))</f>
        <v>600-1000CC</v>
      </c>
    </row>
    <row r="1931" spans="1:11" x14ac:dyDescent="0.3">
      <c r="A1931">
        <v>1586</v>
      </c>
      <c r="B1931" t="s">
        <v>911</v>
      </c>
      <c r="C1931" s="10">
        <v>7.5</v>
      </c>
      <c r="D1931" s="3">
        <v>63001</v>
      </c>
      <c r="E1931" t="s">
        <v>12</v>
      </c>
      <c r="F1931" t="s">
        <v>8</v>
      </c>
      <c r="G1931" t="s">
        <v>9</v>
      </c>
      <c r="H1931">
        <v>2017</v>
      </c>
      <c r="I1931">
        <v>1950</v>
      </c>
      <c r="J1931" t="s">
        <v>10</v>
      </c>
      <c r="K1931" t="str">
        <f>IF(AND(I1931&gt;600,I1931&lt;=1000),"600-1000CC",IF(AND(I1931&gt;1000,I1931&lt;=2000),"1000-2000CC",IF(AND(I1931&gt;2000,I1931&lt;=3000),"2000-3000CC",IF(AND(I1931&gt;3000,I1931&lt;=4000),"3000-4000CC",IF(AND(I1931&gt;4000,I1931&lt;=5000),"4000-5000CC",IF(AND(I1931&gt;5000,I1931&lt;=6000),"&gt;5000CC"))))))</f>
        <v>1000-2000CC</v>
      </c>
    </row>
    <row r="1932" spans="1:11" x14ac:dyDescent="0.3">
      <c r="A1932">
        <v>1633</v>
      </c>
      <c r="B1932" t="s">
        <v>40</v>
      </c>
      <c r="C1932" s="10">
        <v>7.5</v>
      </c>
      <c r="D1932" s="3">
        <v>30000</v>
      </c>
      <c r="E1932" t="s">
        <v>12</v>
      </c>
      <c r="F1932" t="s">
        <v>8</v>
      </c>
      <c r="G1932" t="s">
        <v>9</v>
      </c>
      <c r="H1932">
        <v>2019</v>
      </c>
      <c r="I1932">
        <v>1197</v>
      </c>
      <c r="J1932" t="s">
        <v>10</v>
      </c>
      <c r="K1932" t="str">
        <f>IF(AND(I1932&gt;600,I1932&lt;=1000),"600-1000CC",IF(AND(I1932&gt;1000,I1932&lt;=2000),"1000-2000CC",IF(AND(I1932&gt;2000,I1932&lt;=3000),"2000-3000CC",IF(AND(I1932&gt;3000,I1932&lt;=4000),"3000-4000CC",IF(AND(I1932&gt;4000,I1932&lt;=5000),"4000-5000CC",IF(AND(I1932&gt;5000,I1932&lt;=6000),"&gt;5000CC"))))))</f>
        <v>1000-2000CC</v>
      </c>
    </row>
    <row r="1933" spans="1:11" x14ac:dyDescent="0.3">
      <c r="A1933">
        <v>1645</v>
      </c>
      <c r="B1933" t="s">
        <v>940</v>
      </c>
      <c r="C1933" s="10">
        <v>7.5</v>
      </c>
      <c r="D1933" s="3">
        <v>46000</v>
      </c>
      <c r="E1933" t="s">
        <v>7</v>
      </c>
      <c r="F1933" t="s">
        <v>8</v>
      </c>
      <c r="G1933" t="s">
        <v>9</v>
      </c>
      <c r="H1933">
        <v>2018</v>
      </c>
      <c r="I1933">
        <v>1199</v>
      </c>
      <c r="J1933" t="s">
        <v>10</v>
      </c>
      <c r="K1933" t="str">
        <f>IF(AND(I1933&gt;600,I1933&lt;=1000),"600-1000CC",IF(AND(I1933&gt;1000,I1933&lt;=2000),"1000-2000CC",IF(AND(I1933&gt;2000,I1933&lt;=3000),"2000-3000CC",IF(AND(I1933&gt;3000,I1933&lt;=4000),"3000-4000CC",IF(AND(I1933&gt;4000,I1933&lt;=5000),"4000-5000CC",IF(AND(I1933&gt;5000,I1933&lt;=6000),"&gt;5000CC"))))))</f>
        <v>1000-2000CC</v>
      </c>
    </row>
    <row r="1934" spans="1:11" x14ac:dyDescent="0.3">
      <c r="A1934">
        <v>1812</v>
      </c>
      <c r="B1934" t="s">
        <v>516</v>
      </c>
      <c r="C1934" s="10">
        <v>7.5</v>
      </c>
      <c r="D1934" s="3">
        <v>48632</v>
      </c>
      <c r="E1934" t="s">
        <v>7</v>
      </c>
      <c r="F1934" t="s">
        <v>8</v>
      </c>
      <c r="G1934" t="s">
        <v>9</v>
      </c>
      <c r="H1934">
        <v>2018</v>
      </c>
      <c r="I1934">
        <v>1498</v>
      </c>
      <c r="J1934" t="s">
        <v>10</v>
      </c>
      <c r="K1934" t="str">
        <f>IF(AND(I1934&gt;600,I1934&lt;=1000),"600-1000CC",IF(AND(I1934&gt;1000,I1934&lt;=2000),"1000-2000CC",IF(AND(I1934&gt;2000,I1934&lt;=3000),"2000-3000CC",IF(AND(I1934&gt;3000,I1934&lt;=4000),"3000-4000CC",IF(AND(I1934&gt;4000,I1934&lt;=5000),"4000-5000CC",IF(AND(I1934&gt;5000,I1934&lt;=6000),"&gt;5000CC"))))))</f>
        <v>1000-2000CC</v>
      </c>
    </row>
    <row r="1935" spans="1:11" x14ac:dyDescent="0.3">
      <c r="A1935">
        <v>1887</v>
      </c>
      <c r="B1935" t="s">
        <v>1040</v>
      </c>
      <c r="C1935" s="10">
        <v>7.5</v>
      </c>
      <c r="D1935" s="3">
        <v>120000</v>
      </c>
      <c r="E1935" t="s">
        <v>7</v>
      </c>
      <c r="F1935" t="s">
        <v>8</v>
      </c>
      <c r="G1935" t="s">
        <v>75</v>
      </c>
      <c r="H1935">
        <v>2013</v>
      </c>
      <c r="I1935">
        <v>2179</v>
      </c>
      <c r="J1935" t="s">
        <v>61</v>
      </c>
      <c r="K1935" t="str">
        <f>IF(AND(I1935&gt;600,I1935&lt;=1000),"600-1000CC",IF(AND(I1935&gt;1000,I1935&lt;=2000),"1000-2000CC",IF(AND(I1935&gt;2000,I1935&lt;=3000),"2000-3000CC",IF(AND(I1935&gt;3000,I1935&lt;=4000),"3000-4000CC",IF(AND(I1935&gt;4000,I1935&lt;=5000),"4000-5000CC",IF(AND(I1935&gt;5000,I1935&lt;=6000),"&gt;5000CC"))))))</f>
        <v>2000-3000CC</v>
      </c>
    </row>
    <row r="1936" spans="1:11" x14ac:dyDescent="0.3">
      <c r="A1936">
        <v>1926</v>
      </c>
      <c r="B1936" t="s">
        <v>1050</v>
      </c>
      <c r="C1936" s="10">
        <v>7.5</v>
      </c>
      <c r="D1936" s="3">
        <v>80000</v>
      </c>
      <c r="E1936" t="s">
        <v>7</v>
      </c>
      <c r="F1936" t="s">
        <v>8</v>
      </c>
      <c r="G1936" t="s">
        <v>9</v>
      </c>
      <c r="H1936">
        <v>2018</v>
      </c>
      <c r="I1936">
        <v>2354</v>
      </c>
      <c r="J1936" t="s">
        <v>10</v>
      </c>
      <c r="K1936" t="str">
        <f>IF(AND(I1936&gt;600,I1936&lt;=1000),"600-1000CC",IF(AND(I1936&gt;1000,I1936&lt;=2000),"1000-2000CC",IF(AND(I1936&gt;2000,I1936&lt;=3000),"2000-3000CC",IF(AND(I1936&gt;3000,I1936&lt;=4000),"3000-4000CC",IF(AND(I1936&gt;4000,I1936&lt;=5000),"4000-5000CC",IF(AND(I1936&gt;5000,I1936&lt;=6000),"&gt;5000CC"))))))</f>
        <v>2000-3000CC</v>
      </c>
    </row>
    <row r="1937" spans="1:11" x14ac:dyDescent="0.3">
      <c r="A1937">
        <v>2027</v>
      </c>
      <c r="B1937" t="s">
        <v>436</v>
      </c>
      <c r="C1937" s="10">
        <v>7.5</v>
      </c>
      <c r="D1937" s="3">
        <v>90000</v>
      </c>
      <c r="E1937" t="s">
        <v>7</v>
      </c>
      <c r="F1937" t="s">
        <v>8</v>
      </c>
      <c r="G1937" t="s">
        <v>9</v>
      </c>
      <c r="H1937">
        <v>2017</v>
      </c>
      <c r="I1937">
        <v>1493</v>
      </c>
      <c r="J1937" t="s">
        <v>61</v>
      </c>
      <c r="K1937" t="str">
        <f>IF(AND(I1937&gt;600,I1937&lt;=1000),"600-1000CC",IF(AND(I1937&gt;1000,I1937&lt;=2000),"1000-2000CC",IF(AND(I1937&gt;2000,I1937&lt;=3000),"2000-3000CC",IF(AND(I1937&gt;3000,I1937&lt;=4000),"3000-4000CC",IF(AND(I1937&gt;4000,I1937&lt;=5000),"4000-5000CC",IF(AND(I1937&gt;5000,I1937&lt;=6000),"&gt;5000CC"))))))</f>
        <v>1000-2000CC</v>
      </c>
    </row>
    <row r="1938" spans="1:11" x14ac:dyDescent="0.3">
      <c r="A1938">
        <v>2148</v>
      </c>
      <c r="B1938" t="s">
        <v>1136</v>
      </c>
      <c r="C1938" s="10">
        <v>7.5</v>
      </c>
      <c r="D1938" s="3">
        <v>31000</v>
      </c>
      <c r="E1938" t="s">
        <v>242</v>
      </c>
      <c r="F1938" t="s">
        <v>8</v>
      </c>
      <c r="G1938" t="s">
        <v>9</v>
      </c>
      <c r="H1938">
        <v>2021</v>
      </c>
      <c r="I1938">
        <v>1197</v>
      </c>
      <c r="J1938" t="s">
        <v>10</v>
      </c>
      <c r="K1938" t="str">
        <f>IF(AND(I1938&gt;600,I1938&lt;=1000),"600-1000CC",IF(AND(I1938&gt;1000,I1938&lt;=2000),"1000-2000CC",IF(AND(I1938&gt;2000,I1938&lt;=3000),"2000-3000CC",IF(AND(I1938&gt;3000,I1938&lt;=4000),"3000-4000CC",IF(AND(I1938&gt;4000,I1938&lt;=5000),"4000-5000CC",IF(AND(I1938&gt;5000,I1938&lt;=6000),"&gt;5000CC"))))))</f>
        <v>1000-2000CC</v>
      </c>
    </row>
    <row r="1939" spans="1:11" x14ac:dyDescent="0.3">
      <c r="A1939">
        <v>2205</v>
      </c>
      <c r="B1939" t="s">
        <v>285</v>
      </c>
      <c r="C1939" s="10">
        <v>7.5</v>
      </c>
      <c r="D1939" s="3">
        <v>98725</v>
      </c>
      <c r="E1939" t="s">
        <v>7</v>
      </c>
      <c r="F1939" t="s">
        <v>8</v>
      </c>
      <c r="G1939" t="s">
        <v>9</v>
      </c>
      <c r="H1939">
        <v>2013</v>
      </c>
      <c r="I1939">
        <v>1582</v>
      </c>
      <c r="J1939" t="s">
        <v>10</v>
      </c>
      <c r="K1939" t="str">
        <f>IF(AND(I1939&gt;600,I1939&lt;=1000),"600-1000CC",IF(AND(I1939&gt;1000,I1939&lt;=2000),"1000-2000CC",IF(AND(I1939&gt;2000,I1939&lt;=3000),"2000-3000CC",IF(AND(I1939&gt;3000,I1939&lt;=4000),"3000-4000CC",IF(AND(I1939&gt;4000,I1939&lt;=5000),"4000-5000CC",IF(AND(I1939&gt;5000,I1939&lt;=6000),"&gt;5000CC"))))))</f>
        <v>1000-2000CC</v>
      </c>
    </row>
    <row r="1940" spans="1:11" x14ac:dyDescent="0.3">
      <c r="A1940">
        <v>2240</v>
      </c>
      <c r="B1940" t="s">
        <v>1161</v>
      </c>
      <c r="C1940" s="10">
        <v>7.5</v>
      </c>
      <c r="D1940" s="3">
        <v>98328</v>
      </c>
      <c r="E1940" t="s">
        <v>12</v>
      </c>
      <c r="F1940" t="s">
        <v>13</v>
      </c>
      <c r="G1940" t="s">
        <v>9</v>
      </c>
      <c r="H1940">
        <v>2019</v>
      </c>
      <c r="I1940">
        <v>1197</v>
      </c>
      <c r="J1940" t="s">
        <v>10</v>
      </c>
      <c r="K1940" t="str">
        <f>IF(AND(I1940&gt;600,I1940&lt;=1000),"600-1000CC",IF(AND(I1940&gt;1000,I1940&lt;=2000),"1000-2000CC",IF(AND(I1940&gt;2000,I1940&lt;=3000),"2000-3000CC",IF(AND(I1940&gt;3000,I1940&lt;=4000),"3000-4000CC",IF(AND(I1940&gt;4000,I1940&lt;=5000),"4000-5000CC",IF(AND(I1940&gt;5000,I1940&lt;=6000),"&gt;5000CC"))))))</f>
        <v>1000-2000CC</v>
      </c>
    </row>
    <row r="1941" spans="1:11" x14ac:dyDescent="0.3">
      <c r="A1941">
        <v>2275</v>
      </c>
      <c r="B1941" t="s">
        <v>725</v>
      </c>
      <c r="C1941" s="10">
        <v>7.5</v>
      </c>
      <c r="D1941" s="3">
        <v>35000</v>
      </c>
      <c r="E1941" t="s">
        <v>12</v>
      </c>
      <c r="F1941" t="s">
        <v>8</v>
      </c>
      <c r="G1941" t="s">
        <v>9</v>
      </c>
      <c r="H1941">
        <v>2020</v>
      </c>
      <c r="I1941">
        <v>1396</v>
      </c>
      <c r="J1941" t="s">
        <v>10</v>
      </c>
      <c r="K1941" t="str">
        <f>IF(AND(I1941&gt;600,I1941&lt;=1000),"600-1000CC",IF(AND(I1941&gt;1000,I1941&lt;=2000),"1000-2000CC",IF(AND(I1941&gt;2000,I1941&lt;=3000),"2000-3000CC",IF(AND(I1941&gt;3000,I1941&lt;=4000),"3000-4000CC",IF(AND(I1941&gt;4000,I1941&lt;=5000),"4000-5000CC",IF(AND(I1941&gt;5000,I1941&lt;=6000),"&gt;5000CC"))))))</f>
        <v>1000-2000CC</v>
      </c>
    </row>
    <row r="1942" spans="1:11" x14ac:dyDescent="0.3">
      <c r="A1942">
        <v>2294</v>
      </c>
      <c r="B1942" t="s">
        <v>1180</v>
      </c>
      <c r="C1942" s="10">
        <v>7.5</v>
      </c>
      <c r="D1942" s="3">
        <v>56500</v>
      </c>
      <c r="E1942" t="s">
        <v>7</v>
      </c>
      <c r="F1942" t="s">
        <v>8</v>
      </c>
      <c r="G1942" t="s">
        <v>9</v>
      </c>
      <c r="H1942">
        <v>2017</v>
      </c>
      <c r="I1942">
        <v>1248</v>
      </c>
      <c r="J1942" t="s">
        <v>10</v>
      </c>
      <c r="K1942" t="str">
        <f>IF(AND(I1942&gt;600,I1942&lt;=1000),"600-1000CC",IF(AND(I1942&gt;1000,I1942&lt;=2000),"1000-2000CC",IF(AND(I1942&gt;2000,I1942&lt;=3000),"2000-3000CC",IF(AND(I1942&gt;3000,I1942&lt;=4000),"3000-4000CC",IF(AND(I1942&gt;4000,I1942&lt;=5000),"4000-5000CC",IF(AND(I1942&gt;5000,I1942&lt;=6000),"&gt;5000CC"))))))</f>
        <v>1000-2000CC</v>
      </c>
    </row>
    <row r="1943" spans="1:11" x14ac:dyDescent="0.3">
      <c r="A1943">
        <v>2373</v>
      </c>
      <c r="B1943" t="s">
        <v>1211</v>
      </c>
      <c r="C1943" s="10">
        <v>7.5</v>
      </c>
      <c r="D1943" s="3">
        <v>70000</v>
      </c>
      <c r="E1943" t="s">
        <v>7</v>
      </c>
      <c r="F1943" t="s">
        <v>13</v>
      </c>
      <c r="G1943" t="s">
        <v>27</v>
      </c>
      <c r="H1943">
        <v>2011</v>
      </c>
      <c r="I1943">
        <v>1794</v>
      </c>
      <c r="J1943" t="s">
        <v>10</v>
      </c>
      <c r="K1943" t="str">
        <f>IF(AND(I1943&gt;600,I1943&lt;=1000),"600-1000CC",IF(AND(I1943&gt;1000,I1943&lt;=2000),"1000-2000CC",IF(AND(I1943&gt;2000,I1943&lt;=3000),"2000-3000CC",IF(AND(I1943&gt;3000,I1943&lt;=4000),"3000-4000CC",IF(AND(I1943&gt;4000,I1943&lt;=5000),"4000-5000CC",IF(AND(I1943&gt;5000,I1943&lt;=6000),"&gt;5000CC"))))))</f>
        <v>1000-2000CC</v>
      </c>
    </row>
    <row r="1944" spans="1:11" x14ac:dyDescent="0.3">
      <c r="A1944">
        <v>2488</v>
      </c>
      <c r="B1944" t="s">
        <v>757</v>
      </c>
      <c r="C1944" s="10">
        <v>7.5</v>
      </c>
      <c r="D1944" s="3">
        <v>86000</v>
      </c>
      <c r="E1944" t="s">
        <v>7</v>
      </c>
      <c r="F1944" t="s">
        <v>8</v>
      </c>
      <c r="G1944" t="s">
        <v>9</v>
      </c>
      <c r="H1944">
        <v>2018</v>
      </c>
      <c r="I1944">
        <v>624</v>
      </c>
      <c r="J1944" t="s">
        <v>127</v>
      </c>
      <c r="K1944" t="str">
        <f>IF(AND(I1944&gt;600,I1944&lt;=1000),"600-1000CC",IF(AND(I1944&gt;1000,I1944&lt;=2000),"1000-2000CC",IF(AND(I1944&gt;2000,I1944&lt;=3000),"2000-3000CC",IF(AND(I1944&gt;3000,I1944&lt;=4000),"3000-4000CC",IF(AND(I1944&gt;4000,I1944&lt;=5000),"4000-5000CC",IF(AND(I1944&gt;5000,I1944&lt;=6000),"&gt;5000CC"))))))</f>
        <v>600-1000CC</v>
      </c>
    </row>
    <row r="1945" spans="1:11" x14ac:dyDescent="0.3">
      <c r="A1945">
        <v>2503</v>
      </c>
      <c r="B1945" t="s">
        <v>741</v>
      </c>
      <c r="C1945" s="10">
        <v>7.5</v>
      </c>
      <c r="D1945" s="3">
        <v>7000</v>
      </c>
      <c r="E1945" t="s">
        <v>12</v>
      </c>
      <c r="F1945" t="s">
        <v>8</v>
      </c>
      <c r="G1945" t="s">
        <v>9</v>
      </c>
      <c r="H1945">
        <v>2019</v>
      </c>
      <c r="I1945">
        <v>1493</v>
      </c>
      <c r="J1945" t="s">
        <v>10</v>
      </c>
      <c r="K1945" t="str">
        <f>IF(AND(I1945&gt;600,I1945&lt;=1000),"600-1000CC",IF(AND(I1945&gt;1000,I1945&lt;=2000),"1000-2000CC",IF(AND(I1945&gt;2000,I1945&lt;=3000),"2000-3000CC",IF(AND(I1945&gt;3000,I1945&lt;=4000),"3000-4000CC",IF(AND(I1945&gt;4000,I1945&lt;=5000),"4000-5000CC",IF(AND(I1945&gt;5000,I1945&lt;=6000),"&gt;5000CC"))))))</f>
        <v>1000-2000CC</v>
      </c>
    </row>
    <row r="1946" spans="1:11" x14ac:dyDescent="0.3">
      <c r="A1946">
        <v>2608</v>
      </c>
      <c r="B1946" t="s">
        <v>1255</v>
      </c>
      <c r="C1946" s="10">
        <v>7.5</v>
      </c>
      <c r="D1946" s="3">
        <v>130000</v>
      </c>
      <c r="E1946" t="s">
        <v>7</v>
      </c>
      <c r="F1946" t="s">
        <v>8</v>
      </c>
      <c r="G1946" t="s">
        <v>9</v>
      </c>
      <c r="H1946">
        <v>2015</v>
      </c>
      <c r="I1946">
        <v>1461</v>
      </c>
      <c r="J1946" t="s">
        <v>10</v>
      </c>
      <c r="K1946" t="str">
        <f>IF(AND(I1946&gt;600,I1946&lt;=1000),"600-1000CC",IF(AND(I1946&gt;1000,I1946&lt;=2000),"1000-2000CC",IF(AND(I1946&gt;2000,I1946&lt;=3000),"2000-3000CC",IF(AND(I1946&gt;3000,I1946&lt;=4000),"3000-4000CC",IF(AND(I1946&gt;4000,I1946&lt;=5000),"4000-5000CC",IF(AND(I1946&gt;5000,I1946&lt;=6000),"&gt;5000CC"))))))</f>
        <v>1000-2000CC</v>
      </c>
    </row>
    <row r="1947" spans="1:11" x14ac:dyDescent="0.3">
      <c r="A1947">
        <v>3033</v>
      </c>
      <c r="B1947" t="s">
        <v>431</v>
      </c>
      <c r="C1947" s="10">
        <v>7.5</v>
      </c>
      <c r="D1947" s="3">
        <v>40000</v>
      </c>
      <c r="E1947" t="s">
        <v>7</v>
      </c>
      <c r="F1947" t="s">
        <v>8</v>
      </c>
      <c r="G1947" t="s">
        <v>9</v>
      </c>
      <c r="H1947">
        <v>2019</v>
      </c>
      <c r="I1947">
        <v>2143</v>
      </c>
      <c r="J1947" t="s">
        <v>10</v>
      </c>
      <c r="K1947" t="str">
        <f>IF(AND(I1947&gt;600,I1947&lt;=1000),"600-1000CC",IF(AND(I1947&gt;1000,I1947&lt;=2000),"1000-2000CC",IF(AND(I1947&gt;2000,I1947&lt;=3000),"2000-3000CC",IF(AND(I1947&gt;3000,I1947&lt;=4000),"3000-4000CC",IF(AND(I1947&gt;4000,I1947&lt;=5000),"4000-5000CC",IF(AND(I1947&gt;5000,I1947&lt;=6000),"&gt;5000CC"))))))</f>
        <v>2000-3000CC</v>
      </c>
    </row>
    <row r="1948" spans="1:11" x14ac:dyDescent="0.3">
      <c r="A1948">
        <v>3057</v>
      </c>
      <c r="B1948" t="s">
        <v>1422</v>
      </c>
      <c r="C1948" s="10">
        <v>7.5</v>
      </c>
      <c r="D1948" s="3">
        <v>35000</v>
      </c>
      <c r="E1948" t="s">
        <v>12</v>
      </c>
      <c r="F1948" t="s">
        <v>8</v>
      </c>
      <c r="G1948" t="s">
        <v>9</v>
      </c>
      <c r="H1948">
        <v>2021</v>
      </c>
      <c r="I1948">
        <v>1993</v>
      </c>
      <c r="J1948" t="s">
        <v>10</v>
      </c>
      <c r="K1948" t="str">
        <f>IF(AND(I1948&gt;600,I1948&lt;=1000),"600-1000CC",IF(AND(I1948&gt;1000,I1948&lt;=2000),"1000-2000CC",IF(AND(I1948&gt;2000,I1948&lt;=3000),"2000-3000CC",IF(AND(I1948&gt;3000,I1948&lt;=4000),"3000-4000CC",IF(AND(I1948&gt;4000,I1948&lt;=5000),"4000-5000CC",IF(AND(I1948&gt;5000,I1948&lt;=6000),"&gt;5000CC"))))))</f>
        <v>1000-2000CC</v>
      </c>
    </row>
    <row r="1949" spans="1:11" x14ac:dyDescent="0.3">
      <c r="A1949">
        <v>3168</v>
      </c>
      <c r="B1949" t="s">
        <v>671</v>
      </c>
      <c r="C1949" s="10">
        <v>7.5</v>
      </c>
      <c r="D1949" s="3">
        <v>80243</v>
      </c>
      <c r="E1949" t="s">
        <v>7</v>
      </c>
      <c r="F1949" t="s">
        <v>8</v>
      </c>
      <c r="G1949" t="s">
        <v>27</v>
      </c>
      <c r="H1949">
        <v>2018</v>
      </c>
      <c r="I1949">
        <v>2982</v>
      </c>
      <c r="J1949" t="s">
        <v>10</v>
      </c>
      <c r="K1949" t="str">
        <f>IF(AND(I1949&gt;600,I1949&lt;=1000),"600-1000CC",IF(AND(I1949&gt;1000,I1949&lt;=2000),"1000-2000CC",IF(AND(I1949&gt;2000,I1949&lt;=3000),"2000-3000CC",IF(AND(I1949&gt;3000,I1949&lt;=4000),"3000-4000CC",IF(AND(I1949&gt;4000,I1949&lt;=5000),"4000-5000CC",IF(AND(I1949&gt;5000,I1949&lt;=6000),"&gt;5000CC"))))))</f>
        <v>2000-3000CC</v>
      </c>
    </row>
    <row r="1950" spans="1:11" x14ac:dyDescent="0.3">
      <c r="A1950">
        <v>3227</v>
      </c>
      <c r="B1950" t="s">
        <v>98</v>
      </c>
      <c r="C1950" s="10">
        <v>7.5</v>
      </c>
      <c r="D1950" s="3">
        <v>26201</v>
      </c>
      <c r="E1950" t="s">
        <v>7</v>
      </c>
      <c r="F1950" t="s">
        <v>8</v>
      </c>
      <c r="G1950" t="s">
        <v>9</v>
      </c>
      <c r="H1950">
        <v>2019</v>
      </c>
      <c r="I1950">
        <v>1462</v>
      </c>
      <c r="J1950" t="s">
        <v>61</v>
      </c>
      <c r="K1950" t="str">
        <f>IF(AND(I1950&gt;600,I1950&lt;=1000),"600-1000CC",IF(AND(I1950&gt;1000,I1950&lt;=2000),"1000-2000CC",IF(AND(I1950&gt;2000,I1950&lt;=3000),"2000-3000CC",IF(AND(I1950&gt;3000,I1950&lt;=4000),"3000-4000CC",IF(AND(I1950&gt;4000,I1950&lt;=5000),"4000-5000CC",IF(AND(I1950&gt;5000,I1950&lt;=6000),"&gt;5000CC"))))))</f>
        <v>1000-2000CC</v>
      </c>
    </row>
    <row r="1951" spans="1:11" x14ac:dyDescent="0.3">
      <c r="A1951">
        <v>3613</v>
      </c>
      <c r="B1951" t="s">
        <v>919</v>
      </c>
      <c r="C1951" s="10">
        <v>7.5</v>
      </c>
      <c r="D1951" s="3">
        <v>110000</v>
      </c>
      <c r="E1951" t="s">
        <v>7</v>
      </c>
      <c r="F1951" t="s">
        <v>8</v>
      </c>
      <c r="G1951" t="s">
        <v>9</v>
      </c>
      <c r="H1951">
        <v>2019</v>
      </c>
      <c r="I1951">
        <v>2179</v>
      </c>
      <c r="J1951" t="s">
        <v>10</v>
      </c>
      <c r="K1951" t="str">
        <f>IF(AND(I1951&gt;600,I1951&lt;=1000),"600-1000CC",IF(AND(I1951&gt;1000,I1951&lt;=2000),"1000-2000CC",IF(AND(I1951&gt;2000,I1951&lt;=3000),"2000-3000CC",IF(AND(I1951&gt;3000,I1951&lt;=4000),"3000-4000CC",IF(AND(I1951&gt;4000,I1951&lt;=5000),"4000-5000CC",IF(AND(I1951&gt;5000,I1951&lt;=6000),"&gt;5000CC"))))))</f>
        <v>2000-3000CC</v>
      </c>
    </row>
    <row r="1952" spans="1:11" x14ac:dyDescent="0.3">
      <c r="A1952">
        <v>3628</v>
      </c>
      <c r="B1952" t="s">
        <v>1574</v>
      </c>
      <c r="C1952" s="10">
        <v>7.5</v>
      </c>
      <c r="D1952" s="3">
        <v>80000</v>
      </c>
      <c r="E1952" t="s">
        <v>7</v>
      </c>
      <c r="F1952" t="s">
        <v>13</v>
      </c>
      <c r="G1952" t="s">
        <v>9</v>
      </c>
      <c r="H1952">
        <v>2015</v>
      </c>
      <c r="I1952">
        <v>814</v>
      </c>
      <c r="J1952" t="s">
        <v>10</v>
      </c>
      <c r="K1952" t="str">
        <f>IF(AND(I1952&gt;600,I1952&lt;=1000),"600-1000CC",IF(AND(I1952&gt;1000,I1952&lt;=2000),"1000-2000CC",IF(AND(I1952&gt;2000,I1952&lt;=3000),"2000-3000CC",IF(AND(I1952&gt;3000,I1952&lt;=4000),"3000-4000CC",IF(AND(I1952&gt;4000,I1952&lt;=5000),"4000-5000CC",IF(AND(I1952&gt;5000,I1952&lt;=6000),"&gt;5000CC"))))))</f>
        <v>600-1000CC</v>
      </c>
    </row>
    <row r="1953" spans="1:11" x14ac:dyDescent="0.3">
      <c r="A1953">
        <v>3654</v>
      </c>
      <c r="B1953" t="s">
        <v>416</v>
      </c>
      <c r="C1953" s="10">
        <v>7.5</v>
      </c>
      <c r="D1953" s="3">
        <v>100000</v>
      </c>
      <c r="E1953" t="s">
        <v>7</v>
      </c>
      <c r="F1953" t="s">
        <v>8</v>
      </c>
      <c r="G1953" t="s">
        <v>9</v>
      </c>
      <c r="H1953">
        <v>2015</v>
      </c>
      <c r="I1953">
        <v>1364</v>
      </c>
      <c r="J1953" t="s">
        <v>61</v>
      </c>
      <c r="K1953" t="str">
        <f>IF(AND(I1953&gt;600,I1953&lt;=1000),"600-1000CC",IF(AND(I1953&gt;1000,I1953&lt;=2000),"1000-2000CC",IF(AND(I1953&gt;2000,I1953&lt;=3000),"2000-3000CC",IF(AND(I1953&gt;3000,I1953&lt;=4000),"3000-4000CC",IF(AND(I1953&gt;4000,I1953&lt;=5000),"4000-5000CC",IF(AND(I1953&gt;5000,I1953&lt;=6000),"&gt;5000CC"))))))</f>
        <v>1000-2000CC</v>
      </c>
    </row>
    <row r="1954" spans="1:11" x14ac:dyDescent="0.3">
      <c r="A1954">
        <v>3887</v>
      </c>
      <c r="B1954" t="s">
        <v>1647</v>
      </c>
      <c r="C1954" s="10">
        <v>7.5</v>
      </c>
      <c r="D1954" s="3">
        <v>17000</v>
      </c>
      <c r="E1954" t="s">
        <v>12</v>
      </c>
      <c r="F1954" t="s">
        <v>8</v>
      </c>
      <c r="G1954" t="s">
        <v>9</v>
      </c>
      <c r="H1954">
        <v>2020</v>
      </c>
      <c r="I1954">
        <v>1197</v>
      </c>
      <c r="J1954" t="s">
        <v>10</v>
      </c>
      <c r="K1954" t="str">
        <f>IF(AND(I1954&gt;600,I1954&lt;=1000),"600-1000CC",IF(AND(I1954&gt;1000,I1954&lt;=2000),"1000-2000CC",IF(AND(I1954&gt;2000,I1954&lt;=3000),"2000-3000CC",IF(AND(I1954&gt;3000,I1954&lt;=4000),"3000-4000CC",IF(AND(I1954&gt;4000,I1954&lt;=5000),"4000-5000CC",IF(AND(I1954&gt;5000,I1954&lt;=6000),"&gt;5000CC"))))))</f>
        <v>1000-2000CC</v>
      </c>
    </row>
    <row r="1955" spans="1:11" x14ac:dyDescent="0.3">
      <c r="A1955">
        <v>4003</v>
      </c>
      <c r="B1955" t="s">
        <v>1673</v>
      </c>
      <c r="C1955" s="10">
        <v>7.5</v>
      </c>
      <c r="D1955" s="3">
        <v>13499</v>
      </c>
      <c r="E1955" t="s">
        <v>12</v>
      </c>
      <c r="F1955" t="s">
        <v>13</v>
      </c>
      <c r="G1955" t="s">
        <v>9</v>
      </c>
      <c r="H1955">
        <v>2020</v>
      </c>
      <c r="I1955">
        <v>1498</v>
      </c>
      <c r="J1955" t="s">
        <v>10</v>
      </c>
      <c r="K1955" t="str">
        <f>IF(AND(I1955&gt;600,I1955&lt;=1000),"600-1000CC",IF(AND(I1955&gt;1000,I1955&lt;=2000),"1000-2000CC",IF(AND(I1955&gt;2000,I1955&lt;=3000),"2000-3000CC",IF(AND(I1955&gt;3000,I1955&lt;=4000),"3000-4000CC",IF(AND(I1955&gt;4000,I1955&lt;=5000),"4000-5000CC",IF(AND(I1955&gt;5000,I1955&lt;=6000),"&gt;5000CC"))))))</f>
        <v>1000-2000CC</v>
      </c>
    </row>
    <row r="1956" spans="1:11" x14ac:dyDescent="0.3">
      <c r="A1956">
        <v>4463</v>
      </c>
      <c r="B1956" t="s">
        <v>277</v>
      </c>
      <c r="C1956" s="10">
        <v>7.5</v>
      </c>
      <c r="D1956" s="3">
        <v>30000</v>
      </c>
      <c r="E1956" t="s">
        <v>12</v>
      </c>
      <c r="F1956" t="s">
        <v>8</v>
      </c>
      <c r="G1956" t="s">
        <v>9</v>
      </c>
      <c r="H1956">
        <v>2020</v>
      </c>
      <c r="I1956">
        <v>1373</v>
      </c>
      <c r="J1956" t="s">
        <v>10</v>
      </c>
      <c r="K1956" t="str">
        <f>IF(AND(I1956&gt;600,I1956&lt;=1000),"600-1000CC",IF(AND(I1956&gt;1000,I1956&lt;=2000),"1000-2000CC",IF(AND(I1956&gt;2000,I1956&lt;=3000),"2000-3000CC",IF(AND(I1956&gt;3000,I1956&lt;=4000),"3000-4000CC",IF(AND(I1956&gt;4000,I1956&lt;=5000),"4000-5000CC",IF(AND(I1956&gt;5000,I1956&lt;=6000),"&gt;5000CC"))))))</f>
        <v>1000-2000CC</v>
      </c>
    </row>
    <row r="1957" spans="1:11" x14ac:dyDescent="0.3">
      <c r="A1957">
        <v>4481</v>
      </c>
      <c r="B1957" t="s">
        <v>1672</v>
      </c>
      <c r="C1957" s="10">
        <v>7.5</v>
      </c>
      <c r="D1957" s="3">
        <v>100000</v>
      </c>
      <c r="E1957" t="s">
        <v>12</v>
      </c>
      <c r="F1957" t="s">
        <v>8</v>
      </c>
      <c r="G1957" t="s">
        <v>9</v>
      </c>
      <c r="H1957">
        <v>2020</v>
      </c>
      <c r="I1957">
        <v>2143</v>
      </c>
      <c r="J1957" t="s">
        <v>10</v>
      </c>
      <c r="K1957" t="str">
        <f>IF(AND(I1957&gt;600,I1957&lt;=1000),"600-1000CC",IF(AND(I1957&gt;1000,I1957&lt;=2000),"1000-2000CC",IF(AND(I1957&gt;2000,I1957&lt;=3000),"2000-3000CC",IF(AND(I1957&gt;3000,I1957&lt;=4000),"3000-4000CC",IF(AND(I1957&gt;4000,I1957&lt;=5000),"4000-5000CC",IF(AND(I1957&gt;5000,I1957&lt;=6000),"&gt;5000CC"))))))</f>
        <v>2000-3000CC</v>
      </c>
    </row>
    <row r="1958" spans="1:11" x14ac:dyDescent="0.3">
      <c r="A1958">
        <v>4514</v>
      </c>
      <c r="B1958" t="s">
        <v>1491</v>
      </c>
      <c r="C1958" s="10">
        <v>7.5</v>
      </c>
      <c r="D1958" s="3">
        <v>48000</v>
      </c>
      <c r="E1958" t="s">
        <v>7</v>
      </c>
      <c r="F1958" t="s">
        <v>8</v>
      </c>
      <c r="G1958" t="s">
        <v>9</v>
      </c>
      <c r="H1958">
        <v>2017</v>
      </c>
      <c r="I1958">
        <v>1396</v>
      </c>
      <c r="J1958" t="s">
        <v>10</v>
      </c>
      <c r="K1958" t="str">
        <f>IF(AND(I1958&gt;600,I1958&lt;=1000),"600-1000CC",IF(AND(I1958&gt;1000,I1958&lt;=2000),"1000-2000CC",IF(AND(I1958&gt;2000,I1958&lt;=3000),"2000-3000CC",IF(AND(I1958&gt;3000,I1958&lt;=4000),"3000-4000CC",IF(AND(I1958&gt;4000,I1958&lt;=5000),"4000-5000CC",IF(AND(I1958&gt;5000,I1958&lt;=6000),"&gt;5000CC"))))))</f>
        <v>1000-2000CC</v>
      </c>
    </row>
    <row r="1959" spans="1:11" x14ac:dyDescent="0.3">
      <c r="A1959">
        <v>4631</v>
      </c>
      <c r="B1959" t="s">
        <v>922</v>
      </c>
      <c r="C1959" s="10">
        <v>7.5</v>
      </c>
      <c r="D1959" s="3">
        <v>77000</v>
      </c>
      <c r="E1959" t="s">
        <v>7</v>
      </c>
      <c r="F1959" t="s">
        <v>8</v>
      </c>
      <c r="G1959" t="s">
        <v>27</v>
      </c>
      <c r="H1959">
        <v>2017</v>
      </c>
      <c r="I1959">
        <v>1086</v>
      </c>
      <c r="J1959" t="s">
        <v>10</v>
      </c>
      <c r="K1959" t="str">
        <f>IF(AND(I1959&gt;600,I1959&lt;=1000),"600-1000CC",IF(AND(I1959&gt;1000,I1959&lt;=2000),"1000-2000CC",IF(AND(I1959&gt;2000,I1959&lt;=3000),"2000-3000CC",IF(AND(I1959&gt;3000,I1959&lt;=4000),"3000-4000CC",IF(AND(I1959&gt;4000,I1959&lt;=5000),"4000-5000CC",IF(AND(I1959&gt;5000,I1959&lt;=6000),"&gt;5000CC"))))))</f>
        <v>1000-2000CC</v>
      </c>
    </row>
    <row r="1960" spans="1:11" x14ac:dyDescent="0.3">
      <c r="A1960">
        <v>4812</v>
      </c>
      <c r="B1960" t="s">
        <v>42</v>
      </c>
      <c r="C1960" s="10">
        <v>7.5</v>
      </c>
      <c r="D1960" s="3">
        <v>89772</v>
      </c>
      <c r="E1960" t="s">
        <v>12</v>
      </c>
      <c r="F1960" t="s">
        <v>13</v>
      </c>
      <c r="G1960" t="s">
        <v>9</v>
      </c>
      <c r="H1960">
        <v>2016</v>
      </c>
      <c r="I1960">
        <v>1197</v>
      </c>
      <c r="J1960" t="s">
        <v>10</v>
      </c>
      <c r="K1960" t="str">
        <f>IF(AND(I1960&gt;600,I1960&lt;=1000),"600-1000CC",IF(AND(I1960&gt;1000,I1960&lt;=2000),"1000-2000CC",IF(AND(I1960&gt;2000,I1960&lt;=3000),"2000-3000CC",IF(AND(I1960&gt;3000,I1960&lt;=4000),"3000-4000CC",IF(AND(I1960&gt;4000,I1960&lt;=5000),"4000-5000CC",IF(AND(I1960&gt;5000,I1960&lt;=6000),"&gt;5000CC"))))))</f>
        <v>1000-2000CC</v>
      </c>
    </row>
    <row r="1961" spans="1:11" x14ac:dyDescent="0.3">
      <c r="A1961">
        <v>5215</v>
      </c>
      <c r="B1961" t="s">
        <v>1705</v>
      </c>
      <c r="C1961" s="10">
        <v>7.5</v>
      </c>
      <c r="D1961" s="3">
        <v>76800</v>
      </c>
      <c r="E1961" t="s">
        <v>7</v>
      </c>
      <c r="F1961" t="s">
        <v>8</v>
      </c>
      <c r="G1961" t="s">
        <v>9</v>
      </c>
      <c r="H1961">
        <v>2013</v>
      </c>
      <c r="I1961">
        <v>999</v>
      </c>
      <c r="J1961" t="s">
        <v>10</v>
      </c>
      <c r="K1961" t="str">
        <f>IF(AND(I1961&gt;600,I1961&lt;=1000),"600-1000CC",IF(AND(I1961&gt;1000,I1961&lt;=2000),"1000-2000CC",IF(AND(I1961&gt;2000,I1961&lt;=3000),"2000-3000CC",IF(AND(I1961&gt;3000,I1961&lt;=4000),"3000-4000CC",IF(AND(I1961&gt;4000,I1961&lt;=5000),"4000-5000CC",IF(AND(I1961&gt;5000,I1961&lt;=6000),"&gt;5000CC"))))))</f>
        <v>600-1000CC</v>
      </c>
    </row>
    <row r="1962" spans="1:11" x14ac:dyDescent="0.3">
      <c r="A1962">
        <v>5319</v>
      </c>
      <c r="B1962" t="s">
        <v>70</v>
      </c>
      <c r="C1962" s="10">
        <v>7.5</v>
      </c>
      <c r="D1962" s="3">
        <v>138000</v>
      </c>
      <c r="E1962" t="s">
        <v>7</v>
      </c>
      <c r="F1962" t="s">
        <v>13</v>
      </c>
      <c r="G1962" t="s">
        <v>75</v>
      </c>
      <c r="H1962">
        <v>2012</v>
      </c>
      <c r="I1962">
        <v>1998</v>
      </c>
      <c r="J1962" t="s">
        <v>10</v>
      </c>
      <c r="K1962" t="str">
        <f>IF(AND(I1962&gt;600,I1962&lt;=1000),"600-1000CC",IF(AND(I1962&gt;1000,I1962&lt;=2000),"1000-2000CC",IF(AND(I1962&gt;2000,I1962&lt;=3000),"2000-3000CC",IF(AND(I1962&gt;3000,I1962&lt;=4000),"3000-4000CC",IF(AND(I1962&gt;4000,I1962&lt;=5000),"4000-5000CC",IF(AND(I1962&gt;5000,I1962&lt;=6000),"&gt;5000CC"))))))</f>
        <v>1000-2000CC</v>
      </c>
    </row>
    <row r="1963" spans="1:11" x14ac:dyDescent="0.3">
      <c r="A1963">
        <v>5392</v>
      </c>
      <c r="B1963" t="s">
        <v>1904</v>
      </c>
      <c r="C1963" s="10">
        <v>7.5</v>
      </c>
      <c r="D1963" s="3">
        <v>110000</v>
      </c>
      <c r="E1963" t="s">
        <v>7</v>
      </c>
      <c r="F1963" t="s">
        <v>13</v>
      </c>
      <c r="G1963" t="s">
        <v>75</v>
      </c>
      <c r="H1963">
        <v>2011</v>
      </c>
      <c r="I1963">
        <v>1197</v>
      </c>
      <c r="J1963" t="s">
        <v>10</v>
      </c>
      <c r="K1963" t="str">
        <f>IF(AND(I1963&gt;600,I1963&lt;=1000),"600-1000CC",IF(AND(I1963&gt;1000,I1963&lt;=2000),"1000-2000CC",IF(AND(I1963&gt;2000,I1963&lt;=3000),"2000-3000CC",IF(AND(I1963&gt;3000,I1963&lt;=4000),"3000-4000CC",IF(AND(I1963&gt;4000,I1963&lt;=5000),"4000-5000CC",IF(AND(I1963&gt;5000,I1963&lt;=6000),"&gt;5000CC"))))))</f>
        <v>1000-2000CC</v>
      </c>
    </row>
    <row r="1964" spans="1:11" x14ac:dyDescent="0.3">
      <c r="A1964">
        <v>5501</v>
      </c>
      <c r="B1964" t="s">
        <v>291</v>
      </c>
      <c r="C1964" s="10">
        <v>7.5</v>
      </c>
      <c r="D1964" s="3">
        <v>45000</v>
      </c>
      <c r="E1964" t="s">
        <v>12</v>
      </c>
      <c r="F1964" t="s">
        <v>8</v>
      </c>
      <c r="G1964" t="s">
        <v>9</v>
      </c>
      <c r="H1964">
        <v>2019</v>
      </c>
      <c r="I1964">
        <v>2179</v>
      </c>
      <c r="J1964" t="s">
        <v>10</v>
      </c>
      <c r="K1964" t="str">
        <f>IF(AND(I1964&gt;600,I1964&lt;=1000),"600-1000CC",IF(AND(I1964&gt;1000,I1964&lt;=2000),"1000-2000CC",IF(AND(I1964&gt;2000,I1964&lt;=3000),"2000-3000CC",IF(AND(I1964&gt;3000,I1964&lt;=4000),"3000-4000CC",IF(AND(I1964&gt;4000,I1964&lt;=5000),"4000-5000CC",IF(AND(I1964&gt;5000,I1964&lt;=6000),"&gt;5000CC"))))))</f>
        <v>2000-3000CC</v>
      </c>
    </row>
    <row r="1965" spans="1:11" x14ac:dyDescent="0.3">
      <c r="A1965">
        <v>4695</v>
      </c>
      <c r="B1965" t="s">
        <v>1638</v>
      </c>
      <c r="C1965" s="10">
        <v>7.49</v>
      </c>
      <c r="D1965" s="3">
        <v>13244</v>
      </c>
      <c r="E1965" t="s">
        <v>12</v>
      </c>
      <c r="F1965" t="s">
        <v>8</v>
      </c>
      <c r="G1965" t="s">
        <v>9</v>
      </c>
      <c r="H1965">
        <v>2021</v>
      </c>
      <c r="I1965">
        <v>999</v>
      </c>
      <c r="J1965" t="s">
        <v>10</v>
      </c>
      <c r="K1965" t="str">
        <f>IF(AND(I1965&gt;600,I1965&lt;=1000),"600-1000CC",IF(AND(I1965&gt;1000,I1965&lt;=2000),"1000-2000CC",IF(AND(I1965&gt;2000,I1965&lt;=3000),"2000-3000CC",IF(AND(I1965&gt;3000,I1965&lt;=4000),"3000-4000CC",IF(AND(I1965&gt;4000,I1965&lt;=5000),"4000-5000CC",IF(AND(I1965&gt;5000,I1965&lt;=6000),"&gt;5000CC"))))))</f>
        <v>600-1000CC</v>
      </c>
    </row>
    <row r="1966" spans="1:11" x14ac:dyDescent="0.3">
      <c r="A1966">
        <v>4366</v>
      </c>
      <c r="B1966" t="s">
        <v>69</v>
      </c>
      <c r="C1966" s="10">
        <v>7.48</v>
      </c>
      <c r="D1966" s="3">
        <v>38990</v>
      </c>
      <c r="E1966" t="s">
        <v>12</v>
      </c>
      <c r="F1966" t="s">
        <v>8</v>
      </c>
      <c r="G1966" t="s">
        <v>27</v>
      </c>
      <c r="H1966">
        <v>2018</v>
      </c>
      <c r="I1966">
        <v>2179</v>
      </c>
      <c r="J1966" t="s">
        <v>10</v>
      </c>
      <c r="K1966" t="str">
        <f>IF(AND(I1966&gt;600,I1966&lt;=1000),"600-1000CC",IF(AND(I1966&gt;1000,I1966&lt;=2000),"1000-2000CC",IF(AND(I1966&gt;2000,I1966&lt;=3000),"2000-3000CC",IF(AND(I1966&gt;3000,I1966&lt;=4000),"3000-4000CC",IF(AND(I1966&gt;4000,I1966&lt;=5000),"4000-5000CC",IF(AND(I1966&gt;5000,I1966&lt;=6000),"&gt;5000CC"))))))</f>
        <v>2000-3000CC</v>
      </c>
    </row>
    <row r="1967" spans="1:11" x14ac:dyDescent="0.3">
      <c r="A1967">
        <v>1091</v>
      </c>
      <c r="B1967" t="s">
        <v>757</v>
      </c>
      <c r="C1967" s="10">
        <v>7.46</v>
      </c>
      <c r="D1967" s="3">
        <v>60020</v>
      </c>
      <c r="E1967" t="s">
        <v>7</v>
      </c>
      <c r="F1967" t="s">
        <v>8</v>
      </c>
      <c r="G1967" t="s">
        <v>9</v>
      </c>
      <c r="H1967">
        <v>2017</v>
      </c>
      <c r="I1967">
        <v>1462</v>
      </c>
      <c r="J1967" t="s">
        <v>10</v>
      </c>
      <c r="K1967" t="str">
        <f>IF(AND(I1967&gt;600,I1967&lt;=1000),"600-1000CC",IF(AND(I1967&gt;1000,I1967&lt;=2000),"1000-2000CC",IF(AND(I1967&gt;2000,I1967&lt;=3000),"2000-3000CC",IF(AND(I1967&gt;3000,I1967&lt;=4000),"3000-4000CC",IF(AND(I1967&gt;4000,I1967&lt;=5000),"4000-5000CC",IF(AND(I1967&gt;5000,I1967&lt;=6000),"&gt;5000CC"))))))</f>
        <v>1000-2000CC</v>
      </c>
    </row>
    <row r="1968" spans="1:11" x14ac:dyDescent="0.3">
      <c r="A1968">
        <v>1360</v>
      </c>
      <c r="B1968" t="s">
        <v>757</v>
      </c>
      <c r="C1968" s="10">
        <v>7.46</v>
      </c>
      <c r="D1968" s="3">
        <v>60020</v>
      </c>
      <c r="E1968" t="s">
        <v>7</v>
      </c>
      <c r="F1968" t="s">
        <v>8</v>
      </c>
      <c r="G1968" t="s">
        <v>9</v>
      </c>
      <c r="H1968">
        <v>2017</v>
      </c>
      <c r="I1968">
        <v>1462</v>
      </c>
      <c r="J1968" t="s">
        <v>10</v>
      </c>
      <c r="K1968" t="str">
        <f>IF(AND(I1968&gt;600,I1968&lt;=1000),"600-1000CC",IF(AND(I1968&gt;1000,I1968&lt;=2000),"1000-2000CC",IF(AND(I1968&gt;2000,I1968&lt;=3000),"2000-3000CC",IF(AND(I1968&gt;3000,I1968&lt;=4000),"3000-4000CC",IF(AND(I1968&gt;4000,I1968&lt;=5000),"4000-5000CC",IF(AND(I1968&gt;5000,I1968&lt;=6000),"&gt;5000CC"))))))</f>
        <v>1000-2000CC</v>
      </c>
    </row>
    <row r="1969" spans="1:11" x14ac:dyDescent="0.3">
      <c r="A1969">
        <v>5005</v>
      </c>
      <c r="B1969" t="s">
        <v>1842</v>
      </c>
      <c r="C1969" s="10">
        <v>7.46</v>
      </c>
      <c r="D1969" s="3">
        <v>117512</v>
      </c>
      <c r="E1969" t="s">
        <v>7</v>
      </c>
      <c r="F1969" t="s">
        <v>8</v>
      </c>
      <c r="G1969" t="s">
        <v>9</v>
      </c>
      <c r="H1969">
        <v>2018</v>
      </c>
      <c r="I1969">
        <v>1794</v>
      </c>
      <c r="J1969" t="s">
        <v>10</v>
      </c>
      <c r="K1969" t="str">
        <f>IF(AND(I1969&gt;600,I1969&lt;=1000),"600-1000CC",IF(AND(I1969&gt;1000,I1969&lt;=2000),"1000-2000CC",IF(AND(I1969&gt;2000,I1969&lt;=3000),"2000-3000CC",IF(AND(I1969&gt;3000,I1969&lt;=4000),"3000-4000CC",IF(AND(I1969&gt;4000,I1969&lt;=5000),"4000-5000CC",IF(AND(I1969&gt;5000,I1969&lt;=6000),"&gt;5000CC"))))))</f>
        <v>1000-2000CC</v>
      </c>
    </row>
    <row r="1970" spans="1:11" x14ac:dyDescent="0.3">
      <c r="A1970">
        <v>306</v>
      </c>
      <c r="B1970" t="s">
        <v>285</v>
      </c>
      <c r="C1970" s="10">
        <v>7.45</v>
      </c>
      <c r="D1970" s="3">
        <v>117000</v>
      </c>
      <c r="E1970" t="s">
        <v>7</v>
      </c>
      <c r="F1970" t="s">
        <v>8</v>
      </c>
      <c r="G1970" t="s">
        <v>9</v>
      </c>
      <c r="H1970">
        <v>2012</v>
      </c>
      <c r="I1970">
        <v>2179</v>
      </c>
      <c r="J1970" t="s">
        <v>61</v>
      </c>
      <c r="K1970" t="str">
        <f>IF(AND(I1970&gt;600,I1970&lt;=1000),"600-1000CC",IF(AND(I1970&gt;1000,I1970&lt;=2000),"1000-2000CC",IF(AND(I1970&gt;2000,I1970&lt;=3000),"2000-3000CC",IF(AND(I1970&gt;3000,I1970&lt;=4000),"3000-4000CC",IF(AND(I1970&gt;4000,I1970&lt;=5000),"4000-5000CC",IF(AND(I1970&gt;5000,I1970&lt;=6000),"&gt;5000CC"))))))</f>
        <v>2000-3000CC</v>
      </c>
    </row>
    <row r="1971" spans="1:11" x14ac:dyDescent="0.3">
      <c r="A1971">
        <v>318</v>
      </c>
      <c r="B1971" t="s">
        <v>245</v>
      </c>
      <c r="C1971" s="10">
        <v>7.45</v>
      </c>
      <c r="D1971" s="3">
        <v>35000</v>
      </c>
      <c r="E1971" t="s">
        <v>12</v>
      </c>
      <c r="F1971" t="s">
        <v>13</v>
      </c>
      <c r="G1971" t="s">
        <v>9</v>
      </c>
      <c r="H1971">
        <v>2018</v>
      </c>
      <c r="I1971">
        <v>1199</v>
      </c>
      <c r="J1971" t="s">
        <v>10</v>
      </c>
      <c r="K1971" t="str">
        <f>IF(AND(I1971&gt;600,I1971&lt;=1000),"600-1000CC",IF(AND(I1971&gt;1000,I1971&lt;=2000),"1000-2000CC",IF(AND(I1971&gt;2000,I1971&lt;=3000),"2000-3000CC",IF(AND(I1971&gt;3000,I1971&lt;=4000),"3000-4000CC",IF(AND(I1971&gt;4000,I1971&lt;=5000),"4000-5000CC",IF(AND(I1971&gt;5000,I1971&lt;=6000),"&gt;5000CC"))))))</f>
        <v>1000-2000CC</v>
      </c>
    </row>
    <row r="1972" spans="1:11" x14ac:dyDescent="0.3">
      <c r="A1972">
        <v>29</v>
      </c>
      <c r="B1972" t="s">
        <v>41</v>
      </c>
      <c r="C1972" s="10">
        <v>7.44</v>
      </c>
      <c r="D1972" s="3">
        <v>5717</v>
      </c>
      <c r="E1972" t="s">
        <v>12</v>
      </c>
      <c r="F1972" t="s">
        <v>8</v>
      </c>
      <c r="G1972" t="s">
        <v>9</v>
      </c>
      <c r="H1972">
        <v>2021</v>
      </c>
      <c r="I1972">
        <v>999</v>
      </c>
      <c r="J1972" t="s">
        <v>10</v>
      </c>
      <c r="K1972" t="str">
        <f>IF(AND(I1972&gt;600,I1972&lt;=1000),"600-1000CC",IF(AND(I1972&gt;1000,I1972&lt;=2000),"1000-2000CC",IF(AND(I1972&gt;2000,I1972&lt;=3000),"2000-3000CC",IF(AND(I1972&gt;3000,I1972&lt;=4000),"3000-4000CC",IF(AND(I1972&gt;4000,I1972&lt;=5000),"4000-5000CC",IF(AND(I1972&gt;5000,I1972&lt;=6000),"&gt;5000CC"))))))</f>
        <v>600-1000CC</v>
      </c>
    </row>
    <row r="1973" spans="1:11" x14ac:dyDescent="0.3">
      <c r="A1973">
        <v>5158</v>
      </c>
      <c r="B1973" t="s">
        <v>58</v>
      </c>
      <c r="C1973" s="10">
        <v>7.44</v>
      </c>
      <c r="D1973" s="3">
        <v>113006</v>
      </c>
      <c r="E1973" t="s">
        <v>12</v>
      </c>
      <c r="F1973" t="s">
        <v>8</v>
      </c>
      <c r="G1973" t="s">
        <v>9</v>
      </c>
      <c r="H1973">
        <v>2019</v>
      </c>
      <c r="I1973">
        <v>1461</v>
      </c>
      <c r="J1973" t="s">
        <v>10</v>
      </c>
      <c r="K1973" t="str">
        <f>IF(AND(I1973&gt;600,I1973&lt;=1000),"600-1000CC",IF(AND(I1973&gt;1000,I1973&lt;=2000),"1000-2000CC",IF(AND(I1973&gt;2000,I1973&lt;=3000),"2000-3000CC",IF(AND(I1973&gt;3000,I1973&lt;=4000),"3000-4000CC",IF(AND(I1973&gt;4000,I1973&lt;=5000),"4000-5000CC",IF(AND(I1973&gt;5000,I1973&lt;=6000),"&gt;5000CC"))))))</f>
        <v>1000-2000CC</v>
      </c>
    </row>
    <row r="1974" spans="1:11" x14ac:dyDescent="0.3">
      <c r="A1974">
        <v>1646</v>
      </c>
      <c r="B1974" t="s">
        <v>825</v>
      </c>
      <c r="C1974" s="10">
        <v>7.43</v>
      </c>
      <c r="D1974" s="3">
        <v>44000</v>
      </c>
      <c r="E1974" t="s">
        <v>7</v>
      </c>
      <c r="F1974" t="s">
        <v>8</v>
      </c>
      <c r="G1974" t="s">
        <v>9</v>
      </c>
      <c r="H1974">
        <v>2016</v>
      </c>
      <c r="I1974">
        <v>1498</v>
      </c>
      <c r="J1974" t="s">
        <v>10</v>
      </c>
      <c r="K1974" t="str">
        <f>IF(AND(I1974&gt;600,I1974&lt;=1000),"600-1000CC",IF(AND(I1974&gt;1000,I1974&lt;=2000),"1000-2000CC",IF(AND(I1974&gt;2000,I1974&lt;=3000),"2000-3000CC",IF(AND(I1974&gt;3000,I1974&lt;=4000),"3000-4000CC",IF(AND(I1974&gt;4000,I1974&lt;=5000),"4000-5000CC",IF(AND(I1974&gt;5000,I1974&lt;=6000),"&gt;5000CC"))))))</f>
        <v>1000-2000CC</v>
      </c>
    </row>
    <row r="1975" spans="1:11" x14ac:dyDescent="0.3">
      <c r="A1975">
        <v>3970</v>
      </c>
      <c r="B1975" t="s">
        <v>406</v>
      </c>
      <c r="C1975" s="10">
        <v>7.42</v>
      </c>
      <c r="D1975" s="3">
        <v>65885</v>
      </c>
      <c r="E1975" t="s">
        <v>7</v>
      </c>
      <c r="F1975" t="s">
        <v>8</v>
      </c>
      <c r="G1975" t="s">
        <v>9</v>
      </c>
      <c r="H1975">
        <v>2019</v>
      </c>
      <c r="I1975">
        <v>1956</v>
      </c>
      <c r="J1975" t="s">
        <v>10</v>
      </c>
      <c r="K1975" t="str">
        <f>IF(AND(I1975&gt;600,I1975&lt;=1000),"600-1000CC",IF(AND(I1975&gt;1000,I1975&lt;=2000),"1000-2000CC",IF(AND(I1975&gt;2000,I1975&lt;=3000),"2000-3000CC",IF(AND(I1975&gt;3000,I1975&lt;=4000),"3000-4000CC",IF(AND(I1975&gt;4000,I1975&lt;=5000),"4000-5000CC",IF(AND(I1975&gt;5000,I1975&lt;=6000),"&gt;5000CC"))))))</f>
        <v>1000-2000CC</v>
      </c>
    </row>
    <row r="1976" spans="1:11" x14ac:dyDescent="0.3">
      <c r="A1976">
        <v>5093</v>
      </c>
      <c r="B1976" t="s">
        <v>1857</v>
      </c>
      <c r="C1976" s="10">
        <v>7.42</v>
      </c>
      <c r="D1976" s="3">
        <v>12011</v>
      </c>
      <c r="E1976" t="s">
        <v>12</v>
      </c>
      <c r="F1976" t="s">
        <v>8</v>
      </c>
      <c r="G1976" t="s">
        <v>9</v>
      </c>
      <c r="H1976">
        <v>2020</v>
      </c>
      <c r="I1976">
        <v>2179</v>
      </c>
      <c r="J1976" t="s">
        <v>10</v>
      </c>
      <c r="K1976" t="str">
        <f>IF(AND(I1976&gt;600,I1976&lt;=1000),"600-1000CC",IF(AND(I1976&gt;1000,I1976&lt;=2000),"1000-2000CC",IF(AND(I1976&gt;2000,I1976&lt;=3000),"2000-3000CC",IF(AND(I1976&gt;3000,I1976&lt;=4000),"3000-4000CC",IF(AND(I1976&gt;4000,I1976&lt;=5000),"4000-5000CC",IF(AND(I1976&gt;5000,I1976&lt;=6000),"&gt;5000CC"))))))</f>
        <v>2000-3000CC</v>
      </c>
    </row>
    <row r="1977" spans="1:11" x14ac:dyDescent="0.3">
      <c r="A1977">
        <v>2610</v>
      </c>
      <c r="B1977" t="s">
        <v>669</v>
      </c>
      <c r="C1977" s="10">
        <v>7.41</v>
      </c>
      <c r="D1977" s="3">
        <v>15000</v>
      </c>
      <c r="E1977" t="s">
        <v>12</v>
      </c>
      <c r="F1977" t="s">
        <v>8</v>
      </c>
      <c r="G1977" t="s">
        <v>9</v>
      </c>
      <c r="H1977">
        <v>2021</v>
      </c>
      <c r="I1977">
        <v>1497</v>
      </c>
      <c r="J1977" t="s">
        <v>10</v>
      </c>
      <c r="K1977" t="str">
        <f>IF(AND(I1977&gt;600,I1977&lt;=1000),"600-1000CC",IF(AND(I1977&gt;1000,I1977&lt;=2000),"1000-2000CC",IF(AND(I1977&gt;2000,I1977&lt;=3000),"2000-3000CC",IF(AND(I1977&gt;3000,I1977&lt;=4000),"3000-4000CC",IF(AND(I1977&gt;4000,I1977&lt;=5000),"4000-5000CC",IF(AND(I1977&gt;5000,I1977&lt;=6000),"&gt;5000CC"))))))</f>
        <v>1000-2000CC</v>
      </c>
    </row>
    <row r="1978" spans="1:11" x14ac:dyDescent="0.3">
      <c r="A1978">
        <v>3195</v>
      </c>
      <c r="B1978" t="s">
        <v>1456</v>
      </c>
      <c r="C1978" s="10">
        <v>7.41</v>
      </c>
      <c r="D1978" s="3">
        <v>21197</v>
      </c>
      <c r="E1978" t="s">
        <v>12</v>
      </c>
      <c r="F1978" t="s">
        <v>8</v>
      </c>
      <c r="G1978" t="s">
        <v>9</v>
      </c>
      <c r="H1978">
        <v>2019</v>
      </c>
      <c r="I1978">
        <v>1497</v>
      </c>
      <c r="J1978" t="s">
        <v>61</v>
      </c>
      <c r="K1978" t="str">
        <f>IF(AND(I1978&gt;600,I1978&lt;=1000),"600-1000CC",IF(AND(I1978&gt;1000,I1978&lt;=2000),"1000-2000CC",IF(AND(I1978&gt;2000,I1978&lt;=3000),"2000-3000CC",IF(AND(I1978&gt;3000,I1978&lt;=4000),"3000-4000CC",IF(AND(I1978&gt;4000,I1978&lt;=5000),"4000-5000CC",IF(AND(I1978&gt;5000,I1978&lt;=6000),"&gt;5000CC"))))))</f>
        <v>1000-2000CC</v>
      </c>
    </row>
    <row r="1979" spans="1:11" x14ac:dyDescent="0.3">
      <c r="A1979">
        <v>3210</v>
      </c>
      <c r="B1979" t="s">
        <v>241</v>
      </c>
      <c r="C1979" s="10">
        <v>7.41</v>
      </c>
      <c r="D1979" s="3">
        <v>30273</v>
      </c>
      <c r="E1979" t="s">
        <v>242</v>
      </c>
      <c r="F1979" t="s">
        <v>8</v>
      </c>
      <c r="G1979" t="s">
        <v>9</v>
      </c>
      <c r="H1979">
        <v>2021</v>
      </c>
      <c r="I1979">
        <v>1197</v>
      </c>
      <c r="J1979" t="s">
        <v>10</v>
      </c>
      <c r="K1979" t="str">
        <f>IF(AND(I1979&gt;600,I1979&lt;=1000),"600-1000CC",IF(AND(I1979&gt;1000,I1979&lt;=2000),"1000-2000CC",IF(AND(I1979&gt;2000,I1979&lt;=3000),"2000-3000CC",IF(AND(I1979&gt;3000,I1979&lt;=4000),"3000-4000CC",IF(AND(I1979&gt;4000,I1979&lt;=5000),"4000-5000CC",IF(AND(I1979&gt;5000,I1979&lt;=6000),"&gt;5000CC"))))))</f>
        <v>1000-2000CC</v>
      </c>
    </row>
    <row r="1980" spans="1:11" x14ac:dyDescent="0.3">
      <c r="A1980">
        <v>3939</v>
      </c>
      <c r="B1980" t="s">
        <v>1037</v>
      </c>
      <c r="C1980" s="10">
        <v>7.41</v>
      </c>
      <c r="D1980" s="3">
        <v>29833</v>
      </c>
      <c r="E1980" t="s">
        <v>7</v>
      </c>
      <c r="F1980" t="s">
        <v>8</v>
      </c>
      <c r="G1980" t="s">
        <v>9</v>
      </c>
      <c r="H1980">
        <v>2021</v>
      </c>
      <c r="I1980">
        <v>998</v>
      </c>
      <c r="J1980" t="s">
        <v>10</v>
      </c>
      <c r="K1980" t="str">
        <f>IF(AND(I1980&gt;600,I1980&lt;=1000),"600-1000CC",IF(AND(I1980&gt;1000,I1980&lt;=2000),"1000-2000CC",IF(AND(I1980&gt;2000,I1980&lt;=3000),"2000-3000CC",IF(AND(I1980&gt;3000,I1980&lt;=4000),"3000-4000CC",IF(AND(I1980&gt;4000,I1980&lt;=5000),"4000-5000CC",IF(AND(I1980&gt;5000,I1980&lt;=6000),"&gt;5000CC"))))))</f>
        <v>600-1000CC</v>
      </c>
    </row>
    <row r="1981" spans="1:11" x14ac:dyDescent="0.3">
      <c r="A1981">
        <v>983</v>
      </c>
      <c r="B1981" t="s">
        <v>721</v>
      </c>
      <c r="C1981" s="10">
        <v>7.4</v>
      </c>
      <c r="D1981" s="3">
        <v>45000</v>
      </c>
      <c r="E1981" t="s">
        <v>12</v>
      </c>
      <c r="F1981" t="s">
        <v>8</v>
      </c>
      <c r="G1981" t="s">
        <v>9</v>
      </c>
      <c r="H1981">
        <v>2018</v>
      </c>
      <c r="I1981">
        <v>1498</v>
      </c>
      <c r="J1981" t="s">
        <v>10</v>
      </c>
      <c r="K1981" t="str">
        <f>IF(AND(I1981&gt;600,I1981&lt;=1000),"600-1000CC",IF(AND(I1981&gt;1000,I1981&lt;=2000),"1000-2000CC",IF(AND(I1981&gt;2000,I1981&lt;=3000),"2000-3000CC",IF(AND(I1981&gt;3000,I1981&lt;=4000),"3000-4000CC",IF(AND(I1981&gt;4000,I1981&lt;=5000),"4000-5000CC",IF(AND(I1981&gt;5000,I1981&lt;=6000),"&gt;5000CC"))))))</f>
        <v>1000-2000CC</v>
      </c>
    </row>
    <row r="1982" spans="1:11" x14ac:dyDescent="0.3">
      <c r="A1982">
        <v>1623</v>
      </c>
      <c r="B1982" t="s">
        <v>429</v>
      </c>
      <c r="C1982" s="10">
        <v>7.4</v>
      </c>
      <c r="D1982" s="3">
        <v>78000</v>
      </c>
      <c r="E1982" t="s">
        <v>7</v>
      </c>
      <c r="F1982" t="s">
        <v>8</v>
      </c>
      <c r="G1982" t="s">
        <v>9</v>
      </c>
      <c r="H1982">
        <v>2013</v>
      </c>
      <c r="I1982">
        <v>1497</v>
      </c>
      <c r="J1982" t="s">
        <v>61</v>
      </c>
      <c r="K1982" t="str">
        <f>IF(AND(I1982&gt;600,I1982&lt;=1000),"600-1000CC",IF(AND(I1982&gt;1000,I1982&lt;=2000),"1000-2000CC",IF(AND(I1982&gt;2000,I1982&lt;=3000),"2000-3000CC",IF(AND(I1982&gt;3000,I1982&lt;=4000),"3000-4000CC",IF(AND(I1982&gt;4000,I1982&lt;=5000),"4000-5000CC",IF(AND(I1982&gt;5000,I1982&lt;=6000),"&gt;5000CC"))))))</f>
        <v>1000-2000CC</v>
      </c>
    </row>
    <row r="1983" spans="1:11" x14ac:dyDescent="0.3">
      <c r="A1983">
        <v>2096</v>
      </c>
      <c r="B1983" t="s">
        <v>1107</v>
      </c>
      <c r="C1983" s="10">
        <v>7.4</v>
      </c>
      <c r="D1983" s="3">
        <v>110000</v>
      </c>
      <c r="E1983" t="s">
        <v>7</v>
      </c>
      <c r="F1983" t="s">
        <v>8</v>
      </c>
      <c r="G1983" t="s">
        <v>9</v>
      </c>
      <c r="H1983">
        <v>2019</v>
      </c>
      <c r="I1983">
        <v>796</v>
      </c>
      <c r="J1983" t="s">
        <v>10</v>
      </c>
      <c r="K1983" t="str">
        <f>IF(AND(I1983&gt;600,I1983&lt;=1000),"600-1000CC",IF(AND(I1983&gt;1000,I1983&lt;=2000),"1000-2000CC",IF(AND(I1983&gt;2000,I1983&lt;=3000),"2000-3000CC",IF(AND(I1983&gt;3000,I1983&lt;=4000),"3000-4000CC",IF(AND(I1983&gt;4000,I1983&lt;=5000),"4000-5000CC",IF(AND(I1983&gt;5000,I1983&lt;=6000),"&gt;5000CC"))))))</f>
        <v>600-1000CC</v>
      </c>
    </row>
    <row r="1984" spans="1:11" x14ac:dyDescent="0.3">
      <c r="A1984">
        <v>4539</v>
      </c>
      <c r="B1984" t="s">
        <v>1294</v>
      </c>
      <c r="C1984" s="10">
        <v>7.4</v>
      </c>
      <c r="D1984" s="3">
        <v>27000</v>
      </c>
      <c r="E1984" t="s">
        <v>12</v>
      </c>
      <c r="F1984" t="s">
        <v>8</v>
      </c>
      <c r="G1984" t="s">
        <v>9</v>
      </c>
      <c r="H1984">
        <v>2019</v>
      </c>
      <c r="I1984">
        <v>1582</v>
      </c>
      <c r="J1984" t="s">
        <v>61</v>
      </c>
      <c r="K1984" t="str">
        <f>IF(AND(I1984&gt;600,I1984&lt;=1000),"600-1000CC",IF(AND(I1984&gt;1000,I1984&lt;=2000),"1000-2000CC",IF(AND(I1984&gt;2000,I1984&lt;=3000),"2000-3000CC",IF(AND(I1984&gt;3000,I1984&lt;=4000),"3000-4000CC",IF(AND(I1984&gt;4000,I1984&lt;=5000),"4000-5000CC",IF(AND(I1984&gt;5000,I1984&lt;=6000),"&gt;5000CC"))))))</f>
        <v>1000-2000CC</v>
      </c>
    </row>
    <row r="1985" spans="1:11" x14ac:dyDescent="0.3">
      <c r="A1985">
        <v>4648</v>
      </c>
      <c r="B1985" t="s">
        <v>1093</v>
      </c>
      <c r="C1985" s="10">
        <v>7.4</v>
      </c>
      <c r="D1985" s="3">
        <v>120000</v>
      </c>
      <c r="E1985" t="s">
        <v>7</v>
      </c>
      <c r="F1985" t="s">
        <v>13</v>
      </c>
      <c r="G1985" t="s">
        <v>27</v>
      </c>
      <c r="H1985">
        <v>2012</v>
      </c>
      <c r="I1985">
        <v>1193</v>
      </c>
      <c r="J1985" t="s">
        <v>10</v>
      </c>
      <c r="K1985" t="str">
        <f>IF(AND(I1985&gt;600,I1985&lt;=1000),"600-1000CC",IF(AND(I1985&gt;1000,I1985&lt;=2000),"1000-2000CC",IF(AND(I1985&gt;2000,I1985&lt;=3000),"2000-3000CC",IF(AND(I1985&gt;3000,I1985&lt;=4000),"3000-4000CC",IF(AND(I1985&gt;4000,I1985&lt;=5000),"4000-5000CC",IF(AND(I1985&gt;5000,I1985&lt;=6000),"&gt;5000CC"))))))</f>
        <v>1000-2000CC</v>
      </c>
    </row>
    <row r="1986" spans="1:11" x14ac:dyDescent="0.3">
      <c r="A1986">
        <v>2626</v>
      </c>
      <c r="B1986" t="s">
        <v>394</v>
      </c>
      <c r="C1986" s="10">
        <v>7.38</v>
      </c>
      <c r="D1986" s="3">
        <v>120000</v>
      </c>
      <c r="E1986" t="s">
        <v>7</v>
      </c>
      <c r="F1986" t="s">
        <v>8</v>
      </c>
      <c r="G1986" t="s">
        <v>9</v>
      </c>
      <c r="H1986">
        <v>2014</v>
      </c>
      <c r="I1986">
        <v>1197</v>
      </c>
      <c r="J1986" t="s">
        <v>10</v>
      </c>
      <c r="K1986" t="str">
        <f>IF(AND(I1986&gt;600,I1986&lt;=1000),"600-1000CC",IF(AND(I1986&gt;1000,I1986&lt;=2000),"1000-2000CC",IF(AND(I1986&gt;2000,I1986&lt;=3000),"2000-3000CC",IF(AND(I1986&gt;3000,I1986&lt;=4000),"3000-4000CC",IF(AND(I1986&gt;4000,I1986&lt;=5000),"4000-5000CC",IF(AND(I1986&gt;5000,I1986&lt;=6000),"&gt;5000CC"))))))</f>
        <v>1000-2000CC</v>
      </c>
    </row>
    <row r="1987" spans="1:11" x14ac:dyDescent="0.3">
      <c r="A1987">
        <v>2450</v>
      </c>
      <c r="B1987" t="s">
        <v>17</v>
      </c>
      <c r="C1987" s="10">
        <v>7.37</v>
      </c>
      <c r="D1987" s="3">
        <v>68012</v>
      </c>
      <c r="E1987" t="s">
        <v>12</v>
      </c>
      <c r="F1987" t="s">
        <v>13</v>
      </c>
      <c r="G1987" t="s">
        <v>27</v>
      </c>
      <c r="H1987">
        <v>2017</v>
      </c>
      <c r="I1987">
        <v>999</v>
      </c>
      <c r="J1987" t="s">
        <v>10</v>
      </c>
      <c r="K1987" t="str">
        <f>IF(AND(I1987&gt;600,I1987&lt;=1000),"600-1000CC",IF(AND(I1987&gt;1000,I1987&lt;=2000),"1000-2000CC",IF(AND(I1987&gt;2000,I1987&lt;=3000),"2000-3000CC",IF(AND(I1987&gt;3000,I1987&lt;=4000),"3000-4000CC",IF(AND(I1987&gt;4000,I1987&lt;=5000),"4000-5000CC",IF(AND(I1987&gt;5000,I1987&lt;=6000),"&gt;5000CC"))))))</f>
        <v>600-1000CC</v>
      </c>
    </row>
    <row r="1988" spans="1:11" x14ac:dyDescent="0.3">
      <c r="A1988">
        <v>497</v>
      </c>
      <c r="B1988" t="s">
        <v>431</v>
      </c>
      <c r="C1988" s="10">
        <v>7.35</v>
      </c>
      <c r="D1988" s="3">
        <v>70000</v>
      </c>
      <c r="E1988" t="s">
        <v>7</v>
      </c>
      <c r="F1988" t="s">
        <v>8</v>
      </c>
      <c r="G1988" t="s">
        <v>9</v>
      </c>
      <c r="H1988">
        <v>2018</v>
      </c>
      <c r="I1988">
        <v>1197</v>
      </c>
      <c r="J1988" t="s">
        <v>61</v>
      </c>
      <c r="K1988" t="str">
        <f>IF(AND(I1988&gt;600,I1988&lt;=1000),"600-1000CC",IF(AND(I1988&gt;1000,I1988&lt;=2000),"1000-2000CC",IF(AND(I1988&gt;2000,I1988&lt;=3000),"2000-3000CC",IF(AND(I1988&gt;3000,I1988&lt;=4000),"3000-4000CC",IF(AND(I1988&gt;4000,I1988&lt;=5000),"4000-5000CC",IF(AND(I1988&gt;5000,I1988&lt;=6000),"&gt;5000CC"))))))</f>
        <v>1000-2000CC</v>
      </c>
    </row>
    <row r="1989" spans="1:11" x14ac:dyDescent="0.3">
      <c r="A1989">
        <v>611</v>
      </c>
      <c r="B1989" t="s">
        <v>20</v>
      </c>
      <c r="C1989" s="10">
        <v>7.35</v>
      </c>
      <c r="D1989" s="3">
        <v>58000</v>
      </c>
      <c r="E1989" t="s">
        <v>12</v>
      </c>
      <c r="F1989" t="s">
        <v>13</v>
      </c>
      <c r="G1989" t="s">
        <v>9</v>
      </c>
      <c r="H1989">
        <v>2016</v>
      </c>
      <c r="I1989">
        <v>1497</v>
      </c>
      <c r="J1989" t="s">
        <v>10</v>
      </c>
      <c r="K1989" t="str">
        <f>IF(AND(I1989&gt;600,I1989&lt;=1000),"600-1000CC",IF(AND(I1989&gt;1000,I1989&lt;=2000),"1000-2000CC",IF(AND(I1989&gt;2000,I1989&lt;=3000),"2000-3000CC",IF(AND(I1989&gt;3000,I1989&lt;=4000),"3000-4000CC",IF(AND(I1989&gt;4000,I1989&lt;=5000),"4000-5000CC",IF(AND(I1989&gt;5000,I1989&lt;=6000),"&gt;5000CC"))))))</f>
        <v>1000-2000CC</v>
      </c>
    </row>
    <row r="1990" spans="1:11" x14ac:dyDescent="0.3">
      <c r="A1990">
        <v>2288</v>
      </c>
      <c r="B1990" t="s">
        <v>909</v>
      </c>
      <c r="C1990" s="10">
        <v>7.35</v>
      </c>
      <c r="D1990" s="3">
        <v>91777</v>
      </c>
      <c r="E1990" t="s">
        <v>7</v>
      </c>
      <c r="F1990" t="s">
        <v>13</v>
      </c>
      <c r="G1990" t="s">
        <v>9</v>
      </c>
      <c r="H1990">
        <v>2016</v>
      </c>
      <c r="I1990">
        <v>1248</v>
      </c>
      <c r="J1990" t="s">
        <v>10</v>
      </c>
      <c r="K1990" t="str">
        <f>IF(AND(I1990&gt;600,I1990&lt;=1000),"600-1000CC",IF(AND(I1990&gt;1000,I1990&lt;=2000),"1000-2000CC",IF(AND(I1990&gt;2000,I1990&lt;=3000),"2000-3000CC",IF(AND(I1990&gt;3000,I1990&lt;=4000),"3000-4000CC",IF(AND(I1990&gt;4000,I1990&lt;=5000),"4000-5000CC",IF(AND(I1990&gt;5000,I1990&lt;=6000),"&gt;5000CC"))))))</f>
        <v>1000-2000CC</v>
      </c>
    </row>
    <row r="1991" spans="1:11" x14ac:dyDescent="0.3">
      <c r="A1991">
        <v>3293</v>
      </c>
      <c r="B1991" t="s">
        <v>1483</v>
      </c>
      <c r="C1991" s="10">
        <v>7.35</v>
      </c>
      <c r="D1991" s="3">
        <v>46029</v>
      </c>
      <c r="E1991" t="s">
        <v>7</v>
      </c>
      <c r="F1991" t="s">
        <v>8</v>
      </c>
      <c r="G1991" t="s">
        <v>9</v>
      </c>
      <c r="H1991">
        <v>2021</v>
      </c>
      <c r="I1991">
        <v>1396</v>
      </c>
      <c r="J1991" t="s">
        <v>61</v>
      </c>
      <c r="K1991" t="str">
        <f>IF(AND(I1991&gt;600,I1991&lt;=1000),"600-1000CC",IF(AND(I1991&gt;1000,I1991&lt;=2000),"1000-2000CC",IF(AND(I1991&gt;2000,I1991&lt;=3000),"2000-3000CC",IF(AND(I1991&gt;3000,I1991&lt;=4000),"3000-4000CC",IF(AND(I1991&gt;4000,I1991&lt;=5000),"4000-5000CC",IF(AND(I1991&gt;5000,I1991&lt;=6000),"&gt;5000CC"))))))</f>
        <v>1000-2000CC</v>
      </c>
    </row>
    <row r="1992" spans="1:11" x14ac:dyDescent="0.3">
      <c r="A1992">
        <v>1034</v>
      </c>
      <c r="B1992" t="s">
        <v>32</v>
      </c>
      <c r="C1992" s="10">
        <v>7.32</v>
      </c>
      <c r="D1992" s="3">
        <v>20248</v>
      </c>
      <c r="E1992" t="s">
        <v>12</v>
      </c>
      <c r="F1992" t="s">
        <v>8</v>
      </c>
      <c r="G1992" t="s">
        <v>9</v>
      </c>
      <c r="H1992">
        <v>2021</v>
      </c>
      <c r="I1992">
        <v>998</v>
      </c>
      <c r="J1992" t="s">
        <v>10</v>
      </c>
      <c r="K1992" t="str">
        <f>IF(AND(I1992&gt;600,I1992&lt;=1000),"600-1000CC",IF(AND(I1992&gt;1000,I1992&lt;=2000),"1000-2000CC",IF(AND(I1992&gt;2000,I1992&lt;=3000),"2000-3000CC",IF(AND(I1992&gt;3000,I1992&lt;=4000),"3000-4000CC",IF(AND(I1992&gt;4000,I1992&lt;=5000),"4000-5000CC",IF(AND(I1992&gt;5000,I1992&lt;=6000),"&gt;5000CC"))))))</f>
        <v>600-1000CC</v>
      </c>
    </row>
    <row r="1993" spans="1:11" x14ac:dyDescent="0.3">
      <c r="A1993">
        <v>3306</v>
      </c>
      <c r="B1993" t="s">
        <v>17</v>
      </c>
      <c r="C1993" s="10">
        <v>7.31</v>
      </c>
      <c r="D1993" s="3">
        <v>27334</v>
      </c>
      <c r="E1993" t="s">
        <v>12</v>
      </c>
      <c r="F1993" t="s">
        <v>13</v>
      </c>
      <c r="G1993" t="s">
        <v>9</v>
      </c>
      <c r="H1993">
        <v>2016</v>
      </c>
      <c r="I1993">
        <v>1186</v>
      </c>
      <c r="J1993" t="s">
        <v>10</v>
      </c>
      <c r="K1993" t="str">
        <f>IF(AND(I1993&gt;600,I1993&lt;=1000),"600-1000CC",IF(AND(I1993&gt;1000,I1993&lt;=2000),"1000-2000CC",IF(AND(I1993&gt;2000,I1993&lt;=3000),"2000-3000CC",IF(AND(I1993&gt;3000,I1993&lt;=4000),"3000-4000CC",IF(AND(I1993&gt;4000,I1993&lt;=5000),"4000-5000CC",IF(AND(I1993&gt;5000,I1993&lt;=6000),"&gt;5000CC"))))))</f>
        <v>1000-2000CC</v>
      </c>
    </row>
    <row r="1994" spans="1:11" x14ac:dyDescent="0.3">
      <c r="A1994">
        <v>1647</v>
      </c>
      <c r="B1994" t="s">
        <v>941</v>
      </c>
      <c r="C1994" s="10">
        <v>7.3</v>
      </c>
      <c r="D1994" s="3">
        <v>40000</v>
      </c>
      <c r="E1994" t="s">
        <v>12</v>
      </c>
      <c r="F1994" t="s">
        <v>8</v>
      </c>
      <c r="G1994" t="s">
        <v>9</v>
      </c>
      <c r="H1994">
        <v>2019</v>
      </c>
      <c r="I1994">
        <v>1197</v>
      </c>
      <c r="J1994" t="s">
        <v>10</v>
      </c>
      <c r="K1994" t="str">
        <f>IF(AND(I1994&gt;600,I1994&lt;=1000),"600-1000CC",IF(AND(I1994&gt;1000,I1994&lt;=2000),"1000-2000CC",IF(AND(I1994&gt;2000,I1994&lt;=3000),"2000-3000CC",IF(AND(I1994&gt;3000,I1994&lt;=4000),"3000-4000CC",IF(AND(I1994&gt;4000,I1994&lt;=5000),"4000-5000CC",IF(AND(I1994&gt;5000,I1994&lt;=6000),"&gt;5000CC"))))))</f>
        <v>1000-2000CC</v>
      </c>
    </row>
    <row r="1995" spans="1:11" x14ac:dyDescent="0.3">
      <c r="A1995">
        <v>3310</v>
      </c>
      <c r="B1995" t="s">
        <v>1153</v>
      </c>
      <c r="C1995" s="10">
        <v>7.3</v>
      </c>
      <c r="D1995" s="3">
        <v>30972</v>
      </c>
      <c r="E1995" t="s">
        <v>12</v>
      </c>
      <c r="F1995" t="s">
        <v>8</v>
      </c>
      <c r="G1995" t="s">
        <v>9</v>
      </c>
      <c r="H1995">
        <v>2020</v>
      </c>
      <c r="I1995">
        <v>1956</v>
      </c>
      <c r="J1995" t="s">
        <v>61</v>
      </c>
      <c r="K1995" t="str">
        <f>IF(AND(I1995&gt;600,I1995&lt;=1000),"600-1000CC",IF(AND(I1995&gt;1000,I1995&lt;=2000),"1000-2000CC",IF(AND(I1995&gt;2000,I1995&lt;=3000),"2000-3000CC",IF(AND(I1995&gt;3000,I1995&lt;=4000),"3000-4000CC",IF(AND(I1995&gt;4000,I1995&lt;=5000),"4000-5000CC",IF(AND(I1995&gt;5000,I1995&lt;=6000),"&gt;5000CC"))))))</f>
        <v>1000-2000CC</v>
      </c>
    </row>
    <row r="1996" spans="1:11" x14ac:dyDescent="0.3">
      <c r="A1996">
        <v>3667</v>
      </c>
      <c r="B1996" t="s">
        <v>416</v>
      </c>
      <c r="C1996" s="10">
        <v>7.3</v>
      </c>
      <c r="D1996" s="3">
        <v>100000</v>
      </c>
      <c r="E1996" t="s">
        <v>7</v>
      </c>
      <c r="F1996" t="s">
        <v>8</v>
      </c>
      <c r="G1996" t="s">
        <v>27</v>
      </c>
      <c r="H1996">
        <v>2015</v>
      </c>
      <c r="I1996">
        <v>1248</v>
      </c>
      <c r="J1996" t="s">
        <v>10</v>
      </c>
      <c r="K1996" t="str">
        <f>IF(AND(I1996&gt;600,I1996&lt;=1000),"600-1000CC",IF(AND(I1996&gt;1000,I1996&lt;=2000),"1000-2000CC",IF(AND(I1996&gt;2000,I1996&lt;=3000),"2000-3000CC",IF(AND(I1996&gt;3000,I1996&lt;=4000),"3000-4000CC",IF(AND(I1996&gt;4000,I1996&lt;=5000),"4000-5000CC",IF(AND(I1996&gt;5000,I1996&lt;=6000),"&gt;5000CC"))))))</f>
        <v>1000-2000CC</v>
      </c>
    </row>
    <row r="1997" spans="1:11" x14ac:dyDescent="0.3">
      <c r="A1997">
        <v>3668</v>
      </c>
      <c r="B1997" t="s">
        <v>416</v>
      </c>
      <c r="C1997" s="10">
        <v>7.3</v>
      </c>
      <c r="D1997" s="3">
        <v>100000</v>
      </c>
      <c r="E1997" t="s">
        <v>7</v>
      </c>
      <c r="F1997" t="s">
        <v>8</v>
      </c>
      <c r="G1997" t="s">
        <v>27</v>
      </c>
      <c r="H1997">
        <v>2015</v>
      </c>
      <c r="I1997">
        <v>1461</v>
      </c>
      <c r="J1997" t="s">
        <v>10</v>
      </c>
      <c r="K1997" t="str">
        <f>IF(AND(I1997&gt;600,I1997&lt;=1000),"600-1000CC",IF(AND(I1997&gt;1000,I1997&lt;=2000),"1000-2000CC",IF(AND(I1997&gt;2000,I1997&lt;=3000),"2000-3000CC",IF(AND(I1997&gt;3000,I1997&lt;=4000),"3000-4000CC",IF(AND(I1997&gt;4000,I1997&lt;=5000),"4000-5000CC",IF(AND(I1997&gt;5000,I1997&lt;=6000),"&gt;5000CC"))))))</f>
        <v>1000-2000CC</v>
      </c>
    </row>
    <row r="1998" spans="1:11" x14ac:dyDescent="0.3">
      <c r="A1998">
        <v>4525</v>
      </c>
      <c r="B1998" t="s">
        <v>430</v>
      </c>
      <c r="C1998" s="10">
        <v>7.3</v>
      </c>
      <c r="D1998" s="3">
        <v>64000</v>
      </c>
      <c r="E1998" t="s">
        <v>7</v>
      </c>
      <c r="F1998" t="s">
        <v>8</v>
      </c>
      <c r="G1998" t="s">
        <v>9</v>
      </c>
      <c r="H1998">
        <v>2018</v>
      </c>
      <c r="I1998">
        <v>1248</v>
      </c>
      <c r="J1998" t="s">
        <v>10</v>
      </c>
      <c r="K1998" t="str">
        <f>IF(AND(I1998&gt;600,I1998&lt;=1000),"600-1000CC",IF(AND(I1998&gt;1000,I1998&lt;=2000),"1000-2000CC",IF(AND(I1998&gt;2000,I1998&lt;=3000),"2000-3000CC",IF(AND(I1998&gt;3000,I1998&lt;=4000),"3000-4000CC",IF(AND(I1998&gt;4000,I1998&lt;=5000),"4000-5000CC",IF(AND(I1998&gt;5000,I1998&lt;=6000),"&gt;5000CC"))))))</f>
        <v>1000-2000CC</v>
      </c>
    </row>
    <row r="1999" spans="1:11" x14ac:dyDescent="0.3">
      <c r="A1999">
        <v>1053</v>
      </c>
      <c r="B1999" t="s">
        <v>515</v>
      </c>
      <c r="C1999" s="10">
        <v>7.29</v>
      </c>
      <c r="D1999" s="3">
        <v>19528</v>
      </c>
      <c r="E1999" t="s">
        <v>12</v>
      </c>
      <c r="F1999" t="s">
        <v>8</v>
      </c>
      <c r="G1999" t="s">
        <v>9</v>
      </c>
      <c r="H1999">
        <v>2016</v>
      </c>
      <c r="I1999">
        <v>1497</v>
      </c>
      <c r="J1999" t="s">
        <v>10</v>
      </c>
      <c r="K1999" t="str">
        <f>IF(AND(I1999&gt;600,I1999&lt;=1000),"600-1000CC",IF(AND(I1999&gt;1000,I1999&lt;=2000),"1000-2000CC",IF(AND(I1999&gt;2000,I1999&lt;=3000),"2000-3000CC",IF(AND(I1999&gt;3000,I1999&lt;=4000),"3000-4000CC",IF(AND(I1999&gt;4000,I1999&lt;=5000),"4000-5000CC",IF(AND(I1999&gt;5000,I1999&lt;=6000),"&gt;5000CC"))))))</f>
        <v>1000-2000CC</v>
      </c>
    </row>
    <row r="2000" spans="1:11" x14ac:dyDescent="0.3">
      <c r="A2000">
        <v>4949</v>
      </c>
      <c r="B2000" t="s">
        <v>1461</v>
      </c>
      <c r="C2000" s="10">
        <v>7.27</v>
      </c>
      <c r="D2000" s="3">
        <v>83775</v>
      </c>
      <c r="E2000" t="s">
        <v>12</v>
      </c>
      <c r="F2000" t="s">
        <v>8</v>
      </c>
      <c r="G2000" t="s">
        <v>75</v>
      </c>
      <c r="H2000">
        <v>2015</v>
      </c>
      <c r="I2000">
        <v>1798</v>
      </c>
      <c r="J2000" t="s">
        <v>10</v>
      </c>
      <c r="K2000" t="str">
        <f>IF(AND(I2000&gt;600,I2000&lt;=1000),"600-1000CC",IF(AND(I2000&gt;1000,I2000&lt;=2000),"1000-2000CC",IF(AND(I2000&gt;2000,I2000&lt;=3000),"2000-3000CC",IF(AND(I2000&gt;3000,I2000&lt;=4000),"3000-4000CC",IF(AND(I2000&gt;4000,I2000&lt;=5000),"4000-5000CC",IF(AND(I2000&gt;5000,I2000&lt;=6000),"&gt;5000CC"))))))</f>
        <v>1000-2000CC</v>
      </c>
    </row>
    <row r="2001" spans="1:11" x14ac:dyDescent="0.3">
      <c r="A2001">
        <v>55</v>
      </c>
      <c r="B2001" t="s">
        <v>20</v>
      </c>
      <c r="C2001" s="10">
        <v>7.25</v>
      </c>
      <c r="D2001" s="3">
        <v>45000</v>
      </c>
      <c r="E2001" t="s">
        <v>12</v>
      </c>
      <c r="F2001" t="s">
        <v>13</v>
      </c>
      <c r="G2001" t="s">
        <v>9</v>
      </c>
      <c r="H2001">
        <v>2015</v>
      </c>
      <c r="I2001">
        <v>1497</v>
      </c>
      <c r="J2001" t="s">
        <v>10</v>
      </c>
      <c r="K2001" t="str">
        <f>IF(AND(I2001&gt;600,I2001&lt;=1000),"600-1000CC",IF(AND(I2001&gt;1000,I2001&lt;=2000),"1000-2000CC",IF(AND(I2001&gt;2000,I2001&lt;=3000),"2000-3000CC",IF(AND(I2001&gt;3000,I2001&lt;=4000),"3000-4000CC",IF(AND(I2001&gt;4000,I2001&lt;=5000),"4000-5000CC",IF(AND(I2001&gt;5000,I2001&lt;=6000),"&gt;5000CC"))))))</f>
        <v>1000-2000CC</v>
      </c>
    </row>
    <row r="2002" spans="1:11" x14ac:dyDescent="0.3">
      <c r="A2002">
        <v>142</v>
      </c>
      <c r="B2002" t="s">
        <v>147</v>
      </c>
      <c r="C2002" s="10">
        <v>7.25</v>
      </c>
      <c r="D2002" s="3">
        <v>33500</v>
      </c>
      <c r="E2002" t="s">
        <v>12</v>
      </c>
      <c r="F2002" t="s">
        <v>13</v>
      </c>
      <c r="G2002" t="s">
        <v>9</v>
      </c>
      <c r="H2002">
        <v>2018</v>
      </c>
      <c r="I2002">
        <v>1199</v>
      </c>
      <c r="J2002" t="s">
        <v>10</v>
      </c>
      <c r="K2002" t="str">
        <f>IF(AND(I2002&gt;600,I2002&lt;=1000),"600-1000CC",IF(AND(I2002&gt;1000,I2002&lt;=2000),"1000-2000CC",IF(AND(I2002&gt;2000,I2002&lt;=3000),"2000-3000CC",IF(AND(I2002&gt;3000,I2002&lt;=4000),"3000-4000CC",IF(AND(I2002&gt;4000,I2002&lt;=5000),"4000-5000CC",IF(AND(I2002&gt;5000,I2002&lt;=6000),"&gt;5000CC"))))))</f>
        <v>1000-2000CC</v>
      </c>
    </row>
    <row r="2003" spans="1:11" x14ac:dyDescent="0.3">
      <c r="A2003">
        <v>210</v>
      </c>
      <c r="B2003" t="s">
        <v>203</v>
      </c>
      <c r="C2003" s="10">
        <v>7.25</v>
      </c>
      <c r="D2003" s="3">
        <v>44153</v>
      </c>
      <c r="E2003" t="s">
        <v>12</v>
      </c>
      <c r="F2003" t="s">
        <v>8</v>
      </c>
      <c r="G2003" t="s">
        <v>9</v>
      </c>
      <c r="H2003">
        <v>2018</v>
      </c>
      <c r="I2003">
        <v>1197</v>
      </c>
      <c r="J2003" t="s">
        <v>10</v>
      </c>
      <c r="K2003" t="str">
        <f>IF(AND(I2003&gt;600,I2003&lt;=1000),"600-1000CC",IF(AND(I2003&gt;1000,I2003&lt;=2000),"1000-2000CC",IF(AND(I2003&gt;2000,I2003&lt;=3000),"2000-3000CC",IF(AND(I2003&gt;3000,I2003&lt;=4000),"3000-4000CC",IF(AND(I2003&gt;4000,I2003&lt;=5000),"4000-5000CC",IF(AND(I2003&gt;5000,I2003&lt;=6000),"&gt;5000CC"))))))</f>
        <v>1000-2000CC</v>
      </c>
    </row>
    <row r="2004" spans="1:11" x14ac:dyDescent="0.3">
      <c r="A2004">
        <v>382</v>
      </c>
      <c r="B2004" t="s">
        <v>150</v>
      </c>
      <c r="C2004" s="10">
        <v>7.25</v>
      </c>
      <c r="D2004" s="3">
        <v>54000</v>
      </c>
      <c r="E2004" t="s">
        <v>12</v>
      </c>
      <c r="F2004" t="s">
        <v>13</v>
      </c>
      <c r="G2004" t="s">
        <v>9</v>
      </c>
      <c r="H2004">
        <v>2015</v>
      </c>
      <c r="I2004">
        <v>1197</v>
      </c>
      <c r="J2004" t="s">
        <v>10</v>
      </c>
      <c r="K2004" t="str">
        <f>IF(AND(I2004&gt;600,I2004&lt;=1000),"600-1000CC",IF(AND(I2004&gt;1000,I2004&lt;=2000),"1000-2000CC",IF(AND(I2004&gt;2000,I2004&lt;=3000),"2000-3000CC",IF(AND(I2004&gt;3000,I2004&lt;=4000),"3000-4000CC",IF(AND(I2004&gt;4000,I2004&lt;=5000),"4000-5000CC",IF(AND(I2004&gt;5000,I2004&lt;=6000),"&gt;5000CC"))))))</f>
        <v>1000-2000CC</v>
      </c>
    </row>
    <row r="2005" spans="1:11" x14ac:dyDescent="0.3">
      <c r="A2005">
        <v>429</v>
      </c>
      <c r="B2005" t="s">
        <v>375</v>
      </c>
      <c r="C2005" s="10">
        <v>7.25</v>
      </c>
      <c r="D2005" s="3">
        <v>54801</v>
      </c>
      <c r="E2005" t="s">
        <v>12</v>
      </c>
      <c r="F2005" t="s">
        <v>8</v>
      </c>
      <c r="G2005" t="s">
        <v>27</v>
      </c>
      <c r="H2005">
        <v>2018</v>
      </c>
      <c r="I2005">
        <v>1197</v>
      </c>
      <c r="J2005" t="s">
        <v>10</v>
      </c>
      <c r="K2005" t="str">
        <f>IF(AND(I2005&gt;600,I2005&lt;=1000),"600-1000CC",IF(AND(I2005&gt;1000,I2005&lt;=2000),"1000-2000CC",IF(AND(I2005&gt;2000,I2005&lt;=3000),"2000-3000CC",IF(AND(I2005&gt;3000,I2005&lt;=4000),"3000-4000CC",IF(AND(I2005&gt;4000,I2005&lt;=5000),"4000-5000CC",IF(AND(I2005&gt;5000,I2005&lt;=6000),"&gt;5000CC"))))))</f>
        <v>1000-2000CC</v>
      </c>
    </row>
    <row r="2006" spans="1:11" x14ac:dyDescent="0.3">
      <c r="A2006">
        <v>584</v>
      </c>
      <c r="B2006" t="s">
        <v>459</v>
      </c>
      <c r="C2006" s="10">
        <v>7.25</v>
      </c>
      <c r="D2006" s="3">
        <v>47000</v>
      </c>
      <c r="E2006" t="s">
        <v>7</v>
      </c>
      <c r="F2006" t="s">
        <v>8</v>
      </c>
      <c r="G2006" t="s">
        <v>9</v>
      </c>
      <c r="H2006">
        <v>2016</v>
      </c>
      <c r="I2006">
        <v>1248</v>
      </c>
      <c r="J2006" t="s">
        <v>10</v>
      </c>
      <c r="K2006" t="str">
        <f>IF(AND(I2006&gt;600,I2006&lt;=1000),"600-1000CC",IF(AND(I2006&gt;1000,I2006&lt;=2000),"1000-2000CC",IF(AND(I2006&gt;2000,I2006&lt;=3000),"2000-3000CC",IF(AND(I2006&gt;3000,I2006&lt;=4000),"3000-4000CC",IF(AND(I2006&gt;4000,I2006&lt;=5000),"4000-5000CC",IF(AND(I2006&gt;5000,I2006&lt;=6000),"&gt;5000CC"))))))</f>
        <v>1000-2000CC</v>
      </c>
    </row>
    <row r="2007" spans="1:11" x14ac:dyDescent="0.3">
      <c r="A2007">
        <v>787</v>
      </c>
      <c r="B2007" t="s">
        <v>203</v>
      </c>
      <c r="C2007" s="10">
        <v>7.25</v>
      </c>
      <c r="D2007" s="3">
        <v>18959</v>
      </c>
      <c r="E2007" t="s">
        <v>12</v>
      </c>
      <c r="F2007" t="s">
        <v>8</v>
      </c>
      <c r="G2007" t="s">
        <v>9</v>
      </c>
      <c r="H2007">
        <v>2018</v>
      </c>
      <c r="I2007">
        <v>1497</v>
      </c>
      <c r="J2007" t="s">
        <v>10</v>
      </c>
      <c r="K2007" t="str">
        <f>IF(AND(I2007&gt;600,I2007&lt;=1000),"600-1000CC",IF(AND(I2007&gt;1000,I2007&lt;=2000),"1000-2000CC",IF(AND(I2007&gt;2000,I2007&lt;=3000),"2000-3000CC",IF(AND(I2007&gt;3000,I2007&lt;=4000),"3000-4000CC",IF(AND(I2007&gt;4000,I2007&lt;=5000),"4000-5000CC",IF(AND(I2007&gt;5000,I2007&lt;=6000),"&gt;5000CC"))))))</f>
        <v>1000-2000CC</v>
      </c>
    </row>
    <row r="2008" spans="1:11" x14ac:dyDescent="0.3">
      <c r="A2008">
        <v>891</v>
      </c>
      <c r="B2008" t="s">
        <v>658</v>
      </c>
      <c r="C2008" s="10">
        <v>7.25</v>
      </c>
      <c r="D2008" s="3">
        <v>72568</v>
      </c>
      <c r="E2008" t="s">
        <v>7</v>
      </c>
      <c r="F2008" t="s">
        <v>8</v>
      </c>
      <c r="G2008" t="s">
        <v>9</v>
      </c>
      <c r="H2008">
        <v>2017</v>
      </c>
      <c r="I2008">
        <v>995</v>
      </c>
      <c r="J2008" t="s">
        <v>10</v>
      </c>
      <c r="K2008" t="str">
        <f>IF(AND(I2008&gt;600,I2008&lt;=1000),"600-1000CC",IF(AND(I2008&gt;1000,I2008&lt;=2000),"1000-2000CC",IF(AND(I2008&gt;2000,I2008&lt;=3000),"2000-3000CC",IF(AND(I2008&gt;3000,I2008&lt;=4000),"3000-4000CC",IF(AND(I2008&gt;4000,I2008&lt;=5000),"4000-5000CC",IF(AND(I2008&gt;5000,I2008&lt;=6000),"&gt;5000CC"))))))</f>
        <v>600-1000CC</v>
      </c>
    </row>
    <row r="2009" spans="1:11" x14ac:dyDescent="0.3">
      <c r="A2009">
        <v>899</v>
      </c>
      <c r="B2009" t="s">
        <v>464</v>
      </c>
      <c r="C2009" s="10">
        <v>7.25</v>
      </c>
      <c r="D2009" s="3">
        <v>61548</v>
      </c>
      <c r="E2009" t="s">
        <v>12</v>
      </c>
      <c r="F2009" t="s">
        <v>8</v>
      </c>
      <c r="G2009" t="s">
        <v>9</v>
      </c>
      <c r="H2009">
        <v>2016</v>
      </c>
      <c r="I2009">
        <v>998</v>
      </c>
      <c r="J2009" t="s">
        <v>10</v>
      </c>
      <c r="K2009" t="str">
        <f>IF(AND(I2009&gt;600,I2009&lt;=1000),"600-1000CC",IF(AND(I2009&gt;1000,I2009&lt;=2000),"1000-2000CC",IF(AND(I2009&gt;2000,I2009&lt;=3000),"2000-3000CC",IF(AND(I2009&gt;3000,I2009&lt;=4000),"3000-4000CC",IF(AND(I2009&gt;4000,I2009&lt;=5000),"4000-5000CC",IF(AND(I2009&gt;5000,I2009&lt;=6000),"&gt;5000CC"))))))</f>
        <v>600-1000CC</v>
      </c>
    </row>
    <row r="2010" spans="1:11" x14ac:dyDescent="0.3">
      <c r="A2010">
        <v>915</v>
      </c>
      <c r="B2010" t="s">
        <v>676</v>
      </c>
      <c r="C2010" s="10">
        <v>7.25</v>
      </c>
      <c r="D2010" s="3">
        <v>34142</v>
      </c>
      <c r="E2010" t="s">
        <v>7</v>
      </c>
      <c r="F2010" t="s">
        <v>8</v>
      </c>
      <c r="G2010" t="s">
        <v>9</v>
      </c>
      <c r="H2010">
        <v>2016</v>
      </c>
      <c r="I2010">
        <v>1199</v>
      </c>
      <c r="J2010" t="s">
        <v>10</v>
      </c>
      <c r="K2010" t="str">
        <f>IF(AND(I2010&gt;600,I2010&lt;=1000),"600-1000CC",IF(AND(I2010&gt;1000,I2010&lt;=2000),"1000-2000CC",IF(AND(I2010&gt;2000,I2010&lt;=3000),"2000-3000CC",IF(AND(I2010&gt;3000,I2010&lt;=4000),"3000-4000CC",IF(AND(I2010&gt;4000,I2010&lt;=5000),"4000-5000CC",IF(AND(I2010&gt;5000,I2010&lt;=6000),"&gt;5000CC"))))))</f>
        <v>1000-2000CC</v>
      </c>
    </row>
    <row r="2011" spans="1:11" x14ac:dyDescent="0.3">
      <c r="A2011">
        <v>1003</v>
      </c>
      <c r="B2011" t="s">
        <v>345</v>
      </c>
      <c r="C2011" s="10">
        <v>7.25</v>
      </c>
      <c r="D2011" s="3">
        <v>73000</v>
      </c>
      <c r="E2011" t="s">
        <v>7</v>
      </c>
      <c r="F2011" t="s">
        <v>8</v>
      </c>
      <c r="G2011" t="s">
        <v>9</v>
      </c>
      <c r="H2011">
        <v>2017</v>
      </c>
      <c r="I2011">
        <v>1495</v>
      </c>
      <c r="J2011" t="s">
        <v>10</v>
      </c>
      <c r="K2011" t="str">
        <f>IF(AND(I2011&gt;600,I2011&lt;=1000),"600-1000CC",IF(AND(I2011&gt;1000,I2011&lt;=2000),"1000-2000CC",IF(AND(I2011&gt;2000,I2011&lt;=3000),"2000-3000CC",IF(AND(I2011&gt;3000,I2011&lt;=4000),"3000-4000CC",IF(AND(I2011&gt;4000,I2011&lt;=5000),"4000-5000CC",IF(AND(I2011&gt;5000,I2011&lt;=6000),"&gt;5000CC"))))))</f>
        <v>1000-2000CC</v>
      </c>
    </row>
    <row r="2012" spans="1:11" x14ac:dyDescent="0.3">
      <c r="A2012">
        <v>1054</v>
      </c>
      <c r="B2012" t="s">
        <v>758</v>
      </c>
      <c r="C2012" s="10">
        <v>7.25</v>
      </c>
      <c r="D2012" s="3">
        <v>68315</v>
      </c>
      <c r="E2012" t="s">
        <v>7</v>
      </c>
      <c r="F2012" t="s">
        <v>8</v>
      </c>
      <c r="G2012" t="s">
        <v>27</v>
      </c>
      <c r="H2012">
        <v>2017</v>
      </c>
      <c r="I2012">
        <v>1248</v>
      </c>
      <c r="J2012" t="s">
        <v>10</v>
      </c>
      <c r="K2012" t="str">
        <f>IF(AND(I2012&gt;600,I2012&lt;=1000),"600-1000CC",IF(AND(I2012&gt;1000,I2012&lt;=2000),"1000-2000CC",IF(AND(I2012&gt;2000,I2012&lt;=3000),"2000-3000CC",IF(AND(I2012&gt;3000,I2012&lt;=4000),"3000-4000CC",IF(AND(I2012&gt;4000,I2012&lt;=5000),"4000-5000CC",IF(AND(I2012&gt;5000,I2012&lt;=6000),"&gt;5000CC"))))))</f>
        <v>1000-2000CC</v>
      </c>
    </row>
    <row r="2013" spans="1:11" x14ac:dyDescent="0.3">
      <c r="A2013">
        <v>1223</v>
      </c>
      <c r="B2013" t="s">
        <v>581</v>
      </c>
      <c r="C2013" s="10">
        <v>7.25</v>
      </c>
      <c r="D2013" s="3">
        <v>44000</v>
      </c>
      <c r="E2013" t="s">
        <v>242</v>
      </c>
      <c r="F2013" t="s">
        <v>8</v>
      </c>
      <c r="G2013" t="s">
        <v>9</v>
      </c>
      <c r="H2013">
        <v>2016</v>
      </c>
      <c r="I2013">
        <v>1399</v>
      </c>
      <c r="J2013" t="s">
        <v>10</v>
      </c>
      <c r="K2013" t="str">
        <f>IF(AND(I2013&gt;600,I2013&lt;=1000),"600-1000CC",IF(AND(I2013&gt;1000,I2013&lt;=2000),"1000-2000CC",IF(AND(I2013&gt;2000,I2013&lt;=3000),"2000-3000CC",IF(AND(I2013&gt;3000,I2013&lt;=4000),"3000-4000CC",IF(AND(I2013&gt;4000,I2013&lt;=5000),"4000-5000CC",IF(AND(I2013&gt;5000,I2013&lt;=6000),"&gt;5000CC"))))))</f>
        <v>1000-2000CC</v>
      </c>
    </row>
    <row r="2014" spans="1:11" x14ac:dyDescent="0.3">
      <c r="A2014">
        <v>1365</v>
      </c>
      <c r="B2014" t="s">
        <v>879</v>
      </c>
      <c r="C2014" s="10">
        <v>7.25</v>
      </c>
      <c r="D2014" s="3">
        <v>30000</v>
      </c>
      <c r="E2014" t="s">
        <v>12</v>
      </c>
      <c r="F2014" t="s">
        <v>8</v>
      </c>
      <c r="G2014" t="s">
        <v>9</v>
      </c>
      <c r="H2014">
        <v>2018</v>
      </c>
      <c r="I2014">
        <v>2400</v>
      </c>
      <c r="J2014" t="s">
        <v>10</v>
      </c>
      <c r="K2014" t="str">
        <f>IF(AND(I2014&gt;600,I2014&lt;=1000),"600-1000CC",IF(AND(I2014&gt;1000,I2014&lt;=2000),"1000-2000CC",IF(AND(I2014&gt;2000,I2014&lt;=3000),"2000-3000CC",IF(AND(I2014&gt;3000,I2014&lt;=4000),"3000-4000CC",IF(AND(I2014&gt;4000,I2014&lt;=5000),"4000-5000CC",IF(AND(I2014&gt;5000,I2014&lt;=6000),"&gt;5000CC"))))))</f>
        <v>2000-3000CC</v>
      </c>
    </row>
    <row r="2015" spans="1:11" x14ac:dyDescent="0.3">
      <c r="A2015">
        <v>1511</v>
      </c>
      <c r="B2015" t="s">
        <v>423</v>
      </c>
      <c r="C2015" s="10">
        <v>7.25</v>
      </c>
      <c r="D2015" s="3">
        <v>49036</v>
      </c>
      <c r="E2015" t="s">
        <v>7</v>
      </c>
      <c r="F2015" t="s">
        <v>8</v>
      </c>
      <c r="G2015" t="s">
        <v>9</v>
      </c>
      <c r="H2015">
        <v>2017</v>
      </c>
      <c r="I2015">
        <v>1595</v>
      </c>
      <c r="J2015" t="s">
        <v>10</v>
      </c>
      <c r="K2015" t="str">
        <f>IF(AND(I2015&gt;600,I2015&lt;=1000),"600-1000CC",IF(AND(I2015&gt;1000,I2015&lt;=2000),"1000-2000CC",IF(AND(I2015&gt;2000,I2015&lt;=3000),"2000-3000CC",IF(AND(I2015&gt;3000,I2015&lt;=4000),"3000-4000CC",IF(AND(I2015&gt;4000,I2015&lt;=5000),"4000-5000CC",IF(AND(I2015&gt;5000,I2015&lt;=6000),"&gt;5000CC"))))))</f>
        <v>1000-2000CC</v>
      </c>
    </row>
    <row r="2016" spans="1:11" x14ac:dyDescent="0.3">
      <c r="A2016">
        <v>1561</v>
      </c>
      <c r="B2016" t="s">
        <v>581</v>
      </c>
      <c r="C2016" s="10">
        <v>7.25</v>
      </c>
      <c r="D2016" s="3">
        <v>44000</v>
      </c>
      <c r="E2016" t="s">
        <v>242</v>
      </c>
      <c r="F2016" t="s">
        <v>8</v>
      </c>
      <c r="G2016" t="s">
        <v>9</v>
      </c>
      <c r="H2016">
        <v>2016</v>
      </c>
      <c r="I2016">
        <v>1497</v>
      </c>
      <c r="J2016" t="s">
        <v>10</v>
      </c>
      <c r="K2016" t="str">
        <f>IF(AND(I2016&gt;600,I2016&lt;=1000),"600-1000CC",IF(AND(I2016&gt;1000,I2016&lt;=2000),"1000-2000CC",IF(AND(I2016&gt;2000,I2016&lt;=3000),"2000-3000CC",IF(AND(I2016&gt;3000,I2016&lt;=4000),"3000-4000CC",IF(AND(I2016&gt;4000,I2016&lt;=5000),"4000-5000CC",IF(AND(I2016&gt;5000,I2016&lt;=6000),"&gt;5000CC"))))))</f>
        <v>1000-2000CC</v>
      </c>
    </row>
    <row r="2017" spans="1:11" x14ac:dyDescent="0.3">
      <c r="A2017">
        <v>1866</v>
      </c>
      <c r="B2017" t="s">
        <v>42</v>
      </c>
      <c r="C2017" s="10">
        <v>7.25</v>
      </c>
      <c r="D2017" s="3">
        <v>50000</v>
      </c>
      <c r="E2017" t="s">
        <v>12</v>
      </c>
      <c r="F2017" t="s">
        <v>13</v>
      </c>
      <c r="G2017" t="s">
        <v>27</v>
      </c>
      <c r="H2017">
        <v>2015</v>
      </c>
      <c r="I2017">
        <v>1197</v>
      </c>
      <c r="J2017" t="s">
        <v>10</v>
      </c>
      <c r="K2017" t="str">
        <f>IF(AND(I2017&gt;600,I2017&lt;=1000),"600-1000CC",IF(AND(I2017&gt;1000,I2017&lt;=2000),"1000-2000CC",IF(AND(I2017&gt;2000,I2017&lt;=3000),"2000-3000CC",IF(AND(I2017&gt;3000,I2017&lt;=4000),"3000-4000CC",IF(AND(I2017&gt;4000,I2017&lt;=5000),"4000-5000CC",IF(AND(I2017&gt;5000,I2017&lt;=6000),"&gt;5000CC"))))))</f>
        <v>1000-2000CC</v>
      </c>
    </row>
    <row r="2018" spans="1:11" x14ac:dyDescent="0.3">
      <c r="A2018">
        <v>1900</v>
      </c>
      <c r="B2018" t="s">
        <v>588</v>
      </c>
      <c r="C2018" s="10">
        <v>7.25</v>
      </c>
      <c r="D2018" s="3">
        <v>60000</v>
      </c>
      <c r="E2018" t="s">
        <v>7</v>
      </c>
      <c r="F2018" t="s">
        <v>8</v>
      </c>
      <c r="G2018" t="s">
        <v>9</v>
      </c>
      <c r="H2018">
        <v>2016</v>
      </c>
      <c r="I2018">
        <v>998</v>
      </c>
      <c r="J2018" t="s">
        <v>10</v>
      </c>
      <c r="K2018" t="str">
        <f>IF(AND(I2018&gt;600,I2018&lt;=1000),"600-1000CC",IF(AND(I2018&gt;1000,I2018&lt;=2000),"1000-2000CC",IF(AND(I2018&gt;2000,I2018&lt;=3000),"2000-3000CC",IF(AND(I2018&gt;3000,I2018&lt;=4000),"3000-4000CC",IF(AND(I2018&gt;4000,I2018&lt;=5000),"4000-5000CC",IF(AND(I2018&gt;5000,I2018&lt;=6000),"&gt;5000CC"))))))</f>
        <v>600-1000CC</v>
      </c>
    </row>
    <row r="2019" spans="1:11" x14ac:dyDescent="0.3">
      <c r="A2019">
        <v>2218</v>
      </c>
      <c r="B2019" t="s">
        <v>909</v>
      </c>
      <c r="C2019" s="10">
        <v>7.25</v>
      </c>
      <c r="D2019" s="3">
        <v>114996</v>
      </c>
      <c r="E2019" t="s">
        <v>7</v>
      </c>
      <c r="F2019" t="s">
        <v>13</v>
      </c>
      <c r="G2019" t="s">
        <v>9</v>
      </c>
      <c r="H2019">
        <v>2016</v>
      </c>
      <c r="I2019">
        <v>1199</v>
      </c>
      <c r="J2019" t="s">
        <v>10</v>
      </c>
      <c r="K2019" t="str">
        <f>IF(AND(I2019&gt;600,I2019&lt;=1000),"600-1000CC",IF(AND(I2019&gt;1000,I2019&lt;=2000),"1000-2000CC",IF(AND(I2019&gt;2000,I2019&lt;=3000),"2000-3000CC",IF(AND(I2019&gt;3000,I2019&lt;=4000),"3000-4000CC",IF(AND(I2019&gt;4000,I2019&lt;=5000),"4000-5000CC",IF(AND(I2019&gt;5000,I2019&lt;=6000),"&gt;5000CC"))))))</f>
        <v>1000-2000CC</v>
      </c>
    </row>
    <row r="2020" spans="1:11" x14ac:dyDescent="0.3">
      <c r="A2020">
        <v>3460</v>
      </c>
      <c r="B2020" t="s">
        <v>1531</v>
      </c>
      <c r="C2020" s="10">
        <v>7.25</v>
      </c>
      <c r="D2020" s="3">
        <v>55360</v>
      </c>
      <c r="E2020" t="s">
        <v>12</v>
      </c>
      <c r="F2020" t="s">
        <v>8</v>
      </c>
      <c r="G2020" t="s">
        <v>9</v>
      </c>
      <c r="H2020">
        <v>2017</v>
      </c>
      <c r="I2020">
        <v>2179</v>
      </c>
      <c r="J2020" t="s">
        <v>10</v>
      </c>
      <c r="K2020" t="str">
        <f>IF(AND(I2020&gt;600,I2020&lt;=1000),"600-1000CC",IF(AND(I2020&gt;1000,I2020&lt;=2000),"1000-2000CC",IF(AND(I2020&gt;2000,I2020&lt;=3000),"2000-3000CC",IF(AND(I2020&gt;3000,I2020&lt;=4000),"3000-4000CC",IF(AND(I2020&gt;4000,I2020&lt;=5000),"4000-5000CC",IF(AND(I2020&gt;5000,I2020&lt;=6000),"&gt;5000CC"))))))</f>
        <v>2000-3000CC</v>
      </c>
    </row>
    <row r="2021" spans="1:11" x14ac:dyDescent="0.3">
      <c r="A2021">
        <v>4211</v>
      </c>
      <c r="B2021" t="s">
        <v>1706</v>
      </c>
      <c r="C2021" s="10">
        <v>7.25</v>
      </c>
      <c r="D2021" s="3">
        <v>72000</v>
      </c>
      <c r="E2021" t="s">
        <v>7</v>
      </c>
      <c r="F2021" t="s">
        <v>8</v>
      </c>
      <c r="G2021" t="s">
        <v>9</v>
      </c>
      <c r="H2021">
        <v>2019</v>
      </c>
      <c r="I2021">
        <v>1493</v>
      </c>
      <c r="J2021" t="s">
        <v>10</v>
      </c>
      <c r="K2021" t="str">
        <f>IF(AND(I2021&gt;600,I2021&lt;=1000),"600-1000CC",IF(AND(I2021&gt;1000,I2021&lt;=2000),"1000-2000CC",IF(AND(I2021&gt;2000,I2021&lt;=3000),"2000-3000CC",IF(AND(I2021&gt;3000,I2021&lt;=4000),"3000-4000CC",IF(AND(I2021&gt;4000,I2021&lt;=5000),"4000-5000CC",IF(AND(I2021&gt;5000,I2021&lt;=6000),"&gt;5000CC"))))))</f>
        <v>1000-2000CC</v>
      </c>
    </row>
    <row r="2022" spans="1:11" x14ac:dyDescent="0.3">
      <c r="A2022">
        <v>4523</v>
      </c>
      <c r="B2022" t="s">
        <v>459</v>
      </c>
      <c r="C2022" s="10">
        <v>7.25</v>
      </c>
      <c r="D2022" s="3">
        <v>79000</v>
      </c>
      <c r="E2022" t="s">
        <v>7</v>
      </c>
      <c r="F2022" t="s">
        <v>8</v>
      </c>
      <c r="G2022" t="s">
        <v>9</v>
      </c>
      <c r="H2022">
        <v>2017</v>
      </c>
      <c r="I2022">
        <v>1498</v>
      </c>
      <c r="J2022" t="s">
        <v>10</v>
      </c>
      <c r="K2022" t="str">
        <f>IF(AND(I2022&gt;600,I2022&lt;=1000),"600-1000CC",IF(AND(I2022&gt;1000,I2022&lt;=2000),"1000-2000CC",IF(AND(I2022&gt;2000,I2022&lt;=3000),"2000-3000CC",IF(AND(I2022&gt;3000,I2022&lt;=4000),"3000-4000CC",IF(AND(I2022&gt;4000,I2022&lt;=5000),"4000-5000CC",IF(AND(I2022&gt;5000,I2022&lt;=6000),"&gt;5000CC"))))))</f>
        <v>1000-2000CC</v>
      </c>
    </row>
    <row r="2023" spans="1:11" x14ac:dyDescent="0.3">
      <c r="A2023">
        <v>3764</v>
      </c>
      <c r="B2023" t="s">
        <v>353</v>
      </c>
      <c r="C2023" s="10">
        <v>7.24</v>
      </c>
      <c r="D2023" s="3">
        <v>68143</v>
      </c>
      <c r="E2023" t="s">
        <v>7</v>
      </c>
      <c r="F2023" t="s">
        <v>8</v>
      </c>
      <c r="G2023" t="s">
        <v>9</v>
      </c>
      <c r="H2023">
        <v>2017</v>
      </c>
      <c r="I2023">
        <v>1493</v>
      </c>
      <c r="J2023" t="s">
        <v>10</v>
      </c>
      <c r="K2023" t="str">
        <f>IF(AND(I2023&gt;600,I2023&lt;=1000),"600-1000CC",IF(AND(I2023&gt;1000,I2023&lt;=2000),"1000-2000CC",IF(AND(I2023&gt;2000,I2023&lt;=3000),"2000-3000CC",IF(AND(I2023&gt;3000,I2023&lt;=4000),"3000-4000CC",IF(AND(I2023&gt;4000,I2023&lt;=5000),"4000-5000CC",IF(AND(I2023&gt;5000,I2023&lt;=6000),"&gt;5000CC"))))))</f>
        <v>1000-2000CC</v>
      </c>
    </row>
    <row r="2024" spans="1:11" x14ac:dyDescent="0.3">
      <c r="A2024">
        <v>4049</v>
      </c>
      <c r="B2024" t="s">
        <v>1136</v>
      </c>
      <c r="C2024" s="10">
        <v>7.24</v>
      </c>
      <c r="D2024" s="3">
        <v>67085</v>
      </c>
      <c r="E2024" t="s">
        <v>242</v>
      </c>
      <c r="F2024" t="s">
        <v>8</v>
      </c>
      <c r="G2024" t="s">
        <v>9</v>
      </c>
      <c r="H2024">
        <v>2020</v>
      </c>
      <c r="I2024">
        <v>998</v>
      </c>
      <c r="J2024" t="s">
        <v>10</v>
      </c>
      <c r="K2024" t="str">
        <f>IF(AND(I2024&gt;600,I2024&lt;=1000),"600-1000CC",IF(AND(I2024&gt;1000,I2024&lt;=2000),"1000-2000CC",IF(AND(I2024&gt;2000,I2024&lt;=3000),"2000-3000CC",IF(AND(I2024&gt;3000,I2024&lt;=4000),"3000-4000CC",IF(AND(I2024&gt;4000,I2024&lt;=5000),"4000-5000CC",IF(AND(I2024&gt;5000,I2024&lt;=6000),"&gt;5000CC"))))))</f>
        <v>600-1000CC</v>
      </c>
    </row>
    <row r="2025" spans="1:11" x14ac:dyDescent="0.3">
      <c r="A2025">
        <v>5032</v>
      </c>
      <c r="B2025" t="s">
        <v>671</v>
      </c>
      <c r="C2025" s="10">
        <v>7.24</v>
      </c>
      <c r="D2025" s="3">
        <v>79989</v>
      </c>
      <c r="E2025" t="s">
        <v>7</v>
      </c>
      <c r="F2025" t="s">
        <v>8</v>
      </c>
      <c r="G2025" t="s">
        <v>9</v>
      </c>
      <c r="H2025">
        <v>2018</v>
      </c>
      <c r="I2025">
        <v>1497</v>
      </c>
      <c r="J2025" t="s">
        <v>10</v>
      </c>
      <c r="K2025" t="str">
        <f>IF(AND(I2025&gt;600,I2025&lt;=1000),"600-1000CC",IF(AND(I2025&gt;1000,I2025&lt;=2000),"1000-2000CC",IF(AND(I2025&gt;2000,I2025&lt;=3000),"2000-3000CC",IF(AND(I2025&gt;3000,I2025&lt;=4000),"3000-4000CC",IF(AND(I2025&gt;4000,I2025&lt;=5000),"4000-5000CC",IF(AND(I2025&gt;5000,I2025&lt;=6000),"&gt;5000CC"))))))</f>
        <v>1000-2000CC</v>
      </c>
    </row>
    <row r="2026" spans="1:11" x14ac:dyDescent="0.3">
      <c r="A2026">
        <v>992</v>
      </c>
      <c r="B2026" t="s">
        <v>725</v>
      </c>
      <c r="C2026" s="10">
        <v>7.23</v>
      </c>
      <c r="D2026" s="3">
        <v>39558</v>
      </c>
      <c r="E2026" t="s">
        <v>12</v>
      </c>
      <c r="F2026" t="s">
        <v>8</v>
      </c>
      <c r="G2026" t="s">
        <v>9</v>
      </c>
      <c r="H2026">
        <v>2021</v>
      </c>
      <c r="I2026">
        <v>1248</v>
      </c>
      <c r="J2026" t="s">
        <v>10</v>
      </c>
      <c r="K2026" t="str">
        <f>IF(AND(I2026&gt;600,I2026&lt;=1000),"600-1000CC",IF(AND(I2026&gt;1000,I2026&lt;=2000),"1000-2000CC",IF(AND(I2026&gt;2000,I2026&lt;=3000),"2000-3000CC",IF(AND(I2026&gt;3000,I2026&lt;=4000),"3000-4000CC",IF(AND(I2026&gt;4000,I2026&lt;=5000),"4000-5000CC",IF(AND(I2026&gt;5000,I2026&lt;=6000),"&gt;5000CC"))))))</f>
        <v>1000-2000CC</v>
      </c>
    </row>
    <row r="2027" spans="1:11" x14ac:dyDescent="0.3">
      <c r="A2027">
        <v>2547</v>
      </c>
      <c r="B2027" t="s">
        <v>962</v>
      </c>
      <c r="C2027" s="10">
        <v>7.23</v>
      </c>
      <c r="D2027" s="3">
        <v>24494</v>
      </c>
      <c r="E2027" t="s">
        <v>7</v>
      </c>
      <c r="F2027" t="s">
        <v>8</v>
      </c>
      <c r="G2027" t="s">
        <v>9</v>
      </c>
      <c r="H2027">
        <v>2018</v>
      </c>
      <c r="I2027">
        <v>1197</v>
      </c>
      <c r="J2027" t="s">
        <v>61</v>
      </c>
      <c r="K2027" t="str">
        <f>IF(AND(I2027&gt;600,I2027&lt;=1000),"600-1000CC",IF(AND(I2027&gt;1000,I2027&lt;=2000),"1000-2000CC",IF(AND(I2027&gt;2000,I2027&lt;=3000),"2000-3000CC",IF(AND(I2027&gt;3000,I2027&lt;=4000),"3000-4000CC",IF(AND(I2027&gt;4000,I2027&lt;=5000),"4000-5000CC",IF(AND(I2027&gt;5000,I2027&lt;=6000),"&gt;5000CC"))))))</f>
        <v>1000-2000CC</v>
      </c>
    </row>
    <row r="2028" spans="1:11" x14ac:dyDescent="0.3">
      <c r="A2028">
        <v>3784</v>
      </c>
      <c r="B2028" t="s">
        <v>1613</v>
      </c>
      <c r="C2028" s="10">
        <v>7.23</v>
      </c>
      <c r="D2028" s="3">
        <v>65370</v>
      </c>
      <c r="E2028" t="s">
        <v>7</v>
      </c>
      <c r="F2028" t="s">
        <v>8</v>
      </c>
      <c r="G2028" t="s">
        <v>9</v>
      </c>
      <c r="H2028">
        <v>2017</v>
      </c>
      <c r="I2028">
        <v>998</v>
      </c>
      <c r="J2028" t="s">
        <v>61</v>
      </c>
      <c r="K2028" t="str">
        <f>IF(AND(I2028&gt;600,I2028&lt;=1000),"600-1000CC",IF(AND(I2028&gt;1000,I2028&lt;=2000),"1000-2000CC",IF(AND(I2028&gt;2000,I2028&lt;=3000),"2000-3000CC",IF(AND(I2028&gt;3000,I2028&lt;=4000),"3000-4000CC",IF(AND(I2028&gt;4000,I2028&lt;=5000),"4000-5000CC",IF(AND(I2028&gt;5000,I2028&lt;=6000),"&gt;5000CC"))))))</f>
        <v>600-1000CC</v>
      </c>
    </row>
    <row r="2029" spans="1:11" x14ac:dyDescent="0.3">
      <c r="A2029">
        <v>5091</v>
      </c>
      <c r="B2029" t="s">
        <v>963</v>
      </c>
      <c r="C2029" s="10">
        <v>7.21</v>
      </c>
      <c r="D2029" s="3">
        <v>13102</v>
      </c>
      <c r="E2029" t="s">
        <v>12</v>
      </c>
      <c r="F2029" t="s">
        <v>13</v>
      </c>
      <c r="G2029" t="s">
        <v>9</v>
      </c>
      <c r="H2029">
        <v>2018</v>
      </c>
      <c r="I2029">
        <v>1197</v>
      </c>
      <c r="J2029" t="s">
        <v>10</v>
      </c>
      <c r="K2029" t="str">
        <f>IF(AND(I2029&gt;600,I2029&lt;=1000),"600-1000CC",IF(AND(I2029&gt;1000,I2029&lt;=2000),"1000-2000CC",IF(AND(I2029&gt;2000,I2029&lt;=3000),"2000-3000CC",IF(AND(I2029&gt;3000,I2029&lt;=4000),"3000-4000CC",IF(AND(I2029&gt;4000,I2029&lt;=5000),"4000-5000CC",IF(AND(I2029&gt;5000,I2029&lt;=6000),"&gt;5000CC"))))))</f>
        <v>1000-2000CC</v>
      </c>
    </row>
    <row r="2030" spans="1:11" x14ac:dyDescent="0.3">
      <c r="A2030">
        <v>938</v>
      </c>
      <c r="B2030" t="s">
        <v>32</v>
      </c>
      <c r="C2030" s="10">
        <v>7.2</v>
      </c>
      <c r="D2030" s="3">
        <v>6200</v>
      </c>
      <c r="E2030" t="s">
        <v>12</v>
      </c>
      <c r="F2030" t="s">
        <v>8</v>
      </c>
      <c r="G2030" t="s">
        <v>9</v>
      </c>
      <c r="H2030">
        <v>2022</v>
      </c>
      <c r="I2030">
        <v>1998</v>
      </c>
      <c r="J2030" t="s">
        <v>635</v>
      </c>
      <c r="K2030" t="str">
        <f>IF(AND(I2030&gt;600,I2030&lt;=1000),"600-1000CC",IF(AND(I2030&gt;1000,I2030&lt;=2000),"1000-2000CC",IF(AND(I2030&gt;2000,I2030&lt;=3000),"2000-3000CC",IF(AND(I2030&gt;3000,I2030&lt;=4000),"3000-4000CC",IF(AND(I2030&gt;4000,I2030&lt;=5000),"4000-5000CC",IF(AND(I2030&gt;5000,I2030&lt;=6000),"&gt;5000CC"))))))</f>
        <v>1000-2000CC</v>
      </c>
    </row>
    <row r="2031" spans="1:11" x14ac:dyDescent="0.3">
      <c r="A2031">
        <v>2283</v>
      </c>
      <c r="B2031" t="s">
        <v>381</v>
      </c>
      <c r="C2031" s="10">
        <v>7.2</v>
      </c>
      <c r="D2031" s="3">
        <v>30000</v>
      </c>
      <c r="E2031" t="s">
        <v>12</v>
      </c>
      <c r="F2031" t="s">
        <v>8</v>
      </c>
      <c r="G2031" t="s">
        <v>9</v>
      </c>
      <c r="H2031">
        <v>2019</v>
      </c>
      <c r="I2031">
        <v>1198</v>
      </c>
      <c r="J2031" t="s">
        <v>10</v>
      </c>
      <c r="K2031" t="str">
        <f>IF(AND(I2031&gt;600,I2031&lt;=1000),"600-1000CC",IF(AND(I2031&gt;1000,I2031&lt;=2000),"1000-2000CC",IF(AND(I2031&gt;2000,I2031&lt;=3000),"2000-3000CC",IF(AND(I2031&gt;3000,I2031&lt;=4000),"3000-4000CC",IF(AND(I2031&gt;4000,I2031&lt;=5000),"4000-5000CC",IF(AND(I2031&gt;5000,I2031&lt;=6000),"&gt;5000CC"))))))</f>
        <v>1000-2000CC</v>
      </c>
    </row>
    <row r="2032" spans="1:11" x14ac:dyDescent="0.3">
      <c r="A2032">
        <v>3868</v>
      </c>
      <c r="B2032" t="s">
        <v>1638</v>
      </c>
      <c r="C2032" s="10">
        <v>7.2</v>
      </c>
      <c r="D2032" s="3">
        <v>14000</v>
      </c>
      <c r="E2032" t="s">
        <v>12</v>
      </c>
      <c r="F2032" t="s">
        <v>8</v>
      </c>
      <c r="G2032" t="s">
        <v>9</v>
      </c>
      <c r="H2032">
        <v>2022</v>
      </c>
      <c r="I2032">
        <v>1396</v>
      </c>
      <c r="J2032" t="s">
        <v>10</v>
      </c>
      <c r="K2032" t="str">
        <f>IF(AND(I2032&gt;600,I2032&lt;=1000),"600-1000CC",IF(AND(I2032&gt;1000,I2032&lt;=2000),"1000-2000CC",IF(AND(I2032&gt;2000,I2032&lt;=3000),"2000-3000CC",IF(AND(I2032&gt;3000,I2032&lt;=4000),"3000-4000CC",IF(AND(I2032&gt;4000,I2032&lt;=5000),"4000-5000CC",IF(AND(I2032&gt;5000,I2032&lt;=6000),"&gt;5000CC"))))))</f>
        <v>1000-2000CC</v>
      </c>
    </row>
    <row r="2033" spans="1:11" x14ac:dyDescent="0.3">
      <c r="A2033">
        <v>3179</v>
      </c>
      <c r="B2033" t="s">
        <v>1450</v>
      </c>
      <c r="C2033" s="10">
        <v>7.18</v>
      </c>
      <c r="D2033" s="3">
        <v>46286</v>
      </c>
      <c r="E2033" t="s">
        <v>7</v>
      </c>
      <c r="F2033" t="s">
        <v>8</v>
      </c>
      <c r="G2033" t="s">
        <v>9</v>
      </c>
      <c r="H2033">
        <v>2014</v>
      </c>
      <c r="I2033">
        <v>814</v>
      </c>
      <c r="J2033" t="s">
        <v>10</v>
      </c>
      <c r="K2033" t="str">
        <f>IF(AND(I2033&gt;600,I2033&lt;=1000),"600-1000CC",IF(AND(I2033&gt;1000,I2033&lt;=2000),"1000-2000CC",IF(AND(I2033&gt;2000,I2033&lt;=3000),"2000-3000CC",IF(AND(I2033&gt;3000,I2033&lt;=4000),"3000-4000CC",IF(AND(I2033&gt;4000,I2033&lt;=5000),"4000-5000CC",IF(AND(I2033&gt;5000,I2033&lt;=6000),"&gt;5000CC"))))))</f>
        <v>600-1000CC</v>
      </c>
    </row>
    <row r="2034" spans="1:11" x14ac:dyDescent="0.3">
      <c r="A2034">
        <v>3796</v>
      </c>
      <c r="B2034" t="s">
        <v>1616</v>
      </c>
      <c r="C2034" s="10">
        <v>7.17</v>
      </c>
      <c r="D2034" s="3">
        <v>17221</v>
      </c>
      <c r="E2034" t="s">
        <v>12</v>
      </c>
      <c r="F2034" t="s">
        <v>8</v>
      </c>
      <c r="G2034" t="s">
        <v>9</v>
      </c>
      <c r="H2034">
        <v>2019</v>
      </c>
      <c r="I2034">
        <v>1396</v>
      </c>
      <c r="J2034" t="s">
        <v>10</v>
      </c>
      <c r="K2034" t="str">
        <f>IF(AND(I2034&gt;600,I2034&lt;=1000),"600-1000CC",IF(AND(I2034&gt;1000,I2034&lt;=2000),"1000-2000CC",IF(AND(I2034&gt;2000,I2034&lt;=3000),"2000-3000CC",IF(AND(I2034&gt;3000,I2034&lt;=4000),"3000-4000CC",IF(AND(I2034&gt;4000,I2034&lt;=5000),"4000-5000CC",IF(AND(I2034&gt;5000,I2034&lt;=6000),"&gt;5000CC"))))))</f>
        <v>1000-2000CC</v>
      </c>
    </row>
    <row r="2035" spans="1:11" x14ac:dyDescent="0.3">
      <c r="A2035">
        <v>4011</v>
      </c>
      <c r="B2035" t="s">
        <v>725</v>
      </c>
      <c r="C2035" s="10">
        <v>7.17</v>
      </c>
      <c r="D2035" s="3">
        <v>17771</v>
      </c>
      <c r="E2035" t="s">
        <v>12</v>
      </c>
      <c r="F2035" t="s">
        <v>8</v>
      </c>
      <c r="G2035" t="s">
        <v>9</v>
      </c>
      <c r="H2035">
        <v>2021</v>
      </c>
      <c r="I2035">
        <v>998</v>
      </c>
      <c r="J2035" t="s">
        <v>10</v>
      </c>
      <c r="K2035" t="str">
        <f>IF(AND(I2035&gt;600,I2035&lt;=1000),"600-1000CC",IF(AND(I2035&gt;1000,I2035&lt;=2000),"1000-2000CC",IF(AND(I2035&gt;2000,I2035&lt;=3000),"2000-3000CC",IF(AND(I2035&gt;3000,I2035&lt;=4000),"3000-4000CC",IF(AND(I2035&gt;4000,I2035&lt;=5000),"4000-5000CC",IF(AND(I2035&gt;5000,I2035&lt;=6000),"&gt;5000CC"))))))</f>
        <v>600-1000CC</v>
      </c>
    </row>
    <row r="2036" spans="1:11" x14ac:dyDescent="0.3">
      <c r="A2036">
        <v>4036</v>
      </c>
      <c r="B2036" t="s">
        <v>201</v>
      </c>
      <c r="C2036" s="10">
        <v>7.17</v>
      </c>
      <c r="D2036" s="3">
        <v>120838</v>
      </c>
      <c r="E2036" t="s">
        <v>7</v>
      </c>
      <c r="F2036" t="s">
        <v>8</v>
      </c>
      <c r="G2036" t="s">
        <v>75</v>
      </c>
      <c r="H2036">
        <v>2015</v>
      </c>
      <c r="I2036">
        <v>1197</v>
      </c>
      <c r="J2036" t="s">
        <v>61</v>
      </c>
      <c r="K2036" t="str">
        <f>IF(AND(I2036&gt;600,I2036&lt;=1000),"600-1000CC",IF(AND(I2036&gt;1000,I2036&lt;=2000),"1000-2000CC",IF(AND(I2036&gt;2000,I2036&lt;=3000),"2000-3000CC",IF(AND(I2036&gt;3000,I2036&lt;=4000),"3000-4000CC",IF(AND(I2036&gt;4000,I2036&lt;=5000),"4000-5000CC",IF(AND(I2036&gt;5000,I2036&lt;=6000),"&gt;5000CC"))))))</f>
        <v>1000-2000CC</v>
      </c>
    </row>
    <row r="2037" spans="1:11" x14ac:dyDescent="0.3">
      <c r="A2037">
        <v>1233</v>
      </c>
      <c r="B2037" t="s">
        <v>496</v>
      </c>
      <c r="C2037" s="10">
        <v>7.16</v>
      </c>
      <c r="D2037" s="3">
        <v>150715</v>
      </c>
      <c r="E2037" t="s">
        <v>7</v>
      </c>
      <c r="F2037" t="s">
        <v>13</v>
      </c>
      <c r="G2037" t="s">
        <v>9</v>
      </c>
      <c r="H2037">
        <v>2015</v>
      </c>
      <c r="I2037">
        <v>1968</v>
      </c>
      <c r="J2037" t="s">
        <v>10</v>
      </c>
      <c r="K2037" t="str">
        <f>IF(AND(I2037&gt;600,I2037&lt;=1000),"600-1000CC",IF(AND(I2037&gt;1000,I2037&lt;=2000),"1000-2000CC",IF(AND(I2037&gt;2000,I2037&lt;=3000),"2000-3000CC",IF(AND(I2037&gt;3000,I2037&lt;=4000),"3000-4000CC",IF(AND(I2037&gt;4000,I2037&lt;=5000),"4000-5000CC",IF(AND(I2037&gt;5000,I2037&lt;=6000),"&gt;5000CC"))))))</f>
        <v>1000-2000CC</v>
      </c>
    </row>
    <row r="2038" spans="1:11" x14ac:dyDescent="0.3">
      <c r="A2038">
        <v>1571</v>
      </c>
      <c r="B2038" t="s">
        <v>496</v>
      </c>
      <c r="C2038" s="10">
        <v>7.16</v>
      </c>
      <c r="D2038" s="3">
        <v>150715</v>
      </c>
      <c r="E2038" t="s">
        <v>7</v>
      </c>
      <c r="F2038" t="s">
        <v>13</v>
      </c>
      <c r="G2038" t="s">
        <v>9</v>
      </c>
      <c r="H2038">
        <v>2015</v>
      </c>
      <c r="I2038">
        <v>1968</v>
      </c>
      <c r="J2038" t="s">
        <v>10</v>
      </c>
      <c r="K2038" t="str">
        <f>IF(AND(I2038&gt;600,I2038&lt;=1000),"600-1000CC",IF(AND(I2038&gt;1000,I2038&lt;=2000),"1000-2000CC",IF(AND(I2038&gt;2000,I2038&lt;=3000),"2000-3000CC",IF(AND(I2038&gt;3000,I2038&lt;=4000),"3000-4000CC",IF(AND(I2038&gt;4000,I2038&lt;=5000),"4000-5000CC",IF(AND(I2038&gt;5000,I2038&lt;=6000),"&gt;5000CC"))))))</f>
        <v>1000-2000CC</v>
      </c>
    </row>
    <row r="2039" spans="1:11" x14ac:dyDescent="0.3">
      <c r="A2039">
        <v>2427</v>
      </c>
      <c r="B2039" t="s">
        <v>174</v>
      </c>
      <c r="C2039" s="10">
        <v>7.16</v>
      </c>
      <c r="D2039" s="3">
        <v>86102</v>
      </c>
      <c r="E2039" t="s">
        <v>7</v>
      </c>
      <c r="F2039" t="s">
        <v>8</v>
      </c>
      <c r="G2039" t="s">
        <v>9</v>
      </c>
      <c r="H2039">
        <v>2017</v>
      </c>
      <c r="I2039">
        <v>796</v>
      </c>
      <c r="J2039" t="s">
        <v>10</v>
      </c>
      <c r="K2039" t="str">
        <f>IF(AND(I2039&gt;600,I2039&lt;=1000),"600-1000CC",IF(AND(I2039&gt;1000,I2039&lt;=2000),"1000-2000CC",IF(AND(I2039&gt;2000,I2039&lt;=3000),"2000-3000CC",IF(AND(I2039&gt;3000,I2039&lt;=4000),"3000-4000CC",IF(AND(I2039&gt;4000,I2039&lt;=5000),"4000-5000CC",IF(AND(I2039&gt;5000,I2039&lt;=6000),"&gt;5000CC"))))))</f>
        <v>600-1000CC</v>
      </c>
    </row>
    <row r="2040" spans="1:11" x14ac:dyDescent="0.3">
      <c r="A2040">
        <v>3304</v>
      </c>
      <c r="B2040" t="s">
        <v>210</v>
      </c>
      <c r="C2040" s="10">
        <v>7.16</v>
      </c>
      <c r="D2040" s="3">
        <v>9695</v>
      </c>
      <c r="E2040" t="s">
        <v>12</v>
      </c>
      <c r="F2040" t="s">
        <v>13</v>
      </c>
      <c r="G2040" t="s">
        <v>9</v>
      </c>
      <c r="H2040">
        <v>2019</v>
      </c>
      <c r="I2040">
        <v>1199</v>
      </c>
      <c r="J2040" t="s">
        <v>10</v>
      </c>
      <c r="K2040" t="str">
        <f>IF(AND(I2040&gt;600,I2040&lt;=1000),"600-1000CC",IF(AND(I2040&gt;1000,I2040&lt;=2000),"1000-2000CC",IF(AND(I2040&gt;2000,I2040&lt;=3000),"2000-3000CC",IF(AND(I2040&gt;3000,I2040&lt;=4000),"3000-4000CC",IF(AND(I2040&gt;4000,I2040&lt;=5000),"4000-5000CC",IF(AND(I2040&gt;5000,I2040&lt;=6000),"&gt;5000CC"))))))</f>
        <v>1000-2000CC</v>
      </c>
    </row>
    <row r="2041" spans="1:11" x14ac:dyDescent="0.3">
      <c r="A2041">
        <v>763</v>
      </c>
      <c r="B2041" t="s">
        <v>588</v>
      </c>
      <c r="C2041" s="10">
        <v>7.15</v>
      </c>
      <c r="D2041" s="3">
        <v>65911</v>
      </c>
      <c r="E2041" t="s">
        <v>7</v>
      </c>
      <c r="F2041" t="s">
        <v>8</v>
      </c>
      <c r="G2041" t="s">
        <v>9</v>
      </c>
      <c r="H2041">
        <v>2016</v>
      </c>
      <c r="I2041">
        <v>1197</v>
      </c>
      <c r="J2041" t="s">
        <v>10</v>
      </c>
      <c r="K2041" t="str">
        <f>IF(AND(I2041&gt;600,I2041&lt;=1000),"600-1000CC",IF(AND(I2041&gt;1000,I2041&lt;=2000),"1000-2000CC",IF(AND(I2041&gt;2000,I2041&lt;=3000),"2000-3000CC",IF(AND(I2041&gt;3000,I2041&lt;=4000),"3000-4000CC",IF(AND(I2041&gt;4000,I2041&lt;=5000),"4000-5000CC",IF(AND(I2041&gt;5000,I2041&lt;=6000),"&gt;5000CC"))))))</f>
        <v>1000-2000CC</v>
      </c>
    </row>
    <row r="2042" spans="1:11" x14ac:dyDescent="0.3">
      <c r="A2042">
        <v>2164</v>
      </c>
      <c r="B2042" t="s">
        <v>103</v>
      </c>
      <c r="C2042" s="10">
        <v>7.15</v>
      </c>
      <c r="D2042" s="3">
        <v>31356</v>
      </c>
      <c r="E2042" t="s">
        <v>12</v>
      </c>
      <c r="F2042" t="s">
        <v>8</v>
      </c>
      <c r="G2042" t="s">
        <v>9</v>
      </c>
      <c r="H2042">
        <v>2017</v>
      </c>
      <c r="I2042">
        <v>1493</v>
      </c>
      <c r="J2042" t="s">
        <v>10</v>
      </c>
      <c r="K2042" t="str">
        <f>IF(AND(I2042&gt;600,I2042&lt;=1000),"600-1000CC",IF(AND(I2042&gt;1000,I2042&lt;=2000),"1000-2000CC",IF(AND(I2042&gt;2000,I2042&lt;=3000),"2000-3000CC",IF(AND(I2042&gt;3000,I2042&lt;=4000),"3000-4000CC",IF(AND(I2042&gt;4000,I2042&lt;=5000),"4000-5000CC",IF(AND(I2042&gt;5000,I2042&lt;=6000),"&gt;5000CC"))))))</f>
        <v>1000-2000CC</v>
      </c>
    </row>
    <row r="2043" spans="1:11" x14ac:dyDescent="0.3">
      <c r="A2043">
        <v>2682</v>
      </c>
      <c r="B2043" t="s">
        <v>458</v>
      </c>
      <c r="C2043" s="10">
        <v>7.13</v>
      </c>
      <c r="D2043" s="3">
        <v>65531</v>
      </c>
      <c r="E2043" t="s">
        <v>12</v>
      </c>
      <c r="F2043" t="s">
        <v>8</v>
      </c>
      <c r="G2043" t="s">
        <v>9</v>
      </c>
      <c r="H2043">
        <v>2018</v>
      </c>
      <c r="I2043">
        <v>998</v>
      </c>
      <c r="J2043" t="s">
        <v>61</v>
      </c>
      <c r="K2043" t="str">
        <f>IF(AND(I2043&gt;600,I2043&lt;=1000),"600-1000CC",IF(AND(I2043&gt;1000,I2043&lt;=2000),"1000-2000CC",IF(AND(I2043&gt;2000,I2043&lt;=3000),"2000-3000CC",IF(AND(I2043&gt;3000,I2043&lt;=4000),"3000-4000CC",IF(AND(I2043&gt;4000,I2043&lt;=5000),"4000-5000CC",IF(AND(I2043&gt;5000,I2043&lt;=6000),"&gt;5000CC"))))))</f>
        <v>600-1000CC</v>
      </c>
    </row>
    <row r="2044" spans="1:11" x14ac:dyDescent="0.3">
      <c r="A2044">
        <v>4748</v>
      </c>
      <c r="B2044" t="s">
        <v>824</v>
      </c>
      <c r="C2044" s="10">
        <v>7.13</v>
      </c>
      <c r="D2044" s="3">
        <v>104931</v>
      </c>
      <c r="E2044" t="s">
        <v>7</v>
      </c>
      <c r="F2044" t="s">
        <v>8</v>
      </c>
      <c r="G2044" t="s">
        <v>9</v>
      </c>
      <c r="H2044">
        <v>2018</v>
      </c>
      <c r="I2044">
        <v>1197</v>
      </c>
      <c r="J2044" t="s">
        <v>10</v>
      </c>
      <c r="K2044" t="str">
        <f>IF(AND(I2044&gt;600,I2044&lt;=1000),"600-1000CC",IF(AND(I2044&gt;1000,I2044&lt;=2000),"1000-2000CC",IF(AND(I2044&gt;2000,I2044&lt;=3000),"2000-3000CC",IF(AND(I2044&gt;3000,I2044&lt;=4000),"3000-4000CC",IF(AND(I2044&gt;4000,I2044&lt;=5000),"4000-5000CC",IF(AND(I2044&gt;5000,I2044&lt;=6000),"&gt;5000CC"))))))</f>
        <v>1000-2000CC</v>
      </c>
    </row>
    <row r="2045" spans="1:11" x14ac:dyDescent="0.3">
      <c r="A2045">
        <v>1985</v>
      </c>
      <c r="B2045" t="s">
        <v>515</v>
      </c>
      <c r="C2045" s="10">
        <v>7.12</v>
      </c>
      <c r="D2045" s="3">
        <v>73079</v>
      </c>
      <c r="E2045" t="s">
        <v>12</v>
      </c>
      <c r="F2045" t="s">
        <v>8</v>
      </c>
      <c r="G2045" t="s">
        <v>9</v>
      </c>
      <c r="H2045">
        <v>2016</v>
      </c>
      <c r="I2045">
        <v>1373</v>
      </c>
      <c r="J2045" t="s">
        <v>10</v>
      </c>
      <c r="K2045" t="str">
        <f>IF(AND(I2045&gt;600,I2045&lt;=1000),"600-1000CC",IF(AND(I2045&gt;1000,I2045&lt;=2000),"1000-2000CC",IF(AND(I2045&gt;2000,I2045&lt;=3000),"2000-3000CC",IF(AND(I2045&gt;3000,I2045&lt;=4000),"3000-4000CC",IF(AND(I2045&gt;4000,I2045&lt;=5000),"4000-5000CC",IF(AND(I2045&gt;5000,I2045&lt;=6000),"&gt;5000CC"))))))</f>
        <v>1000-2000CC</v>
      </c>
    </row>
    <row r="2046" spans="1:11" x14ac:dyDescent="0.3">
      <c r="A2046">
        <v>645</v>
      </c>
      <c r="B2046" t="s">
        <v>528</v>
      </c>
      <c r="C2046" s="10">
        <v>7.11</v>
      </c>
      <c r="D2046" s="3">
        <v>36845</v>
      </c>
      <c r="E2046" t="s">
        <v>12</v>
      </c>
      <c r="F2046" t="s">
        <v>8</v>
      </c>
      <c r="G2046" t="s">
        <v>9</v>
      </c>
      <c r="H2046">
        <v>2016</v>
      </c>
      <c r="I2046">
        <v>1798</v>
      </c>
      <c r="J2046" t="s">
        <v>61</v>
      </c>
      <c r="K2046" t="str">
        <f>IF(AND(I2046&gt;600,I2046&lt;=1000),"600-1000CC",IF(AND(I2046&gt;1000,I2046&lt;=2000),"1000-2000CC",IF(AND(I2046&gt;2000,I2046&lt;=3000),"2000-3000CC",IF(AND(I2046&gt;3000,I2046&lt;=4000),"3000-4000CC",IF(AND(I2046&gt;4000,I2046&lt;=5000),"4000-5000CC",IF(AND(I2046&gt;5000,I2046&lt;=6000),"&gt;5000CC"))))))</f>
        <v>1000-2000CC</v>
      </c>
    </row>
    <row r="2047" spans="1:11" x14ac:dyDescent="0.3">
      <c r="A2047">
        <v>2073</v>
      </c>
      <c r="B2047" t="s">
        <v>42</v>
      </c>
      <c r="C2047" s="10">
        <v>7.11</v>
      </c>
      <c r="D2047" s="3">
        <v>70000</v>
      </c>
      <c r="E2047" t="s">
        <v>12</v>
      </c>
      <c r="F2047" t="s">
        <v>13</v>
      </c>
      <c r="G2047" t="s">
        <v>9</v>
      </c>
      <c r="H2047">
        <v>2016</v>
      </c>
      <c r="I2047">
        <v>1197</v>
      </c>
      <c r="J2047" t="s">
        <v>10</v>
      </c>
      <c r="K2047" t="str">
        <f>IF(AND(I2047&gt;600,I2047&lt;=1000),"600-1000CC",IF(AND(I2047&gt;1000,I2047&lt;=2000),"1000-2000CC",IF(AND(I2047&gt;2000,I2047&lt;=3000),"2000-3000CC",IF(AND(I2047&gt;3000,I2047&lt;=4000),"3000-4000CC",IF(AND(I2047&gt;4000,I2047&lt;=5000),"4000-5000CC",IF(AND(I2047&gt;5000,I2047&lt;=6000),"&gt;5000CC"))))))</f>
        <v>1000-2000CC</v>
      </c>
    </row>
    <row r="2048" spans="1:11" x14ac:dyDescent="0.3">
      <c r="A2048">
        <v>3964</v>
      </c>
      <c r="B2048" t="s">
        <v>1151</v>
      </c>
      <c r="C2048" s="10">
        <v>7.11</v>
      </c>
      <c r="D2048" s="3">
        <v>122966</v>
      </c>
      <c r="E2048" t="s">
        <v>7</v>
      </c>
      <c r="F2048" t="s">
        <v>8</v>
      </c>
      <c r="G2048" t="s">
        <v>9</v>
      </c>
      <c r="H2048">
        <v>2015</v>
      </c>
      <c r="I2048">
        <v>998</v>
      </c>
      <c r="J2048" t="s">
        <v>10</v>
      </c>
      <c r="K2048" t="str">
        <f>IF(AND(I2048&gt;600,I2048&lt;=1000),"600-1000CC",IF(AND(I2048&gt;1000,I2048&lt;=2000),"1000-2000CC",IF(AND(I2048&gt;2000,I2048&lt;=3000),"2000-3000CC",IF(AND(I2048&gt;3000,I2048&lt;=4000),"3000-4000CC",IF(AND(I2048&gt;4000,I2048&lt;=5000),"4000-5000CC",IF(AND(I2048&gt;5000,I2048&lt;=6000),"&gt;5000CC"))))))</f>
        <v>600-1000CC</v>
      </c>
    </row>
    <row r="2049" spans="1:11" x14ac:dyDescent="0.3">
      <c r="A2049">
        <v>4628</v>
      </c>
      <c r="B2049" t="s">
        <v>345</v>
      </c>
      <c r="C2049" s="10">
        <v>7.11</v>
      </c>
      <c r="D2049" s="3">
        <v>68000</v>
      </c>
      <c r="E2049" t="s">
        <v>7</v>
      </c>
      <c r="F2049" t="s">
        <v>8</v>
      </c>
      <c r="G2049" t="s">
        <v>9</v>
      </c>
      <c r="H2049">
        <v>2017</v>
      </c>
      <c r="I2049">
        <v>1172</v>
      </c>
      <c r="J2049" t="s">
        <v>10</v>
      </c>
      <c r="K2049" t="str">
        <f>IF(AND(I2049&gt;600,I2049&lt;=1000),"600-1000CC",IF(AND(I2049&gt;1000,I2049&lt;=2000),"1000-2000CC",IF(AND(I2049&gt;2000,I2049&lt;=3000),"2000-3000CC",IF(AND(I2049&gt;3000,I2049&lt;=4000),"3000-4000CC",IF(AND(I2049&gt;4000,I2049&lt;=5000),"4000-5000CC",IF(AND(I2049&gt;5000,I2049&lt;=6000),"&gt;5000CC"))))))</f>
        <v>1000-2000CC</v>
      </c>
    </row>
    <row r="2050" spans="1:11" x14ac:dyDescent="0.3">
      <c r="A2050">
        <v>363</v>
      </c>
      <c r="B2050" t="s">
        <v>328</v>
      </c>
      <c r="C2050" s="10">
        <v>7.1</v>
      </c>
      <c r="D2050" s="3">
        <v>45879</v>
      </c>
      <c r="E2050" t="s">
        <v>7</v>
      </c>
      <c r="F2050" t="s">
        <v>8</v>
      </c>
      <c r="G2050" t="s">
        <v>9</v>
      </c>
      <c r="H2050">
        <v>2016</v>
      </c>
      <c r="I2050">
        <v>1248</v>
      </c>
      <c r="J2050" t="s">
        <v>10</v>
      </c>
      <c r="K2050" t="str">
        <f>IF(AND(I2050&gt;600,I2050&lt;=1000),"600-1000CC",IF(AND(I2050&gt;1000,I2050&lt;=2000),"1000-2000CC",IF(AND(I2050&gt;2000,I2050&lt;=3000),"2000-3000CC",IF(AND(I2050&gt;3000,I2050&lt;=4000),"3000-4000CC",IF(AND(I2050&gt;4000,I2050&lt;=5000),"4000-5000CC",IF(AND(I2050&gt;5000,I2050&lt;=6000),"&gt;5000CC"))))))</f>
        <v>1000-2000CC</v>
      </c>
    </row>
    <row r="2051" spans="1:11" x14ac:dyDescent="0.3">
      <c r="A2051">
        <v>543</v>
      </c>
      <c r="B2051" t="s">
        <v>463</v>
      </c>
      <c r="C2051" s="10">
        <v>7.1</v>
      </c>
      <c r="D2051" s="3">
        <v>80056</v>
      </c>
      <c r="E2051" t="s">
        <v>12</v>
      </c>
      <c r="F2051" t="s">
        <v>8</v>
      </c>
      <c r="G2051" t="s">
        <v>9</v>
      </c>
      <c r="H2051">
        <v>2015</v>
      </c>
      <c r="I2051">
        <v>1197</v>
      </c>
      <c r="J2051" t="s">
        <v>10</v>
      </c>
      <c r="K2051" t="str">
        <f>IF(AND(I2051&gt;600,I2051&lt;=1000),"600-1000CC",IF(AND(I2051&gt;1000,I2051&lt;=2000),"1000-2000CC",IF(AND(I2051&gt;2000,I2051&lt;=3000),"2000-3000CC",IF(AND(I2051&gt;3000,I2051&lt;=4000),"3000-4000CC",IF(AND(I2051&gt;4000,I2051&lt;=5000),"4000-5000CC",IF(AND(I2051&gt;5000,I2051&lt;=6000),"&gt;5000CC"))))))</f>
        <v>1000-2000CC</v>
      </c>
    </row>
    <row r="2052" spans="1:11" x14ac:dyDescent="0.3">
      <c r="A2052">
        <v>2322</v>
      </c>
      <c r="B2052" t="s">
        <v>1192</v>
      </c>
      <c r="C2052" s="10">
        <v>7.1</v>
      </c>
      <c r="D2052" s="3">
        <v>15000</v>
      </c>
      <c r="E2052" t="s">
        <v>12</v>
      </c>
      <c r="F2052" t="s">
        <v>13</v>
      </c>
      <c r="G2052" t="s">
        <v>27</v>
      </c>
      <c r="H2052">
        <v>2020</v>
      </c>
      <c r="I2052">
        <v>796</v>
      </c>
      <c r="J2052" t="s">
        <v>10</v>
      </c>
      <c r="K2052" t="str">
        <f>IF(AND(I2052&gt;600,I2052&lt;=1000),"600-1000CC",IF(AND(I2052&gt;1000,I2052&lt;=2000),"1000-2000CC",IF(AND(I2052&gt;2000,I2052&lt;=3000),"2000-3000CC",IF(AND(I2052&gt;3000,I2052&lt;=4000),"3000-4000CC",IF(AND(I2052&gt;4000,I2052&lt;=5000),"4000-5000CC",IF(AND(I2052&gt;5000,I2052&lt;=6000),"&gt;5000CC"))))))</f>
        <v>600-1000CC</v>
      </c>
    </row>
    <row r="2053" spans="1:11" x14ac:dyDescent="0.3">
      <c r="A2053">
        <v>2886</v>
      </c>
      <c r="B2053" t="s">
        <v>1372</v>
      </c>
      <c r="C2053" s="10">
        <v>7.1</v>
      </c>
      <c r="D2053" s="3">
        <v>70000</v>
      </c>
      <c r="E2053" t="s">
        <v>7</v>
      </c>
      <c r="F2053" t="s">
        <v>13</v>
      </c>
      <c r="G2053" t="s">
        <v>27</v>
      </c>
      <c r="H2053">
        <v>2011</v>
      </c>
      <c r="I2053">
        <v>1396</v>
      </c>
      <c r="J2053" t="s">
        <v>61</v>
      </c>
      <c r="K2053" t="str">
        <f>IF(AND(I2053&gt;600,I2053&lt;=1000),"600-1000CC",IF(AND(I2053&gt;1000,I2053&lt;=2000),"1000-2000CC",IF(AND(I2053&gt;2000,I2053&lt;=3000),"2000-3000CC",IF(AND(I2053&gt;3000,I2053&lt;=4000),"3000-4000CC",IF(AND(I2053&gt;4000,I2053&lt;=5000),"4000-5000CC",IF(AND(I2053&gt;5000,I2053&lt;=6000),"&gt;5000CC"))))))</f>
        <v>1000-2000CC</v>
      </c>
    </row>
    <row r="2054" spans="1:11" x14ac:dyDescent="0.3">
      <c r="A2054">
        <v>3396</v>
      </c>
      <c r="B2054" t="s">
        <v>725</v>
      </c>
      <c r="C2054" s="10">
        <v>7.1</v>
      </c>
      <c r="D2054" s="3">
        <v>20000</v>
      </c>
      <c r="E2054" t="s">
        <v>12</v>
      </c>
      <c r="F2054" t="s">
        <v>8</v>
      </c>
      <c r="G2054" t="s">
        <v>9</v>
      </c>
      <c r="H2054">
        <v>2021</v>
      </c>
      <c r="I2054">
        <v>1197</v>
      </c>
      <c r="J2054" t="s">
        <v>10</v>
      </c>
      <c r="K2054" t="str">
        <f>IF(AND(I2054&gt;600,I2054&lt;=1000),"600-1000CC",IF(AND(I2054&gt;1000,I2054&lt;=2000),"1000-2000CC",IF(AND(I2054&gt;2000,I2054&lt;=3000),"2000-3000CC",IF(AND(I2054&gt;3000,I2054&lt;=4000),"3000-4000CC",IF(AND(I2054&gt;4000,I2054&lt;=5000),"4000-5000CC",IF(AND(I2054&gt;5000,I2054&lt;=6000),"&gt;5000CC"))))))</f>
        <v>1000-2000CC</v>
      </c>
    </row>
    <row r="2055" spans="1:11" x14ac:dyDescent="0.3">
      <c r="A2055">
        <v>3647</v>
      </c>
      <c r="B2055" t="s">
        <v>1581</v>
      </c>
      <c r="C2055" s="10">
        <v>7.1</v>
      </c>
      <c r="D2055" s="3">
        <v>50000</v>
      </c>
      <c r="E2055" t="s">
        <v>7</v>
      </c>
      <c r="F2055" t="s">
        <v>8</v>
      </c>
      <c r="G2055" t="s">
        <v>9</v>
      </c>
      <c r="H2055">
        <v>2019</v>
      </c>
      <c r="I2055">
        <v>1582</v>
      </c>
      <c r="J2055" t="s">
        <v>10</v>
      </c>
      <c r="K2055" t="str">
        <f>IF(AND(I2055&gt;600,I2055&lt;=1000),"600-1000CC",IF(AND(I2055&gt;1000,I2055&lt;=2000),"1000-2000CC",IF(AND(I2055&gt;2000,I2055&lt;=3000),"2000-3000CC",IF(AND(I2055&gt;3000,I2055&lt;=4000),"3000-4000CC",IF(AND(I2055&gt;4000,I2055&lt;=5000),"4000-5000CC",IF(AND(I2055&gt;5000,I2055&lt;=6000),"&gt;5000CC"))))))</f>
        <v>1000-2000CC</v>
      </c>
    </row>
    <row r="2056" spans="1:11" x14ac:dyDescent="0.3">
      <c r="A2056">
        <v>3943</v>
      </c>
      <c r="B2056" t="s">
        <v>1662</v>
      </c>
      <c r="C2056" s="10">
        <v>7.08</v>
      </c>
      <c r="D2056" s="3">
        <v>6233</v>
      </c>
      <c r="E2056" t="s">
        <v>12</v>
      </c>
      <c r="F2056" t="s">
        <v>8</v>
      </c>
      <c r="G2056" t="s">
        <v>9</v>
      </c>
      <c r="H2056">
        <v>2021</v>
      </c>
      <c r="I2056">
        <v>1197</v>
      </c>
      <c r="J2056" t="s">
        <v>10</v>
      </c>
      <c r="K2056" t="str">
        <f>IF(AND(I2056&gt;600,I2056&lt;=1000),"600-1000CC",IF(AND(I2056&gt;1000,I2056&lt;=2000),"1000-2000CC",IF(AND(I2056&gt;2000,I2056&lt;=3000),"2000-3000CC",IF(AND(I2056&gt;3000,I2056&lt;=4000),"3000-4000CC",IF(AND(I2056&gt;4000,I2056&lt;=5000),"4000-5000CC",IF(AND(I2056&gt;5000,I2056&lt;=6000),"&gt;5000CC"))))))</f>
        <v>1000-2000CC</v>
      </c>
    </row>
    <row r="2057" spans="1:11" x14ac:dyDescent="0.3">
      <c r="A2057">
        <v>4711</v>
      </c>
      <c r="B2057" t="s">
        <v>1798</v>
      </c>
      <c r="C2057" s="10">
        <v>7.07</v>
      </c>
      <c r="D2057" s="3">
        <v>4553</v>
      </c>
      <c r="E2057" t="s">
        <v>7</v>
      </c>
      <c r="F2057" t="s">
        <v>8</v>
      </c>
      <c r="G2057" t="s">
        <v>9</v>
      </c>
      <c r="H2057">
        <v>2022</v>
      </c>
      <c r="I2057">
        <v>1598</v>
      </c>
      <c r="J2057" t="s">
        <v>10</v>
      </c>
      <c r="K2057" t="str">
        <f>IF(AND(I2057&gt;600,I2057&lt;=1000),"600-1000CC",IF(AND(I2057&gt;1000,I2057&lt;=2000),"1000-2000CC",IF(AND(I2057&gt;2000,I2057&lt;=3000),"2000-3000CC",IF(AND(I2057&gt;3000,I2057&lt;=4000),"3000-4000CC",IF(AND(I2057&gt;4000,I2057&lt;=5000),"4000-5000CC",IF(AND(I2057&gt;5000,I2057&lt;=6000),"&gt;5000CC"))))))</f>
        <v>1000-2000CC</v>
      </c>
    </row>
    <row r="2058" spans="1:11" x14ac:dyDescent="0.3">
      <c r="A2058">
        <v>2683</v>
      </c>
      <c r="B2058" t="s">
        <v>1312</v>
      </c>
      <c r="C2058" s="10">
        <v>7.06</v>
      </c>
      <c r="D2058" s="3">
        <v>5044</v>
      </c>
      <c r="E2058" t="s">
        <v>12</v>
      </c>
      <c r="F2058" t="s">
        <v>8</v>
      </c>
      <c r="G2058" t="s">
        <v>9</v>
      </c>
      <c r="H2058">
        <v>2019</v>
      </c>
      <c r="I2058">
        <v>1373</v>
      </c>
      <c r="J2058" t="s">
        <v>10</v>
      </c>
      <c r="K2058" t="str">
        <f>IF(AND(I2058&gt;600,I2058&lt;=1000),"600-1000CC",IF(AND(I2058&gt;1000,I2058&lt;=2000),"1000-2000CC",IF(AND(I2058&gt;2000,I2058&lt;=3000),"2000-3000CC",IF(AND(I2058&gt;3000,I2058&lt;=4000),"3000-4000CC",IF(AND(I2058&gt;4000,I2058&lt;=5000),"4000-5000CC",IF(AND(I2058&gt;5000,I2058&lt;=6000),"&gt;5000CC"))))))</f>
        <v>1000-2000CC</v>
      </c>
    </row>
    <row r="2059" spans="1:11" x14ac:dyDescent="0.3">
      <c r="A2059">
        <v>1648</v>
      </c>
      <c r="B2059" t="s">
        <v>676</v>
      </c>
      <c r="C2059" s="10">
        <v>7.05</v>
      </c>
      <c r="D2059" s="3">
        <v>39000</v>
      </c>
      <c r="E2059" t="s">
        <v>7</v>
      </c>
      <c r="F2059" t="s">
        <v>8</v>
      </c>
      <c r="G2059" t="s">
        <v>9</v>
      </c>
      <c r="H2059">
        <v>2016</v>
      </c>
      <c r="I2059">
        <v>1197</v>
      </c>
      <c r="J2059" t="s">
        <v>10</v>
      </c>
      <c r="K2059" t="str">
        <f>IF(AND(I2059&gt;600,I2059&lt;=1000),"600-1000CC",IF(AND(I2059&gt;1000,I2059&lt;=2000),"1000-2000CC",IF(AND(I2059&gt;2000,I2059&lt;=3000),"2000-3000CC",IF(AND(I2059&gt;3000,I2059&lt;=4000),"3000-4000CC",IF(AND(I2059&gt;4000,I2059&lt;=5000),"4000-5000CC",IF(AND(I2059&gt;5000,I2059&lt;=6000),"&gt;5000CC"))))))</f>
        <v>1000-2000CC</v>
      </c>
    </row>
    <row r="2060" spans="1:11" x14ac:dyDescent="0.3">
      <c r="A2060">
        <v>5150</v>
      </c>
      <c r="B2060" t="s">
        <v>581</v>
      </c>
      <c r="C2060" s="10">
        <v>7.05</v>
      </c>
      <c r="D2060" s="3">
        <v>77778</v>
      </c>
      <c r="E2060" t="s">
        <v>242</v>
      </c>
      <c r="F2060" t="s">
        <v>8</v>
      </c>
      <c r="G2060" t="s">
        <v>9</v>
      </c>
      <c r="H2060">
        <v>2018</v>
      </c>
      <c r="I2060">
        <v>1462</v>
      </c>
      <c r="J2060" t="s">
        <v>10</v>
      </c>
      <c r="K2060" t="str">
        <f>IF(AND(I2060&gt;600,I2060&lt;=1000),"600-1000CC",IF(AND(I2060&gt;1000,I2060&lt;=2000),"1000-2000CC",IF(AND(I2060&gt;2000,I2060&lt;=3000),"2000-3000CC",IF(AND(I2060&gt;3000,I2060&lt;=4000),"3000-4000CC",IF(AND(I2060&gt;4000,I2060&lt;=5000),"4000-5000CC",IF(AND(I2060&gt;5000,I2060&lt;=6000),"&gt;5000CC"))))))</f>
        <v>1000-2000CC</v>
      </c>
    </row>
    <row r="2061" spans="1:11" x14ac:dyDescent="0.3">
      <c r="A2061">
        <v>4151</v>
      </c>
      <c r="B2061" t="s">
        <v>1058</v>
      </c>
      <c r="C2061" s="10">
        <v>7.03</v>
      </c>
      <c r="D2061" s="3">
        <v>89611</v>
      </c>
      <c r="E2061" t="s">
        <v>7</v>
      </c>
      <c r="F2061" t="s">
        <v>8</v>
      </c>
      <c r="G2061" t="s">
        <v>244</v>
      </c>
      <c r="H2061">
        <v>2010</v>
      </c>
      <c r="I2061">
        <v>1497</v>
      </c>
      <c r="J2061" t="s">
        <v>10</v>
      </c>
      <c r="K2061" t="str">
        <f>IF(AND(I2061&gt;600,I2061&lt;=1000),"600-1000CC",IF(AND(I2061&gt;1000,I2061&lt;=2000),"1000-2000CC",IF(AND(I2061&gt;2000,I2061&lt;=3000),"2000-3000CC",IF(AND(I2061&gt;3000,I2061&lt;=4000),"3000-4000CC",IF(AND(I2061&gt;4000,I2061&lt;=5000),"4000-5000CC",IF(AND(I2061&gt;5000,I2061&lt;=6000),"&gt;5000CC"))))))</f>
        <v>1000-2000CC</v>
      </c>
    </row>
    <row r="2062" spans="1:11" x14ac:dyDescent="0.3">
      <c r="A2062">
        <v>4025</v>
      </c>
      <c r="B2062" t="s">
        <v>458</v>
      </c>
      <c r="C2062" s="10">
        <v>7.02</v>
      </c>
      <c r="D2062" s="3">
        <v>112955</v>
      </c>
      <c r="E2062" t="s">
        <v>12</v>
      </c>
      <c r="F2062" t="s">
        <v>8</v>
      </c>
      <c r="G2062" t="s">
        <v>9</v>
      </c>
      <c r="H2062">
        <v>2018</v>
      </c>
      <c r="I2062">
        <v>1396</v>
      </c>
      <c r="J2062" t="s">
        <v>10</v>
      </c>
      <c r="K2062" t="str">
        <f>IF(AND(I2062&gt;600,I2062&lt;=1000),"600-1000CC",IF(AND(I2062&gt;1000,I2062&lt;=2000),"1000-2000CC",IF(AND(I2062&gt;2000,I2062&lt;=3000),"2000-3000CC",IF(AND(I2062&gt;3000,I2062&lt;=4000),"3000-4000CC",IF(AND(I2062&gt;4000,I2062&lt;=5000),"4000-5000CC",IF(AND(I2062&gt;5000,I2062&lt;=6000),"&gt;5000CC"))))))</f>
        <v>1000-2000CC</v>
      </c>
    </row>
    <row r="2063" spans="1:11" x14ac:dyDescent="0.3">
      <c r="A2063">
        <v>388</v>
      </c>
      <c r="B2063" t="s">
        <v>345</v>
      </c>
      <c r="C2063" s="10">
        <v>7</v>
      </c>
      <c r="D2063" s="3">
        <v>90000</v>
      </c>
      <c r="E2063" t="s">
        <v>7</v>
      </c>
      <c r="F2063" t="s">
        <v>8</v>
      </c>
      <c r="G2063" t="s">
        <v>9</v>
      </c>
      <c r="H2063">
        <v>2017</v>
      </c>
      <c r="I2063">
        <v>1396</v>
      </c>
      <c r="J2063" t="s">
        <v>10</v>
      </c>
      <c r="K2063" t="str">
        <f>IF(AND(I2063&gt;600,I2063&lt;=1000),"600-1000CC",IF(AND(I2063&gt;1000,I2063&lt;=2000),"1000-2000CC",IF(AND(I2063&gt;2000,I2063&lt;=3000),"2000-3000CC",IF(AND(I2063&gt;3000,I2063&lt;=4000),"3000-4000CC",IF(AND(I2063&gt;4000,I2063&lt;=5000),"4000-5000CC",IF(AND(I2063&gt;5000,I2063&lt;=6000),"&gt;5000CC"))))))</f>
        <v>1000-2000CC</v>
      </c>
    </row>
    <row r="2064" spans="1:11" x14ac:dyDescent="0.3">
      <c r="A2064">
        <v>390</v>
      </c>
      <c r="B2064" t="s">
        <v>150</v>
      </c>
      <c r="C2064" s="10">
        <v>7</v>
      </c>
      <c r="D2064" s="3">
        <v>91000</v>
      </c>
      <c r="E2064" t="s">
        <v>12</v>
      </c>
      <c r="F2064" t="s">
        <v>13</v>
      </c>
      <c r="G2064" t="s">
        <v>27</v>
      </c>
      <c r="H2064">
        <v>2015</v>
      </c>
      <c r="I2064">
        <v>1197</v>
      </c>
      <c r="J2064" t="s">
        <v>10</v>
      </c>
      <c r="K2064" t="str">
        <f>IF(AND(I2064&gt;600,I2064&lt;=1000),"600-1000CC",IF(AND(I2064&gt;1000,I2064&lt;=2000),"1000-2000CC",IF(AND(I2064&gt;2000,I2064&lt;=3000),"2000-3000CC",IF(AND(I2064&gt;3000,I2064&lt;=4000),"3000-4000CC",IF(AND(I2064&gt;4000,I2064&lt;=5000),"4000-5000CC",IF(AND(I2064&gt;5000,I2064&lt;=6000),"&gt;5000CC"))))))</f>
        <v>1000-2000CC</v>
      </c>
    </row>
    <row r="2065" spans="1:11" x14ac:dyDescent="0.3">
      <c r="A2065">
        <v>903</v>
      </c>
      <c r="B2065" t="s">
        <v>666</v>
      </c>
      <c r="C2065" s="10">
        <v>7</v>
      </c>
      <c r="D2065" s="3">
        <v>5000</v>
      </c>
      <c r="E2065" t="s">
        <v>12</v>
      </c>
      <c r="F2065" t="s">
        <v>8</v>
      </c>
      <c r="G2065" t="s">
        <v>9</v>
      </c>
      <c r="H2065">
        <v>2021</v>
      </c>
      <c r="I2065">
        <v>1396</v>
      </c>
      <c r="J2065" t="s">
        <v>10</v>
      </c>
      <c r="K2065" t="str">
        <f>IF(AND(I2065&gt;600,I2065&lt;=1000),"600-1000CC",IF(AND(I2065&gt;1000,I2065&lt;=2000),"1000-2000CC",IF(AND(I2065&gt;2000,I2065&lt;=3000),"2000-3000CC",IF(AND(I2065&gt;3000,I2065&lt;=4000),"3000-4000CC",IF(AND(I2065&gt;4000,I2065&lt;=5000),"4000-5000CC",IF(AND(I2065&gt;5000,I2065&lt;=6000),"&gt;5000CC"))))))</f>
        <v>1000-2000CC</v>
      </c>
    </row>
    <row r="2066" spans="1:11" x14ac:dyDescent="0.3">
      <c r="A2066">
        <v>914</v>
      </c>
      <c r="B2066" t="s">
        <v>675</v>
      </c>
      <c r="C2066" s="10">
        <v>7</v>
      </c>
      <c r="D2066" s="3">
        <v>48763</v>
      </c>
      <c r="E2066" t="s">
        <v>12</v>
      </c>
      <c r="F2066" t="s">
        <v>13</v>
      </c>
      <c r="G2066" t="s">
        <v>9</v>
      </c>
      <c r="H2066">
        <v>2018</v>
      </c>
      <c r="I2066">
        <v>1991</v>
      </c>
      <c r="J2066" t="s">
        <v>10</v>
      </c>
      <c r="K2066" t="str">
        <f>IF(AND(I2066&gt;600,I2066&lt;=1000),"600-1000CC",IF(AND(I2066&gt;1000,I2066&lt;=2000),"1000-2000CC",IF(AND(I2066&gt;2000,I2066&lt;=3000),"2000-3000CC",IF(AND(I2066&gt;3000,I2066&lt;=4000),"3000-4000CC",IF(AND(I2066&gt;4000,I2066&lt;=5000),"4000-5000CC",IF(AND(I2066&gt;5000,I2066&lt;=6000),"&gt;5000CC"))))))</f>
        <v>1000-2000CC</v>
      </c>
    </row>
    <row r="2067" spans="1:11" x14ac:dyDescent="0.3">
      <c r="A2067">
        <v>918</v>
      </c>
      <c r="B2067" t="s">
        <v>678</v>
      </c>
      <c r="C2067" s="10">
        <v>7</v>
      </c>
      <c r="D2067" s="3">
        <v>25000</v>
      </c>
      <c r="E2067" t="s">
        <v>12</v>
      </c>
      <c r="F2067" t="s">
        <v>8</v>
      </c>
      <c r="G2067" t="s">
        <v>9</v>
      </c>
      <c r="H2067">
        <v>2021</v>
      </c>
      <c r="I2067">
        <v>1950</v>
      </c>
      <c r="J2067" t="s">
        <v>61</v>
      </c>
      <c r="K2067" t="str">
        <f>IF(AND(I2067&gt;600,I2067&lt;=1000),"600-1000CC",IF(AND(I2067&gt;1000,I2067&lt;=2000),"1000-2000CC",IF(AND(I2067&gt;2000,I2067&lt;=3000),"2000-3000CC",IF(AND(I2067&gt;3000,I2067&lt;=4000),"3000-4000CC",IF(AND(I2067&gt;4000,I2067&lt;=5000),"4000-5000CC",IF(AND(I2067&gt;5000,I2067&lt;=6000),"&gt;5000CC"))))))</f>
        <v>1000-2000CC</v>
      </c>
    </row>
    <row r="2068" spans="1:11" x14ac:dyDescent="0.3">
      <c r="A2068">
        <v>955</v>
      </c>
      <c r="B2068" t="s">
        <v>704</v>
      </c>
      <c r="C2068" s="10">
        <v>7</v>
      </c>
      <c r="D2068" s="3">
        <v>50000</v>
      </c>
      <c r="E2068" t="s">
        <v>7</v>
      </c>
      <c r="F2068" t="s">
        <v>8</v>
      </c>
      <c r="G2068" t="s">
        <v>27</v>
      </c>
      <c r="H2068">
        <v>2016</v>
      </c>
      <c r="I2068">
        <v>993</v>
      </c>
      <c r="J2068" t="s">
        <v>10</v>
      </c>
      <c r="K2068" t="str">
        <f>IF(AND(I2068&gt;600,I2068&lt;=1000),"600-1000CC",IF(AND(I2068&gt;1000,I2068&lt;=2000),"1000-2000CC",IF(AND(I2068&gt;2000,I2068&lt;=3000),"2000-3000CC",IF(AND(I2068&gt;3000,I2068&lt;=4000),"3000-4000CC",IF(AND(I2068&gt;4000,I2068&lt;=5000),"4000-5000CC",IF(AND(I2068&gt;5000,I2068&lt;=6000),"&gt;5000CC"))))))</f>
        <v>600-1000CC</v>
      </c>
    </row>
    <row r="2069" spans="1:11" x14ac:dyDescent="0.3">
      <c r="A2069">
        <v>1470</v>
      </c>
      <c r="B2069" t="s">
        <v>616</v>
      </c>
      <c r="C2069" s="10">
        <v>7</v>
      </c>
      <c r="D2069" s="3">
        <v>70000</v>
      </c>
      <c r="E2069" t="s">
        <v>12</v>
      </c>
      <c r="F2069" t="s">
        <v>8</v>
      </c>
      <c r="G2069" t="s">
        <v>9</v>
      </c>
      <c r="H2069">
        <v>2021</v>
      </c>
      <c r="I2069">
        <v>2755</v>
      </c>
      <c r="J2069" t="s">
        <v>61</v>
      </c>
      <c r="K2069" t="str">
        <f>IF(AND(I2069&gt;600,I2069&lt;=1000),"600-1000CC",IF(AND(I2069&gt;1000,I2069&lt;=2000),"1000-2000CC",IF(AND(I2069&gt;2000,I2069&lt;=3000),"2000-3000CC",IF(AND(I2069&gt;3000,I2069&lt;=4000),"3000-4000CC",IF(AND(I2069&gt;4000,I2069&lt;=5000),"4000-5000CC",IF(AND(I2069&gt;5000,I2069&lt;=6000),"&gt;5000CC"))))))</f>
        <v>2000-3000CC</v>
      </c>
    </row>
    <row r="2070" spans="1:11" x14ac:dyDescent="0.3">
      <c r="A2070">
        <v>1624</v>
      </c>
      <c r="B2070" t="s">
        <v>927</v>
      </c>
      <c r="C2070" s="10">
        <v>7</v>
      </c>
      <c r="D2070" s="3">
        <v>57000</v>
      </c>
      <c r="E2070" t="s">
        <v>7</v>
      </c>
      <c r="F2070" t="s">
        <v>8</v>
      </c>
      <c r="G2070" t="s">
        <v>9</v>
      </c>
      <c r="H2070">
        <v>2016</v>
      </c>
      <c r="I2070">
        <v>999</v>
      </c>
      <c r="J2070" t="s">
        <v>10</v>
      </c>
      <c r="K2070" t="str">
        <f>IF(AND(I2070&gt;600,I2070&lt;=1000),"600-1000CC",IF(AND(I2070&gt;1000,I2070&lt;=2000),"1000-2000CC",IF(AND(I2070&gt;2000,I2070&lt;=3000),"2000-3000CC",IF(AND(I2070&gt;3000,I2070&lt;=4000),"3000-4000CC",IF(AND(I2070&gt;4000,I2070&lt;=5000),"4000-5000CC",IF(AND(I2070&gt;5000,I2070&lt;=6000),"&gt;5000CC"))))))</f>
        <v>600-1000CC</v>
      </c>
    </row>
    <row r="2071" spans="1:11" x14ac:dyDescent="0.3">
      <c r="A2071">
        <v>1634</v>
      </c>
      <c r="B2071" t="s">
        <v>934</v>
      </c>
      <c r="C2071" s="10">
        <v>7</v>
      </c>
      <c r="D2071" s="3">
        <v>41000</v>
      </c>
      <c r="E2071" t="s">
        <v>12</v>
      </c>
      <c r="F2071" t="s">
        <v>8</v>
      </c>
      <c r="G2071" t="s">
        <v>9</v>
      </c>
      <c r="H2071">
        <v>2018</v>
      </c>
      <c r="I2071">
        <v>1197</v>
      </c>
      <c r="J2071" t="s">
        <v>10</v>
      </c>
      <c r="K2071" t="str">
        <f>IF(AND(I2071&gt;600,I2071&lt;=1000),"600-1000CC",IF(AND(I2071&gt;1000,I2071&lt;=2000),"1000-2000CC",IF(AND(I2071&gt;2000,I2071&lt;=3000),"2000-3000CC",IF(AND(I2071&gt;3000,I2071&lt;=4000),"3000-4000CC",IF(AND(I2071&gt;4000,I2071&lt;=5000),"4000-5000CC",IF(AND(I2071&gt;5000,I2071&lt;=6000),"&gt;5000CC"))))))</f>
        <v>1000-2000CC</v>
      </c>
    </row>
    <row r="2072" spans="1:11" x14ac:dyDescent="0.3">
      <c r="A2072">
        <v>1727</v>
      </c>
      <c r="B2072" t="s">
        <v>971</v>
      </c>
      <c r="C2072" s="10">
        <v>7</v>
      </c>
      <c r="D2072" s="3">
        <v>50000</v>
      </c>
      <c r="E2072" t="s">
        <v>7</v>
      </c>
      <c r="F2072" t="s">
        <v>13</v>
      </c>
      <c r="G2072" t="s">
        <v>9</v>
      </c>
      <c r="H2072">
        <v>2016</v>
      </c>
      <c r="I2072">
        <v>1199</v>
      </c>
      <c r="J2072" t="s">
        <v>10</v>
      </c>
      <c r="K2072" t="str">
        <f>IF(AND(I2072&gt;600,I2072&lt;=1000),"600-1000CC",IF(AND(I2072&gt;1000,I2072&lt;=2000),"1000-2000CC",IF(AND(I2072&gt;2000,I2072&lt;=3000),"2000-3000CC",IF(AND(I2072&gt;3000,I2072&lt;=4000),"3000-4000CC",IF(AND(I2072&gt;4000,I2072&lt;=5000),"4000-5000CC",IF(AND(I2072&gt;5000,I2072&lt;=6000),"&gt;5000CC"))))))</f>
        <v>1000-2000CC</v>
      </c>
    </row>
    <row r="2073" spans="1:11" x14ac:dyDescent="0.3">
      <c r="A2073">
        <v>1883</v>
      </c>
      <c r="B2073" t="s">
        <v>720</v>
      </c>
      <c r="C2073" s="10">
        <v>7</v>
      </c>
      <c r="D2073" s="3">
        <v>50000</v>
      </c>
      <c r="E2073" t="s">
        <v>7</v>
      </c>
      <c r="F2073" t="s">
        <v>8</v>
      </c>
      <c r="G2073" t="s">
        <v>9</v>
      </c>
      <c r="H2073">
        <v>2015</v>
      </c>
      <c r="I2073">
        <v>1995</v>
      </c>
      <c r="J2073" t="s">
        <v>10</v>
      </c>
      <c r="K2073" t="str">
        <f>IF(AND(I2073&gt;600,I2073&lt;=1000),"600-1000CC",IF(AND(I2073&gt;1000,I2073&lt;=2000),"1000-2000CC",IF(AND(I2073&gt;2000,I2073&lt;=3000),"2000-3000CC",IF(AND(I2073&gt;3000,I2073&lt;=4000),"3000-4000CC",IF(AND(I2073&gt;4000,I2073&lt;=5000),"4000-5000CC",IF(AND(I2073&gt;5000,I2073&lt;=6000),"&gt;5000CC"))))))</f>
        <v>1000-2000CC</v>
      </c>
    </row>
    <row r="2074" spans="1:11" x14ac:dyDescent="0.3">
      <c r="A2074">
        <v>2015</v>
      </c>
      <c r="B2074" t="s">
        <v>1069</v>
      </c>
      <c r="C2074" s="10">
        <v>7</v>
      </c>
      <c r="D2074" s="3">
        <v>30000</v>
      </c>
      <c r="E2074" t="s">
        <v>12</v>
      </c>
      <c r="F2074" t="s">
        <v>8</v>
      </c>
      <c r="G2074" t="s">
        <v>9</v>
      </c>
      <c r="H2074">
        <v>2018</v>
      </c>
      <c r="I2074">
        <v>1497</v>
      </c>
      <c r="J2074" t="s">
        <v>10</v>
      </c>
      <c r="K2074" t="str">
        <f>IF(AND(I2074&gt;600,I2074&lt;=1000),"600-1000CC",IF(AND(I2074&gt;1000,I2074&lt;=2000),"1000-2000CC",IF(AND(I2074&gt;2000,I2074&lt;=3000),"2000-3000CC",IF(AND(I2074&gt;3000,I2074&lt;=4000),"3000-4000CC",IF(AND(I2074&gt;4000,I2074&lt;=5000),"4000-5000CC",IF(AND(I2074&gt;5000,I2074&lt;=6000),"&gt;5000CC"))))))</f>
        <v>1000-2000CC</v>
      </c>
    </row>
    <row r="2075" spans="1:11" x14ac:dyDescent="0.3">
      <c r="A2075">
        <v>2079</v>
      </c>
      <c r="B2075" t="s">
        <v>1100</v>
      </c>
      <c r="C2075" s="10">
        <v>7</v>
      </c>
      <c r="D2075" s="3">
        <v>20798</v>
      </c>
      <c r="E2075" t="s">
        <v>12</v>
      </c>
      <c r="F2075" t="s">
        <v>8</v>
      </c>
      <c r="G2075" t="s">
        <v>9</v>
      </c>
      <c r="H2075">
        <v>2018</v>
      </c>
      <c r="I2075">
        <v>1197</v>
      </c>
      <c r="J2075" t="s">
        <v>10</v>
      </c>
      <c r="K2075" t="str">
        <f>IF(AND(I2075&gt;600,I2075&lt;=1000),"600-1000CC",IF(AND(I2075&gt;1000,I2075&lt;=2000),"1000-2000CC",IF(AND(I2075&gt;2000,I2075&lt;=3000),"2000-3000CC",IF(AND(I2075&gt;3000,I2075&lt;=4000),"3000-4000CC",IF(AND(I2075&gt;4000,I2075&lt;=5000),"4000-5000CC",IF(AND(I2075&gt;5000,I2075&lt;=6000),"&gt;5000CC"))))))</f>
        <v>1000-2000CC</v>
      </c>
    </row>
    <row r="2076" spans="1:11" x14ac:dyDescent="0.3">
      <c r="A2076">
        <v>2263</v>
      </c>
      <c r="B2076" t="s">
        <v>557</v>
      </c>
      <c r="C2076" s="10">
        <v>7</v>
      </c>
      <c r="D2076" s="3">
        <v>80000</v>
      </c>
      <c r="E2076" t="s">
        <v>7</v>
      </c>
      <c r="F2076" t="s">
        <v>8</v>
      </c>
      <c r="G2076" t="s">
        <v>9</v>
      </c>
      <c r="H2076">
        <v>2017</v>
      </c>
      <c r="I2076">
        <v>1405</v>
      </c>
      <c r="J2076" t="s">
        <v>61</v>
      </c>
      <c r="K2076" t="str">
        <f>IF(AND(I2076&gt;600,I2076&lt;=1000),"600-1000CC",IF(AND(I2076&gt;1000,I2076&lt;=2000),"1000-2000CC",IF(AND(I2076&gt;2000,I2076&lt;=3000),"2000-3000CC",IF(AND(I2076&gt;3000,I2076&lt;=4000),"3000-4000CC",IF(AND(I2076&gt;4000,I2076&lt;=5000),"4000-5000CC",IF(AND(I2076&gt;5000,I2076&lt;=6000),"&gt;5000CC"))))))</f>
        <v>1000-2000CC</v>
      </c>
    </row>
    <row r="2077" spans="1:11" x14ac:dyDescent="0.3">
      <c r="A2077">
        <v>2302</v>
      </c>
      <c r="B2077" t="s">
        <v>1185</v>
      </c>
      <c r="C2077" s="10">
        <v>7</v>
      </c>
      <c r="D2077" s="3">
        <v>10000</v>
      </c>
      <c r="E2077" t="s">
        <v>12</v>
      </c>
      <c r="F2077" t="s">
        <v>8</v>
      </c>
      <c r="G2077" t="s">
        <v>9</v>
      </c>
      <c r="H2077">
        <v>2020</v>
      </c>
      <c r="I2077">
        <v>998</v>
      </c>
      <c r="J2077" t="s">
        <v>61</v>
      </c>
      <c r="K2077" t="str">
        <f>IF(AND(I2077&gt;600,I2077&lt;=1000),"600-1000CC",IF(AND(I2077&gt;1000,I2077&lt;=2000),"1000-2000CC",IF(AND(I2077&gt;2000,I2077&lt;=3000),"2000-3000CC",IF(AND(I2077&gt;3000,I2077&lt;=4000),"3000-4000CC",IF(AND(I2077&gt;4000,I2077&lt;=5000),"4000-5000CC",IF(AND(I2077&gt;5000,I2077&lt;=6000),"&gt;5000CC"))))))</f>
        <v>600-1000CC</v>
      </c>
    </row>
    <row r="2078" spans="1:11" x14ac:dyDescent="0.3">
      <c r="A2078">
        <v>2319</v>
      </c>
      <c r="B2078" t="s">
        <v>725</v>
      </c>
      <c r="C2078" s="10">
        <v>7</v>
      </c>
      <c r="D2078" s="3">
        <v>80000</v>
      </c>
      <c r="E2078" t="s">
        <v>12</v>
      </c>
      <c r="F2078" t="s">
        <v>8</v>
      </c>
      <c r="G2078" t="s">
        <v>9</v>
      </c>
      <c r="H2078">
        <v>2019</v>
      </c>
      <c r="I2078">
        <v>1498</v>
      </c>
      <c r="J2078" t="s">
        <v>10</v>
      </c>
      <c r="K2078" t="str">
        <f>IF(AND(I2078&gt;600,I2078&lt;=1000),"600-1000CC",IF(AND(I2078&gt;1000,I2078&lt;=2000),"1000-2000CC",IF(AND(I2078&gt;2000,I2078&lt;=3000),"2000-3000CC",IF(AND(I2078&gt;3000,I2078&lt;=4000),"3000-4000CC",IF(AND(I2078&gt;4000,I2078&lt;=5000),"4000-5000CC",IF(AND(I2078&gt;5000,I2078&lt;=6000),"&gt;5000CC"))))))</f>
        <v>1000-2000CC</v>
      </c>
    </row>
    <row r="2079" spans="1:11" x14ac:dyDescent="0.3">
      <c r="A2079">
        <v>2516</v>
      </c>
      <c r="B2079" t="s">
        <v>1221</v>
      </c>
      <c r="C2079" s="10">
        <v>7</v>
      </c>
      <c r="D2079" s="3">
        <v>35000</v>
      </c>
      <c r="E2079" t="s">
        <v>7</v>
      </c>
      <c r="F2079" t="s">
        <v>8</v>
      </c>
      <c r="G2079" t="s">
        <v>9</v>
      </c>
      <c r="H2079">
        <v>2019</v>
      </c>
      <c r="I2079">
        <v>814</v>
      </c>
      <c r="J2079" t="s">
        <v>10</v>
      </c>
      <c r="K2079" t="str">
        <f>IF(AND(I2079&gt;600,I2079&lt;=1000),"600-1000CC",IF(AND(I2079&gt;1000,I2079&lt;=2000),"1000-2000CC",IF(AND(I2079&gt;2000,I2079&lt;=3000),"2000-3000CC",IF(AND(I2079&gt;3000,I2079&lt;=4000),"3000-4000CC",IF(AND(I2079&gt;4000,I2079&lt;=5000),"4000-5000CC",IF(AND(I2079&gt;5000,I2079&lt;=6000),"&gt;5000CC"))))))</f>
        <v>600-1000CC</v>
      </c>
    </row>
    <row r="2080" spans="1:11" x14ac:dyDescent="0.3">
      <c r="A2080">
        <v>2593</v>
      </c>
      <c r="B2080" t="s">
        <v>98</v>
      </c>
      <c r="C2080" s="10">
        <v>7</v>
      </c>
      <c r="D2080" s="3">
        <v>40000</v>
      </c>
      <c r="E2080" t="s">
        <v>7</v>
      </c>
      <c r="F2080" t="s">
        <v>8</v>
      </c>
      <c r="G2080" t="s">
        <v>9</v>
      </c>
      <c r="H2080">
        <v>2019</v>
      </c>
      <c r="I2080">
        <v>1193</v>
      </c>
      <c r="J2080" t="s">
        <v>10</v>
      </c>
      <c r="K2080" t="str">
        <f>IF(AND(I2080&gt;600,I2080&lt;=1000),"600-1000CC",IF(AND(I2080&gt;1000,I2080&lt;=2000),"1000-2000CC",IF(AND(I2080&gt;2000,I2080&lt;=3000),"2000-3000CC",IF(AND(I2080&gt;3000,I2080&lt;=4000),"3000-4000CC",IF(AND(I2080&gt;4000,I2080&lt;=5000),"4000-5000CC",IF(AND(I2080&gt;5000,I2080&lt;=6000),"&gt;5000CC"))))))</f>
        <v>1000-2000CC</v>
      </c>
    </row>
    <row r="2081" spans="1:11" x14ac:dyDescent="0.3">
      <c r="A2081">
        <v>2650</v>
      </c>
      <c r="B2081" t="s">
        <v>145</v>
      </c>
      <c r="C2081" s="10">
        <v>7</v>
      </c>
      <c r="D2081" s="3">
        <v>94000</v>
      </c>
      <c r="E2081" t="s">
        <v>7</v>
      </c>
      <c r="F2081" t="s">
        <v>8</v>
      </c>
      <c r="G2081" t="s">
        <v>9</v>
      </c>
      <c r="H2081">
        <v>2016</v>
      </c>
      <c r="I2081">
        <v>1798</v>
      </c>
      <c r="J2081" t="s">
        <v>10</v>
      </c>
      <c r="K2081" t="str">
        <f>IF(AND(I2081&gt;600,I2081&lt;=1000),"600-1000CC",IF(AND(I2081&gt;1000,I2081&lt;=2000),"1000-2000CC",IF(AND(I2081&gt;2000,I2081&lt;=3000),"2000-3000CC",IF(AND(I2081&gt;3000,I2081&lt;=4000),"3000-4000CC",IF(AND(I2081&gt;4000,I2081&lt;=5000),"4000-5000CC",IF(AND(I2081&gt;5000,I2081&lt;=6000),"&gt;5000CC"))))))</f>
        <v>1000-2000CC</v>
      </c>
    </row>
    <row r="2082" spans="1:11" x14ac:dyDescent="0.3">
      <c r="A2082">
        <v>2844</v>
      </c>
      <c r="B2082" t="s">
        <v>1364</v>
      </c>
      <c r="C2082" s="10">
        <v>7</v>
      </c>
      <c r="D2082" s="3">
        <v>70000</v>
      </c>
      <c r="E2082" t="s">
        <v>7</v>
      </c>
      <c r="F2082" t="s">
        <v>13</v>
      </c>
      <c r="G2082" t="s">
        <v>27</v>
      </c>
      <c r="H2082">
        <v>2016</v>
      </c>
      <c r="I2082">
        <v>1798</v>
      </c>
      <c r="J2082" t="s">
        <v>61</v>
      </c>
      <c r="K2082" t="str">
        <f>IF(AND(I2082&gt;600,I2082&lt;=1000),"600-1000CC",IF(AND(I2082&gt;1000,I2082&lt;=2000),"1000-2000CC",IF(AND(I2082&gt;2000,I2082&lt;=3000),"2000-3000CC",IF(AND(I2082&gt;3000,I2082&lt;=4000),"3000-4000CC",IF(AND(I2082&gt;4000,I2082&lt;=5000),"4000-5000CC",IF(AND(I2082&gt;5000,I2082&lt;=6000),"&gt;5000CC"))))))</f>
        <v>1000-2000CC</v>
      </c>
    </row>
    <row r="2083" spans="1:11" x14ac:dyDescent="0.3">
      <c r="A2083">
        <v>3072</v>
      </c>
      <c r="B2083" t="s">
        <v>720</v>
      </c>
      <c r="C2083" s="10">
        <v>7</v>
      </c>
      <c r="D2083" s="3">
        <v>115000</v>
      </c>
      <c r="E2083" t="s">
        <v>7</v>
      </c>
      <c r="F2083" t="s">
        <v>8</v>
      </c>
      <c r="G2083" t="s">
        <v>27</v>
      </c>
      <c r="H2083">
        <v>2015</v>
      </c>
      <c r="I2083">
        <v>796</v>
      </c>
      <c r="J2083" t="s">
        <v>61</v>
      </c>
      <c r="K2083" t="str">
        <f>IF(AND(I2083&gt;600,I2083&lt;=1000),"600-1000CC",IF(AND(I2083&gt;1000,I2083&lt;=2000),"1000-2000CC",IF(AND(I2083&gt;2000,I2083&lt;=3000),"2000-3000CC",IF(AND(I2083&gt;3000,I2083&lt;=4000),"3000-4000CC",IF(AND(I2083&gt;4000,I2083&lt;=5000),"4000-5000CC",IF(AND(I2083&gt;5000,I2083&lt;=6000),"&gt;5000CC"))))))</f>
        <v>600-1000CC</v>
      </c>
    </row>
    <row r="2084" spans="1:11" x14ac:dyDescent="0.3">
      <c r="A2084">
        <v>3124</v>
      </c>
      <c r="B2084" t="s">
        <v>394</v>
      </c>
      <c r="C2084" s="10">
        <v>7</v>
      </c>
      <c r="D2084" s="3">
        <v>70000</v>
      </c>
      <c r="E2084" t="s">
        <v>7</v>
      </c>
      <c r="F2084" t="s">
        <v>8</v>
      </c>
      <c r="G2084" t="s">
        <v>27</v>
      </c>
      <c r="H2084">
        <v>2014</v>
      </c>
      <c r="I2084">
        <v>1950</v>
      </c>
      <c r="J2084" t="s">
        <v>10</v>
      </c>
      <c r="K2084" t="str">
        <f>IF(AND(I2084&gt;600,I2084&lt;=1000),"600-1000CC",IF(AND(I2084&gt;1000,I2084&lt;=2000),"1000-2000CC",IF(AND(I2084&gt;2000,I2084&lt;=3000),"2000-3000CC",IF(AND(I2084&gt;3000,I2084&lt;=4000),"3000-4000CC",IF(AND(I2084&gt;4000,I2084&lt;=5000),"4000-5000CC",IF(AND(I2084&gt;5000,I2084&lt;=6000),"&gt;5000CC"))))))</f>
        <v>1000-2000CC</v>
      </c>
    </row>
    <row r="2085" spans="1:11" x14ac:dyDescent="0.3">
      <c r="A2085">
        <v>3138</v>
      </c>
      <c r="B2085" t="s">
        <v>1442</v>
      </c>
      <c r="C2085" s="10">
        <v>7</v>
      </c>
      <c r="D2085" s="3">
        <v>30000</v>
      </c>
      <c r="E2085" t="s">
        <v>12</v>
      </c>
      <c r="F2085" t="s">
        <v>8</v>
      </c>
      <c r="G2085" t="s">
        <v>9</v>
      </c>
      <c r="H2085">
        <v>2021</v>
      </c>
      <c r="I2085">
        <v>1248</v>
      </c>
      <c r="J2085" t="s">
        <v>10</v>
      </c>
      <c r="K2085" t="str">
        <f>IF(AND(I2085&gt;600,I2085&lt;=1000),"600-1000CC",IF(AND(I2085&gt;1000,I2085&lt;=2000),"1000-2000CC",IF(AND(I2085&gt;2000,I2085&lt;=3000),"2000-3000CC",IF(AND(I2085&gt;3000,I2085&lt;=4000),"3000-4000CC",IF(AND(I2085&gt;4000,I2085&lt;=5000),"4000-5000CC",IF(AND(I2085&gt;5000,I2085&lt;=6000),"&gt;5000CC"))))))</f>
        <v>1000-2000CC</v>
      </c>
    </row>
    <row r="2086" spans="1:11" x14ac:dyDescent="0.3">
      <c r="A2086">
        <v>3143</v>
      </c>
      <c r="B2086" t="s">
        <v>131</v>
      </c>
      <c r="C2086" s="10">
        <v>7</v>
      </c>
      <c r="D2086" s="3">
        <v>80000</v>
      </c>
      <c r="E2086" t="s">
        <v>7</v>
      </c>
      <c r="F2086" t="s">
        <v>8</v>
      </c>
      <c r="G2086" t="s">
        <v>75</v>
      </c>
      <c r="H2086">
        <v>2017</v>
      </c>
      <c r="I2086">
        <v>1197</v>
      </c>
      <c r="J2086" t="s">
        <v>10</v>
      </c>
      <c r="K2086" t="str">
        <f>IF(AND(I2086&gt;600,I2086&lt;=1000),"600-1000CC",IF(AND(I2086&gt;1000,I2086&lt;=2000),"1000-2000CC",IF(AND(I2086&gt;2000,I2086&lt;=3000),"2000-3000CC",IF(AND(I2086&gt;3000,I2086&lt;=4000),"3000-4000CC",IF(AND(I2086&gt;4000,I2086&lt;=5000),"4000-5000CC",IF(AND(I2086&gt;5000,I2086&lt;=6000),"&gt;5000CC"))))))</f>
        <v>1000-2000CC</v>
      </c>
    </row>
    <row r="2087" spans="1:11" x14ac:dyDescent="0.3">
      <c r="A2087">
        <v>3362</v>
      </c>
      <c r="B2087" t="s">
        <v>1040</v>
      </c>
      <c r="C2087" s="10">
        <v>7</v>
      </c>
      <c r="D2087" s="3">
        <v>60000</v>
      </c>
      <c r="E2087" t="s">
        <v>7</v>
      </c>
      <c r="F2087" t="s">
        <v>8</v>
      </c>
      <c r="G2087" t="s">
        <v>9</v>
      </c>
      <c r="H2087">
        <v>2013</v>
      </c>
      <c r="I2087">
        <v>1498</v>
      </c>
      <c r="J2087" t="s">
        <v>61</v>
      </c>
      <c r="K2087" t="str">
        <f>IF(AND(I2087&gt;600,I2087&lt;=1000),"600-1000CC",IF(AND(I2087&gt;1000,I2087&lt;=2000),"1000-2000CC",IF(AND(I2087&gt;2000,I2087&lt;=3000),"2000-3000CC",IF(AND(I2087&gt;3000,I2087&lt;=4000),"3000-4000CC",IF(AND(I2087&gt;4000,I2087&lt;=5000),"4000-5000CC",IF(AND(I2087&gt;5000,I2087&lt;=6000),"&gt;5000CC"))))))</f>
        <v>1000-2000CC</v>
      </c>
    </row>
    <row r="2088" spans="1:11" x14ac:dyDescent="0.3">
      <c r="A2088">
        <v>3666</v>
      </c>
      <c r="B2088" t="s">
        <v>1584</v>
      </c>
      <c r="C2088" s="10">
        <v>7</v>
      </c>
      <c r="D2088" s="3">
        <v>50000</v>
      </c>
      <c r="E2088" t="s">
        <v>12</v>
      </c>
      <c r="F2088" t="s">
        <v>8</v>
      </c>
      <c r="G2088" t="s">
        <v>9</v>
      </c>
      <c r="H2088">
        <v>2019</v>
      </c>
      <c r="I2088">
        <v>1197</v>
      </c>
      <c r="J2088" t="s">
        <v>10</v>
      </c>
      <c r="K2088" t="str">
        <f>IF(AND(I2088&gt;600,I2088&lt;=1000),"600-1000CC",IF(AND(I2088&gt;1000,I2088&lt;=2000),"1000-2000CC",IF(AND(I2088&gt;2000,I2088&lt;=3000),"2000-3000CC",IF(AND(I2088&gt;3000,I2088&lt;=4000),"3000-4000CC",IF(AND(I2088&gt;4000,I2088&lt;=5000),"4000-5000CC",IF(AND(I2088&gt;5000,I2088&lt;=6000),"&gt;5000CC"))))))</f>
        <v>1000-2000CC</v>
      </c>
    </row>
    <row r="2089" spans="1:11" x14ac:dyDescent="0.3">
      <c r="A2089">
        <v>4433</v>
      </c>
      <c r="B2089" t="s">
        <v>1738</v>
      </c>
      <c r="C2089" s="10">
        <v>7</v>
      </c>
      <c r="D2089" s="3">
        <v>80000</v>
      </c>
      <c r="E2089" t="s">
        <v>12</v>
      </c>
      <c r="F2089" t="s">
        <v>8</v>
      </c>
      <c r="G2089" t="s">
        <v>9</v>
      </c>
      <c r="H2089">
        <v>2017</v>
      </c>
      <c r="I2089">
        <v>1451</v>
      </c>
      <c r="J2089" t="s">
        <v>10</v>
      </c>
      <c r="K2089" t="str">
        <f>IF(AND(I2089&gt;600,I2089&lt;=1000),"600-1000CC",IF(AND(I2089&gt;1000,I2089&lt;=2000),"1000-2000CC",IF(AND(I2089&gt;2000,I2089&lt;=3000),"2000-3000CC",IF(AND(I2089&gt;3000,I2089&lt;=4000),"3000-4000CC",IF(AND(I2089&gt;4000,I2089&lt;=5000),"4000-5000CC",IF(AND(I2089&gt;5000,I2089&lt;=6000),"&gt;5000CC"))))))</f>
        <v>1000-2000CC</v>
      </c>
    </row>
    <row r="2090" spans="1:11" x14ac:dyDescent="0.3">
      <c r="A2090">
        <v>4458</v>
      </c>
      <c r="B2090" t="s">
        <v>32</v>
      </c>
      <c r="C2090" s="10">
        <v>7</v>
      </c>
      <c r="D2090" s="3">
        <v>60000</v>
      </c>
      <c r="E2090" t="s">
        <v>12</v>
      </c>
      <c r="F2090" t="s">
        <v>8</v>
      </c>
      <c r="G2090" t="s">
        <v>9</v>
      </c>
      <c r="H2090">
        <v>2021</v>
      </c>
      <c r="I2090">
        <v>998</v>
      </c>
      <c r="J2090" t="s">
        <v>10</v>
      </c>
      <c r="K2090" t="str">
        <f>IF(AND(I2090&gt;600,I2090&lt;=1000),"600-1000CC",IF(AND(I2090&gt;1000,I2090&lt;=2000),"1000-2000CC",IF(AND(I2090&gt;2000,I2090&lt;=3000),"2000-3000CC",IF(AND(I2090&gt;3000,I2090&lt;=4000),"3000-4000CC",IF(AND(I2090&gt;4000,I2090&lt;=5000),"4000-5000CC",IF(AND(I2090&gt;5000,I2090&lt;=6000),"&gt;5000CC"))))))</f>
        <v>600-1000CC</v>
      </c>
    </row>
    <row r="2091" spans="1:11" x14ac:dyDescent="0.3">
      <c r="A2091">
        <v>4467</v>
      </c>
      <c r="B2091" t="s">
        <v>409</v>
      </c>
      <c r="C2091" s="10">
        <v>7</v>
      </c>
      <c r="D2091" s="3">
        <v>157000</v>
      </c>
      <c r="E2091" t="s">
        <v>7</v>
      </c>
      <c r="F2091" t="s">
        <v>8</v>
      </c>
      <c r="G2091" t="s">
        <v>9</v>
      </c>
      <c r="H2091">
        <v>2017</v>
      </c>
      <c r="I2091">
        <v>2982</v>
      </c>
      <c r="J2091" t="s">
        <v>10</v>
      </c>
      <c r="K2091" t="str">
        <f>IF(AND(I2091&gt;600,I2091&lt;=1000),"600-1000CC",IF(AND(I2091&gt;1000,I2091&lt;=2000),"1000-2000CC",IF(AND(I2091&gt;2000,I2091&lt;=3000),"2000-3000CC",IF(AND(I2091&gt;3000,I2091&lt;=4000),"3000-4000CC",IF(AND(I2091&gt;4000,I2091&lt;=5000),"4000-5000CC",IF(AND(I2091&gt;5000,I2091&lt;=6000),"&gt;5000CC"))))))</f>
        <v>2000-3000CC</v>
      </c>
    </row>
    <row r="2092" spans="1:11" x14ac:dyDescent="0.3">
      <c r="A2092">
        <v>4533</v>
      </c>
      <c r="B2092" t="s">
        <v>1695</v>
      </c>
      <c r="C2092" s="10">
        <v>7</v>
      </c>
      <c r="D2092" s="3">
        <v>69000</v>
      </c>
      <c r="E2092" t="s">
        <v>7</v>
      </c>
      <c r="F2092" t="s">
        <v>8</v>
      </c>
      <c r="G2092" t="s">
        <v>9</v>
      </c>
      <c r="H2092">
        <v>2016</v>
      </c>
      <c r="I2092">
        <v>3198</v>
      </c>
      <c r="J2092" t="s">
        <v>10</v>
      </c>
      <c r="K2092" t="str">
        <f>IF(AND(I2092&gt;600,I2092&lt;=1000),"600-1000CC",IF(AND(I2092&gt;1000,I2092&lt;=2000),"1000-2000CC",IF(AND(I2092&gt;2000,I2092&lt;=3000),"2000-3000CC",IF(AND(I2092&gt;3000,I2092&lt;=4000),"3000-4000CC",IF(AND(I2092&gt;4000,I2092&lt;=5000),"4000-5000CC",IF(AND(I2092&gt;5000,I2092&lt;=6000),"&gt;5000CC"))))))</f>
        <v>3000-4000CC</v>
      </c>
    </row>
    <row r="2093" spans="1:11" x14ac:dyDescent="0.3">
      <c r="A2093">
        <v>5376</v>
      </c>
      <c r="B2093" t="s">
        <v>1900</v>
      </c>
      <c r="C2093" s="10">
        <v>7</v>
      </c>
      <c r="D2093" s="3">
        <v>30000</v>
      </c>
      <c r="E2093" t="s">
        <v>12</v>
      </c>
      <c r="F2093" t="s">
        <v>8</v>
      </c>
      <c r="G2093" t="s">
        <v>9</v>
      </c>
      <c r="H2093">
        <v>2018</v>
      </c>
      <c r="I2093">
        <v>1120</v>
      </c>
      <c r="J2093" t="s">
        <v>10</v>
      </c>
      <c r="K2093" t="str">
        <f>IF(AND(I2093&gt;600,I2093&lt;=1000),"600-1000CC",IF(AND(I2093&gt;1000,I2093&lt;=2000),"1000-2000CC",IF(AND(I2093&gt;2000,I2093&lt;=3000),"2000-3000CC",IF(AND(I2093&gt;3000,I2093&lt;=4000),"3000-4000CC",IF(AND(I2093&gt;4000,I2093&lt;=5000),"4000-5000CC",IF(AND(I2093&gt;5000,I2093&lt;=6000),"&gt;5000CC"))))))</f>
        <v>1000-2000CC</v>
      </c>
    </row>
    <row r="2094" spans="1:11" x14ac:dyDescent="0.3">
      <c r="A2094">
        <v>5455</v>
      </c>
      <c r="B2094" t="s">
        <v>616</v>
      </c>
      <c r="C2094" s="10">
        <v>7</v>
      </c>
      <c r="D2094" s="3">
        <v>17000</v>
      </c>
      <c r="E2094" t="s">
        <v>12</v>
      </c>
      <c r="F2094" t="s">
        <v>8</v>
      </c>
      <c r="G2094" t="s">
        <v>9</v>
      </c>
      <c r="H2094">
        <v>2021</v>
      </c>
      <c r="I2094">
        <v>2987</v>
      </c>
      <c r="J2094" t="s">
        <v>10</v>
      </c>
      <c r="K2094" t="str">
        <f>IF(AND(I2094&gt;600,I2094&lt;=1000),"600-1000CC",IF(AND(I2094&gt;1000,I2094&lt;=2000),"1000-2000CC",IF(AND(I2094&gt;2000,I2094&lt;=3000),"2000-3000CC",IF(AND(I2094&gt;3000,I2094&lt;=4000),"3000-4000CC",IF(AND(I2094&gt;4000,I2094&lt;=5000),"4000-5000CC",IF(AND(I2094&gt;5000,I2094&lt;=6000),"&gt;5000CC"))))))</f>
        <v>2000-3000CC</v>
      </c>
    </row>
    <row r="2095" spans="1:11" x14ac:dyDescent="0.3">
      <c r="A2095">
        <v>8</v>
      </c>
      <c r="B2095" t="s">
        <v>20</v>
      </c>
      <c r="C2095" s="10">
        <v>6.99</v>
      </c>
      <c r="D2095" s="3">
        <v>21429</v>
      </c>
      <c r="E2095" t="s">
        <v>12</v>
      </c>
      <c r="F2095" t="s">
        <v>13</v>
      </c>
      <c r="G2095" t="s">
        <v>9</v>
      </c>
      <c r="H2095">
        <v>2015</v>
      </c>
      <c r="I2095">
        <v>1497</v>
      </c>
      <c r="J2095" t="s">
        <v>10</v>
      </c>
      <c r="K2095" t="str">
        <f>IF(AND(I2095&gt;600,I2095&lt;=1000),"600-1000CC",IF(AND(I2095&gt;1000,I2095&lt;=2000),"1000-2000CC",IF(AND(I2095&gt;2000,I2095&lt;=3000),"2000-3000CC",IF(AND(I2095&gt;3000,I2095&lt;=4000),"3000-4000CC",IF(AND(I2095&gt;4000,I2095&lt;=5000),"4000-5000CC",IF(AND(I2095&gt;5000,I2095&lt;=6000),"&gt;5000CC"))))))</f>
        <v>1000-2000CC</v>
      </c>
    </row>
    <row r="2096" spans="1:11" x14ac:dyDescent="0.3">
      <c r="A2096">
        <v>522</v>
      </c>
      <c r="B2096" t="s">
        <v>292</v>
      </c>
      <c r="C2096" s="10">
        <v>6.99</v>
      </c>
      <c r="D2096" s="3">
        <v>45423</v>
      </c>
      <c r="E2096" t="s">
        <v>12</v>
      </c>
      <c r="F2096" t="s">
        <v>8</v>
      </c>
      <c r="G2096" t="s">
        <v>27</v>
      </c>
      <c r="H2096">
        <v>2016</v>
      </c>
      <c r="I2096">
        <v>1591</v>
      </c>
      <c r="J2096" t="s">
        <v>10</v>
      </c>
      <c r="K2096" t="str">
        <f>IF(AND(I2096&gt;600,I2096&lt;=1000),"600-1000CC",IF(AND(I2096&gt;1000,I2096&lt;=2000),"1000-2000CC",IF(AND(I2096&gt;2000,I2096&lt;=3000),"2000-3000CC",IF(AND(I2096&gt;3000,I2096&lt;=4000),"3000-4000CC",IF(AND(I2096&gt;4000,I2096&lt;=5000),"4000-5000CC",IF(AND(I2096&gt;5000,I2096&lt;=6000),"&gt;5000CC"))))))</f>
        <v>1000-2000CC</v>
      </c>
    </row>
    <row r="2097" spans="1:11" x14ac:dyDescent="0.3">
      <c r="A2097">
        <v>668</v>
      </c>
      <c r="B2097" t="s">
        <v>539</v>
      </c>
      <c r="C2097" s="10">
        <v>6.99</v>
      </c>
      <c r="D2097" s="3">
        <v>23000</v>
      </c>
      <c r="E2097" t="s">
        <v>12</v>
      </c>
      <c r="F2097" t="s">
        <v>8</v>
      </c>
      <c r="G2097" t="s">
        <v>9</v>
      </c>
      <c r="H2097">
        <v>2016</v>
      </c>
      <c r="I2097">
        <v>1497</v>
      </c>
      <c r="J2097" t="s">
        <v>61</v>
      </c>
      <c r="K2097" t="str">
        <f>IF(AND(I2097&gt;600,I2097&lt;=1000),"600-1000CC",IF(AND(I2097&gt;1000,I2097&lt;=2000),"1000-2000CC",IF(AND(I2097&gt;2000,I2097&lt;=3000),"2000-3000CC",IF(AND(I2097&gt;3000,I2097&lt;=4000),"3000-4000CC",IF(AND(I2097&gt;4000,I2097&lt;=5000),"4000-5000CC",IF(AND(I2097&gt;5000,I2097&lt;=6000),"&gt;5000CC"))))))</f>
        <v>1000-2000CC</v>
      </c>
    </row>
    <row r="2098" spans="1:11" x14ac:dyDescent="0.3">
      <c r="A2098">
        <v>816</v>
      </c>
      <c r="B2098" t="s">
        <v>375</v>
      </c>
      <c r="C2098" s="10">
        <v>6.99</v>
      </c>
      <c r="D2098" s="3">
        <v>53608</v>
      </c>
      <c r="E2098" t="s">
        <v>12</v>
      </c>
      <c r="F2098" t="s">
        <v>8</v>
      </c>
      <c r="G2098" t="s">
        <v>9</v>
      </c>
      <c r="H2098">
        <v>2018</v>
      </c>
      <c r="I2098">
        <v>1197</v>
      </c>
      <c r="J2098" t="s">
        <v>10</v>
      </c>
      <c r="K2098" t="str">
        <f>IF(AND(I2098&gt;600,I2098&lt;=1000),"600-1000CC",IF(AND(I2098&gt;1000,I2098&lt;=2000),"1000-2000CC",IF(AND(I2098&gt;2000,I2098&lt;=3000),"2000-3000CC",IF(AND(I2098&gt;3000,I2098&lt;=4000),"3000-4000CC",IF(AND(I2098&gt;4000,I2098&lt;=5000),"4000-5000CC",IF(AND(I2098&gt;5000,I2098&lt;=6000),"&gt;5000CC"))))))</f>
        <v>1000-2000CC</v>
      </c>
    </row>
    <row r="2099" spans="1:11" x14ac:dyDescent="0.3">
      <c r="A2099">
        <v>1207</v>
      </c>
      <c r="B2099" t="s">
        <v>824</v>
      </c>
      <c r="C2099" s="10">
        <v>6.99</v>
      </c>
      <c r="D2099" s="3">
        <v>58000</v>
      </c>
      <c r="E2099" t="s">
        <v>7</v>
      </c>
      <c r="F2099" t="s">
        <v>8</v>
      </c>
      <c r="G2099" t="s">
        <v>9</v>
      </c>
      <c r="H2099">
        <v>2017</v>
      </c>
      <c r="I2099">
        <v>2143</v>
      </c>
      <c r="J2099" t="s">
        <v>10</v>
      </c>
      <c r="K2099" t="str">
        <f>IF(AND(I2099&gt;600,I2099&lt;=1000),"600-1000CC",IF(AND(I2099&gt;1000,I2099&lt;=2000),"1000-2000CC",IF(AND(I2099&gt;2000,I2099&lt;=3000),"2000-3000CC",IF(AND(I2099&gt;3000,I2099&lt;=4000),"3000-4000CC",IF(AND(I2099&gt;4000,I2099&lt;=5000),"4000-5000CC",IF(AND(I2099&gt;5000,I2099&lt;=6000),"&gt;5000CC"))))))</f>
        <v>2000-3000CC</v>
      </c>
    </row>
    <row r="2100" spans="1:11" x14ac:dyDescent="0.3">
      <c r="A2100">
        <v>1535</v>
      </c>
      <c r="B2100" t="s">
        <v>824</v>
      </c>
      <c r="C2100" s="10">
        <v>6.99</v>
      </c>
      <c r="D2100" s="3">
        <v>58000</v>
      </c>
      <c r="E2100" t="s">
        <v>7</v>
      </c>
      <c r="F2100" t="s">
        <v>8</v>
      </c>
      <c r="G2100" t="s">
        <v>9</v>
      </c>
      <c r="H2100">
        <v>2017</v>
      </c>
      <c r="I2100">
        <v>1248</v>
      </c>
      <c r="J2100" t="s">
        <v>10</v>
      </c>
      <c r="K2100" t="str">
        <f>IF(AND(I2100&gt;600,I2100&lt;=1000),"600-1000CC",IF(AND(I2100&gt;1000,I2100&lt;=2000),"1000-2000CC",IF(AND(I2100&gt;2000,I2100&lt;=3000),"2000-3000CC",IF(AND(I2100&gt;3000,I2100&lt;=4000),"3000-4000CC",IF(AND(I2100&gt;4000,I2100&lt;=5000),"4000-5000CC",IF(AND(I2100&gt;5000,I2100&lt;=6000),"&gt;5000CC"))))))</f>
        <v>1000-2000CC</v>
      </c>
    </row>
    <row r="2101" spans="1:11" x14ac:dyDescent="0.3">
      <c r="A2101">
        <v>1650</v>
      </c>
      <c r="B2101" t="s">
        <v>942</v>
      </c>
      <c r="C2101" s="10">
        <v>6.99</v>
      </c>
      <c r="D2101" s="3">
        <v>29000</v>
      </c>
      <c r="E2101" t="s">
        <v>12</v>
      </c>
      <c r="F2101" t="s">
        <v>8</v>
      </c>
      <c r="G2101" t="s">
        <v>27</v>
      </c>
      <c r="H2101">
        <v>2018</v>
      </c>
      <c r="I2101">
        <v>1197</v>
      </c>
      <c r="J2101" t="s">
        <v>10</v>
      </c>
      <c r="K2101" t="str">
        <f>IF(AND(I2101&gt;600,I2101&lt;=1000),"600-1000CC",IF(AND(I2101&gt;1000,I2101&lt;=2000),"1000-2000CC",IF(AND(I2101&gt;2000,I2101&lt;=3000),"2000-3000CC",IF(AND(I2101&gt;3000,I2101&lt;=4000),"3000-4000CC",IF(AND(I2101&gt;4000,I2101&lt;=5000),"4000-5000CC",IF(AND(I2101&gt;5000,I2101&lt;=6000),"&gt;5000CC"))))))</f>
        <v>1000-2000CC</v>
      </c>
    </row>
    <row r="2102" spans="1:11" x14ac:dyDescent="0.3">
      <c r="A2102">
        <v>1702</v>
      </c>
      <c r="B2102" t="s">
        <v>430</v>
      </c>
      <c r="C2102" s="10">
        <v>6.99</v>
      </c>
      <c r="D2102" s="3">
        <v>54800</v>
      </c>
      <c r="E2102" t="s">
        <v>7</v>
      </c>
      <c r="F2102" t="s">
        <v>8</v>
      </c>
      <c r="G2102" t="s">
        <v>9</v>
      </c>
      <c r="H2102">
        <v>2018</v>
      </c>
      <c r="I2102">
        <v>998</v>
      </c>
      <c r="J2102" t="s">
        <v>10</v>
      </c>
      <c r="K2102" t="str">
        <f>IF(AND(I2102&gt;600,I2102&lt;=1000),"600-1000CC",IF(AND(I2102&gt;1000,I2102&lt;=2000),"1000-2000CC",IF(AND(I2102&gt;2000,I2102&lt;=3000),"2000-3000CC",IF(AND(I2102&gt;3000,I2102&lt;=4000),"3000-4000CC",IF(AND(I2102&gt;4000,I2102&lt;=5000),"4000-5000CC",IF(AND(I2102&gt;5000,I2102&lt;=6000),"&gt;5000CC"))))))</f>
        <v>600-1000CC</v>
      </c>
    </row>
    <row r="2103" spans="1:11" x14ac:dyDescent="0.3">
      <c r="A2103">
        <v>2758</v>
      </c>
      <c r="B2103" t="s">
        <v>1336</v>
      </c>
      <c r="C2103" s="10">
        <v>6.99</v>
      </c>
      <c r="D2103" s="3">
        <v>28000</v>
      </c>
      <c r="E2103" t="s">
        <v>12</v>
      </c>
      <c r="F2103" t="s">
        <v>13</v>
      </c>
      <c r="G2103" t="s">
        <v>9</v>
      </c>
      <c r="H2103">
        <v>2016</v>
      </c>
      <c r="I2103">
        <v>1950</v>
      </c>
      <c r="J2103" t="s">
        <v>10</v>
      </c>
      <c r="K2103" t="str">
        <f>IF(AND(I2103&gt;600,I2103&lt;=1000),"600-1000CC",IF(AND(I2103&gt;1000,I2103&lt;=2000),"1000-2000CC",IF(AND(I2103&gt;2000,I2103&lt;=3000),"2000-3000CC",IF(AND(I2103&gt;3000,I2103&lt;=4000),"3000-4000CC",IF(AND(I2103&gt;4000,I2103&lt;=5000),"4000-5000CC",IF(AND(I2103&gt;5000,I2103&lt;=6000),"&gt;5000CC"))))))</f>
        <v>1000-2000CC</v>
      </c>
    </row>
    <row r="2104" spans="1:11" x14ac:dyDescent="0.3">
      <c r="A2104">
        <v>5095</v>
      </c>
      <c r="B2104" t="s">
        <v>42</v>
      </c>
      <c r="C2104" s="10">
        <v>6.98</v>
      </c>
      <c r="D2104" s="3">
        <v>57445</v>
      </c>
      <c r="E2104" t="s">
        <v>12</v>
      </c>
      <c r="F2104" t="s">
        <v>13</v>
      </c>
      <c r="G2104" t="s">
        <v>9</v>
      </c>
      <c r="H2104">
        <v>2015</v>
      </c>
      <c r="I2104">
        <v>1197</v>
      </c>
      <c r="J2104" t="s">
        <v>61</v>
      </c>
      <c r="K2104" t="str">
        <f>IF(AND(I2104&gt;600,I2104&lt;=1000),"600-1000CC",IF(AND(I2104&gt;1000,I2104&lt;=2000),"1000-2000CC",IF(AND(I2104&gt;2000,I2104&lt;=3000),"2000-3000CC",IF(AND(I2104&gt;3000,I2104&lt;=4000),"3000-4000CC",IF(AND(I2104&gt;4000,I2104&lt;=5000),"4000-5000CC",IF(AND(I2104&gt;5000,I2104&lt;=6000),"&gt;5000CC"))))))</f>
        <v>1000-2000CC</v>
      </c>
    </row>
    <row r="2105" spans="1:11" x14ac:dyDescent="0.3">
      <c r="A2105">
        <v>3536</v>
      </c>
      <c r="B2105" t="s">
        <v>679</v>
      </c>
      <c r="C2105" s="10">
        <v>6.96</v>
      </c>
      <c r="D2105" s="3">
        <v>29507</v>
      </c>
      <c r="E2105" t="s">
        <v>12</v>
      </c>
      <c r="F2105" t="s">
        <v>8</v>
      </c>
      <c r="G2105" t="s">
        <v>9</v>
      </c>
      <c r="H2105">
        <v>2020</v>
      </c>
      <c r="I2105">
        <v>999</v>
      </c>
      <c r="J2105" t="s">
        <v>10</v>
      </c>
      <c r="K2105" t="str">
        <f>IF(AND(I2105&gt;600,I2105&lt;=1000),"600-1000CC",IF(AND(I2105&gt;1000,I2105&lt;=2000),"1000-2000CC",IF(AND(I2105&gt;2000,I2105&lt;=3000),"2000-3000CC",IF(AND(I2105&gt;3000,I2105&lt;=4000),"3000-4000CC",IF(AND(I2105&gt;4000,I2105&lt;=5000),"4000-5000CC",IF(AND(I2105&gt;5000,I2105&lt;=6000),"&gt;5000CC"))))))</f>
        <v>600-1000CC</v>
      </c>
    </row>
    <row r="2106" spans="1:11" x14ac:dyDescent="0.3">
      <c r="A2106">
        <v>3994</v>
      </c>
      <c r="B2106" t="s">
        <v>539</v>
      </c>
      <c r="C2106" s="10">
        <v>6.96</v>
      </c>
      <c r="D2106" s="3">
        <v>57407</v>
      </c>
      <c r="E2106" t="s">
        <v>12</v>
      </c>
      <c r="F2106" t="s">
        <v>8</v>
      </c>
      <c r="G2106" t="s">
        <v>9</v>
      </c>
      <c r="H2106">
        <v>2018</v>
      </c>
      <c r="I2106">
        <v>2494</v>
      </c>
      <c r="J2106" t="s">
        <v>10</v>
      </c>
      <c r="K2106" t="str">
        <f>IF(AND(I2106&gt;600,I2106&lt;=1000),"600-1000CC",IF(AND(I2106&gt;1000,I2106&lt;=2000),"1000-2000CC",IF(AND(I2106&gt;2000,I2106&lt;=3000),"2000-3000CC",IF(AND(I2106&gt;3000,I2106&lt;=4000),"3000-4000CC",IF(AND(I2106&gt;4000,I2106&lt;=5000),"4000-5000CC",IF(AND(I2106&gt;5000,I2106&lt;=6000),"&gt;5000CC"))))))</f>
        <v>2000-3000CC</v>
      </c>
    </row>
    <row r="2107" spans="1:11" x14ac:dyDescent="0.3">
      <c r="A2107">
        <v>5155</v>
      </c>
      <c r="B2107" t="s">
        <v>188</v>
      </c>
      <c r="C2107" s="10">
        <v>6.96</v>
      </c>
      <c r="D2107" s="3">
        <v>50251</v>
      </c>
      <c r="E2107" t="s">
        <v>7</v>
      </c>
      <c r="F2107" t="s">
        <v>8</v>
      </c>
      <c r="G2107" t="s">
        <v>9</v>
      </c>
      <c r="H2107">
        <v>2019</v>
      </c>
      <c r="I2107">
        <v>1956</v>
      </c>
      <c r="J2107" t="s">
        <v>10</v>
      </c>
      <c r="K2107" t="str">
        <f>IF(AND(I2107&gt;600,I2107&lt;=1000),"600-1000CC",IF(AND(I2107&gt;1000,I2107&lt;=2000),"1000-2000CC",IF(AND(I2107&gt;2000,I2107&lt;=3000),"2000-3000CC",IF(AND(I2107&gt;3000,I2107&lt;=4000),"3000-4000CC",IF(AND(I2107&gt;4000,I2107&lt;=5000),"4000-5000CC",IF(AND(I2107&gt;5000,I2107&lt;=6000),"&gt;5000CC"))))))</f>
        <v>1000-2000CC</v>
      </c>
    </row>
    <row r="2108" spans="1:11" x14ac:dyDescent="0.3">
      <c r="A2108">
        <v>5226</v>
      </c>
      <c r="B2108" t="s">
        <v>237</v>
      </c>
      <c r="C2108" s="10">
        <v>6.96</v>
      </c>
      <c r="D2108" s="3">
        <v>65062</v>
      </c>
      <c r="E2108" t="s">
        <v>12</v>
      </c>
      <c r="F2108" t="s">
        <v>8</v>
      </c>
      <c r="G2108" t="s">
        <v>9</v>
      </c>
      <c r="H2108">
        <v>2019</v>
      </c>
      <c r="I2108">
        <v>1968</v>
      </c>
      <c r="J2108" t="s">
        <v>10</v>
      </c>
      <c r="K2108" t="str">
        <f>IF(AND(I2108&gt;600,I2108&lt;=1000),"600-1000CC",IF(AND(I2108&gt;1000,I2108&lt;=2000),"1000-2000CC",IF(AND(I2108&gt;2000,I2108&lt;=3000),"2000-3000CC",IF(AND(I2108&gt;3000,I2108&lt;=4000),"3000-4000CC",IF(AND(I2108&gt;4000,I2108&lt;=5000),"4000-5000CC",IF(AND(I2108&gt;5000,I2108&lt;=6000),"&gt;5000CC"))))))</f>
        <v>1000-2000CC</v>
      </c>
    </row>
    <row r="2109" spans="1:11" x14ac:dyDescent="0.3">
      <c r="A2109">
        <v>256</v>
      </c>
      <c r="B2109" t="s">
        <v>245</v>
      </c>
      <c r="C2109" s="10">
        <v>6.95</v>
      </c>
      <c r="D2109" s="3">
        <v>40000</v>
      </c>
      <c r="E2109" t="s">
        <v>12</v>
      </c>
      <c r="F2109" t="s">
        <v>13</v>
      </c>
      <c r="G2109" t="s">
        <v>9</v>
      </c>
      <c r="H2109">
        <v>2018</v>
      </c>
      <c r="I2109">
        <v>1199</v>
      </c>
      <c r="J2109" t="s">
        <v>10</v>
      </c>
      <c r="K2109" t="str">
        <f>IF(AND(I2109&gt;600,I2109&lt;=1000),"600-1000CC",IF(AND(I2109&gt;1000,I2109&lt;=2000),"1000-2000CC",IF(AND(I2109&gt;2000,I2109&lt;=3000),"2000-3000CC",IF(AND(I2109&gt;3000,I2109&lt;=4000),"3000-4000CC",IF(AND(I2109&gt;4000,I2109&lt;=5000),"4000-5000CC",IF(AND(I2109&gt;5000,I2109&lt;=6000),"&gt;5000CC"))))))</f>
        <v>1000-2000CC</v>
      </c>
    </row>
    <row r="2110" spans="1:11" x14ac:dyDescent="0.3">
      <c r="A2110">
        <v>445</v>
      </c>
      <c r="B2110" t="s">
        <v>390</v>
      </c>
      <c r="C2110" s="10">
        <v>6.95</v>
      </c>
      <c r="D2110" s="3">
        <v>68000</v>
      </c>
      <c r="E2110" t="s">
        <v>7</v>
      </c>
      <c r="F2110" t="s">
        <v>13</v>
      </c>
      <c r="G2110" t="s">
        <v>27</v>
      </c>
      <c r="H2110">
        <v>2014</v>
      </c>
      <c r="I2110">
        <v>1998</v>
      </c>
      <c r="J2110" t="s">
        <v>10</v>
      </c>
      <c r="K2110" t="str">
        <f>IF(AND(I2110&gt;600,I2110&lt;=1000),"600-1000CC",IF(AND(I2110&gt;1000,I2110&lt;=2000),"1000-2000CC",IF(AND(I2110&gt;2000,I2110&lt;=3000),"2000-3000CC",IF(AND(I2110&gt;3000,I2110&lt;=4000),"3000-4000CC",IF(AND(I2110&gt;4000,I2110&lt;=5000),"4000-5000CC",IF(AND(I2110&gt;5000,I2110&lt;=6000),"&gt;5000CC"))))))</f>
        <v>1000-2000CC</v>
      </c>
    </row>
    <row r="2111" spans="1:11" x14ac:dyDescent="0.3">
      <c r="A2111">
        <v>450</v>
      </c>
      <c r="B2111" t="s">
        <v>60</v>
      </c>
      <c r="C2111" s="10">
        <v>6.95</v>
      </c>
      <c r="D2111" s="3">
        <v>100000</v>
      </c>
      <c r="E2111" t="s">
        <v>7</v>
      </c>
      <c r="F2111" t="s">
        <v>8</v>
      </c>
      <c r="G2111" t="s">
        <v>75</v>
      </c>
      <c r="H2111">
        <v>2012</v>
      </c>
      <c r="I2111">
        <v>2179</v>
      </c>
      <c r="J2111" t="s">
        <v>61</v>
      </c>
      <c r="K2111" t="str">
        <f>IF(AND(I2111&gt;600,I2111&lt;=1000),"600-1000CC",IF(AND(I2111&gt;1000,I2111&lt;=2000),"1000-2000CC",IF(AND(I2111&gt;2000,I2111&lt;=3000),"2000-3000CC",IF(AND(I2111&gt;3000,I2111&lt;=4000),"3000-4000CC",IF(AND(I2111&gt;4000,I2111&lt;=5000),"4000-5000CC",IF(AND(I2111&gt;5000,I2111&lt;=6000),"&gt;5000CC"))))))</f>
        <v>2000-3000CC</v>
      </c>
    </row>
    <row r="2112" spans="1:11" x14ac:dyDescent="0.3">
      <c r="A2112">
        <v>455</v>
      </c>
      <c r="B2112" t="s">
        <v>397</v>
      </c>
      <c r="C2112" s="10">
        <v>6.95</v>
      </c>
      <c r="D2112" s="3">
        <v>79000</v>
      </c>
      <c r="E2112" t="s">
        <v>7</v>
      </c>
      <c r="F2112" t="s">
        <v>8</v>
      </c>
      <c r="G2112" t="s">
        <v>27</v>
      </c>
      <c r="H2112">
        <v>2015</v>
      </c>
      <c r="I2112">
        <v>1364</v>
      </c>
      <c r="J2112" t="s">
        <v>10</v>
      </c>
      <c r="K2112" t="str">
        <f>IF(AND(I2112&gt;600,I2112&lt;=1000),"600-1000CC",IF(AND(I2112&gt;1000,I2112&lt;=2000),"1000-2000CC",IF(AND(I2112&gt;2000,I2112&lt;=3000),"2000-3000CC",IF(AND(I2112&gt;3000,I2112&lt;=4000),"3000-4000CC",IF(AND(I2112&gt;4000,I2112&lt;=5000),"4000-5000CC",IF(AND(I2112&gt;5000,I2112&lt;=6000),"&gt;5000CC"))))))</f>
        <v>1000-2000CC</v>
      </c>
    </row>
    <row r="2113" spans="1:11" x14ac:dyDescent="0.3">
      <c r="A2113">
        <v>758</v>
      </c>
      <c r="B2113" t="s">
        <v>22</v>
      </c>
      <c r="C2113" s="10">
        <v>6.95</v>
      </c>
      <c r="D2113" s="3">
        <v>17359</v>
      </c>
      <c r="E2113" t="s">
        <v>12</v>
      </c>
      <c r="F2113" t="s">
        <v>8</v>
      </c>
      <c r="G2113" t="s">
        <v>9</v>
      </c>
      <c r="H2113">
        <v>2016</v>
      </c>
      <c r="I2113">
        <v>999</v>
      </c>
      <c r="J2113" t="s">
        <v>10</v>
      </c>
      <c r="K2113" t="str">
        <f>IF(AND(I2113&gt;600,I2113&lt;=1000),"600-1000CC",IF(AND(I2113&gt;1000,I2113&lt;=2000),"1000-2000CC",IF(AND(I2113&gt;2000,I2113&lt;=3000),"2000-3000CC",IF(AND(I2113&gt;3000,I2113&lt;=4000),"3000-4000CC",IF(AND(I2113&gt;4000,I2113&lt;=5000),"4000-5000CC",IF(AND(I2113&gt;5000,I2113&lt;=6000),"&gt;5000CC"))))))</f>
        <v>600-1000CC</v>
      </c>
    </row>
    <row r="2114" spans="1:11" x14ac:dyDescent="0.3">
      <c r="A2114">
        <v>1032</v>
      </c>
      <c r="B2114" t="s">
        <v>747</v>
      </c>
      <c r="C2114" s="10">
        <v>6.95</v>
      </c>
      <c r="D2114" s="3">
        <v>201197</v>
      </c>
      <c r="E2114" t="s">
        <v>7</v>
      </c>
      <c r="F2114" t="s">
        <v>8</v>
      </c>
      <c r="G2114" t="s">
        <v>75</v>
      </c>
      <c r="H2114">
        <v>2015</v>
      </c>
      <c r="I2114">
        <v>1197</v>
      </c>
      <c r="J2114" t="s">
        <v>10</v>
      </c>
      <c r="K2114" t="str">
        <f>IF(AND(I2114&gt;600,I2114&lt;=1000),"600-1000CC",IF(AND(I2114&gt;1000,I2114&lt;=2000),"1000-2000CC",IF(AND(I2114&gt;2000,I2114&lt;=3000),"2000-3000CC",IF(AND(I2114&gt;3000,I2114&lt;=4000),"3000-4000CC",IF(AND(I2114&gt;4000,I2114&lt;=5000),"4000-5000CC",IF(AND(I2114&gt;5000,I2114&lt;=6000),"&gt;5000CC"))))))</f>
        <v>1000-2000CC</v>
      </c>
    </row>
    <row r="2115" spans="1:11" x14ac:dyDescent="0.3">
      <c r="A2115">
        <v>1288</v>
      </c>
      <c r="B2115" t="s">
        <v>853</v>
      </c>
      <c r="C2115" s="10">
        <v>6.95</v>
      </c>
      <c r="D2115" s="3">
        <v>40000</v>
      </c>
      <c r="E2115" t="s">
        <v>7</v>
      </c>
      <c r="F2115" t="s">
        <v>13</v>
      </c>
      <c r="G2115" t="s">
        <v>27</v>
      </c>
      <c r="H2115">
        <v>2016</v>
      </c>
      <c r="I2115">
        <v>1198</v>
      </c>
      <c r="J2115" t="s">
        <v>10</v>
      </c>
      <c r="K2115" t="str">
        <f>IF(AND(I2115&gt;600,I2115&lt;=1000),"600-1000CC",IF(AND(I2115&gt;1000,I2115&lt;=2000),"1000-2000CC",IF(AND(I2115&gt;2000,I2115&lt;=3000),"2000-3000CC",IF(AND(I2115&gt;3000,I2115&lt;=4000),"3000-4000CC",IF(AND(I2115&gt;4000,I2115&lt;=5000),"4000-5000CC",IF(AND(I2115&gt;5000,I2115&lt;=6000),"&gt;5000CC"))))))</f>
        <v>1000-2000CC</v>
      </c>
    </row>
    <row r="2116" spans="1:11" x14ac:dyDescent="0.3">
      <c r="A2116">
        <v>1651</v>
      </c>
      <c r="B2116" t="s">
        <v>250</v>
      </c>
      <c r="C2116" s="10">
        <v>6.95</v>
      </c>
      <c r="D2116" s="3">
        <v>42000</v>
      </c>
      <c r="E2116" t="s">
        <v>12</v>
      </c>
      <c r="F2116" t="s">
        <v>8</v>
      </c>
      <c r="G2116" t="s">
        <v>9</v>
      </c>
      <c r="H2116">
        <v>2017</v>
      </c>
      <c r="I2116">
        <v>1197</v>
      </c>
      <c r="J2116" t="s">
        <v>10</v>
      </c>
      <c r="K2116" t="str">
        <f>IF(AND(I2116&gt;600,I2116&lt;=1000),"600-1000CC",IF(AND(I2116&gt;1000,I2116&lt;=2000),"1000-2000CC",IF(AND(I2116&gt;2000,I2116&lt;=3000),"2000-3000CC",IF(AND(I2116&gt;3000,I2116&lt;=4000),"3000-4000CC",IF(AND(I2116&gt;4000,I2116&lt;=5000),"4000-5000CC",IF(AND(I2116&gt;5000,I2116&lt;=6000),"&gt;5000CC"))))))</f>
        <v>1000-2000CC</v>
      </c>
    </row>
    <row r="2117" spans="1:11" x14ac:dyDescent="0.3">
      <c r="A2117">
        <v>3132</v>
      </c>
      <c r="B2117" t="s">
        <v>131</v>
      </c>
      <c r="C2117" s="10">
        <v>6.95</v>
      </c>
      <c r="D2117" s="3">
        <v>80000</v>
      </c>
      <c r="E2117" t="s">
        <v>7</v>
      </c>
      <c r="F2117" t="s">
        <v>8</v>
      </c>
      <c r="G2117" t="s">
        <v>27</v>
      </c>
      <c r="H2117">
        <v>2017</v>
      </c>
      <c r="I2117">
        <v>1998</v>
      </c>
      <c r="J2117" t="s">
        <v>10</v>
      </c>
      <c r="K2117" t="str">
        <f>IF(AND(I2117&gt;600,I2117&lt;=1000),"600-1000CC",IF(AND(I2117&gt;1000,I2117&lt;=2000),"1000-2000CC",IF(AND(I2117&gt;2000,I2117&lt;=3000),"2000-3000CC",IF(AND(I2117&gt;3000,I2117&lt;=4000),"3000-4000CC",IF(AND(I2117&gt;4000,I2117&lt;=5000),"4000-5000CC",IF(AND(I2117&gt;5000,I2117&lt;=6000),"&gt;5000CC"))))))</f>
        <v>1000-2000CC</v>
      </c>
    </row>
    <row r="2118" spans="1:11" x14ac:dyDescent="0.3">
      <c r="A2118">
        <v>2168</v>
      </c>
      <c r="B2118" t="s">
        <v>464</v>
      </c>
      <c r="C2118" s="10">
        <v>6.94</v>
      </c>
      <c r="D2118" s="3">
        <v>40530</v>
      </c>
      <c r="E2118" t="s">
        <v>12</v>
      </c>
      <c r="F2118" t="s">
        <v>8</v>
      </c>
      <c r="G2118" t="s">
        <v>9</v>
      </c>
      <c r="H2118">
        <v>2016</v>
      </c>
      <c r="I2118">
        <v>998</v>
      </c>
      <c r="J2118" t="s">
        <v>10</v>
      </c>
      <c r="K2118" t="str">
        <f>IF(AND(I2118&gt;600,I2118&lt;=1000),"600-1000CC",IF(AND(I2118&gt;1000,I2118&lt;=2000),"1000-2000CC",IF(AND(I2118&gt;2000,I2118&lt;=3000),"2000-3000CC",IF(AND(I2118&gt;3000,I2118&lt;=4000),"3000-4000CC",IF(AND(I2118&gt;4000,I2118&lt;=5000),"4000-5000CC",IF(AND(I2118&gt;5000,I2118&lt;=6000),"&gt;5000CC"))))))</f>
        <v>600-1000CC</v>
      </c>
    </row>
    <row r="2119" spans="1:11" x14ac:dyDescent="0.3">
      <c r="A2119">
        <v>4004</v>
      </c>
      <c r="B2119" t="s">
        <v>725</v>
      </c>
      <c r="C2119" s="10">
        <v>6.91</v>
      </c>
      <c r="D2119" s="3">
        <v>21094</v>
      </c>
      <c r="E2119" t="s">
        <v>12</v>
      </c>
      <c r="F2119" t="s">
        <v>8</v>
      </c>
      <c r="G2119" t="s">
        <v>9</v>
      </c>
      <c r="H2119">
        <v>2021</v>
      </c>
      <c r="I2119">
        <v>1197</v>
      </c>
      <c r="J2119" t="s">
        <v>10</v>
      </c>
      <c r="K2119" t="str">
        <f>IF(AND(I2119&gt;600,I2119&lt;=1000),"600-1000CC",IF(AND(I2119&gt;1000,I2119&lt;=2000),"1000-2000CC",IF(AND(I2119&gt;2000,I2119&lt;=3000),"2000-3000CC",IF(AND(I2119&gt;3000,I2119&lt;=4000),"3000-4000CC",IF(AND(I2119&gt;4000,I2119&lt;=5000),"4000-5000CC",IF(AND(I2119&gt;5000,I2119&lt;=6000),"&gt;5000CC"))))))</f>
        <v>1000-2000CC</v>
      </c>
    </row>
    <row r="2120" spans="1:11" x14ac:dyDescent="0.3">
      <c r="A2120">
        <v>4005</v>
      </c>
      <c r="B2120" t="s">
        <v>162</v>
      </c>
      <c r="C2120" s="10">
        <v>6.91</v>
      </c>
      <c r="D2120" s="3">
        <v>54206</v>
      </c>
      <c r="E2120" t="s">
        <v>7</v>
      </c>
      <c r="F2120" t="s">
        <v>13</v>
      </c>
      <c r="G2120" t="s">
        <v>9</v>
      </c>
      <c r="H2120">
        <v>2011</v>
      </c>
      <c r="I2120">
        <v>1248</v>
      </c>
      <c r="J2120" t="s">
        <v>10</v>
      </c>
      <c r="K2120" t="str">
        <f>IF(AND(I2120&gt;600,I2120&lt;=1000),"600-1000CC",IF(AND(I2120&gt;1000,I2120&lt;=2000),"1000-2000CC",IF(AND(I2120&gt;2000,I2120&lt;=3000),"2000-3000CC",IF(AND(I2120&gt;3000,I2120&lt;=4000),"3000-4000CC",IF(AND(I2120&gt;4000,I2120&lt;=5000),"4000-5000CC",IF(AND(I2120&gt;5000,I2120&lt;=6000),"&gt;5000CC"))))))</f>
        <v>1000-2000CC</v>
      </c>
    </row>
    <row r="2121" spans="1:11" x14ac:dyDescent="0.3">
      <c r="A2121">
        <v>5187</v>
      </c>
      <c r="B2121" t="s">
        <v>409</v>
      </c>
      <c r="C2121" s="10">
        <v>6.91</v>
      </c>
      <c r="D2121" s="3">
        <v>88972</v>
      </c>
      <c r="E2121" t="s">
        <v>7</v>
      </c>
      <c r="F2121" t="s">
        <v>8</v>
      </c>
      <c r="G2121" t="s">
        <v>27</v>
      </c>
      <c r="H2121">
        <v>2017</v>
      </c>
      <c r="I2121">
        <v>1591</v>
      </c>
      <c r="J2121" t="s">
        <v>10</v>
      </c>
      <c r="K2121" t="str">
        <f>IF(AND(I2121&gt;600,I2121&lt;=1000),"600-1000CC",IF(AND(I2121&gt;1000,I2121&lt;=2000),"1000-2000CC",IF(AND(I2121&gt;2000,I2121&lt;=3000),"2000-3000CC",IF(AND(I2121&gt;3000,I2121&lt;=4000),"3000-4000CC",IF(AND(I2121&gt;4000,I2121&lt;=5000),"4000-5000CC",IF(AND(I2121&gt;5000,I2121&lt;=6000),"&gt;5000CC"))))))</f>
        <v>1000-2000CC</v>
      </c>
    </row>
    <row r="2122" spans="1:11" x14ac:dyDescent="0.3">
      <c r="A2122">
        <v>144</v>
      </c>
      <c r="B2122" t="s">
        <v>149</v>
      </c>
      <c r="C2122" s="10">
        <v>6.9</v>
      </c>
      <c r="D2122" s="3">
        <v>33000</v>
      </c>
      <c r="E2122" t="s">
        <v>7</v>
      </c>
      <c r="F2122" t="s">
        <v>13</v>
      </c>
      <c r="G2122" t="s">
        <v>9</v>
      </c>
      <c r="H2122">
        <v>2016</v>
      </c>
      <c r="I2122">
        <v>1498</v>
      </c>
      <c r="J2122" t="s">
        <v>10</v>
      </c>
      <c r="K2122" t="str">
        <f>IF(AND(I2122&gt;600,I2122&lt;=1000),"600-1000CC",IF(AND(I2122&gt;1000,I2122&lt;=2000),"1000-2000CC",IF(AND(I2122&gt;2000,I2122&lt;=3000),"2000-3000CC",IF(AND(I2122&gt;3000,I2122&lt;=4000),"3000-4000CC",IF(AND(I2122&gt;4000,I2122&lt;=5000),"4000-5000CC",IF(AND(I2122&gt;5000,I2122&lt;=6000),"&gt;5000CC"))))))</f>
        <v>1000-2000CC</v>
      </c>
    </row>
    <row r="2123" spans="1:11" x14ac:dyDescent="0.3">
      <c r="A2123">
        <v>176</v>
      </c>
      <c r="B2123" t="s">
        <v>174</v>
      </c>
      <c r="C2123" s="10">
        <v>6.9</v>
      </c>
      <c r="D2123" s="3">
        <v>58000</v>
      </c>
      <c r="E2123" t="s">
        <v>7</v>
      </c>
      <c r="F2123" t="s">
        <v>8</v>
      </c>
      <c r="G2123" t="s">
        <v>9</v>
      </c>
      <c r="H2123">
        <v>2018</v>
      </c>
      <c r="I2123">
        <v>1498</v>
      </c>
      <c r="J2123" t="s">
        <v>10</v>
      </c>
      <c r="K2123" t="str">
        <f>IF(AND(I2123&gt;600,I2123&lt;=1000),"600-1000CC",IF(AND(I2123&gt;1000,I2123&lt;=2000),"1000-2000CC",IF(AND(I2123&gt;2000,I2123&lt;=3000),"2000-3000CC",IF(AND(I2123&gt;3000,I2123&lt;=4000),"3000-4000CC",IF(AND(I2123&gt;4000,I2123&lt;=5000),"4000-5000CC",IF(AND(I2123&gt;5000,I2123&lt;=6000),"&gt;5000CC"))))))</f>
        <v>1000-2000CC</v>
      </c>
    </row>
    <row r="2124" spans="1:11" x14ac:dyDescent="0.3">
      <c r="A2124">
        <v>181</v>
      </c>
      <c r="B2124" t="s">
        <v>178</v>
      </c>
      <c r="C2124" s="10">
        <v>6.9</v>
      </c>
      <c r="D2124" s="3">
        <v>51500</v>
      </c>
      <c r="E2124" t="s">
        <v>12</v>
      </c>
      <c r="F2124" t="s">
        <v>13</v>
      </c>
      <c r="G2124" t="s">
        <v>9</v>
      </c>
      <c r="H2124">
        <v>2019</v>
      </c>
      <c r="I2124">
        <v>1197</v>
      </c>
      <c r="J2124" t="s">
        <v>10</v>
      </c>
      <c r="K2124" t="str">
        <f>IF(AND(I2124&gt;600,I2124&lt;=1000),"600-1000CC",IF(AND(I2124&gt;1000,I2124&lt;=2000),"1000-2000CC",IF(AND(I2124&gt;2000,I2124&lt;=3000),"2000-3000CC",IF(AND(I2124&gt;3000,I2124&lt;=4000),"3000-4000CC",IF(AND(I2124&gt;4000,I2124&lt;=5000),"4000-5000CC",IF(AND(I2124&gt;5000,I2124&lt;=6000),"&gt;5000CC"))))))</f>
        <v>1000-2000CC</v>
      </c>
    </row>
    <row r="2125" spans="1:11" x14ac:dyDescent="0.3">
      <c r="A2125">
        <v>247</v>
      </c>
      <c r="B2125" t="s">
        <v>237</v>
      </c>
      <c r="C2125" s="10">
        <v>6.9</v>
      </c>
      <c r="D2125" s="3">
        <v>23000</v>
      </c>
      <c r="E2125" t="s">
        <v>12</v>
      </c>
      <c r="F2125" t="s">
        <v>8</v>
      </c>
      <c r="G2125" t="s">
        <v>9</v>
      </c>
      <c r="H2125">
        <v>2018</v>
      </c>
      <c r="I2125">
        <v>1199</v>
      </c>
      <c r="J2125" t="s">
        <v>10</v>
      </c>
      <c r="K2125" t="str">
        <f>IF(AND(I2125&gt;600,I2125&lt;=1000),"600-1000CC",IF(AND(I2125&gt;1000,I2125&lt;=2000),"1000-2000CC",IF(AND(I2125&gt;2000,I2125&lt;=3000),"2000-3000CC",IF(AND(I2125&gt;3000,I2125&lt;=4000),"3000-4000CC",IF(AND(I2125&gt;4000,I2125&lt;=5000),"4000-5000CC",IF(AND(I2125&gt;5000,I2125&lt;=6000),"&gt;5000CC"))))))</f>
        <v>1000-2000CC</v>
      </c>
    </row>
    <row r="2126" spans="1:11" x14ac:dyDescent="0.3">
      <c r="A2126">
        <v>840</v>
      </c>
      <c r="B2126" t="s">
        <v>626</v>
      </c>
      <c r="C2126" s="10">
        <v>6.9</v>
      </c>
      <c r="D2126" s="3">
        <v>23000</v>
      </c>
      <c r="E2126" t="s">
        <v>12</v>
      </c>
      <c r="F2126" t="s">
        <v>8</v>
      </c>
      <c r="G2126" t="s">
        <v>9</v>
      </c>
      <c r="H2126">
        <v>2021</v>
      </c>
      <c r="I2126">
        <v>1582</v>
      </c>
      <c r="J2126" t="s">
        <v>10</v>
      </c>
      <c r="K2126" t="str">
        <f>IF(AND(I2126&gt;600,I2126&lt;=1000),"600-1000CC",IF(AND(I2126&gt;1000,I2126&lt;=2000),"1000-2000CC",IF(AND(I2126&gt;2000,I2126&lt;=3000),"2000-3000CC",IF(AND(I2126&gt;3000,I2126&lt;=4000),"3000-4000CC",IF(AND(I2126&gt;4000,I2126&lt;=5000),"4000-5000CC",IF(AND(I2126&gt;5000,I2126&lt;=6000),"&gt;5000CC"))))))</f>
        <v>1000-2000CC</v>
      </c>
    </row>
    <row r="2127" spans="1:11" x14ac:dyDescent="0.3">
      <c r="A2127">
        <v>905</v>
      </c>
      <c r="B2127" t="s">
        <v>28</v>
      </c>
      <c r="C2127" s="10">
        <v>6.9</v>
      </c>
      <c r="D2127" s="3">
        <v>84250</v>
      </c>
      <c r="E2127" t="s">
        <v>7</v>
      </c>
      <c r="F2127" t="s">
        <v>8</v>
      </c>
      <c r="G2127" t="s">
        <v>27</v>
      </c>
      <c r="H2127">
        <v>2017</v>
      </c>
      <c r="I2127">
        <v>1197</v>
      </c>
      <c r="J2127" t="s">
        <v>289</v>
      </c>
      <c r="K2127" t="str">
        <f>IF(AND(I2127&gt;600,I2127&lt;=1000),"600-1000CC",IF(AND(I2127&gt;1000,I2127&lt;=2000),"1000-2000CC",IF(AND(I2127&gt;2000,I2127&lt;=3000),"2000-3000CC",IF(AND(I2127&gt;3000,I2127&lt;=4000),"3000-4000CC",IF(AND(I2127&gt;4000,I2127&lt;=5000),"4000-5000CC",IF(AND(I2127&gt;5000,I2127&lt;=6000),"&gt;5000CC"))))))</f>
        <v>1000-2000CC</v>
      </c>
    </row>
    <row r="2128" spans="1:11" x14ac:dyDescent="0.3">
      <c r="A2128">
        <v>1082</v>
      </c>
      <c r="B2128" t="s">
        <v>49</v>
      </c>
      <c r="C2128" s="10">
        <v>6.9</v>
      </c>
      <c r="D2128" s="3">
        <v>27200</v>
      </c>
      <c r="E2128" t="s">
        <v>12</v>
      </c>
      <c r="F2128" t="s">
        <v>13</v>
      </c>
      <c r="G2128" t="s">
        <v>9</v>
      </c>
      <c r="H2128">
        <v>2017</v>
      </c>
      <c r="I2128">
        <v>1462</v>
      </c>
      <c r="J2128" t="s">
        <v>10</v>
      </c>
      <c r="K2128" t="str">
        <f>IF(AND(I2128&gt;600,I2128&lt;=1000),"600-1000CC",IF(AND(I2128&gt;1000,I2128&lt;=2000),"1000-2000CC",IF(AND(I2128&gt;2000,I2128&lt;=3000),"2000-3000CC",IF(AND(I2128&gt;3000,I2128&lt;=4000),"3000-4000CC",IF(AND(I2128&gt;4000,I2128&lt;=5000),"4000-5000CC",IF(AND(I2128&gt;5000,I2128&lt;=6000),"&gt;5000CC"))))))</f>
        <v>1000-2000CC</v>
      </c>
    </row>
    <row r="2129" spans="1:11" x14ac:dyDescent="0.3">
      <c r="A2129">
        <v>1267</v>
      </c>
      <c r="B2129" t="s">
        <v>569</v>
      </c>
      <c r="C2129" s="10">
        <v>6.9</v>
      </c>
      <c r="D2129" s="3">
        <v>24057</v>
      </c>
      <c r="E2129" t="s">
        <v>12</v>
      </c>
      <c r="F2129" t="s">
        <v>13</v>
      </c>
      <c r="G2129" t="s">
        <v>9</v>
      </c>
      <c r="H2129">
        <v>2020</v>
      </c>
      <c r="I2129">
        <v>1956</v>
      </c>
      <c r="J2129" t="s">
        <v>61</v>
      </c>
      <c r="K2129" t="str">
        <f>IF(AND(I2129&gt;600,I2129&lt;=1000),"600-1000CC",IF(AND(I2129&gt;1000,I2129&lt;=2000),"1000-2000CC",IF(AND(I2129&gt;2000,I2129&lt;=3000),"2000-3000CC",IF(AND(I2129&gt;3000,I2129&lt;=4000),"3000-4000CC",IF(AND(I2129&gt;4000,I2129&lt;=5000),"4000-5000CC",IF(AND(I2129&gt;5000,I2129&lt;=6000),"&gt;5000CC"))))))</f>
        <v>1000-2000CC</v>
      </c>
    </row>
    <row r="2130" spans="1:11" x14ac:dyDescent="0.3">
      <c r="A2130">
        <v>1351</v>
      </c>
      <c r="B2130" t="s">
        <v>49</v>
      </c>
      <c r="C2130" s="10">
        <v>6.9</v>
      </c>
      <c r="D2130" s="3">
        <v>27200</v>
      </c>
      <c r="E2130" t="s">
        <v>12</v>
      </c>
      <c r="F2130" t="s">
        <v>13</v>
      </c>
      <c r="G2130" t="s">
        <v>9</v>
      </c>
      <c r="H2130">
        <v>2017</v>
      </c>
      <c r="I2130">
        <v>1462</v>
      </c>
      <c r="J2130" t="s">
        <v>10</v>
      </c>
      <c r="K2130" t="str">
        <f>IF(AND(I2130&gt;600,I2130&lt;=1000),"600-1000CC",IF(AND(I2130&gt;1000,I2130&lt;=2000),"1000-2000CC",IF(AND(I2130&gt;2000,I2130&lt;=3000),"2000-3000CC",IF(AND(I2130&gt;3000,I2130&lt;=4000),"3000-4000CC",IF(AND(I2130&gt;4000,I2130&lt;=5000),"4000-5000CC",IF(AND(I2130&gt;5000,I2130&lt;=6000),"&gt;5000CC"))))))</f>
        <v>1000-2000CC</v>
      </c>
    </row>
    <row r="2131" spans="1:11" x14ac:dyDescent="0.3">
      <c r="A2131">
        <v>1602</v>
      </c>
      <c r="B2131" t="s">
        <v>109</v>
      </c>
      <c r="C2131" s="10">
        <v>6.9</v>
      </c>
      <c r="D2131" s="3">
        <v>39500</v>
      </c>
      <c r="E2131" t="s">
        <v>7</v>
      </c>
      <c r="F2131" t="s">
        <v>8</v>
      </c>
      <c r="G2131" t="s">
        <v>9</v>
      </c>
      <c r="H2131">
        <v>2018</v>
      </c>
      <c r="I2131">
        <v>2755</v>
      </c>
      <c r="J2131" t="s">
        <v>61</v>
      </c>
      <c r="K2131" t="str">
        <f>IF(AND(I2131&gt;600,I2131&lt;=1000),"600-1000CC",IF(AND(I2131&gt;1000,I2131&lt;=2000),"1000-2000CC",IF(AND(I2131&gt;2000,I2131&lt;=3000),"2000-3000CC",IF(AND(I2131&gt;3000,I2131&lt;=4000),"3000-4000CC",IF(AND(I2131&gt;4000,I2131&lt;=5000),"4000-5000CC",IF(AND(I2131&gt;5000,I2131&lt;=6000),"&gt;5000CC"))))))</f>
        <v>2000-3000CC</v>
      </c>
    </row>
    <row r="2132" spans="1:11" x14ac:dyDescent="0.3">
      <c r="A2132">
        <v>1826</v>
      </c>
      <c r="B2132" t="s">
        <v>1018</v>
      </c>
      <c r="C2132" s="10">
        <v>6.9</v>
      </c>
      <c r="D2132" s="3">
        <v>30339</v>
      </c>
      <c r="E2132" t="s">
        <v>12</v>
      </c>
      <c r="F2132" t="s">
        <v>8</v>
      </c>
      <c r="G2132" t="s">
        <v>9</v>
      </c>
      <c r="H2132">
        <v>2019</v>
      </c>
      <c r="I2132">
        <v>998</v>
      </c>
      <c r="J2132" t="s">
        <v>10</v>
      </c>
      <c r="K2132" t="str">
        <f>IF(AND(I2132&gt;600,I2132&lt;=1000),"600-1000CC",IF(AND(I2132&gt;1000,I2132&lt;=2000),"1000-2000CC",IF(AND(I2132&gt;2000,I2132&lt;=3000),"2000-3000CC",IF(AND(I2132&gt;3000,I2132&lt;=4000),"3000-4000CC",IF(AND(I2132&gt;4000,I2132&lt;=5000),"4000-5000CC",IF(AND(I2132&gt;5000,I2132&lt;=6000),"&gt;5000CC"))))))</f>
        <v>600-1000CC</v>
      </c>
    </row>
    <row r="2133" spans="1:11" x14ac:dyDescent="0.3">
      <c r="A2133">
        <v>2192</v>
      </c>
      <c r="B2133" t="s">
        <v>389</v>
      </c>
      <c r="C2133" s="10">
        <v>6.9</v>
      </c>
      <c r="D2133" s="3">
        <v>71000</v>
      </c>
      <c r="E2133" t="s">
        <v>7</v>
      </c>
      <c r="F2133" t="s">
        <v>8</v>
      </c>
      <c r="G2133" t="s">
        <v>9</v>
      </c>
      <c r="H2133">
        <v>2017</v>
      </c>
      <c r="I2133">
        <v>1373</v>
      </c>
      <c r="J2133" t="s">
        <v>10</v>
      </c>
      <c r="K2133" t="str">
        <f>IF(AND(I2133&gt;600,I2133&lt;=1000),"600-1000CC",IF(AND(I2133&gt;1000,I2133&lt;=2000),"1000-2000CC",IF(AND(I2133&gt;2000,I2133&lt;=3000),"2000-3000CC",IF(AND(I2133&gt;3000,I2133&lt;=4000),"3000-4000CC",IF(AND(I2133&gt;4000,I2133&lt;=5000),"4000-5000CC",IF(AND(I2133&gt;5000,I2133&lt;=6000),"&gt;5000CC"))))))</f>
        <v>1000-2000CC</v>
      </c>
    </row>
    <row r="2134" spans="1:11" x14ac:dyDescent="0.3">
      <c r="A2134">
        <v>2406</v>
      </c>
      <c r="B2134" t="s">
        <v>1225</v>
      </c>
      <c r="C2134" s="10">
        <v>6.9</v>
      </c>
      <c r="D2134" s="3">
        <v>77000</v>
      </c>
      <c r="E2134" t="s">
        <v>7</v>
      </c>
      <c r="F2134" t="s">
        <v>8</v>
      </c>
      <c r="G2134" t="s">
        <v>9</v>
      </c>
      <c r="H2134">
        <v>2018</v>
      </c>
      <c r="I2134">
        <v>1497</v>
      </c>
      <c r="J2134" t="s">
        <v>10</v>
      </c>
      <c r="K2134" t="str">
        <f>IF(AND(I2134&gt;600,I2134&lt;=1000),"600-1000CC",IF(AND(I2134&gt;1000,I2134&lt;=2000),"1000-2000CC",IF(AND(I2134&gt;2000,I2134&lt;=3000),"2000-3000CC",IF(AND(I2134&gt;3000,I2134&lt;=4000),"3000-4000CC",IF(AND(I2134&gt;4000,I2134&lt;=5000),"4000-5000CC",IF(AND(I2134&gt;5000,I2134&lt;=6000),"&gt;5000CC"))))))</f>
        <v>1000-2000CC</v>
      </c>
    </row>
    <row r="2135" spans="1:11" x14ac:dyDescent="0.3">
      <c r="A2135">
        <v>2809</v>
      </c>
      <c r="B2135" t="s">
        <v>860</v>
      </c>
      <c r="C2135" s="10">
        <v>6.9</v>
      </c>
      <c r="D2135" s="3">
        <v>10000</v>
      </c>
      <c r="E2135" t="s">
        <v>7</v>
      </c>
      <c r="F2135" t="s">
        <v>8</v>
      </c>
      <c r="G2135" t="s">
        <v>27</v>
      </c>
      <c r="H2135">
        <v>2014</v>
      </c>
      <c r="I2135">
        <v>1498</v>
      </c>
      <c r="J2135" t="s">
        <v>10</v>
      </c>
      <c r="K2135" t="str">
        <f>IF(AND(I2135&gt;600,I2135&lt;=1000),"600-1000CC",IF(AND(I2135&gt;1000,I2135&lt;=2000),"1000-2000CC",IF(AND(I2135&gt;2000,I2135&lt;=3000),"2000-3000CC",IF(AND(I2135&gt;3000,I2135&lt;=4000),"3000-4000CC",IF(AND(I2135&gt;4000,I2135&lt;=5000),"4000-5000CC",IF(AND(I2135&gt;5000,I2135&lt;=6000),"&gt;5000CC"))))))</f>
        <v>1000-2000CC</v>
      </c>
    </row>
    <row r="2136" spans="1:11" x14ac:dyDescent="0.3">
      <c r="A2136">
        <v>3377</v>
      </c>
      <c r="B2136" t="s">
        <v>1508</v>
      </c>
      <c r="C2136" s="10">
        <v>6.9</v>
      </c>
      <c r="D2136" s="3">
        <v>300000</v>
      </c>
      <c r="E2136" t="s">
        <v>7</v>
      </c>
      <c r="F2136" t="s">
        <v>8</v>
      </c>
      <c r="G2136" t="s">
        <v>9</v>
      </c>
      <c r="H2136">
        <v>2019</v>
      </c>
      <c r="I2136">
        <v>1197</v>
      </c>
      <c r="J2136" t="s">
        <v>10</v>
      </c>
      <c r="K2136" t="str">
        <f>IF(AND(I2136&gt;600,I2136&lt;=1000),"600-1000CC",IF(AND(I2136&gt;1000,I2136&lt;=2000),"1000-2000CC",IF(AND(I2136&gt;2000,I2136&lt;=3000),"2000-3000CC",IF(AND(I2136&gt;3000,I2136&lt;=4000),"3000-4000CC",IF(AND(I2136&gt;4000,I2136&lt;=5000),"4000-5000CC",IF(AND(I2136&gt;5000,I2136&lt;=6000),"&gt;5000CC"))))))</f>
        <v>1000-2000CC</v>
      </c>
    </row>
    <row r="2137" spans="1:11" x14ac:dyDescent="0.3">
      <c r="A2137">
        <v>4065</v>
      </c>
      <c r="B2137" t="s">
        <v>1684</v>
      </c>
      <c r="C2137" s="10">
        <v>6.9</v>
      </c>
      <c r="D2137" s="3">
        <v>53092</v>
      </c>
      <c r="E2137" t="s">
        <v>12</v>
      </c>
      <c r="F2137" t="s">
        <v>8</v>
      </c>
      <c r="G2137" t="s">
        <v>9</v>
      </c>
      <c r="H2137">
        <v>2018</v>
      </c>
      <c r="I2137">
        <v>1198</v>
      </c>
      <c r="J2137" t="s">
        <v>10</v>
      </c>
      <c r="K2137" t="str">
        <f>IF(AND(I2137&gt;600,I2137&lt;=1000),"600-1000CC",IF(AND(I2137&gt;1000,I2137&lt;=2000),"1000-2000CC",IF(AND(I2137&gt;2000,I2137&lt;=3000),"2000-3000CC",IF(AND(I2137&gt;3000,I2137&lt;=4000),"3000-4000CC",IF(AND(I2137&gt;4000,I2137&lt;=5000),"4000-5000CC",IF(AND(I2137&gt;5000,I2137&lt;=6000),"&gt;5000CC"))))))</f>
        <v>1000-2000CC</v>
      </c>
    </row>
    <row r="2138" spans="1:11" x14ac:dyDescent="0.3">
      <c r="A2138">
        <v>4521</v>
      </c>
      <c r="B2138" t="s">
        <v>1107</v>
      </c>
      <c r="C2138" s="10">
        <v>6.9</v>
      </c>
      <c r="D2138" s="3">
        <v>65000</v>
      </c>
      <c r="E2138" t="s">
        <v>7</v>
      </c>
      <c r="F2138" t="s">
        <v>8</v>
      </c>
      <c r="G2138" t="s">
        <v>9</v>
      </c>
      <c r="H2138">
        <v>2017</v>
      </c>
      <c r="I2138">
        <v>1582</v>
      </c>
      <c r="J2138" t="s">
        <v>10</v>
      </c>
      <c r="K2138" t="str">
        <f>IF(AND(I2138&gt;600,I2138&lt;=1000),"600-1000CC",IF(AND(I2138&gt;1000,I2138&lt;=2000),"1000-2000CC",IF(AND(I2138&gt;2000,I2138&lt;=3000),"2000-3000CC",IF(AND(I2138&gt;3000,I2138&lt;=4000),"3000-4000CC",IF(AND(I2138&gt;4000,I2138&lt;=5000),"4000-5000CC",IF(AND(I2138&gt;5000,I2138&lt;=6000),"&gt;5000CC"))))))</f>
        <v>1000-2000CC</v>
      </c>
    </row>
    <row r="2139" spans="1:11" x14ac:dyDescent="0.3">
      <c r="A2139">
        <v>4792</v>
      </c>
      <c r="B2139" t="s">
        <v>1107</v>
      </c>
      <c r="C2139" s="10">
        <v>6.9</v>
      </c>
      <c r="D2139" s="3">
        <v>65000</v>
      </c>
      <c r="E2139" t="s">
        <v>7</v>
      </c>
      <c r="F2139" t="s">
        <v>8</v>
      </c>
      <c r="G2139" t="s">
        <v>9</v>
      </c>
      <c r="H2139">
        <v>2017</v>
      </c>
      <c r="I2139">
        <v>1498</v>
      </c>
      <c r="J2139" t="s">
        <v>10</v>
      </c>
      <c r="K2139" t="str">
        <f>IF(AND(I2139&gt;600,I2139&lt;=1000),"600-1000CC",IF(AND(I2139&gt;1000,I2139&lt;=2000),"1000-2000CC",IF(AND(I2139&gt;2000,I2139&lt;=3000),"2000-3000CC",IF(AND(I2139&gt;3000,I2139&lt;=4000),"3000-4000CC",IF(AND(I2139&gt;4000,I2139&lt;=5000),"4000-5000CC",IF(AND(I2139&gt;5000,I2139&lt;=6000),"&gt;5000CC"))))))</f>
        <v>1000-2000CC</v>
      </c>
    </row>
    <row r="2140" spans="1:11" x14ac:dyDescent="0.3">
      <c r="A2140">
        <v>4809</v>
      </c>
      <c r="B2140" t="s">
        <v>1813</v>
      </c>
      <c r="C2140" s="10">
        <v>6.9</v>
      </c>
      <c r="D2140" s="3">
        <v>91100</v>
      </c>
      <c r="E2140" t="s">
        <v>7</v>
      </c>
      <c r="F2140" t="s">
        <v>8</v>
      </c>
      <c r="G2140" t="s">
        <v>9</v>
      </c>
      <c r="H2140">
        <v>2016</v>
      </c>
      <c r="I2140">
        <v>1498</v>
      </c>
      <c r="J2140" t="s">
        <v>10</v>
      </c>
      <c r="K2140" t="str">
        <f>IF(AND(I2140&gt;600,I2140&lt;=1000),"600-1000CC",IF(AND(I2140&gt;1000,I2140&lt;=2000),"1000-2000CC",IF(AND(I2140&gt;2000,I2140&lt;=3000),"2000-3000CC",IF(AND(I2140&gt;3000,I2140&lt;=4000),"3000-4000CC",IF(AND(I2140&gt;4000,I2140&lt;=5000),"4000-5000CC",IF(AND(I2140&gt;5000,I2140&lt;=6000),"&gt;5000CC"))))))</f>
        <v>1000-2000CC</v>
      </c>
    </row>
    <row r="2141" spans="1:11" x14ac:dyDescent="0.3">
      <c r="A2141">
        <v>1725</v>
      </c>
      <c r="B2141" t="s">
        <v>970</v>
      </c>
      <c r="C2141" s="10">
        <v>6.89</v>
      </c>
      <c r="D2141" s="3">
        <v>29500</v>
      </c>
      <c r="E2141" t="s">
        <v>12</v>
      </c>
      <c r="F2141" t="s">
        <v>13</v>
      </c>
      <c r="G2141" t="s">
        <v>9</v>
      </c>
      <c r="H2141">
        <v>2013</v>
      </c>
      <c r="I2141">
        <v>1493</v>
      </c>
      <c r="J2141" t="s">
        <v>61</v>
      </c>
      <c r="K2141" t="str">
        <f>IF(AND(I2141&gt;600,I2141&lt;=1000),"600-1000CC",IF(AND(I2141&gt;1000,I2141&lt;=2000),"1000-2000CC",IF(AND(I2141&gt;2000,I2141&lt;=3000),"2000-3000CC",IF(AND(I2141&gt;3000,I2141&lt;=4000),"3000-4000CC",IF(AND(I2141&gt;4000,I2141&lt;=5000),"4000-5000CC",IF(AND(I2141&gt;5000,I2141&lt;=6000),"&gt;5000CC"))))))</f>
        <v>1000-2000CC</v>
      </c>
    </row>
    <row r="2142" spans="1:11" x14ac:dyDescent="0.3">
      <c r="A2142">
        <v>4149</v>
      </c>
      <c r="B2142" t="s">
        <v>1697</v>
      </c>
      <c r="C2142" s="10">
        <v>6.89</v>
      </c>
      <c r="D2142" s="3">
        <v>33013</v>
      </c>
      <c r="E2142" t="s">
        <v>12</v>
      </c>
      <c r="F2142" t="s">
        <v>13</v>
      </c>
      <c r="G2142" t="s">
        <v>9</v>
      </c>
      <c r="H2142">
        <v>2019</v>
      </c>
      <c r="I2142">
        <v>2143</v>
      </c>
      <c r="J2142" t="s">
        <v>10</v>
      </c>
      <c r="K2142" t="str">
        <f>IF(AND(I2142&gt;600,I2142&lt;=1000),"600-1000CC",IF(AND(I2142&gt;1000,I2142&lt;=2000),"1000-2000CC",IF(AND(I2142&gt;2000,I2142&lt;=3000),"2000-3000CC",IF(AND(I2142&gt;3000,I2142&lt;=4000),"3000-4000CC",IF(AND(I2142&gt;4000,I2142&lt;=5000),"4000-5000CC",IF(AND(I2142&gt;5000,I2142&lt;=6000),"&gt;5000CC"))))))</f>
        <v>2000-3000CC</v>
      </c>
    </row>
    <row r="2143" spans="1:11" x14ac:dyDescent="0.3">
      <c r="A2143">
        <v>4289</v>
      </c>
      <c r="B2143" t="s">
        <v>203</v>
      </c>
      <c r="C2143" s="10">
        <v>6.88</v>
      </c>
      <c r="D2143" s="3">
        <v>29000</v>
      </c>
      <c r="E2143" t="s">
        <v>12</v>
      </c>
      <c r="F2143" t="s">
        <v>8</v>
      </c>
      <c r="G2143" t="s">
        <v>27</v>
      </c>
      <c r="H2143">
        <v>2019</v>
      </c>
      <c r="I2143">
        <v>1396</v>
      </c>
      <c r="J2143" t="s">
        <v>10</v>
      </c>
      <c r="K2143" t="str">
        <f>IF(AND(I2143&gt;600,I2143&lt;=1000),"600-1000CC",IF(AND(I2143&gt;1000,I2143&lt;=2000),"1000-2000CC",IF(AND(I2143&gt;2000,I2143&lt;=3000),"2000-3000CC",IF(AND(I2143&gt;3000,I2143&lt;=4000),"3000-4000CC",IF(AND(I2143&gt;4000,I2143&lt;=5000),"4000-5000CC",IF(AND(I2143&gt;5000,I2143&lt;=6000),"&gt;5000CC"))))))</f>
        <v>1000-2000CC</v>
      </c>
    </row>
    <row r="2144" spans="1:11" x14ac:dyDescent="0.3">
      <c r="A2144">
        <v>4298</v>
      </c>
      <c r="B2144" t="s">
        <v>725</v>
      </c>
      <c r="C2144" s="10">
        <v>6.88</v>
      </c>
      <c r="D2144" s="3">
        <v>29000</v>
      </c>
      <c r="E2144" t="s">
        <v>12</v>
      </c>
      <c r="F2144" t="s">
        <v>8</v>
      </c>
      <c r="G2144" t="s">
        <v>27</v>
      </c>
      <c r="H2144">
        <v>2019</v>
      </c>
      <c r="I2144">
        <v>1461</v>
      </c>
      <c r="J2144" t="s">
        <v>53</v>
      </c>
      <c r="K2144" t="str">
        <f>IF(AND(I2144&gt;600,I2144&lt;=1000),"600-1000CC",IF(AND(I2144&gt;1000,I2144&lt;=2000),"1000-2000CC",IF(AND(I2144&gt;2000,I2144&lt;=3000),"2000-3000CC",IF(AND(I2144&gt;3000,I2144&lt;=4000),"3000-4000CC",IF(AND(I2144&gt;4000,I2144&lt;=5000),"4000-5000CC",IF(AND(I2144&gt;5000,I2144&lt;=6000),"&gt;5000CC"))))))</f>
        <v>1000-2000CC</v>
      </c>
    </row>
    <row r="2145" spans="1:11" x14ac:dyDescent="0.3">
      <c r="A2145">
        <v>2772</v>
      </c>
      <c r="B2145" t="s">
        <v>1344</v>
      </c>
      <c r="C2145" s="10">
        <v>6.87</v>
      </c>
      <c r="D2145" s="3">
        <v>34364</v>
      </c>
      <c r="E2145" t="s">
        <v>12</v>
      </c>
      <c r="F2145" t="s">
        <v>8</v>
      </c>
      <c r="G2145" t="s">
        <v>9</v>
      </c>
      <c r="H2145">
        <v>2019</v>
      </c>
      <c r="I2145">
        <v>1197</v>
      </c>
      <c r="J2145" t="s">
        <v>61</v>
      </c>
      <c r="K2145" t="str">
        <f>IF(AND(I2145&gt;600,I2145&lt;=1000),"600-1000CC",IF(AND(I2145&gt;1000,I2145&lt;=2000),"1000-2000CC",IF(AND(I2145&gt;2000,I2145&lt;=3000),"2000-3000CC",IF(AND(I2145&gt;3000,I2145&lt;=4000),"3000-4000CC",IF(AND(I2145&gt;4000,I2145&lt;=5000),"4000-5000CC",IF(AND(I2145&gt;5000,I2145&lt;=6000),"&gt;5000CC"))))))</f>
        <v>1000-2000CC</v>
      </c>
    </row>
    <row r="2146" spans="1:11" x14ac:dyDescent="0.3">
      <c r="A2146">
        <v>4895</v>
      </c>
      <c r="B2146" t="s">
        <v>1826</v>
      </c>
      <c r="C2146" s="10">
        <v>6.87</v>
      </c>
      <c r="D2146" s="3">
        <v>5570</v>
      </c>
      <c r="E2146" t="s">
        <v>12</v>
      </c>
      <c r="F2146" t="s">
        <v>8</v>
      </c>
      <c r="G2146" t="s">
        <v>9</v>
      </c>
      <c r="H2146">
        <v>2021</v>
      </c>
      <c r="I2146">
        <v>1248</v>
      </c>
      <c r="J2146" t="s">
        <v>10</v>
      </c>
      <c r="K2146" t="str">
        <f>IF(AND(I2146&gt;600,I2146&lt;=1000),"600-1000CC",IF(AND(I2146&gt;1000,I2146&lt;=2000),"1000-2000CC",IF(AND(I2146&gt;2000,I2146&lt;=3000),"2000-3000CC",IF(AND(I2146&gt;3000,I2146&lt;=4000),"3000-4000CC",IF(AND(I2146&gt;4000,I2146&lt;=5000),"4000-5000CC",IF(AND(I2146&gt;5000,I2146&lt;=6000),"&gt;5000CC"))))))</f>
        <v>1000-2000CC</v>
      </c>
    </row>
    <row r="2147" spans="1:11" x14ac:dyDescent="0.3">
      <c r="A2147">
        <v>3428</v>
      </c>
      <c r="B2147" t="s">
        <v>671</v>
      </c>
      <c r="C2147" s="10">
        <v>6.86</v>
      </c>
      <c r="D2147" s="3">
        <v>117585</v>
      </c>
      <c r="E2147" t="s">
        <v>7</v>
      </c>
      <c r="F2147" t="s">
        <v>8</v>
      </c>
      <c r="G2147" t="s">
        <v>9</v>
      </c>
      <c r="H2147">
        <v>2017</v>
      </c>
      <c r="I2147">
        <v>1120</v>
      </c>
      <c r="J2147" t="s">
        <v>10</v>
      </c>
      <c r="K2147" t="str">
        <f>IF(AND(I2147&gt;600,I2147&lt;=1000),"600-1000CC",IF(AND(I2147&gt;1000,I2147&lt;=2000),"1000-2000CC",IF(AND(I2147&gt;2000,I2147&lt;=3000),"2000-3000CC",IF(AND(I2147&gt;3000,I2147&lt;=4000),"3000-4000CC",IF(AND(I2147&gt;4000,I2147&lt;=5000),"4000-5000CC",IF(AND(I2147&gt;5000,I2147&lt;=6000),"&gt;5000CC"))))))</f>
        <v>1000-2000CC</v>
      </c>
    </row>
    <row r="2148" spans="1:11" x14ac:dyDescent="0.3">
      <c r="A2148">
        <v>398</v>
      </c>
      <c r="B2148" t="s">
        <v>352</v>
      </c>
      <c r="C2148" s="10">
        <v>6.85</v>
      </c>
      <c r="D2148" s="3">
        <v>46000</v>
      </c>
      <c r="E2148" t="s">
        <v>12</v>
      </c>
      <c r="F2148" t="s">
        <v>8</v>
      </c>
      <c r="G2148" t="s">
        <v>9</v>
      </c>
      <c r="H2148">
        <v>2017</v>
      </c>
      <c r="I2148">
        <v>999</v>
      </c>
      <c r="J2148" t="s">
        <v>10</v>
      </c>
      <c r="K2148" t="str">
        <f>IF(AND(I2148&gt;600,I2148&lt;=1000),"600-1000CC",IF(AND(I2148&gt;1000,I2148&lt;=2000),"1000-2000CC",IF(AND(I2148&gt;2000,I2148&lt;=3000),"2000-3000CC",IF(AND(I2148&gt;3000,I2148&lt;=4000),"3000-4000CC",IF(AND(I2148&gt;4000,I2148&lt;=5000),"4000-5000CC",IF(AND(I2148&gt;5000,I2148&lt;=6000),"&gt;5000CC"))))))</f>
        <v>600-1000CC</v>
      </c>
    </row>
    <row r="2149" spans="1:11" x14ac:dyDescent="0.3">
      <c r="A2149">
        <v>418</v>
      </c>
      <c r="B2149" t="s">
        <v>365</v>
      </c>
      <c r="C2149" s="10">
        <v>6.85</v>
      </c>
      <c r="D2149" s="3">
        <v>290000</v>
      </c>
      <c r="E2149" t="s">
        <v>7</v>
      </c>
      <c r="F2149" t="s">
        <v>8</v>
      </c>
      <c r="G2149" t="s">
        <v>75</v>
      </c>
      <c r="H2149">
        <v>2011</v>
      </c>
      <c r="I2149">
        <v>2494</v>
      </c>
      <c r="J2149" t="s">
        <v>61</v>
      </c>
      <c r="K2149" t="str">
        <f>IF(AND(I2149&gt;600,I2149&lt;=1000),"600-1000CC",IF(AND(I2149&gt;1000,I2149&lt;=2000),"1000-2000CC",IF(AND(I2149&gt;2000,I2149&lt;=3000),"2000-3000CC",IF(AND(I2149&gt;3000,I2149&lt;=4000),"3000-4000CC",IF(AND(I2149&gt;4000,I2149&lt;=5000),"4000-5000CC",IF(AND(I2149&gt;5000,I2149&lt;=6000),"&gt;5000CC"))))))</f>
        <v>2000-3000CC</v>
      </c>
    </row>
    <row r="2150" spans="1:11" x14ac:dyDescent="0.3">
      <c r="A2150">
        <v>716</v>
      </c>
      <c r="B2150" t="s">
        <v>539</v>
      </c>
      <c r="C2150" s="10">
        <v>6.85</v>
      </c>
      <c r="D2150" s="3">
        <v>33000</v>
      </c>
      <c r="E2150" t="s">
        <v>12</v>
      </c>
      <c r="F2150" t="s">
        <v>8</v>
      </c>
      <c r="G2150" t="s">
        <v>9</v>
      </c>
      <c r="H2150">
        <v>2016</v>
      </c>
      <c r="I2150">
        <v>1197</v>
      </c>
      <c r="J2150" t="s">
        <v>61</v>
      </c>
      <c r="K2150" t="str">
        <f>IF(AND(I2150&gt;600,I2150&lt;=1000),"600-1000CC",IF(AND(I2150&gt;1000,I2150&lt;=2000),"1000-2000CC",IF(AND(I2150&gt;2000,I2150&lt;=3000),"2000-3000CC",IF(AND(I2150&gt;3000,I2150&lt;=4000),"3000-4000CC",IF(AND(I2150&gt;4000,I2150&lt;=5000),"4000-5000CC",IF(AND(I2150&gt;5000,I2150&lt;=6000),"&gt;5000CC"))))))</f>
        <v>1000-2000CC</v>
      </c>
    </row>
    <row r="2151" spans="1:11" x14ac:dyDescent="0.3">
      <c r="A2151">
        <v>2131</v>
      </c>
      <c r="B2151" t="s">
        <v>1126</v>
      </c>
      <c r="C2151" s="10">
        <v>6.85</v>
      </c>
      <c r="D2151" s="3">
        <v>69146</v>
      </c>
      <c r="E2151" t="s">
        <v>7</v>
      </c>
      <c r="F2151" t="s">
        <v>13</v>
      </c>
      <c r="G2151" t="s">
        <v>27</v>
      </c>
      <c r="H2151">
        <v>2006</v>
      </c>
      <c r="I2151">
        <v>1498</v>
      </c>
      <c r="J2151" t="s">
        <v>10</v>
      </c>
      <c r="K2151" t="str">
        <f>IF(AND(I2151&gt;600,I2151&lt;=1000),"600-1000CC",IF(AND(I2151&gt;1000,I2151&lt;=2000),"1000-2000CC",IF(AND(I2151&gt;2000,I2151&lt;=3000),"2000-3000CC",IF(AND(I2151&gt;3000,I2151&lt;=4000),"3000-4000CC",IF(AND(I2151&gt;4000,I2151&lt;=5000),"4000-5000CC",IF(AND(I2151&gt;5000,I2151&lt;=6000),"&gt;5000CC"))))))</f>
        <v>1000-2000CC</v>
      </c>
    </row>
    <row r="2152" spans="1:11" x14ac:dyDescent="0.3">
      <c r="A2152">
        <v>2532</v>
      </c>
      <c r="B2152" t="s">
        <v>666</v>
      </c>
      <c r="C2152" s="10">
        <v>6.85</v>
      </c>
      <c r="D2152" s="3">
        <v>7500</v>
      </c>
      <c r="E2152" t="s">
        <v>12</v>
      </c>
      <c r="F2152" t="s">
        <v>8</v>
      </c>
      <c r="G2152" t="s">
        <v>9</v>
      </c>
      <c r="H2152">
        <v>2021</v>
      </c>
      <c r="I2152">
        <v>1086</v>
      </c>
      <c r="J2152" t="s">
        <v>10</v>
      </c>
      <c r="K2152" t="str">
        <f>IF(AND(I2152&gt;600,I2152&lt;=1000),"600-1000CC",IF(AND(I2152&gt;1000,I2152&lt;=2000),"1000-2000CC",IF(AND(I2152&gt;2000,I2152&lt;=3000),"2000-3000CC",IF(AND(I2152&gt;3000,I2152&lt;=4000),"3000-4000CC",IF(AND(I2152&gt;4000,I2152&lt;=5000),"4000-5000CC",IF(AND(I2152&gt;5000,I2152&lt;=6000),"&gt;5000CC"))))))</f>
        <v>1000-2000CC</v>
      </c>
    </row>
    <row r="2153" spans="1:11" x14ac:dyDescent="0.3">
      <c r="A2153">
        <v>5066</v>
      </c>
      <c r="B2153" t="s">
        <v>1442</v>
      </c>
      <c r="C2153" s="10">
        <v>6.84</v>
      </c>
      <c r="D2153" s="3">
        <v>3730</v>
      </c>
      <c r="E2153" t="s">
        <v>12</v>
      </c>
      <c r="F2153" t="s">
        <v>8</v>
      </c>
      <c r="G2153" t="s">
        <v>9</v>
      </c>
      <c r="H2153">
        <v>2021</v>
      </c>
      <c r="I2153">
        <v>998</v>
      </c>
      <c r="J2153" t="s">
        <v>10</v>
      </c>
      <c r="K2153" t="str">
        <f>IF(AND(I2153&gt;600,I2153&lt;=1000),"600-1000CC",IF(AND(I2153&gt;1000,I2153&lt;=2000),"1000-2000CC",IF(AND(I2153&gt;2000,I2153&lt;=3000),"2000-3000CC",IF(AND(I2153&gt;3000,I2153&lt;=4000),"3000-4000CC",IF(AND(I2153&gt;4000,I2153&lt;=5000),"4000-5000CC",IF(AND(I2153&gt;5000,I2153&lt;=6000),"&gt;5000CC"))))))</f>
        <v>600-1000CC</v>
      </c>
    </row>
    <row r="2154" spans="1:11" x14ac:dyDescent="0.3">
      <c r="A2154">
        <v>5073</v>
      </c>
      <c r="B2154" t="s">
        <v>1853</v>
      </c>
      <c r="C2154" s="10">
        <v>6.84</v>
      </c>
      <c r="D2154" s="3">
        <v>60892</v>
      </c>
      <c r="E2154" t="s">
        <v>12</v>
      </c>
      <c r="F2154" t="s">
        <v>8</v>
      </c>
      <c r="G2154" t="s">
        <v>9</v>
      </c>
      <c r="H2154">
        <v>2018</v>
      </c>
      <c r="I2154">
        <v>2179</v>
      </c>
      <c r="J2154" t="s">
        <v>10</v>
      </c>
      <c r="K2154" t="str">
        <f>IF(AND(I2154&gt;600,I2154&lt;=1000),"600-1000CC",IF(AND(I2154&gt;1000,I2154&lt;=2000),"1000-2000CC",IF(AND(I2154&gt;2000,I2154&lt;=3000),"2000-3000CC",IF(AND(I2154&gt;3000,I2154&lt;=4000),"3000-4000CC",IF(AND(I2154&gt;4000,I2154&lt;=5000),"4000-5000CC",IF(AND(I2154&gt;5000,I2154&lt;=6000),"&gt;5000CC"))))))</f>
        <v>2000-3000CC</v>
      </c>
    </row>
    <row r="2155" spans="1:11" x14ac:dyDescent="0.3">
      <c r="A2155">
        <v>2470</v>
      </c>
      <c r="B2155" t="s">
        <v>1245</v>
      </c>
      <c r="C2155" s="10">
        <v>6.83</v>
      </c>
      <c r="D2155" s="3">
        <v>79385</v>
      </c>
      <c r="E2155" t="s">
        <v>7</v>
      </c>
      <c r="F2155" t="s">
        <v>8</v>
      </c>
      <c r="G2155" t="s">
        <v>27</v>
      </c>
      <c r="H2155">
        <v>2018</v>
      </c>
      <c r="I2155">
        <v>1956</v>
      </c>
      <c r="J2155" t="s">
        <v>10</v>
      </c>
      <c r="K2155" t="str">
        <f>IF(AND(I2155&gt;600,I2155&lt;=1000),"600-1000CC",IF(AND(I2155&gt;1000,I2155&lt;=2000),"1000-2000CC",IF(AND(I2155&gt;2000,I2155&lt;=3000),"2000-3000CC",IF(AND(I2155&gt;3000,I2155&lt;=4000),"3000-4000CC",IF(AND(I2155&gt;4000,I2155&lt;=5000),"4000-5000CC",IF(AND(I2155&gt;5000,I2155&lt;=6000),"&gt;5000CC"))))))</f>
        <v>1000-2000CC</v>
      </c>
    </row>
    <row r="2156" spans="1:11" x14ac:dyDescent="0.3">
      <c r="A2156">
        <v>4599</v>
      </c>
      <c r="B2156" t="s">
        <v>42</v>
      </c>
      <c r="C2156" s="10">
        <v>6.83</v>
      </c>
      <c r="D2156" s="3">
        <v>61687</v>
      </c>
      <c r="E2156" t="s">
        <v>12</v>
      </c>
      <c r="F2156" t="s">
        <v>13</v>
      </c>
      <c r="G2156" t="s">
        <v>27</v>
      </c>
      <c r="H2156">
        <v>2015</v>
      </c>
      <c r="I2156">
        <v>1399</v>
      </c>
      <c r="J2156" t="s">
        <v>10</v>
      </c>
      <c r="K2156" t="str">
        <f>IF(AND(I2156&gt;600,I2156&lt;=1000),"600-1000CC",IF(AND(I2156&gt;1000,I2156&lt;=2000),"1000-2000CC",IF(AND(I2156&gt;2000,I2156&lt;=3000),"2000-3000CC",IF(AND(I2156&gt;3000,I2156&lt;=4000),"3000-4000CC",IF(AND(I2156&gt;4000,I2156&lt;=5000),"4000-5000CC",IF(AND(I2156&gt;5000,I2156&lt;=6000),"&gt;5000CC"))))))</f>
        <v>1000-2000CC</v>
      </c>
    </row>
    <row r="2157" spans="1:11" x14ac:dyDescent="0.3">
      <c r="A2157">
        <v>4355</v>
      </c>
      <c r="B2157" t="s">
        <v>98</v>
      </c>
      <c r="C2157" s="10">
        <v>6.82</v>
      </c>
      <c r="D2157" s="3">
        <v>47264</v>
      </c>
      <c r="E2157" t="s">
        <v>7</v>
      </c>
      <c r="F2157" t="s">
        <v>8</v>
      </c>
      <c r="G2157" t="s">
        <v>9</v>
      </c>
      <c r="H2157">
        <v>2018</v>
      </c>
      <c r="I2157">
        <v>1497</v>
      </c>
      <c r="J2157" t="s">
        <v>10</v>
      </c>
      <c r="K2157" t="str">
        <f>IF(AND(I2157&gt;600,I2157&lt;=1000),"600-1000CC",IF(AND(I2157&gt;1000,I2157&lt;=2000),"1000-2000CC",IF(AND(I2157&gt;2000,I2157&lt;=3000),"2000-3000CC",IF(AND(I2157&gt;3000,I2157&lt;=4000),"3000-4000CC",IF(AND(I2157&gt;4000,I2157&lt;=5000),"4000-5000CC",IF(AND(I2157&gt;5000,I2157&lt;=6000),"&gt;5000CC"))))))</f>
        <v>1000-2000CC</v>
      </c>
    </row>
    <row r="2158" spans="1:11" x14ac:dyDescent="0.3">
      <c r="A2158">
        <v>4713</v>
      </c>
      <c r="B2158" t="s">
        <v>589</v>
      </c>
      <c r="C2158" s="10">
        <v>6.82</v>
      </c>
      <c r="D2158" s="3">
        <v>48953</v>
      </c>
      <c r="E2158" t="s">
        <v>12</v>
      </c>
      <c r="F2158" t="s">
        <v>13</v>
      </c>
      <c r="G2158" t="s">
        <v>27</v>
      </c>
      <c r="H2158">
        <v>2018</v>
      </c>
      <c r="I2158">
        <v>1197</v>
      </c>
      <c r="J2158" t="s">
        <v>10</v>
      </c>
      <c r="K2158" t="str">
        <f>IF(AND(I2158&gt;600,I2158&lt;=1000),"600-1000CC",IF(AND(I2158&gt;1000,I2158&lt;=2000),"1000-2000CC",IF(AND(I2158&gt;2000,I2158&lt;=3000),"2000-3000CC",IF(AND(I2158&gt;3000,I2158&lt;=4000),"3000-4000CC",IF(AND(I2158&gt;4000,I2158&lt;=5000),"4000-5000CC",IF(AND(I2158&gt;5000,I2158&lt;=6000),"&gt;5000CC"))))))</f>
        <v>1000-2000CC</v>
      </c>
    </row>
    <row r="2159" spans="1:11" x14ac:dyDescent="0.3">
      <c r="A2159">
        <v>1599</v>
      </c>
      <c r="B2159" t="s">
        <v>245</v>
      </c>
      <c r="C2159" s="10">
        <v>6.8</v>
      </c>
      <c r="D2159" s="3">
        <v>18000</v>
      </c>
      <c r="E2159" t="s">
        <v>12</v>
      </c>
      <c r="F2159" t="s">
        <v>13</v>
      </c>
      <c r="G2159" t="s">
        <v>27</v>
      </c>
      <c r="H2159">
        <v>2017</v>
      </c>
      <c r="I2159">
        <v>1373</v>
      </c>
      <c r="J2159" t="s">
        <v>10</v>
      </c>
      <c r="K2159" t="str">
        <f>IF(AND(I2159&gt;600,I2159&lt;=1000),"600-1000CC",IF(AND(I2159&gt;1000,I2159&lt;=2000),"1000-2000CC",IF(AND(I2159&gt;2000,I2159&lt;=3000),"2000-3000CC",IF(AND(I2159&gt;3000,I2159&lt;=4000),"3000-4000CC",IF(AND(I2159&gt;4000,I2159&lt;=5000),"4000-5000CC",IF(AND(I2159&gt;5000,I2159&lt;=6000),"&gt;5000CC"))))))</f>
        <v>1000-2000CC</v>
      </c>
    </row>
    <row r="2160" spans="1:11" x14ac:dyDescent="0.3">
      <c r="A2160">
        <v>2233</v>
      </c>
      <c r="B2160" t="s">
        <v>620</v>
      </c>
      <c r="C2160" s="10">
        <v>6.8</v>
      </c>
      <c r="D2160" s="3">
        <v>59858</v>
      </c>
      <c r="E2160" t="s">
        <v>12</v>
      </c>
      <c r="F2160" t="s">
        <v>8</v>
      </c>
      <c r="G2160" t="s">
        <v>9</v>
      </c>
      <c r="H2160">
        <v>2018</v>
      </c>
      <c r="I2160">
        <v>2179</v>
      </c>
      <c r="J2160" t="s">
        <v>10</v>
      </c>
      <c r="K2160" t="str">
        <f>IF(AND(I2160&gt;600,I2160&lt;=1000),"600-1000CC",IF(AND(I2160&gt;1000,I2160&lt;=2000),"1000-2000CC",IF(AND(I2160&gt;2000,I2160&lt;=3000),"2000-3000CC",IF(AND(I2160&gt;3000,I2160&lt;=4000),"3000-4000CC",IF(AND(I2160&gt;4000,I2160&lt;=5000),"4000-5000CC",IF(AND(I2160&gt;5000,I2160&lt;=6000),"&gt;5000CC"))))))</f>
        <v>2000-3000CC</v>
      </c>
    </row>
    <row r="2161" spans="1:11" x14ac:dyDescent="0.3">
      <c r="A2161">
        <v>2312</v>
      </c>
      <c r="B2161" t="s">
        <v>377</v>
      </c>
      <c r="C2161" s="10">
        <v>6.8</v>
      </c>
      <c r="D2161" s="3">
        <v>90000</v>
      </c>
      <c r="E2161" t="s">
        <v>7</v>
      </c>
      <c r="F2161" t="s">
        <v>8</v>
      </c>
      <c r="G2161" t="s">
        <v>27</v>
      </c>
      <c r="H2161">
        <v>2017</v>
      </c>
      <c r="I2161">
        <v>998</v>
      </c>
      <c r="J2161" t="s">
        <v>10</v>
      </c>
      <c r="K2161" t="str">
        <f>IF(AND(I2161&gt;600,I2161&lt;=1000),"600-1000CC",IF(AND(I2161&gt;1000,I2161&lt;=2000),"1000-2000CC",IF(AND(I2161&gt;2000,I2161&lt;=3000),"2000-3000CC",IF(AND(I2161&gt;3000,I2161&lt;=4000),"3000-4000CC",IF(AND(I2161&gt;4000,I2161&lt;=5000),"4000-5000CC",IF(AND(I2161&gt;5000,I2161&lt;=6000),"&gt;5000CC"))))))</f>
        <v>600-1000CC</v>
      </c>
    </row>
    <row r="2162" spans="1:11" x14ac:dyDescent="0.3">
      <c r="A2162">
        <v>2355</v>
      </c>
      <c r="B2162" t="s">
        <v>693</v>
      </c>
      <c r="C2162" s="10">
        <v>6.8</v>
      </c>
      <c r="D2162" s="3">
        <v>35000</v>
      </c>
      <c r="E2162" t="s">
        <v>12</v>
      </c>
      <c r="F2162" t="s">
        <v>8</v>
      </c>
      <c r="G2162" t="s">
        <v>9</v>
      </c>
      <c r="H2162">
        <v>2021</v>
      </c>
      <c r="I2162">
        <v>1396</v>
      </c>
      <c r="J2162" t="s">
        <v>10</v>
      </c>
      <c r="K2162" t="str">
        <f>IF(AND(I2162&gt;600,I2162&lt;=1000),"600-1000CC",IF(AND(I2162&gt;1000,I2162&lt;=2000),"1000-2000CC",IF(AND(I2162&gt;2000,I2162&lt;=3000),"2000-3000CC",IF(AND(I2162&gt;3000,I2162&lt;=4000),"3000-4000CC",IF(AND(I2162&gt;4000,I2162&lt;=5000),"4000-5000CC",IF(AND(I2162&gt;5000,I2162&lt;=6000),"&gt;5000CC"))))))</f>
        <v>1000-2000CC</v>
      </c>
    </row>
    <row r="2163" spans="1:11" x14ac:dyDescent="0.3">
      <c r="A2163">
        <v>3156</v>
      </c>
      <c r="B2163" t="s">
        <v>298</v>
      </c>
      <c r="C2163" s="10">
        <v>6.8</v>
      </c>
      <c r="D2163" s="3">
        <v>80000</v>
      </c>
      <c r="E2163" t="s">
        <v>7</v>
      </c>
      <c r="F2163" t="s">
        <v>8</v>
      </c>
      <c r="G2163" t="s">
        <v>9</v>
      </c>
      <c r="H2163">
        <v>2017</v>
      </c>
      <c r="I2163">
        <v>1197</v>
      </c>
      <c r="J2163" t="s">
        <v>10</v>
      </c>
      <c r="K2163" t="str">
        <f>IF(AND(I2163&gt;600,I2163&lt;=1000),"600-1000CC",IF(AND(I2163&gt;1000,I2163&lt;=2000),"1000-2000CC",IF(AND(I2163&gt;2000,I2163&lt;=3000),"2000-3000CC",IF(AND(I2163&gt;3000,I2163&lt;=4000),"3000-4000CC",IF(AND(I2163&gt;4000,I2163&lt;=5000),"4000-5000CC",IF(AND(I2163&gt;5000,I2163&lt;=6000),"&gt;5000CC"))))))</f>
        <v>1000-2000CC</v>
      </c>
    </row>
    <row r="2164" spans="1:11" x14ac:dyDescent="0.3">
      <c r="A2164">
        <v>3873</v>
      </c>
      <c r="B2164" t="s">
        <v>428</v>
      </c>
      <c r="C2164" s="10">
        <v>6.8</v>
      </c>
      <c r="D2164" s="3">
        <v>2000</v>
      </c>
      <c r="E2164" t="s">
        <v>12</v>
      </c>
      <c r="F2164" t="s">
        <v>8</v>
      </c>
      <c r="G2164" t="s">
        <v>9</v>
      </c>
      <c r="H2164">
        <v>2021</v>
      </c>
      <c r="I2164">
        <v>1186</v>
      </c>
      <c r="J2164" t="s">
        <v>61</v>
      </c>
      <c r="K2164" t="str">
        <f>IF(AND(I2164&gt;600,I2164&lt;=1000),"600-1000CC",IF(AND(I2164&gt;1000,I2164&lt;=2000),"1000-2000CC",IF(AND(I2164&gt;2000,I2164&lt;=3000),"2000-3000CC",IF(AND(I2164&gt;3000,I2164&lt;=4000),"3000-4000CC",IF(AND(I2164&gt;4000,I2164&lt;=5000),"4000-5000CC",IF(AND(I2164&gt;5000,I2164&lt;=6000),"&gt;5000CC"))))))</f>
        <v>1000-2000CC</v>
      </c>
    </row>
    <row r="2165" spans="1:11" x14ac:dyDescent="0.3">
      <c r="A2165">
        <v>4109</v>
      </c>
      <c r="B2165" t="s">
        <v>494</v>
      </c>
      <c r="C2165" s="10">
        <v>6.8</v>
      </c>
      <c r="D2165" s="3">
        <v>15000</v>
      </c>
      <c r="E2165" t="s">
        <v>12</v>
      </c>
      <c r="F2165" t="s">
        <v>8</v>
      </c>
      <c r="G2165" t="s">
        <v>9</v>
      </c>
      <c r="H2165">
        <v>2021</v>
      </c>
      <c r="I2165">
        <v>1950</v>
      </c>
      <c r="J2165" t="s">
        <v>10</v>
      </c>
      <c r="K2165" t="str">
        <f>IF(AND(I2165&gt;600,I2165&lt;=1000),"600-1000CC",IF(AND(I2165&gt;1000,I2165&lt;=2000),"1000-2000CC",IF(AND(I2165&gt;2000,I2165&lt;=3000),"2000-3000CC",IF(AND(I2165&gt;3000,I2165&lt;=4000),"3000-4000CC",IF(AND(I2165&gt;4000,I2165&lt;=5000),"4000-5000CC",IF(AND(I2165&gt;5000,I2165&lt;=6000),"&gt;5000CC"))))))</f>
        <v>1000-2000CC</v>
      </c>
    </row>
    <row r="2166" spans="1:11" x14ac:dyDescent="0.3">
      <c r="A2166">
        <v>4501</v>
      </c>
      <c r="B2166" t="s">
        <v>494</v>
      </c>
      <c r="C2166" s="10">
        <v>6.8</v>
      </c>
      <c r="D2166" s="3">
        <v>17000</v>
      </c>
      <c r="E2166" t="s">
        <v>12</v>
      </c>
      <c r="F2166" t="s">
        <v>8</v>
      </c>
      <c r="G2166" t="s">
        <v>9</v>
      </c>
      <c r="H2166">
        <v>2021</v>
      </c>
      <c r="I2166">
        <v>1197</v>
      </c>
      <c r="J2166" t="s">
        <v>289</v>
      </c>
      <c r="K2166" t="str">
        <f>IF(AND(I2166&gt;600,I2166&lt;=1000),"600-1000CC",IF(AND(I2166&gt;1000,I2166&lt;=2000),"1000-2000CC",IF(AND(I2166&gt;2000,I2166&lt;=3000),"2000-3000CC",IF(AND(I2166&gt;3000,I2166&lt;=4000),"3000-4000CC",IF(AND(I2166&gt;4000,I2166&lt;=5000),"4000-5000CC",IF(AND(I2166&gt;5000,I2166&lt;=6000),"&gt;5000CC"))))))</f>
        <v>1000-2000CC</v>
      </c>
    </row>
    <row r="2167" spans="1:11" x14ac:dyDescent="0.3">
      <c r="A2167">
        <v>4558</v>
      </c>
      <c r="B2167" t="s">
        <v>1768</v>
      </c>
      <c r="C2167" s="10">
        <v>6.8</v>
      </c>
      <c r="D2167" s="3">
        <v>92696</v>
      </c>
      <c r="E2167" t="s">
        <v>7</v>
      </c>
      <c r="F2167" t="s">
        <v>8</v>
      </c>
      <c r="G2167" t="s">
        <v>27</v>
      </c>
      <c r="H2167">
        <v>2017</v>
      </c>
      <c r="I2167">
        <v>1497</v>
      </c>
      <c r="J2167" t="s">
        <v>10</v>
      </c>
      <c r="K2167" t="str">
        <f>IF(AND(I2167&gt;600,I2167&lt;=1000),"600-1000CC",IF(AND(I2167&gt;1000,I2167&lt;=2000),"1000-2000CC",IF(AND(I2167&gt;2000,I2167&lt;=3000),"2000-3000CC",IF(AND(I2167&gt;3000,I2167&lt;=4000),"3000-4000CC",IF(AND(I2167&gt;4000,I2167&lt;=5000),"4000-5000CC",IF(AND(I2167&gt;5000,I2167&lt;=6000),"&gt;5000CC"))))))</f>
        <v>1000-2000CC</v>
      </c>
    </row>
    <row r="2168" spans="1:11" x14ac:dyDescent="0.3">
      <c r="A2168">
        <v>2742</v>
      </c>
      <c r="B2168" t="s">
        <v>606</v>
      </c>
      <c r="C2168" s="10">
        <v>6.77</v>
      </c>
      <c r="D2168" s="3">
        <v>35289</v>
      </c>
      <c r="E2168" t="s">
        <v>12</v>
      </c>
      <c r="F2168" t="s">
        <v>8</v>
      </c>
      <c r="G2168" t="s">
        <v>9</v>
      </c>
      <c r="H2168">
        <v>2018</v>
      </c>
      <c r="I2168">
        <v>1199</v>
      </c>
      <c r="J2168" t="s">
        <v>10</v>
      </c>
      <c r="K2168" t="str">
        <f>IF(AND(I2168&gt;600,I2168&lt;=1000),"600-1000CC",IF(AND(I2168&gt;1000,I2168&lt;=2000),"1000-2000CC",IF(AND(I2168&gt;2000,I2168&lt;=3000),"2000-3000CC",IF(AND(I2168&gt;3000,I2168&lt;=4000),"3000-4000CC",IF(AND(I2168&gt;4000,I2168&lt;=5000),"4000-5000CC",IF(AND(I2168&gt;5000,I2168&lt;=6000),"&gt;5000CC"))))))</f>
        <v>1000-2000CC</v>
      </c>
    </row>
    <row r="2169" spans="1:11" x14ac:dyDescent="0.3">
      <c r="A2169">
        <v>3534</v>
      </c>
      <c r="B2169" t="s">
        <v>626</v>
      </c>
      <c r="C2169" s="10">
        <v>6.77</v>
      </c>
      <c r="D2169" s="3">
        <v>6071</v>
      </c>
      <c r="E2169" t="s">
        <v>12</v>
      </c>
      <c r="F2169" t="s">
        <v>8</v>
      </c>
      <c r="G2169" t="s">
        <v>9</v>
      </c>
      <c r="H2169">
        <v>2022</v>
      </c>
      <c r="I2169">
        <v>2755</v>
      </c>
      <c r="J2169" t="s">
        <v>10</v>
      </c>
      <c r="K2169" t="str">
        <f>IF(AND(I2169&gt;600,I2169&lt;=1000),"600-1000CC",IF(AND(I2169&gt;1000,I2169&lt;=2000),"1000-2000CC",IF(AND(I2169&gt;2000,I2169&lt;=3000),"2000-3000CC",IF(AND(I2169&gt;3000,I2169&lt;=4000),"3000-4000CC",IF(AND(I2169&gt;4000,I2169&lt;=5000),"4000-5000CC",IF(AND(I2169&gt;5000,I2169&lt;=6000),"&gt;5000CC"))))))</f>
        <v>2000-3000CC</v>
      </c>
    </row>
    <row r="2170" spans="1:11" x14ac:dyDescent="0.3">
      <c r="A2170">
        <v>824</v>
      </c>
      <c r="B2170" t="s">
        <v>41</v>
      </c>
      <c r="C2170" s="10">
        <v>6.76</v>
      </c>
      <c r="D2170" s="3">
        <v>74811</v>
      </c>
      <c r="E2170" t="s">
        <v>12</v>
      </c>
      <c r="F2170" t="s">
        <v>8</v>
      </c>
      <c r="G2170" t="s">
        <v>9</v>
      </c>
      <c r="H2170">
        <v>2021</v>
      </c>
      <c r="I2170">
        <v>1462</v>
      </c>
      <c r="J2170" t="s">
        <v>10</v>
      </c>
      <c r="K2170" t="str">
        <f>IF(AND(I2170&gt;600,I2170&lt;=1000),"600-1000CC",IF(AND(I2170&gt;1000,I2170&lt;=2000),"1000-2000CC",IF(AND(I2170&gt;2000,I2170&lt;=3000),"2000-3000CC",IF(AND(I2170&gt;3000,I2170&lt;=4000),"3000-4000CC",IF(AND(I2170&gt;4000,I2170&lt;=5000),"4000-5000CC",IF(AND(I2170&gt;5000,I2170&lt;=6000),"&gt;5000CC"))))))</f>
        <v>1000-2000CC</v>
      </c>
    </row>
    <row r="2171" spans="1:11" x14ac:dyDescent="0.3">
      <c r="A2171">
        <v>52</v>
      </c>
      <c r="B2171" t="s">
        <v>62</v>
      </c>
      <c r="C2171" s="10">
        <v>6.75</v>
      </c>
      <c r="D2171" s="3">
        <v>13000</v>
      </c>
      <c r="E2171" t="s">
        <v>12</v>
      </c>
      <c r="F2171" t="s">
        <v>8</v>
      </c>
      <c r="G2171" t="s">
        <v>9</v>
      </c>
      <c r="H2171">
        <v>2017</v>
      </c>
      <c r="I2171">
        <v>1197</v>
      </c>
      <c r="J2171" t="s">
        <v>10</v>
      </c>
      <c r="K2171" t="str">
        <f>IF(AND(I2171&gt;600,I2171&lt;=1000),"600-1000CC",IF(AND(I2171&gt;1000,I2171&lt;=2000),"1000-2000CC",IF(AND(I2171&gt;2000,I2171&lt;=3000),"2000-3000CC",IF(AND(I2171&gt;3000,I2171&lt;=4000),"3000-4000CC",IF(AND(I2171&gt;4000,I2171&lt;=5000),"4000-5000CC",IF(AND(I2171&gt;5000,I2171&lt;=6000),"&gt;5000CC"))))))</f>
        <v>1000-2000CC</v>
      </c>
    </row>
    <row r="2172" spans="1:11" x14ac:dyDescent="0.3">
      <c r="A2172">
        <v>100</v>
      </c>
      <c r="B2172" t="s">
        <v>108</v>
      </c>
      <c r="C2172" s="10">
        <v>6.75</v>
      </c>
      <c r="D2172" s="3">
        <v>50000</v>
      </c>
      <c r="E2172" t="s">
        <v>12</v>
      </c>
      <c r="F2172" t="s">
        <v>13</v>
      </c>
      <c r="G2172" t="s">
        <v>9</v>
      </c>
      <c r="H2172">
        <v>2016</v>
      </c>
      <c r="I2172">
        <v>1496</v>
      </c>
      <c r="J2172" t="s">
        <v>10</v>
      </c>
      <c r="K2172" t="str">
        <f>IF(AND(I2172&gt;600,I2172&lt;=1000),"600-1000CC",IF(AND(I2172&gt;1000,I2172&lt;=2000),"1000-2000CC",IF(AND(I2172&gt;2000,I2172&lt;=3000),"2000-3000CC",IF(AND(I2172&gt;3000,I2172&lt;=4000),"3000-4000CC",IF(AND(I2172&gt;4000,I2172&lt;=5000),"4000-5000CC",IF(AND(I2172&gt;5000,I2172&lt;=6000),"&gt;5000CC"))))))</f>
        <v>1000-2000CC</v>
      </c>
    </row>
    <row r="2173" spans="1:11" x14ac:dyDescent="0.3">
      <c r="A2173">
        <v>145</v>
      </c>
      <c r="B2173" t="s">
        <v>150</v>
      </c>
      <c r="C2173" s="10">
        <v>6.75</v>
      </c>
      <c r="D2173" s="3">
        <v>49000</v>
      </c>
      <c r="E2173" t="s">
        <v>12</v>
      </c>
      <c r="F2173" t="s">
        <v>13</v>
      </c>
      <c r="G2173" t="s">
        <v>9</v>
      </c>
      <c r="H2173">
        <v>2015</v>
      </c>
      <c r="I2173">
        <v>1197</v>
      </c>
      <c r="J2173" t="s">
        <v>10</v>
      </c>
      <c r="K2173" t="str">
        <f>IF(AND(I2173&gt;600,I2173&lt;=1000),"600-1000CC",IF(AND(I2173&gt;1000,I2173&lt;=2000),"1000-2000CC",IF(AND(I2173&gt;2000,I2173&lt;=3000),"2000-3000CC",IF(AND(I2173&gt;3000,I2173&lt;=4000),"3000-4000CC",IF(AND(I2173&gt;4000,I2173&lt;=5000),"4000-5000CC",IF(AND(I2173&gt;5000,I2173&lt;=6000),"&gt;5000CC"))))))</f>
        <v>1000-2000CC</v>
      </c>
    </row>
    <row r="2174" spans="1:11" x14ac:dyDescent="0.3">
      <c r="A2174">
        <v>356</v>
      </c>
      <c r="B2174" t="s">
        <v>321</v>
      </c>
      <c r="C2174" s="10">
        <v>6.75</v>
      </c>
      <c r="D2174" s="3">
        <v>27311</v>
      </c>
      <c r="E2174" t="s">
        <v>12</v>
      </c>
      <c r="F2174" t="s">
        <v>8</v>
      </c>
      <c r="G2174" t="s">
        <v>27</v>
      </c>
      <c r="H2174">
        <v>2017</v>
      </c>
      <c r="I2174">
        <v>1197</v>
      </c>
      <c r="J2174" t="s">
        <v>10</v>
      </c>
      <c r="K2174" t="str">
        <f>IF(AND(I2174&gt;600,I2174&lt;=1000),"600-1000CC",IF(AND(I2174&gt;1000,I2174&lt;=2000),"1000-2000CC",IF(AND(I2174&gt;2000,I2174&lt;=3000),"2000-3000CC",IF(AND(I2174&gt;3000,I2174&lt;=4000),"3000-4000CC",IF(AND(I2174&gt;4000,I2174&lt;=5000),"4000-5000CC",IF(AND(I2174&gt;5000,I2174&lt;=6000),"&gt;5000CC"))))))</f>
        <v>1000-2000CC</v>
      </c>
    </row>
    <row r="2175" spans="1:11" x14ac:dyDescent="0.3">
      <c r="A2175">
        <v>410</v>
      </c>
      <c r="B2175" t="s">
        <v>16</v>
      </c>
      <c r="C2175" s="10">
        <v>6.75</v>
      </c>
      <c r="D2175" s="3">
        <v>28211</v>
      </c>
      <c r="E2175" t="s">
        <v>12</v>
      </c>
      <c r="F2175" t="s">
        <v>8</v>
      </c>
      <c r="G2175" t="s">
        <v>9</v>
      </c>
      <c r="H2175">
        <v>2016</v>
      </c>
      <c r="I2175">
        <v>1198</v>
      </c>
      <c r="J2175" t="s">
        <v>10</v>
      </c>
      <c r="K2175" t="str">
        <f>IF(AND(I2175&gt;600,I2175&lt;=1000),"600-1000CC",IF(AND(I2175&gt;1000,I2175&lt;=2000),"1000-2000CC",IF(AND(I2175&gt;2000,I2175&lt;=3000),"2000-3000CC",IF(AND(I2175&gt;3000,I2175&lt;=4000),"3000-4000CC",IF(AND(I2175&gt;4000,I2175&lt;=5000),"4000-5000CC",IF(AND(I2175&gt;5000,I2175&lt;=6000),"&gt;5000CC"))))))</f>
        <v>1000-2000CC</v>
      </c>
    </row>
    <row r="2176" spans="1:11" x14ac:dyDescent="0.3">
      <c r="A2176">
        <v>448</v>
      </c>
      <c r="B2176" t="s">
        <v>16</v>
      </c>
      <c r="C2176" s="10">
        <v>6.75</v>
      </c>
      <c r="D2176" s="3">
        <v>62000</v>
      </c>
      <c r="E2176" t="s">
        <v>12</v>
      </c>
      <c r="F2176" t="s">
        <v>8</v>
      </c>
      <c r="G2176" t="s">
        <v>9</v>
      </c>
      <c r="H2176">
        <v>2016</v>
      </c>
      <c r="I2176">
        <v>1199</v>
      </c>
      <c r="J2176" t="s">
        <v>10</v>
      </c>
      <c r="K2176" t="str">
        <f>IF(AND(I2176&gt;600,I2176&lt;=1000),"600-1000CC",IF(AND(I2176&gt;1000,I2176&lt;=2000),"1000-2000CC",IF(AND(I2176&gt;2000,I2176&lt;=3000),"2000-3000CC",IF(AND(I2176&gt;3000,I2176&lt;=4000),"3000-4000CC",IF(AND(I2176&gt;4000,I2176&lt;=5000),"4000-5000CC",IF(AND(I2176&gt;5000,I2176&lt;=6000),"&gt;5000CC"))))))</f>
        <v>1000-2000CC</v>
      </c>
    </row>
    <row r="2177" spans="1:11" x14ac:dyDescent="0.3">
      <c r="A2177">
        <v>516</v>
      </c>
      <c r="B2177" t="s">
        <v>444</v>
      </c>
      <c r="C2177" s="10">
        <v>6.75</v>
      </c>
      <c r="D2177" s="3">
        <v>77000</v>
      </c>
      <c r="E2177" t="s">
        <v>12</v>
      </c>
      <c r="F2177" t="s">
        <v>13</v>
      </c>
      <c r="G2177" t="s">
        <v>27</v>
      </c>
      <c r="H2177">
        <v>2014</v>
      </c>
      <c r="I2177">
        <v>1197</v>
      </c>
      <c r="J2177" t="s">
        <v>10</v>
      </c>
      <c r="K2177" t="str">
        <f>IF(AND(I2177&gt;600,I2177&lt;=1000),"600-1000CC",IF(AND(I2177&gt;1000,I2177&lt;=2000),"1000-2000CC",IF(AND(I2177&gt;2000,I2177&lt;=3000),"2000-3000CC",IF(AND(I2177&gt;3000,I2177&lt;=4000),"3000-4000CC",IF(AND(I2177&gt;4000,I2177&lt;=5000),"4000-5000CC",IF(AND(I2177&gt;5000,I2177&lt;=6000),"&gt;5000CC"))))))</f>
        <v>1000-2000CC</v>
      </c>
    </row>
    <row r="2178" spans="1:11" x14ac:dyDescent="0.3">
      <c r="A2178">
        <v>536</v>
      </c>
      <c r="B2178" t="s">
        <v>459</v>
      </c>
      <c r="C2178" s="10">
        <v>6.75</v>
      </c>
      <c r="D2178" s="3">
        <v>69000</v>
      </c>
      <c r="E2178" t="s">
        <v>7</v>
      </c>
      <c r="F2178" t="s">
        <v>8</v>
      </c>
      <c r="G2178" t="s">
        <v>9</v>
      </c>
      <c r="H2178">
        <v>2016</v>
      </c>
      <c r="I2178">
        <v>1197</v>
      </c>
      <c r="J2178" t="s">
        <v>10</v>
      </c>
      <c r="K2178" t="str">
        <f>IF(AND(I2178&gt;600,I2178&lt;=1000),"600-1000CC",IF(AND(I2178&gt;1000,I2178&lt;=2000),"1000-2000CC",IF(AND(I2178&gt;2000,I2178&lt;=3000),"2000-3000CC",IF(AND(I2178&gt;3000,I2178&lt;=4000),"3000-4000CC",IF(AND(I2178&gt;4000,I2178&lt;=5000),"4000-5000CC",IF(AND(I2178&gt;5000,I2178&lt;=6000),"&gt;5000CC"))))))</f>
        <v>1000-2000CC</v>
      </c>
    </row>
    <row r="2179" spans="1:11" x14ac:dyDescent="0.3">
      <c r="A2179">
        <v>564</v>
      </c>
      <c r="B2179" t="s">
        <v>459</v>
      </c>
      <c r="C2179" s="10">
        <v>6.75</v>
      </c>
      <c r="D2179" s="3">
        <v>69000</v>
      </c>
      <c r="E2179" t="s">
        <v>7</v>
      </c>
      <c r="F2179" t="s">
        <v>8</v>
      </c>
      <c r="G2179" t="s">
        <v>9</v>
      </c>
      <c r="H2179">
        <v>2016</v>
      </c>
      <c r="I2179">
        <v>998</v>
      </c>
      <c r="J2179" t="s">
        <v>10</v>
      </c>
      <c r="K2179" t="str">
        <f>IF(AND(I2179&gt;600,I2179&lt;=1000),"600-1000CC",IF(AND(I2179&gt;1000,I2179&lt;=2000),"1000-2000CC",IF(AND(I2179&gt;2000,I2179&lt;=3000),"2000-3000CC",IF(AND(I2179&gt;3000,I2179&lt;=4000),"3000-4000CC",IF(AND(I2179&gt;4000,I2179&lt;=5000),"4000-5000CC",IF(AND(I2179&gt;5000,I2179&lt;=6000),"&gt;5000CC"))))))</f>
        <v>600-1000CC</v>
      </c>
    </row>
    <row r="2180" spans="1:11" x14ac:dyDescent="0.3">
      <c r="A2180">
        <v>726</v>
      </c>
      <c r="B2180" t="s">
        <v>569</v>
      </c>
      <c r="C2180" s="10">
        <v>6.75</v>
      </c>
      <c r="D2180" s="3">
        <v>39000</v>
      </c>
      <c r="E2180" t="s">
        <v>12</v>
      </c>
      <c r="F2180" t="s">
        <v>13</v>
      </c>
      <c r="G2180" t="s">
        <v>9</v>
      </c>
      <c r="H2180">
        <v>2020</v>
      </c>
      <c r="I2180">
        <v>998</v>
      </c>
      <c r="J2180" t="s">
        <v>10</v>
      </c>
      <c r="K2180" t="str">
        <f>IF(AND(I2180&gt;600,I2180&lt;=1000),"600-1000CC",IF(AND(I2180&gt;1000,I2180&lt;=2000),"1000-2000CC",IF(AND(I2180&gt;2000,I2180&lt;=3000),"2000-3000CC",IF(AND(I2180&gt;3000,I2180&lt;=4000),"3000-4000CC",IF(AND(I2180&gt;4000,I2180&lt;=5000),"4000-5000CC",IF(AND(I2180&gt;5000,I2180&lt;=6000),"&gt;5000CC"))))))</f>
        <v>600-1000CC</v>
      </c>
    </row>
    <row r="2181" spans="1:11" x14ac:dyDescent="0.3">
      <c r="A2181">
        <v>767</v>
      </c>
      <c r="B2181" t="s">
        <v>494</v>
      </c>
      <c r="C2181" s="10">
        <v>6.75</v>
      </c>
      <c r="D2181" s="3">
        <v>10218</v>
      </c>
      <c r="E2181" t="s">
        <v>12</v>
      </c>
      <c r="F2181" t="s">
        <v>8</v>
      </c>
      <c r="G2181" t="s">
        <v>9</v>
      </c>
      <c r="H2181">
        <v>2019</v>
      </c>
      <c r="I2181">
        <v>1497</v>
      </c>
      <c r="J2181" t="s">
        <v>10</v>
      </c>
      <c r="K2181" t="str">
        <f>IF(AND(I2181&gt;600,I2181&lt;=1000),"600-1000CC",IF(AND(I2181&gt;1000,I2181&lt;=2000),"1000-2000CC",IF(AND(I2181&gt;2000,I2181&lt;=3000),"2000-3000CC",IF(AND(I2181&gt;3000,I2181&lt;=4000),"3000-4000CC",IF(AND(I2181&gt;4000,I2181&lt;=5000),"4000-5000CC",IF(AND(I2181&gt;5000,I2181&lt;=6000),"&gt;5000CC"))))))</f>
        <v>1000-2000CC</v>
      </c>
    </row>
    <row r="2182" spans="1:11" x14ac:dyDescent="0.3">
      <c r="A2182">
        <v>917</v>
      </c>
      <c r="B2182" t="s">
        <v>237</v>
      </c>
      <c r="C2182" s="10">
        <v>6.75</v>
      </c>
      <c r="D2182" s="3">
        <v>25000</v>
      </c>
      <c r="E2182" t="s">
        <v>12</v>
      </c>
      <c r="F2182" t="s">
        <v>8</v>
      </c>
      <c r="G2182" t="s">
        <v>9</v>
      </c>
      <c r="H2182">
        <v>2019</v>
      </c>
      <c r="I2182">
        <v>1462</v>
      </c>
      <c r="J2182" t="s">
        <v>61</v>
      </c>
      <c r="K2182" t="str">
        <f>IF(AND(I2182&gt;600,I2182&lt;=1000),"600-1000CC",IF(AND(I2182&gt;1000,I2182&lt;=2000),"1000-2000CC",IF(AND(I2182&gt;2000,I2182&lt;=3000),"2000-3000CC",IF(AND(I2182&gt;3000,I2182&lt;=4000),"3000-4000CC",IF(AND(I2182&gt;4000,I2182&lt;=5000),"4000-5000CC",IF(AND(I2182&gt;5000,I2182&lt;=6000),"&gt;5000CC"))))))</f>
        <v>1000-2000CC</v>
      </c>
    </row>
    <row r="2183" spans="1:11" x14ac:dyDescent="0.3">
      <c r="A2183">
        <v>1567</v>
      </c>
      <c r="B2183" t="s">
        <v>910</v>
      </c>
      <c r="C2183" s="10">
        <v>6.75</v>
      </c>
      <c r="D2183" s="3">
        <v>65000</v>
      </c>
      <c r="E2183" t="s">
        <v>242</v>
      </c>
      <c r="F2183" t="s">
        <v>8</v>
      </c>
      <c r="G2183" t="s">
        <v>9</v>
      </c>
      <c r="H2183">
        <v>2015</v>
      </c>
      <c r="I2183">
        <v>1197</v>
      </c>
      <c r="J2183" t="s">
        <v>10</v>
      </c>
      <c r="K2183" t="str">
        <f>IF(AND(I2183&gt;600,I2183&lt;=1000),"600-1000CC",IF(AND(I2183&gt;1000,I2183&lt;=2000),"1000-2000CC",IF(AND(I2183&gt;2000,I2183&lt;=3000),"2000-3000CC",IF(AND(I2183&gt;3000,I2183&lt;=4000),"3000-4000CC",IF(AND(I2183&gt;4000,I2183&lt;=5000),"4000-5000CC",IF(AND(I2183&gt;5000,I2183&lt;=6000),"&gt;5000CC"))))))</f>
        <v>1000-2000CC</v>
      </c>
    </row>
    <row r="2184" spans="1:11" x14ac:dyDescent="0.3">
      <c r="A2184">
        <v>1635</v>
      </c>
      <c r="B2184" t="s">
        <v>428</v>
      </c>
      <c r="C2184" s="10">
        <v>6.75</v>
      </c>
      <c r="D2184" s="3">
        <v>6834</v>
      </c>
      <c r="E2184" t="s">
        <v>12</v>
      </c>
      <c r="F2184" t="s">
        <v>8</v>
      </c>
      <c r="G2184" t="s">
        <v>9</v>
      </c>
      <c r="H2184">
        <v>2020</v>
      </c>
      <c r="I2184">
        <v>1591</v>
      </c>
      <c r="J2184" t="s">
        <v>10</v>
      </c>
      <c r="K2184" t="str">
        <f>IF(AND(I2184&gt;600,I2184&lt;=1000),"600-1000CC",IF(AND(I2184&gt;1000,I2184&lt;=2000),"1000-2000CC",IF(AND(I2184&gt;2000,I2184&lt;=3000),"2000-3000CC",IF(AND(I2184&gt;3000,I2184&lt;=4000),"3000-4000CC",IF(AND(I2184&gt;4000,I2184&lt;=5000),"4000-5000CC",IF(AND(I2184&gt;5000,I2184&lt;=6000),"&gt;5000CC"))))))</f>
        <v>1000-2000CC</v>
      </c>
    </row>
    <row r="2185" spans="1:11" x14ac:dyDescent="0.3">
      <c r="A2185">
        <v>1652</v>
      </c>
      <c r="B2185" t="s">
        <v>445</v>
      </c>
      <c r="C2185" s="10">
        <v>6.75</v>
      </c>
      <c r="D2185" s="3">
        <v>37000</v>
      </c>
      <c r="E2185" t="s">
        <v>12</v>
      </c>
      <c r="F2185" t="s">
        <v>8</v>
      </c>
      <c r="G2185" t="s">
        <v>9</v>
      </c>
      <c r="H2185">
        <v>2017</v>
      </c>
      <c r="I2185">
        <v>1497</v>
      </c>
      <c r="J2185" t="s">
        <v>10</v>
      </c>
      <c r="K2185" t="str">
        <f>IF(AND(I2185&gt;600,I2185&lt;=1000),"600-1000CC",IF(AND(I2185&gt;1000,I2185&lt;=2000),"1000-2000CC",IF(AND(I2185&gt;2000,I2185&lt;=3000),"2000-3000CC",IF(AND(I2185&gt;3000,I2185&lt;=4000),"3000-4000CC",IF(AND(I2185&gt;4000,I2185&lt;=5000),"4000-5000CC",IF(AND(I2185&gt;5000,I2185&lt;=6000),"&gt;5000CC"))))))</f>
        <v>1000-2000CC</v>
      </c>
    </row>
    <row r="2186" spans="1:11" x14ac:dyDescent="0.3">
      <c r="A2186">
        <v>1653</v>
      </c>
      <c r="B2186" t="s">
        <v>494</v>
      </c>
      <c r="C2186" s="10">
        <v>6.75</v>
      </c>
      <c r="D2186" s="3">
        <v>40000</v>
      </c>
      <c r="E2186" t="s">
        <v>12</v>
      </c>
      <c r="F2186" t="s">
        <v>8</v>
      </c>
      <c r="G2186" t="s">
        <v>9</v>
      </c>
      <c r="H2186">
        <v>2019</v>
      </c>
      <c r="I2186">
        <v>1199</v>
      </c>
      <c r="J2186" t="s">
        <v>10</v>
      </c>
      <c r="K2186" t="str">
        <f>IF(AND(I2186&gt;600,I2186&lt;=1000),"600-1000CC",IF(AND(I2186&gt;1000,I2186&lt;=2000),"1000-2000CC",IF(AND(I2186&gt;2000,I2186&lt;=3000),"2000-3000CC",IF(AND(I2186&gt;3000,I2186&lt;=4000),"3000-4000CC",IF(AND(I2186&gt;4000,I2186&lt;=5000),"4000-5000CC",IF(AND(I2186&gt;5000,I2186&lt;=6000),"&gt;5000CC"))))))</f>
        <v>1000-2000CC</v>
      </c>
    </row>
    <row r="2187" spans="1:11" x14ac:dyDescent="0.3">
      <c r="A2187">
        <v>2182</v>
      </c>
      <c r="B2187" t="s">
        <v>1146</v>
      </c>
      <c r="C2187" s="10">
        <v>6.75</v>
      </c>
      <c r="D2187" s="3">
        <v>78452</v>
      </c>
      <c r="E2187" t="s">
        <v>7</v>
      </c>
      <c r="F2187" t="s">
        <v>8</v>
      </c>
      <c r="G2187" t="s">
        <v>9</v>
      </c>
      <c r="H2187">
        <v>2015</v>
      </c>
      <c r="I2187">
        <v>1582</v>
      </c>
      <c r="J2187" t="s">
        <v>61</v>
      </c>
      <c r="K2187" t="str">
        <f>IF(AND(I2187&gt;600,I2187&lt;=1000),"600-1000CC",IF(AND(I2187&gt;1000,I2187&lt;=2000),"1000-2000CC",IF(AND(I2187&gt;2000,I2187&lt;=3000),"2000-3000CC",IF(AND(I2187&gt;3000,I2187&lt;=4000),"3000-4000CC",IF(AND(I2187&gt;4000,I2187&lt;=5000),"4000-5000CC",IF(AND(I2187&gt;5000,I2187&lt;=6000),"&gt;5000CC"))))))</f>
        <v>1000-2000CC</v>
      </c>
    </row>
    <row r="2188" spans="1:11" x14ac:dyDescent="0.3">
      <c r="A2188">
        <v>2225</v>
      </c>
      <c r="B2188" t="s">
        <v>843</v>
      </c>
      <c r="C2188" s="10">
        <v>6.75</v>
      </c>
      <c r="D2188" s="3">
        <v>90623</v>
      </c>
      <c r="E2188" t="s">
        <v>12</v>
      </c>
      <c r="F2188" t="s">
        <v>8</v>
      </c>
      <c r="G2188" t="s">
        <v>9</v>
      </c>
      <c r="H2188">
        <v>2014</v>
      </c>
      <c r="I2188">
        <v>2755</v>
      </c>
      <c r="J2188" t="s">
        <v>61</v>
      </c>
      <c r="K2188" t="str">
        <f>IF(AND(I2188&gt;600,I2188&lt;=1000),"600-1000CC",IF(AND(I2188&gt;1000,I2188&lt;=2000),"1000-2000CC",IF(AND(I2188&gt;2000,I2188&lt;=3000),"2000-3000CC",IF(AND(I2188&gt;3000,I2188&lt;=4000),"3000-4000CC",IF(AND(I2188&gt;4000,I2188&lt;=5000),"4000-5000CC",IF(AND(I2188&gt;5000,I2188&lt;=6000),"&gt;5000CC"))))))</f>
        <v>2000-3000CC</v>
      </c>
    </row>
    <row r="2189" spans="1:11" x14ac:dyDescent="0.3">
      <c r="A2189">
        <v>2612</v>
      </c>
      <c r="B2189" t="s">
        <v>406</v>
      </c>
      <c r="C2189" s="10">
        <v>6.75</v>
      </c>
      <c r="D2189" s="3">
        <v>50000</v>
      </c>
      <c r="E2189" t="s">
        <v>7</v>
      </c>
      <c r="F2189" t="s">
        <v>8</v>
      </c>
      <c r="G2189" t="s">
        <v>9</v>
      </c>
      <c r="H2189">
        <v>2017</v>
      </c>
      <c r="I2189">
        <v>1197</v>
      </c>
      <c r="J2189" t="s">
        <v>10</v>
      </c>
      <c r="K2189" t="str">
        <f>IF(AND(I2189&gt;600,I2189&lt;=1000),"600-1000CC",IF(AND(I2189&gt;1000,I2189&lt;=2000),"1000-2000CC",IF(AND(I2189&gt;2000,I2189&lt;=3000),"2000-3000CC",IF(AND(I2189&gt;3000,I2189&lt;=4000),"3000-4000CC",IF(AND(I2189&gt;4000,I2189&lt;=5000),"4000-5000CC",IF(AND(I2189&gt;5000,I2189&lt;=6000),"&gt;5000CC"))))))</f>
        <v>1000-2000CC</v>
      </c>
    </row>
    <row r="2190" spans="1:11" x14ac:dyDescent="0.3">
      <c r="A2190">
        <v>2719</v>
      </c>
      <c r="B2190" t="s">
        <v>406</v>
      </c>
      <c r="C2190" s="10">
        <v>6.75</v>
      </c>
      <c r="D2190" s="3">
        <v>15016</v>
      </c>
      <c r="E2190" t="s">
        <v>7</v>
      </c>
      <c r="F2190" t="s">
        <v>8</v>
      </c>
      <c r="G2190" t="s">
        <v>9</v>
      </c>
      <c r="H2190">
        <v>2018</v>
      </c>
      <c r="I2190">
        <v>1197</v>
      </c>
      <c r="J2190" t="s">
        <v>10</v>
      </c>
      <c r="K2190" t="str">
        <f>IF(AND(I2190&gt;600,I2190&lt;=1000),"600-1000CC",IF(AND(I2190&gt;1000,I2190&lt;=2000),"1000-2000CC",IF(AND(I2190&gt;2000,I2190&lt;=3000),"2000-3000CC",IF(AND(I2190&gt;3000,I2190&lt;=4000),"3000-4000CC",IF(AND(I2190&gt;4000,I2190&lt;=5000),"4000-5000CC",IF(AND(I2190&gt;5000,I2190&lt;=6000),"&gt;5000CC"))))))</f>
        <v>1000-2000CC</v>
      </c>
    </row>
    <row r="2191" spans="1:11" x14ac:dyDescent="0.3">
      <c r="A2191">
        <v>3623</v>
      </c>
      <c r="B2191" t="s">
        <v>554</v>
      </c>
      <c r="C2191" s="10">
        <v>6.75</v>
      </c>
      <c r="D2191" s="3">
        <v>181000</v>
      </c>
      <c r="E2191" t="s">
        <v>7</v>
      </c>
      <c r="F2191" t="s">
        <v>13</v>
      </c>
      <c r="G2191" t="s">
        <v>9</v>
      </c>
      <c r="H2191">
        <v>2014</v>
      </c>
      <c r="I2191">
        <v>1196</v>
      </c>
      <c r="J2191" t="s">
        <v>10</v>
      </c>
      <c r="K2191" t="str">
        <f>IF(AND(I2191&gt;600,I2191&lt;=1000),"600-1000CC",IF(AND(I2191&gt;1000,I2191&lt;=2000),"1000-2000CC",IF(AND(I2191&gt;2000,I2191&lt;=3000),"2000-3000CC",IF(AND(I2191&gt;3000,I2191&lt;=4000),"3000-4000CC",IF(AND(I2191&gt;4000,I2191&lt;=5000),"4000-5000CC",IF(AND(I2191&gt;5000,I2191&lt;=6000),"&gt;5000CC"))))))</f>
        <v>1000-2000CC</v>
      </c>
    </row>
    <row r="2192" spans="1:11" x14ac:dyDescent="0.3">
      <c r="A2192">
        <v>3992</v>
      </c>
      <c r="B2192" t="s">
        <v>98</v>
      </c>
      <c r="C2192" s="10">
        <v>6.75</v>
      </c>
      <c r="D2192" s="3">
        <v>77493</v>
      </c>
      <c r="E2192" t="s">
        <v>7</v>
      </c>
      <c r="F2192" t="s">
        <v>8</v>
      </c>
      <c r="G2192" t="s">
        <v>9</v>
      </c>
      <c r="H2192">
        <v>2017</v>
      </c>
      <c r="I2192">
        <v>1197</v>
      </c>
      <c r="J2192" t="s">
        <v>10</v>
      </c>
      <c r="K2192" t="str">
        <f>IF(AND(I2192&gt;600,I2192&lt;=1000),"600-1000CC",IF(AND(I2192&gt;1000,I2192&lt;=2000),"1000-2000CC",IF(AND(I2192&gt;2000,I2192&lt;=3000),"2000-3000CC",IF(AND(I2192&gt;3000,I2192&lt;=4000),"3000-4000CC",IF(AND(I2192&gt;4000,I2192&lt;=5000),"4000-5000CC",IF(AND(I2192&gt;5000,I2192&lt;=6000),"&gt;5000CC"))))))</f>
        <v>1000-2000CC</v>
      </c>
    </row>
    <row r="2193" spans="1:11" x14ac:dyDescent="0.3">
      <c r="A2193">
        <v>4328</v>
      </c>
      <c r="B2193" t="s">
        <v>464</v>
      </c>
      <c r="C2193" s="10">
        <v>6.75</v>
      </c>
      <c r="D2193" s="3">
        <v>57264</v>
      </c>
      <c r="E2193" t="s">
        <v>12</v>
      </c>
      <c r="F2193" t="s">
        <v>8</v>
      </c>
      <c r="G2193" t="s">
        <v>9</v>
      </c>
      <c r="H2193">
        <v>2017</v>
      </c>
      <c r="I2193">
        <v>1120</v>
      </c>
      <c r="J2193" t="s">
        <v>10</v>
      </c>
      <c r="K2193" t="str">
        <f>IF(AND(I2193&gt;600,I2193&lt;=1000),"600-1000CC",IF(AND(I2193&gt;1000,I2193&lt;=2000),"1000-2000CC",IF(AND(I2193&gt;2000,I2193&lt;=3000),"2000-3000CC",IF(AND(I2193&gt;3000,I2193&lt;=4000),"3000-4000CC",IF(AND(I2193&gt;4000,I2193&lt;=5000),"4000-5000CC",IF(AND(I2193&gt;5000,I2193&lt;=6000),"&gt;5000CC"))))))</f>
        <v>1000-2000CC</v>
      </c>
    </row>
    <row r="2194" spans="1:11" x14ac:dyDescent="0.3">
      <c r="A2194">
        <v>4441</v>
      </c>
      <c r="B2194" t="s">
        <v>375</v>
      </c>
      <c r="C2194" s="10">
        <v>6.75</v>
      </c>
      <c r="D2194" s="3">
        <v>50000</v>
      </c>
      <c r="E2194" t="s">
        <v>12</v>
      </c>
      <c r="F2194" t="s">
        <v>8</v>
      </c>
      <c r="G2194" t="s">
        <v>9</v>
      </c>
      <c r="H2194">
        <v>2018</v>
      </c>
      <c r="I2194">
        <v>998</v>
      </c>
      <c r="J2194" t="s">
        <v>10</v>
      </c>
      <c r="K2194" t="str">
        <f>IF(AND(I2194&gt;600,I2194&lt;=1000),"600-1000CC",IF(AND(I2194&gt;1000,I2194&lt;=2000),"1000-2000CC",IF(AND(I2194&gt;2000,I2194&lt;=3000),"2000-3000CC",IF(AND(I2194&gt;3000,I2194&lt;=4000),"3000-4000CC",IF(AND(I2194&gt;4000,I2194&lt;=5000),"4000-5000CC",IF(AND(I2194&gt;5000,I2194&lt;=6000),"&gt;5000CC"))))))</f>
        <v>600-1000CC</v>
      </c>
    </row>
    <row r="2195" spans="1:11" x14ac:dyDescent="0.3">
      <c r="A2195">
        <v>4510</v>
      </c>
      <c r="B2195" t="s">
        <v>459</v>
      </c>
      <c r="C2195" s="10">
        <v>6.75</v>
      </c>
      <c r="D2195" s="3">
        <v>97000</v>
      </c>
      <c r="E2195" t="s">
        <v>7</v>
      </c>
      <c r="F2195" t="s">
        <v>8</v>
      </c>
      <c r="G2195" t="s">
        <v>9</v>
      </c>
      <c r="H2195">
        <v>2016</v>
      </c>
      <c r="I2195">
        <v>1582</v>
      </c>
      <c r="J2195" t="s">
        <v>61</v>
      </c>
      <c r="K2195" t="str">
        <f>IF(AND(I2195&gt;600,I2195&lt;=1000),"600-1000CC",IF(AND(I2195&gt;1000,I2195&lt;=2000),"1000-2000CC",IF(AND(I2195&gt;2000,I2195&lt;=3000),"2000-3000CC",IF(AND(I2195&gt;3000,I2195&lt;=4000),"3000-4000CC",IF(AND(I2195&gt;4000,I2195&lt;=5000),"4000-5000CC",IF(AND(I2195&gt;5000,I2195&lt;=6000),"&gt;5000CC"))))))</f>
        <v>1000-2000CC</v>
      </c>
    </row>
    <row r="2196" spans="1:11" x14ac:dyDescent="0.3">
      <c r="A2196">
        <v>4515</v>
      </c>
      <c r="B2196" t="s">
        <v>32</v>
      </c>
      <c r="C2196" s="10">
        <v>6.75</v>
      </c>
      <c r="D2196" s="3">
        <v>13000</v>
      </c>
      <c r="E2196" t="s">
        <v>12</v>
      </c>
      <c r="F2196" t="s">
        <v>8</v>
      </c>
      <c r="G2196" t="s">
        <v>9</v>
      </c>
      <c r="H2196">
        <v>2020</v>
      </c>
      <c r="I2196">
        <v>2755</v>
      </c>
      <c r="J2196" t="s">
        <v>10</v>
      </c>
      <c r="K2196" t="str">
        <f>IF(AND(I2196&gt;600,I2196&lt;=1000),"600-1000CC",IF(AND(I2196&gt;1000,I2196&lt;=2000),"1000-2000CC",IF(AND(I2196&gt;2000,I2196&lt;=3000),"2000-3000CC",IF(AND(I2196&gt;3000,I2196&lt;=4000),"3000-4000CC",IF(AND(I2196&gt;4000,I2196&lt;=5000),"4000-5000CC",IF(AND(I2196&gt;5000,I2196&lt;=6000),"&gt;5000CC"))))))</f>
        <v>2000-3000CC</v>
      </c>
    </row>
    <row r="2197" spans="1:11" x14ac:dyDescent="0.3">
      <c r="A2197">
        <v>4590</v>
      </c>
      <c r="B2197" t="s">
        <v>1771</v>
      </c>
      <c r="C2197" s="10">
        <v>6.75</v>
      </c>
      <c r="D2197" s="3">
        <v>35336</v>
      </c>
      <c r="E2197" t="s">
        <v>12</v>
      </c>
      <c r="F2197" t="s">
        <v>8</v>
      </c>
      <c r="G2197" t="s">
        <v>9</v>
      </c>
      <c r="H2197">
        <v>2018</v>
      </c>
      <c r="I2197">
        <v>1248</v>
      </c>
      <c r="J2197" t="s">
        <v>10</v>
      </c>
      <c r="K2197" t="str">
        <f>IF(AND(I2197&gt;600,I2197&lt;=1000),"600-1000CC",IF(AND(I2197&gt;1000,I2197&lt;=2000),"1000-2000CC",IF(AND(I2197&gt;2000,I2197&lt;=3000),"2000-3000CC",IF(AND(I2197&gt;3000,I2197&lt;=4000),"3000-4000CC",IF(AND(I2197&gt;4000,I2197&lt;=5000),"4000-5000CC",IF(AND(I2197&gt;5000,I2197&lt;=6000),"&gt;5000CC"))))))</f>
        <v>1000-2000CC</v>
      </c>
    </row>
    <row r="2198" spans="1:11" x14ac:dyDescent="0.3">
      <c r="A2198">
        <v>4642</v>
      </c>
      <c r="B2198" t="s">
        <v>494</v>
      </c>
      <c r="C2198" s="10">
        <v>6.75</v>
      </c>
      <c r="D2198" s="3">
        <v>13000</v>
      </c>
      <c r="E2198" t="s">
        <v>12</v>
      </c>
      <c r="F2198" t="s">
        <v>8</v>
      </c>
      <c r="G2198" t="s">
        <v>9</v>
      </c>
      <c r="H2198">
        <v>2022</v>
      </c>
      <c r="I2198">
        <v>1199</v>
      </c>
      <c r="J2198" t="s">
        <v>10</v>
      </c>
      <c r="K2198" t="str">
        <f>IF(AND(I2198&gt;600,I2198&lt;=1000),"600-1000CC",IF(AND(I2198&gt;1000,I2198&lt;=2000),"1000-2000CC",IF(AND(I2198&gt;2000,I2198&lt;=3000),"2000-3000CC",IF(AND(I2198&gt;3000,I2198&lt;=4000),"3000-4000CC",IF(AND(I2198&gt;4000,I2198&lt;=5000),"4000-5000CC",IF(AND(I2198&gt;5000,I2198&lt;=6000),"&gt;5000CC"))))))</f>
        <v>1000-2000CC</v>
      </c>
    </row>
    <row r="2199" spans="1:11" x14ac:dyDescent="0.3">
      <c r="A2199">
        <v>4755</v>
      </c>
      <c r="B2199" t="s">
        <v>1803</v>
      </c>
      <c r="C2199" s="10">
        <v>6.75</v>
      </c>
      <c r="D2199" s="3">
        <v>48000</v>
      </c>
      <c r="E2199" t="s">
        <v>12</v>
      </c>
      <c r="F2199" t="s">
        <v>8</v>
      </c>
      <c r="G2199" t="s">
        <v>9</v>
      </c>
      <c r="H2199">
        <v>2019</v>
      </c>
      <c r="I2199">
        <v>1498</v>
      </c>
      <c r="J2199" t="s">
        <v>10</v>
      </c>
      <c r="K2199" t="str">
        <f>IF(AND(I2199&gt;600,I2199&lt;=1000),"600-1000CC",IF(AND(I2199&gt;1000,I2199&lt;=2000),"1000-2000CC",IF(AND(I2199&gt;2000,I2199&lt;=3000),"2000-3000CC",IF(AND(I2199&gt;3000,I2199&lt;=4000),"3000-4000CC",IF(AND(I2199&gt;4000,I2199&lt;=5000),"4000-5000CC",IF(AND(I2199&gt;5000,I2199&lt;=6000),"&gt;5000CC"))))))</f>
        <v>1000-2000CC</v>
      </c>
    </row>
    <row r="2200" spans="1:11" x14ac:dyDescent="0.3">
      <c r="A2200">
        <v>4802</v>
      </c>
      <c r="B2200" t="s">
        <v>406</v>
      </c>
      <c r="C2200" s="10">
        <v>6.75</v>
      </c>
      <c r="D2200" s="3">
        <v>58200</v>
      </c>
      <c r="E2200" t="s">
        <v>7</v>
      </c>
      <c r="F2200" t="s">
        <v>8</v>
      </c>
      <c r="G2200" t="s">
        <v>9</v>
      </c>
      <c r="H2200">
        <v>2017</v>
      </c>
      <c r="I2200">
        <v>1498</v>
      </c>
      <c r="J2200" t="s">
        <v>10</v>
      </c>
      <c r="K2200" t="str">
        <f>IF(AND(I2200&gt;600,I2200&lt;=1000),"600-1000CC",IF(AND(I2200&gt;1000,I2200&lt;=2000),"1000-2000CC",IF(AND(I2200&gt;2000,I2200&lt;=3000),"2000-3000CC",IF(AND(I2200&gt;3000,I2200&lt;=4000),"3000-4000CC",IF(AND(I2200&gt;4000,I2200&lt;=5000),"4000-5000CC",IF(AND(I2200&gt;5000,I2200&lt;=6000),"&gt;5000CC"))))))</f>
        <v>1000-2000CC</v>
      </c>
    </row>
    <row r="2201" spans="1:11" x14ac:dyDescent="0.3">
      <c r="A2201">
        <v>4894</v>
      </c>
      <c r="B2201" t="s">
        <v>1442</v>
      </c>
      <c r="C2201" s="10">
        <v>6.75</v>
      </c>
      <c r="D2201" s="3">
        <v>7027</v>
      </c>
      <c r="E2201" t="s">
        <v>12</v>
      </c>
      <c r="F2201" t="s">
        <v>8</v>
      </c>
      <c r="G2201" t="s">
        <v>9</v>
      </c>
      <c r="H2201">
        <v>2021</v>
      </c>
      <c r="I2201">
        <v>1462</v>
      </c>
      <c r="J2201" t="s">
        <v>10</v>
      </c>
      <c r="K2201" t="str">
        <f>IF(AND(I2201&gt;600,I2201&lt;=1000),"600-1000CC",IF(AND(I2201&gt;1000,I2201&lt;=2000),"1000-2000CC",IF(AND(I2201&gt;2000,I2201&lt;=3000),"2000-3000CC",IF(AND(I2201&gt;3000,I2201&lt;=4000),"3000-4000CC",IF(AND(I2201&gt;4000,I2201&lt;=5000),"4000-5000CC",IF(AND(I2201&gt;5000,I2201&lt;=6000),"&gt;5000CC"))))))</f>
        <v>1000-2000CC</v>
      </c>
    </row>
    <row r="2202" spans="1:11" x14ac:dyDescent="0.3">
      <c r="A2202">
        <v>5449</v>
      </c>
      <c r="B2202" t="s">
        <v>1912</v>
      </c>
      <c r="C2202" s="10">
        <v>6.75</v>
      </c>
      <c r="D2202" s="3">
        <v>55000</v>
      </c>
      <c r="E2202" t="s">
        <v>7</v>
      </c>
      <c r="F2202" t="s">
        <v>8</v>
      </c>
      <c r="G2202" t="s">
        <v>9</v>
      </c>
      <c r="H2202">
        <v>2017</v>
      </c>
      <c r="I2202">
        <v>2199</v>
      </c>
      <c r="J2202" t="s">
        <v>61</v>
      </c>
      <c r="K2202" t="str">
        <f>IF(AND(I2202&gt;600,I2202&lt;=1000),"600-1000CC",IF(AND(I2202&gt;1000,I2202&lt;=2000),"1000-2000CC",IF(AND(I2202&gt;2000,I2202&lt;=3000),"2000-3000CC",IF(AND(I2202&gt;3000,I2202&lt;=4000),"3000-4000CC",IF(AND(I2202&gt;4000,I2202&lt;=5000),"4000-5000CC",IF(AND(I2202&gt;5000,I2202&lt;=6000),"&gt;5000CC"))))))</f>
        <v>2000-3000CC</v>
      </c>
    </row>
    <row r="2203" spans="1:11" x14ac:dyDescent="0.3">
      <c r="A2203">
        <v>17</v>
      </c>
      <c r="B2203" t="s">
        <v>29</v>
      </c>
      <c r="C2203" s="10">
        <v>6.73</v>
      </c>
      <c r="D2203" s="3">
        <v>34971</v>
      </c>
      <c r="E2203" t="s">
        <v>12</v>
      </c>
      <c r="F2203" t="s">
        <v>8</v>
      </c>
      <c r="G2203" t="s">
        <v>27</v>
      </c>
      <c r="H2203">
        <v>2017</v>
      </c>
      <c r="I2203">
        <v>1373</v>
      </c>
      <c r="J2203" t="s">
        <v>10</v>
      </c>
      <c r="K2203" t="str">
        <f>IF(AND(I2203&gt;600,I2203&lt;=1000),"600-1000CC",IF(AND(I2203&gt;1000,I2203&lt;=2000),"1000-2000CC",IF(AND(I2203&gt;2000,I2203&lt;=3000),"2000-3000CC",IF(AND(I2203&gt;3000,I2203&lt;=4000),"3000-4000CC",IF(AND(I2203&gt;4000,I2203&lt;=5000),"4000-5000CC",IF(AND(I2203&gt;5000,I2203&lt;=6000),"&gt;5000CC"))))))</f>
        <v>1000-2000CC</v>
      </c>
    </row>
    <row r="2204" spans="1:11" x14ac:dyDescent="0.3">
      <c r="A2204">
        <v>5125</v>
      </c>
      <c r="B2204" t="s">
        <v>1863</v>
      </c>
      <c r="C2204" s="10">
        <v>6.72</v>
      </c>
      <c r="D2204" s="3">
        <v>25541</v>
      </c>
      <c r="E2204" t="s">
        <v>7</v>
      </c>
      <c r="F2204" t="s">
        <v>8</v>
      </c>
      <c r="G2204" t="s">
        <v>9</v>
      </c>
      <c r="H2204">
        <v>2017</v>
      </c>
      <c r="I2204">
        <v>995</v>
      </c>
      <c r="J2204" t="s">
        <v>10</v>
      </c>
      <c r="K2204" t="str">
        <f>IF(AND(I2204&gt;600,I2204&lt;=1000),"600-1000CC",IF(AND(I2204&gt;1000,I2204&lt;=2000),"1000-2000CC",IF(AND(I2204&gt;2000,I2204&lt;=3000),"2000-3000CC",IF(AND(I2204&gt;3000,I2204&lt;=4000),"3000-4000CC",IF(AND(I2204&gt;4000,I2204&lt;=5000),"4000-5000CC",IF(AND(I2204&gt;5000,I2204&lt;=6000),"&gt;5000CC"))))))</f>
        <v>600-1000CC</v>
      </c>
    </row>
    <row r="2205" spans="1:11" x14ac:dyDescent="0.3">
      <c r="A2205">
        <v>2746</v>
      </c>
      <c r="B2205" t="s">
        <v>1041</v>
      </c>
      <c r="C2205" s="10">
        <v>6.71</v>
      </c>
      <c r="D2205" s="3">
        <v>10834</v>
      </c>
      <c r="E2205" t="s">
        <v>12</v>
      </c>
      <c r="F2205" t="s">
        <v>8</v>
      </c>
      <c r="G2205" t="s">
        <v>9</v>
      </c>
      <c r="H2205">
        <v>2021</v>
      </c>
      <c r="I2205">
        <v>1197</v>
      </c>
      <c r="J2205" t="s">
        <v>10</v>
      </c>
      <c r="K2205" t="str">
        <f>IF(AND(I2205&gt;600,I2205&lt;=1000),"600-1000CC",IF(AND(I2205&gt;1000,I2205&lt;=2000),"1000-2000CC",IF(AND(I2205&gt;2000,I2205&lt;=3000),"2000-3000CC",IF(AND(I2205&gt;3000,I2205&lt;=4000),"3000-4000CC",IF(AND(I2205&gt;4000,I2205&lt;=5000),"4000-5000CC",IF(AND(I2205&gt;5000,I2205&lt;=6000),"&gt;5000CC"))))))</f>
        <v>1000-2000CC</v>
      </c>
    </row>
    <row r="2206" spans="1:11" x14ac:dyDescent="0.3">
      <c r="A2206">
        <v>3193</v>
      </c>
      <c r="B2206" t="s">
        <v>1237</v>
      </c>
      <c r="C2206" s="10">
        <v>6.71</v>
      </c>
      <c r="D2206" s="3">
        <v>92045</v>
      </c>
      <c r="E2206" t="s">
        <v>7</v>
      </c>
      <c r="F2206" t="s">
        <v>8</v>
      </c>
      <c r="G2206" t="s">
        <v>9</v>
      </c>
      <c r="H2206">
        <v>2019</v>
      </c>
      <c r="I2206">
        <v>998</v>
      </c>
      <c r="J2206" t="s">
        <v>10</v>
      </c>
      <c r="K2206" t="str">
        <f>IF(AND(I2206&gt;600,I2206&lt;=1000),"600-1000CC",IF(AND(I2206&gt;1000,I2206&lt;=2000),"1000-2000CC",IF(AND(I2206&gt;2000,I2206&lt;=3000),"2000-3000CC",IF(AND(I2206&gt;3000,I2206&lt;=4000),"3000-4000CC",IF(AND(I2206&gt;4000,I2206&lt;=5000),"4000-5000CC",IF(AND(I2206&gt;5000,I2206&lt;=6000),"&gt;5000CC"))))))</f>
        <v>600-1000CC</v>
      </c>
    </row>
    <row r="2207" spans="1:11" x14ac:dyDescent="0.3">
      <c r="A2207">
        <v>827</v>
      </c>
      <c r="B2207" t="s">
        <v>42</v>
      </c>
      <c r="C2207" s="10">
        <v>6.7</v>
      </c>
      <c r="D2207" s="3">
        <v>98285</v>
      </c>
      <c r="E2207" t="s">
        <v>12</v>
      </c>
      <c r="F2207" t="s">
        <v>13</v>
      </c>
      <c r="G2207" t="s">
        <v>27</v>
      </c>
      <c r="H2207">
        <v>2016</v>
      </c>
      <c r="I2207">
        <v>1956</v>
      </c>
      <c r="J2207" t="s">
        <v>10</v>
      </c>
      <c r="K2207" t="str">
        <f>IF(AND(I2207&gt;600,I2207&lt;=1000),"600-1000CC",IF(AND(I2207&gt;1000,I2207&lt;=2000),"1000-2000CC",IF(AND(I2207&gt;2000,I2207&lt;=3000),"2000-3000CC",IF(AND(I2207&gt;3000,I2207&lt;=4000),"3000-4000CC",IF(AND(I2207&gt;4000,I2207&lt;=5000),"4000-5000CC",IF(AND(I2207&gt;5000,I2207&lt;=6000),"&gt;5000CC"))))))</f>
        <v>1000-2000CC</v>
      </c>
    </row>
    <row r="2208" spans="1:11" x14ac:dyDescent="0.3">
      <c r="A2208">
        <v>1830</v>
      </c>
      <c r="B2208" t="s">
        <v>304</v>
      </c>
      <c r="C2208" s="10">
        <v>6.7</v>
      </c>
      <c r="D2208" s="3">
        <v>46086</v>
      </c>
      <c r="E2208" t="s">
        <v>7</v>
      </c>
      <c r="F2208" t="s">
        <v>8</v>
      </c>
      <c r="G2208" t="s">
        <v>9</v>
      </c>
      <c r="H2208">
        <v>2018</v>
      </c>
      <c r="I2208">
        <v>998</v>
      </c>
      <c r="J2208" t="s">
        <v>10</v>
      </c>
      <c r="K2208" t="str">
        <f>IF(AND(I2208&gt;600,I2208&lt;=1000),"600-1000CC",IF(AND(I2208&gt;1000,I2208&lt;=2000),"1000-2000CC",IF(AND(I2208&gt;2000,I2208&lt;=3000),"2000-3000CC",IF(AND(I2208&gt;3000,I2208&lt;=4000),"3000-4000CC",IF(AND(I2208&gt;4000,I2208&lt;=5000),"4000-5000CC",IF(AND(I2208&gt;5000,I2208&lt;=6000),"&gt;5000CC"))))))</f>
        <v>600-1000CC</v>
      </c>
    </row>
    <row r="2209" spans="1:11" x14ac:dyDescent="0.3">
      <c r="A2209">
        <v>2228</v>
      </c>
      <c r="B2209" t="s">
        <v>1156</v>
      </c>
      <c r="C2209" s="10">
        <v>6.7</v>
      </c>
      <c r="D2209" s="3">
        <v>70000</v>
      </c>
      <c r="E2209" t="s">
        <v>7</v>
      </c>
      <c r="F2209" t="s">
        <v>13</v>
      </c>
      <c r="G2209" t="s">
        <v>27</v>
      </c>
      <c r="H2209">
        <v>2017</v>
      </c>
      <c r="I2209">
        <v>1498</v>
      </c>
      <c r="J2209" t="s">
        <v>61</v>
      </c>
      <c r="K2209" t="str">
        <f>IF(AND(I2209&gt;600,I2209&lt;=1000),"600-1000CC",IF(AND(I2209&gt;1000,I2209&lt;=2000),"1000-2000CC",IF(AND(I2209&gt;2000,I2209&lt;=3000),"2000-3000CC",IF(AND(I2209&gt;3000,I2209&lt;=4000),"3000-4000CC",IF(AND(I2209&gt;4000,I2209&lt;=5000),"4000-5000CC",IF(AND(I2209&gt;5000,I2209&lt;=6000),"&gt;5000CC"))))))</f>
        <v>1000-2000CC</v>
      </c>
    </row>
    <row r="2210" spans="1:11" x14ac:dyDescent="0.3">
      <c r="A2210">
        <v>2833</v>
      </c>
      <c r="B2210" t="s">
        <v>488</v>
      </c>
      <c r="C2210" s="10">
        <v>6.7</v>
      </c>
      <c r="D2210" s="3">
        <v>60000</v>
      </c>
      <c r="E2210" t="s">
        <v>7</v>
      </c>
      <c r="F2210" t="s">
        <v>8</v>
      </c>
      <c r="G2210" t="s">
        <v>27</v>
      </c>
      <c r="H2210">
        <v>2017</v>
      </c>
      <c r="I2210">
        <v>1373</v>
      </c>
      <c r="J2210" t="s">
        <v>10</v>
      </c>
      <c r="K2210" t="str">
        <f>IF(AND(I2210&gt;600,I2210&lt;=1000),"600-1000CC",IF(AND(I2210&gt;1000,I2210&lt;=2000),"1000-2000CC",IF(AND(I2210&gt;2000,I2210&lt;=3000),"2000-3000CC",IF(AND(I2210&gt;3000,I2210&lt;=4000),"3000-4000CC",IF(AND(I2210&gt;4000,I2210&lt;=5000),"4000-5000CC",IF(AND(I2210&gt;5000,I2210&lt;=6000),"&gt;5000CC"))))))</f>
        <v>1000-2000CC</v>
      </c>
    </row>
    <row r="2211" spans="1:11" x14ac:dyDescent="0.3">
      <c r="A2211">
        <v>818</v>
      </c>
      <c r="B2211" t="s">
        <v>428</v>
      </c>
      <c r="C2211" s="10">
        <v>6.69</v>
      </c>
      <c r="D2211" s="3">
        <v>24154</v>
      </c>
      <c r="E2211" t="s">
        <v>12</v>
      </c>
      <c r="F2211" t="s">
        <v>8</v>
      </c>
      <c r="G2211" t="s">
        <v>9</v>
      </c>
      <c r="H2211">
        <v>2020</v>
      </c>
      <c r="I2211">
        <v>799</v>
      </c>
      <c r="J2211" t="s">
        <v>10</v>
      </c>
      <c r="K2211" t="str">
        <f>IF(AND(I2211&gt;600,I2211&lt;=1000),"600-1000CC",IF(AND(I2211&gt;1000,I2211&lt;=2000),"1000-2000CC",IF(AND(I2211&gt;2000,I2211&lt;=3000),"2000-3000CC",IF(AND(I2211&gt;3000,I2211&lt;=4000),"3000-4000CC",IF(AND(I2211&gt;4000,I2211&lt;=5000),"4000-5000CC",IF(AND(I2211&gt;5000,I2211&lt;=6000),"&gt;5000CC"))))))</f>
        <v>600-1000CC</v>
      </c>
    </row>
    <row r="2212" spans="1:11" x14ac:dyDescent="0.3">
      <c r="A2212">
        <v>2006</v>
      </c>
      <c r="B2212" t="s">
        <v>285</v>
      </c>
      <c r="C2212" s="10">
        <v>6.69</v>
      </c>
      <c r="D2212" s="3">
        <v>74000</v>
      </c>
      <c r="E2212" t="s">
        <v>7</v>
      </c>
      <c r="F2212" t="s">
        <v>8</v>
      </c>
      <c r="G2212" t="s">
        <v>9</v>
      </c>
      <c r="H2212">
        <v>2012</v>
      </c>
      <c r="I2212">
        <v>1061</v>
      </c>
      <c r="J2212" t="s">
        <v>10</v>
      </c>
      <c r="K2212" t="str">
        <f>IF(AND(I2212&gt;600,I2212&lt;=1000),"600-1000CC",IF(AND(I2212&gt;1000,I2212&lt;=2000),"1000-2000CC",IF(AND(I2212&gt;2000,I2212&lt;=3000),"2000-3000CC",IF(AND(I2212&gt;3000,I2212&lt;=4000),"3000-4000CC",IF(AND(I2212&gt;4000,I2212&lt;=5000),"4000-5000CC",IF(AND(I2212&gt;5000,I2212&lt;=6000),"&gt;5000CC"))))))</f>
        <v>1000-2000CC</v>
      </c>
    </row>
    <row r="2213" spans="1:11" x14ac:dyDescent="0.3">
      <c r="A2213">
        <v>3298</v>
      </c>
      <c r="B2213" t="s">
        <v>693</v>
      </c>
      <c r="C2213" s="10">
        <v>6.69</v>
      </c>
      <c r="D2213" s="3">
        <v>13341</v>
      </c>
      <c r="E2213" t="s">
        <v>12</v>
      </c>
      <c r="F2213" t="s">
        <v>8</v>
      </c>
      <c r="G2213" t="s">
        <v>9</v>
      </c>
      <c r="H2213">
        <v>2021</v>
      </c>
      <c r="I2213">
        <v>1197</v>
      </c>
      <c r="J2213" t="s">
        <v>10</v>
      </c>
      <c r="K2213" t="str">
        <f>IF(AND(I2213&gt;600,I2213&lt;=1000),"600-1000CC",IF(AND(I2213&gt;1000,I2213&lt;=2000),"1000-2000CC",IF(AND(I2213&gt;2000,I2213&lt;=3000),"2000-3000CC",IF(AND(I2213&gt;3000,I2213&lt;=4000),"3000-4000CC",IF(AND(I2213&gt;4000,I2213&lt;=5000),"4000-5000CC",IF(AND(I2213&gt;5000,I2213&lt;=6000),"&gt;5000CC"))))))</f>
        <v>1000-2000CC</v>
      </c>
    </row>
    <row r="2214" spans="1:11" x14ac:dyDescent="0.3">
      <c r="A2214">
        <v>2471</v>
      </c>
      <c r="B2214" t="s">
        <v>1246</v>
      </c>
      <c r="C2214" s="10">
        <v>6.68</v>
      </c>
      <c r="D2214" s="3">
        <v>57304</v>
      </c>
      <c r="E2214" t="s">
        <v>7</v>
      </c>
      <c r="F2214" t="s">
        <v>8</v>
      </c>
      <c r="G2214" t="s">
        <v>27</v>
      </c>
      <c r="H2214">
        <v>2018</v>
      </c>
      <c r="I2214">
        <v>1197</v>
      </c>
      <c r="J2214" t="s">
        <v>10</v>
      </c>
      <c r="K2214" t="str">
        <f>IF(AND(I2214&gt;600,I2214&lt;=1000),"600-1000CC",IF(AND(I2214&gt;1000,I2214&lt;=2000),"1000-2000CC",IF(AND(I2214&gt;2000,I2214&lt;=3000),"2000-3000CC",IF(AND(I2214&gt;3000,I2214&lt;=4000),"3000-4000CC",IF(AND(I2214&gt;4000,I2214&lt;=5000),"4000-5000CC",IF(AND(I2214&gt;5000,I2214&lt;=6000),"&gt;5000CC"))))))</f>
        <v>1000-2000CC</v>
      </c>
    </row>
    <row r="2215" spans="1:11" x14ac:dyDescent="0.3">
      <c r="A2215">
        <v>4867</v>
      </c>
      <c r="B2215" t="s">
        <v>436</v>
      </c>
      <c r="C2215" s="10">
        <v>6.68</v>
      </c>
      <c r="D2215" s="3">
        <v>45795</v>
      </c>
      <c r="E2215" t="s">
        <v>7</v>
      </c>
      <c r="F2215" t="s">
        <v>8</v>
      </c>
      <c r="G2215" t="s">
        <v>9</v>
      </c>
      <c r="H2215">
        <v>2017</v>
      </c>
      <c r="I2215">
        <v>1248</v>
      </c>
      <c r="J2215" t="s">
        <v>289</v>
      </c>
      <c r="K2215" t="str">
        <f>IF(AND(I2215&gt;600,I2215&lt;=1000),"600-1000CC",IF(AND(I2215&gt;1000,I2215&lt;=2000),"1000-2000CC",IF(AND(I2215&gt;2000,I2215&lt;=3000),"2000-3000CC",IF(AND(I2215&gt;3000,I2215&lt;=4000),"3000-4000CC",IF(AND(I2215&gt;4000,I2215&lt;=5000),"4000-5000CC",IF(AND(I2215&gt;5000,I2215&lt;=6000),"&gt;5000CC"))))))</f>
        <v>1000-2000CC</v>
      </c>
    </row>
    <row r="2216" spans="1:11" x14ac:dyDescent="0.3">
      <c r="A2216">
        <v>16</v>
      </c>
      <c r="B2216" t="s">
        <v>28</v>
      </c>
      <c r="C2216" s="10">
        <v>6.67</v>
      </c>
      <c r="D2216" s="3">
        <v>85672</v>
      </c>
      <c r="E2216" t="s">
        <v>7</v>
      </c>
      <c r="F2216" t="s">
        <v>8</v>
      </c>
      <c r="G2216" t="s">
        <v>9</v>
      </c>
      <c r="H2216">
        <v>2017</v>
      </c>
      <c r="I2216">
        <v>1396</v>
      </c>
      <c r="J2216" t="s">
        <v>10</v>
      </c>
      <c r="K2216" t="str">
        <f>IF(AND(I2216&gt;600,I2216&lt;=1000),"600-1000CC",IF(AND(I2216&gt;1000,I2216&lt;=2000),"1000-2000CC",IF(AND(I2216&gt;2000,I2216&lt;=3000),"2000-3000CC",IF(AND(I2216&gt;3000,I2216&lt;=4000),"3000-4000CC",IF(AND(I2216&gt;4000,I2216&lt;=5000),"4000-5000CC",IF(AND(I2216&gt;5000,I2216&lt;=6000),"&gt;5000CC"))))))</f>
        <v>1000-2000CC</v>
      </c>
    </row>
    <row r="2217" spans="1:11" x14ac:dyDescent="0.3">
      <c r="A2217">
        <v>5217</v>
      </c>
      <c r="B2217" t="s">
        <v>972</v>
      </c>
      <c r="C2217" s="10">
        <v>6.67</v>
      </c>
      <c r="D2217" s="3">
        <v>24370</v>
      </c>
      <c r="E2217" t="s">
        <v>12</v>
      </c>
      <c r="F2217" t="s">
        <v>13</v>
      </c>
      <c r="G2217" t="s">
        <v>9</v>
      </c>
      <c r="H2217">
        <v>2019</v>
      </c>
      <c r="I2217">
        <v>1956</v>
      </c>
      <c r="J2217" t="s">
        <v>10</v>
      </c>
      <c r="K2217" t="str">
        <f>IF(AND(I2217&gt;600,I2217&lt;=1000),"600-1000CC",IF(AND(I2217&gt;1000,I2217&lt;=2000),"1000-2000CC",IF(AND(I2217&gt;2000,I2217&lt;=3000),"2000-3000CC",IF(AND(I2217&gt;3000,I2217&lt;=4000),"3000-4000CC",IF(AND(I2217&gt;4000,I2217&lt;=5000),"4000-5000CC",IF(AND(I2217&gt;5000,I2217&lt;=6000),"&gt;5000CC"))))))</f>
        <v>1000-2000CC</v>
      </c>
    </row>
    <row r="2218" spans="1:11" x14ac:dyDescent="0.3">
      <c r="A2218">
        <v>736</v>
      </c>
      <c r="B2218" t="s">
        <v>370</v>
      </c>
      <c r="C2218" s="10">
        <v>6.66</v>
      </c>
      <c r="D2218" s="3">
        <v>64419</v>
      </c>
      <c r="E2218" t="s">
        <v>7</v>
      </c>
      <c r="F2218" t="s">
        <v>8</v>
      </c>
      <c r="G2218" t="s">
        <v>9</v>
      </c>
      <c r="H2218">
        <v>2017</v>
      </c>
      <c r="I2218">
        <v>2987</v>
      </c>
      <c r="J2218" t="s">
        <v>10</v>
      </c>
      <c r="K2218" t="str">
        <f>IF(AND(I2218&gt;600,I2218&lt;=1000),"600-1000CC",IF(AND(I2218&gt;1000,I2218&lt;=2000),"1000-2000CC",IF(AND(I2218&gt;2000,I2218&lt;=3000),"2000-3000CC",IF(AND(I2218&gt;3000,I2218&lt;=4000),"3000-4000CC",IF(AND(I2218&gt;4000,I2218&lt;=5000),"4000-5000CC",IF(AND(I2218&gt;5000,I2218&lt;=6000),"&gt;5000CC"))))))</f>
        <v>2000-3000CC</v>
      </c>
    </row>
    <row r="2219" spans="1:11" x14ac:dyDescent="0.3">
      <c r="A2219">
        <v>1963</v>
      </c>
      <c r="B2219" t="s">
        <v>370</v>
      </c>
      <c r="C2219" s="10">
        <v>6.66</v>
      </c>
      <c r="D2219" s="3">
        <v>64419</v>
      </c>
      <c r="E2219" t="s">
        <v>7</v>
      </c>
      <c r="F2219" t="s">
        <v>8</v>
      </c>
      <c r="G2219" t="s">
        <v>9</v>
      </c>
      <c r="H2219">
        <v>2017</v>
      </c>
      <c r="I2219">
        <v>1197</v>
      </c>
      <c r="J2219" t="s">
        <v>10</v>
      </c>
      <c r="K2219" t="str">
        <f>IF(AND(I2219&gt;600,I2219&lt;=1000),"600-1000CC",IF(AND(I2219&gt;1000,I2219&lt;=2000),"1000-2000CC",IF(AND(I2219&gt;2000,I2219&lt;=3000),"2000-3000CC",IF(AND(I2219&gt;3000,I2219&lt;=4000),"3000-4000CC",IF(AND(I2219&gt;4000,I2219&lt;=5000),"4000-5000CC",IF(AND(I2219&gt;5000,I2219&lt;=6000),"&gt;5000CC"))))))</f>
        <v>1000-2000CC</v>
      </c>
    </row>
    <row r="2220" spans="1:11" x14ac:dyDescent="0.3">
      <c r="A2220">
        <v>760</v>
      </c>
      <c r="B2220" t="s">
        <v>42</v>
      </c>
      <c r="C2220" s="10">
        <v>6.65</v>
      </c>
      <c r="D2220" s="3">
        <v>81437</v>
      </c>
      <c r="E2220" t="s">
        <v>12</v>
      </c>
      <c r="F2220" t="s">
        <v>13</v>
      </c>
      <c r="G2220" t="s">
        <v>9</v>
      </c>
      <c r="H2220">
        <v>2014</v>
      </c>
      <c r="I2220">
        <v>2179</v>
      </c>
      <c r="J2220" t="s">
        <v>10</v>
      </c>
      <c r="K2220" t="str">
        <f>IF(AND(I2220&gt;600,I2220&lt;=1000),"600-1000CC",IF(AND(I2220&gt;1000,I2220&lt;=2000),"1000-2000CC",IF(AND(I2220&gt;2000,I2220&lt;=3000),"2000-3000CC",IF(AND(I2220&gt;3000,I2220&lt;=4000),"3000-4000CC",IF(AND(I2220&gt;4000,I2220&lt;=5000),"4000-5000CC",IF(AND(I2220&gt;5000,I2220&lt;=6000),"&gt;5000CC"))))))</f>
        <v>2000-3000CC</v>
      </c>
    </row>
    <row r="2221" spans="1:11" x14ac:dyDescent="0.3">
      <c r="A2221">
        <v>1011</v>
      </c>
      <c r="B2221" t="s">
        <v>632</v>
      </c>
      <c r="C2221" s="10">
        <v>6.65</v>
      </c>
      <c r="D2221" s="3">
        <v>33088</v>
      </c>
      <c r="E2221" t="s">
        <v>12</v>
      </c>
      <c r="F2221" t="s">
        <v>8</v>
      </c>
      <c r="G2221" t="s">
        <v>9</v>
      </c>
      <c r="H2221">
        <v>2021</v>
      </c>
      <c r="I2221">
        <v>1197</v>
      </c>
      <c r="J2221" t="s">
        <v>10</v>
      </c>
      <c r="K2221" t="str">
        <f>IF(AND(I2221&gt;600,I2221&lt;=1000),"600-1000CC",IF(AND(I2221&gt;1000,I2221&lt;=2000),"1000-2000CC",IF(AND(I2221&gt;2000,I2221&lt;=3000),"2000-3000CC",IF(AND(I2221&gt;3000,I2221&lt;=4000),"3000-4000CC",IF(AND(I2221&gt;4000,I2221&lt;=5000),"4000-5000CC",IF(AND(I2221&gt;5000,I2221&lt;=6000),"&gt;5000CC"))))))</f>
        <v>1000-2000CC</v>
      </c>
    </row>
    <row r="2222" spans="1:11" x14ac:dyDescent="0.3">
      <c r="A2222">
        <v>1596</v>
      </c>
      <c r="B2222" t="s">
        <v>914</v>
      </c>
      <c r="C2222" s="10">
        <v>6.65</v>
      </c>
      <c r="D2222" s="3">
        <v>13780</v>
      </c>
      <c r="E2222" t="s">
        <v>12</v>
      </c>
      <c r="F2222" t="s">
        <v>13</v>
      </c>
      <c r="G2222" t="s">
        <v>9</v>
      </c>
      <c r="H2222">
        <v>2020</v>
      </c>
      <c r="I2222">
        <v>1798</v>
      </c>
      <c r="J2222" t="s">
        <v>10</v>
      </c>
      <c r="K2222" t="str">
        <f>IF(AND(I2222&gt;600,I2222&lt;=1000),"600-1000CC",IF(AND(I2222&gt;1000,I2222&lt;=2000),"1000-2000CC",IF(AND(I2222&gt;2000,I2222&lt;=3000),"2000-3000CC",IF(AND(I2222&gt;3000,I2222&lt;=4000),"3000-4000CC",IF(AND(I2222&gt;4000,I2222&lt;=5000),"4000-5000CC",IF(AND(I2222&gt;5000,I2222&lt;=6000),"&gt;5000CC"))))))</f>
        <v>1000-2000CC</v>
      </c>
    </row>
    <row r="2223" spans="1:11" x14ac:dyDescent="0.3">
      <c r="A2223">
        <v>2230</v>
      </c>
      <c r="B2223" t="s">
        <v>1158</v>
      </c>
      <c r="C2223" s="10">
        <v>6.65</v>
      </c>
      <c r="D2223" s="3">
        <v>110000</v>
      </c>
      <c r="E2223" t="s">
        <v>7</v>
      </c>
      <c r="F2223" t="s">
        <v>8</v>
      </c>
      <c r="G2223" t="s">
        <v>9</v>
      </c>
      <c r="H2223">
        <v>2018</v>
      </c>
      <c r="I2223">
        <v>2982</v>
      </c>
      <c r="J2223" t="s">
        <v>10</v>
      </c>
      <c r="K2223" t="str">
        <f>IF(AND(I2223&gt;600,I2223&lt;=1000),"600-1000CC",IF(AND(I2223&gt;1000,I2223&lt;=2000),"1000-2000CC",IF(AND(I2223&gt;2000,I2223&lt;=3000),"2000-3000CC",IF(AND(I2223&gt;3000,I2223&lt;=4000),"3000-4000CC",IF(AND(I2223&gt;4000,I2223&lt;=5000),"4000-5000CC",IF(AND(I2223&gt;5000,I2223&lt;=6000),"&gt;5000CC"))))))</f>
        <v>2000-3000CC</v>
      </c>
    </row>
    <row r="2224" spans="1:11" x14ac:dyDescent="0.3">
      <c r="A2224">
        <v>3278</v>
      </c>
      <c r="B2224" t="s">
        <v>430</v>
      </c>
      <c r="C2224" s="10">
        <v>6.65</v>
      </c>
      <c r="D2224" s="3">
        <v>70000</v>
      </c>
      <c r="E2224" t="s">
        <v>7</v>
      </c>
      <c r="F2224" t="s">
        <v>8</v>
      </c>
      <c r="G2224" t="s">
        <v>9</v>
      </c>
      <c r="H2224">
        <v>2018</v>
      </c>
      <c r="I2224">
        <v>1047</v>
      </c>
      <c r="J2224" t="s">
        <v>10</v>
      </c>
      <c r="K2224" t="str">
        <f>IF(AND(I2224&gt;600,I2224&lt;=1000),"600-1000CC",IF(AND(I2224&gt;1000,I2224&lt;=2000),"1000-2000CC",IF(AND(I2224&gt;2000,I2224&lt;=3000),"2000-3000CC",IF(AND(I2224&gt;3000,I2224&lt;=4000),"3000-4000CC",IF(AND(I2224&gt;4000,I2224&lt;=5000),"4000-5000CC",IF(AND(I2224&gt;5000,I2224&lt;=6000),"&gt;5000CC"))))))</f>
        <v>1000-2000CC</v>
      </c>
    </row>
    <row r="2225" spans="1:11" x14ac:dyDescent="0.3">
      <c r="A2225">
        <v>3660</v>
      </c>
      <c r="B2225" t="s">
        <v>409</v>
      </c>
      <c r="C2225" s="10">
        <v>6.65</v>
      </c>
      <c r="D2225" s="3">
        <v>60000</v>
      </c>
      <c r="E2225" t="s">
        <v>7</v>
      </c>
      <c r="F2225" t="s">
        <v>8</v>
      </c>
      <c r="G2225" t="s">
        <v>9</v>
      </c>
      <c r="H2225">
        <v>2017</v>
      </c>
      <c r="I2225">
        <v>1582</v>
      </c>
      <c r="J2225" t="s">
        <v>10</v>
      </c>
      <c r="K2225" t="str">
        <f>IF(AND(I2225&gt;600,I2225&lt;=1000),"600-1000CC",IF(AND(I2225&gt;1000,I2225&lt;=2000),"1000-2000CC",IF(AND(I2225&gt;2000,I2225&lt;=3000),"2000-3000CC",IF(AND(I2225&gt;3000,I2225&lt;=4000),"3000-4000CC",IF(AND(I2225&gt;4000,I2225&lt;=5000),"4000-5000CC",IF(AND(I2225&gt;5000,I2225&lt;=6000),"&gt;5000CC"))))))</f>
        <v>1000-2000CC</v>
      </c>
    </row>
    <row r="2226" spans="1:11" x14ac:dyDescent="0.3">
      <c r="A2226">
        <v>4910</v>
      </c>
      <c r="B2226" t="s">
        <v>430</v>
      </c>
      <c r="C2226" s="10">
        <v>6.65</v>
      </c>
      <c r="D2226" s="3">
        <v>62600</v>
      </c>
      <c r="E2226" t="s">
        <v>7</v>
      </c>
      <c r="F2226" t="s">
        <v>8</v>
      </c>
      <c r="G2226" t="s">
        <v>9</v>
      </c>
      <c r="H2226">
        <v>2017</v>
      </c>
      <c r="I2226">
        <v>2143</v>
      </c>
      <c r="J2226" t="s">
        <v>10</v>
      </c>
      <c r="K2226" t="str">
        <f>IF(AND(I2226&gt;600,I2226&lt;=1000),"600-1000CC",IF(AND(I2226&gt;1000,I2226&lt;=2000),"1000-2000CC",IF(AND(I2226&gt;2000,I2226&lt;=3000),"2000-3000CC",IF(AND(I2226&gt;3000,I2226&lt;=4000),"3000-4000CC",IF(AND(I2226&gt;4000,I2226&lt;=5000),"4000-5000CC",IF(AND(I2226&gt;5000,I2226&lt;=6000),"&gt;5000CC"))))))</f>
        <v>2000-3000CC</v>
      </c>
    </row>
    <row r="2227" spans="1:11" x14ac:dyDescent="0.3">
      <c r="A2227">
        <v>2980</v>
      </c>
      <c r="B2227" t="s">
        <v>291</v>
      </c>
      <c r="C2227" s="10">
        <v>6.64</v>
      </c>
      <c r="D2227" s="3">
        <v>38285</v>
      </c>
      <c r="E2227" t="s">
        <v>12</v>
      </c>
      <c r="F2227" t="s">
        <v>8</v>
      </c>
      <c r="G2227" t="s">
        <v>9</v>
      </c>
      <c r="H2227">
        <v>2019</v>
      </c>
      <c r="I2227">
        <v>1086</v>
      </c>
      <c r="J2227" t="s">
        <v>10</v>
      </c>
      <c r="K2227" t="str">
        <f>IF(AND(I2227&gt;600,I2227&lt;=1000),"600-1000CC",IF(AND(I2227&gt;1000,I2227&lt;=2000),"1000-2000CC",IF(AND(I2227&gt;2000,I2227&lt;=3000),"2000-3000CC",IF(AND(I2227&gt;3000,I2227&lt;=4000),"3000-4000CC",IF(AND(I2227&gt;4000,I2227&lt;=5000),"4000-5000CC",IF(AND(I2227&gt;5000,I2227&lt;=6000),"&gt;5000CC"))))))</f>
        <v>1000-2000CC</v>
      </c>
    </row>
    <row r="2228" spans="1:11" x14ac:dyDescent="0.3">
      <c r="A2228">
        <v>2982</v>
      </c>
      <c r="B2228" t="s">
        <v>291</v>
      </c>
      <c r="C2228" s="10">
        <v>6.64</v>
      </c>
      <c r="D2228" s="3">
        <v>35986</v>
      </c>
      <c r="E2228" t="s">
        <v>12</v>
      </c>
      <c r="F2228" t="s">
        <v>8</v>
      </c>
      <c r="G2228" t="s">
        <v>9</v>
      </c>
      <c r="H2228">
        <v>2019</v>
      </c>
      <c r="I2228">
        <v>1461</v>
      </c>
      <c r="J2228" t="s">
        <v>10</v>
      </c>
      <c r="K2228" t="str">
        <f>IF(AND(I2228&gt;600,I2228&lt;=1000),"600-1000CC",IF(AND(I2228&gt;1000,I2228&lt;=2000),"1000-2000CC",IF(AND(I2228&gt;2000,I2228&lt;=3000),"2000-3000CC",IF(AND(I2228&gt;3000,I2228&lt;=4000),"3000-4000CC",IF(AND(I2228&gt;4000,I2228&lt;=5000),"4000-5000CC",IF(AND(I2228&gt;5000,I2228&lt;=6000),"&gt;5000CC"))))))</f>
        <v>1000-2000CC</v>
      </c>
    </row>
    <row r="2229" spans="1:11" x14ac:dyDescent="0.3">
      <c r="A2229">
        <v>4787</v>
      </c>
      <c r="B2229" t="s">
        <v>632</v>
      </c>
      <c r="C2229" s="10">
        <v>6.62</v>
      </c>
      <c r="D2229" s="3">
        <v>15712</v>
      </c>
      <c r="E2229" t="s">
        <v>12</v>
      </c>
      <c r="F2229" t="s">
        <v>8</v>
      </c>
      <c r="G2229" t="s">
        <v>9</v>
      </c>
      <c r="H2229">
        <v>2020</v>
      </c>
      <c r="I2229">
        <v>1968</v>
      </c>
      <c r="J2229" t="s">
        <v>61</v>
      </c>
      <c r="K2229" t="str">
        <f>IF(AND(I2229&gt;600,I2229&lt;=1000),"600-1000CC",IF(AND(I2229&gt;1000,I2229&lt;=2000),"1000-2000CC",IF(AND(I2229&gt;2000,I2229&lt;=3000),"2000-3000CC",IF(AND(I2229&gt;3000,I2229&lt;=4000),"3000-4000CC",IF(AND(I2229&gt;4000,I2229&lt;=5000),"4000-5000CC",IF(AND(I2229&gt;5000,I2229&lt;=6000),"&gt;5000CC"))))))</f>
        <v>1000-2000CC</v>
      </c>
    </row>
    <row r="2230" spans="1:11" x14ac:dyDescent="0.3">
      <c r="A2230">
        <v>2802</v>
      </c>
      <c r="B2230" t="s">
        <v>473</v>
      </c>
      <c r="C2230" s="10">
        <v>6.6</v>
      </c>
      <c r="D2230" s="3">
        <v>65000</v>
      </c>
      <c r="E2230" t="s">
        <v>7</v>
      </c>
      <c r="F2230" t="s">
        <v>8</v>
      </c>
      <c r="G2230" t="s">
        <v>27</v>
      </c>
      <c r="H2230">
        <v>2017</v>
      </c>
      <c r="I2230">
        <v>1197</v>
      </c>
      <c r="J2230" t="s">
        <v>61</v>
      </c>
      <c r="K2230" t="str">
        <f>IF(AND(I2230&gt;600,I2230&lt;=1000),"600-1000CC",IF(AND(I2230&gt;1000,I2230&lt;=2000),"1000-2000CC",IF(AND(I2230&gt;2000,I2230&lt;=3000),"2000-3000CC",IF(AND(I2230&gt;3000,I2230&lt;=4000),"3000-4000CC",IF(AND(I2230&gt;4000,I2230&lt;=5000),"4000-5000CC",IF(AND(I2230&gt;5000,I2230&lt;=6000),"&gt;5000CC"))))))</f>
        <v>1000-2000CC</v>
      </c>
    </row>
    <row r="2231" spans="1:11" x14ac:dyDescent="0.3">
      <c r="A2231">
        <v>3225</v>
      </c>
      <c r="B2231" t="s">
        <v>428</v>
      </c>
      <c r="C2231" s="10">
        <v>6.59</v>
      </c>
      <c r="D2231" s="3">
        <v>18881</v>
      </c>
      <c r="E2231" t="s">
        <v>12</v>
      </c>
      <c r="F2231" t="s">
        <v>8</v>
      </c>
      <c r="G2231" t="s">
        <v>9</v>
      </c>
      <c r="H2231">
        <v>2020</v>
      </c>
      <c r="I2231">
        <v>993</v>
      </c>
      <c r="J2231" t="s">
        <v>10</v>
      </c>
      <c r="K2231" t="str">
        <f>IF(AND(I2231&gt;600,I2231&lt;=1000),"600-1000CC",IF(AND(I2231&gt;1000,I2231&lt;=2000),"1000-2000CC",IF(AND(I2231&gt;2000,I2231&lt;=3000),"2000-3000CC",IF(AND(I2231&gt;3000,I2231&lt;=4000),"3000-4000CC",IF(AND(I2231&gt;4000,I2231&lt;=5000),"4000-5000CC",IF(AND(I2231&gt;5000,I2231&lt;=6000),"&gt;5000CC"))))))</f>
        <v>600-1000CC</v>
      </c>
    </row>
    <row r="2232" spans="1:11" x14ac:dyDescent="0.3">
      <c r="A2232">
        <v>4265</v>
      </c>
      <c r="B2232" t="s">
        <v>394</v>
      </c>
      <c r="C2232" s="10">
        <v>6.59</v>
      </c>
      <c r="D2232" s="3">
        <v>31188</v>
      </c>
      <c r="E2232" t="s">
        <v>7</v>
      </c>
      <c r="F2232" t="s">
        <v>8</v>
      </c>
      <c r="G2232" t="s">
        <v>9</v>
      </c>
      <c r="H2232">
        <v>2015</v>
      </c>
      <c r="I2232">
        <v>1998</v>
      </c>
      <c r="J2232" t="s">
        <v>10</v>
      </c>
      <c r="K2232" t="str">
        <f>IF(AND(I2232&gt;600,I2232&lt;=1000),"600-1000CC",IF(AND(I2232&gt;1000,I2232&lt;=2000),"1000-2000CC",IF(AND(I2232&gt;2000,I2232&lt;=3000),"2000-3000CC",IF(AND(I2232&gt;3000,I2232&lt;=4000),"3000-4000CC",IF(AND(I2232&gt;4000,I2232&lt;=5000),"4000-5000CC",IF(AND(I2232&gt;5000,I2232&lt;=6000),"&gt;5000CC"))))))</f>
        <v>1000-2000CC</v>
      </c>
    </row>
    <row r="2233" spans="1:11" x14ac:dyDescent="0.3">
      <c r="A2233">
        <v>329</v>
      </c>
      <c r="B2233" t="s">
        <v>226</v>
      </c>
      <c r="C2233" s="10">
        <v>6.58</v>
      </c>
      <c r="D2233" s="3">
        <v>31837</v>
      </c>
      <c r="E2233" t="s">
        <v>7</v>
      </c>
      <c r="F2233" t="s">
        <v>8</v>
      </c>
      <c r="G2233" t="s">
        <v>27</v>
      </c>
      <c r="H2233">
        <v>2015</v>
      </c>
      <c r="I2233">
        <v>1582</v>
      </c>
      <c r="J2233" t="s">
        <v>10</v>
      </c>
      <c r="K2233" t="str">
        <f>IF(AND(I2233&gt;600,I2233&lt;=1000),"600-1000CC",IF(AND(I2233&gt;1000,I2233&lt;=2000),"1000-2000CC",IF(AND(I2233&gt;2000,I2233&lt;=3000),"2000-3000CC",IF(AND(I2233&gt;3000,I2233&lt;=4000),"3000-4000CC",IF(AND(I2233&gt;4000,I2233&lt;=5000),"4000-5000CC",IF(AND(I2233&gt;5000,I2233&lt;=6000),"&gt;5000CC"))))))</f>
        <v>1000-2000CC</v>
      </c>
    </row>
    <row r="2234" spans="1:11" x14ac:dyDescent="0.3">
      <c r="A2234">
        <v>1087</v>
      </c>
      <c r="B2234" t="s">
        <v>776</v>
      </c>
      <c r="C2234" s="10">
        <v>6.58</v>
      </c>
      <c r="D2234" s="3">
        <v>68364</v>
      </c>
      <c r="E2234" t="s">
        <v>7</v>
      </c>
      <c r="F2234" t="s">
        <v>8</v>
      </c>
      <c r="G2234" t="s">
        <v>27</v>
      </c>
      <c r="H2234">
        <v>2017</v>
      </c>
      <c r="I2234">
        <v>1197</v>
      </c>
      <c r="J2234" t="s">
        <v>10</v>
      </c>
      <c r="K2234" t="str">
        <f>IF(AND(I2234&gt;600,I2234&lt;=1000),"600-1000CC",IF(AND(I2234&gt;1000,I2234&lt;=2000),"1000-2000CC",IF(AND(I2234&gt;2000,I2234&lt;=3000),"2000-3000CC",IF(AND(I2234&gt;3000,I2234&lt;=4000),"3000-4000CC",IF(AND(I2234&gt;4000,I2234&lt;=5000),"4000-5000CC",IF(AND(I2234&gt;5000,I2234&lt;=6000),"&gt;5000CC"))))))</f>
        <v>1000-2000CC</v>
      </c>
    </row>
    <row r="2235" spans="1:11" x14ac:dyDescent="0.3">
      <c r="A2235">
        <v>1356</v>
      </c>
      <c r="B2235" t="s">
        <v>776</v>
      </c>
      <c r="C2235" s="10">
        <v>6.58</v>
      </c>
      <c r="D2235" s="3">
        <v>68364</v>
      </c>
      <c r="E2235" t="s">
        <v>7</v>
      </c>
      <c r="F2235" t="s">
        <v>8</v>
      </c>
      <c r="G2235" t="s">
        <v>27</v>
      </c>
      <c r="H2235">
        <v>2017</v>
      </c>
      <c r="I2235">
        <v>1197</v>
      </c>
      <c r="J2235" t="s">
        <v>10</v>
      </c>
      <c r="K2235" t="str">
        <f>IF(AND(I2235&gt;600,I2235&lt;=1000),"600-1000CC",IF(AND(I2235&gt;1000,I2235&lt;=2000),"1000-2000CC",IF(AND(I2235&gt;2000,I2235&lt;=3000),"2000-3000CC",IF(AND(I2235&gt;3000,I2235&lt;=4000),"3000-4000CC",IF(AND(I2235&gt;4000,I2235&lt;=5000),"4000-5000CC",IF(AND(I2235&gt;5000,I2235&lt;=6000),"&gt;5000CC"))))))</f>
        <v>1000-2000CC</v>
      </c>
    </row>
    <row r="2236" spans="1:11" x14ac:dyDescent="0.3">
      <c r="A2236">
        <v>4594</v>
      </c>
      <c r="B2236" t="s">
        <v>32</v>
      </c>
      <c r="C2236" s="10">
        <v>6.58</v>
      </c>
      <c r="D2236" s="3">
        <v>29526</v>
      </c>
      <c r="E2236" t="s">
        <v>12</v>
      </c>
      <c r="F2236" t="s">
        <v>8</v>
      </c>
      <c r="G2236" t="s">
        <v>27</v>
      </c>
      <c r="H2236">
        <v>2021</v>
      </c>
      <c r="I2236">
        <v>1198</v>
      </c>
      <c r="J2236" t="s">
        <v>10</v>
      </c>
      <c r="K2236" t="str">
        <f>IF(AND(I2236&gt;600,I2236&lt;=1000),"600-1000CC",IF(AND(I2236&gt;1000,I2236&lt;=2000),"1000-2000CC",IF(AND(I2236&gt;2000,I2236&lt;=3000),"2000-3000CC",IF(AND(I2236&gt;3000,I2236&lt;=4000),"3000-4000CC",IF(AND(I2236&gt;4000,I2236&lt;=5000),"4000-5000CC",IF(AND(I2236&gt;5000,I2236&lt;=6000),"&gt;5000CC"))))))</f>
        <v>1000-2000CC</v>
      </c>
    </row>
    <row r="2237" spans="1:11" x14ac:dyDescent="0.3">
      <c r="A2237">
        <v>3792</v>
      </c>
      <c r="B2237" t="s">
        <v>98</v>
      </c>
      <c r="C2237" s="10">
        <v>6.57</v>
      </c>
      <c r="D2237" s="3">
        <v>94088</v>
      </c>
      <c r="E2237" t="s">
        <v>7</v>
      </c>
      <c r="F2237" t="s">
        <v>8</v>
      </c>
      <c r="G2237" t="s">
        <v>9</v>
      </c>
      <c r="H2237">
        <v>2017</v>
      </c>
      <c r="I2237">
        <v>1197</v>
      </c>
      <c r="J2237" t="s">
        <v>10</v>
      </c>
      <c r="K2237" t="str">
        <f>IF(AND(I2237&gt;600,I2237&lt;=1000),"600-1000CC",IF(AND(I2237&gt;1000,I2237&lt;=2000),"1000-2000CC",IF(AND(I2237&gt;2000,I2237&lt;=3000),"2000-3000CC",IF(AND(I2237&gt;3000,I2237&lt;=4000),"3000-4000CC",IF(AND(I2237&gt;4000,I2237&lt;=5000),"4000-5000CC",IF(AND(I2237&gt;5000,I2237&lt;=6000),"&gt;5000CC"))))))</f>
        <v>1000-2000CC</v>
      </c>
    </row>
    <row r="2238" spans="1:11" x14ac:dyDescent="0.3">
      <c r="A2238">
        <v>4565</v>
      </c>
      <c r="B2238" t="s">
        <v>42</v>
      </c>
      <c r="C2238" s="10">
        <v>6.57</v>
      </c>
      <c r="D2238" s="3">
        <v>79165</v>
      </c>
      <c r="E2238" t="s">
        <v>12</v>
      </c>
      <c r="F2238" t="s">
        <v>13</v>
      </c>
      <c r="G2238" t="s">
        <v>27</v>
      </c>
      <c r="H2238">
        <v>2015</v>
      </c>
      <c r="I2238">
        <v>1199</v>
      </c>
      <c r="J2238" t="s">
        <v>10</v>
      </c>
      <c r="K2238" t="str">
        <f>IF(AND(I2238&gt;600,I2238&lt;=1000),"600-1000CC",IF(AND(I2238&gt;1000,I2238&lt;=2000),"1000-2000CC",IF(AND(I2238&gt;2000,I2238&lt;=3000),"2000-3000CC",IF(AND(I2238&gt;3000,I2238&lt;=4000),"3000-4000CC",IF(AND(I2238&gt;4000,I2238&lt;=5000),"4000-5000CC",IF(AND(I2238&gt;5000,I2238&lt;=6000),"&gt;5000CC"))))))</f>
        <v>1000-2000CC</v>
      </c>
    </row>
    <row r="2239" spans="1:11" x14ac:dyDescent="0.3">
      <c r="A2239">
        <v>2716</v>
      </c>
      <c r="B2239" t="s">
        <v>678</v>
      </c>
      <c r="C2239" s="10">
        <v>6.55</v>
      </c>
      <c r="D2239" s="3">
        <v>5900</v>
      </c>
      <c r="E2239" t="s">
        <v>12</v>
      </c>
      <c r="F2239" t="s">
        <v>8</v>
      </c>
      <c r="G2239" t="s">
        <v>9</v>
      </c>
      <c r="H2239">
        <v>2021</v>
      </c>
      <c r="I2239">
        <v>1197</v>
      </c>
      <c r="J2239" t="s">
        <v>10</v>
      </c>
      <c r="K2239" t="str">
        <f>IF(AND(I2239&gt;600,I2239&lt;=1000),"600-1000CC",IF(AND(I2239&gt;1000,I2239&lt;=2000),"1000-2000CC",IF(AND(I2239&gt;2000,I2239&lt;=3000),"2000-3000CC",IF(AND(I2239&gt;3000,I2239&lt;=4000),"3000-4000CC",IF(AND(I2239&gt;4000,I2239&lt;=5000),"4000-5000CC",IF(AND(I2239&gt;5000,I2239&lt;=6000),"&gt;5000CC"))))))</f>
        <v>1000-2000CC</v>
      </c>
    </row>
    <row r="2240" spans="1:11" x14ac:dyDescent="0.3">
      <c r="A2240">
        <v>2960</v>
      </c>
      <c r="B2240" t="s">
        <v>693</v>
      </c>
      <c r="C2240" s="10">
        <v>6.53</v>
      </c>
      <c r="D2240" s="3">
        <v>8201</v>
      </c>
      <c r="E2240" t="s">
        <v>12</v>
      </c>
      <c r="F2240" t="s">
        <v>8</v>
      </c>
      <c r="G2240" t="s">
        <v>9</v>
      </c>
      <c r="H2240">
        <v>2020</v>
      </c>
      <c r="I2240">
        <v>1591</v>
      </c>
      <c r="J2240" t="s">
        <v>10</v>
      </c>
      <c r="K2240" t="str">
        <f>IF(AND(I2240&gt;600,I2240&lt;=1000),"600-1000CC",IF(AND(I2240&gt;1000,I2240&lt;=2000),"1000-2000CC",IF(AND(I2240&gt;2000,I2240&lt;=3000),"2000-3000CC",IF(AND(I2240&gt;3000,I2240&lt;=4000),"3000-4000CC",IF(AND(I2240&gt;4000,I2240&lt;=5000),"4000-5000CC",IF(AND(I2240&gt;5000,I2240&lt;=6000),"&gt;5000CC"))))))</f>
        <v>1000-2000CC</v>
      </c>
    </row>
    <row r="2241" spans="1:11" x14ac:dyDescent="0.3">
      <c r="A2241">
        <v>3207</v>
      </c>
      <c r="B2241" t="s">
        <v>275</v>
      </c>
      <c r="C2241" s="10">
        <v>6.53</v>
      </c>
      <c r="D2241" s="3">
        <v>308768</v>
      </c>
      <c r="E2241" t="s">
        <v>7</v>
      </c>
      <c r="F2241" t="s">
        <v>8</v>
      </c>
      <c r="G2241" t="s">
        <v>27</v>
      </c>
      <c r="H2241">
        <v>2015</v>
      </c>
      <c r="I2241">
        <v>1197</v>
      </c>
      <c r="J2241" t="s">
        <v>10</v>
      </c>
      <c r="K2241" t="str">
        <f>IF(AND(I2241&gt;600,I2241&lt;=1000),"600-1000CC",IF(AND(I2241&gt;1000,I2241&lt;=2000),"1000-2000CC",IF(AND(I2241&gt;2000,I2241&lt;=3000),"2000-3000CC",IF(AND(I2241&gt;3000,I2241&lt;=4000),"3000-4000CC",IF(AND(I2241&gt;4000,I2241&lt;=5000),"4000-5000CC",IF(AND(I2241&gt;5000,I2241&lt;=6000),"&gt;5000CC"))))))</f>
        <v>1000-2000CC</v>
      </c>
    </row>
    <row r="2242" spans="1:11" x14ac:dyDescent="0.3">
      <c r="A2242">
        <v>3999</v>
      </c>
      <c r="B2242" t="s">
        <v>432</v>
      </c>
      <c r="C2242" s="10">
        <v>6.53</v>
      </c>
      <c r="D2242" s="3">
        <v>32459</v>
      </c>
      <c r="E2242" t="s">
        <v>12</v>
      </c>
      <c r="F2242" t="s">
        <v>13</v>
      </c>
      <c r="G2242" t="s">
        <v>9</v>
      </c>
      <c r="H2242">
        <v>2018</v>
      </c>
      <c r="I2242">
        <v>998</v>
      </c>
      <c r="J2242" t="s">
        <v>10</v>
      </c>
      <c r="K2242" t="str">
        <f>IF(AND(I2242&gt;600,I2242&lt;=1000),"600-1000CC",IF(AND(I2242&gt;1000,I2242&lt;=2000),"1000-2000CC",IF(AND(I2242&gt;2000,I2242&lt;=3000),"2000-3000CC",IF(AND(I2242&gt;3000,I2242&lt;=4000),"3000-4000CC",IF(AND(I2242&gt;4000,I2242&lt;=5000),"4000-5000CC",IF(AND(I2242&gt;5000,I2242&lt;=6000),"&gt;5000CC"))))))</f>
        <v>600-1000CC</v>
      </c>
    </row>
    <row r="2243" spans="1:11" x14ac:dyDescent="0.3">
      <c r="A2243">
        <v>4551</v>
      </c>
      <c r="B2243" t="s">
        <v>581</v>
      </c>
      <c r="C2243" s="10">
        <v>6.52</v>
      </c>
      <c r="D2243" s="3">
        <v>106785</v>
      </c>
      <c r="E2243" t="s">
        <v>242</v>
      </c>
      <c r="F2243" t="s">
        <v>8</v>
      </c>
      <c r="G2243" t="s">
        <v>9</v>
      </c>
      <c r="H2243">
        <v>2017</v>
      </c>
      <c r="I2243">
        <v>1498</v>
      </c>
      <c r="J2243" t="s">
        <v>10</v>
      </c>
      <c r="K2243" t="str">
        <f>IF(AND(I2243&gt;600,I2243&lt;=1000),"600-1000CC",IF(AND(I2243&gt;1000,I2243&lt;=2000),"1000-2000CC",IF(AND(I2243&gt;2000,I2243&lt;=3000),"2000-3000CC",IF(AND(I2243&gt;3000,I2243&lt;=4000),"3000-4000CC",IF(AND(I2243&gt;4000,I2243&lt;=5000),"4000-5000CC",IF(AND(I2243&gt;5000,I2243&lt;=6000),"&gt;5000CC"))))))</f>
        <v>1000-2000CC</v>
      </c>
    </row>
    <row r="2244" spans="1:11" x14ac:dyDescent="0.3">
      <c r="A2244">
        <v>5146</v>
      </c>
      <c r="B2244" t="s">
        <v>1616</v>
      </c>
      <c r="C2244" s="10">
        <v>6.52</v>
      </c>
      <c r="D2244" s="3">
        <v>49391</v>
      </c>
      <c r="E2244" t="s">
        <v>12</v>
      </c>
      <c r="F2244" t="s">
        <v>8</v>
      </c>
      <c r="G2244" t="s">
        <v>9</v>
      </c>
      <c r="H2244">
        <v>2018</v>
      </c>
      <c r="I2244">
        <v>1197</v>
      </c>
      <c r="J2244" t="s">
        <v>10</v>
      </c>
      <c r="K2244" t="str">
        <f>IF(AND(I2244&gt;600,I2244&lt;=1000),"600-1000CC",IF(AND(I2244&gt;1000,I2244&lt;=2000),"1000-2000CC",IF(AND(I2244&gt;2000,I2244&lt;=3000),"2000-3000CC",IF(AND(I2244&gt;3000,I2244&lt;=4000),"3000-4000CC",IF(AND(I2244&gt;4000,I2244&lt;=5000),"4000-5000CC",IF(AND(I2244&gt;5000,I2244&lt;=6000),"&gt;5000CC"))))))</f>
        <v>1000-2000CC</v>
      </c>
    </row>
    <row r="2245" spans="1:11" x14ac:dyDescent="0.3">
      <c r="A2245">
        <v>157</v>
      </c>
      <c r="B2245" t="s">
        <v>108</v>
      </c>
      <c r="C2245" s="10">
        <v>6.51</v>
      </c>
      <c r="D2245" s="3">
        <v>49000</v>
      </c>
      <c r="E2245" t="s">
        <v>12</v>
      </c>
      <c r="F2245" t="s">
        <v>13</v>
      </c>
      <c r="G2245" t="s">
        <v>9</v>
      </c>
      <c r="H2245">
        <v>2016</v>
      </c>
      <c r="I2245">
        <v>1496</v>
      </c>
      <c r="J2245" t="s">
        <v>10</v>
      </c>
      <c r="K2245" t="str">
        <f>IF(AND(I2245&gt;600,I2245&lt;=1000),"600-1000CC",IF(AND(I2245&gt;1000,I2245&lt;=2000),"1000-2000CC",IF(AND(I2245&gt;2000,I2245&lt;=3000),"2000-3000CC",IF(AND(I2245&gt;3000,I2245&lt;=4000),"3000-4000CC",IF(AND(I2245&gt;4000,I2245&lt;=5000),"4000-5000CC",IF(AND(I2245&gt;5000,I2245&lt;=6000),"&gt;5000CC"))))))</f>
        <v>1000-2000CC</v>
      </c>
    </row>
    <row r="2246" spans="1:11" x14ac:dyDescent="0.3">
      <c r="A2246">
        <v>547</v>
      </c>
      <c r="B2246" t="s">
        <v>328</v>
      </c>
      <c r="C2246" s="10">
        <v>6.51</v>
      </c>
      <c r="D2246" s="3">
        <v>37057</v>
      </c>
      <c r="E2246" t="s">
        <v>7</v>
      </c>
      <c r="F2246" t="s">
        <v>8</v>
      </c>
      <c r="G2246" t="s">
        <v>27</v>
      </c>
      <c r="H2246">
        <v>2017</v>
      </c>
      <c r="I2246">
        <v>1798</v>
      </c>
      <c r="J2246" t="s">
        <v>10</v>
      </c>
      <c r="K2246" t="str">
        <f>IF(AND(I2246&gt;600,I2246&lt;=1000),"600-1000CC",IF(AND(I2246&gt;1000,I2246&lt;=2000),"1000-2000CC",IF(AND(I2246&gt;2000,I2246&lt;=3000),"2000-3000CC",IF(AND(I2246&gt;3000,I2246&lt;=4000),"3000-4000CC",IF(AND(I2246&gt;4000,I2246&lt;=5000),"4000-5000CC",IF(AND(I2246&gt;5000,I2246&lt;=6000),"&gt;5000CC"))))))</f>
        <v>1000-2000CC</v>
      </c>
    </row>
    <row r="2247" spans="1:11" x14ac:dyDescent="0.3">
      <c r="A2247">
        <v>553</v>
      </c>
      <c r="B2247" t="s">
        <v>469</v>
      </c>
      <c r="C2247" s="10">
        <v>6.51</v>
      </c>
      <c r="D2247" s="3">
        <v>42923</v>
      </c>
      <c r="E2247" t="s">
        <v>7</v>
      </c>
      <c r="F2247" t="s">
        <v>8</v>
      </c>
      <c r="G2247" t="s">
        <v>9</v>
      </c>
      <c r="H2247">
        <v>2017</v>
      </c>
      <c r="I2247">
        <v>1591</v>
      </c>
      <c r="J2247" t="s">
        <v>10</v>
      </c>
      <c r="K2247" t="str">
        <f>IF(AND(I2247&gt;600,I2247&lt;=1000),"600-1000CC",IF(AND(I2247&gt;1000,I2247&lt;=2000),"1000-2000CC",IF(AND(I2247&gt;2000,I2247&lt;=3000),"2000-3000CC",IF(AND(I2247&gt;3000,I2247&lt;=4000),"3000-4000CC",IF(AND(I2247&gt;4000,I2247&lt;=5000),"4000-5000CC",IF(AND(I2247&gt;5000,I2247&lt;=6000),"&gt;5000CC"))))))</f>
        <v>1000-2000CC</v>
      </c>
    </row>
    <row r="2248" spans="1:11" x14ac:dyDescent="0.3">
      <c r="A2248">
        <v>1085</v>
      </c>
      <c r="B2248" t="s">
        <v>774</v>
      </c>
      <c r="C2248" s="10">
        <v>6.51</v>
      </c>
      <c r="D2248" s="3">
        <v>73656</v>
      </c>
      <c r="E2248" t="s">
        <v>7</v>
      </c>
      <c r="F2248" t="s">
        <v>13</v>
      </c>
      <c r="G2248" t="s">
        <v>9</v>
      </c>
      <c r="H2248">
        <v>2016</v>
      </c>
      <c r="I2248">
        <v>1493</v>
      </c>
      <c r="J2248" t="s">
        <v>61</v>
      </c>
      <c r="K2248" t="str">
        <f>IF(AND(I2248&gt;600,I2248&lt;=1000),"600-1000CC",IF(AND(I2248&gt;1000,I2248&lt;=2000),"1000-2000CC",IF(AND(I2248&gt;2000,I2248&lt;=3000),"2000-3000CC",IF(AND(I2248&gt;3000,I2248&lt;=4000),"3000-4000CC",IF(AND(I2248&gt;4000,I2248&lt;=5000),"4000-5000CC",IF(AND(I2248&gt;5000,I2248&lt;=6000),"&gt;5000CC"))))))</f>
        <v>1000-2000CC</v>
      </c>
    </row>
    <row r="2249" spans="1:11" x14ac:dyDescent="0.3">
      <c r="A2249">
        <v>1354</v>
      </c>
      <c r="B2249" t="s">
        <v>774</v>
      </c>
      <c r="C2249" s="10">
        <v>6.51</v>
      </c>
      <c r="D2249" s="3">
        <v>73656</v>
      </c>
      <c r="E2249" t="s">
        <v>7</v>
      </c>
      <c r="F2249" t="s">
        <v>13</v>
      </c>
      <c r="G2249" t="s">
        <v>9</v>
      </c>
      <c r="H2249">
        <v>2016</v>
      </c>
      <c r="I2249">
        <v>1493</v>
      </c>
      <c r="J2249" t="s">
        <v>61</v>
      </c>
      <c r="K2249" t="str">
        <f>IF(AND(I2249&gt;600,I2249&lt;=1000),"600-1000CC",IF(AND(I2249&gt;1000,I2249&lt;=2000),"1000-2000CC",IF(AND(I2249&gt;2000,I2249&lt;=3000),"2000-3000CC",IF(AND(I2249&gt;3000,I2249&lt;=4000),"3000-4000CC",IF(AND(I2249&gt;4000,I2249&lt;=5000),"4000-5000CC",IF(AND(I2249&gt;5000,I2249&lt;=6000),"&gt;5000CC"))))))</f>
        <v>1000-2000CC</v>
      </c>
    </row>
    <row r="2250" spans="1:11" x14ac:dyDescent="0.3">
      <c r="A2250">
        <v>4039</v>
      </c>
      <c r="B2250" t="s">
        <v>494</v>
      </c>
      <c r="C2250" s="10">
        <v>6.51</v>
      </c>
      <c r="D2250" s="3">
        <v>6546</v>
      </c>
      <c r="E2250" t="s">
        <v>12</v>
      </c>
      <c r="F2250" t="s">
        <v>8</v>
      </c>
      <c r="G2250" t="s">
        <v>9</v>
      </c>
      <c r="H2250">
        <v>2021</v>
      </c>
      <c r="I2250">
        <v>1248</v>
      </c>
      <c r="J2250" t="s">
        <v>10</v>
      </c>
      <c r="K2250" t="str">
        <f>IF(AND(I2250&gt;600,I2250&lt;=1000),"600-1000CC",IF(AND(I2250&gt;1000,I2250&lt;=2000),"1000-2000CC",IF(AND(I2250&gt;2000,I2250&lt;=3000),"2000-3000CC",IF(AND(I2250&gt;3000,I2250&lt;=4000),"3000-4000CC",IF(AND(I2250&gt;4000,I2250&lt;=5000),"4000-5000CC",IF(AND(I2250&gt;5000,I2250&lt;=6000),"&gt;5000CC"))))))</f>
        <v>1000-2000CC</v>
      </c>
    </row>
    <row r="2251" spans="1:11" x14ac:dyDescent="0.3">
      <c r="A2251">
        <v>4810</v>
      </c>
      <c r="B2251" t="s">
        <v>925</v>
      </c>
      <c r="C2251" s="10">
        <v>6.51</v>
      </c>
      <c r="D2251" s="3">
        <v>15601</v>
      </c>
      <c r="E2251" t="s">
        <v>12</v>
      </c>
      <c r="F2251" t="s">
        <v>8</v>
      </c>
      <c r="G2251" t="s">
        <v>9</v>
      </c>
      <c r="H2251">
        <v>2018</v>
      </c>
      <c r="I2251">
        <v>1968</v>
      </c>
      <c r="J2251" t="s">
        <v>61</v>
      </c>
      <c r="K2251" t="str">
        <f>IF(AND(I2251&gt;600,I2251&lt;=1000),"600-1000CC",IF(AND(I2251&gt;1000,I2251&lt;=2000),"1000-2000CC",IF(AND(I2251&gt;2000,I2251&lt;=3000),"2000-3000CC",IF(AND(I2251&gt;3000,I2251&lt;=4000),"3000-4000CC",IF(AND(I2251&gt;4000,I2251&lt;=5000),"4000-5000CC",IF(AND(I2251&gt;5000,I2251&lt;=6000),"&gt;5000CC"))))))</f>
        <v>1000-2000CC</v>
      </c>
    </row>
    <row r="2252" spans="1:11" x14ac:dyDescent="0.3">
      <c r="A2252">
        <v>5154</v>
      </c>
      <c r="B2252" t="s">
        <v>428</v>
      </c>
      <c r="C2252" s="10">
        <v>6.51</v>
      </c>
      <c r="D2252" s="3">
        <v>8683</v>
      </c>
      <c r="E2252" t="s">
        <v>12</v>
      </c>
      <c r="F2252" t="s">
        <v>8</v>
      </c>
      <c r="G2252" t="s">
        <v>9</v>
      </c>
      <c r="H2252">
        <v>2021</v>
      </c>
      <c r="I2252">
        <v>1196</v>
      </c>
      <c r="J2252" t="s">
        <v>10</v>
      </c>
      <c r="K2252" t="str">
        <f>IF(AND(I2252&gt;600,I2252&lt;=1000),"600-1000CC",IF(AND(I2252&gt;1000,I2252&lt;=2000),"1000-2000CC",IF(AND(I2252&gt;2000,I2252&lt;=3000),"2000-3000CC",IF(AND(I2252&gt;3000,I2252&lt;=4000),"3000-4000CC",IF(AND(I2252&gt;4000,I2252&lt;=5000),"4000-5000CC",IF(AND(I2252&gt;5000,I2252&lt;=6000),"&gt;5000CC"))))))</f>
        <v>1000-2000CC</v>
      </c>
    </row>
    <row r="2253" spans="1:11" x14ac:dyDescent="0.3">
      <c r="A2253">
        <v>51</v>
      </c>
      <c r="B2253" t="s">
        <v>60</v>
      </c>
      <c r="C2253" s="10">
        <v>6.5</v>
      </c>
      <c r="D2253" s="3">
        <v>68000</v>
      </c>
      <c r="E2253" t="s">
        <v>7</v>
      </c>
      <c r="F2253" t="s">
        <v>8</v>
      </c>
      <c r="G2253" t="s">
        <v>9</v>
      </c>
      <c r="H2253">
        <v>2012</v>
      </c>
      <c r="I2253">
        <v>2179</v>
      </c>
      <c r="J2253" t="s">
        <v>61</v>
      </c>
      <c r="K2253" t="str">
        <f>IF(AND(I2253&gt;600,I2253&lt;=1000),"600-1000CC",IF(AND(I2253&gt;1000,I2253&lt;=2000),"1000-2000CC",IF(AND(I2253&gt;2000,I2253&lt;=3000),"2000-3000CC",IF(AND(I2253&gt;3000,I2253&lt;=4000),"3000-4000CC",IF(AND(I2253&gt;4000,I2253&lt;=5000),"4000-5000CC",IF(AND(I2253&gt;5000,I2253&lt;=6000),"&gt;5000CC"))))))</f>
        <v>2000-3000CC</v>
      </c>
    </row>
    <row r="2254" spans="1:11" x14ac:dyDescent="0.3">
      <c r="A2254">
        <v>108</v>
      </c>
      <c r="B2254" t="s">
        <v>116</v>
      </c>
      <c r="C2254" s="10">
        <v>6.5</v>
      </c>
      <c r="D2254" s="3">
        <v>60000</v>
      </c>
      <c r="E2254" t="s">
        <v>12</v>
      </c>
      <c r="F2254" t="s">
        <v>8</v>
      </c>
      <c r="G2254" t="s">
        <v>9</v>
      </c>
      <c r="H2254">
        <v>2017</v>
      </c>
      <c r="I2254">
        <v>1197</v>
      </c>
      <c r="J2254" t="s">
        <v>10</v>
      </c>
      <c r="K2254" t="str">
        <f>IF(AND(I2254&gt;600,I2254&lt;=1000),"600-1000CC",IF(AND(I2254&gt;1000,I2254&lt;=2000),"1000-2000CC",IF(AND(I2254&gt;2000,I2254&lt;=3000),"2000-3000CC",IF(AND(I2254&gt;3000,I2254&lt;=4000),"3000-4000CC",IF(AND(I2254&gt;4000,I2254&lt;=5000),"4000-5000CC",IF(AND(I2254&gt;5000,I2254&lt;=6000),"&gt;5000CC"))))))</f>
        <v>1000-2000CC</v>
      </c>
    </row>
    <row r="2255" spans="1:11" x14ac:dyDescent="0.3">
      <c r="A2255">
        <v>151</v>
      </c>
      <c r="B2255" t="s">
        <v>153</v>
      </c>
      <c r="C2255" s="10">
        <v>6.5</v>
      </c>
      <c r="D2255" s="3">
        <v>38000</v>
      </c>
      <c r="E2255" t="s">
        <v>12</v>
      </c>
      <c r="F2255" t="s">
        <v>8</v>
      </c>
      <c r="G2255" t="s">
        <v>9</v>
      </c>
      <c r="H2255">
        <v>2013</v>
      </c>
      <c r="I2255">
        <v>1798</v>
      </c>
      <c r="J2255" t="s">
        <v>10</v>
      </c>
      <c r="K2255" t="str">
        <f>IF(AND(I2255&gt;600,I2255&lt;=1000),"600-1000CC",IF(AND(I2255&gt;1000,I2255&lt;=2000),"1000-2000CC",IF(AND(I2255&gt;2000,I2255&lt;=3000),"2000-3000CC",IF(AND(I2255&gt;3000,I2255&lt;=4000),"3000-4000CC",IF(AND(I2255&gt;4000,I2255&lt;=5000),"4000-5000CC",IF(AND(I2255&gt;5000,I2255&lt;=6000),"&gt;5000CC"))))))</f>
        <v>1000-2000CC</v>
      </c>
    </row>
    <row r="2256" spans="1:11" x14ac:dyDescent="0.3">
      <c r="A2256">
        <v>167</v>
      </c>
      <c r="B2256" t="s">
        <v>166</v>
      </c>
      <c r="C2256" s="10">
        <v>6.5</v>
      </c>
      <c r="D2256" s="3">
        <v>87000</v>
      </c>
      <c r="E2256" t="s">
        <v>7</v>
      </c>
      <c r="F2256" t="s">
        <v>8</v>
      </c>
      <c r="G2256" t="s">
        <v>9</v>
      </c>
      <c r="H2256">
        <v>2019</v>
      </c>
      <c r="I2256">
        <v>1396</v>
      </c>
      <c r="J2256" t="s">
        <v>10</v>
      </c>
      <c r="K2256" t="str">
        <f>IF(AND(I2256&gt;600,I2256&lt;=1000),"600-1000CC",IF(AND(I2256&gt;1000,I2256&lt;=2000),"1000-2000CC",IF(AND(I2256&gt;2000,I2256&lt;=3000),"2000-3000CC",IF(AND(I2256&gt;3000,I2256&lt;=4000),"3000-4000CC",IF(AND(I2256&gt;4000,I2256&lt;=5000),"4000-5000CC",IF(AND(I2256&gt;5000,I2256&lt;=6000),"&gt;5000CC"))))))</f>
        <v>1000-2000CC</v>
      </c>
    </row>
    <row r="2257" spans="1:11" x14ac:dyDescent="0.3">
      <c r="A2257">
        <v>217</v>
      </c>
      <c r="B2257" t="s">
        <v>210</v>
      </c>
      <c r="C2257" s="10">
        <v>6.5</v>
      </c>
      <c r="D2257" s="3">
        <v>53000</v>
      </c>
      <c r="E2257" t="s">
        <v>12</v>
      </c>
      <c r="F2257" t="s">
        <v>13</v>
      </c>
      <c r="G2257" t="s">
        <v>9</v>
      </c>
      <c r="H2257">
        <v>2018</v>
      </c>
      <c r="I2257">
        <v>1197</v>
      </c>
      <c r="J2257" t="s">
        <v>10</v>
      </c>
      <c r="K2257" t="str">
        <f>IF(AND(I2257&gt;600,I2257&lt;=1000),"600-1000CC",IF(AND(I2257&gt;1000,I2257&lt;=2000),"1000-2000CC",IF(AND(I2257&gt;2000,I2257&lt;=3000),"2000-3000CC",IF(AND(I2257&gt;3000,I2257&lt;=4000),"3000-4000CC",IF(AND(I2257&gt;4000,I2257&lt;=5000),"4000-5000CC",IF(AND(I2257&gt;5000,I2257&lt;=6000),"&gt;5000CC"))))))</f>
        <v>1000-2000CC</v>
      </c>
    </row>
    <row r="2258" spans="1:11" x14ac:dyDescent="0.3">
      <c r="A2258">
        <v>234</v>
      </c>
      <c r="B2258" t="s">
        <v>225</v>
      </c>
      <c r="C2258" s="10">
        <v>6.5</v>
      </c>
      <c r="D2258" s="3">
        <v>73290</v>
      </c>
      <c r="E2258" t="s">
        <v>7</v>
      </c>
      <c r="F2258" t="s">
        <v>8</v>
      </c>
      <c r="G2258" t="s">
        <v>9</v>
      </c>
      <c r="H2258">
        <v>2018</v>
      </c>
      <c r="I2258">
        <v>1396</v>
      </c>
      <c r="J2258" t="s">
        <v>10</v>
      </c>
      <c r="K2258" t="str">
        <f>IF(AND(I2258&gt;600,I2258&lt;=1000),"600-1000CC",IF(AND(I2258&gt;1000,I2258&lt;=2000),"1000-2000CC",IF(AND(I2258&gt;2000,I2258&lt;=3000),"2000-3000CC",IF(AND(I2258&gt;3000,I2258&lt;=4000),"3000-4000CC",IF(AND(I2258&gt;4000,I2258&lt;=5000),"4000-5000CC",IF(AND(I2258&gt;5000,I2258&lt;=6000),"&gt;5000CC"))))))</f>
        <v>1000-2000CC</v>
      </c>
    </row>
    <row r="2259" spans="1:11" x14ac:dyDescent="0.3">
      <c r="A2259">
        <v>284</v>
      </c>
      <c r="B2259" t="s">
        <v>268</v>
      </c>
      <c r="C2259" s="10">
        <v>6.5</v>
      </c>
      <c r="D2259" s="3">
        <v>90000</v>
      </c>
      <c r="E2259" t="s">
        <v>7</v>
      </c>
      <c r="F2259" t="s">
        <v>8</v>
      </c>
      <c r="G2259" t="s">
        <v>9</v>
      </c>
      <c r="H2259">
        <v>2014</v>
      </c>
      <c r="I2259">
        <v>1461</v>
      </c>
      <c r="J2259" t="s">
        <v>10</v>
      </c>
      <c r="K2259" t="str">
        <f>IF(AND(I2259&gt;600,I2259&lt;=1000),"600-1000CC",IF(AND(I2259&gt;1000,I2259&lt;=2000),"1000-2000CC",IF(AND(I2259&gt;2000,I2259&lt;=3000),"2000-3000CC",IF(AND(I2259&gt;3000,I2259&lt;=4000),"3000-4000CC",IF(AND(I2259&gt;4000,I2259&lt;=5000),"4000-5000CC",IF(AND(I2259&gt;5000,I2259&lt;=6000),"&gt;5000CC"))))))</f>
        <v>1000-2000CC</v>
      </c>
    </row>
    <row r="2260" spans="1:11" x14ac:dyDescent="0.3">
      <c r="A2260">
        <v>303</v>
      </c>
      <c r="B2260" t="s">
        <v>282</v>
      </c>
      <c r="C2260" s="10">
        <v>6.5</v>
      </c>
      <c r="D2260" s="3">
        <v>65000</v>
      </c>
      <c r="E2260" t="s">
        <v>12</v>
      </c>
      <c r="F2260" t="s">
        <v>8</v>
      </c>
      <c r="G2260" t="s">
        <v>9</v>
      </c>
      <c r="H2260">
        <v>2019</v>
      </c>
      <c r="I2260">
        <v>1197</v>
      </c>
      <c r="J2260" t="s">
        <v>10</v>
      </c>
      <c r="K2260" t="str">
        <f>IF(AND(I2260&gt;600,I2260&lt;=1000),"600-1000CC",IF(AND(I2260&gt;1000,I2260&lt;=2000),"1000-2000CC",IF(AND(I2260&gt;2000,I2260&lt;=3000),"2000-3000CC",IF(AND(I2260&gt;3000,I2260&lt;=4000),"3000-4000CC",IF(AND(I2260&gt;4000,I2260&lt;=5000),"4000-5000CC",IF(AND(I2260&gt;5000,I2260&lt;=6000),"&gt;5000CC"))))))</f>
        <v>1000-2000CC</v>
      </c>
    </row>
    <row r="2261" spans="1:11" x14ac:dyDescent="0.3">
      <c r="A2261">
        <v>452</v>
      </c>
      <c r="B2261" t="s">
        <v>394</v>
      </c>
      <c r="C2261" s="10">
        <v>6.5</v>
      </c>
      <c r="D2261" s="3">
        <v>120000</v>
      </c>
      <c r="E2261" t="s">
        <v>7</v>
      </c>
      <c r="F2261" t="s">
        <v>8</v>
      </c>
      <c r="G2261" t="s">
        <v>27</v>
      </c>
      <c r="H2261">
        <v>2014</v>
      </c>
      <c r="I2261">
        <v>2179</v>
      </c>
      <c r="J2261" t="s">
        <v>61</v>
      </c>
      <c r="K2261" t="str">
        <f>IF(AND(I2261&gt;600,I2261&lt;=1000),"600-1000CC",IF(AND(I2261&gt;1000,I2261&lt;=2000),"1000-2000CC",IF(AND(I2261&gt;2000,I2261&lt;=3000),"2000-3000CC",IF(AND(I2261&gt;3000,I2261&lt;=4000),"3000-4000CC",IF(AND(I2261&gt;4000,I2261&lt;=5000),"4000-5000CC",IF(AND(I2261&gt;5000,I2261&lt;=6000),"&gt;5000CC"))))))</f>
        <v>2000-3000CC</v>
      </c>
    </row>
    <row r="2262" spans="1:11" x14ac:dyDescent="0.3">
      <c r="A2262">
        <v>510</v>
      </c>
      <c r="B2262" t="s">
        <v>409</v>
      </c>
      <c r="C2262" s="10">
        <v>6.5</v>
      </c>
      <c r="D2262" s="3">
        <v>120000</v>
      </c>
      <c r="E2262" t="s">
        <v>7</v>
      </c>
      <c r="F2262" t="s">
        <v>8</v>
      </c>
      <c r="G2262" t="s">
        <v>9</v>
      </c>
      <c r="H2262">
        <v>2016</v>
      </c>
      <c r="I2262">
        <v>1462</v>
      </c>
      <c r="J2262" t="s">
        <v>61</v>
      </c>
      <c r="K2262" t="str">
        <f>IF(AND(I2262&gt;600,I2262&lt;=1000),"600-1000CC",IF(AND(I2262&gt;1000,I2262&lt;=2000),"1000-2000CC",IF(AND(I2262&gt;2000,I2262&lt;=3000),"2000-3000CC",IF(AND(I2262&gt;3000,I2262&lt;=4000),"3000-4000CC",IF(AND(I2262&gt;4000,I2262&lt;=5000),"4000-5000CC",IF(AND(I2262&gt;5000,I2262&lt;=6000),"&gt;5000CC"))))))</f>
        <v>1000-2000CC</v>
      </c>
    </row>
    <row r="2263" spans="1:11" x14ac:dyDescent="0.3">
      <c r="A2263">
        <v>513</v>
      </c>
      <c r="B2263" t="s">
        <v>328</v>
      </c>
      <c r="C2263" s="10">
        <v>6.5</v>
      </c>
      <c r="D2263" s="3">
        <v>60000</v>
      </c>
      <c r="E2263" t="s">
        <v>7</v>
      </c>
      <c r="F2263" t="s">
        <v>8</v>
      </c>
      <c r="G2263" t="s">
        <v>75</v>
      </c>
      <c r="H2263">
        <v>2017</v>
      </c>
      <c r="I2263">
        <v>1498</v>
      </c>
      <c r="J2263" t="s">
        <v>10</v>
      </c>
      <c r="K2263" t="str">
        <f>IF(AND(I2263&gt;600,I2263&lt;=1000),"600-1000CC",IF(AND(I2263&gt;1000,I2263&lt;=2000),"1000-2000CC",IF(AND(I2263&gt;2000,I2263&lt;=3000),"2000-3000CC",IF(AND(I2263&gt;3000,I2263&lt;=4000),"3000-4000CC",IF(AND(I2263&gt;4000,I2263&lt;=5000),"4000-5000CC",IF(AND(I2263&gt;5000,I2263&lt;=6000),"&gt;5000CC"))))))</f>
        <v>1000-2000CC</v>
      </c>
    </row>
    <row r="2264" spans="1:11" x14ac:dyDescent="0.3">
      <c r="A2264">
        <v>599</v>
      </c>
      <c r="B2264" t="s">
        <v>499</v>
      </c>
      <c r="C2264" s="10">
        <v>6.5</v>
      </c>
      <c r="D2264" s="3">
        <v>94000</v>
      </c>
      <c r="E2264" t="s">
        <v>12</v>
      </c>
      <c r="F2264" t="s">
        <v>13</v>
      </c>
      <c r="G2264" t="s">
        <v>9</v>
      </c>
      <c r="H2264">
        <v>2016</v>
      </c>
      <c r="I2264">
        <v>998</v>
      </c>
      <c r="J2264" t="s">
        <v>10</v>
      </c>
      <c r="K2264" t="str">
        <f>IF(AND(I2264&gt;600,I2264&lt;=1000),"600-1000CC",IF(AND(I2264&gt;1000,I2264&lt;=2000),"1000-2000CC",IF(AND(I2264&gt;2000,I2264&lt;=3000),"2000-3000CC",IF(AND(I2264&gt;3000,I2264&lt;=4000),"3000-4000CC",IF(AND(I2264&gt;4000,I2264&lt;=5000),"4000-5000CC",IF(AND(I2264&gt;5000,I2264&lt;=6000),"&gt;5000CC"))))))</f>
        <v>600-1000CC</v>
      </c>
    </row>
    <row r="2265" spans="1:11" x14ac:dyDescent="0.3">
      <c r="A2265">
        <v>789</v>
      </c>
      <c r="B2265" t="s">
        <v>603</v>
      </c>
      <c r="C2265" s="10">
        <v>6.5</v>
      </c>
      <c r="D2265" s="3">
        <v>58000</v>
      </c>
      <c r="E2265" t="s">
        <v>7</v>
      </c>
      <c r="F2265" t="s">
        <v>13</v>
      </c>
      <c r="G2265" t="s">
        <v>27</v>
      </c>
      <c r="H2265">
        <v>2011</v>
      </c>
      <c r="I2265">
        <v>1591</v>
      </c>
      <c r="J2265" t="s">
        <v>10</v>
      </c>
      <c r="K2265" t="str">
        <f>IF(AND(I2265&gt;600,I2265&lt;=1000),"600-1000CC",IF(AND(I2265&gt;1000,I2265&lt;=2000),"1000-2000CC",IF(AND(I2265&gt;2000,I2265&lt;=3000),"2000-3000CC",IF(AND(I2265&gt;3000,I2265&lt;=4000),"3000-4000CC",IF(AND(I2265&gt;4000,I2265&lt;=5000),"4000-5000CC",IF(AND(I2265&gt;5000,I2265&lt;=6000),"&gt;5000CC"))))))</f>
        <v>1000-2000CC</v>
      </c>
    </row>
    <row r="2266" spans="1:11" x14ac:dyDescent="0.3">
      <c r="A2266">
        <v>836</v>
      </c>
      <c r="B2266" t="s">
        <v>437</v>
      </c>
      <c r="C2266" s="10">
        <v>6.5</v>
      </c>
      <c r="D2266" s="3">
        <v>42000</v>
      </c>
      <c r="E2266" t="s">
        <v>12</v>
      </c>
      <c r="F2266" t="s">
        <v>8</v>
      </c>
      <c r="G2266" t="s">
        <v>9</v>
      </c>
      <c r="H2266">
        <v>2020</v>
      </c>
      <c r="I2266">
        <v>1461</v>
      </c>
      <c r="J2266" t="s">
        <v>10</v>
      </c>
      <c r="K2266" t="str">
        <f>IF(AND(I2266&gt;600,I2266&lt;=1000),"600-1000CC",IF(AND(I2266&gt;1000,I2266&lt;=2000),"1000-2000CC",IF(AND(I2266&gt;2000,I2266&lt;=3000),"2000-3000CC",IF(AND(I2266&gt;3000,I2266&lt;=4000),"3000-4000CC",IF(AND(I2266&gt;4000,I2266&lt;=5000),"4000-5000CC",IF(AND(I2266&gt;5000,I2266&lt;=6000),"&gt;5000CC"))))))</f>
        <v>1000-2000CC</v>
      </c>
    </row>
    <row r="2267" spans="1:11" x14ac:dyDescent="0.3">
      <c r="A2267">
        <v>856</v>
      </c>
      <c r="B2267" t="s">
        <v>22</v>
      </c>
      <c r="C2267" s="10">
        <v>6.5</v>
      </c>
      <c r="D2267" s="3">
        <v>37800</v>
      </c>
      <c r="E2267" t="s">
        <v>12</v>
      </c>
      <c r="F2267" t="s">
        <v>8</v>
      </c>
      <c r="G2267" t="s">
        <v>9</v>
      </c>
      <c r="H2267">
        <v>2018</v>
      </c>
      <c r="I2267">
        <v>1396</v>
      </c>
      <c r="J2267" t="s">
        <v>61</v>
      </c>
      <c r="K2267" t="str">
        <f>IF(AND(I2267&gt;600,I2267&lt;=1000),"600-1000CC",IF(AND(I2267&gt;1000,I2267&lt;=2000),"1000-2000CC",IF(AND(I2267&gt;2000,I2267&lt;=3000),"2000-3000CC",IF(AND(I2267&gt;3000,I2267&lt;=4000),"3000-4000CC",IF(AND(I2267&gt;4000,I2267&lt;=5000),"4000-5000CC",IF(AND(I2267&gt;5000,I2267&lt;=6000),"&gt;5000CC"))))))</f>
        <v>1000-2000CC</v>
      </c>
    </row>
    <row r="2268" spans="1:11" x14ac:dyDescent="0.3">
      <c r="A2268">
        <v>864</v>
      </c>
      <c r="B2268" t="s">
        <v>642</v>
      </c>
      <c r="C2268" s="10">
        <v>6.5</v>
      </c>
      <c r="D2268" s="3">
        <v>70000</v>
      </c>
      <c r="E2268" t="s">
        <v>7</v>
      </c>
      <c r="F2268" t="s">
        <v>8</v>
      </c>
      <c r="G2268" t="s">
        <v>9</v>
      </c>
      <c r="H2268">
        <v>2016</v>
      </c>
      <c r="I2268">
        <v>998</v>
      </c>
      <c r="J2268" t="s">
        <v>10</v>
      </c>
      <c r="K2268" t="str">
        <f>IF(AND(I2268&gt;600,I2268&lt;=1000),"600-1000CC",IF(AND(I2268&gt;1000,I2268&lt;=2000),"1000-2000CC",IF(AND(I2268&gt;2000,I2268&lt;=3000),"2000-3000CC",IF(AND(I2268&gt;3000,I2268&lt;=4000),"3000-4000CC",IF(AND(I2268&gt;4000,I2268&lt;=5000),"4000-5000CC",IF(AND(I2268&gt;5000,I2268&lt;=6000),"&gt;5000CC"))))))</f>
        <v>600-1000CC</v>
      </c>
    </row>
    <row r="2269" spans="1:11" x14ac:dyDescent="0.3">
      <c r="A2269">
        <v>921</v>
      </c>
      <c r="B2269" t="s">
        <v>679</v>
      </c>
      <c r="C2269" s="10">
        <v>6.5</v>
      </c>
      <c r="D2269" s="3">
        <v>21000</v>
      </c>
      <c r="E2269" t="s">
        <v>12</v>
      </c>
      <c r="F2269" t="s">
        <v>8</v>
      </c>
      <c r="G2269" t="s">
        <v>9</v>
      </c>
      <c r="H2269">
        <v>2020</v>
      </c>
      <c r="I2269">
        <v>998</v>
      </c>
      <c r="J2269" t="s">
        <v>10</v>
      </c>
      <c r="K2269" t="str">
        <f>IF(AND(I2269&gt;600,I2269&lt;=1000),"600-1000CC",IF(AND(I2269&gt;1000,I2269&lt;=2000),"1000-2000CC",IF(AND(I2269&gt;2000,I2269&lt;=3000),"2000-3000CC",IF(AND(I2269&gt;3000,I2269&lt;=4000),"3000-4000CC",IF(AND(I2269&gt;4000,I2269&lt;=5000),"4000-5000CC",IF(AND(I2269&gt;5000,I2269&lt;=6000),"&gt;5000CC"))))))</f>
        <v>600-1000CC</v>
      </c>
    </row>
    <row r="2270" spans="1:11" x14ac:dyDescent="0.3">
      <c r="A2270">
        <v>942</v>
      </c>
      <c r="B2270" t="s">
        <v>693</v>
      </c>
      <c r="C2270" s="10">
        <v>6.5</v>
      </c>
      <c r="D2270" s="3">
        <v>20000</v>
      </c>
      <c r="E2270" t="s">
        <v>12</v>
      </c>
      <c r="F2270" t="s">
        <v>8</v>
      </c>
      <c r="G2270" t="s">
        <v>9</v>
      </c>
      <c r="H2270">
        <v>2020</v>
      </c>
      <c r="I2270">
        <v>2400</v>
      </c>
      <c r="J2270" t="s">
        <v>10</v>
      </c>
      <c r="K2270" t="str">
        <f>IF(AND(I2270&gt;600,I2270&lt;=1000),"600-1000CC",IF(AND(I2270&gt;1000,I2270&lt;=2000),"1000-2000CC",IF(AND(I2270&gt;2000,I2270&lt;=3000),"2000-3000CC",IF(AND(I2270&gt;3000,I2270&lt;=4000),"3000-4000CC",IF(AND(I2270&gt;4000,I2270&lt;=5000),"4000-5000CC",IF(AND(I2270&gt;5000,I2270&lt;=6000),"&gt;5000CC"))))))</f>
        <v>2000-3000CC</v>
      </c>
    </row>
    <row r="2271" spans="1:11" x14ac:dyDescent="0.3">
      <c r="A2271">
        <v>953</v>
      </c>
      <c r="B2271" t="s">
        <v>702</v>
      </c>
      <c r="C2271" s="10">
        <v>6.5</v>
      </c>
      <c r="D2271" s="3">
        <v>65500</v>
      </c>
      <c r="E2271" t="s">
        <v>7</v>
      </c>
      <c r="F2271" t="s">
        <v>8</v>
      </c>
      <c r="G2271" t="s">
        <v>9</v>
      </c>
      <c r="H2271">
        <v>2017</v>
      </c>
      <c r="I2271">
        <v>1461</v>
      </c>
      <c r="J2271" t="s">
        <v>61</v>
      </c>
      <c r="K2271" t="str">
        <f>IF(AND(I2271&gt;600,I2271&lt;=1000),"600-1000CC",IF(AND(I2271&gt;1000,I2271&lt;=2000),"1000-2000CC",IF(AND(I2271&gt;2000,I2271&lt;=3000),"2000-3000CC",IF(AND(I2271&gt;3000,I2271&lt;=4000),"3000-4000CC",IF(AND(I2271&gt;4000,I2271&lt;=5000),"4000-5000CC",IF(AND(I2271&gt;5000,I2271&lt;=6000),"&gt;5000CC"))))))</f>
        <v>1000-2000CC</v>
      </c>
    </row>
    <row r="2272" spans="1:11" x14ac:dyDescent="0.3">
      <c r="A2272">
        <v>1154</v>
      </c>
      <c r="B2272" t="s">
        <v>282</v>
      </c>
      <c r="C2272" s="10">
        <v>6.5</v>
      </c>
      <c r="D2272" s="3">
        <v>65000</v>
      </c>
      <c r="E2272" t="s">
        <v>12</v>
      </c>
      <c r="F2272" t="s">
        <v>8</v>
      </c>
      <c r="G2272" t="s">
        <v>9</v>
      </c>
      <c r="H2272">
        <v>2019</v>
      </c>
      <c r="I2272">
        <v>1582</v>
      </c>
      <c r="J2272" t="s">
        <v>10</v>
      </c>
      <c r="K2272" t="str">
        <f>IF(AND(I2272&gt;600,I2272&lt;=1000),"600-1000CC",IF(AND(I2272&gt;1000,I2272&lt;=2000),"1000-2000CC",IF(AND(I2272&gt;2000,I2272&lt;=3000),"2000-3000CC",IF(AND(I2272&gt;3000,I2272&lt;=4000),"3000-4000CC",IF(AND(I2272&gt;4000,I2272&lt;=5000),"4000-5000CC",IF(AND(I2272&gt;5000,I2272&lt;=6000),"&gt;5000CC"))))))</f>
        <v>1000-2000CC</v>
      </c>
    </row>
    <row r="2273" spans="1:11" x14ac:dyDescent="0.3">
      <c r="A2273">
        <v>1263</v>
      </c>
      <c r="B2273" t="s">
        <v>22</v>
      </c>
      <c r="C2273" s="10">
        <v>6.5</v>
      </c>
      <c r="D2273" s="3">
        <v>46201</v>
      </c>
      <c r="E2273" t="s">
        <v>12</v>
      </c>
      <c r="F2273" t="s">
        <v>8</v>
      </c>
      <c r="G2273" t="s">
        <v>9</v>
      </c>
      <c r="H2273">
        <v>2017</v>
      </c>
      <c r="I2273">
        <v>1197</v>
      </c>
      <c r="J2273" t="s">
        <v>10</v>
      </c>
      <c r="K2273" t="str">
        <f>IF(AND(I2273&gt;600,I2273&lt;=1000),"600-1000CC",IF(AND(I2273&gt;1000,I2273&lt;=2000),"1000-2000CC",IF(AND(I2273&gt;2000,I2273&lt;=3000),"2000-3000CC",IF(AND(I2273&gt;3000,I2273&lt;=4000),"3000-4000CC",IF(AND(I2273&gt;4000,I2273&lt;=5000),"4000-5000CC",IF(AND(I2273&gt;5000,I2273&lt;=6000),"&gt;5000CC"))))))</f>
        <v>1000-2000CC</v>
      </c>
    </row>
    <row r="2274" spans="1:11" x14ac:dyDescent="0.3">
      <c r="A2274">
        <v>1409</v>
      </c>
      <c r="B2274" t="s">
        <v>885</v>
      </c>
      <c r="C2274" s="10">
        <v>6.5</v>
      </c>
      <c r="D2274" s="3">
        <v>110000</v>
      </c>
      <c r="E2274" t="s">
        <v>7</v>
      </c>
      <c r="F2274" t="s">
        <v>8</v>
      </c>
      <c r="G2274" t="s">
        <v>9</v>
      </c>
      <c r="H2274">
        <v>2018</v>
      </c>
      <c r="I2274">
        <v>1582</v>
      </c>
      <c r="J2274" t="s">
        <v>10</v>
      </c>
      <c r="K2274" t="str">
        <f>IF(AND(I2274&gt;600,I2274&lt;=1000),"600-1000CC",IF(AND(I2274&gt;1000,I2274&lt;=2000),"1000-2000CC",IF(AND(I2274&gt;2000,I2274&lt;=3000),"2000-3000CC",IF(AND(I2274&gt;3000,I2274&lt;=4000),"3000-4000CC",IF(AND(I2274&gt;4000,I2274&lt;=5000),"4000-5000CC",IF(AND(I2274&gt;5000,I2274&lt;=6000),"&gt;5000CC"))))))</f>
        <v>1000-2000CC</v>
      </c>
    </row>
    <row r="2275" spans="1:11" x14ac:dyDescent="0.3">
      <c r="A2275">
        <v>1446</v>
      </c>
      <c r="B2275" t="s">
        <v>282</v>
      </c>
      <c r="C2275" s="10">
        <v>6.5</v>
      </c>
      <c r="D2275" s="3">
        <v>65000</v>
      </c>
      <c r="E2275" t="s">
        <v>12</v>
      </c>
      <c r="F2275" t="s">
        <v>8</v>
      </c>
      <c r="G2275" t="s">
        <v>9</v>
      </c>
      <c r="H2275">
        <v>2019</v>
      </c>
      <c r="I2275">
        <v>1368</v>
      </c>
      <c r="J2275" t="s">
        <v>10</v>
      </c>
      <c r="K2275" t="str">
        <f>IF(AND(I2275&gt;600,I2275&lt;=1000),"600-1000CC",IF(AND(I2275&gt;1000,I2275&lt;=2000),"1000-2000CC",IF(AND(I2275&gt;2000,I2275&lt;=3000),"2000-3000CC",IF(AND(I2275&gt;3000,I2275&lt;=4000),"3000-4000CC",IF(AND(I2275&gt;4000,I2275&lt;=5000),"4000-5000CC",IF(AND(I2275&gt;5000,I2275&lt;=6000),"&gt;5000CC"))))))</f>
        <v>1000-2000CC</v>
      </c>
    </row>
    <row r="2276" spans="1:11" x14ac:dyDescent="0.3">
      <c r="A2276">
        <v>1585</v>
      </c>
      <c r="B2276" t="s">
        <v>390</v>
      </c>
      <c r="C2276" s="10">
        <v>6.5</v>
      </c>
      <c r="D2276" s="3">
        <v>90000</v>
      </c>
      <c r="E2276" t="s">
        <v>7</v>
      </c>
      <c r="F2276" t="s">
        <v>13</v>
      </c>
      <c r="G2276" t="s">
        <v>27</v>
      </c>
      <c r="H2276">
        <v>2016</v>
      </c>
      <c r="I2276">
        <v>2494</v>
      </c>
      <c r="J2276" t="s">
        <v>289</v>
      </c>
      <c r="K2276" t="str">
        <f>IF(AND(I2276&gt;600,I2276&lt;=1000),"600-1000CC",IF(AND(I2276&gt;1000,I2276&lt;=2000),"1000-2000CC",IF(AND(I2276&gt;2000,I2276&lt;=3000),"2000-3000CC",IF(AND(I2276&gt;3000,I2276&lt;=4000),"3000-4000CC",IF(AND(I2276&gt;4000,I2276&lt;=5000),"4000-5000CC",IF(AND(I2276&gt;5000,I2276&lt;=6000),"&gt;5000CC"))))))</f>
        <v>2000-3000CC</v>
      </c>
    </row>
    <row r="2277" spans="1:11" x14ac:dyDescent="0.3">
      <c r="A2277">
        <v>2009</v>
      </c>
      <c r="B2277" t="s">
        <v>722</v>
      </c>
      <c r="C2277" s="10">
        <v>6.5</v>
      </c>
      <c r="D2277" s="3">
        <v>87000</v>
      </c>
      <c r="E2277" t="s">
        <v>7</v>
      </c>
      <c r="F2277" t="s">
        <v>8</v>
      </c>
      <c r="G2277" t="s">
        <v>27</v>
      </c>
      <c r="H2277">
        <v>2015</v>
      </c>
      <c r="I2277">
        <v>1798</v>
      </c>
      <c r="J2277" t="s">
        <v>10</v>
      </c>
      <c r="K2277" t="str">
        <f>IF(AND(I2277&gt;600,I2277&lt;=1000),"600-1000CC",IF(AND(I2277&gt;1000,I2277&lt;=2000),"1000-2000CC",IF(AND(I2277&gt;2000,I2277&lt;=3000),"2000-3000CC",IF(AND(I2277&gt;3000,I2277&lt;=4000),"3000-4000CC",IF(AND(I2277&gt;4000,I2277&lt;=5000),"4000-5000CC",IF(AND(I2277&gt;5000,I2277&lt;=6000),"&gt;5000CC"))))))</f>
        <v>1000-2000CC</v>
      </c>
    </row>
    <row r="2278" spans="1:11" x14ac:dyDescent="0.3">
      <c r="A2278">
        <v>2120</v>
      </c>
      <c r="B2278" t="s">
        <v>824</v>
      </c>
      <c r="C2278" s="10">
        <v>6.5</v>
      </c>
      <c r="D2278" s="3">
        <v>70000</v>
      </c>
      <c r="E2278" t="s">
        <v>7</v>
      </c>
      <c r="F2278" t="s">
        <v>8</v>
      </c>
      <c r="G2278" t="s">
        <v>9</v>
      </c>
      <c r="H2278">
        <v>2017</v>
      </c>
      <c r="I2278">
        <v>1061</v>
      </c>
      <c r="J2278" t="s">
        <v>10</v>
      </c>
      <c r="K2278" t="str">
        <f>IF(AND(I2278&gt;600,I2278&lt;=1000),"600-1000CC",IF(AND(I2278&gt;1000,I2278&lt;=2000),"1000-2000CC",IF(AND(I2278&gt;2000,I2278&lt;=3000),"2000-3000CC",IF(AND(I2278&gt;3000,I2278&lt;=4000),"3000-4000CC",IF(AND(I2278&gt;4000,I2278&lt;=5000),"4000-5000CC",IF(AND(I2278&gt;5000,I2278&lt;=6000),"&gt;5000CC"))))))</f>
        <v>1000-2000CC</v>
      </c>
    </row>
    <row r="2279" spans="1:11" x14ac:dyDescent="0.3">
      <c r="A2279">
        <v>2193</v>
      </c>
      <c r="B2279" t="s">
        <v>90</v>
      </c>
      <c r="C2279" s="10">
        <v>6.5</v>
      </c>
      <c r="D2279" s="3">
        <v>79369</v>
      </c>
      <c r="E2279" t="s">
        <v>7</v>
      </c>
      <c r="F2279" t="s">
        <v>8</v>
      </c>
      <c r="G2279" t="s">
        <v>9</v>
      </c>
      <c r="H2279">
        <v>2012</v>
      </c>
      <c r="I2279">
        <v>999</v>
      </c>
      <c r="J2279" t="s">
        <v>10</v>
      </c>
      <c r="K2279" t="str">
        <f>IF(AND(I2279&gt;600,I2279&lt;=1000),"600-1000CC",IF(AND(I2279&gt;1000,I2279&lt;=2000),"1000-2000CC",IF(AND(I2279&gt;2000,I2279&lt;=3000),"2000-3000CC",IF(AND(I2279&gt;3000,I2279&lt;=4000),"3000-4000CC",IF(AND(I2279&gt;4000,I2279&lt;=5000),"4000-5000CC",IF(AND(I2279&gt;5000,I2279&lt;=6000),"&gt;5000CC"))))))</f>
        <v>600-1000CC</v>
      </c>
    </row>
    <row r="2280" spans="1:11" x14ac:dyDescent="0.3">
      <c r="A2280">
        <v>2202</v>
      </c>
      <c r="B2280" t="s">
        <v>445</v>
      </c>
      <c r="C2280" s="10">
        <v>6.5</v>
      </c>
      <c r="D2280" s="3">
        <v>25000</v>
      </c>
      <c r="E2280" t="s">
        <v>12</v>
      </c>
      <c r="F2280" t="s">
        <v>8</v>
      </c>
      <c r="G2280" t="s">
        <v>9</v>
      </c>
      <c r="H2280">
        <v>2017</v>
      </c>
      <c r="I2280">
        <v>796</v>
      </c>
      <c r="J2280" t="s">
        <v>10</v>
      </c>
      <c r="K2280" t="str">
        <f>IF(AND(I2280&gt;600,I2280&lt;=1000),"600-1000CC",IF(AND(I2280&gt;1000,I2280&lt;=2000),"1000-2000CC",IF(AND(I2280&gt;2000,I2280&lt;=3000),"2000-3000CC",IF(AND(I2280&gt;3000,I2280&lt;=4000),"3000-4000CC",IF(AND(I2280&gt;4000,I2280&lt;=5000),"4000-5000CC",IF(AND(I2280&gt;5000,I2280&lt;=6000),"&gt;5000CC"))))))</f>
        <v>600-1000CC</v>
      </c>
    </row>
    <row r="2281" spans="1:11" x14ac:dyDescent="0.3">
      <c r="A2281">
        <v>2217</v>
      </c>
      <c r="B2281" t="s">
        <v>765</v>
      </c>
      <c r="C2281" s="10">
        <v>6.5</v>
      </c>
      <c r="D2281" s="3">
        <v>38238</v>
      </c>
      <c r="E2281" t="s">
        <v>12</v>
      </c>
      <c r="F2281" t="s">
        <v>8</v>
      </c>
      <c r="G2281" t="s">
        <v>9</v>
      </c>
      <c r="H2281">
        <v>2017</v>
      </c>
      <c r="I2281">
        <v>1997</v>
      </c>
      <c r="J2281" t="s">
        <v>10</v>
      </c>
      <c r="K2281" t="str">
        <f>IF(AND(I2281&gt;600,I2281&lt;=1000),"600-1000CC",IF(AND(I2281&gt;1000,I2281&lt;=2000),"1000-2000CC",IF(AND(I2281&gt;2000,I2281&lt;=3000),"2000-3000CC",IF(AND(I2281&gt;3000,I2281&lt;=4000),"3000-4000CC",IF(AND(I2281&gt;4000,I2281&lt;=5000),"4000-5000CC",IF(AND(I2281&gt;5000,I2281&lt;=6000),"&gt;5000CC"))))))</f>
        <v>1000-2000CC</v>
      </c>
    </row>
    <row r="2282" spans="1:11" x14ac:dyDescent="0.3">
      <c r="A2282">
        <v>2326</v>
      </c>
      <c r="B2282" t="s">
        <v>464</v>
      </c>
      <c r="C2282" s="10">
        <v>6.5</v>
      </c>
      <c r="D2282" s="3">
        <v>40000</v>
      </c>
      <c r="E2282" t="s">
        <v>12</v>
      </c>
      <c r="F2282" t="s">
        <v>8</v>
      </c>
      <c r="G2282" t="s">
        <v>9</v>
      </c>
      <c r="H2282">
        <v>2016</v>
      </c>
      <c r="I2282">
        <v>1248</v>
      </c>
      <c r="J2282" t="s">
        <v>10</v>
      </c>
      <c r="K2282" t="str">
        <f>IF(AND(I2282&gt;600,I2282&lt;=1000),"600-1000CC",IF(AND(I2282&gt;1000,I2282&lt;=2000),"1000-2000CC",IF(AND(I2282&gt;2000,I2282&lt;=3000),"2000-3000CC",IF(AND(I2282&gt;3000,I2282&lt;=4000),"3000-4000CC",IF(AND(I2282&gt;4000,I2282&lt;=5000),"4000-5000CC",IF(AND(I2282&gt;5000,I2282&lt;=6000),"&gt;5000CC"))))))</f>
        <v>1000-2000CC</v>
      </c>
    </row>
    <row r="2283" spans="1:11" x14ac:dyDescent="0.3">
      <c r="A2283">
        <v>2346</v>
      </c>
      <c r="B2283" t="s">
        <v>90</v>
      </c>
      <c r="C2283" s="10">
        <v>6.5</v>
      </c>
      <c r="D2283" s="3">
        <v>70000</v>
      </c>
      <c r="E2283" t="s">
        <v>7</v>
      </c>
      <c r="F2283" t="s">
        <v>8</v>
      </c>
      <c r="G2283" t="s">
        <v>27</v>
      </c>
      <c r="H2283">
        <v>2015</v>
      </c>
      <c r="I2283">
        <v>2982</v>
      </c>
      <c r="J2283" t="s">
        <v>10</v>
      </c>
      <c r="K2283" t="str">
        <f>IF(AND(I2283&gt;600,I2283&lt;=1000),"600-1000CC",IF(AND(I2283&gt;1000,I2283&lt;=2000),"1000-2000CC",IF(AND(I2283&gt;2000,I2283&lt;=3000),"2000-3000CC",IF(AND(I2283&gt;3000,I2283&lt;=4000),"3000-4000CC",IF(AND(I2283&gt;4000,I2283&lt;=5000),"4000-5000CC",IF(AND(I2283&gt;5000,I2283&lt;=6000),"&gt;5000CC"))))))</f>
        <v>2000-3000CC</v>
      </c>
    </row>
    <row r="2284" spans="1:11" x14ac:dyDescent="0.3">
      <c r="A2284">
        <v>2369</v>
      </c>
      <c r="B2284" t="s">
        <v>430</v>
      </c>
      <c r="C2284" s="10">
        <v>6.5</v>
      </c>
      <c r="D2284" s="3">
        <v>80000</v>
      </c>
      <c r="E2284" t="s">
        <v>7</v>
      </c>
      <c r="F2284" t="s">
        <v>8</v>
      </c>
      <c r="G2284" t="s">
        <v>9</v>
      </c>
      <c r="H2284">
        <v>2018</v>
      </c>
      <c r="I2284">
        <v>1968</v>
      </c>
      <c r="J2284" t="s">
        <v>10</v>
      </c>
      <c r="K2284" t="str">
        <f>IF(AND(I2284&gt;600,I2284&lt;=1000),"600-1000CC",IF(AND(I2284&gt;1000,I2284&lt;=2000),"1000-2000CC",IF(AND(I2284&gt;2000,I2284&lt;=3000),"2000-3000CC",IF(AND(I2284&gt;3000,I2284&lt;=4000),"3000-4000CC",IF(AND(I2284&gt;4000,I2284&lt;=5000),"4000-5000CC",IF(AND(I2284&gt;5000,I2284&lt;=6000),"&gt;5000CC"))))))</f>
        <v>1000-2000CC</v>
      </c>
    </row>
    <row r="2285" spans="1:11" x14ac:dyDescent="0.3">
      <c r="A2285">
        <v>2569</v>
      </c>
      <c r="B2285" t="s">
        <v>1280</v>
      </c>
      <c r="C2285" s="10">
        <v>6.5</v>
      </c>
      <c r="D2285" s="3">
        <v>12000</v>
      </c>
      <c r="E2285" t="s">
        <v>12</v>
      </c>
      <c r="F2285" t="s">
        <v>8</v>
      </c>
      <c r="G2285" t="s">
        <v>9</v>
      </c>
      <c r="H2285">
        <v>2021</v>
      </c>
      <c r="I2285">
        <v>2179</v>
      </c>
      <c r="J2285" t="s">
        <v>10</v>
      </c>
      <c r="K2285" t="str">
        <f>IF(AND(I2285&gt;600,I2285&lt;=1000),"600-1000CC",IF(AND(I2285&gt;1000,I2285&lt;=2000),"1000-2000CC",IF(AND(I2285&gt;2000,I2285&lt;=3000),"2000-3000CC",IF(AND(I2285&gt;3000,I2285&lt;=4000),"3000-4000CC",IF(AND(I2285&gt;4000,I2285&lt;=5000),"4000-5000CC",IF(AND(I2285&gt;5000,I2285&lt;=6000),"&gt;5000CC"))))))</f>
        <v>2000-3000CC</v>
      </c>
    </row>
    <row r="2286" spans="1:11" x14ac:dyDescent="0.3">
      <c r="A2286">
        <v>2813</v>
      </c>
      <c r="B2286" t="s">
        <v>174</v>
      </c>
      <c r="C2286" s="10">
        <v>6.5</v>
      </c>
      <c r="D2286" s="3">
        <v>53000</v>
      </c>
      <c r="E2286" t="s">
        <v>7</v>
      </c>
      <c r="F2286" t="s">
        <v>8</v>
      </c>
      <c r="G2286" t="s">
        <v>9</v>
      </c>
      <c r="H2286">
        <v>2018</v>
      </c>
      <c r="I2286">
        <v>1197</v>
      </c>
      <c r="J2286" t="s">
        <v>53</v>
      </c>
      <c r="K2286" t="str">
        <f>IF(AND(I2286&gt;600,I2286&lt;=1000),"600-1000CC",IF(AND(I2286&gt;1000,I2286&lt;=2000),"1000-2000CC",IF(AND(I2286&gt;2000,I2286&lt;=3000),"2000-3000CC",IF(AND(I2286&gt;3000,I2286&lt;=4000),"3000-4000CC",IF(AND(I2286&gt;4000,I2286&lt;=5000),"4000-5000CC",IF(AND(I2286&gt;5000,I2286&lt;=6000),"&gt;5000CC"))))))</f>
        <v>1000-2000CC</v>
      </c>
    </row>
    <row r="2287" spans="1:11" x14ac:dyDescent="0.3">
      <c r="A2287">
        <v>2825</v>
      </c>
      <c r="B2287" t="s">
        <v>464</v>
      </c>
      <c r="C2287" s="10">
        <v>6.5</v>
      </c>
      <c r="D2287" s="3">
        <v>120000</v>
      </c>
      <c r="E2287" t="s">
        <v>12</v>
      </c>
      <c r="F2287" t="s">
        <v>8</v>
      </c>
      <c r="G2287" t="s">
        <v>9</v>
      </c>
      <c r="H2287">
        <v>2017</v>
      </c>
      <c r="I2287">
        <v>1498</v>
      </c>
      <c r="J2287" t="s">
        <v>10</v>
      </c>
      <c r="K2287" t="str">
        <f>IF(AND(I2287&gt;600,I2287&lt;=1000),"600-1000CC",IF(AND(I2287&gt;1000,I2287&lt;=2000),"1000-2000CC",IF(AND(I2287&gt;2000,I2287&lt;=3000),"2000-3000CC",IF(AND(I2287&gt;3000,I2287&lt;=4000),"3000-4000CC",IF(AND(I2287&gt;4000,I2287&lt;=5000),"4000-5000CC",IF(AND(I2287&gt;5000,I2287&lt;=6000),"&gt;5000CC"))))))</f>
        <v>1000-2000CC</v>
      </c>
    </row>
    <row r="2288" spans="1:11" x14ac:dyDescent="0.3">
      <c r="A2288">
        <v>2894</v>
      </c>
      <c r="B2288" t="s">
        <v>926</v>
      </c>
      <c r="C2288" s="10">
        <v>6.5</v>
      </c>
      <c r="D2288" s="3">
        <v>20000</v>
      </c>
      <c r="E2288" t="s">
        <v>12</v>
      </c>
      <c r="F2288" t="s">
        <v>13</v>
      </c>
      <c r="G2288" t="s">
        <v>9</v>
      </c>
      <c r="H2288">
        <v>2020</v>
      </c>
      <c r="I2288">
        <v>1451</v>
      </c>
      <c r="J2288" t="s">
        <v>61</v>
      </c>
      <c r="K2288" t="str">
        <f>IF(AND(I2288&gt;600,I2288&lt;=1000),"600-1000CC",IF(AND(I2288&gt;1000,I2288&lt;=2000),"1000-2000CC",IF(AND(I2288&gt;2000,I2288&lt;=3000),"2000-3000CC",IF(AND(I2288&gt;3000,I2288&lt;=4000),"3000-4000CC",IF(AND(I2288&gt;4000,I2288&lt;=5000),"4000-5000CC",IF(AND(I2288&gt;5000,I2288&lt;=6000),"&gt;5000CC"))))))</f>
        <v>1000-2000CC</v>
      </c>
    </row>
    <row r="2289" spans="1:11" x14ac:dyDescent="0.3">
      <c r="A2289">
        <v>2902</v>
      </c>
      <c r="B2289" t="s">
        <v>1374</v>
      </c>
      <c r="C2289" s="10">
        <v>6.5</v>
      </c>
      <c r="D2289" s="3">
        <v>120000</v>
      </c>
      <c r="E2289" t="s">
        <v>7</v>
      </c>
      <c r="F2289" t="s">
        <v>8</v>
      </c>
      <c r="G2289" t="s">
        <v>27</v>
      </c>
      <c r="H2289">
        <v>2013</v>
      </c>
      <c r="I2289">
        <v>998</v>
      </c>
      <c r="J2289" t="s">
        <v>127</v>
      </c>
      <c r="K2289" t="str">
        <f>IF(AND(I2289&gt;600,I2289&lt;=1000),"600-1000CC",IF(AND(I2289&gt;1000,I2289&lt;=2000),"1000-2000CC",IF(AND(I2289&gt;2000,I2289&lt;=3000),"2000-3000CC",IF(AND(I2289&gt;3000,I2289&lt;=4000),"3000-4000CC",IF(AND(I2289&gt;4000,I2289&lt;=5000),"4000-5000CC",IF(AND(I2289&gt;5000,I2289&lt;=6000),"&gt;5000CC"))))))</f>
        <v>600-1000CC</v>
      </c>
    </row>
    <row r="2290" spans="1:11" x14ac:dyDescent="0.3">
      <c r="A2290">
        <v>3015</v>
      </c>
      <c r="B2290" t="s">
        <v>282</v>
      </c>
      <c r="C2290" s="10">
        <v>6.5</v>
      </c>
      <c r="D2290" s="3">
        <v>65000</v>
      </c>
      <c r="E2290" t="s">
        <v>12</v>
      </c>
      <c r="F2290" t="s">
        <v>8</v>
      </c>
      <c r="G2290" t="s">
        <v>9</v>
      </c>
      <c r="H2290">
        <v>2019</v>
      </c>
      <c r="I2290">
        <v>2179</v>
      </c>
      <c r="J2290" t="s">
        <v>10</v>
      </c>
      <c r="K2290" t="str">
        <f>IF(AND(I2290&gt;600,I2290&lt;=1000),"600-1000CC",IF(AND(I2290&gt;1000,I2290&lt;=2000),"1000-2000CC",IF(AND(I2290&gt;2000,I2290&lt;=3000),"2000-3000CC",IF(AND(I2290&gt;3000,I2290&lt;=4000),"3000-4000CC",IF(AND(I2290&gt;4000,I2290&lt;=5000),"4000-5000CC",IF(AND(I2290&gt;5000,I2290&lt;=6000),"&gt;5000CC"))))))</f>
        <v>2000-3000CC</v>
      </c>
    </row>
    <row r="2291" spans="1:11" x14ac:dyDescent="0.3">
      <c r="A2291">
        <v>3047</v>
      </c>
      <c r="B2291" t="s">
        <v>638</v>
      </c>
      <c r="C2291" s="10">
        <v>6.5</v>
      </c>
      <c r="D2291" s="3">
        <v>60000</v>
      </c>
      <c r="E2291" t="s">
        <v>7</v>
      </c>
      <c r="F2291" t="s">
        <v>8</v>
      </c>
      <c r="G2291" t="s">
        <v>27</v>
      </c>
      <c r="H2291">
        <v>2017</v>
      </c>
      <c r="I2291">
        <v>796</v>
      </c>
      <c r="J2291" t="s">
        <v>61</v>
      </c>
      <c r="K2291" t="str">
        <f>IF(AND(I2291&gt;600,I2291&lt;=1000),"600-1000CC",IF(AND(I2291&gt;1000,I2291&lt;=2000),"1000-2000CC",IF(AND(I2291&gt;2000,I2291&lt;=3000),"2000-3000CC",IF(AND(I2291&gt;3000,I2291&lt;=4000),"3000-4000CC",IF(AND(I2291&gt;4000,I2291&lt;=5000),"4000-5000CC",IF(AND(I2291&gt;5000,I2291&lt;=6000),"&gt;5000CC"))))))</f>
        <v>600-1000CC</v>
      </c>
    </row>
    <row r="2292" spans="1:11" x14ac:dyDescent="0.3">
      <c r="A2292">
        <v>3073</v>
      </c>
      <c r="B2292" t="s">
        <v>693</v>
      </c>
      <c r="C2292" s="10">
        <v>6.5</v>
      </c>
      <c r="D2292" s="3">
        <v>15000</v>
      </c>
      <c r="E2292" t="s">
        <v>12</v>
      </c>
      <c r="F2292" t="s">
        <v>8</v>
      </c>
      <c r="G2292" t="s">
        <v>9</v>
      </c>
      <c r="H2292">
        <v>2019</v>
      </c>
      <c r="I2292">
        <v>2967</v>
      </c>
      <c r="J2292" t="s">
        <v>10</v>
      </c>
      <c r="K2292" t="str">
        <f>IF(AND(I2292&gt;600,I2292&lt;=1000),"600-1000CC",IF(AND(I2292&gt;1000,I2292&lt;=2000),"1000-2000CC",IF(AND(I2292&gt;2000,I2292&lt;=3000),"2000-3000CC",IF(AND(I2292&gt;3000,I2292&lt;=4000),"3000-4000CC",IF(AND(I2292&gt;4000,I2292&lt;=5000),"4000-5000CC",IF(AND(I2292&gt;5000,I2292&lt;=6000),"&gt;5000CC"))))))</f>
        <v>2000-3000CC</v>
      </c>
    </row>
    <row r="2293" spans="1:11" x14ac:dyDescent="0.3">
      <c r="A2293">
        <v>3092</v>
      </c>
      <c r="B2293" t="s">
        <v>174</v>
      </c>
      <c r="C2293" s="10">
        <v>6.5</v>
      </c>
      <c r="D2293" s="3">
        <v>70000</v>
      </c>
      <c r="E2293" t="s">
        <v>7</v>
      </c>
      <c r="F2293" t="s">
        <v>8</v>
      </c>
      <c r="G2293" t="s">
        <v>9</v>
      </c>
      <c r="H2293">
        <v>2018</v>
      </c>
      <c r="I2293">
        <v>2995</v>
      </c>
      <c r="J2293" t="s">
        <v>10</v>
      </c>
      <c r="K2293" t="str">
        <f>IF(AND(I2293&gt;600,I2293&lt;=1000),"600-1000CC",IF(AND(I2293&gt;1000,I2293&lt;=2000),"1000-2000CC",IF(AND(I2293&gt;2000,I2293&lt;=3000),"2000-3000CC",IF(AND(I2293&gt;3000,I2293&lt;=4000),"3000-4000CC",IF(AND(I2293&gt;4000,I2293&lt;=5000),"4000-5000CC",IF(AND(I2293&gt;5000,I2293&lt;=6000),"&gt;5000CC"))))))</f>
        <v>2000-3000CC</v>
      </c>
    </row>
    <row r="2294" spans="1:11" x14ac:dyDescent="0.3">
      <c r="A2294">
        <v>3146</v>
      </c>
      <c r="B2294" t="s">
        <v>32</v>
      </c>
      <c r="C2294" s="10">
        <v>6.5</v>
      </c>
      <c r="D2294" s="3">
        <v>35000</v>
      </c>
      <c r="E2294" t="s">
        <v>12</v>
      </c>
      <c r="F2294" t="s">
        <v>8</v>
      </c>
      <c r="G2294" t="s">
        <v>9</v>
      </c>
      <c r="H2294">
        <v>2021</v>
      </c>
      <c r="I2294">
        <v>998</v>
      </c>
      <c r="J2294" t="s">
        <v>10</v>
      </c>
      <c r="K2294" t="str">
        <f>IF(AND(I2294&gt;600,I2294&lt;=1000),"600-1000CC",IF(AND(I2294&gt;1000,I2294&lt;=2000),"1000-2000CC",IF(AND(I2294&gt;2000,I2294&lt;=3000),"2000-3000CC",IF(AND(I2294&gt;3000,I2294&lt;=4000),"3000-4000CC",IF(AND(I2294&gt;4000,I2294&lt;=5000),"4000-5000CC",IF(AND(I2294&gt;5000,I2294&lt;=6000),"&gt;5000CC"))))))</f>
        <v>600-1000CC</v>
      </c>
    </row>
    <row r="2295" spans="1:11" x14ac:dyDescent="0.3">
      <c r="A2295">
        <v>3387</v>
      </c>
      <c r="B2295" t="s">
        <v>1512</v>
      </c>
      <c r="C2295" s="10">
        <v>6.5</v>
      </c>
      <c r="D2295" s="3">
        <v>136000</v>
      </c>
      <c r="E2295" t="s">
        <v>12</v>
      </c>
      <c r="F2295" t="s">
        <v>8</v>
      </c>
      <c r="G2295" t="s">
        <v>75</v>
      </c>
      <c r="H2295">
        <v>2012</v>
      </c>
      <c r="I2295">
        <v>999</v>
      </c>
      <c r="J2295" t="s">
        <v>10</v>
      </c>
      <c r="K2295" t="str">
        <f>IF(AND(I2295&gt;600,I2295&lt;=1000),"600-1000CC",IF(AND(I2295&gt;1000,I2295&lt;=2000),"1000-2000CC",IF(AND(I2295&gt;2000,I2295&lt;=3000),"2000-3000CC",IF(AND(I2295&gt;3000,I2295&lt;=4000),"3000-4000CC",IF(AND(I2295&gt;4000,I2295&lt;=5000),"4000-5000CC",IF(AND(I2295&gt;5000,I2295&lt;=6000),"&gt;5000CC"))))))</f>
        <v>600-1000CC</v>
      </c>
    </row>
    <row r="2296" spans="1:11" x14ac:dyDescent="0.3">
      <c r="A2296">
        <v>3580</v>
      </c>
      <c r="B2296" t="s">
        <v>1455</v>
      </c>
      <c r="C2296" s="10">
        <v>6.5</v>
      </c>
      <c r="D2296" s="3">
        <v>110000</v>
      </c>
      <c r="E2296" t="s">
        <v>7</v>
      </c>
      <c r="F2296" t="s">
        <v>8</v>
      </c>
      <c r="G2296" t="s">
        <v>27</v>
      </c>
      <c r="H2296">
        <v>2017</v>
      </c>
      <c r="I2296">
        <v>993</v>
      </c>
      <c r="J2296" t="s">
        <v>10</v>
      </c>
      <c r="K2296" t="str">
        <f>IF(AND(I2296&gt;600,I2296&lt;=1000),"600-1000CC",IF(AND(I2296&gt;1000,I2296&lt;=2000),"1000-2000CC",IF(AND(I2296&gt;2000,I2296&lt;=3000),"2000-3000CC",IF(AND(I2296&gt;3000,I2296&lt;=4000),"3000-4000CC",IF(AND(I2296&gt;4000,I2296&lt;=5000),"4000-5000CC",IF(AND(I2296&gt;5000,I2296&lt;=6000),"&gt;5000CC"))))))</f>
        <v>600-1000CC</v>
      </c>
    </row>
    <row r="2297" spans="1:11" x14ac:dyDescent="0.3">
      <c r="A2297">
        <v>3603</v>
      </c>
      <c r="B2297" t="s">
        <v>1568</v>
      </c>
      <c r="C2297" s="10">
        <v>6.5</v>
      </c>
      <c r="D2297" s="3">
        <v>90000</v>
      </c>
      <c r="E2297" t="s">
        <v>7</v>
      </c>
      <c r="F2297" t="s">
        <v>8</v>
      </c>
      <c r="G2297" t="s">
        <v>27</v>
      </c>
      <c r="H2297">
        <v>2022</v>
      </c>
      <c r="I2297">
        <v>998</v>
      </c>
      <c r="J2297" t="s">
        <v>10</v>
      </c>
      <c r="K2297" t="str">
        <f>IF(AND(I2297&gt;600,I2297&lt;=1000),"600-1000CC",IF(AND(I2297&gt;1000,I2297&lt;=2000),"1000-2000CC",IF(AND(I2297&gt;2000,I2297&lt;=3000),"2000-3000CC",IF(AND(I2297&gt;3000,I2297&lt;=4000),"3000-4000CC",IF(AND(I2297&gt;4000,I2297&lt;=5000),"4000-5000CC",IF(AND(I2297&gt;5000,I2297&lt;=6000),"&gt;5000CC"))))))</f>
        <v>600-1000CC</v>
      </c>
    </row>
    <row r="2298" spans="1:11" x14ac:dyDescent="0.3">
      <c r="A2298">
        <v>3686</v>
      </c>
      <c r="B2298" t="s">
        <v>1455</v>
      </c>
      <c r="C2298" s="10">
        <v>6.5</v>
      </c>
      <c r="D2298" s="3">
        <v>110000</v>
      </c>
      <c r="E2298" t="s">
        <v>7</v>
      </c>
      <c r="F2298" t="s">
        <v>8</v>
      </c>
      <c r="G2298" t="s">
        <v>27</v>
      </c>
      <c r="H2298">
        <v>2017</v>
      </c>
      <c r="I2298">
        <v>998</v>
      </c>
      <c r="J2298" t="s">
        <v>10</v>
      </c>
      <c r="K2298" t="str">
        <f>IF(AND(I2298&gt;600,I2298&lt;=1000),"600-1000CC",IF(AND(I2298&gt;1000,I2298&lt;=2000),"1000-2000CC",IF(AND(I2298&gt;2000,I2298&lt;=3000),"2000-3000CC",IF(AND(I2298&gt;3000,I2298&lt;=4000),"3000-4000CC",IF(AND(I2298&gt;4000,I2298&lt;=5000),"4000-5000CC",IF(AND(I2298&gt;5000,I2298&lt;=6000),"&gt;5000CC"))))))</f>
        <v>600-1000CC</v>
      </c>
    </row>
    <row r="2299" spans="1:11" x14ac:dyDescent="0.3">
      <c r="A2299">
        <v>3691</v>
      </c>
      <c r="B2299" t="s">
        <v>693</v>
      </c>
      <c r="C2299" s="10">
        <v>6.5</v>
      </c>
      <c r="D2299" s="3">
        <v>20000</v>
      </c>
      <c r="E2299" t="s">
        <v>12</v>
      </c>
      <c r="F2299" t="s">
        <v>8</v>
      </c>
      <c r="G2299" t="s">
        <v>9</v>
      </c>
      <c r="H2299">
        <v>2021</v>
      </c>
      <c r="I2299">
        <v>1248</v>
      </c>
      <c r="J2299" t="s">
        <v>10</v>
      </c>
      <c r="K2299" t="str">
        <f>IF(AND(I2299&gt;600,I2299&lt;=1000),"600-1000CC",IF(AND(I2299&gt;1000,I2299&lt;=2000),"1000-2000CC",IF(AND(I2299&gt;2000,I2299&lt;=3000),"2000-3000CC",IF(AND(I2299&gt;3000,I2299&lt;=4000),"3000-4000CC",IF(AND(I2299&gt;4000,I2299&lt;=5000),"4000-5000CC",IF(AND(I2299&gt;5000,I2299&lt;=6000),"&gt;5000CC"))))))</f>
        <v>1000-2000CC</v>
      </c>
    </row>
    <row r="2300" spans="1:11" x14ac:dyDescent="0.3">
      <c r="A2300">
        <v>3744</v>
      </c>
      <c r="B2300" t="s">
        <v>118</v>
      </c>
      <c r="C2300" s="10">
        <v>6.5</v>
      </c>
      <c r="D2300" s="3">
        <v>33000</v>
      </c>
      <c r="E2300" t="s">
        <v>12</v>
      </c>
      <c r="F2300" t="s">
        <v>8</v>
      </c>
      <c r="G2300" t="s">
        <v>9</v>
      </c>
      <c r="H2300">
        <v>2018</v>
      </c>
      <c r="I2300">
        <v>796</v>
      </c>
      <c r="J2300" t="s">
        <v>61</v>
      </c>
      <c r="K2300" t="str">
        <f>IF(AND(I2300&gt;600,I2300&lt;=1000),"600-1000CC",IF(AND(I2300&gt;1000,I2300&lt;=2000),"1000-2000CC",IF(AND(I2300&gt;2000,I2300&lt;=3000),"2000-3000CC",IF(AND(I2300&gt;3000,I2300&lt;=4000),"3000-4000CC",IF(AND(I2300&gt;4000,I2300&lt;=5000),"4000-5000CC",IF(AND(I2300&gt;5000,I2300&lt;=6000),"&gt;5000CC"))))))</f>
        <v>600-1000CC</v>
      </c>
    </row>
    <row r="2301" spans="1:11" x14ac:dyDescent="0.3">
      <c r="A2301">
        <v>3860</v>
      </c>
      <c r="B2301" t="s">
        <v>1635</v>
      </c>
      <c r="C2301" s="10">
        <v>6.5</v>
      </c>
      <c r="D2301" s="3">
        <v>80000</v>
      </c>
      <c r="E2301" t="s">
        <v>7</v>
      </c>
      <c r="F2301" t="s">
        <v>8</v>
      </c>
      <c r="G2301" t="s">
        <v>9</v>
      </c>
      <c r="H2301">
        <v>2017</v>
      </c>
      <c r="I2301">
        <v>1197</v>
      </c>
      <c r="J2301" t="s">
        <v>10</v>
      </c>
      <c r="K2301" t="str">
        <f>IF(AND(I2301&gt;600,I2301&lt;=1000),"600-1000CC",IF(AND(I2301&gt;1000,I2301&lt;=2000),"1000-2000CC",IF(AND(I2301&gt;2000,I2301&lt;=3000),"2000-3000CC",IF(AND(I2301&gt;3000,I2301&lt;=4000),"3000-4000CC",IF(AND(I2301&gt;4000,I2301&lt;=5000),"4000-5000CC",IF(AND(I2301&gt;5000,I2301&lt;=6000),"&gt;5000CC"))))))</f>
        <v>1000-2000CC</v>
      </c>
    </row>
    <row r="2302" spans="1:11" x14ac:dyDescent="0.3">
      <c r="A2302">
        <v>3876</v>
      </c>
      <c r="B2302" t="s">
        <v>1642</v>
      </c>
      <c r="C2302" s="10">
        <v>6.5</v>
      </c>
      <c r="D2302" s="3">
        <v>17000</v>
      </c>
      <c r="E2302" t="s">
        <v>12</v>
      </c>
      <c r="F2302" t="s">
        <v>8</v>
      </c>
      <c r="G2302" t="s">
        <v>9</v>
      </c>
      <c r="H2302">
        <v>2022</v>
      </c>
      <c r="I2302">
        <v>1462</v>
      </c>
      <c r="J2302" t="s">
        <v>10</v>
      </c>
      <c r="K2302" t="str">
        <f>IF(AND(I2302&gt;600,I2302&lt;=1000),"600-1000CC",IF(AND(I2302&gt;1000,I2302&lt;=2000),"1000-2000CC",IF(AND(I2302&gt;2000,I2302&lt;=3000),"2000-3000CC",IF(AND(I2302&gt;3000,I2302&lt;=4000),"3000-4000CC",IF(AND(I2302&gt;4000,I2302&lt;=5000),"4000-5000CC",IF(AND(I2302&gt;5000,I2302&lt;=6000),"&gt;5000CC"))))))</f>
        <v>1000-2000CC</v>
      </c>
    </row>
    <row r="2303" spans="1:11" x14ac:dyDescent="0.3">
      <c r="A2303">
        <v>4111</v>
      </c>
      <c r="B2303" t="s">
        <v>1690</v>
      </c>
      <c r="C2303" s="10">
        <v>6.5</v>
      </c>
      <c r="D2303" s="3">
        <v>35000</v>
      </c>
      <c r="E2303" t="s">
        <v>242</v>
      </c>
      <c r="F2303" t="s">
        <v>8</v>
      </c>
      <c r="G2303" t="s">
        <v>9</v>
      </c>
      <c r="H2303">
        <v>2022</v>
      </c>
      <c r="I2303">
        <v>2489</v>
      </c>
      <c r="J2303" t="s">
        <v>10</v>
      </c>
      <c r="K2303" t="str">
        <f>IF(AND(I2303&gt;600,I2303&lt;=1000),"600-1000CC",IF(AND(I2303&gt;1000,I2303&lt;=2000),"1000-2000CC",IF(AND(I2303&gt;2000,I2303&lt;=3000),"2000-3000CC",IF(AND(I2303&gt;3000,I2303&lt;=4000),"3000-4000CC",IF(AND(I2303&gt;4000,I2303&lt;=5000),"4000-5000CC",IF(AND(I2303&gt;5000,I2303&lt;=6000),"&gt;5000CC"))))))</f>
        <v>2000-3000CC</v>
      </c>
    </row>
    <row r="2304" spans="1:11" x14ac:dyDescent="0.3">
      <c r="A2304">
        <v>4434</v>
      </c>
      <c r="B2304" t="s">
        <v>406</v>
      </c>
      <c r="C2304" s="10">
        <v>6.5</v>
      </c>
      <c r="D2304" s="3">
        <v>60000</v>
      </c>
      <c r="E2304" t="s">
        <v>7</v>
      </c>
      <c r="F2304" t="s">
        <v>8</v>
      </c>
      <c r="G2304" t="s">
        <v>27</v>
      </c>
      <c r="H2304">
        <v>2019</v>
      </c>
      <c r="I2304">
        <v>1197</v>
      </c>
      <c r="J2304" t="s">
        <v>10</v>
      </c>
      <c r="K2304" t="str">
        <f>IF(AND(I2304&gt;600,I2304&lt;=1000),"600-1000CC",IF(AND(I2304&gt;1000,I2304&lt;=2000),"1000-2000CC",IF(AND(I2304&gt;2000,I2304&lt;=3000),"2000-3000CC",IF(AND(I2304&gt;3000,I2304&lt;=4000),"3000-4000CC",IF(AND(I2304&gt;4000,I2304&lt;=5000),"4000-5000CC",IF(AND(I2304&gt;5000,I2304&lt;=6000),"&gt;5000CC"))))))</f>
        <v>1000-2000CC</v>
      </c>
    </row>
    <row r="2305" spans="1:11" x14ac:dyDescent="0.3">
      <c r="A2305">
        <v>4438</v>
      </c>
      <c r="B2305" t="s">
        <v>471</v>
      </c>
      <c r="C2305" s="10">
        <v>6.5</v>
      </c>
      <c r="D2305" s="3">
        <v>70000</v>
      </c>
      <c r="E2305" t="s">
        <v>12</v>
      </c>
      <c r="F2305" t="s">
        <v>8</v>
      </c>
      <c r="G2305" t="s">
        <v>9</v>
      </c>
      <c r="H2305">
        <v>2018</v>
      </c>
      <c r="I2305">
        <v>1197</v>
      </c>
      <c r="J2305" t="s">
        <v>10</v>
      </c>
      <c r="K2305" t="str">
        <f>IF(AND(I2305&gt;600,I2305&lt;=1000),"600-1000CC",IF(AND(I2305&gt;1000,I2305&lt;=2000),"1000-2000CC",IF(AND(I2305&gt;2000,I2305&lt;=3000),"2000-3000CC",IF(AND(I2305&gt;3000,I2305&lt;=4000),"3000-4000CC",IF(AND(I2305&gt;4000,I2305&lt;=5000),"4000-5000CC",IF(AND(I2305&gt;5000,I2305&lt;=6000),"&gt;5000CC"))))))</f>
        <v>1000-2000CC</v>
      </c>
    </row>
    <row r="2306" spans="1:11" x14ac:dyDescent="0.3">
      <c r="A2306">
        <v>4542</v>
      </c>
      <c r="B2306" t="s">
        <v>306</v>
      </c>
      <c r="C2306" s="10">
        <v>6.5</v>
      </c>
      <c r="D2306" s="3">
        <v>44000</v>
      </c>
      <c r="E2306" t="s">
        <v>12</v>
      </c>
      <c r="F2306" t="s">
        <v>13</v>
      </c>
      <c r="G2306" t="s">
        <v>27</v>
      </c>
      <c r="H2306">
        <v>2014</v>
      </c>
      <c r="I2306">
        <v>796</v>
      </c>
      <c r="J2306" t="s">
        <v>10</v>
      </c>
      <c r="K2306" t="str">
        <f>IF(AND(I2306&gt;600,I2306&lt;=1000),"600-1000CC",IF(AND(I2306&gt;1000,I2306&lt;=2000),"1000-2000CC",IF(AND(I2306&gt;2000,I2306&lt;=3000),"2000-3000CC",IF(AND(I2306&gt;3000,I2306&lt;=4000),"3000-4000CC",IF(AND(I2306&gt;4000,I2306&lt;=5000),"4000-5000CC",IF(AND(I2306&gt;5000,I2306&lt;=6000),"&gt;5000CC"))))))</f>
        <v>600-1000CC</v>
      </c>
    </row>
    <row r="2307" spans="1:11" x14ac:dyDescent="0.3">
      <c r="A2307">
        <v>5400</v>
      </c>
      <c r="B2307" t="s">
        <v>725</v>
      </c>
      <c r="C2307" s="10">
        <v>6.5</v>
      </c>
      <c r="D2307" s="3">
        <v>25000</v>
      </c>
      <c r="E2307" t="s">
        <v>12</v>
      </c>
      <c r="F2307" t="s">
        <v>8</v>
      </c>
      <c r="G2307" t="s">
        <v>27</v>
      </c>
      <c r="H2307">
        <v>2019</v>
      </c>
      <c r="I2307">
        <v>2993</v>
      </c>
      <c r="J2307" t="s">
        <v>10</v>
      </c>
      <c r="K2307" t="str">
        <f>IF(AND(I2307&gt;600,I2307&lt;=1000),"600-1000CC",IF(AND(I2307&gt;1000,I2307&lt;=2000),"1000-2000CC",IF(AND(I2307&gt;2000,I2307&lt;=3000),"2000-3000CC",IF(AND(I2307&gt;3000,I2307&lt;=4000),"3000-4000CC",IF(AND(I2307&gt;4000,I2307&lt;=5000),"4000-5000CC",IF(AND(I2307&gt;5000,I2307&lt;=6000),"&gt;5000CC"))))))</f>
        <v>2000-3000CC</v>
      </c>
    </row>
    <row r="2308" spans="1:11" x14ac:dyDescent="0.3">
      <c r="A2308">
        <v>5443</v>
      </c>
      <c r="B2308" t="s">
        <v>353</v>
      </c>
      <c r="C2308" s="10">
        <v>6.5</v>
      </c>
      <c r="D2308" s="3">
        <v>120000</v>
      </c>
      <c r="E2308" t="s">
        <v>7</v>
      </c>
      <c r="F2308" t="s">
        <v>8</v>
      </c>
      <c r="G2308" t="s">
        <v>27</v>
      </c>
      <c r="H2308">
        <v>2016</v>
      </c>
      <c r="I2308">
        <v>1353</v>
      </c>
      <c r="J2308" t="s">
        <v>61</v>
      </c>
      <c r="K2308" t="str">
        <f>IF(AND(I2308&gt;600,I2308&lt;=1000),"600-1000CC",IF(AND(I2308&gt;1000,I2308&lt;=2000),"1000-2000CC",IF(AND(I2308&gt;2000,I2308&lt;=3000),"2000-3000CC",IF(AND(I2308&gt;3000,I2308&lt;=4000),"3000-4000CC",IF(AND(I2308&gt;4000,I2308&lt;=5000),"4000-5000CC",IF(AND(I2308&gt;5000,I2308&lt;=6000),"&gt;5000CC"))))))</f>
        <v>1000-2000CC</v>
      </c>
    </row>
    <row r="2309" spans="1:11" x14ac:dyDescent="0.3">
      <c r="A2309">
        <v>5444</v>
      </c>
      <c r="B2309" t="s">
        <v>203</v>
      </c>
      <c r="C2309" s="10">
        <v>6.5</v>
      </c>
      <c r="D2309" s="3">
        <v>90000</v>
      </c>
      <c r="E2309" t="s">
        <v>12</v>
      </c>
      <c r="F2309" t="s">
        <v>8</v>
      </c>
      <c r="G2309" t="s">
        <v>27</v>
      </c>
      <c r="H2309">
        <v>2018</v>
      </c>
      <c r="I2309">
        <v>1197</v>
      </c>
      <c r="J2309" t="s">
        <v>61</v>
      </c>
      <c r="K2309" t="str">
        <f>IF(AND(I2309&gt;600,I2309&lt;=1000),"600-1000CC",IF(AND(I2309&gt;1000,I2309&lt;=2000),"1000-2000CC",IF(AND(I2309&gt;2000,I2309&lt;=3000),"2000-3000CC",IF(AND(I2309&gt;3000,I2309&lt;=4000),"3000-4000CC",IF(AND(I2309&gt;4000,I2309&lt;=5000),"4000-5000CC",IF(AND(I2309&gt;5000,I2309&lt;=6000),"&gt;5000CC"))))))</f>
        <v>1000-2000CC</v>
      </c>
    </row>
    <row r="2310" spans="1:11" x14ac:dyDescent="0.3">
      <c r="A2310">
        <v>790</v>
      </c>
      <c r="B2310" t="s">
        <v>604</v>
      </c>
      <c r="C2310" s="10">
        <v>6.49</v>
      </c>
      <c r="D2310" s="3">
        <v>49613</v>
      </c>
      <c r="E2310" t="s">
        <v>12</v>
      </c>
      <c r="F2310" t="s">
        <v>8</v>
      </c>
      <c r="G2310" t="s">
        <v>9</v>
      </c>
      <c r="H2310">
        <v>2017</v>
      </c>
      <c r="I2310">
        <v>1461</v>
      </c>
      <c r="J2310" t="s">
        <v>10</v>
      </c>
      <c r="K2310" t="str">
        <f>IF(AND(I2310&gt;600,I2310&lt;=1000),"600-1000CC",IF(AND(I2310&gt;1000,I2310&lt;=2000),"1000-2000CC",IF(AND(I2310&gt;2000,I2310&lt;=3000),"2000-3000CC",IF(AND(I2310&gt;3000,I2310&lt;=4000),"3000-4000CC",IF(AND(I2310&gt;4000,I2310&lt;=5000),"4000-5000CC",IF(AND(I2310&gt;5000,I2310&lt;=6000),"&gt;5000CC"))))))</f>
        <v>1000-2000CC</v>
      </c>
    </row>
    <row r="2311" spans="1:11" x14ac:dyDescent="0.3">
      <c r="A2311">
        <v>2130</v>
      </c>
      <c r="B2311" t="s">
        <v>1125</v>
      </c>
      <c r="C2311" s="10">
        <v>6.49</v>
      </c>
      <c r="D2311" s="3">
        <v>70000</v>
      </c>
      <c r="E2311" t="s">
        <v>7</v>
      </c>
      <c r="F2311" t="s">
        <v>13</v>
      </c>
      <c r="G2311" t="s">
        <v>27</v>
      </c>
      <c r="H2311">
        <v>2010</v>
      </c>
      <c r="I2311">
        <v>2967</v>
      </c>
      <c r="J2311" t="s">
        <v>10</v>
      </c>
      <c r="K2311" t="str">
        <f>IF(AND(I2311&gt;600,I2311&lt;=1000),"600-1000CC",IF(AND(I2311&gt;1000,I2311&lt;=2000),"1000-2000CC",IF(AND(I2311&gt;2000,I2311&lt;=3000),"2000-3000CC",IF(AND(I2311&gt;3000,I2311&lt;=4000),"3000-4000CC",IF(AND(I2311&gt;4000,I2311&lt;=5000),"4000-5000CC",IF(AND(I2311&gt;5000,I2311&lt;=6000),"&gt;5000CC"))))))</f>
        <v>2000-3000CC</v>
      </c>
    </row>
    <row r="2312" spans="1:11" x14ac:dyDescent="0.3">
      <c r="A2312">
        <v>2169</v>
      </c>
      <c r="B2312" t="s">
        <v>1102</v>
      </c>
      <c r="C2312" s="10">
        <v>6.49</v>
      </c>
      <c r="D2312" s="3">
        <v>44877</v>
      </c>
      <c r="E2312" t="s">
        <v>12</v>
      </c>
      <c r="F2312" t="s">
        <v>8</v>
      </c>
      <c r="G2312" t="s">
        <v>9</v>
      </c>
      <c r="H2312">
        <v>2016</v>
      </c>
      <c r="I2312">
        <v>1298</v>
      </c>
      <c r="J2312" t="s">
        <v>61</v>
      </c>
      <c r="K2312" t="str">
        <f>IF(AND(I2312&gt;600,I2312&lt;=1000),"600-1000CC",IF(AND(I2312&gt;1000,I2312&lt;=2000),"1000-2000CC",IF(AND(I2312&gt;2000,I2312&lt;=3000),"2000-3000CC",IF(AND(I2312&gt;3000,I2312&lt;=4000),"3000-4000CC",IF(AND(I2312&gt;4000,I2312&lt;=5000),"4000-5000CC",IF(AND(I2312&gt;5000,I2312&lt;=6000),"&gt;5000CC"))))))</f>
        <v>1000-2000CC</v>
      </c>
    </row>
    <row r="2313" spans="1:11" x14ac:dyDescent="0.3">
      <c r="A2313">
        <v>493</v>
      </c>
      <c r="B2313" t="s">
        <v>428</v>
      </c>
      <c r="C2313" s="10">
        <v>6.48</v>
      </c>
      <c r="D2313" s="3">
        <v>15000</v>
      </c>
      <c r="E2313" t="s">
        <v>12</v>
      </c>
      <c r="F2313" t="s">
        <v>8</v>
      </c>
      <c r="G2313" t="s">
        <v>9</v>
      </c>
      <c r="H2313">
        <v>2021</v>
      </c>
      <c r="I2313">
        <v>1248</v>
      </c>
      <c r="J2313" t="s">
        <v>10</v>
      </c>
      <c r="K2313" t="str">
        <f>IF(AND(I2313&gt;600,I2313&lt;=1000),"600-1000CC",IF(AND(I2313&gt;1000,I2313&lt;=2000),"1000-2000CC",IF(AND(I2313&gt;2000,I2313&lt;=3000),"2000-3000CC",IF(AND(I2313&gt;3000,I2313&lt;=4000),"3000-4000CC",IF(AND(I2313&gt;4000,I2313&lt;=5000),"4000-5000CC",IF(AND(I2313&gt;5000,I2313&lt;=6000),"&gt;5000CC"))))))</f>
        <v>1000-2000CC</v>
      </c>
    </row>
    <row r="2314" spans="1:11" x14ac:dyDescent="0.3">
      <c r="A2314">
        <v>4237</v>
      </c>
      <c r="B2314" t="s">
        <v>29</v>
      </c>
      <c r="C2314" s="10">
        <v>6.48</v>
      </c>
      <c r="D2314" s="3">
        <v>33877</v>
      </c>
      <c r="E2314" t="s">
        <v>12</v>
      </c>
      <c r="F2314" t="s">
        <v>8</v>
      </c>
      <c r="G2314" t="s">
        <v>9</v>
      </c>
      <c r="H2314">
        <v>2018</v>
      </c>
      <c r="I2314">
        <v>1495</v>
      </c>
      <c r="J2314" t="s">
        <v>10</v>
      </c>
      <c r="K2314" t="str">
        <f>IF(AND(I2314&gt;600,I2314&lt;=1000),"600-1000CC",IF(AND(I2314&gt;1000,I2314&lt;=2000),"1000-2000CC",IF(AND(I2314&gt;2000,I2314&lt;=3000),"2000-3000CC",IF(AND(I2314&gt;3000,I2314&lt;=4000),"3000-4000CC",IF(AND(I2314&gt;4000,I2314&lt;=5000),"4000-5000CC",IF(AND(I2314&gt;5000,I2314&lt;=6000),"&gt;5000CC"))))))</f>
        <v>1000-2000CC</v>
      </c>
    </row>
    <row r="2315" spans="1:11" x14ac:dyDescent="0.3">
      <c r="A2315">
        <v>4998</v>
      </c>
      <c r="B2315" t="s">
        <v>42</v>
      </c>
      <c r="C2315" s="10">
        <v>6.48</v>
      </c>
      <c r="D2315" s="3">
        <v>99163</v>
      </c>
      <c r="E2315" t="s">
        <v>12</v>
      </c>
      <c r="F2315" t="s">
        <v>13</v>
      </c>
      <c r="G2315" t="s">
        <v>9</v>
      </c>
      <c r="H2315">
        <v>2015</v>
      </c>
      <c r="I2315">
        <v>1497</v>
      </c>
      <c r="J2315" t="s">
        <v>10</v>
      </c>
      <c r="K2315" t="str">
        <f>IF(AND(I2315&gt;600,I2315&lt;=1000),"600-1000CC",IF(AND(I2315&gt;1000,I2315&lt;=2000),"1000-2000CC",IF(AND(I2315&gt;2000,I2315&lt;=3000),"2000-3000CC",IF(AND(I2315&gt;3000,I2315&lt;=4000),"3000-4000CC",IF(AND(I2315&gt;4000,I2315&lt;=5000),"4000-5000CC",IF(AND(I2315&gt;5000,I2315&lt;=6000),"&gt;5000CC"))))))</f>
        <v>1000-2000CC</v>
      </c>
    </row>
    <row r="2316" spans="1:11" x14ac:dyDescent="0.3">
      <c r="A2316">
        <v>5019</v>
      </c>
      <c r="B2316" t="s">
        <v>1845</v>
      </c>
      <c r="C2316" s="10">
        <v>6.47</v>
      </c>
      <c r="D2316" s="3">
        <v>42681</v>
      </c>
      <c r="E2316" t="s">
        <v>12</v>
      </c>
      <c r="F2316" t="s">
        <v>8</v>
      </c>
      <c r="G2316" t="s">
        <v>9</v>
      </c>
      <c r="H2316">
        <v>2017</v>
      </c>
      <c r="I2316">
        <v>1086</v>
      </c>
      <c r="J2316" t="s">
        <v>10</v>
      </c>
      <c r="K2316" t="str">
        <f>IF(AND(I2316&gt;600,I2316&lt;=1000),"600-1000CC",IF(AND(I2316&gt;1000,I2316&lt;=2000),"1000-2000CC",IF(AND(I2316&gt;2000,I2316&lt;=3000),"2000-3000CC",IF(AND(I2316&gt;3000,I2316&lt;=4000),"3000-4000CC",IF(AND(I2316&gt;4000,I2316&lt;=5000),"4000-5000CC",IF(AND(I2316&gt;5000,I2316&lt;=6000),"&gt;5000CC"))))))</f>
        <v>1000-2000CC</v>
      </c>
    </row>
    <row r="2317" spans="1:11" x14ac:dyDescent="0.3">
      <c r="A2317">
        <v>2452</v>
      </c>
      <c r="B2317" t="s">
        <v>1156</v>
      </c>
      <c r="C2317" s="10">
        <v>6.46</v>
      </c>
      <c r="D2317" s="3">
        <v>76268</v>
      </c>
      <c r="E2317" t="s">
        <v>7</v>
      </c>
      <c r="F2317" t="s">
        <v>13</v>
      </c>
      <c r="G2317" t="s">
        <v>27</v>
      </c>
      <c r="H2317">
        <v>2017</v>
      </c>
      <c r="I2317">
        <v>1197</v>
      </c>
      <c r="J2317" t="s">
        <v>10</v>
      </c>
      <c r="K2317" t="str">
        <f>IF(AND(I2317&gt;600,I2317&lt;=1000),"600-1000CC",IF(AND(I2317&gt;1000,I2317&lt;=2000),"1000-2000CC",IF(AND(I2317&gt;2000,I2317&lt;=3000),"2000-3000CC",IF(AND(I2317&gt;3000,I2317&lt;=4000),"3000-4000CC",IF(AND(I2317&gt;4000,I2317&lt;=5000),"4000-5000CC",IF(AND(I2317&gt;5000,I2317&lt;=6000),"&gt;5000CC"))))))</f>
        <v>1000-2000CC</v>
      </c>
    </row>
    <row r="2318" spans="1:11" x14ac:dyDescent="0.3">
      <c r="A2318">
        <v>3281</v>
      </c>
      <c r="B2318" t="s">
        <v>925</v>
      </c>
      <c r="C2318" s="10">
        <v>6.46</v>
      </c>
      <c r="D2318" s="3">
        <v>13308</v>
      </c>
      <c r="E2318" t="s">
        <v>12</v>
      </c>
      <c r="F2318" t="s">
        <v>8</v>
      </c>
      <c r="G2318" t="s">
        <v>9</v>
      </c>
      <c r="H2318">
        <v>2019</v>
      </c>
      <c r="I2318">
        <v>998</v>
      </c>
      <c r="J2318" t="s">
        <v>61</v>
      </c>
      <c r="K2318" t="str">
        <f>IF(AND(I2318&gt;600,I2318&lt;=1000),"600-1000CC",IF(AND(I2318&gt;1000,I2318&lt;=2000),"1000-2000CC",IF(AND(I2318&gt;2000,I2318&lt;=3000),"2000-3000CC",IF(AND(I2318&gt;3000,I2318&lt;=4000),"3000-4000CC",IF(AND(I2318&gt;4000,I2318&lt;=5000),"4000-5000CC",IF(AND(I2318&gt;5000,I2318&lt;=6000),"&gt;5000CC"))))))</f>
        <v>600-1000CC</v>
      </c>
    </row>
    <row r="2319" spans="1:11" x14ac:dyDescent="0.3">
      <c r="A2319">
        <v>3429</v>
      </c>
      <c r="B2319" t="s">
        <v>1524</v>
      </c>
      <c r="C2319" s="10">
        <v>6.46</v>
      </c>
      <c r="D2319" s="3">
        <v>205129</v>
      </c>
      <c r="E2319" t="s">
        <v>7</v>
      </c>
      <c r="F2319" t="s">
        <v>8</v>
      </c>
      <c r="G2319" t="s">
        <v>9</v>
      </c>
      <c r="H2319">
        <v>2014</v>
      </c>
      <c r="I2319">
        <v>1193</v>
      </c>
      <c r="J2319" t="s">
        <v>10</v>
      </c>
      <c r="K2319" t="str">
        <f>IF(AND(I2319&gt;600,I2319&lt;=1000),"600-1000CC",IF(AND(I2319&gt;1000,I2319&lt;=2000),"1000-2000CC",IF(AND(I2319&gt;2000,I2319&lt;=3000),"2000-3000CC",IF(AND(I2319&gt;3000,I2319&lt;=4000),"3000-4000CC",IF(AND(I2319&gt;4000,I2319&lt;=5000),"4000-5000CC",IF(AND(I2319&gt;5000,I2319&lt;=6000),"&gt;5000CC"))))))</f>
        <v>1000-2000CC</v>
      </c>
    </row>
    <row r="2320" spans="1:11" x14ac:dyDescent="0.3">
      <c r="A2320">
        <v>4055</v>
      </c>
      <c r="B2320" t="s">
        <v>103</v>
      </c>
      <c r="C2320" s="10">
        <v>6.46</v>
      </c>
      <c r="D2320" s="3">
        <v>25943</v>
      </c>
      <c r="E2320" t="s">
        <v>12</v>
      </c>
      <c r="F2320" t="s">
        <v>8</v>
      </c>
      <c r="G2320" t="s">
        <v>27</v>
      </c>
      <c r="H2320">
        <v>2018</v>
      </c>
      <c r="I2320">
        <v>1197</v>
      </c>
      <c r="J2320" t="s">
        <v>10</v>
      </c>
      <c r="K2320" t="str">
        <f>IF(AND(I2320&gt;600,I2320&lt;=1000),"600-1000CC",IF(AND(I2320&gt;1000,I2320&lt;=2000),"1000-2000CC",IF(AND(I2320&gt;2000,I2320&lt;=3000),"2000-3000CC",IF(AND(I2320&gt;3000,I2320&lt;=4000),"3000-4000CC",IF(AND(I2320&gt;4000,I2320&lt;=5000),"4000-5000CC",IF(AND(I2320&gt;5000,I2320&lt;=6000),"&gt;5000CC"))))))</f>
        <v>1000-2000CC</v>
      </c>
    </row>
    <row r="2321" spans="1:11" x14ac:dyDescent="0.3">
      <c r="A2321">
        <v>4195</v>
      </c>
      <c r="B2321" t="s">
        <v>1703</v>
      </c>
      <c r="C2321" s="10">
        <v>6.46</v>
      </c>
      <c r="D2321" s="3">
        <v>19904</v>
      </c>
      <c r="E2321" t="s">
        <v>12</v>
      </c>
      <c r="F2321" t="s">
        <v>8</v>
      </c>
      <c r="G2321" t="s">
        <v>9</v>
      </c>
      <c r="H2321">
        <v>2020</v>
      </c>
      <c r="I2321">
        <v>1248</v>
      </c>
      <c r="J2321" t="s">
        <v>10</v>
      </c>
      <c r="K2321" t="str">
        <f>IF(AND(I2321&gt;600,I2321&lt;=1000),"600-1000CC",IF(AND(I2321&gt;1000,I2321&lt;=2000),"1000-2000CC",IF(AND(I2321&gt;2000,I2321&lt;=3000),"2000-3000CC",IF(AND(I2321&gt;3000,I2321&lt;=4000),"3000-4000CC",IF(AND(I2321&gt;4000,I2321&lt;=5000),"4000-5000CC",IF(AND(I2321&gt;5000,I2321&lt;=6000),"&gt;5000CC"))))))</f>
        <v>1000-2000CC</v>
      </c>
    </row>
    <row r="2322" spans="1:11" x14ac:dyDescent="0.3">
      <c r="A2322">
        <v>4797</v>
      </c>
      <c r="B2322" t="s">
        <v>1811</v>
      </c>
      <c r="C2322" s="10">
        <v>6.46</v>
      </c>
      <c r="D2322" s="3">
        <v>91412</v>
      </c>
      <c r="E2322" t="s">
        <v>7</v>
      </c>
      <c r="F2322" t="s">
        <v>8</v>
      </c>
      <c r="G2322" t="s">
        <v>9</v>
      </c>
      <c r="H2322">
        <v>2019</v>
      </c>
      <c r="I2322">
        <v>1198</v>
      </c>
      <c r="J2322" t="s">
        <v>10</v>
      </c>
      <c r="K2322" t="str">
        <f>IF(AND(I2322&gt;600,I2322&lt;=1000),"600-1000CC",IF(AND(I2322&gt;1000,I2322&lt;=2000),"1000-2000CC",IF(AND(I2322&gt;2000,I2322&lt;=3000),"2000-3000CC",IF(AND(I2322&gt;3000,I2322&lt;=4000),"3000-4000CC",IF(AND(I2322&gt;4000,I2322&lt;=5000),"4000-5000CC",IF(AND(I2322&gt;5000,I2322&lt;=6000),"&gt;5000CC"))))))</f>
        <v>1000-2000CC</v>
      </c>
    </row>
    <row r="2323" spans="1:11" x14ac:dyDescent="0.3">
      <c r="A2323">
        <v>1499</v>
      </c>
      <c r="B2323" t="s">
        <v>776</v>
      </c>
      <c r="C2323" s="10">
        <v>6.45</v>
      </c>
      <c r="D2323" s="3">
        <v>47000</v>
      </c>
      <c r="E2323" t="s">
        <v>7</v>
      </c>
      <c r="F2323" t="s">
        <v>8</v>
      </c>
      <c r="G2323" t="s">
        <v>9</v>
      </c>
      <c r="H2323">
        <v>2017</v>
      </c>
      <c r="I2323">
        <v>1968</v>
      </c>
      <c r="J2323" t="s">
        <v>10</v>
      </c>
      <c r="K2323" t="str">
        <f>IF(AND(I2323&gt;600,I2323&lt;=1000),"600-1000CC",IF(AND(I2323&gt;1000,I2323&lt;=2000),"1000-2000CC",IF(AND(I2323&gt;2000,I2323&lt;=3000),"2000-3000CC",IF(AND(I2323&gt;3000,I2323&lt;=4000),"3000-4000CC",IF(AND(I2323&gt;4000,I2323&lt;=5000),"4000-5000CC",IF(AND(I2323&gt;5000,I2323&lt;=6000),"&gt;5000CC"))))))</f>
        <v>1000-2000CC</v>
      </c>
    </row>
    <row r="2324" spans="1:11" x14ac:dyDescent="0.3">
      <c r="A2324">
        <v>1654</v>
      </c>
      <c r="B2324" t="s">
        <v>196</v>
      </c>
      <c r="C2324" s="10">
        <v>6.45</v>
      </c>
      <c r="D2324" s="3">
        <v>33000</v>
      </c>
      <c r="E2324" t="s">
        <v>12</v>
      </c>
      <c r="F2324" t="s">
        <v>8</v>
      </c>
      <c r="G2324" t="s">
        <v>9</v>
      </c>
      <c r="H2324">
        <v>2014</v>
      </c>
      <c r="I2324">
        <v>998</v>
      </c>
      <c r="J2324" t="s">
        <v>10</v>
      </c>
      <c r="K2324" t="str">
        <f>IF(AND(I2324&gt;600,I2324&lt;=1000),"600-1000CC",IF(AND(I2324&gt;1000,I2324&lt;=2000),"1000-2000CC",IF(AND(I2324&gt;2000,I2324&lt;=3000),"2000-3000CC",IF(AND(I2324&gt;3000,I2324&lt;=4000),"3000-4000CC",IF(AND(I2324&gt;4000,I2324&lt;=5000),"4000-5000CC",IF(AND(I2324&gt;5000,I2324&lt;=6000),"&gt;5000CC"))))))</f>
        <v>600-1000CC</v>
      </c>
    </row>
    <row r="2325" spans="1:11" x14ac:dyDescent="0.3">
      <c r="A2325">
        <v>2552</v>
      </c>
      <c r="B2325" t="s">
        <v>1274</v>
      </c>
      <c r="C2325" s="10">
        <v>6.45</v>
      </c>
      <c r="D2325" s="3">
        <v>44304</v>
      </c>
      <c r="E2325" t="s">
        <v>7</v>
      </c>
      <c r="F2325" t="s">
        <v>8</v>
      </c>
      <c r="G2325" t="s">
        <v>9</v>
      </c>
      <c r="H2325">
        <v>2015</v>
      </c>
      <c r="I2325">
        <v>1497</v>
      </c>
      <c r="J2325" t="s">
        <v>10</v>
      </c>
      <c r="K2325" t="str">
        <f>IF(AND(I2325&gt;600,I2325&lt;=1000),"600-1000CC",IF(AND(I2325&gt;1000,I2325&lt;=2000),"1000-2000CC",IF(AND(I2325&gt;2000,I2325&lt;=3000),"2000-3000CC",IF(AND(I2325&gt;3000,I2325&lt;=4000),"3000-4000CC",IF(AND(I2325&gt;4000,I2325&lt;=5000),"4000-5000CC",IF(AND(I2325&gt;5000,I2325&lt;=6000),"&gt;5000CC"))))))</f>
        <v>1000-2000CC</v>
      </c>
    </row>
    <row r="2326" spans="1:11" x14ac:dyDescent="0.3">
      <c r="A2326">
        <v>5089</v>
      </c>
      <c r="B2326" t="s">
        <v>291</v>
      </c>
      <c r="C2326" s="10">
        <v>6.45</v>
      </c>
      <c r="D2326" s="3">
        <v>85906</v>
      </c>
      <c r="E2326" t="s">
        <v>12</v>
      </c>
      <c r="F2326" t="s">
        <v>8</v>
      </c>
      <c r="G2326" t="s">
        <v>9</v>
      </c>
      <c r="H2326">
        <v>2019</v>
      </c>
      <c r="I2326">
        <v>793</v>
      </c>
      <c r="J2326" t="s">
        <v>10</v>
      </c>
      <c r="K2326" t="str">
        <f>IF(AND(I2326&gt;600,I2326&lt;=1000),"600-1000CC",IF(AND(I2326&gt;1000,I2326&lt;=2000),"1000-2000CC",IF(AND(I2326&gt;2000,I2326&lt;=3000),"2000-3000CC",IF(AND(I2326&gt;3000,I2326&lt;=4000),"3000-4000CC",IF(AND(I2326&gt;4000,I2326&lt;=5000),"4000-5000CC",IF(AND(I2326&gt;5000,I2326&lt;=6000),"&gt;5000CC"))))))</f>
        <v>600-1000CC</v>
      </c>
    </row>
    <row r="2327" spans="1:11" x14ac:dyDescent="0.3">
      <c r="A2327">
        <v>1024</v>
      </c>
      <c r="B2327" t="s">
        <v>741</v>
      </c>
      <c r="C2327" s="10">
        <v>6.44</v>
      </c>
      <c r="D2327" s="3">
        <v>88673</v>
      </c>
      <c r="E2327" t="s">
        <v>12</v>
      </c>
      <c r="F2327" t="s">
        <v>8</v>
      </c>
      <c r="G2327" t="s">
        <v>9</v>
      </c>
      <c r="H2327">
        <v>2019</v>
      </c>
      <c r="I2327">
        <v>1198</v>
      </c>
      <c r="J2327" t="s">
        <v>10</v>
      </c>
      <c r="K2327" t="str">
        <f>IF(AND(I2327&gt;600,I2327&lt;=1000),"600-1000CC",IF(AND(I2327&gt;1000,I2327&lt;=2000),"1000-2000CC",IF(AND(I2327&gt;2000,I2327&lt;=3000),"2000-3000CC",IF(AND(I2327&gt;3000,I2327&lt;=4000),"3000-4000CC",IF(AND(I2327&gt;4000,I2327&lt;=5000),"4000-5000CC",IF(AND(I2327&gt;5000,I2327&lt;=6000),"&gt;5000CC"))))))</f>
        <v>1000-2000CC</v>
      </c>
    </row>
    <row r="2328" spans="1:11" x14ac:dyDescent="0.3">
      <c r="A2328">
        <v>3223</v>
      </c>
      <c r="B2328" t="s">
        <v>464</v>
      </c>
      <c r="C2328" s="10">
        <v>6.44</v>
      </c>
      <c r="D2328" s="3">
        <v>42189</v>
      </c>
      <c r="E2328" t="s">
        <v>12</v>
      </c>
      <c r="F2328" t="s">
        <v>8</v>
      </c>
      <c r="G2328" t="s">
        <v>9</v>
      </c>
      <c r="H2328">
        <v>2017</v>
      </c>
      <c r="I2328">
        <v>1086</v>
      </c>
      <c r="J2328" t="s">
        <v>10</v>
      </c>
      <c r="K2328" t="str">
        <f>IF(AND(I2328&gt;600,I2328&lt;=1000),"600-1000CC",IF(AND(I2328&gt;1000,I2328&lt;=2000),"1000-2000CC",IF(AND(I2328&gt;2000,I2328&lt;=3000),"2000-3000CC",IF(AND(I2328&gt;3000,I2328&lt;=4000),"3000-4000CC",IF(AND(I2328&gt;4000,I2328&lt;=5000),"4000-5000CC",IF(AND(I2328&gt;5000,I2328&lt;=6000),"&gt;5000CC"))))))</f>
        <v>1000-2000CC</v>
      </c>
    </row>
    <row r="2329" spans="1:11" x14ac:dyDescent="0.3">
      <c r="A2329">
        <v>3507</v>
      </c>
      <c r="B2329" t="s">
        <v>464</v>
      </c>
      <c r="C2329" s="10">
        <v>6.44</v>
      </c>
      <c r="D2329" s="3">
        <v>55802</v>
      </c>
      <c r="E2329" t="s">
        <v>12</v>
      </c>
      <c r="F2329" t="s">
        <v>8</v>
      </c>
      <c r="G2329" t="s">
        <v>9</v>
      </c>
      <c r="H2329">
        <v>2017</v>
      </c>
      <c r="I2329">
        <v>1956</v>
      </c>
      <c r="J2329" t="s">
        <v>10</v>
      </c>
      <c r="K2329" t="str">
        <f>IF(AND(I2329&gt;600,I2329&lt;=1000),"600-1000CC",IF(AND(I2329&gt;1000,I2329&lt;=2000),"1000-2000CC",IF(AND(I2329&gt;2000,I2329&lt;=3000),"2000-3000CC",IF(AND(I2329&gt;3000,I2329&lt;=4000),"3000-4000CC",IF(AND(I2329&gt;4000,I2329&lt;=5000),"4000-5000CC",IF(AND(I2329&gt;5000,I2329&lt;=6000),"&gt;5000CC"))))))</f>
        <v>1000-2000CC</v>
      </c>
    </row>
    <row r="2330" spans="1:11" x14ac:dyDescent="0.3">
      <c r="A2330">
        <v>4133</v>
      </c>
      <c r="B2330" t="s">
        <v>285</v>
      </c>
      <c r="C2330" s="10">
        <v>6.44</v>
      </c>
      <c r="D2330" s="3">
        <v>41480</v>
      </c>
      <c r="E2330" t="s">
        <v>7</v>
      </c>
      <c r="F2330" t="s">
        <v>8</v>
      </c>
      <c r="G2330" t="s">
        <v>9</v>
      </c>
      <c r="H2330">
        <v>2014</v>
      </c>
      <c r="I2330">
        <v>2993</v>
      </c>
      <c r="J2330" t="s">
        <v>61</v>
      </c>
      <c r="K2330" t="str">
        <f>IF(AND(I2330&gt;600,I2330&lt;=1000),"600-1000CC",IF(AND(I2330&gt;1000,I2330&lt;=2000),"1000-2000CC",IF(AND(I2330&gt;2000,I2330&lt;=3000),"2000-3000CC",IF(AND(I2330&gt;3000,I2330&lt;=4000),"3000-4000CC",IF(AND(I2330&gt;4000,I2330&lt;=5000),"4000-5000CC",IF(AND(I2330&gt;5000,I2330&lt;=6000),"&gt;5000CC"))))))</f>
        <v>2000-3000CC</v>
      </c>
    </row>
    <row r="2331" spans="1:11" x14ac:dyDescent="0.3">
      <c r="A2331">
        <v>10</v>
      </c>
      <c r="B2331" t="s">
        <v>22</v>
      </c>
      <c r="C2331" s="10">
        <v>6.43</v>
      </c>
      <c r="D2331" s="3">
        <v>38203</v>
      </c>
      <c r="E2331" t="s">
        <v>12</v>
      </c>
      <c r="F2331" t="s">
        <v>8</v>
      </c>
      <c r="G2331" t="s">
        <v>9</v>
      </c>
      <c r="H2331">
        <v>2017</v>
      </c>
      <c r="I2331">
        <v>1197</v>
      </c>
      <c r="J2331" t="s">
        <v>10</v>
      </c>
      <c r="K2331" t="str">
        <f>IF(AND(I2331&gt;600,I2331&lt;=1000),"600-1000CC",IF(AND(I2331&gt;1000,I2331&lt;=2000),"1000-2000CC",IF(AND(I2331&gt;2000,I2331&lt;=3000),"2000-3000CC",IF(AND(I2331&gt;3000,I2331&lt;=4000),"3000-4000CC",IF(AND(I2331&gt;4000,I2331&lt;=5000),"4000-5000CC",IF(AND(I2331&gt;5000,I2331&lt;=6000),"&gt;5000CC"))))))</f>
        <v>1000-2000CC</v>
      </c>
    </row>
    <row r="2332" spans="1:11" x14ac:dyDescent="0.3">
      <c r="A2332">
        <v>2674</v>
      </c>
      <c r="B2332" t="s">
        <v>776</v>
      </c>
      <c r="C2332" s="10">
        <v>6.43</v>
      </c>
      <c r="D2332" s="3">
        <v>31916</v>
      </c>
      <c r="E2332" t="s">
        <v>7</v>
      </c>
      <c r="F2332" t="s">
        <v>8</v>
      </c>
      <c r="G2332" t="s">
        <v>9</v>
      </c>
      <c r="H2332">
        <v>2018</v>
      </c>
      <c r="I2332">
        <v>796</v>
      </c>
      <c r="J2332" t="s">
        <v>10</v>
      </c>
      <c r="K2332" t="str">
        <f>IF(AND(I2332&gt;600,I2332&lt;=1000),"600-1000CC",IF(AND(I2332&gt;1000,I2332&lt;=2000),"1000-2000CC",IF(AND(I2332&gt;2000,I2332&lt;=3000),"2000-3000CC",IF(AND(I2332&gt;3000,I2332&lt;=4000),"3000-4000CC",IF(AND(I2332&gt;4000,I2332&lt;=5000),"4000-5000CC",IF(AND(I2332&gt;5000,I2332&lt;=6000),"&gt;5000CC"))))))</f>
        <v>600-1000CC</v>
      </c>
    </row>
    <row r="2333" spans="1:11" x14ac:dyDescent="0.3">
      <c r="A2333">
        <v>2950</v>
      </c>
      <c r="B2333" t="s">
        <v>285</v>
      </c>
      <c r="C2333" s="10">
        <v>6.43</v>
      </c>
      <c r="D2333" s="3">
        <v>122619</v>
      </c>
      <c r="E2333" t="s">
        <v>7</v>
      </c>
      <c r="F2333" t="s">
        <v>8</v>
      </c>
      <c r="G2333" t="s">
        <v>27</v>
      </c>
      <c r="H2333">
        <v>2015</v>
      </c>
      <c r="I2333">
        <v>1199</v>
      </c>
      <c r="J2333" t="s">
        <v>10</v>
      </c>
      <c r="K2333" t="str">
        <f>IF(AND(I2333&gt;600,I2333&lt;=1000),"600-1000CC",IF(AND(I2333&gt;1000,I2333&lt;=2000),"1000-2000CC",IF(AND(I2333&gt;2000,I2333&lt;=3000),"2000-3000CC",IF(AND(I2333&gt;3000,I2333&lt;=4000),"3000-4000CC",IF(AND(I2333&gt;4000,I2333&lt;=5000),"4000-5000CC",IF(AND(I2333&gt;5000,I2333&lt;=6000),"&gt;5000CC"))))))</f>
        <v>1000-2000CC</v>
      </c>
    </row>
    <row r="2334" spans="1:11" x14ac:dyDescent="0.3">
      <c r="A2334">
        <v>3483</v>
      </c>
      <c r="B2334" t="s">
        <v>432</v>
      </c>
      <c r="C2334" s="10">
        <v>6.41</v>
      </c>
      <c r="D2334" s="3">
        <v>45893</v>
      </c>
      <c r="E2334" t="s">
        <v>12</v>
      </c>
      <c r="F2334" t="s">
        <v>13</v>
      </c>
      <c r="G2334" t="s">
        <v>9</v>
      </c>
      <c r="H2334">
        <v>2020</v>
      </c>
      <c r="I2334">
        <v>1399</v>
      </c>
      <c r="J2334" t="s">
        <v>10</v>
      </c>
      <c r="K2334" t="str">
        <f>IF(AND(I2334&gt;600,I2334&lt;=1000),"600-1000CC",IF(AND(I2334&gt;1000,I2334&lt;=2000),"1000-2000CC",IF(AND(I2334&gt;2000,I2334&lt;=3000),"2000-3000CC",IF(AND(I2334&gt;3000,I2334&lt;=4000),"3000-4000CC",IF(AND(I2334&gt;4000,I2334&lt;=5000),"4000-5000CC",IF(AND(I2334&gt;5000,I2334&lt;=6000),"&gt;5000CC"))))))</f>
        <v>1000-2000CC</v>
      </c>
    </row>
    <row r="2335" spans="1:11" x14ac:dyDescent="0.3">
      <c r="A2335">
        <v>4337</v>
      </c>
      <c r="B2335" t="s">
        <v>1729</v>
      </c>
      <c r="C2335" s="10">
        <v>6.41</v>
      </c>
      <c r="D2335" s="3">
        <v>25330</v>
      </c>
      <c r="E2335" t="s">
        <v>7</v>
      </c>
      <c r="F2335" t="s">
        <v>8</v>
      </c>
      <c r="G2335" t="s">
        <v>9</v>
      </c>
      <c r="H2335">
        <v>2018</v>
      </c>
      <c r="I2335">
        <v>1968</v>
      </c>
      <c r="J2335" t="s">
        <v>10</v>
      </c>
      <c r="K2335" t="str">
        <f>IF(AND(I2335&gt;600,I2335&lt;=1000),"600-1000CC",IF(AND(I2335&gt;1000,I2335&lt;=2000),"1000-2000CC",IF(AND(I2335&gt;2000,I2335&lt;=3000),"2000-3000CC",IF(AND(I2335&gt;3000,I2335&lt;=4000),"3000-4000CC",IF(AND(I2335&gt;4000,I2335&lt;=5000),"4000-5000CC",IF(AND(I2335&gt;5000,I2335&lt;=6000),"&gt;5000CC"))))))</f>
        <v>1000-2000CC</v>
      </c>
    </row>
    <row r="2336" spans="1:11" x14ac:dyDescent="0.3">
      <c r="A2336">
        <v>851</v>
      </c>
      <c r="B2336" t="s">
        <v>632</v>
      </c>
      <c r="C2336" s="10">
        <v>6.4</v>
      </c>
      <c r="D2336" s="3">
        <v>25102</v>
      </c>
      <c r="E2336" t="s">
        <v>12</v>
      </c>
      <c r="F2336" t="s">
        <v>8</v>
      </c>
      <c r="G2336" t="s">
        <v>9</v>
      </c>
      <c r="H2336">
        <v>2019</v>
      </c>
      <c r="I2336">
        <v>1997</v>
      </c>
      <c r="J2336" t="s">
        <v>127</v>
      </c>
      <c r="K2336" t="str">
        <f>IF(AND(I2336&gt;600,I2336&lt;=1000),"600-1000CC",IF(AND(I2336&gt;1000,I2336&lt;=2000),"1000-2000CC",IF(AND(I2336&gt;2000,I2336&lt;=3000),"2000-3000CC",IF(AND(I2336&gt;3000,I2336&lt;=4000),"3000-4000CC",IF(AND(I2336&gt;4000,I2336&lt;=5000),"4000-5000CC",IF(AND(I2336&gt;5000,I2336&lt;=6000),"&gt;5000CC"))))))</f>
        <v>1000-2000CC</v>
      </c>
    </row>
    <row r="2337" spans="1:11" x14ac:dyDescent="0.3">
      <c r="A2337">
        <v>1292</v>
      </c>
      <c r="B2337" t="s">
        <v>632</v>
      </c>
      <c r="C2337" s="10">
        <v>6.4</v>
      </c>
      <c r="D2337" s="3">
        <v>25102</v>
      </c>
      <c r="E2337" t="s">
        <v>12</v>
      </c>
      <c r="F2337" t="s">
        <v>8</v>
      </c>
      <c r="G2337" t="s">
        <v>9</v>
      </c>
      <c r="H2337">
        <v>2019</v>
      </c>
      <c r="I2337">
        <v>1198</v>
      </c>
      <c r="J2337" t="s">
        <v>10</v>
      </c>
      <c r="K2337" t="str">
        <f>IF(AND(I2337&gt;600,I2337&lt;=1000),"600-1000CC",IF(AND(I2337&gt;1000,I2337&lt;=2000),"1000-2000CC",IF(AND(I2337&gt;2000,I2337&lt;=3000),"2000-3000CC",IF(AND(I2337&gt;3000,I2337&lt;=4000),"3000-4000CC",IF(AND(I2337&gt;4000,I2337&lt;=5000),"4000-5000CC",IF(AND(I2337&gt;5000,I2337&lt;=6000),"&gt;5000CC"))))))</f>
        <v>1000-2000CC</v>
      </c>
    </row>
    <row r="2338" spans="1:11" x14ac:dyDescent="0.3">
      <c r="A2338">
        <v>1336</v>
      </c>
      <c r="B2338" t="s">
        <v>40</v>
      </c>
      <c r="C2338" s="10">
        <v>6.4</v>
      </c>
      <c r="D2338" s="3">
        <v>30000</v>
      </c>
      <c r="E2338" t="s">
        <v>12</v>
      </c>
      <c r="F2338" t="s">
        <v>8</v>
      </c>
      <c r="G2338" t="s">
        <v>9</v>
      </c>
      <c r="H2338">
        <v>2019</v>
      </c>
      <c r="I2338">
        <v>1991</v>
      </c>
      <c r="J2338" t="s">
        <v>10</v>
      </c>
      <c r="K2338" t="str">
        <f>IF(AND(I2338&gt;600,I2338&lt;=1000),"600-1000CC",IF(AND(I2338&gt;1000,I2338&lt;=2000),"1000-2000CC",IF(AND(I2338&gt;2000,I2338&lt;=3000),"2000-3000CC",IF(AND(I2338&gt;3000,I2338&lt;=4000),"3000-4000CC",IF(AND(I2338&gt;4000,I2338&lt;=5000),"4000-5000CC",IF(AND(I2338&gt;5000,I2338&lt;=6000),"&gt;5000CC"))))))</f>
        <v>1000-2000CC</v>
      </c>
    </row>
    <row r="2339" spans="1:11" x14ac:dyDescent="0.3">
      <c r="A2339">
        <v>1655</v>
      </c>
      <c r="B2339" t="s">
        <v>934</v>
      </c>
      <c r="C2339" s="10">
        <v>6.4</v>
      </c>
      <c r="D2339" s="3">
        <v>26000</v>
      </c>
      <c r="E2339" t="s">
        <v>12</v>
      </c>
      <c r="F2339" t="s">
        <v>8</v>
      </c>
      <c r="G2339" t="s">
        <v>9</v>
      </c>
      <c r="H2339">
        <v>2018</v>
      </c>
      <c r="I2339">
        <v>1373</v>
      </c>
      <c r="J2339" t="s">
        <v>10</v>
      </c>
      <c r="K2339" t="str">
        <f>IF(AND(I2339&gt;600,I2339&lt;=1000),"600-1000CC",IF(AND(I2339&gt;1000,I2339&lt;=2000),"1000-2000CC",IF(AND(I2339&gt;2000,I2339&lt;=3000),"2000-3000CC",IF(AND(I2339&gt;3000,I2339&lt;=4000),"3000-4000CC",IF(AND(I2339&gt;4000,I2339&lt;=5000),"4000-5000CC",IF(AND(I2339&gt;5000,I2339&lt;=6000),"&gt;5000CC"))))))</f>
        <v>1000-2000CC</v>
      </c>
    </row>
    <row r="2340" spans="1:11" x14ac:dyDescent="0.3">
      <c r="A2340">
        <v>2077</v>
      </c>
      <c r="B2340" t="s">
        <v>1099</v>
      </c>
      <c r="C2340" s="10">
        <v>6.4</v>
      </c>
      <c r="D2340" s="3">
        <v>141292</v>
      </c>
      <c r="E2340" t="s">
        <v>7</v>
      </c>
      <c r="F2340" t="s">
        <v>8</v>
      </c>
      <c r="G2340" t="s">
        <v>9</v>
      </c>
      <c r="H2340">
        <v>2011</v>
      </c>
      <c r="I2340">
        <v>1197</v>
      </c>
      <c r="J2340" t="s">
        <v>10</v>
      </c>
      <c r="K2340" t="str">
        <f>IF(AND(I2340&gt;600,I2340&lt;=1000),"600-1000CC",IF(AND(I2340&gt;1000,I2340&lt;=2000),"1000-2000CC",IF(AND(I2340&gt;2000,I2340&lt;=3000),"2000-3000CC",IF(AND(I2340&gt;3000,I2340&lt;=4000),"3000-4000CC",IF(AND(I2340&gt;4000,I2340&lt;=5000),"4000-5000CC",IF(AND(I2340&gt;5000,I2340&lt;=6000),"&gt;5000CC"))))))</f>
        <v>1000-2000CC</v>
      </c>
    </row>
    <row r="2341" spans="1:11" x14ac:dyDescent="0.3">
      <c r="A2341">
        <v>2091</v>
      </c>
      <c r="B2341" t="s">
        <v>474</v>
      </c>
      <c r="C2341" s="10">
        <v>6.4</v>
      </c>
      <c r="D2341" s="3">
        <v>25000</v>
      </c>
      <c r="E2341" t="s">
        <v>12</v>
      </c>
      <c r="F2341" t="s">
        <v>13</v>
      </c>
      <c r="G2341" t="s">
        <v>9</v>
      </c>
      <c r="H2341">
        <v>2017</v>
      </c>
      <c r="I2341">
        <v>999</v>
      </c>
      <c r="J2341" t="s">
        <v>10</v>
      </c>
      <c r="K2341" t="str">
        <f>IF(AND(I2341&gt;600,I2341&lt;=1000),"600-1000CC",IF(AND(I2341&gt;1000,I2341&lt;=2000),"1000-2000CC",IF(AND(I2341&gt;2000,I2341&lt;=3000),"2000-3000CC",IF(AND(I2341&gt;3000,I2341&lt;=4000),"3000-4000CC",IF(AND(I2341&gt;4000,I2341&lt;=5000),"4000-5000CC",IF(AND(I2341&gt;5000,I2341&lt;=6000),"&gt;5000CC"))))))</f>
        <v>600-1000CC</v>
      </c>
    </row>
    <row r="2342" spans="1:11" x14ac:dyDescent="0.3">
      <c r="A2342">
        <v>2816</v>
      </c>
      <c r="B2342" t="s">
        <v>940</v>
      </c>
      <c r="C2342" s="10">
        <v>6.4</v>
      </c>
      <c r="D2342" s="3">
        <v>40000</v>
      </c>
      <c r="E2342" t="s">
        <v>7</v>
      </c>
      <c r="F2342" t="s">
        <v>8</v>
      </c>
      <c r="G2342" t="s">
        <v>9</v>
      </c>
      <c r="H2342">
        <v>2018</v>
      </c>
      <c r="I2342">
        <v>1462</v>
      </c>
      <c r="J2342" t="s">
        <v>61</v>
      </c>
      <c r="K2342" t="str">
        <f>IF(AND(I2342&gt;600,I2342&lt;=1000),"600-1000CC",IF(AND(I2342&gt;1000,I2342&lt;=2000),"1000-2000CC",IF(AND(I2342&gt;2000,I2342&lt;=3000),"2000-3000CC",IF(AND(I2342&gt;3000,I2342&lt;=4000),"3000-4000CC",IF(AND(I2342&gt;4000,I2342&lt;=5000),"4000-5000CC",IF(AND(I2342&gt;5000,I2342&lt;=6000),"&gt;5000CC"))))))</f>
        <v>1000-2000CC</v>
      </c>
    </row>
    <row r="2343" spans="1:11" x14ac:dyDescent="0.3">
      <c r="A2343">
        <v>3888</v>
      </c>
      <c r="B2343" t="s">
        <v>1648</v>
      </c>
      <c r="C2343" s="10">
        <v>6.4</v>
      </c>
      <c r="D2343" s="3">
        <v>120000</v>
      </c>
      <c r="E2343" t="s">
        <v>7</v>
      </c>
      <c r="F2343" t="s">
        <v>8</v>
      </c>
      <c r="G2343" t="s">
        <v>9</v>
      </c>
      <c r="H2343">
        <v>2017</v>
      </c>
      <c r="I2343">
        <v>1197</v>
      </c>
      <c r="J2343" t="s">
        <v>10</v>
      </c>
      <c r="K2343" t="str">
        <f>IF(AND(I2343&gt;600,I2343&lt;=1000),"600-1000CC",IF(AND(I2343&gt;1000,I2343&lt;=2000),"1000-2000CC",IF(AND(I2343&gt;2000,I2343&lt;=3000),"2000-3000CC",IF(AND(I2343&gt;3000,I2343&lt;=4000),"3000-4000CC",IF(AND(I2343&gt;4000,I2343&lt;=5000),"4000-5000CC",IF(AND(I2343&gt;5000,I2343&lt;=6000),"&gt;5000CC"))))))</f>
        <v>1000-2000CC</v>
      </c>
    </row>
    <row r="2344" spans="1:11" x14ac:dyDescent="0.3">
      <c r="A2344">
        <v>4093</v>
      </c>
      <c r="B2344" t="s">
        <v>632</v>
      </c>
      <c r="C2344" s="10">
        <v>6.4</v>
      </c>
      <c r="D2344" s="3">
        <v>25102</v>
      </c>
      <c r="E2344" t="s">
        <v>12</v>
      </c>
      <c r="F2344" t="s">
        <v>8</v>
      </c>
      <c r="G2344" t="s">
        <v>9</v>
      </c>
      <c r="H2344">
        <v>2019</v>
      </c>
      <c r="I2344">
        <v>2487</v>
      </c>
      <c r="J2344" t="s">
        <v>10</v>
      </c>
      <c r="K2344" t="str">
        <f>IF(AND(I2344&gt;600,I2344&lt;=1000),"600-1000CC",IF(AND(I2344&gt;1000,I2344&lt;=2000),"1000-2000CC",IF(AND(I2344&gt;2000,I2344&lt;=3000),"2000-3000CC",IF(AND(I2344&gt;3000,I2344&lt;=4000),"3000-4000CC",IF(AND(I2344&gt;4000,I2344&lt;=5000),"4000-5000CC",IF(AND(I2344&gt;5000,I2344&lt;=6000),"&gt;5000CC"))))))</f>
        <v>2000-3000CC</v>
      </c>
    </row>
    <row r="2345" spans="1:11" x14ac:dyDescent="0.3">
      <c r="A2345">
        <v>4158</v>
      </c>
      <c r="B2345" t="s">
        <v>464</v>
      </c>
      <c r="C2345" s="10">
        <v>6.4</v>
      </c>
      <c r="D2345" s="3">
        <v>79927</v>
      </c>
      <c r="E2345" t="s">
        <v>12</v>
      </c>
      <c r="F2345" t="s">
        <v>8</v>
      </c>
      <c r="G2345" t="s">
        <v>9</v>
      </c>
      <c r="H2345">
        <v>2016</v>
      </c>
      <c r="I2345">
        <v>1197</v>
      </c>
      <c r="J2345" t="s">
        <v>10</v>
      </c>
      <c r="K2345" t="str">
        <f>IF(AND(I2345&gt;600,I2345&lt;=1000),"600-1000CC",IF(AND(I2345&gt;1000,I2345&lt;=2000),"1000-2000CC",IF(AND(I2345&gt;2000,I2345&lt;=3000),"2000-3000CC",IF(AND(I2345&gt;3000,I2345&lt;=4000),"3000-4000CC",IF(AND(I2345&gt;4000,I2345&lt;=5000),"4000-5000CC",IF(AND(I2345&gt;5000,I2345&lt;=6000),"&gt;5000CC"))))))</f>
        <v>1000-2000CC</v>
      </c>
    </row>
    <row r="2346" spans="1:11" x14ac:dyDescent="0.3">
      <c r="A2346">
        <v>4775</v>
      </c>
      <c r="B2346" t="s">
        <v>564</v>
      </c>
      <c r="C2346" s="10">
        <v>6.4</v>
      </c>
      <c r="D2346" s="3">
        <v>3809</v>
      </c>
      <c r="E2346" t="s">
        <v>12</v>
      </c>
      <c r="F2346" t="s">
        <v>8</v>
      </c>
      <c r="G2346" t="s">
        <v>9</v>
      </c>
      <c r="H2346">
        <v>2022</v>
      </c>
      <c r="I2346">
        <v>1197</v>
      </c>
      <c r="J2346" t="s">
        <v>10</v>
      </c>
      <c r="K2346" t="str">
        <f>IF(AND(I2346&gt;600,I2346&lt;=1000),"600-1000CC",IF(AND(I2346&gt;1000,I2346&lt;=2000),"1000-2000CC",IF(AND(I2346&gt;2000,I2346&lt;=3000),"2000-3000CC",IF(AND(I2346&gt;3000,I2346&lt;=4000),"3000-4000CC",IF(AND(I2346&gt;4000,I2346&lt;=5000),"4000-5000CC",IF(AND(I2346&gt;5000,I2346&lt;=6000),"&gt;5000CC"))))))</f>
        <v>1000-2000CC</v>
      </c>
    </row>
    <row r="2347" spans="1:11" x14ac:dyDescent="0.3">
      <c r="A2347">
        <v>5278</v>
      </c>
      <c r="B2347" t="s">
        <v>632</v>
      </c>
      <c r="C2347" s="10">
        <v>6.4</v>
      </c>
      <c r="D2347" s="3">
        <v>25102</v>
      </c>
      <c r="E2347" t="s">
        <v>12</v>
      </c>
      <c r="F2347" t="s">
        <v>8</v>
      </c>
      <c r="G2347" t="s">
        <v>9</v>
      </c>
      <c r="H2347">
        <v>2019</v>
      </c>
      <c r="I2347">
        <v>2499</v>
      </c>
      <c r="J2347" t="s">
        <v>10</v>
      </c>
      <c r="K2347" t="str">
        <f>IF(AND(I2347&gt;600,I2347&lt;=1000),"600-1000CC",IF(AND(I2347&gt;1000,I2347&lt;=2000),"1000-2000CC",IF(AND(I2347&gt;2000,I2347&lt;=3000),"2000-3000CC",IF(AND(I2347&gt;3000,I2347&lt;=4000),"3000-4000CC",IF(AND(I2347&gt;4000,I2347&lt;=5000),"4000-5000CC",IF(AND(I2347&gt;5000,I2347&lt;=6000),"&gt;5000CC"))))))</f>
        <v>2000-3000CC</v>
      </c>
    </row>
    <row r="2348" spans="1:11" x14ac:dyDescent="0.3">
      <c r="A2348">
        <v>5385</v>
      </c>
      <c r="B2348" t="s">
        <v>1902</v>
      </c>
      <c r="C2348" s="10">
        <v>6.4</v>
      </c>
      <c r="D2348" s="3">
        <v>46000</v>
      </c>
      <c r="E2348" t="s">
        <v>12</v>
      </c>
      <c r="F2348" t="s">
        <v>8</v>
      </c>
      <c r="G2348" t="s">
        <v>27</v>
      </c>
      <c r="H2348">
        <v>2021</v>
      </c>
      <c r="I2348">
        <v>1956</v>
      </c>
      <c r="J2348" t="s">
        <v>61</v>
      </c>
      <c r="K2348" t="str">
        <f>IF(AND(I2348&gt;600,I2348&lt;=1000),"600-1000CC",IF(AND(I2348&gt;1000,I2348&lt;=2000),"1000-2000CC",IF(AND(I2348&gt;2000,I2348&lt;=3000),"2000-3000CC",IF(AND(I2348&gt;3000,I2348&lt;=4000),"3000-4000CC",IF(AND(I2348&gt;4000,I2348&lt;=5000),"4000-5000CC",IF(AND(I2348&gt;5000,I2348&lt;=6000),"&gt;5000CC"))))))</f>
        <v>1000-2000CC</v>
      </c>
    </row>
    <row r="2349" spans="1:11" x14ac:dyDescent="0.3">
      <c r="A2349">
        <v>814</v>
      </c>
      <c r="B2349" t="s">
        <v>615</v>
      </c>
      <c r="C2349" s="10">
        <v>6.39</v>
      </c>
      <c r="D2349" s="3">
        <v>105911</v>
      </c>
      <c r="E2349" t="s">
        <v>7</v>
      </c>
      <c r="F2349" t="s">
        <v>13</v>
      </c>
      <c r="G2349" t="s">
        <v>9</v>
      </c>
      <c r="H2349">
        <v>2017</v>
      </c>
      <c r="I2349">
        <v>1591</v>
      </c>
      <c r="J2349" t="s">
        <v>10</v>
      </c>
      <c r="K2349" t="str">
        <f>IF(AND(I2349&gt;600,I2349&lt;=1000),"600-1000CC",IF(AND(I2349&gt;1000,I2349&lt;=2000),"1000-2000CC",IF(AND(I2349&gt;2000,I2349&lt;=3000),"2000-3000CC",IF(AND(I2349&gt;3000,I2349&lt;=4000),"3000-4000CC",IF(AND(I2349&gt;4000,I2349&lt;=5000),"4000-5000CC",IF(AND(I2349&gt;5000,I2349&lt;=6000),"&gt;5000CC"))))))</f>
        <v>1000-2000CC</v>
      </c>
    </row>
    <row r="2350" spans="1:11" x14ac:dyDescent="0.3">
      <c r="A2350">
        <v>4708</v>
      </c>
      <c r="B2350" t="s">
        <v>292</v>
      </c>
      <c r="C2350" s="10">
        <v>6.38</v>
      </c>
      <c r="D2350" s="3">
        <v>71434</v>
      </c>
      <c r="E2350" t="s">
        <v>12</v>
      </c>
      <c r="F2350" t="s">
        <v>8</v>
      </c>
      <c r="G2350" t="s">
        <v>9</v>
      </c>
      <c r="H2350">
        <v>2016</v>
      </c>
      <c r="I2350">
        <v>1582</v>
      </c>
      <c r="J2350" t="s">
        <v>10</v>
      </c>
      <c r="K2350" t="str">
        <f>IF(AND(I2350&gt;600,I2350&lt;=1000),"600-1000CC",IF(AND(I2350&gt;1000,I2350&lt;=2000),"1000-2000CC",IF(AND(I2350&gt;2000,I2350&lt;=3000),"2000-3000CC",IF(AND(I2350&gt;3000,I2350&lt;=4000),"3000-4000CC",IF(AND(I2350&gt;4000,I2350&lt;=5000),"4000-5000CC",IF(AND(I2350&gt;5000,I2350&lt;=6000),"&gt;5000CC"))))))</f>
        <v>1000-2000CC</v>
      </c>
    </row>
    <row r="2351" spans="1:11" x14ac:dyDescent="0.3">
      <c r="A2351">
        <v>720</v>
      </c>
      <c r="B2351" t="s">
        <v>567</v>
      </c>
      <c r="C2351" s="10">
        <v>6.36</v>
      </c>
      <c r="D2351" s="3">
        <v>17700</v>
      </c>
      <c r="E2351" t="s">
        <v>12</v>
      </c>
      <c r="F2351" t="s">
        <v>8</v>
      </c>
      <c r="G2351" t="s">
        <v>27</v>
      </c>
      <c r="H2351">
        <v>2017</v>
      </c>
      <c r="I2351">
        <v>3956</v>
      </c>
      <c r="J2351" t="s">
        <v>10</v>
      </c>
      <c r="K2351" t="str">
        <f>IF(AND(I2351&gt;600,I2351&lt;=1000),"600-1000CC",IF(AND(I2351&gt;1000,I2351&lt;=2000),"1000-2000CC",IF(AND(I2351&gt;2000,I2351&lt;=3000),"2000-3000CC",IF(AND(I2351&gt;3000,I2351&lt;=4000),"3000-4000CC",IF(AND(I2351&gt;4000,I2351&lt;=5000),"4000-5000CC",IF(AND(I2351&gt;5000,I2351&lt;=6000),"&gt;5000CC"))))))</f>
        <v>3000-4000CC</v>
      </c>
    </row>
    <row r="2352" spans="1:11" x14ac:dyDescent="0.3">
      <c r="A2352">
        <v>335</v>
      </c>
      <c r="B2352" t="s">
        <v>306</v>
      </c>
      <c r="C2352" s="10">
        <v>6.35</v>
      </c>
      <c r="D2352" s="3">
        <v>25000</v>
      </c>
      <c r="E2352" t="s">
        <v>12</v>
      </c>
      <c r="F2352" t="s">
        <v>13</v>
      </c>
      <c r="G2352" t="s">
        <v>27</v>
      </c>
      <c r="H2352">
        <v>2013</v>
      </c>
      <c r="I2352">
        <v>1591</v>
      </c>
      <c r="J2352" t="s">
        <v>10</v>
      </c>
      <c r="K2352" t="str">
        <f>IF(AND(I2352&gt;600,I2352&lt;=1000),"600-1000CC",IF(AND(I2352&gt;1000,I2352&lt;=2000),"1000-2000CC",IF(AND(I2352&gt;2000,I2352&lt;=3000),"2000-3000CC",IF(AND(I2352&gt;3000,I2352&lt;=4000),"3000-4000CC",IF(AND(I2352&gt;4000,I2352&lt;=5000),"4000-5000CC",IF(AND(I2352&gt;5000,I2352&lt;=6000),"&gt;5000CC"))))))</f>
        <v>1000-2000CC</v>
      </c>
    </row>
    <row r="2353" spans="1:11" x14ac:dyDescent="0.3">
      <c r="A2353">
        <v>989</v>
      </c>
      <c r="B2353" t="s">
        <v>724</v>
      </c>
      <c r="C2353" s="10">
        <v>6.35</v>
      </c>
      <c r="D2353" s="3">
        <v>85762</v>
      </c>
      <c r="E2353" t="s">
        <v>7</v>
      </c>
      <c r="F2353" t="s">
        <v>8</v>
      </c>
      <c r="G2353" t="s">
        <v>9</v>
      </c>
      <c r="H2353">
        <v>2015</v>
      </c>
      <c r="I2353">
        <v>1497</v>
      </c>
      <c r="J2353" t="s">
        <v>10</v>
      </c>
      <c r="K2353" t="str">
        <f>IF(AND(I2353&gt;600,I2353&lt;=1000),"600-1000CC",IF(AND(I2353&gt;1000,I2353&lt;=2000),"1000-2000CC",IF(AND(I2353&gt;2000,I2353&lt;=3000),"2000-3000CC",IF(AND(I2353&gt;3000,I2353&lt;=4000),"3000-4000CC",IF(AND(I2353&gt;4000,I2353&lt;=5000),"4000-5000CC",IF(AND(I2353&gt;5000,I2353&lt;=6000),"&gt;5000CC"))))))</f>
        <v>1000-2000CC</v>
      </c>
    </row>
    <row r="2354" spans="1:11" x14ac:dyDescent="0.3">
      <c r="A2354">
        <v>1544</v>
      </c>
      <c r="B2354" t="s">
        <v>907</v>
      </c>
      <c r="C2354" s="10">
        <v>6.35</v>
      </c>
      <c r="D2354" s="3">
        <v>64000</v>
      </c>
      <c r="E2354" t="s">
        <v>7</v>
      </c>
      <c r="F2354" t="s">
        <v>8</v>
      </c>
      <c r="G2354" t="s">
        <v>9</v>
      </c>
      <c r="H2354">
        <v>2017</v>
      </c>
      <c r="I2354">
        <v>1996</v>
      </c>
      <c r="J2354" t="s">
        <v>61</v>
      </c>
      <c r="K2354" t="str">
        <f>IF(AND(I2354&gt;600,I2354&lt;=1000),"600-1000CC",IF(AND(I2354&gt;1000,I2354&lt;=2000),"1000-2000CC",IF(AND(I2354&gt;2000,I2354&lt;=3000),"2000-3000CC",IF(AND(I2354&gt;3000,I2354&lt;=4000),"3000-4000CC",IF(AND(I2354&gt;4000,I2354&lt;=5000),"4000-5000CC",IF(AND(I2354&gt;5000,I2354&lt;=6000),"&gt;5000CC"))))))</f>
        <v>1000-2000CC</v>
      </c>
    </row>
    <row r="2355" spans="1:11" x14ac:dyDescent="0.3">
      <c r="A2355">
        <v>1663</v>
      </c>
      <c r="B2355" t="s">
        <v>563</v>
      </c>
      <c r="C2355" s="10">
        <v>6.35</v>
      </c>
      <c r="D2355" s="3">
        <v>45000</v>
      </c>
      <c r="E2355" t="s">
        <v>12</v>
      </c>
      <c r="F2355" t="s">
        <v>8</v>
      </c>
      <c r="G2355" t="s">
        <v>9</v>
      </c>
      <c r="H2355">
        <v>2017</v>
      </c>
      <c r="I2355">
        <v>1598</v>
      </c>
      <c r="J2355" t="s">
        <v>10</v>
      </c>
      <c r="K2355" t="str">
        <f>IF(AND(I2355&gt;600,I2355&lt;=1000),"600-1000CC",IF(AND(I2355&gt;1000,I2355&lt;=2000),"1000-2000CC",IF(AND(I2355&gt;2000,I2355&lt;=3000),"2000-3000CC",IF(AND(I2355&gt;3000,I2355&lt;=4000),"3000-4000CC",IF(AND(I2355&gt;4000,I2355&lt;=5000),"4000-5000CC",IF(AND(I2355&gt;5000,I2355&lt;=6000),"&gt;5000CC"))))))</f>
        <v>1000-2000CC</v>
      </c>
    </row>
    <row r="2356" spans="1:11" x14ac:dyDescent="0.3">
      <c r="A2356">
        <v>3247</v>
      </c>
      <c r="B2356" t="s">
        <v>1344</v>
      </c>
      <c r="C2356" s="10">
        <v>6.35</v>
      </c>
      <c r="D2356" s="3">
        <v>49320</v>
      </c>
      <c r="E2356" t="s">
        <v>12</v>
      </c>
      <c r="F2356" t="s">
        <v>8</v>
      </c>
      <c r="G2356" t="s">
        <v>9</v>
      </c>
      <c r="H2356">
        <v>2017</v>
      </c>
      <c r="I2356">
        <v>796</v>
      </c>
      <c r="J2356" t="s">
        <v>10</v>
      </c>
      <c r="K2356" t="str">
        <f>IF(AND(I2356&gt;600,I2356&lt;=1000),"600-1000CC",IF(AND(I2356&gt;1000,I2356&lt;=2000),"1000-2000CC",IF(AND(I2356&gt;2000,I2356&lt;=3000),"2000-3000CC",IF(AND(I2356&gt;3000,I2356&lt;=4000),"3000-4000CC",IF(AND(I2356&gt;4000,I2356&lt;=5000),"4000-5000CC",IF(AND(I2356&gt;5000,I2356&lt;=6000),"&gt;5000CC"))))))</f>
        <v>600-1000CC</v>
      </c>
    </row>
    <row r="2357" spans="1:11" x14ac:dyDescent="0.3">
      <c r="A2357">
        <v>5452</v>
      </c>
      <c r="B2357" t="s">
        <v>203</v>
      </c>
      <c r="C2357" s="10">
        <v>6.35</v>
      </c>
      <c r="D2357" s="3">
        <v>30000</v>
      </c>
      <c r="E2357" t="s">
        <v>12</v>
      </c>
      <c r="F2357" t="s">
        <v>8</v>
      </c>
      <c r="G2357" t="s">
        <v>9</v>
      </c>
      <c r="H2357">
        <v>2017</v>
      </c>
      <c r="I2357">
        <v>1197</v>
      </c>
      <c r="J2357" t="s">
        <v>10</v>
      </c>
      <c r="K2357" t="str">
        <f>IF(AND(I2357&gt;600,I2357&lt;=1000),"600-1000CC",IF(AND(I2357&gt;1000,I2357&lt;=2000),"1000-2000CC",IF(AND(I2357&gt;2000,I2357&lt;=3000),"2000-3000CC",IF(AND(I2357&gt;3000,I2357&lt;=4000),"3000-4000CC",IF(AND(I2357&gt;4000,I2357&lt;=5000),"4000-5000CC",IF(AND(I2357&gt;5000,I2357&lt;=6000),"&gt;5000CC"))))))</f>
        <v>1000-2000CC</v>
      </c>
    </row>
    <row r="2358" spans="1:11" x14ac:dyDescent="0.3">
      <c r="A2358">
        <v>2779</v>
      </c>
      <c r="B2358" t="s">
        <v>1058</v>
      </c>
      <c r="C2358" s="10">
        <v>6.34</v>
      </c>
      <c r="D2358" s="3">
        <v>314273</v>
      </c>
      <c r="E2358" t="s">
        <v>7</v>
      </c>
      <c r="F2358" t="s">
        <v>8</v>
      </c>
      <c r="G2358" t="s">
        <v>27</v>
      </c>
      <c r="H2358">
        <v>2009</v>
      </c>
      <c r="I2358">
        <v>1451</v>
      </c>
      <c r="J2358" t="s">
        <v>10</v>
      </c>
      <c r="K2358" t="str">
        <f>IF(AND(I2358&gt;600,I2358&lt;=1000),"600-1000CC",IF(AND(I2358&gt;1000,I2358&lt;=2000),"1000-2000CC",IF(AND(I2358&gt;2000,I2358&lt;=3000),"2000-3000CC",IF(AND(I2358&gt;3000,I2358&lt;=4000),"3000-4000CC",IF(AND(I2358&gt;4000,I2358&lt;=5000),"4000-5000CC",IF(AND(I2358&gt;5000,I2358&lt;=6000),"&gt;5000CC"))))))</f>
        <v>1000-2000CC</v>
      </c>
    </row>
    <row r="2359" spans="1:11" x14ac:dyDescent="0.3">
      <c r="A2359">
        <v>3940</v>
      </c>
      <c r="B2359" t="s">
        <v>458</v>
      </c>
      <c r="C2359" s="10">
        <v>6.34</v>
      </c>
      <c r="D2359" s="3">
        <v>84414</v>
      </c>
      <c r="E2359" t="s">
        <v>12</v>
      </c>
      <c r="F2359" t="s">
        <v>8</v>
      </c>
      <c r="G2359" t="s">
        <v>9</v>
      </c>
      <c r="H2359">
        <v>2016</v>
      </c>
      <c r="I2359">
        <v>1248</v>
      </c>
      <c r="J2359" t="s">
        <v>10</v>
      </c>
      <c r="K2359" t="str">
        <f>IF(AND(I2359&gt;600,I2359&lt;=1000),"600-1000CC",IF(AND(I2359&gt;1000,I2359&lt;=2000),"1000-2000CC",IF(AND(I2359&gt;2000,I2359&lt;=3000),"2000-3000CC",IF(AND(I2359&gt;3000,I2359&lt;=4000),"3000-4000CC",IF(AND(I2359&gt;4000,I2359&lt;=5000),"4000-5000CC",IF(AND(I2359&gt;5000,I2359&lt;=6000),"&gt;5000CC"))))))</f>
        <v>1000-2000CC</v>
      </c>
    </row>
    <row r="2360" spans="1:11" x14ac:dyDescent="0.3">
      <c r="A2360">
        <v>1147</v>
      </c>
      <c r="B2360" t="s">
        <v>693</v>
      </c>
      <c r="C2360" s="10">
        <v>6.31</v>
      </c>
      <c r="D2360" s="3">
        <v>38736</v>
      </c>
      <c r="E2360" t="s">
        <v>12</v>
      </c>
      <c r="F2360" t="s">
        <v>8</v>
      </c>
      <c r="G2360" t="s">
        <v>9</v>
      </c>
      <c r="H2360">
        <v>2020</v>
      </c>
      <c r="I2360">
        <v>998</v>
      </c>
      <c r="J2360" t="s">
        <v>10</v>
      </c>
      <c r="K2360" t="str">
        <f>IF(AND(I2360&gt;600,I2360&lt;=1000),"600-1000CC",IF(AND(I2360&gt;1000,I2360&lt;=2000),"1000-2000CC",IF(AND(I2360&gt;2000,I2360&lt;=3000),"2000-3000CC",IF(AND(I2360&gt;3000,I2360&lt;=4000),"3000-4000CC",IF(AND(I2360&gt;4000,I2360&lt;=5000),"4000-5000CC",IF(AND(I2360&gt;5000,I2360&lt;=6000),"&gt;5000CC"))))))</f>
        <v>600-1000CC</v>
      </c>
    </row>
    <row r="2361" spans="1:11" x14ac:dyDescent="0.3">
      <c r="A2361">
        <v>1439</v>
      </c>
      <c r="B2361" t="s">
        <v>693</v>
      </c>
      <c r="C2361" s="10">
        <v>6.31</v>
      </c>
      <c r="D2361" s="3">
        <v>38736</v>
      </c>
      <c r="E2361" t="s">
        <v>12</v>
      </c>
      <c r="F2361" t="s">
        <v>8</v>
      </c>
      <c r="G2361" t="s">
        <v>9</v>
      </c>
      <c r="H2361">
        <v>2020</v>
      </c>
      <c r="I2361">
        <v>2694</v>
      </c>
      <c r="J2361" t="s">
        <v>61</v>
      </c>
      <c r="K2361" t="str">
        <f>IF(AND(I2361&gt;600,I2361&lt;=1000),"600-1000CC",IF(AND(I2361&gt;1000,I2361&lt;=2000),"1000-2000CC",IF(AND(I2361&gt;2000,I2361&lt;=3000),"2000-3000CC",IF(AND(I2361&gt;3000,I2361&lt;=4000),"3000-4000CC",IF(AND(I2361&gt;4000,I2361&lt;=5000),"4000-5000CC",IF(AND(I2361&gt;5000,I2361&lt;=6000),"&gt;5000CC"))))))</f>
        <v>2000-3000CC</v>
      </c>
    </row>
    <row r="2362" spans="1:11" x14ac:dyDescent="0.3">
      <c r="A2362">
        <v>3253</v>
      </c>
      <c r="B2362" t="s">
        <v>1471</v>
      </c>
      <c r="C2362" s="10">
        <v>6.31</v>
      </c>
      <c r="D2362" s="3">
        <v>25882</v>
      </c>
      <c r="E2362" t="s">
        <v>272</v>
      </c>
      <c r="F2362" t="s">
        <v>13</v>
      </c>
      <c r="G2362" t="s">
        <v>9</v>
      </c>
      <c r="H2362">
        <v>2019</v>
      </c>
      <c r="I2362">
        <v>1582</v>
      </c>
      <c r="J2362" t="s">
        <v>10</v>
      </c>
      <c r="K2362" t="str">
        <f>IF(AND(I2362&gt;600,I2362&lt;=1000),"600-1000CC",IF(AND(I2362&gt;1000,I2362&lt;=2000),"1000-2000CC",IF(AND(I2362&gt;2000,I2362&lt;=3000),"2000-3000CC",IF(AND(I2362&gt;3000,I2362&lt;=4000),"3000-4000CC",IF(AND(I2362&gt;4000,I2362&lt;=5000),"4000-5000CC",IF(AND(I2362&gt;5000,I2362&lt;=6000),"&gt;5000CC"))))))</f>
        <v>1000-2000CC</v>
      </c>
    </row>
    <row r="2363" spans="1:11" x14ac:dyDescent="0.3">
      <c r="A2363">
        <v>3479</v>
      </c>
      <c r="B2363" t="s">
        <v>275</v>
      </c>
      <c r="C2363" s="10">
        <v>6.31</v>
      </c>
      <c r="D2363" s="3">
        <v>119363</v>
      </c>
      <c r="E2363" t="s">
        <v>7</v>
      </c>
      <c r="F2363" t="s">
        <v>8</v>
      </c>
      <c r="G2363" t="s">
        <v>27</v>
      </c>
      <c r="H2363">
        <v>2014</v>
      </c>
      <c r="I2363">
        <v>1197</v>
      </c>
      <c r="J2363" t="s">
        <v>10</v>
      </c>
      <c r="K2363" t="str">
        <f>IF(AND(I2363&gt;600,I2363&lt;=1000),"600-1000CC",IF(AND(I2363&gt;1000,I2363&lt;=2000),"1000-2000CC",IF(AND(I2363&gt;2000,I2363&lt;=3000),"2000-3000CC",IF(AND(I2363&gt;3000,I2363&lt;=4000),"3000-4000CC",IF(AND(I2363&gt;4000,I2363&lt;=5000),"4000-5000CC",IF(AND(I2363&gt;5000,I2363&lt;=6000),"&gt;5000CC"))))))</f>
        <v>1000-2000CC</v>
      </c>
    </row>
    <row r="2364" spans="1:11" x14ac:dyDescent="0.3">
      <c r="A2364">
        <v>5013</v>
      </c>
      <c r="B2364" t="s">
        <v>436</v>
      </c>
      <c r="C2364" s="10">
        <v>6.31</v>
      </c>
      <c r="D2364" s="3">
        <v>109863</v>
      </c>
      <c r="E2364" t="s">
        <v>7</v>
      </c>
      <c r="F2364" t="s">
        <v>8</v>
      </c>
      <c r="G2364" t="s">
        <v>27</v>
      </c>
      <c r="H2364">
        <v>2017</v>
      </c>
      <c r="I2364">
        <v>998</v>
      </c>
      <c r="J2364" t="s">
        <v>10</v>
      </c>
      <c r="K2364" t="str">
        <f>IF(AND(I2364&gt;600,I2364&lt;=1000),"600-1000CC",IF(AND(I2364&gt;1000,I2364&lt;=2000),"1000-2000CC",IF(AND(I2364&gt;2000,I2364&lt;=3000),"2000-3000CC",IF(AND(I2364&gt;3000,I2364&lt;=4000),"3000-4000CC",IF(AND(I2364&gt;4000,I2364&lt;=5000),"4000-5000CC",IF(AND(I2364&gt;5000,I2364&lt;=6000),"&gt;5000CC"))))))</f>
        <v>600-1000CC</v>
      </c>
    </row>
    <row r="2365" spans="1:11" x14ac:dyDescent="0.3">
      <c r="A2365">
        <v>558</v>
      </c>
      <c r="B2365" t="s">
        <v>472</v>
      </c>
      <c r="C2365" s="10">
        <v>6.3</v>
      </c>
      <c r="D2365" s="3">
        <v>43168</v>
      </c>
      <c r="E2365" t="s">
        <v>12</v>
      </c>
      <c r="F2365" t="s">
        <v>8</v>
      </c>
      <c r="G2365" t="s">
        <v>9</v>
      </c>
      <c r="H2365">
        <v>2016</v>
      </c>
      <c r="I2365">
        <v>1248</v>
      </c>
      <c r="J2365" t="s">
        <v>10</v>
      </c>
      <c r="K2365" t="str">
        <f>IF(AND(I2365&gt;600,I2365&lt;=1000),"600-1000CC",IF(AND(I2365&gt;1000,I2365&lt;=2000),"1000-2000CC",IF(AND(I2365&gt;2000,I2365&lt;=3000),"2000-3000CC",IF(AND(I2365&gt;3000,I2365&lt;=4000),"3000-4000CC",IF(AND(I2365&gt;4000,I2365&lt;=5000),"4000-5000CC",IF(AND(I2365&gt;5000,I2365&lt;=6000),"&gt;5000CC"))))))</f>
        <v>1000-2000CC</v>
      </c>
    </row>
    <row r="2366" spans="1:11" x14ac:dyDescent="0.3">
      <c r="A2366">
        <v>1125</v>
      </c>
      <c r="B2366" t="s">
        <v>22</v>
      </c>
      <c r="C2366" s="10">
        <v>6.3</v>
      </c>
      <c r="D2366" s="3">
        <v>36438</v>
      </c>
      <c r="E2366" t="s">
        <v>12</v>
      </c>
      <c r="F2366" t="s">
        <v>8</v>
      </c>
      <c r="G2366" t="s">
        <v>27</v>
      </c>
      <c r="H2366">
        <v>2018</v>
      </c>
      <c r="I2366">
        <v>2179</v>
      </c>
      <c r="J2366" t="s">
        <v>61</v>
      </c>
      <c r="K2366" t="str">
        <f>IF(AND(I2366&gt;600,I2366&lt;=1000),"600-1000CC",IF(AND(I2366&gt;1000,I2366&lt;=2000),"1000-2000CC",IF(AND(I2366&gt;2000,I2366&lt;=3000),"2000-3000CC",IF(AND(I2366&gt;3000,I2366&lt;=4000),"3000-4000CC",IF(AND(I2366&gt;4000,I2366&lt;=5000),"4000-5000CC",IF(AND(I2366&gt;5000,I2366&lt;=6000),"&gt;5000CC"))))))</f>
        <v>2000-3000CC</v>
      </c>
    </row>
    <row r="2367" spans="1:11" x14ac:dyDescent="0.3">
      <c r="A2367">
        <v>1394</v>
      </c>
      <c r="B2367" t="s">
        <v>22</v>
      </c>
      <c r="C2367" s="10">
        <v>6.3</v>
      </c>
      <c r="D2367" s="3">
        <v>36438</v>
      </c>
      <c r="E2367" t="s">
        <v>12</v>
      </c>
      <c r="F2367" t="s">
        <v>8</v>
      </c>
      <c r="G2367" t="s">
        <v>27</v>
      </c>
      <c r="H2367">
        <v>2018</v>
      </c>
      <c r="I2367">
        <v>2179</v>
      </c>
      <c r="J2367" t="s">
        <v>61</v>
      </c>
      <c r="K2367" t="str">
        <f>IF(AND(I2367&gt;600,I2367&lt;=1000),"600-1000CC",IF(AND(I2367&gt;1000,I2367&lt;=2000),"1000-2000CC",IF(AND(I2367&gt;2000,I2367&lt;=3000),"2000-3000CC",IF(AND(I2367&gt;3000,I2367&lt;=4000),"3000-4000CC",IF(AND(I2367&gt;4000,I2367&lt;=5000),"4000-5000CC",IF(AND(I2367&gt;5000,I2367&lt;=6000),"&gt;5000CC"))))))</f>
        <v>2000-3000CC</v>
      </c>
    </row>
    <row r="2368" spans="1:11" x14ac:dyDescent="0.3">
      <c r="A2368">
        <v>1669</v>
      </c>
      <c r="B2368" t="s">
        <v>49</v>
      </c>
      <c r="C2368" s="10">
        <v>6.3</v>
      </c>
      <c r="D2368" s="3">
        <v>77331</v>
      </c>
      <c r="E2368" t="s">
        <v>12</v>
      </c>
      <c r="F2368" t="s">
        <v>13</v>
      </c>
      <c r="G2368" t="s">
        <v>9</v>
      </c>
      <c r="H2368">
        <v>2017</v>
      </c>
      <c r="I2368">
        <v>1984</v>
      </c>
      <c r="J2368" t="s">
        <v>10</v>
      </c>
      <c r="K2368" t="str">
        <f>IF(AND(I2368&gt;600,I2368&lt;=1000),"600-1000CC",IF(AND(I2368&gt;1000,I2368&lt;=2000),"1000-2000CC",IF(AND(I2368&gt;2000,I2368&lt;=3000),"2000-3000CC",IF(AND(I2368&gt;3000,I2368&lt;=4000),"3000-4000CC",IF(AND(I2368&gt;4000,I2368&lt;=5000),"4000-5000CC",IF(AND(I2368&gt;5000,I2368&lt;=6000),"&gt;5000CC"))))))</f>
        <v>1000-2000CC</v>
      </c>
    </row>
    <row r="2369" spans="1:11" x14ac:dyDescent="0.3">
      <c r="A2369">
        <v>1670</v>
      </c>
      <c r="B2369" t="s">
        <v>464</v>
      </c>
      <c r="C2369" s="10">
        <v>6.3</v>
      </c>
      <c r="D2369" s="3">
        <v>77783</v>
      </c>
      <c r="E2369" t="s">
        <v>12</v>
      </c>
      <c r="F2369" t="s">
        <v>8</v>
      </c>
      <c r="G2369" t="s">
        <v>9</v>
      </c>
      <c r="H2369">
        <v>2016</v>
      </c>
      <c r="I2369">
        <v>1493</v>
      </c>
      <c r="J2369" t="s">
        <v>61</v>
      </c>
      <c r="K2369" t="str">
        <f>IF(AND(I2369&gt;600,I2369&lt;=1000),"600-1000CC",IF(AND(I2369&gt;1000,I2369&lt;=2000),"1000-2000CC",IF(AND(I2369&gt;2000,I2369&lt;=3000),"2000-3000CC",IF(AND(I2369&gt;3000,I2369&lt;=4000),"3000-4000CC",IF(AND(I2369&gt;4000,I2369&lt;=5000),"4000-5000CC",IF(AND(I2369&gt;5000,I2369&lt;=6000),"&gt;5000CC"))))))</f>
        <v>1000-2000CC</v>
      </c>
    </row>
    <row r="2370" spans="1:11" x14ac:dyDescent="0.3">
      <c r="A2370">
        <v>2088</v>
      </c>
      <c r="B2370" t="s">
        <v>1102</v>
      </c>
      <c r="C2370" s="10">
        <v>6.3</v>
      </c>
      <c r="D2370" s="3">
        <v>50000</v>
      </c>
      <c r="E2370" t="s">
        <v>12</v>
      </c>
      <c r="F2370" t="s">
        <v>8</v>
      </c>
      <c r="G2370" t="s">
        <v>9</v>
      </c>
      <c r="H2370">
        <v>2017</v>
      </c>
      <c r="I2370">
        <v>1498</v>
      </c>
      <c r="J2370" t="s">
        <v>10</v>
      </c>
      <c r="K2370" t="str">
        <f>IF(AND(I2370&gt;600,I2370&lt;=1000),"600-1000CC",IF(AND(I2370&gt;1000,I2370&lt;=2000),"1000-2000CC",IF(AND(I2370&gt;2000,I2370&lt;=3000),"2000-3000CC",IF(AND(I2370&gt;3000,I2370&lt;=4000),"3000-4000CC",IF(AND(I2370&gt;4000,I2370&lt;=5000),"4000-5000CC",IF(AND(I2370&gt;5000,I2370&lt;=6000),"&gt;5000CC"))))))</f>
        <v>1000-2000CC</v>
      </c>
    </row>
    <row r="2371" spans="1:11" x14ac:dyDescent="0.3">
      <c r="A2371">
        <v>2188</v>
      </c>
      <c r="B2371" t="s">
        <v>1148</v>
      </c>
      <c r="C2371" s="10">
        <v>6.3</v>
      </c>
      <c r="D2371" s="3">
        <v>135000</v>
      </c>
      <c r="E2371" t="s">
        <v>7</v>
      </c>
      <c r="F2371" t="s">
        <v>8</v>
      </c>
      <c r="G2371" t="s">
        <v>9</v>
      </c>
      <c r="H2371">
        <v>2016</v>
      </c>
      <c r="I2371">
        <v>796</v>
      </c>
      <c r="J2371" t="s">
        <v>10</v>
      </c>
      <c r="K2371" t="str">
        <f>IF(AND(I2371&gt;600,I2371&lt;=1000),"600-1000CC",IF(AND(I2371&gt;1000,I2371&lt;=2000),"1000-2000CC",IF(AND(I2371&gt;2000,I2371&lt;=3000),"2000-3000CC",IF(AND(I2371&gt;3000,I2371&lt;=4000),"3000-4000CC",IF(AND(I2371&gt;4000,I2371&lt;=5000),"4000-5000CC",IF(AND(I2371&gt;5000,I2371&lt;=6000),"&gt;5000CC"))))))</f>
        <v>600-1000CC</v>
      </c>
    </row>
    <row r="2372" spans="1:11" x14ac:dyDescent="0.3">
      <c r="A2372">
        <v>2278</v>
      </c>
      <c r="B2372" t="s">
        <v>428</v>
      </c>
      <c r="C2372" s="10">
        <v>6.3</v>
      </c>
      <c r="D2372" s="3">
        <v>25000</v>
      </c>
      <c r="E2372" t="s">
        <v>12</v>
      </c>
      <c r="F2372" t="s">
        <v>8</v>
      </c>
      <c r="G2372" t="s">
        <v>9</v>
      </c>
      <c r="H2372">
        <v>2020</v>
      </c>
      <c r="I2372">
        <v>1586</v>
      </c>
      <c r="J2372" t="s">
        <v>10</v>
      </c>
      <c r="K2372" t="str">
        <f>IF(AND(I2372&gt;600,I2372&lt;=1000),"600-1000CC",IF(AND(I2372&gt;1000,I2372&lt;=2000),"1000-2000CC",IF(AND(I2372&gt;2000,I2372&lt;=3000),"2000-3000CC",IF(AND(I2372&gt;3000,I2372&lt;=4000),"3000-4000CC",IF(AND(I2372&gt;4000,I2372&lt;=5000),"4000-5000CC",IF(AND(I2372&gt;5000,I2372&lt;=6000),"&gt;5000CC"))))))</f>
        <v>1000-2000CC</v>
      </c>
    </row>
    <row r="2373" spans="1:11" x14ac:dyDescent="0.3">
      <c r="A2373">
        <v>2296</v>
      </c>
      <c r="B2373" t="s">
        <v>304</v>
      </c>
      <c r="C2373" s="10">
        <v>6.3</v>
      </c>
      <c r="D2373" s="3">
        <v>138571</v>
      </c>
      <c r="E2373" t="s">
        <v>7</v>
      </c>
      <c r="F2373" t="s">
        <v>8</v>
      </c>
      <c r="G2373" t="s">
        <v>9</v>
      </c>
      <c r="H2373">
        <v>2016</v>
      </c>
      <c r="I2373">
        <v>1527</v>
      </c>
      <c r="J2373" t="s">
        <v>10</v>
      </c>
      <c r="K2373" t="str">
        <f>IF(AND(I2373&gt;600,I2373&lt;=1000),"600-1000CC",IF(AND(I2373&gt;1000,I2373&lt;=2000),"1000-2000CC",IF(AND(I2373&gt;2000,I2373&lt;=3000),"2000-3000CC",IF(AND(I2373&gt;3000,I2373&lt;=4000),"3000-4000CC",IF(AND(I2373&gt;4000,I2373&lt;=5000),"4000-5000CC",IF(AND(I2373&gt;5000,I2373&lt;=6000),"&gt;5000CC"))))))</f>
        <v>1000-2000CC</v>
      </c>
    </row>
    <row r="2374" spans="1:11" x14ac:dyDescent="0.3">
      <c r="A2374">
        <v>2446</v>
      </c>
      <c r="B2374" t="s">
        <v>907</v>
      </c>
      <c r="C2374" s="10">
        <v>6.3</v>
      </c>
      <c r="D2374" s="3">
        <v>118587</v>
      </c>
      <c r="E2374" t="s">
        <v>7</v>
      </c>
      <c r="F2374" t="s">
        <v>8</v>
      </c>
      <c r="G2374" t="s">
        <v>9</v>
      </c>
      <c r="H2374">
        <v>2017</v>
      </c>
      <c r="I2374">
        <v>1197</v>
      </c>
      <c r="J2374" t="s">
        <v>10</v>
      </c>
      <c r="K2374" t="str">
        <f>IF(AND(I2374&gt;600,I2374&lt;=1000),"600-1000CC",IF(AND(I2374&gt;1000,I2374&lt;=2000),"1000-2000CC",IF(AND(I2374&gt;2000,I2374&lt;=3000),"2000-3000CC",IF(AND(I2374&gt;3000,I2374&lt;=4000),"3000-4000CC",IF(AND(I2374&gt;4000,I2374&lt;=5000),"4000-5000CC",IF(AND(I2374&gt;5000,I2374&lt;=6000),"&gt;5000CC"))))))</f>
        <v>1000-2000CC</v>
      </c>
    </row>
    <row r="2375" spans="1:11" x14ac:dyDescent="0.3">
      <c r="A2375">
        <v>3352</v>
      </c>
      <c r="B2375" t="s">
        <v>285</v>
      </c>
      <c r="C2375" s="10">
        <v>6.3</v>
      </c>
      <c r="D2375" s="3">
        <v>120000</v>
      </c>
      <c r="E2375" t="s">
        <v>7</v>
      </c>
      <c r="F2375" t="s">
        <v>8</v>
      </c>
      <c r="G2375" t="s">
        <v>9</v>
      </c>
      <c r="H2375">
        <v>2013</v>
      </c>
      <c r="I2375">
        <v>1248</v>
      </c>
      <c r="J2375" t="s">
        <v>10</v>
      </c>
      <c r="K2375" t="str">
        <f>IF(AND(I2375&gt;600,I2375&lt;=1000),"600-1000CC",IF(AND(I2375&gt;1000,I2375&lt;=2000),"1000-2000CC",IF(AND(I2375&gt;2000,I2375&lt;=3000),"2000-3000CC",IF(AND(I2375&gt;3000,I2375&lt;=4000),"3000-4000CC",IF(AND(I2375&gt;4000,I2375&lt;=5000),"4000-5000CC",IF(AND(I2375&gt;5000,I2375&lt;=6000),"&gt;5000CC"))))))</f>
        <v>1000-2000CC</v>
      </c>
    </row>
    <row r="2376" spans="1:11" x14ac:dyDescent="0.3">
      <c r="A2376">
        <v>3599</v>
      </c>
      <c r="B2376" t="s">
        <v>1565</v>
      </c>
      <c r="C2376" s="10">
        <v>6.3</v>
      </c>
      <c r="D2376" s="3">
        <v>90000</v>
      </c>
      <c r="E2376" t="s">
        <v>7</v>
      </c>
      <c r="F2376" t="s">
        <v>8</v>
      </c>
      <c r="G2376" t="s">
        <v>9</v>
      </c>
      <c r="H2376">
        <v>2019</v>
      </c>
      <c r="I2376">
        <v>1598</v>
      </c>
      <c r="J2376" t="s">
        <v>10</v>
      </c>
      <c r="K2376" t="str">
        <f>IF(AND(I2376&gt;600,I2376&lt;=1000),"600-1000CC",IF(AND(I2376&gt;1000,I2376&lt;=2000),"1000-2000CC",IF(AND(I2376&gt;2000,I2376&lt;=3000),"2000-3000CC",IF(AND(I2376&gt;3000,I2376&lt;=4000),"3000-4000CC",IF(AND(I2376&gt;4000,I2376&lt;=5000),"4000-5000CC",IF(AND(I2376&gt;5000,I2376&lt;=6000),"&gt;5000CC"))))))</f>
        <v>1000-2000CC</v>
      </c>
    </row>
    <row r="2377" spans="1:11" x14ac:dyDescent="0.3">
      <c r="A2377">
        <v>4730</v>
      </c>
      <c r="B2377" t="s">
        <v>409</v>
      </c>
      <c r="C2377" s="10">
        <v>6.27</v>
      </c>
      <c r="D2377" s="3">
        <v>95873</v>
      </c>
      <c r="E2377" t="s">
        <v>7</v>
      </c>
      <c r="F2377" t="s">
        <v>8</v>
      </c>
      <c r="G2377" t="s">
        <v>27</v>
      </c>
      <c r="H2377">
        <v>2016</v>
      </c>
      <c r="I2377">
        <v>1197</v>
      </c>
      <c r="J2377" t="s">
        <v>10</v>
      </c>
      <c r="K2377" t="str">
        <f>IF(AND(I2377&gt;600,I2377&lt;=1000),"600-1000CC",IF(AND(I2377&gt;1000,I2377&lt;=2000),"1000-2000CC",IF(AND(I2377&gt;2000,I2377&lt;=3000),"2000-3000CC",IF(AND(I2377&gt;3000,I2377&lt;=4000),"3000-4000CC",IF(AND(I2377&gt;4000,I2377&lt;=5000),"4000-5000CC",IF(AND(I2377&gt;5000,I2377&lt;=6000),"&gt;5000CC"))))))</f>
        <v>1000-2000CC</v>
      </c>
    </row>
    <row r="2378" spans="1:11" x14ac:dyDescent="0.3">
      <c r="A2378">
        <v>5052</v>
      </c>
      <c r="B2378" t="s">
        <v>939</v>
      </c>
      <c r="C2378" s="10">
        <v>6.27</v>
      </c>
      <c r="D2378" s="3">
        <v>7376</v>
      </c>
      <c r="E2378" t="s">
        <v>12</v>
      </c>
      <c r="F2378" t="s">
        <v>8</v>
      </c>
      <c r="G2378" t="s">
        <v>9</v>
      </c>
      <c r="H2378">
        <v>2018</v>
      </c>
      <c r="I2378">
        <v>1998</v>
      </c>
      <c r="J2378" t="s">
        <v>10</v>
      </c>
      <c r="K2378" t="str">
        <f>IF(AND(I2378&gt;600,I2378&lt;=1000),"600-1000CC",IF(AND(I2378&gt;1000,I2378&lt;=2000),"1000-2000CC",IF(AND(I2378&gt;2000,I2378&lt;=3000),"2000-3000CC",IF(AND(I2378&gt;3000,I2378&lt;=4000),"3000-4000CC",IF(AND(I2378&gt;4000,I2378&lt;=5000),"4000-5000CC",IF(AND(I2378&gt;5000,I2378&lt;=6000),"&gt;5000CC"))))))</f>
        <v>1000-2000CC</v>
      </c>
    </row>
    <row r="2379" spans="1:11" x14ac:dyDescent="0.3">
      <c r="A2379">
        <v>3466</v>
      </c>
      <c r="B2379" t="s">
        <v>1532</v>
      </c>
      <c r="C2379" s="10">
        <v>6.26</v>
      </c>
      <c r="D2379" s="3">
        <v>86272</v>
      </c>
      <c r="E2379" t="s">
        <v>12</v>
      </c>
      <c r="F2379" t="s">
        <v>8</v>
      </c>
      <c r="G2379" t="s">
        <v>9</v>
      </c>
      <c r="H2379">
        <v>2018</v>
      </c>
      <c r="I2379">
        <v>1582</v>
      </c>
      <c r="J2379" t="s">
        <v>10</v>
      </c>
      <c r="K2379" t="str">
        <f>IF(AND(I2379&gt;600,I2379&lt;=1000),"600-1000CC",IF(AND(I2379&gt;1000,I2379&lt;=2000),"1000-2000CC",IF(AND(I2379&gt;2000,I2379&lt;=3000),"2000-3000CC",IF(AND(I2379&gt;3000,I2379&lt;=4000),"3000-4000CC",IF(AND(I2379&gt;4000,I2379&lt;=5000),"4000-5000CC",IF(AND(I2379&gt;5000,I2379&lt;=6000),"&gt;5000CC"))))))</f>
        <v>1000-2000CC</v>
      </c>
    </row>
    <row r="2380" spans="1:11" x14ac:dyDescent="0.3">
      <c r="A2380">
        <v>83</v>
      </c>
      <c r="B2380" t="s">
        <v>91</v>
      </c>
      <c r="C2380" s="10">
        <v>6.25</v>
      </c>
      <c r="D2380" s="3">
        <v>48000</v>
      </c>
      <c r="E2380" t="s">
        <v>12</v>
      </c>
      <c r="F2380" t="s">
        <v>8</v>
      </c>
      <c r="G2380" t="s">
        <v>9</v>
      </c>
      <c r="H2380">
        <v>2018</v>
      </c>
      <c r="I2380">
        <v>1197</v>
      </c>
      <c r="J2380" t="s">
        <v>10</v>
      </c>
      <c r="K2380" t="str">
        <f>IF(AND(I2380&gt;600,I2380&lt;=1000),"600-1000CC",IF(AND(I2380&gt;1000,I2380&lt;=2000),"1000-2000CC",IF(AND(I2380&gt;2000,I2380&lt;=3000),"2000-3000CC",IF(AND(I2380&gt;3000,I2380&lt;=4000),"3000-4000CC",IF(AND(I2380&gt;4000,I2380&lt;=5000),"4000-5000CC",IF(AND(I2380&gt;5000,I2380&lt;=6000),"&gt;5000CC"))))))</f>
        <v>1000-2000CC</v>
      </c>
    </row>
    <row r="2381" spans="1:11" x14ac:dyDescent="0.3">
      <c r="A2381">
        <v>169</v>
      </c>
      <c r="B2381" t="s">
        <v>168</v>
      </c>
      <c r="C2381" s="10">
        <v>6.25</v>
      </c>
      <c r="D2381" s="3">
        <v>72000</v>
      </c>
      <c r="E2381" t="s">
        <v>7</v>
      </c>
      <c r="F2381" t="s">
        <v>8</v>
      </c>
      <c r="G2381" t="s">
        <v>9</v>
      </c>
      <c r="H2381">
        <v>2016</v>
      </c>
      <c r="I2381">
        <v>1396</v>
      </c>
      <c r="J2381" t="s">
        <v>10</v>
      </c>
      <c r="K2381" t="str">
        <f>IF(AND(I2381&gt;600,I2381&lt;=1000),"600-1000CC",IF(AND(I2381&gt;1000,I2381&lt;=2000),"1000-2000CC",IF(AND(I2381&gt;2000,I2381&lt;=3000),"2000-3000CC",IF(AND(I2381&gt;3000,I2381&lt;=4000),"3000-4000CC",IF(AND(I2381&gt;4000,I2381&lt;=5000),"4000-5000CC",IF(AND(I2381&gt;5000,I2381&lt;=6000),"&gt;5000CC"))))))</f>
        <v>1000-2000CC</v>
      </c>
    </row>
    <row r="2382" spans="1:11" x14ac:dyDescent="0.3">
      <c r="A2382">
        <v>187</v>
      </c>
      <c r="B2382" t="s">
        <v>59</v>
      </c>
      <c r="C2382" s="10">
        <v>6.25</v>
      </c>
      <c r="D2382" s="3">
        <v>28387</v>
      </c>
      <c r="E2382" t="s">
        <v>12</v>
      </c>
      <c r="F2382" t="s">
        <v>13</v>
      </c>
      <c r="G2382" t="s">
        <v>9</v>
      </c>
      <c r="H2382">
        <v>2019</v>
      </c>
      <c r="I2382">
        <v>1197</v>
      </c>
      <c r="J2382" t="s">
        <v>10</v>
      </c>
      <c r="K2382" t="str">
        <f>IF(AND(I2382&gt;600,I2382&lt;=1000),"600-1000CC",IF(AND(I2382&gt;1000,I2382&lt;=2000),"1000-2000CC",IF(AND(I2382&gt;2000,I2382&lt;=3000),"2000-3000CC",IF(AND(I2382&gt;3000,I2382&lt;=4000),"3000-4000CC",IF(AND(I2382&gt;4000,I2382&lt;=5000),"4000-5000CC",IF(AND(I2382&gt;5000,I2382&lt;=6000),"&gt;5000CC"))))))</f>
        <v>1000-2000CC</v>
      </c>
    </row>
    <row r="2383" spans="1:11" x14ac:dyDescent="0.3">
      <c r="A2383">
        <v>194</v>
      </c>
      <c r="B2383" t="s">
        <v>188</v>
      </c>
      <c r="C2383" s="10">
        <v>6.25</v>
      </c>
      <c r="D2383" s="3">
        <v>55000</v>
      </c>
      <c r="E2383" t="s">
        <v>7</v>
      </c>
      <c r="F2383" t="s">
        <v>8</v>
      </c>
      <c r="G2383" t="s">
        <v>9</v>
      </c>
      <c r="H2383">
        <v>2015</v>
      </c>
      <c r="I2383">
        <v>1248</v>
      </c>
      <c r="J2383" t="s">
        <v>10</v>
      </c>
      <c r="K2383" t="str">
        <f>IF(AND(I2383&gt;600,I2383&lt;=1000),"600-1000CC",IF(AND(I2383&gt;1000,I2383&lt;=2000),"1000-2000CC",IF(AND(I2383&gt;2000,I2383&lt;=3000),"2000-3000CC",IF(AND(I2383&gt;3000,I2383&lt;=4000),"3000-4000CC",IF(AND(I2383&gt;4000,I2383&lt;=5000),"4000-5000CC",IF(AND(I2383&gt;5000,I2383&lt;=6000),"&gt;5000CC"))))))</f>
        <v>1000-2000CC</v>
      </c>
    </row>
    <row r="2384" spans="1:11" x14ac:dyDescent="0.3">
      <c r="A2384">
        <v>226</v>
      </c>
      <c r="B2384" t="s">
        <v>150</v>
      </c>
      <c r="C2384" s="10">
        <v>6.25</v>
      </c>
      <c r="D2384" s="3">
        <v>66000</v>
      </c>
      <c r="E2384" t="s">
        <v>12</v>
      </c>
      <c r="F2384" t="s">
        <v>13</v>
      </c>
      <c r="G2384" t="s">
        <v>9</v>
      </c>
      <c r="H2384">
        <v>2015</v>
      </c>
      <c r="I2384">
        <v>1197</v>
      </c>
      <c r="J2384" t="s">
        <v>10</v>
      </c>
      <c r="K2384" t="str">
        <f>IF(AND(I2384&gt;600,I2384&lt;=1000),"600-1000CC",IF(AND(I2384&gt;1000,I2384&lt;=2000),"1000-2000CC",IF(AND(I2384&gt;2000,I2384&lt;=3000),"2000-3000CC",IF(AND(I2384&gt;3000,I2384&lt;=4000),"3000-4000CC",IF(AND(I2384&gt;4000,I2384&lt;=5000),"4000-5000CC",IF(AND(I2384&gt;5000,I2384&lt;=6000),"&gt;5000CC"))))))</f>
        <v>1000-2000CC</v>
      </c>
    </row>
    <row r="2385" spans="1:11" x14ac:dyDescent="0.3">
      <c r="A2385">
        <v>606</v>
      </c>
      <c r="B2385" t="s">
        <v>282</v>
      </c>
      <c r="C2385" s="10">
        <v>6.25</v>
      </c>
      <c r="D2385" s="3">
        <v>43136</v>
      </c>
      <c r="E2385" t="s">
        <v>12</v>
      </c>
      <c r="F2385" t="s">
        <v>8</v>
      </c>
      <c r="G2385" t="s">
        <v>9</v>
      </c>
      <c r="H2385">
        <v>2017</v>
      </c>
      <c r="I2385">
        <v>1997</v>
      </c>
      <c r="J2385" t="s">
        <v>10</v>
      </c>
      <c r="K2385" t="str">
        <f>IF(AND(I2385&gt;600,I2385&lt;=1000),"600-1000CC",IF(AND(I2385&gt;1000,I2385&lt;=2000),"1000-2000CC",IF(AND(I2385&gt;2000,I2385&lt;=3000),"2000-3000CC",IF(AND(I2385&gt;3000,I2385&lt;=4000),"3000-4000CC",IF(AND(I2385&gt;4000,I2385&lt;=5000),"4000-5000CC",IF(AND(I2385&gt;5000,I2385&lt;=6000),"&gt;5000CC"))))))</f>
        <v>1000-2000CC</v>
      </c>
    </row>
    <row r="2386" spans="1:11" x14ac:dyDescent="0.3">
      <c r="A2386">
        <v>655</v>
      </c>
      <c r="B2386" t="s">
        <v>535</v>
      </c>
      <c r="C2386" s="10">
        <v>6.25</v>
      </c>
      <c r="D2386" s="3">
        <v>75765</v>
      </c>
      <c r="E2386" t="s">
        <v>12</v>
      </c>
      <c r="F2386" t="s">
        <v>8</v>
      </c>
      <c r="G2386" t="s">
        <v>27</v>
      </c>
      <c r="H2386">
        <v>2014</v>
      </c>
      <c r="I2386">
        <v>2354</v>
      </c>
      <c r="J2386" t="s">
        <v>61</v>
      </c>
      <c r="K2386" t="str">
        <f>IF(AND(I2386&gt;600,I2386&lt;=1000),"600-1000CC",IF(AND(I2386&gt;1000,I2386&lt;=2000),"1000-2000CC",IF(AND(I2386&gt;2000,I2386&lt;=3000),"2000-3000CC",IF(AND(I2386&gt;3000,I2386&lt;=4000),"3000-4000CC",IF(AND(I2386&gt;4000,I2386&lt;=5000),"4000-5000CC",IF(AND(I2386&gt;5000,I2386&lt;=6000),"&gt;5000CC"))))))</f>
        <v>2000-3000CC</v>
      </c>
    </row>
    <row r="2387" spans="1:11" x14ac:dyDescent="0.3">
      <c r="A2387">
        <v>658</v>
      </c>
      <c r="B2387" t="s">
        <v>536</v>
      </c>
      <c r="C2387" s="10">
        <v>6.25</v>
      </c>
      <c r="D2387" s="3">
        <v>57000</v>
      </c>
      <c r="E2387" t="s">
        <v>12</v>
      </c>
      <c r="F2387" t="s">
        <v>13</v>
      </c>
      <c r="G2387" t="s">
        <v>27</v>
      </c>
      <c r="H2387">
        <v>2016</v>
      </c>
      <c r="I2387">
        <v>1197</v>
      </c>
      <c r="J2387" t="s">
        <v>10</v>
      </c>
      <c r="K2387" t="str">
        <f>IF(AND(I2387&gt;600,I2387&lt;=1000),"600-1000CC",IF(AND(I2387&gt;1000,I2387&lt;=2000),"1000-2000CC",IF(AND(I2387&gt;2000,I2387&lt;=3000),"2000-3000CC",IF(AND(I2387&gt;3000,I2387&lt;=4000),"3000-4000CC",IF(AND(I2387&gt;4000,I2387&lt;=5000),"4000-5000CC",IF(AND(I2387&gt;5000,I2387&lt;=6000),"&gt;5000CC"))))))</f>
        <v>1000-2000CC</v>
      </c>
    </row>
    <row r="2388" spans="1:11" x14ac:dyDescent="0.3">
      <c r="A2388">
        <v>811</v>
      </c>
      <c r="B2388" t="s">
        <v>516</v>
      </c>
      <c r="C2388" s="10">
        <v>6.25</v>
      </c>
      <c r="D2388" s="3">
        <v>91216</v>
      </c>
      <c r="E2388" t="s">
        <v>7</v>
      </c>
      <c r="F2388" t="s">
        <v>8</v>
      </c>
      <c r="G2388" t="s">
        <v>9</v>
      </c>
      <c r="H2388">
        <v>2017</v>
      </c>
      <c r="I2388">
        <v>998</v>
      </c>
      <c r="J2388" t="s">
        <v>10</v>
      </c>
      <c r="K2388" t="str">
        <f>IF(AND(I2388&gt;600,I2388&lt;=1000),"600-1000CC",IF(AND(I2388&gt;1000,I2388&lt;=2000),"1000-2000CC",IF(AND(I2388&gt;2000,I2388&lt;=3000),"2000-3000CC",IF(AND(I2388&gt;3000,I2388&lt;=4000),"3000-4000CC",IF(AND(I2388&gt;4000,I2388&lt;=5000),"4000-5000CC",IF(AND(I2388&gt;5000,I2388&lt;=6000),"&gt;5000CC"))))))</f>
        <v>600-1000CC</v>
      </c>
    </row>
    <row r="2389" spans="1:11" x14ac:dyDescent="0.3">
      <c r="A2389">
        <v>1210</v>
      </c>
      <c r="B2389" t="s">
        <v>825</v>
      </c>
      <c r="C2389" s="10">
        <v>6.25</v>
      </c>
      <c r="D2389" s="3">
        <v>54000</v>
      </c>
      <c r="E2389" t="s">
        <v>7</v>
      </c>
      <c r="F2389" t="s">
        <v>8</v>
      </c>
      <c r="G2389" t="s">
        <v>9</v>
      </c>
      <c r="H2389">
        <v>2018</v>
      </c>
      <c r="I2389">
        <v>1956</v>
      </c>
      <c r="J2389" t="s">
        <v>10</v>
      </c>
      <c r="K2389" t="str">
        <f>IF(AND(I2389&gt;600,I2389&lt;=1000),"600-1000CC",IF(AND(I2389&gt;1000,I2389&lt;=2000),"1000-2000CC",IF(AND(I2389&gt;2000,I2389&lt;=3000),"2000-3000CC",IF(AND(I2389&gt;3000,I2389&lt;=4000),"3000-4000CC",IF(AND(I2389&gt;4000,I2389&lt;=5000),"4000-5000CC",IF(AND(I2389&gt;5000,I2389&lt;=6000),"&gt;5000CC"))))))</f>
        <v>1000-2000CC</v>
      </c>
    </row>
    <row r="2390" spans="1:11" x14ac:dyDescent="0.3">
      <c r="A2390">
        <v>1315</v>
      </c>
      <c r="B2390" t="s">
        <v>866</v>
      </c>
      <c r="C2390" s="10">
        <v>6.25</v>
      </c>
      <c r="D2390" s="3">
        <v>12000</v>
      </c>
      <c r="E2390" t="s">
        <v>12</v>
      </c>
      <c r="F2390" t="s">
        <v>8</v>
      </c>
      <c r="G2390" t="s">
        <v>27</v>
      </c>
      <c r="H2390">
        <v>2020</v>
      </c>
      <c r="I2390">
        <v>1999</v>
      </c>
      <c r="J2390" t="s">
        <v>10</v>
      </c>
      <c r="K2390" t="str">
        <f>IF(AND(I2390&gt;600,I2390&lt;=1000),"600-1000CC",IF(AND(I2390&gt;1000,I2390&lt;=2000),"1000-2000CC",IF(AND(I2390&gt;2000,I2390&lt;=3000),"2000-3000CC",IF(AND(I2390&gt;3000,I2390&lt;=4000),"3000-4000CC",IF(AND(I2390&gt;4000,I2390&lt;=5000),"4000-5000CC",IF(AND(I2390&gt;5000,I2390&lt;=6000),"&gt;5000CC"))))))</f>
        <v>1000-2000CC</v>
      </c>
    </row>
    <row r="2391" spans="1:11" x14ac:dyDescent="0.3">
      <c r="A2391">
        <v>1537</v>
      </c>
      <c r="B2391" t="s">
        <v>825</v>
      </c>
      <c r="C2391" s="10">
        <v>6.25</v>
      </c>
      <c r="D2391" s="3">
        <v>54000</v>
      </c>
      <c r="E2391" t="s">
        <v>7</v>
      </c>
      <c r="F2391" t="s">
        <v>8</v>
      </c>
      <c r="G2391" t="s">
        <v>9</v>
      </c>
      <c r="H2391">
        <v>2018</v>
      </c>
      <c r="I2391">
        <v>1956</v>
      </c>
      <c r="J2391" t="s">
        <v>10</v>
      </c>
      <c r="K2391" t="str">
        <f>IF(AND(I2391&gt;600,I2391&lt;=1000),"600-1000CC",IF(AND(I2391&gt;1000,I2391&lt;=2000),"1000-2000CC",IF(AND(I2391&gt;2000,I2391&lt;=3000),"2000-3000CC",IF(AND(I2391&gt;3000,I2391&lt;=4000),"3000-4000CC",IF(AND(I2391&gt;4000,I2391&lt;=5000),"4000-5000CC",IF(AND(I2391&gt;5000,I2391&lt;=6000),"&gt;5000CC"))))))</f>
        <v>1000-2000CC</v>
      </c>
    </row>
    <row r="2392" spans="1:11" x14ac:dyDescent="0.3">
      <c r="A2392">
        <v>1664</v>
      </c>
      <c r="B2392" t="s">
        <v>946</v>
      </c>
      <c r="C2392" s="10">
        <v>6.25</v>
      </c>
      <c r="D2392" s="3">
        <v>27000</v>
      </c>
      <c r="E2392" t="s">
        <v>12</v>
      </c>
      <c r="F2392" t="s">
        <v>13</v>
      </c>
      <c r="G2392" t="s">
        <v>9</v>
      </c>
      <c r="H2392">
        <v>2019</v>
      </c>
      <c r="I2392">
        <v>1798</v>
      </c>
      <c r="J2392" t="s">
        <v>10</v>
      </c>
      <c r="K2392" t="str">
        <f>IF(AND(I2392&gt;600,I2392&lt;=1000),"600-1000CC",IF(AND(I2392&gt;1000,I2392&lt;=2000),"1000-2000CC",IF(AND(I2392&gt;2000,I2392&lt;=3000),"2000-3000CC",IF(AND(I2392&gt;3000,I2392&lt;=4000),"3000-4000CC",IF(AND(I2392&gt;4000,I2392&lt;=5000),"4000-5000CC",IF(AND(I2392&gt;5000,I2392&lt;=6000),"&gt;5000CC"))))))</f>
        <v>1000-2000CC</v>
      </c>
    </row>
    <row r="2393" spans="1:11" x14ac:dyDescent="0.3">
      <c r="A2393">
        <v>1672</v>
      </c>
      <c r="B2393" t="s">
        <v>948</v>
      </c>
      <c r="C2393" s="10">
        <v>6.25</v>
      </c>
      <c r="D2393" s="3">
        <v>56276</v>
      </c>
      <c r="E2393" t="s">
        <v>7</v>
      </c>
      <c r="F2393" t="s">
        <v>13</v>
      </c>
      <c r="G2393" t="s">
        <v>27</v>
      </c>
      <c r="H2393">
        <v>2018</v>
      </c>
      <c r="I2393">
        <v>1248</v>
      </c>
      <c r="J2393" t="s">
        <v>10</v>
      </c>
      <c r="K2393" t="str">
        <f>IF(AND(I2393&gt;600,I2393&lt;=1000),"600-1000CC",IF(AND(I2393&gt;1000,I2393&lt;=2000),"1000-2000CC",IF(AND(I2393&gt;2000,I2393&lt;=3000),"2000-3000CC",IF(AND(I2393&gt;3000,I2393&lt;=4000),"3000-4000CC",IF(AND(I2393&gt;4000,I2393&lt;=5000),"4000-5000CC",IF(AND(I2393&gt;5000,I2393&lt;=6000),"&gt;5000CC"))))))</f>
        <v>1000-2000CC</v>
      </c>
    </row>
    <row r="2394" spans="1:11" x14ac:dyDescent="0.3">
      <c r="A2394">
        <v>2081</v>
      </c>
      <c r="B2394" t="s">
        <v>1101</v>
      </c>
      <c r="C2394" s="10">
        <v>6.25</v>
      </c>
      <c r="D2394" s="3">
        <v>15758</v>
      </c>
      <c r="E2394" t="s">
        <v>12</v>
      </c>
      <c r="F2394" t="s">
        <v>8</v>
      </c>
      <c r="G2394" t="s">
        <v>9</v>
      </c>
      <c r="H2394">
        <v>2019</v>
      </c>
      <c r="I2394">
        <v>1498</v>
      </c>
      <c r="J2394" t="s">
        <v>10</v>
      </c>
      <c r="K2394" t="str">
        <f>IF(AND(I2394&gt;600,I2394&lt;=1000),"600-1000CC",IF(AND(I2394&gt;1000,I2394&lt;=2000),"1000-2000CC",IF(AND(I2394&gt;2000,I2394&lt;=3000),"2000-3000CC",IF(AND(I2394&gt;3000,I2394&lt;=4000),"3000-4000CC",IF(AND(I2394&gt;4000,I2394&lt;=5000),"4000-5000CC",IF(AND(I2394&gt;5000,I2394&lt;=6000),"&gt;5000CC"))))))</f>
        <v>1000-2000CC</v>
      </c>
    </row>
    <row r="2395" spans="1:11" x14ac:dyDescent="0.3">
      <c r="A2395">
        <v>2100</v>
      </c>
      <c r="B2395" t="s">
        <v>431</v>
      </c>
      <c r="C2395" s="10">
        <v>6.25</v>
      </c>
      <c r="D2395" s="3">
        <v>50000</v>
      </c>
      <c r="E2395" t="s">
        <v>7</v>
      </c>
      <c r="F2395" t="s">
        <v>8</v>
      </c>
      <c r="G2395" t="s">
        <v>9</v>
      </c>
      <c r="H2395">
        <v>2015</v>
      </c>
      <c r="I2395">
        <v>2987</v>
      </c>
      <c r="J2395" t="s">
        <v>10</v>
      </c>
      <c r="K2395" t="str">
        <f>IF(AND(I2395&gt;600,I2395&lt;=1000),"600-1000CC",IF(AND(I2395&gt;1000,I2395&lt;=2000),"1000-2000CC",IF(AND(I2395&gt;2000,I2395&lt;=3000),"2000-3000CC",IF(AND(I2395&gt;3000,I2395&lt;=4000),"3000-4000CC",IF(AND(I2395&gt;4000,I2395&lt;=5000),"4000-5000CC",IF(AND(I2395&gt;5000,I2395&lt;=6000),"&gt;5000CC"))))))</f>
        <v>2000-3000CC</v>
      </c>
    </row>
    <row r="2396" spans="1:11" x14ac:dyDescent="0.3">
      <c r="A2396">
        <v>2534</v>
      </c>
      <c r="B2396" t="s">
        <v>604</v>
      </c>
      <c r="C2396" s="10">
        <v>6.25</v>
      </c>
      <c r="D2396" s="3">
        <v>41000</v>
      </c>
      <c r="E2396" t="s">
        <v>12</v>
      </c>
      <c r="F2396" t="s">
        <v>8</v>
      </c>
      <c r="G2396" t="s">
        <v>9</v>
      </c>
      <c r="H2396">
        <v>2017</v>
      </c>
      <c r="I2396">
        <v>1956</v>
      </c>
      <c r="J2396" t="s">
        <v>10</v>
      </c>
      <c r="K2396" t="str">
        <f>IF(AND(I2396&gt;600,I2396&lt;=1000),"600-1000CC",IF(AND(I2396&gt;1000,I2396&lt;=2000),"1000-2000CC",IF(AND(I2396&gt;2000,I2396&lt;=3000),"2000-3000CC",IF(AND(I2396&gt;3000,I2396&lt;=4000),"3000-4000CC",IF(AND(I2396&gt;4000,I2396&lt;=5000),"4000-5000CC",IF(AND(I2396&gt;5000,I2396&lt;=6000),"&gt;5000CC"))))))</f>
        <v>1000-2000CC</v>
      </c>
    </row>
    <row r="2397" spans="1:11" x14ac:dyDescent="0.3">
      <c r="A2397">
        <v>3698</v>
      </c>
      <c r="B2397" t="s">
        <v>430</v>
      </c>
      <c r="C2397" s="10">
        <v>6.25</v>
      </c>
      <c r="D2397" s="3">
        <v>40000</v>
      </c>
      <c r="E2397" t="s">
        <v>7</v>
      </c>
      <c r="F2397" t="s">
        <v>8</v>
      </c>
      <c r="G2397" t="s">
        <v>9</v>
      </c>
      <c r="H2397">
        <v>2018</v>
      </c>
      <c r="I2397">
        <v>1995</v>
      </c>
      <c r="J2397" t="s">
        <v>10</v>
      </c>
      <c r="K2397" t="str">
        <f>IF(AND(I2397&gt;600,I2397&lt;=1000),"600-1000CC",IF(AND(I2397&gt;1000,I2397&lt;=2000),"1000-2000CC",IF(AND(I2397&gt;2000,I2397&lt;=3000),"2000-3000CC",IF(AND(I2397&gt;3000,I2397&lt;=4000),"3000-4000CC",IF(AND(I2397&gt;4000,I2397&lt;=5000),"4000-5000CC",IF(AND(I2397&gt;5000,I2397&lt;=6000),"&gt;5000CC"))))))</f>
        <v>1000-2000CC</v>
      </c>
    </row>
    <row r="2398" spans="1:11" x14ac:dyDescent="0.3">
      <c r="A2398">
        <v>3772</v>
      </c>
      <c r="B2398" t="s">
        <v>98</v>
      </c>
      <c r="C2398" s="10">
        <v>6.25</v>
      </c>
      <c r="D2398" s="3">
        <v>75000</v>
      </c>
      <c r="E2398" t="s">
        <v>7</v>
      </c>
      <c r="F2398" t="s">
        <v>8</v>
      </c>
      <c r="G2398" t="s">
        <v>9</v>
      </c>
      <c r="H2398">
        <v>2016</v>
      </c>
      <c r="I2398">
        <v>1248</v>
      </c>
      <c r="J2398" t="s">
        <v>10</v>
      </c>
      <c r="K2398" t="str">
        <f>IF(AND(I2398&gt;600,I2398&lt;=1000),"600-1000CC",IF(AND(I2398&gt;1000,I2398&lt;=2000),"1000-2000CC",IF(AND(I2398&gt;2000,I2398&lt;=3000),"2000-3000CC",IF(AND(I2398&gt;3000,I2398&lt;=4000),"3000-4000CC",IF(AND(I2398&gt;4000,I2398&lt;=5000),"4000-5000CC",IF(AND(I2398&gt;5000,I2398&lt;=6000),"&gt;5000CC"))))))</f>
        <v>1000-2000CC</v>
      </c>
    </row>
    <row r="2399" spans="1:11" x14ac:dyDescent="0.3">
      <c r="A2399">
        <v>3896</v>
      </c>
      <c r="B2399" t="s">
        <v>1650</v>
      </c>
      <c r="C2399" s="10">
        <v>6.25</v>
      </c>
      <c r="D2399" s="3">
        <v>23000</v>
      </c>
      <c r="E2399" t="s">
        <v>12</v>
      </c>
      <c r="F2399" t="s">
        <v>8</v>
      </c>
      <c r="G2399" t="s">
        <v>9</v>
      </c>
      <c r="H2399">
        <v>2020</v>
      </c>
      <c r="I2399">
        <v>1197</v>
      </c>
      <c r="J2399" t="s">
        <v>61</v>
      </c>
      <c r="K2399" t="str">
        <f>IF(AND(I2399&gt;600,I2399&lt;=1000),"600-1000CC",IF(AND(I2399&gt;1000,I2399&lt;=2000),"1000-2000CC",IF(AND(I2399&gt;2000,I2399&lt;=3000),"2000-3000CC",IF(AND(I2399&gt;3000,I2399&lt;=4000),"3000-4000CC",IF(AND(I2399&gt;4000,I2399&lt;=5000),"4000-5000CC",IF(AND(I2399&gt;5000,I2399&lt;=6000),"&gt;5000CC"))))))</f>
        <v>1000-2000CC</v>
      </c>
    </row>
    <row r="2400" spans="1:11" x14ac:dyDescent="0.3">
      <c r="A2400">
        <v>4404</v>
      </c>
      <c r="B2400" t="s">
        <v>91</v>
      </c>
      <c r="C2400" s="10">
        <v>6.25</v>
      </c>
      <c r="D2400" s="3">
        <v>48000</v>
      </c>
      <c r="E2400" t="s">
        <v>12</v>
      </c>
      <c r="F2400" t="s">
        <v>8</v>
      </c>
      <c r="G2400" t="s">
        <v>9</v>
      </c>
      <c r="H2400">
        <v>2018</v>
      </c>
      <c r="I2400">
        <v>1199</v>
      </c>
      <c r="J2400" t="s">
        <v>10</v>
      </c>
      <c r="K2400" t="str">
        <f>IF(AND(I2400&gt;600,I2400&lt;=1000),"600-1000CC",IF(AND(I2400&gt;1000,I2400&lt;=2000),"1000-2000CC",IF(AND(I2400&gt;2000,I2400&lt;=3000),"2000-3000CC",IF(AND(I2400&gt;3000,I2400&lt;=4000),"3000-4000CC",IF(AND(I2400&gt;4000,I2400&lt;=5000),"4000-5000CC",IF(AND(I2400&gt;5000,I2400&lt;=6000),"&gt;5000CC"))))))</f>
        <v>1000-2000CC</v>
      </c>
    </row>
    <row r="2401" spans="1:11" x14ac:dyDescent="0.3">
      <c r="A2401">
        <v>4745</v>
      </c>
      <c r="B2401" t="s">
        <v>1304</v>
      </c>
      <c r="C2401" s="10">
        <v>6.25</v>
      </c>
      <c r="D2401" s="3">
        <v>42000</v>
      </c>
      <c r="E2401" t="s">
        <v>7</v>
      </c>
      <c r="F2401" t="s">
        <v>8</v>
      </c>
      <c r="G2401" t="s">
        <v>9</v>
      </c>
      <c r="H2401">
        <v>2018</v>
      </c>
      <c r="I2401">
        <v>0</v>
      </c>
      <c r="J2401" t="s">
        <v>10</v>
      </c>
      <c r="K2401" t="b">
        <f>IF(AND(I2401&gt;600,I2401&lt;=1000),"600-1000CC",IF(AND(I2401&gt;1000,I2401&lt;=2000),"1000-2000CC",IF(AND(I2401&gt;2000,I2401&lt;=3000),"2000-3000CC",IF(AND(I2401&gt;3000,I2401&lt;=4000),"3000-4000CC",IF(AND(I2401&gt;4000,I2401&lt;=5000),"4000-5000CC",IF(AND(I2401&gt;5000,I2401&lt;=6000),"&gt;5000CC"))))))</f>
        <v>0</v>
      </c>
    </row>
    <row r="2402" spans="1:11" x14ac:dyDescent="0.3">
      <c r="A2402">
        <v>4884</v>
      </c>
      <c r="B2402" t="s">
        <v>720</v>
      </c>
      <c r="C2402" s="10">
        <v>6.25</v>
      </c>
      <c r="D2402" s="3">
        <v>87770</v>
      </c>
      <c r="E2402" t="s">
        <v>7</v>
      </c>
      <c r="F2402" t="s">
        <v>8</v>
      </c>
      <c r="G2402" t="s">
        <v>9</v>
      </c>
      <c r="H2402">
        <v>2016</v>
      </c>
      <c r="I2402">
        <v>1248</v>
      </c>
      <c r="J2402" t="s">
        <v>10</v>
      </c>
      <c r="K2402" t="str">
        <f>IF(AND(I2402&gt;600,I2402&lt;=1000),"600-1000CC",IF(AND(I2402&gt;1000,I2402&lt;=2000),"1000-2000CC",IF(AND(I2402&gt;2000,I2402&lt;=3000),"2000-3000CC",IF(AND(I2402&gt;3000,I2402&lt;=4000),"3000-4000CC",IF(AND(I2402&gt;4000,I2402&lt;=5000),"4000-5000CC",IF(AND(I2402&gt;5000,I2402&lt;=6000),"&gt;5000CC"))))))</f>
        <v>1000-2000CC</v>
      </c>
    </row>
    <row r="2403" spans="1:11" x14ac:dyDescent="0.3">
      <c r="A2403">
        <v>4925</v>
      </c>
      <c r="B2403" t="s">
        <v>91</v>
      </c>
      <c r="C2403" s="10">
        <v>6.25</v>
      </c>
      <c r="D2403" s="3">
        <v>48000</v>
      </c>
      <c r="E2403" t="s">
        <v>12</v>
      </c>
      <c r="F2403" t="s">
        <v>8</v>
      </c>
      <c r="G2403" t="s">
        <v>9</v>
      </c>
      <c r="H2403">
        <v>2018</v>
      </c>
      <c r="I2403">
        <v>998</v>
      </c>
      <c r="J2403" t="s">
        <v>10</v>
      </c>
      <c r="K2403" t="str">
        <f>IF(AND(I2403&gt;600,I2403&lt;=1000),"600-1000CC",IF(AND(I2403&gt;1000,I2403&lt;=2000),"1000-2000CC",IF(AND(I2403&gt;2000,I2403&lt;=3000),"2000-3000CC",IF(AND(I2403&gt;3000,I2403&lt;=4000),"3000-4000CC",IF(AND(I2403&gt;4000,I2403&lt;=5000),"4000-5000CC",IF(AND(I2403&gt;5000,I2403&lt;=6000),"&gt;5000CC"))))))</f>
        <v>600-1000CC</v>
      </c>
    </row>
    <row r="2404" spans="1:11" x14ac:dyDescent="0.3">
      <c r="A2404">
        <v>5258</v>
      </c>
      <c r="B2404" t="s">
        <v>825</v>
      </c>
      <c r="C2404" s="10">
        <v>6.25</v>
      </c>
      <c r="D2404" s="3">
        <v>54000</v>
      </c>
      <c r="E2404" t="s">
        <v>7</v>
      </c>
      <c r="F2404" t="s">
        <v>8</v>
      </c>
      <c r="G2404" t="s">
        <v>9</v>
      </c>
      <c r="H2404">
        <v>2018</v>
      </c>
      <c r="I2404">
        <v>1950</v>
      </c>
      <c r="J2404" t="s">
        <v>127</v>
      </c>
      <c r="K2404" t="str">
        <f>IF(AND(I2404&gt;600,I2404&lt;=1000),"600-1000CC",IF(AND(I2404&gt;1000,I2404&lt;=2000),"1000-2000CC",IF(AND(I2404&gt;2000,I2404&lt;=3000),"2000-3000CC",IF(AND(I2404&gt;3000,I2404&lt;=4000),"3000-4000CC",IF(AND(I2404&gt;4000,I2404&lt;=5000),"4000-5000CC",IF(AND(I2404&gt;5000,I2404&lt;=6000),"&gt;5000CC"))))))</f>
        <v>1000-2000CC</v>
      </c>
    </row>
    <row r="2405" spans="1:11" x14ac:dyDescent="0.3">
      <c r="A2405">
        <v>5316</v>
      </c>
      <c r="B2405" t="s">
        <v>1247</v>
      </c>
      <c r="C2405" s="10">
        <v>6.25</v>
      </c>
      <c r="D2405" s="3">
        <v>22000</v>
      </c>
      <c r="E2405" t="s">
        <v>12</v>
      </c>
      <c r="F2405" t="s">
        <v>8</v>
      </c>
      <c r="G2405" t="s">
        <v>9</v>
      </c>
      <c r="H2405">
        <v>2020</v>
      </c>
      <c r="I2405">
        <v>1969</v>
      </c>
      <c r="J2405" t="s">
        <v>10</v>
      </c>
      <c r="K2405" t="str">
        <f>IF(AND(I2405&gt;600,I2405&lt;=1000),"600-1000CC",IF(AND(I2405&gt;1000,I2405&lt;=2000),"1000-2000CC",IF(AND(I2405&gt;2000,I2405&lt;=3000),"2000-3000CC",IF(AND(I2405&gt;3000,I2405&lt;=4000),"3000-4000CC",IF(AND(I2405&gt;4000,I2405&lt;=5000),"4000-5000CC",IF(AND(I2405&gt;5000,I2405&lt;=6000),"&gt;5000CC"))))))</f>
        <v>1000-2000CC</v>
      </c>
    </row>
    <row r="2406" spans="1:11" x14ac:dyDescent="0.3">
      <c r="A2406">
        <v>674</v>
      </c>
      <c r="B2406" t="s">
        <v>544</v>
      </c>
      <c r="C2406" s="10">
        <v>6.24</v>
      </c>
      <c r="D2406" s="3">
        <v>51000</v>
      </c>
      <c r="E2406" t="s">
        <v>12</v>
      </c>
      <c r="F2406" t="s">
        <v>13</v>
      </c>
      <c r="G2406" t="s">
        <v>9</v>
      </c>
      <c r="H2406">
        <v>2016</v>
      </c>
      <c r="I2406">
        <v>1298</v>
      </c>
      <c r="J2406" t="s">
        <v>10</v>
      </c>
      <c r="K2406" t="str">
        <f>IF(AND(I2406&gt;600,I2406&lt;=1000),"600-1000CC",IF(AND(I2406&gt;1000,I2406&lt;=2000),"1000-2000CC",IF(AND(I2406&gt;2000,I2406&lt;=3000),"2000-3000CC",IF(AND(I2406&gt;3000,I2406&lt;=4000),"3000-4000CC",IF(AND(I2406&gt;4000,I2406&lt;=5000),"4000-5000CC",IF(AND(I2406&gt;5000,I2406&lt;=6000),"&gt;5000CC"))))))</f>
        <v>1000-2000CC</v>
      </c>
    </row>
    <row r="2407" spans="1:11" x14ac:dyDescent="0.3">
      <c r="A2407">
        <v>2501</v>
      </c>
      <c r="B2407" t="s">
        <v>32</v>
      </c>
      <c r="C2407" s="10">
        <v>6.24</v>
      </c>
      <c r="D2407" s="3">
        <v>5000</v>
      </c>
      <c r="E2407" t="s">
        <v>12</v>
      </c>
      <c r="F2407" t="s">
        <v>8</v>
      </c>
      <c r="G2407" t="s">
        <v>9</v>
      </c>
      <c r="H2407">
        <v>2020</v>
      </c>
      <c r="I2407">
        <v>1248</v>
      </c>
      <c r="J2407" t="s">
        <v>10</v>
      </c>
      <c r="K2407" t="str">
        <f>IF(AND(I2407&gt;600,I2407&lt;=1000),"600-1000CC",IF(AND(I2407&gt;1000,I2407&lt;=2000),"1000-2000CC",IF(AND(I2407&gt;2000,I2407&lt;=3000),"2000-3000CC",IF(AND(I2407&gt;3000,I2407&lt;=4000),"3000-4000CC",IF(AND(I2407&gt;4000,I2407&lt;=5000),"4000-5000CC",IF(AND(I2407&gt;5000,I2407&lt;=6000),"&gt;5000CC"))))))</f>
        <v>1000-2000CC</v>
      </c>
    </row>
    <row r="2408" spans="1:11" x14ac:dyDescent="0.3">
      <c r="A2408">
        <v>3937</v>
      </c>
      <c r="B2408" t="s">
        <v>432</v>
      </c>
      <c r="C2408" s="10">
        <v>6.24</v>
      </c>
      <c r="D2408" s="3">
        <v>15546</v>
      </c>
      <c r="E2408" t="s">
        <v>12</v>
      </c>
      <c r="F2408" t="s">
        <v>13</v>
      </c>
      <c r="G2408" t="s">
        <v>9</v>
      </c>
      <c r="H2408">
        <v>2017</v>
      </c>
      <c r="I2408">
        <v>1197</v>
      </c>
      <c r="J2408" t="s">
        <v>10</v>
      </c>
      <c r="K2408" t="str">
        <f>IF(AND(I2408&gt;600,I2408&lt;=1000),"600-1000CC",IF(AND(I2408&gt;1000,I2408&lt;=2000),"1000-2000CC",IF(AND(I2408&gt;2000,I2408&lt;=3000),"2000-3000CC",IF(AND(I2408&gt;3000,I2408&lt;=4000),"3000-4000CC",IF(AND(I2408&gt;4000,I2408&lt;=5000),"4000-5000CC",IF(AND(I2408&gt;5000,I2408&lt;=6000),"&gt;5000CC"))))))</f>
        <v>1000-2000CC</v>
      </c>
    </row>
    <row r="2409" spans="1:11" x14ac:dyDescent="0.3">
      <c r="A2409">
        <v>1127</v>
      </c>
      <c r="B2409" t="s">
        <v>394</v>
      </c>
      <c r="C2409" s="10">
        <v>6.23</v>
      </c>
      <c r="D2409" s="3">
        <v>104537</v>
      </c>
      <c r="E2409" t="s">
        <v>7</v>
      </c>
      <c r="F2409" t="s">
        <v>8</v>
      </c>
      <c r="G2409" t="s">
        <v>9</v>
      </c>
      <c r="H2409">
        <v>2015</v>
      </c>
      <c r="I2409">
        <v>2755</v>
      </c>
      <c r="J2409" t="s">
        <v>61</v>
      </c>
      <c r="K2409" t="str">
        <f>IF(AND(I2409&gt;600,I2409&lt;=1000),"600-1000CC",IF(AND(I2409&gt;1000,I2409&lt;=2000),"1000-2000CC",IF(AND(I2409&gt;2000,I2409&lt;=3000),"2000-3000CC",IF(AND(I2409&gt;3000,I2409&lt;=4000),"3000-4000CC",IF(AND(I2409&gt;4000,I2409&lt;=5000),"4000-5000CC",IF(AND(I2409&gt;5000,I2409&lt;=6000),"&gt;5000CC"))))))</f>
        <v>2000-3000CC</v>
      </c>
    </row>
    <row r="2410" spans="1:11" x14ac:dyDescent="0.3">
      <c r="A2410">
        <v>1396</v>
      </c>
      <c r="B2410" t="s">
        <v>394</v>
      </c>
      <c r="C2410" s="10">
        <v>6.23</v>
      </c>
      <c r="D2410" s="3">
        <v>104537</v>
      </c>
      <c r="E2410" t="s">
        <v>7</v>
      </c>
      <c r="F2410" t="s">
        <v>8</v>
      </c>
      <c r="G2410" t="s">
        <v>9</v>
      </c>
      <c r="H2410">
        <v>2015</v>
      </c>
      <c r="I2410">
        <v>1995</v>
      </c>
      <c r="J2410" t="s">
        <v>10</v>
      </c>
      <c r="K2410" t="str">
        <f>IF(AND(I2410&gt;600,I2410&lt;=1000),"600-1000CC",IF(AND(I2410&gt;1000,I2410&lt;=2000),"1000-2000CC",IF(AND(I2410&gt;2000,I2410&lt;=3000),"2000-3000CC",IF(AND(I2410&gt;3000,I2410&lt;=4000),"3000-4000CC",IF(AND(I2410&gt;4000,I2410&lt;=5000),"4000-5000CC",IF(AND(I2410&gt;5000,I2410&lt;=6000),"&gt;5000CC"))))))</f>
        <v>1000-2000CC</v>
      </c>
    </row>
    <row r="2411" spans="1:11" x14ac:dyDescent="0.3">
      <c r="A2411">
        <v>4698</v>
      </c>
      <c r="B2411" t="s">
        <v>15</v>
      </c>
      <c r="C2411" s="10">
        <v>6.23</v>
      </c>
      <c r="D2411" s="3">
        <v>94834</v>
      </c>
      <c r="E2411" t="s">
        <v>12</v>
      </c>
      <c r="F2411" t="s">
        <v>13</v>
      </c>
      <c r="G2411" t="s">
        <v>9</v>
      </c>
      <c r="H2411">
        <v>2018</v>
      </c>
      <c r="I2411">
        <v>1499</v>
      </c>
      <c r="J2411" t="s">
        <v>10</v>
      </c>
      <c r="K2411" t="str">
        <f>IF(AND(I2411&gt;600,I2411&lt;=1000),"600-1000CC",IF(AND(I2411&gt;1000,I2411&lt;=2000),"1000-2000CC",IF(AND(I2411&gt;2000,I2411&lt;=3000),"2000-3000CC",IF(AND(I2411&gt;3000,I2411&lt;=4000),"3000-4000CC",IF(AND(I2411&gt;4000,I2411&lt;=5000),"4000-5000CC",IF(AND(I2411&gt;5000,I2411&lt;=6000),"&gt;5000CC"))))))</f>
        <v>1000-2000CC</v>
      </c>
    </row>
    <row r="2412" spans="1:11" x14ac:dyDescent="0.3">
      <c r="A2412">
        <v>3790</v>
      </c>
      <c r="B2412" t="s">
        <v>693</v>
      </c>
      <c r="C2412" s="10">
        <v>6.22</v>
      </c>
      <c r="D2412" s="3">
        <v>10239</v>
      </c>
      <c r="E2412" t="s">
        <v>12</v>
      </c>
      <c r="F2412" t="s">
        <v>8</v>
      </c>
      <c r="G2412" t="s">
        <v>9</v>
      </c>
      <c r="H2412">
        <v>2019</v>
      </c>
      <c r="I2412">
        <v>1248</v>
      </c>
      <c r="J2412" t="s">
        <v>61</v>
      </c>
      <c r="K2412" t="str">
        <f>IF(AND(I2412&gt;600,I2412&lt;=1000),"600-1000CC",IF(AND(I2412&gt;1000,I2412&lt;=2000),"1000-2000CC",IF(AND(I2412&gt;2000,I2412&lt;=3000),"2000-3000CC",IF(AND(I2412&gt;3000,I2412&lt;=4000),"3000-4000CC",IF(AND(I2412&gt;4000,I2412&lt;=5000),"4000-5000CC",IF(AND(I2412&gt;5000,I2412&lt;=6000),"&gt;5000CC"))))))</f>
        <v>1000-2000CC</v>
      </c>
    </row>
    <row r="2413" spans="1:11" x14ac:dyDescent="0.3">
      <c r="A2413">
        <v>4955</v>
      </c>
      <c r="B2413" t="s">
        <v>758</v>
      </c>
      <c r="C2413" s="10">
        <v>6.22</v>
      </c>
      <c r="D2413" s="3">
        <v>294967</v>
      </c>
      <c r="E2413" t="s">
        <v>7</v>
      </c>
      <c r="F2413" t="s">
        <v>8</v>
      </c>
      <c r="G2413" t="s">
        <v>27</v>
      </c>
      <c r="H2413">
        <v>2017</v>
      </c>
      <c r="I2413">
        <v>1582</v>
      </c>
      <c r="J2413" t="s">
        <v>10</v>
      </c>
      <c r="K2413" t="str">
        <f>IF(AND(I2413&gt;600,I2413&lt;=1000),"600-1000CC",IF(AND(I2413&gt;1000,I2413&lt;=2000),"1000-2000CC",IF(AND(I2413&gt;2000,I2413&lt;=3000),"2000-3000CC",IF(AND(I2413&gt;3000,I2413&lt;=4000),"3000-4000CC",IF(AND(I2413&gt;4000,I2413&lt;=5000),"4000-5000CC",IF(AND(I2413&gt;5000,I2413&lt;=6000),"&gt;5000CC"))))))</f>
        <v>1000-2000CC</v>
      </c>
    </row>
    <row r="2414" spans="1:11" x14ac:dyDescent="0.3">
      <c r="A2414">
        <v>5101</v>
      </c>
      <c r="B2414" t="s">
        <v>394</v>
      </c>
      <c r="C2414" s="10">
        <v>6.22</v>
      </c>
      <c r="D2414" s="3">
        <v>132131</v>
      </c>
      <c r="E2414" t="s">
        <v>7</v>
      </c>
      <c r="F2414" t="s">
        <v>8</v>
      </c>
      <c r="G2414" t="s">
        <v>9</v>
      </c>
      <c r="H2414">
        <v>2015</v>
      </c>
      <c r="I2414">
        <v>1999</v>
      </c>
      <c r="J2414" t="s">
        <v>61</v>
      </c>
      <c r="K2414" t="str">
        <f>IF(AND(I2414&gt;600,I2414&lt;=1000),"600-1000CC",IF(AND(I2414&gt;1000,I2414&lt;=2000),"1000-2000CC",IF(AND(I2414&gt;2000,I2414&lt;=3000),"2000-3000CC",IF(AND(I2414&gt;3000,I2414&lt;=4000),"3000-4000CC",IF(AND(I2414&gt;4000,I2414&lt;=5000),"4000-5000CC",IF(AND(I2414&gt;5000,I2414&lt;=6000),"&gt;5000CC"))))))</f>
        <v>1000-2000CC</v>
      </c>
    </row>
    <row r="2415" spans="1:11" x14ac:dyDescent="0.3">
      <c r="A2415">
        <v>5183</v>
      </c>
      <c r="B2415" t="s">
        <v>394</v>
      </c>
      <c r="C2415" s="10">
        <v>6.22</v>
      </c>
      <c r="D2415" s="3">
        <v>75269</v>
      </c>
      <c r="E2415" t="s">
        <v>7</v>
      </c>
      <c r="F2415" t="s">
        <v>8</v>
      </c>
      <c r="G2415" t="s">
        <v>9</v>
      </c>
      <c r="H2415">
        <v>2014</v>
      </c>
      <c r="I2415">
        <v>998</v>
      </c>
      <c r="J2415" t="s">
        <v>10</v>
      </c>
      <c r="K2415" t="str">
        <f>IF(AND(I2415&gt;600,I2415&lt;=1000),"600-1000CC",IF(AND(I2415&gt;1000,I2415&lt;=2000),"1000-2000CC",IF(AND(I2415&gt;2000,I2415&lt;=3000),"2000-3000CC",IF(AND(I2415&gt;3000,I2415&lt;=4000),"3000-4000CC",IF(AND(I2415&gt;4000,I2415&lt;=5000),"4000-5000CC",IF(AND(I2415&gt;5000,I2415&lt;=6000),"&gt;5000CC"))))))</f>
        <v>600-1000CC</v>
      </c>
    </row>
    <row r="2416" spans="1:11" x14ac:dyDescent="0.3">
      <c r="A2416">
        <v>2687</v>
      </c>
      <c r="B2416" t="s">
        <v>539</v>
      </c>
      <c r="C2416" s="10">
        <v>6.21</v>
      </c>
      <c r="D2416" s="3">
        <v>49712</v>
      </c>
      <c r="E2416" t="s">
        <v>12</v>
      </c>
      <c r="F2416" t="s">
        <v>8</v>
      </c>
      <c r="G2416" t="s">
        <v>9</v>
      </c>
      <c r="H2416">
        <v>2017</v>
      </c>
      <c r="I2416">
        <v>2498</v>
      </c>
      <c r="J2416" t="s">
        <v>10</v>
      </c>
      <c r="K2416" t="str">
        <f>IF(AND(I2416&gt;600,I2416&lt;=1000),"600-1000CC",IF(AND(I2416&gt;1000,I2416&lt;=2000),"1000-2000CC",IF(AND(I2416&gt;2000,I2416&lt;=3000),"2000-3000CC",IF(AND(I2416&gt;3000,I2416&lt;=4000),"3000-4000CC",IF(AND(I2416&gt;4000,I2416&lt;=5000),"4000-5000CC",IF(AND(I2416&gt;5000,I2416&lt;=6000),"&gt;5000CC"))))))</f>
        <v>2000-3000CC</v>
      </c>
    </row>
    <row r="2417" spans="1:11" x14ac:dyDescent="0.3">
      <c r="A2417">
        <v>1208</v>
      </c>
      <c r="B2417" t="s">
        <v>825</v>
      </c>
      <c r="C2417" s="10">
        <v>6.2</v>
      </c>
      <c r="D2417" s="3">
        <v>55500</v>
      </c>
      <c r="E2417" t="s">
        <v>7</v>
      </c>
      <c r="F2417" t="s">
        <v>8</v>
      </c>
      <c r="G2417" t="s">
        <v>9</v>
      </c>
      <c r="H2417">
        <v>2018</v>
      </c>
      <c r="I2417">
        <v>1248</v>
      </c>
      <c r="J2417" t="s">
        <v>10</v>
      </c>
      <c r="K2417" t="str">
        <f>IF(AND(I2417&gt;600,I2417&lt;=1000),"600-1000CC",IF(AND(I2417&gt;1000,I2417&lt;=2000),"1000-2000CC",IF(AND(I2417&gt;2000,I2417&lt;=3000),"2000-3000CC",IF(AND(I2417&gt;3000,I2417&lt;=4000),"3000-4000CC",IF(AND(I2417&gt;4000,I2417&lt;=5000),"4000-5000CC",IF(AND(I2417&gt;5000,I2417&lt;=6000),"&gt;5000CC"))))))</f>
        <v>1000-2000CC</v>
      </c>
    </row>
    <row r="2418" spans="1:11" x14ac:dyDescent="0.3">
      <c r="A2418">
        <v>1536</v>
      </c>
      <c r="B2418" t="s">
        <v>825</v>
      </c>
      <c r="C2418" s="10">
        <v>6.2</v>
      </c>
      <c r="D2418" s="3">
        <v>55500</v>
      </c>
      <c r="E2418" t="s">
        <v>7</v>
      </c>
      <c r="F2418" t="s">
        <v>8</v>
      </c>
      <c r="G2418" t="s">
        <v>9</v>
      </c>
      <c r="H2418">
        <v>2018</v>
      </c>
      <c r="I2418">
        <v>1950</v>
      </c>
      <c r="J2418" t="s">
        <v>10</v>
      </c>
      <c r="K2418" t="str">
        <f>IF(AND(I2418&gt;600,I2418&lt;=1000),"600-1000CC",IF(AND(I2418&gt;1000,I2418&lt;=2000),"1000-2000CC",IF(AND(I2418&gt;2000,I2418&lt;=3000),"2000-3000CC",IF(AND(I2418&gt;3000,I2418&lt;=4000),"3000-4000CC",IF(AND(I2418&gt;4000,I2418&lt;=5000),"4000-5000CC",IF(AND(I2418&gt;5000,I2418&lt;=6000),"&gt;5000CC"))))))</f>
        <v>1000-2000CC</v>
      </c>
    </row>
    <row r="2419" spans="1:11" x14ac:dyDescent="0.3">
      <c r="A2419">
        <v>2229</v>
      </c>
      <c r="B2419" t="s">
        <v>1157</v>
      </c>
      <c r="C2419" s="10">
        <v>6.2</v>
      </c>
      <c r="D2419" s="3">
        <v>38431</v>
      </c>
      <c r="E2419" t="s">
        <v>7</v>
      </c>
      <c r="F2419" t="s">
        <v>8</v>
      </c>
      <c r="G2419" t="s">
        <v>9</v>
      </c>
      <c r="H2419">
        <v>2012</v>
      </c>
      <c r="I2419">
        <v>1248</v>
      </c>
      <c r="J2419" t="s">
        <v>10</v>
      </c>
      <c r="K2419" t="str">
        <f>IF(AND(I2419&gt;600,I2419&lt;=1000),"600-1000CC",IF(AND(I2419&gt;1000,I2419&lt;=2000),"1000-2000CC",IF(AND(I2419&gt;2000,I2419&lt;=3000),"2000-3000CC",IF(AND(I2419&gt;3000,I2419&lt;=4000),"3000-4000CC",IF(AND(I2419&gt;4000,I2419&lt;=5000),"4000-5000CC",IF(AND(I2419&gt;5000,I2419&lt;=6000),"&gt;5000CC"))))))</f>
        <v>1000-2000CC</v>
      </c>
    </row>
    <row r="2420" spans="1:11" x14ac:dyDescent="0.3">
      <c r="A2420">
        <v>3885</v>
      </c>
      <c r="B2420" t="s">
        <v>557</v>
      </c>
      <c r="C2420" s="10">
        <v>6.2</v>
      </c>
      <c r="D2420" s="3">
        <v>80000</v>
      </c>
      <c r="E2420" t="s">
        <v>7</v>
      </c>
      <c r="F2420" t="s">
        <v>8</v>
      </c>
      <c r="G2420" t="s">
        <v>27</v>
      </c>
      <c r="H2420">
        <v>2018</v>
      </c>
      <c r="I2420">
        <v>1495</v>
      </c>
      <c r="J2420" t="s">
        <v>10</v>
      </c>
      <c r="K2420" t="str">
        <f>IF(AND(I2420&gt;600,I2420&lt;=1000),"600-1000CC",IF(AND(I2420&gt;1000,I2420&lt;=2000),"1000-2000CC",IF(AND(I2420&gt;2000,I2420&lt;=3000),"2000-3000CC",IF(AND(I2420&gt;3000,I2420&lt;=4000),"3000-4000CC",IF(AND(I2420&gt;4000,I2420&lt;=5000),"4000-5000CC",IF(AND(I2420&gt;5000,I2420&lt;=6000),"&gt;5000CC"))))))</f>
        <v>1000-2000CC</v>
      </c>
    </row>
    <row r="2421" spans="1:11" x14ac:dyDescent="0.3">
      <c r="A2421">
        <v>4418</v>
      </c>
      <c r="B2421" t="s">
        <v>1125</v>
      </c>
      <c r="C2421" s="10">
        <v>6.2</v>
      </c>
      <c r="D2421" s="3">
        <v>98000</v>
      </c>
      <c r="E2421" t="s">
        <v>7</v>
      </c>
      <c r="F2421" t="s">
        <v>13</v>
      </c>
      <c r="G2421" t="s">
        <v>27</v>
      </c>
      <c r="H2421">
        <v>2010</v>
      </c>
      <c r="I2421">
        <v>1198</v>
      </c>
      <c r="J2421" t="s">
        <v>10</v>
      </c>
      <c r="K2421" t="str">
        <f>IF(AND(I2421&gt;600,I2421&lt;=1000),"600-1000CC",IF(AND(I2421&gt;1000,I2421&lt;=2000),"1000-2000CC",IF(AND(I2421&gt;2000,I2421&lt;=3000),"2000-3000CC",IF(AND(I2421&gt;3000,I2421&lt;=4000),"3000-4000CC",IF(AND(I2421&gt;4000,I2421&lt;=5000),"4000-5000CC",IF(AND(I2421&gt;5000,I2421&lt;=6000),"&gt;5000CC"))))))</f>
        <v>1000-2000CC</v>
      </c>
    </row>
    <row r="2422" spans="1:11" x14ac:dyDescent="0.3">
      <c r="A2422">
        <v>4519</v>
      </c>
      <c r="B2422" t="s">
        <v>1759</v>
      </c>
      <c r="C2422" s="10">
        <v>6.2</v>
      </c>
      <c r="D2422" s="3">
        <v>120000</v>
      </c>
      <c r="E2422" t="s">
        <v>7</v>
      </c>
      <c r="F2422" t="s">
        <v>8</v>
      </c>
      <c r="G2422" t="s">
        <v>9</v>
      </c>
      <c r="H2422">
        <v>2016</v>
      </c>
      <c r="I2422">
        <v>1995</v>
      </c>
      <c r="J2422" t="s">
        <v>61</v>
      </c>
      <c r="K2422" t="str">
        <f>IF(AND(I2422&gt;600,I2422&lt;=1000),"600-1000CC",IF(AND(I2422&gt;1000,I2422&lt;=2000),"1000-2000CC",IF(AND(I2422&gt;2000,I2422&lt;=3000),"2000-3000CC",IF(AND(I2422&gt;3000,I2422&lt;=4000),"3000-4000CC",IF(AND(I2422&gt;4000,I2422&lt;=5000),"4000-5000CC",IF(AND(I2422&gt;5000,I2422&lt;=6000),"&gt;5000CC"))))))</f>
        <v>1000-2000CC</v>
      </c>
    </row>
    <row r="2423" spans="1:11" x14ac:dyDescent="0.3">
      <c r="A2423">
        <v>4790</v>
      </c>
      <c r="B2423" t="s">
        <v>1759</v>
      </c>
      <c r="C2423" s="10">
        <v>6.2</v>
      </c>
      <c r="D2423" s="3">
        <v>120000</v>
      </c>
      <c r="E2423" t="s">
        <v>7</v>
      </c>
      <c r="F2423" t="s">
        <v>8</v>
      </c>
      <c r="G2423" t="s">
        <v>9</v>
      </c>
      <c r="H2423">
        <v>2016</v>
      </c>
      <c r="I2423">
        <v>1396</v>
      </c>
      <c r="J2423" t="s">
        <v>10</v>
      </c>
      <c r="K2423" t="str">
        <f>IF(AND(I2423&gt;600,I2423&lt;=1000),"600-1000CC",IF(AND(I2423&gt;1000,I2423&lt;=2000),"1000-2000CC",IF(AND(I2423&gt;2000,I2423&lt;=3000),"2000-3000CC",IF(AND(I2423&gt;3000,I2423&lt;=4000),"3000-4000CC",IF(AND(I2423&gt;4000,I2423&lt;=5000),"4000-5000CC",IF(AND(I2423&gt;5000,I2423&lt;=6000),"&gt;5000CC"))))))</f>
        <v>1000-2000CC</v>
      </c>
    </row>
    <row r="2424" spans="1:11" x14ac:dyDescent="0.3">
      <c r="A2424">
        <v>4892</v>
      </c>
      <c r="B2424" t="s">
        <v>411</v>
      </c>
      <c r="C2424" s="10">
        <v>6.2</v>
      </c>
      <c r="D2424" s="3">
        <v>44091</v>
      </c>
      <c r="E2424" t="s">
        <v>12</v>
      </c>
      <c r="F2424" t="s">
        <v>8</v>
      </c>
      <c r="G2424" t="s">
        <v>9</v>
      </c>
      <c r="H2424">
        <v>2016</v>
      </c>
      <c r="I2424">
        <v>1956</v>
      </c>
      <c r="J2424" t="s">
        <v>10</v>
      </c>
      <c r="K2424" t="str">
        <f>IF(AND(I2424&gt;600,I2424&lt;=1000),"600-1000CC",IF(AND(I2424&gt;1000,I2424&lt;=2000),"1000-2000CC",IF(AND(I2424&gt;2000,I2424&lt;=3000),"2000-3000CC",IF(AND(I2424&gt;3000,I2424&lt;=4000),"3000-4000CC",IF(AND(I2424&gt;4000,I2424&lt;=5000),"4000-5000CC",IF(AND(I2424&gt;5000,I2424&lt;=6000),"&gt;5000CC"))))))</f>
        <v>1000-2000CC</v>
      </c>
    </row>
    <row r="2425" spans="1:11" x14ac:dyDescent="0.3">
      <c r="A2425">
        <v>5256</v>
      </c>
      <c r="B2425" t="s">
        <v>825</v>
      </c>
      <c r="C2425" s="10">
        <v>6.2</v>
      </c>
      <c r="D2425" s="3">
        <v>55500</v>
      </c>
      <c r="E2425" t="s">
        <v>7</v>
      </c>
      <c r="F2425" t="s">
        <v>8</v>
      </c>
      <c r="G2425" t="s">
        <v>9</v>
      </c>
      <c r="H2425">
        <v>2018</v>
      </c>
      <c r="I2425">
        <v>1798</v>
      </c>
      <c r="J2425" t="s">
        <v>61</v>
      </c>
      <c r="K2425" t="str">
        <f>IF(AND(I2425&gt;600,I2425&lt;=1000),"600-1000CC",IF(AND(I2425&gt;1000,I2425&lt;=2000),"1000-2000CC",IF(AND(I2425&gt;2000,I2425&lt;=3000),"2000-3000CC",IF(AND(I2425&gt;3000,I2425&lt;=4000),"3000-4000CC",IF(AND(I2425&gt;4000,I2425&lt;=5000),"4000-5000CC",IF(AND(I2425&gt;5000,I2425&lt;=6000),"&gt;5000CC"))))))</f>
        <v>1000-2000CC</v>
      </c>
    </row>
    <row r="2426" spans="1:11" x14ac:dyDescent="0.3">
      <c r="A2426">
        <v>560</v>
      </c>
      <c r="B2426" t="s">
        <v>474</v>
      </c>
      <c r="C2426" s="10">
        <v>6.18</v>
      </c>
      <c r="D2426" s="3">
        <v>54166</v>
      </c>
      <c r="E2426" t="s">
        <v>12</v>
      </c>
      <c r="F2426" t="s">
        <v>13</v>
      </c>
      <c r="G2426" t="s">
        <v>9</v>
      </c>
      <c r="H2426">
        <v>2016</v>
      </c>
      <c r="I2426">
        <v>1399</v>
      </c>
      <c r="J2426" t="s">
        <v>10</v>
      </c>
      <c r="K2426" t="str">
        <f>IF(AND(I2426&gt;600,I2426&lt;=1000),"600-1000CC",IF(AND(I2426&gt;1000,I2426&lt;=2000),"1000-2000CC",IF(AND(I2426&gt;2000,I2426&lt;=3000),"2000-3000CC",IF(AND(I2426&gt;3000,I2426&lt;=4000),"3000-4000CC",IF(AND(I2426&gt;4000,I2426&lt;=5000),"4000-5000CC",IF(AND(I2426&gt;5000,I2426&lt;=6000),"&gt;5000CC"))))))</f>
        <v>1000-2000CC</v>
      </c>
    </row>
    <row r="2427" spans="1:11" x14ac:dyDescent="0.3">
      <c r="A2427">
        <v>4174</v>
      </c>
      <c r="B2427" t="s">
        <v>131</v>
      </c>
      <c r="C2427" s="10">
        <v>6.17</v>
      </c>
      <c r="D2427" s="3">
        <v>82110</v>
      </c>
      <c r="E2427" t="s">
        <v>7</v>
      </c>
      <c r="F2427" t="s">
        <v>8</v>
      </c>
      <c r="G2427" t="s">
        <v>27</v>
      </c>
      <c r="H2427">
        <v>2016</v>
      </c>
      <c r="I2427">
        <v>1197</v>
      </c>
      <c r="J2427" t="s">
        <v>10</v>
      </c>
      <c r="K2427" t="str">
        <f>IF(AND(I2427&gt;600,I2427&lt;=1000),"600-1000CC",IF(AND(I2427&gt;1000,I2427&lt;=2000),"1000-2000CC",IF(AND(I2427&gt;2000,I2427&lt;=3000),"2000-3000CC",IF(AND(I2427&gt;3000,I2427&lt;=4000),"3000-4000CC",IF(AND(I2427&gt;4000,I2427&lt;=5000),"4000-5000CC",IF(AND(I2427&gt;5000,I2427&lt;=6000),"&gt;5000CC"))))))</f>
        <v>1000-2000CC</v>
      </c>
    </row>
    <row r="2428" spans="1:11" x14ac:dyDescent="0.3">
      <c r="A2428">
        <v>5092</v>
      </c>
      <c r="B2428" t="s">
        <v>494</v>
      </c>
      <c r="C2428" s="10">
        <v>6.17</v>
      </c>
      <c r="D2428" s="3">
        <v>18008</v>
      </c>
      <c r="E2428" t="s">
        <v>12</v>
      </c>
      <c r="F2428" t="s">
        <v>8</v>
      </c>
      <c r="G2428" t="s">
        <v>9</v>
      </c>
      <c r="H2428">
        <v>2022</v>
      </c>
      <c r="I2428">
        <v>2179</v>
      </c>
      <c r="J2428" t="s">
        <v>10</v>
      </c>
      <c r="K2428" t="str">
        <f>IF(AND(I2428&gt;600,I2428&lt;=1000),"600-1000CC",IF(AND(I2428&gt;1000,I2428&lt;=2000),"1000-2000CC",IF(AND(I2428&gt;2000,I2428&lt;=3000),"2000-3000CC",IF(AND(I2428&gt;3000,I2428&lt;=4000),"3000-4000CC",IF(AND(I2428&gt;4000,I2428&lt;=5000),"4000-5000CC",IF(AND(I2428&gt;5000,I2428&lt;=6000),"&gt;5000CC"))))))</f>
        <v>2000-3000CC</v>
      </c>
    </row>
    <row r="2429" spans="1:11" x14ac:dyDescent="0.3">
      <c r="A2429">
        <v>4015</v>
      </c>
      <c r="B2429" t="s">
        <v>488</v>
      </c>
      <c r="C2429" s="10">
        <v>6.16</v>
      </c>
      <c r="D2429" s="3">
        <v>86226</v>
      </c>
      <c r="E2429" t="s">
        <v>7</v>
      </c>
      <c r="F2429" t="s">
        <v>8</v>
      </c>
      <c r="G2429" t="s">
        <v>9</v>
      </c>
      <c r="H2429">
        <v>2017</v>
      </c>
      <c r="I2429">
        <v>1198</v>
      </c>
      <c r="J2429" t="s">
        <v>10</v>
      </c>
      <c r="K2429" t="str">
        <f>IF(AND(I2429&gt;600,I2429&lt;=1000),"600-1000CC",IF(AND(I2429&gt;1000,I2429&lt;=2000),"1000-2000CC",IF(AND(I2429&gt;2000,I2429&lt;=3000),"2000-3000CC",IF(AND(I2429&gt;3000,I2429&lt;=4000),"3000-4000CC",IF(AND(I2429&gt;4000,I2429&lt;=5000),"4000-5000CC",IF(AND(I2429&gt;5000,I2429&lt;=6000),"&gt;5000CC"))))))</f>
        <v>1000-2000CC</v>
      </c>
    </row>
    <row r="2430" spans="1:11" x14ac:dyDescent="0.3">
      <c r="A2430">
        <v>185</v>
      </c>
      <c r="B2430" t="s">
        <v>181</v>
      </c>
      <c r="C2430" s="10">
        <v>6.15</v>
      </c>
      <c r="D2430" s="3">
        <v>77876</v>
      </c>
      <c r="E2430" t="s">
        <v>12</v>
      </c>
      <c r="F2430" t="s">
        <v>8</v>
      </c>
      <c r="G2430" t="s">
        <v>9</v>
      </c>
      <c r="H2430">
        <v>2015</v>
      </c>
      <c r="I2430">
        <v>1373</v>
      </c>
      <c r="J2430" t="s">
        <v>10</v>
      </c>
      <c r="K2430" t="str">
        <f>IF(AND(I2430&gt;600,I2430&lt;=1000),"600-1000CC",IF(AND(I2430&gt;1000,I2430&lt;=2000),"1000-2000CC",IF(AND(I2430&gt;2000,I2430&lt;=3000),"2000-3000CC",IF(AND(I2430&gt;3000,I2430&lt;=4000),"3000-4000CC",IF(AND(I2430&gt;4000,I2430&lt;=5000),"4000-5000CC",IF(AND(I2430&gt;5000,I2430&lt;=6000),"&gt;5000CC"))))))</f>
        <v>1000-2000CC</v>
      </c>
    </row>
    <row r="2431" spans="1:11" x14ac:dyDescent="0.3">
      <c r="A2431">
        <v>2135</v>
      </c>
      <c r="B2431" t="s">
        <v>1128</v>
      </c>
      <c r="C2431" s="10">
        <v>6.15</v>
      </c>
      <c r="D2431" s="3">
        <v>50960</v>
      </c>
      <c r="E2431" t="s">
        <v>12</v>
      </c>
      <c r="F2431" t="s">
        <v>8</v>
      </c>
      <c r="G2431" t="s">
        <v>9</v>
      </c>
      <c r="H2431">
        <v>2017</v>
      </c>
      <c r="I2431">
        <v>1298</v>
      </c>
      <c r="J2431" t="s">
        <v>10</v>
      </c>
      <c r="K2431" t="str">
        <f>IF(AND(I2431&gt;600,I2431&lt;=1000),"600-1000CC",IF(AND(I2431&gt;1000,I2431&lt;=2000),"1000-2000CC",IF(AND(I2431&gt;2000,I2431&lt;=3000),"2000-3000CC",IF(AND(I2431&gt;3000,I2431&lt;=4000),"3000-4000CC",IF(AND(I2431&gt;4000,I2431&lt;=5000),"4000-5000CC",IF(AND(I2431&gt;5000,I2431&lt;=6000),"&gt;5000CC"))))))</f>
        <v>1000-2000CC</v>
      </c>
    </row>
    <row r="2432" spans="1:11" x14ac:dyDescent="0.3">
      <c r="A2432">
        <v>2392</v>
      </c>
      <c r="B2432" t="s">
        <v>1219</v>
      </c>
      <c r="C2432" s="10">
        <v>6.15</v>
      </c>
      <c r="D2432" s="3">
        <v>75763</v>
      </c>
      <c r="E2432" t="s">
        <v>12</v>
      </c>
      <c r="F2432" t="s">
        <v>8</v>
      </c>
      <c r="G2432" t="s">
        <v>9</v>
      </c>
      <c r="H2432">
        <v>2014</v>
      </c>
      <c r="I2432">
        <v>1197</v>
      </c>
      <c r="J2432" t="s">
        <v>10</v>
      </c>
      <c r="K2432" t="str">
        <f>IF(AND(I2432&gt;600,I2432&lt;=1000),"600-1000CC",IF(AND(I2432&gt;1000,I2432&lt;=2000),"1000-2000CC",IF(AND(I2432&gt;2000,I2432&lt;=3000),"2000-3000CC",IF(AND(I2432&gt;3000,I2432&lt;=4000),"3000-4000CC",IF(AND(I2432&gt;4000,I2432&lt;=5000),"4000-5000CC",IF(AND(I2432&gt;5000,I2432&lt;=6000),"&gt;5000CC"))))))</f>
        <v>1000-2000CC</v>
      </c>
    </row>
    <row r="2433" spans="1:11" x14ac:dyDescent="0.3">
      <c r="A2433">
        <v>4277</v>
      </c>
      <c r="B2433" t="s">
        <v>1720</v>
      </c>
      <c r="C2433" s="10">
        <v>6.15</v>
      </c>
      <c r="D2433" s="3">
        <v>33809</v>
      </c>
      <c r="E2433" t="s">
        <v>12</v>
      </c>
      <c r="F2433" t="s">
        <v>8</v>
      </c>
      <c r="G2433" t="s">
        <v>9</v>
      </c>
      <c r="H2433">
        <v>2016</v>
      </c>
      <c r="I2433">
        <v>1396</v>
      </c>
      <c r="J2433" t="s">
        <v>10</v>
      </c>
      <c r="K2433" t="str">
        <f>IF(AND(I2433&gt;600,I2433&lt;=1000),"600-1000CC",IF(AND(I2433&gt;1000,I2433&lt;=2000),"1000-2000CC",IF(AND(I2433&gt;2000,I2433&lt;=3000),"2000-3000CC",IF(AND(I2433&gt;3000,I2433&lt;=4000),"3000-4000CC",IF(AND(I2433&gt;4000,I2433&lt;=5000),"4000-5000CC",IF(AND(I2433&gt;5000,I2433&lt;=6000),"&gt;5000CC"))))))</f>
        <v>1000-2000CC</v>
      </c>
    </row>
    <row r="2434" spans="1:11" x14ac:dyDescent="0.3">
      <c r="A2434">
        <v>4557</v>
      </c>
      <c r="B2434" t="s">
        <v>40</v>
      </c>
      <c r="C2434" s="10">
        <v>6.15</v>
      </c>
      <c r="D2434" s="3">
        <v>84798</v>
      </c>
      <c r="E2434" t="s">
        <v>12</v>
      </c>
      <c r="F2434" t="s">
        <v>8</v>
      </c>
      <c r="G2434" t="s">
        <v>9</v>
      </c>
      <c r="H2434">
        <v>2020</v>
      </c>
      <c r="I2434">
        <v>1197</v>
      </c>
      <c r="J2434" t="s">
        <v>10</v>
      </c>
      <c r="K2434" t="str">
        <f>IF(AND(I2434&gt;600,I2434&lt;=1000),"600-1000CC",IF(AND(I2434&gt;1000,I2434&lt;=2000),"1000-2000CC",IF(AND(I2434&gt;2000,I2434&lt;=3000),"2000-3000CC",IF(AND(I2434&gt;3000,I2434&lt;=4000),"3000-4000CC",IF(AND(I2434&gt;4000,I2434&lt;=5000),"4000-5000CC",IF(AND(I2434&gt;5000,I2434&lt;=6000),"&gt;5000CC"))))))</f>
        <v>1000-2000CC</v>
      </c>
    </row>
    <row r="2435" spans="1:11" x14ac:dyDescent="0.3">
      <c r="A2435">
        <v>3800</v>
      </c>
      <c r="B2435" t="s">
        <v>1618</v>
      </c>
      <c r="C2435" s="10">
        <v>6.14</v>
      </c>
      <c r="D2435" s="3">
        <v>74022</v>
      </c>
      <c r="E2435" t="s">
        <v>7</v>
      </c>
      <c r="F2435" t="s">
        <v>8</v>
      </c>
      <c r="G2435" t="s">
        <v>27</v>
      </c>
      <c r="H2435">
        <v>2017</v>
      </c>
      <c r="I2435">
        <v>2179</v>
      </c>
      <c r="J2435" t="s">
        <v>10</v>
      </c>
      <c r="K2435" t="str">
        <f>IF(AND(I2435&gt;600,I2435&lt;=1000),"600-1000CC",IF(AND(I2435&gt;1000,I2435&lt;=2000),"1000-2000CC",IF(AND(I2435&gt;2000,I2435&lt;=3000),"2000-3000CC",IF(AND(I2435&gt;3000,I2435&lt;=4000),"3000-4000CC",IF(AND(I2435&gt;4000,I2435&lt;=5000),"4000-5000CC",IF(AND(I2435&gt;5000,I2435&lt;=6000),"&gt;5000CC"))))))</f>
        <v>2000-3000CC</v>
      </c>
    </row>
    <row r="2436" spans="1:11" x14ac:dyDescent="0.3">
      <c r="A2436">
        <v>3978</v>
      </c>
      <c r="B2436" t="s">
        <v>569</v>
      </c>
      <c r="C2436" s="10">
        <v>6.14</v>
      </c>
      <c r="D2436" s="3">
        <v>20688</v>
      </c>
      <c r="E2436" t="s">
        <v>12</v>
      </c>
      <c r="F2436" t="s">
        <v>13</v>
      </c>
      <c r="G2436" t="s">
        <v>9</v>
      </c>
      <c r="H2436">
        <v>2019</v>
      </c>
      <c r="I2436">
        <v>1497</v>
      </c>
      <c r="J2436" t="s">
        <v>10</v>
      </c>
      <c r="K2436" t="str">
        <f>IF(AND(I2436&gt;600,I2436&lt;=1000),"600-1000CC",IF(AND(I2436&gt;1000,I2436&lt;=2000),"1000-2000CC",IF(AND(I2436&gt;2000,I2436&lt;=3000),"2000-3000CC",IF(AND(I2436&gt;3000,I2436&lt;=4000),"3000-4000CC",IF(AND(I2436&gt;4000,I2436&lt;=5000),"4000-5000CC",IF(AND(I2436&gt;5000,I2436&lt;=6000),"&gt;5000CC"))))))</f>
        <v>1000-2000CC</v>
      </c>
    </row>
    <row r="2437" spans="1:11" x14ac:dyDescent="0.3">
      <c r="A2437">
        <v>3229</v>
      </c>
      <c r="B2437" t="s">
        <v>1287</v>
      </c>
      <c r="C2437" s="10">
        <v>6.13</v>
      </c>
      <c r="D2437" s="3">
        <v>58245</v>
      </c>
      <c r="E2437" t="s">
        <v>7</v>
      </c>
      <c r="F2437" t="s">
        <v>8</v>
      </c>
      <c r="G2437" t="s">
        <v>9</v>
      </c>
      <c r="H2437">
        <v>2017</v>
      </c>
      <c r="I2437">
        <v>1499</v>
      </c>
      <c r="J2437" t="s">
        <v>61</v>
      </c>
      <c r="K2437" t="str">
        <f>IF(AND(I2437&gt;600,I2437&lt;=1000),"600-1000CC",IF(AND(I2437&gt;1000,I2437&lt;=2000),"1000-2000CC",IF(AND(I2437&gt;2000,I2437&lt;=3000),"2000-3000CC",IF(AND(I2437&gt;3000,I2437&lt;=4000),"3000-4000CC",IF(AND(I2437&gt;4000,I2437&lt;=5000),"4000-5000CC",IF(AND(I2437&gt;5000,I2437&lt;=6000),"&gt;5000CC"))))))</f>
        <v>1000-2000CC</v>
      </c>
    </row>
    <row r="2438" spans="1:11" x14ac:dyDescent="0.3">
      <c r="A2438">
        <v>28</v>
      </c>
      <c r="B2438" t="s">
        <v>40</v>
      </c>
      <c r="C2438" s="10">
        <v>6.12</v>
      </c>
      <c r="D2438" s="3">
        <v>51324</v>
      </c>
      <c r="E2438" t="s">
        <v>12</v>
      </c>
      <c r="F2438" t="s">
        <v>8</v>
      </c>
      <c r="G2438" t="s">
        <v>9</v>
      </c>
      <c r="H2438">
        <v>2018</v>
      </c>
      <c r="I2438">
        <v>1197</v>
      </c>
      <c r="J2438" t="s">
        <v>10</v>
      </c>
      <c r="K2438" t="str">
        <f>IF(AND(I2438&gt;600,I2438&lt;=1000),"600-1000CC",IF(AND(I2438&gt;1000,I2438&lt;=2000),"1000-2000CC",IF(AND(I2438&gt;2000,I2438&lt;=3000),"2000-3000CC",IF(AND(I2438&gt;3000,I2438&lt;=4000),"3000-4000CC",IF(AND(I2438&gt;4000,I2438&lt;=5000),"4000-5000CC",IF(AND(I2438&gt;5000,I2438&lt;=6000),"&gt;5000CC"))))))</f>
        <v>1000-2000CC</v>
      </c>
    </row>
    <row r="2439" spans="1:11" x14ac:dyDescent="0.3">
      <c r="A2439">
        <v>2447</v>
      </c>
      <c r="B2439" t="s">
        <v>1235</v>
      </c>
      <c r="C2439" s="10">
        <v>6.12</v>
      </c>
      <c r="D2439" s="3">
        <v>72318</v>
      </c>
      <c r="E2439" t="s">
        <v>7</v>
      </c>
      <c r="F2439" t="s">
        <v>8</v>
      </c>
      <c r="G2439" t="s">
        <v>9</v>
      </c>
      <c r="H2439">
        <v>2016</v>
      </c>
      <c r="I2439">
        <v>1248</v>
      </c>
      <c r="J2439" t="s">
        <v>10</v>
      </c>
      <c r="K2439" t="str">
        <f>IF(AND(I2439&gt;600,I2439&lt;=1000),"600-1000CC",IF(AND(I2439&gt;1000,I2439&lt;=2000),"1000-2000CC",IF(AND(I2439&gt;2000,I2439&lt;=3000),"2000-3000CC",IF(AND(I2439&gt;3000,I2439&lt;=4000),"3000-4000CC",IF(AND(I2439&gt;4000,I2439&lt;=5000),"4000-5000CC",IF(AND(I2439&gt;5000,I2439&lt;=6000),"&gt;5000CC"))))))</f>
        <v>1000-2000CC</v>
      </c>
    </row>
    <row r="2440" spans="1:11" x14ac:dyDescent="0.3">
      <c r="A2440">
        <v>2664</v>
      </c>
      <c r="B2440" t="s">
        <v>725</v>
      </c>
      <c r="C2440" s="10">
        <v>6.12</v>
      </c>
      <c r="D2440" s="3">
        <v>57628</v>
      </c>
      <c r="E2440" t="s">
        <v>12</v>
      </c>
      <c r="F2440" t="s">
        <v>8</v>
      </c>
      <c r="G2440" t="s">
        <v>9</v>
      </c>
      <c r="H2440">
        <v>2020</v>
      </c>
      <c r="I2440">
        <v>1197</v>
      </c>
      <c r="J2440" t="s">
        <v>10</v>
      </c>
      <c r="K2440" t="str">
        <f>IF(AND(I2440&gt;600,I2440&lt;=1000),"600-1000CC",IF(AND(I2440&gt;1000,I2440&lt;=2000),"1000-2000CC",IF(AND(I2440&gt;2000,I2440&lt;=3000),"2000-3000CC",IF(AND(I2440&gt;3000,I2440&lt;=4000),"3000-4000CC",IF(AND(I2440&gt;4000,I2440&lt;=5000),"4000-5000CC",IF(AND(I2440&gt;5000,I2440&lt;=6000),"&gt;5000CC"))))))</f>
        <v>1000-2000CC</v>
      </c>
    </row>
    <row r="2441" spans="1:11" x14ac:dyDescent="0.3">
      <c r="A2441">
        <v>5012</v>
      </c>
      <c r="B2441" t="s">
        <v>1053</v>
      </c>
      <c r="C2441" s="10">
        <v>6.12</v>
      </c>
      <c r="D2441" s="3">
        <v>25075</v>
      </c>
      <c r="E2441" t="s">
        <v>12</v>
      </c>
      <c r="F2441" t="s">
        <v>13</v>
      </c>
      <c r="G2441" t="s">
        <v>27</v>
      </c>
      <c r="H2441">
        <v>2013</v>
      </c>
      <c r="I2441">
        <v>1373</v>
      </c>
      <c r="J2441" t="s">
        <v>10</v>
      </c>
      <c r="K2441" t="str">
        <f>IF(AND(I2441&gt;600,I2441&lt;=1000),"600-1000CC",IF(AND(I2441&gt;1000,I2441&lt;=2000),"1000-2000CC",IF(AND(I2441&gt;2000,I2441&lt;=3000),"2000-3000CC",IF(AND(I2441&gt;3000,I2441&lt;=4000),"3000-4000CC",IF(AND(I2441&gt;4000,I2441&lt;=5000),"4000-5000CC",IF(AND(I2441&gt;5000,I2441&lt;=6000),"&gt;5000CC"))))))</f>
        <v>1000-2000CC</v>
      </c>
    </row>
    <row r="2442" spans="1:11" x14ac:dyDescent="0.3">
      <c r="A2442">
        <v>5041</v>
      </c>
      <c r="B2442" t="s">
        <v>725</v>
      </c>
      <c r="C2442" s="10">
        <v>6.12</v>
      </c>
      <c r="D2442" s="3">
        <v>57936</v>
      </c>
      <c r="E2442" t="s">
        <v>12</v>
      </c>
      <c r="F2442" t="s">
        <v>8</v>
      </c>
      <c r="G2442" t="s">
        <v>9</v>
      </c>
      <c r="H2442">
        <v>2020</v>
      </c>
      <c r="I2442">
        <v>2179</v>
      </c>
      <c r="J2442" t="s">
        <v>10</v>
      </c>
      <c r="K2442" t="str">
        <f>IF(AND(I2442&gt;600,I2442&lt;=1000),"600-1000CC",IF(AND(I2442&gt;1000,I2442&lt;=2000),"1000-2000CC",IF(AND(I2442&gt;2000,I2442&lt;=3000),"2000-3000CC",IF(AND(I2442&gt;3000,I2442&lt;=4000),"3000-4000CC",IF(AND(I2442&gt;4000,I2442&lt;=5000),"4000-5000CC",IF(AND(I2442&gt;5000,I2442&lt;=6000),"&gt;5000CC"))))))</f>
        <v>2000-3000CC</v>
      </c>
    </row>
    <row r="2443" spans="1:11" x14ac:dyDescent="0.3">
      <c r="A2443">
        <v>3205</v>
      </c>
      <c r="B2443" t="s">
        <v>40</v>
      </c>
      <c r="C2443" s="10">
        <v>6.11</v>
      </c>
      <c r="D2443" s="3">
        <v>43627</v>
      </c>
      <c r="E2443" t="s">
        <v>12</v>
      </c>
      <c r="F2443" t="s">
        <v>8</v>
      </c>
      <c r="G2443" t="s">
        <v>9</v>
      </c>
      <c r="H2443">
        <v>2019</v>
      </c>
      <c r="I2443">
        <v>1197</v>
      </c>
      <c r="J2443" t="s">
        <v>61</v>
      </c>
      <c r="K2443" t="str">
        <f>IF(AND(I2443&gt;600,I2443&lt;=1000),"600-1000CC",IF(AND(I2443&gt;1000,I2443&lt;=2000),"1000-2000CC",IF(AND(I2443&gt;2000,I2443&lt;=3000),"2000-3000CC",IF(AND(I2443&gt;3000,I2443&lt;=4000),"3000-4000CC",IF(AND(I2443&gt;4000,I2443&lt;=5000),"4000-5000CC",IF(AND(I2443&gt;5000,I2443&lt;=6000),"&gt;5000CC"))))))</f>
        <v>1000-2000CC</v>
      </c>
    </row>
    <row r="2444" spans="1:11" x14ac:dyDescent="0.3">
      <c r="A2444">
        <v>3500</v>
      </c>
      <c r="B2444" t="s">
        <v>1245</v>
      </c>
      <c r="C2444" s="10">
        <v>6.11</v>
      </c>
      <c r="D2444" s="3">
        <v>80294</v>
      </c>
      <c r="E2444" t="s">
        <v>7</v>
      </c>
      <c r="F2444" t="s">
        <v>8</v>
      </c>
      <c r="G2444" t="s">
        <v>9</v>
      </c>
      <c r="H2444">
        <v>2018</v>
      </c>
      <c r="I2444">
        <v>1497</v>
      </c>
      <c r="J2444" t="s">
        <v>10</v>
      </c>
      <c r="K2444" t="str">
        <f>IF(AND(I2444&gt;600,I2444&lt;=1000),"600-1000CC",IF(AND(I2444&gt;1000,I2444&lt;=2000),"1000-2000CC",IF(AND(I2444&gt;2000,I2444&lt;=3000),"2000-3000CC",IF(AND(I2444&gt;3000,I2444&lt;=4000),"3000-4000CC",IF(AND(I2444&gt;4000,I2444&lt;=5000),"4000-5000CC",IF(AND(I2444&gt;5000,I2444&lt;=6000),"&gt;5000CC"))))))</f>
        <v>1000-2000CC</v>
      </c>
    </row>
    <row r="2445" spans="1:11" x14ac:dyDescent="0.3">
      <c r="A2445">
        <v>3922</v>
      </c>
      <c r="B2445" t="s">
        <v>40</v>
      </c>
      <c r="C2445" s="10">
        <v>6.11</v>
      </c>
      <c r="D2445" s="3">
        <v>18740</v>
      </c>
      <c r="E2445" t="s">
        <v>12</v>
      </c>
      <c r="F2445" t="s">
        <v>8</v>
      </c>
      <c r="G2445" t="s">
        <v>9</v>
      </c>
      <c r="H2445">
        <v>2019</v>
      </c>
      <c r="I2445">
        <v>999</v>
      </c>
      <c r="J2445" t="s">
        <v>10</v>
      </c>
      <c r="K2445" t="str">
        <f>IF(AND(I2445&gt;600,I2445&lt;=1000),"600-1000CC",IF(AND(I2445&gt;1000,I2445&lt;=2000),"1000-2000CC",IF(AND(I2445&gt;2000,I2445&lt;=3000),"2000-3000CC",IF(AND(I2445&gt;3000,I2445&lt;=4000),"3000-4000CC",IF(AND(I2445&gt;4000,I2445&lt;=5000),"4000-5000CC",IF(AND(I2445&gt;5000,I2445&lt;=6000),"&gt;5000CC"))))))</f>
        <v>600-1000CC</v>
      </c>
    </row>
    <row r="2446" spans="1:11" x14ac:dyDescent="0.3">
      <c r="A2446">
        <v>4746</v>
      </c>
      <c r="B2446" t="s">
        <v>731</v>
      </c>
      <c r="C2446" s="10">
        <v>6.11</v>
      </c>
      <c r="D2446" s="3">
        <v>79000</v>
      </c>
      <c r="E2446" t="s">
        <v>7</v>
      </c>
      <c r="F2446" t="s">
        <v>8</v>
      </c>
      <c r="G2446" t="s">
        <v>9</v>
      </c>
      <c r="H2446">
        <v>2015</v>
      </c>
      <c r="I2446">
        <v>1461</v>
      </c>
      <c r="J2446" t="s">
        <v>61</v>
      </c>
      <c r="K2446" t="str">
        <f>IF(AND(I2446&gt;600,I2446&lt;=1000),"600-1000CC",IF(AND(I2446&gt;1000,I2446&lt;=2000),"1000-2000CC",IF(AND(I2446&gt;2000,I2446&lt;=3000),"2000-3000CC",IF(AND(I2446&gt;3000,I2446&lt;=4000),"3000-4000CC",IF(AND(I2446&gt;4000,I2446&lt;=5000),"4000-5000CC",IF(AND(I2446&gt;5000,I2446&lt;=6000),"&gt;5000CC"))))))</f>
        <v>1000-2000CC</v>
      </c>
    </row>
    <row r="2447" spans="1:11" x14ac:dyDescent="0.3">
      <c r="A2447">
        <v>89</v>
      </c>
      <c r="B2447" t="s">
        <v>97</v>
      </c>
      <c r="C2447" s="10">
        <v>6.1</v>
      </c>
      <c r="D2447" s="3">
        <v>64000</v>
      </c>
      <c r="E2447" t="s">
        <v>12</v>
      </c>
      <c r="F2447" t="s">
        <v>8</v>
      </c>
      <c r="G2447" t="s">
        <v>9</v>
      </c>
      <c r="H2447">
        <v>2019</v>
      </c>
      <c r="I2447">
        <v>1199</v>
      </c>
      <c r="J2447" t="s">
        <v>10</v>
      </c>
      <c r="K2447" t="str">
        <f>IF(AND(I2447&gt;600,I2447&lt;=1000),"600-1000CC",IF(AND(I2447&gt;1000,I2447&lt;=2000),"1000-2000CC",IF(AND(I2447&gt;2000,I2447&lt;=3000),"2000-3000CC",IF(AND(I2447&gt;3000,I2447&lt;=4000),"3000-4000CC",IF(AND(I2447&gt;4000,I2447&lt;=5000),"4000-5000CC",IF(AND(I2447&gt;5000,I2447&lt;=6000),"&gt;5000CC"))))))</f>
        <v>1000-2000CC</v>
      </c>
    </row>
    <row r="2448" spans="1:11" x14ac:dyDescent="0.3">
      <c r="A2448">
        <v>826</v>
      </c>
      <c r="B2448" t="s">
        <v>620</v>
      </c>
      <c r="C2448" s="10">
        <v>6.1</v>
      </c>
      <c r="D2448" s="3">
        <v>34039</v>
      </c>
      <c r="E2448" t="s">
        <v>12</v>
      </c>
      <c r="F2448" t="s">
        <v>8</v>
      </c>
      <c r="G2448" t="s">
        <v>9</v>
      </c>
      <c r="H2448">
        <v>2019</v>
      </c>
      <c r="I2448">
        <v>1497</v>
      </c>
      <c r="J2448" t="s">
        <v>10</v>
      </c>
      <c r="K2448" t="str">
        <f>IF(AND(I2448&gt;600,I2448&lt;=1000),"600-1000CC",IF(AND(I2448&gt;1000,I2448&lt;=2000),"1000-2000CC",IF(AND(I2448&gt;2000,I2448&lt;=3000),"2000-3000CC",IF(AND(I2448&gt;3000,I2448&lt;=4000),"3000-4000CC",IF(AND(I2448&gt;4000,I2448&lt;=5000),"4000-5000CC",IF(AND(I2448&gt;5000,I2448&lt;=6000),"&gt;5000CC"))))))</f>
        <v>1000-2000CC</v>
      </c>
    </row>
    <row r="2449" spans="1:11" x14ac:dyDescent="0.3">
      <c r="A2449">
        <v>844</v>
      </c>
      <c r="B2449" t="s">
        <v>494</v>
      </c>
      <c r="C2449" s="10">
        <v>6.1</v>
      </c>
      <c r="D2449" s="3">
        <v>72521</v>
      </c>
      <c r="E2449" t="s">
        <v>12</v>
      </c>
      <c r="F2449" t="s">
        <v>8</v>
      </c>
      <c r="G2449" t="s">
        <v>9</v>
      </c>
      <c r="H2449">
        <v>2018</v>
      </c>
      <c r="I2449">
        <v>1493</v>
      </c>
      <c r="J2449" t="s">
        <v>10</v>
      </c>
      <c r="K2449" t="str">
        <f>IF(AND(I2449&gt;600,I2449&lt;=1000),"600-1000CC",IF(AND(I2449&gt;1000,I2449&lt;=2000),"1000-2000CC",IF(AND(I2449&gt;2000,I2449&lt;=3000),"2000-3000CC",IF(AND(I2449&gt;3000,I2449&lt;=4000),"3000-4000CC",IF(AND(I2449&gt;4000,I2449&lt;=5000),"4000-5000CC",IF(AND(I2449&gt;5000,I2449&lt;=6000),"&gt;5000CC"))))))</f>
        <v>1000-2000CC</v>
      </c>
    </row>
    <row r="2450" spans="1:11" x14ac:dyDescent="0.3">
      <c r="A2450">
        <v>1675</v>
      </c>
      <c r="B2450" t="s">
        <v>951</v>
      </c>
      <c r="C2450" s="10">
        <v>6.1</v>
      </c>
      <c r="D2450" s="3">
        <v>20000</v>
      </c>
      <c r="E2450" t="s">
        <v>12</v>
      </c>
      <c r="F2450" t="s">
        <v>8</v>
      </c>
      <c r="G2450" t="s">
        <v>9</v>
      </c>
      <c r="H2450">
        <v>2019</v>
      </c>
      <c r="I2450">
        <v>2198</v>
      </c>
      <c r="J2450" t="s">
        <v>61</v>
      </c>
      <c r="K2450" t="str">
        <f>IF(AND(I2450&gt;600,I2450&lt;=1000),"600-1000CC",IF(AND(I2450&gt;1000,I2450&lt;=2000),"1000-2000CC",IF(AND(I2450&gt;2000,I2450&lt;=3000),"2000-3000CC",IF(AND(I2450&gt;3000,I2450&lt;=4000),"3000-4000CC",IF(AND(I2450&gt;4000,I2450&lt;=5000),"4000-5000CC",IF(AND(I2450&gt;5000,I2450&lt;=6000),"&gt;5000CC"))))))</f>
        <v>2000-3000CC</v>
      </c>
    </row>
    <row r="2451" spans="1:11" x14ac:dyDescent="0.3">
      <c r="A2451">
        <v>1698</v>
      </c>
      <c r="B2451" t="s">
        <v>464</v>
      </c>
      <c r="C2451" s="10">
        <v>6.1</v>
      </c>
      <c r="D2451" s="3">
        <v>31800</v>
      </c>
      <c r="E2451" t="s">
        <v>12</v>
      </c>
      <c r="F2451" t="s">
        <v>8</v>
      </c>
      <c r="G2451" t="s">
        <v>9</v>
      </c>
      <c r="H2451">
        <v>2014</v>
      </c>
      <c r="I2451">
        <v>1199</v>
      </c>
      <c r="J2451" t="s">
        <v>10</v>
      </c>
      <c r="K2451" t="str">
        <f>IF(AND(I2451&gt;600,I2451&lt;=1000),"600-1000CC",IF(AND(I2451&gt;1000,I2451&lt;=2000),"1000-2000CC",IF(AND(I2451&gt;2000,I2451&lt;=3000),"2000-3000CC",IF(AND(I2451&gt;3000,I2451&lt;=4000),"3000-4000CC",IF(AND(I2451&gt;4000,I2451&lt;=5000),"4000-5000CC",IF(AND(I2451&gt;5000,I2451&lt;=6000),"&gt;5000CC"))))))</f>
        <v>1000-2000CC</v>
      </c>
    </row>
    <row r="2452" spans="1:11" x14ac:dyDescent="0.3">
      <c r="A2452">
        <v>1728</v>
      </c>
      <c r="B2452" t="s">
        <v>909</v>
      </c>
      <c r="C2452" s="10">
        <v>6.1</v>
      </c>
      <c r="D2452" s="3">
        <v>141383</v>
      </c>
      <c r="E2452" t="s">
        <v>7</v>
      </c>
      <c r="F2452" t="s">
        <v>13</v>
      </c>
      <c r="G2452" t="s">
        <v>9</v>
      </c>
      <c r="H2452">
        <v>2016</v>
      </c>
      <c r="I2452">
        <v>1582</v>
      </c>
      <c r="J2452" t="s">
        <v>10</v>
      </c>
      <c r="K2452" t="str">
        <f>IF(AND(I2452&gt;600,I2452&lt;=1000),"600-1000CC",IF(AND(I2452&gt;1000,I2452&lt;=2000),"1000-2000CC",IF(AND(I2452&gt;2000,I2452&lt;=3000),"2000-3000CC",IF(AND(I2452&gt;3000,I2452&lt;=4000),"3000-4000CC",IF(AND(I2452&gt;4000,I2452&lt;=5000),"4000-5000CC",IF(AND(I2452&gt;5000,I2452&lt;=6000),"&gt;5000CC"))))))</f>
        <v>1000-2000CC</v>
      </c>
    </row>
    <row r="2453" spans="1:11" x14ac:dyDescent="0.3">
      <c r="A2453">
        <v>1768</v>
      </c>
      <c r="B2453" t="s">
        <v>250</v>
      </c>
      <c r="C2453" s="10">
        <v>6.1</v>
      </c>
      <c r="D2453" s="3">
        <v>40000</v>
      </c>
      <c r="E2453" t="s">
        <v>12</v>
      </c>
      <c r="F2453" t="s">
        <v>8</v>
      </c>
      <c r="G2453" t="s">
        <v>9</v>
      </c>
      <c r="H2453">
        <v>2016</v>
      </c>
      <c r="I2453">
        <v>1591</v>
      </c>
      <c r="J2453" t="s">
        <v>10</v>
      </c>
      <c r="K2453" t="str">
        <f>IF(AND(I2453&gt;600,I2453&lt;=1000),"600-1000CC",IF(AND(I2453&gt;1000,I2453&lt;=2000),"1000-2000CC",IF(AND(I2453&gt;2000,I2453&lt;=3000),"2000-3000CC",IF(AND(I2453&gt;3000,I2453&lt;=4000),"3000-4000CC",IF(AND(I2453&gt;4000,I2453&lt;=5000),"4000-5000CC",IF(AND(I2453&gt;5000,I2453&lt;=6000),"&gt;5000CC"))))))</f>
        <v>1000-2000CC</v>
      </c>
    </row>
    <row r="2454" spans="1:11" x14ac:dyDescent="0.3">
      <c r="A2454">
        <v>2084</v>
      </c>
      <c r="B2454" t="s">
        <v>196</v>
      </c>
      <c r="C2454" s="10">
        <v>6.1</v>
      </c>
      <c r="D2454" s="3">
        <v>83114</v>
      </c>
      <c r="E2454" t="s">
        <v>12</v>
      </c>
      <c r="F2454" t="s">
        <v>8</v>
      </c>
      <c r="G2454" t="s">
        <v>9</v>
      </c>
      <c r="H2454">
        <v>2015</v>
      </c>
      <c r="I2454">
        <v>1462</v>
      </c>
      <c r="J2454" t="s">
        <v>10</v>
      </c>
      <c r="K2454" t="str">
        <f>IF(AND(I2454&gt;600,I2454&lt;=1000),"600-1000CC",IF(AND(I2454&gt;1000,I2454&lt;=2000),"1000-2000CC",IF(AND(I2454&gt;2000,I2454&lt;=3000),"2000-3000CC",IF(AND(I2454&gt;3000,I2454&lt;=4000),"3000-4000CC",IF(AND(I2454&gt;4000,I2454&lt;=5000),"4000-5000CC",IF(AND(I2454&gt;5000,I2454&lt;=6000),"&gt;5000CC"))))))</f>
        <v>1000-2000CC</v>
      </c>
    </row>
    <row r="2455" spans="1:11" x14ac:dyDescent="0.3">
      <c r="A2455">
        <v>2257</v>
      </c>
      <c r="B2455" t="s">
        <v>722</v>
      </c>
      <c r="C2455" s="10">
        <v>6.1</v>
      </c>
      <c r="D2455" s="3">
        <v>85000</v>
      </c>
      <c r="E2455" t="s">
        <v>7</v>
      </c>
      <c r="F2455" t="s">
        <v>8</v>
      </c>
      <c r="G2455" t="s">
        <v>9</v>
      </c>
      <c r="H2455">
        <v>2014</v>
      </c>
      <c r="I2455">
        <v>1196</v>
      </c>
      <c r="J2455" t="s">
        <v>61</v>
      </c>
      <c r="K2455" t="str">
        <f>IF(AND(I2455&gt;600,I2455&lt;=1000),"600-1000CC",IF(AND(I2455&gt;1000,I2455&lt;=2000),"1000-2000CC",IF(AND(I2455&gt;2000,I2455&lt;=3000),"2000-3000CC",IF(AND(I2455&gt;3000,I2455&lt;=4000),"3000-4000CC",IF(AND(I2455&gt;4000,I2455&lt;=5000),"4000-5000CC",IF(AND(I2455&gt;5000,I2455&lt;=6000),"&gt;5000CC"))))))</f>
        <v>1000-2000CC</v>
      </c>
    </row>
    <row r="2456" spans="1:11" x14ac:dyDescent="0.3">
      <c r="A2456">
        <v>2622</v>
      </c>
      <c r="B2456" t="s">
        <v>32</v>
      </c>
      <c r="C2456" s="10">
        <v>6.1</v>
      </c>
      <c r="D2456" s="3">
        <v>30000</v>
      </c>
      <c r="E2456" t="s">
        <v>12</v>
      </c>
      <c r="F2456" t="s">
        <v>8</v>
      </c>
      <c r="G2456" t="s">
        <v>9</v>
      </c>
      <c r="H2456">
        <v>2020</v>
      </c>
      <c r="I2456">
        <v>2179</v>
      </c>
      <c r="J2456" t="s">
        <v>10</v>
      </c>
      <c r="K2456" t="str">
        <f>IF(AND(I2456&gt;600,I2456&lt;=1000),"600-1000CC",IF(AND(I2456&gt;1000,I2456&lt;=2000),"1000-2000CC",IF(AND(I2456&gt;2000,I2456&lt;=3000),"2000-3000CC",IF(AND(I2456&gt;3000,I2456&lt;=4000),"3000-4000CC",IF(AND(I2456&gt;4000,I2456&lt;=5000),"4000-5000CC",IF(AND(I2456&gt;5000,I2456&lt;=6000),"&gt;5000CC"))))))</f>
        <v>2000-3000CC</v>
      </c>
    </row>
    <row r="2457" spans="1:11" x14ac:dyDescent="0.3">
      <c r="A2457">
        <v>2859</v>
      </c>
      <c r="B2457" t="s">
        <v>1289</v>
      </c>
      <c r="C2457" s="10">
        <v>6.1</v>
      </c>
      <c r="D2457" s="3">
        <v>60000</v>
      </c>
      <c r="E2457" t="s">
        <v>7</v>
      </c>
      <c r="F2457" t="s">
        <v>8</v>
      </c>
      <c r="G2457" t="s">
        <v>9</v>
      </c>
      <c r="H2457">
        <v>2019</v>
      </c>
      <c r="I2457">
        <v>1995</v>
      </c>
      <c r="J2457" t="s">
        <v>10</v>
      </c>
      <c r="K2457" t="str">
        <f>IF(AND(I2457&gt;600,I2457&lt;=1000),"600-1000CC",IF(AND(I2457&gt;1000,I2457&lt;=2000),"1000-2000CC",IF(AND(I2457&gt;2000,I2457&lt;=3000),"2000-3000CC",IF(AND(I2457&gt;3000,I2457&lt;=4000),"3000-4000CC",IF(AND(I2457&gt;4000,I2457&lt;=5000),"4000-5000CC",IF(AND(I2457&gt;5000,I2457&lt;=6000),"&gt;5000CC"))))))</f>
        <v>1000-2000CC</v>
      </c>
    </row>
    <row r="2458" spans="1:11" x14ac:dyDescent="0.3">
      <c r="A2458">
        <v>3640</v>
      </c>
      <c r="B2458" t="s">
        <v>1577</v>
      </c>
      <c r="C2458" s="10">
        <v>6.1</v>
      </c>
      <c r="D2458" s="3">
        <v>40000</v>
      </c>
      <c r="E2458" t="s">
        <v>242</v>
      </c>
      <c r="F2458" t="s">
        <v>8</v>
      </c>
      <c r="G2458" t="s">
        <v>9</v>
      </c>
      <c r="H2458">
        <v>2019</v>
      </c>
      <c r="I2458">
        <v>1498</v>
      </c>
      <c r="J2458" t="s">
        <v>10</v>
      </c>
      <c r="K2458" t="str">
        <f>IF(AND(I2458&gt;600,I2458&lt;=1000),"600-1000CC",IF(AND(I2458&gt;1000,I2458&lt;=2000),"1000-2000CC",IF(AND(I2458&gt;2000,I2458&lt;=3000),"2000-3000CC",IF(AND(I2458&gt;3000,I2458&lt;=4000),"3000-4000CC",IF(AND(I2458&gt;4000,I2458&lt;=5000),"4000-5000CC",IF(AND(I2458&gt;5000,I2458&lt;=6000),"&gt;5000CC"))))))</f>
        <v>1000-2000CC</v>
      </c>
    </row>
    <row r="2459" spans="1:11" x14ac:dyDescent="0.3">
      <c r="A2459">
        <v>3932</v>
      </c>
      <c r="B2459" t="s">
        <v>1660</v>
      </c>
      <c r="C2459" s="10">
        <v>6.1</v>
      </c>
      <c r="D2459" s="3">
        <v>38848</v>
      </c>
      <c r="E2459" t="s">
        <v>12</v>
      </c>
      <c r="F2459" t="s">
        <v>8</v>
      </c>
      <c r="G2459" t="s">
        <v>9</v>
      </c>
      <c r="H2459">
        <v>2019</v>
      </c>
      <c r="I2459">
        <v>1186</v>
      </c>
      <c r="J2459" t="s">
        <v>10</v>
      </c>
      <c r="K2459" t="str">
        <f>IF(AND(I2459&gt;600,I2459&lt;=1000),"600-1000CC",IF(AND(I2459&gt;1000,I2459&lt;=2000),"1000-2000CC",IF(AND(I2459&gt;2000,I2459&lt;=3000),"2000-3000CC",IF(AND(I2459&gt;3000,I2459&lt;=4000),"3000-4000CC",IF(AND(I2459&gt;4000,I2459&lt;=5000),"4000-5000CC",IF(AND(I2459&gt;5000,I2459&lt;=6000),"&gt;5000CC"))))))</f>
        <v>1000-2000CC</v>
      </c>
    </row>
    <row r="2460" spans="1:11" x14ac:dyDescent="0.3">
      <c r="A2460">
        <v>4113</v>
      </c>
      <c r="B2460" t="s">
        <v>1508</v>
      </c>
      <c r="C2460" s="10">
        <v>6.1</v>
      </c>
      <c r="D2460" s="3">
        <v>80000</v>
      </c>
      <c r="E2460" t="s">
        <v>7</v>
      </c>
      <c r="F2460" t="s">
        <v>8</v>
      </c>
      <c r="G2460" t="s">
        <v>9</v>
      </c>
      <c r="H2460">
        <v>2019</v>
      </c>
      <c r="I2460">
        <v>1997</v>
      </c>
      <c r="J2460" t="s">
        <v>10</v>
      </c>
      <c r="K2460" t="str">
        <f>IF(AND(I2460&gt;600,I2460&lt;=1000),"600-1000CC",IF(AND(I2460&gt;1000,I2460&lt;=2000),"1000-2000CC",IF(AND(I2460&gt;2000,I2460&lt;=3000),"2000-3000CC",IF(AND(I2460&gt;3000,I2460&lt;=4000),"3000-4000CC",IF(AND(I2460&gt;4000,I2460&lt;=5000),"4000-5000CC",IF(AND(I2460&gt;5000,I2460&lt;=6000),"&gt;5000CC"))))))</f>
        <v>1000-2000CC</v>
      </c>
    </row>
    <row r="2461" spans="1:11" x14ac:dyDescent="0.3">
      <c r="A2461">
        <v>4633</v>
      </c>
      <c r="B2461" t="s">
        <v>1777</v>
      </c>
      <c r="C2461" s="10">
        <v>6.1</v>
      </c>
      <c r="D2461" s="3">
        <v>2640</v>
      </c>
      <c r="E2461" t="s">
        <v>12</v>
      </c>
      <c r="F2461" t="s">
        <v>13</v>
      </c>
      <c r="G2461" t="s">
        <v>9</v>
      </c>
      <c r="H2461">
        <v>2002</v>
      </c>
      <c r="I2461">
        <v>1298</v>
      </c>
      <c r="J2461" t="s">
        <v>10</v>
      </c>
      <c r="K2461" t="str">
        <f>IF(AND(I2461&gt;600,I2461&lt;=1000),"600-1000CC",IF(AND(I2461&gt;1000,I2461&lt;=2000),"1000-2000CC",IF(AND(I2461&gt;2000,I2461&lt;=3000),"2000-3000CC",IF(AND(I2461&gt;3000,I2461&lt;=4000),"3000-4000CC",IF(AND(I2461&gt;4000,I2461&lt;=5000),"4000-5000CC",IF(AND(I2461&gt;5000,I2461&lt;=6000),"&gt;5000CC"))))))</f>
        <v>1000-2000CC</v>
      </c>
    </row>
    <row r="2462" spans="1:11" x14ac:dyDescent="0.3">
      <c r="A2462">
        <v>5185</v>
      </c>
      <c r="B2462" t="s">
        <v>437</v>
      </c>
      <c r="C2462" s="10">
        <v>6.09</v>
      </c>
      <c r="D2462" s="3">
        <v>12355</v>
      </c>
      <c r="E2462" t="s">
        <v>12</v>
      </c>
      <c r="F2462" t="s">
        <v>8</v>
      </c>
      <c r="G2462" t="s">
        <v>9</v>
      </c>
      <c r="H2462">
        <v>2020</v>
      </c>
      <c r="I2462">
        <v>998</v>
      </c>
      <c r="J2462" t="s">
        <v>10</v>
      </c>
      <c r="K2462" t="str">
        <f>IF(AND(I2462&gt;600,I2462&lt;=1000),"600-1000CC",IF(AND(I2462&gt;1000,I2462&lt;=2000),"1000-2000CC",IF(AND(I2462&gt;2000,I2462&lt;=3000),"2000-3000CC",IF(AND(I2462&gt;3000,I2462&lt;=4000),"3000-4000CC",IF(AND(I2462&gt;4000,I2462&lt;=5000),"4000-5000CC",IF(AND(I2462&gt;5000,I2462&lt;=6000),"&gt;5000CC"))))))</f>
        <v>600-1000CC</v>
      </c>
    </row>
    <row r="2463" spans="1:11" x14ac:dyDescent="0.3">
      <c r="A2463">
        <v>3010</v>
      </c>
      <c r="B2463" t="s">
        <v>1410</v>
      </c>
      <c r="C2463" s="10">
        <v>6.08</v>
      </c>
      <c r="D2463" s="3">
        <v>14976</v>
      </c>
      <c r="E2463" t="s">
        <v>12</v>
      </c>
      <c r="F2463" t="s">
        <v>8</v>
      </c>
      <c r="G2463" t="s">
        <v>9</v>
      </c>
      <c r="H2463">
        <v>2022</v>
      </c>
      <c r="I2463">
        <v>1197</v>
      </c>
      <c r="J2463" t="s">
        <v>10</v>
      </c>
      <c r="K2463" t="str">
        <f>IF(AND(I2463&gt;600,I2463&lt;=1000),"600-1000CC",IF(AND(I2463&gt;1000,I2463&lt;=2000),"1000-2000CC",IF(AND(I2463&gt;2000,I2463&lt;=3000),"2000-3000CC",IF(AND(I2463&gt;3000,I2463&lt;=4000),"3000-4000CC",IF(AND(I2463&gt;4000,I2463&lt;=5000),"4000-5000CC",IF(AND(I2463&gt;5000,I2463&lt;=6000),"&gt;5000CC"))))))</f>
        <v>1000-2000CC</v>
      </c>
    </row>
    <row r="2464" spans="1:11" x14ac:dyDescent="0.3">
      <c r="A2464">
        <v>3314</v>
      </c>
      <c r="B2464" t="s">
        <v>464</v>
      </c>
      <c r="C2464" s="10">
        <v>6.08</v>
      </c>
      <c r="D2464" s="3">
        <v>73414</v>
      </c>
      <c r="E2464" t="s">
        <v>12</v>
      </c>
      <c r="F2464" t="s">
        <v>8</v>
      </c>
      <c r="G2464" t="s">
        <v>9</v>
      </c>
      <c r="H2464">
        <v>2015</v>
      </c>
      <c r="I2464">
        <v>1198</v>
      </c>
      <c r="J2464" t="s">
        <v>10</v>
      </c>
      <c r="K2464" t="str">
        <f>IF(AND(I2464&gt;600,I2464&lt;=1000),"600-1000CC",IF(AND(I2464&gt;1000,I2464&lt;=2000),"1000-2000CC",IF(AND(I2464&gt;2000,I2464&lt;=3000),"2000-3000CC",IF(AND(I2464&gt;3000,I2464&lt;=4000),"3000-4000CC",IF(AND(I2464&gt;4000,I2464&lt;=5000),"4000-5000CC",IF(AND(I2464&gt;5000,I2464&lt;=6000),"&gt;5000CC"))))))</f>
        <v>1000-2000CC</v>
      </c>
    </row>
    <row r="2465" spans="1:11" x14ac:dyDescent="0.3">
      <c r="A2465">
        <v>3723</v>
      </c>
      <c r="B2465" t="s">
        <v>389</v>
      </c>
      <c r="C2465" s="10">
        <v>6.08</v>
      </c>
      <c r="D2465" s="3">
        <v>60730</v>
      </c>
      <c r="E2465" t="s">
        <v>7</v>
      </c>
      <c r="F2465" t="s">
        <v>8</v>
      </c>
      <c r="G2465" t="s">
        <v>9</v>
      </c>
      <c r="H2465">
        <v>2017</v>
      </c>
      <c r="I2465">
        <v>998</v>
      </c>
      <c r="J2465" t="s">
        <v>10</v>
      </c>
      <c r="K2465" t="str">
        <f>IF(AND(I2465&gt;600,I2465&lt;=1000),"600-1000CC",IF(AND(I2465&gt;1000,I2465&lt;=2000),"1000-2000CC",IF(AND(I2465&gt;2000,I2465&lt;=3000),"2000-3000CC",IF(AND(I2465&gt;3000,I2465&lt;=4000),"3000-4000CC",IF(AND(I2465&gt;4000,I2465&lt;=5000),"4000-5000CC",IF(AND(I2465&gt;5000,I2465&lt;=6000),"&gt;5000CC"))))))</f>
        <v>600-1000CC</v>
      </c>
    </row>
    <row r="2466" spans="1:11" x14ac:dyDescent="0.3">
      <c r="A2466">
        <v>1230</v>
      </c>
      <c r="B2466" t="s">
        <v>616</v>
      </c>
      <c r="C2466" s="10">
        <v>6.06</v>
      </c>
      <c r="D2466" s="3">
        <v>40252</v>
      </c>
      <c r="E2466" t="s">
        <v>12</v>
      </c>
      <c r="F2466" t="s">
        <v>8</v>
      </c>
      <c r="G2466" t="s">
        <v>9</v>
      </c>
      <c r="H2466">
        <v>2020</v>
      </c>
      <c r="I2466">
        <v>1997</v>
      </c>
      <c r="J2466" t="s">
        <v>10</v>
      </c>
      <c r="K2466" t="str">
        <f>IF(AND(I2466&gt;600,I2466&lt;=1000),"600-1000CC",IF(AND(I2466&gt;1000,I2466&lt;=2000),"1000-2000CC",IF(AND(I2466&gt;2000,I2466&lt;=3000),"2000-3000CC",IF(AND(I2466&gt;3000,I2466&lt;=4000),"3000-4000CC",IF(AND(I2466&gt;4000,I2466&lt;=5000),"4000-5000CC",IF(AND(I2466&gt;5000,I2466&lt;=6000),"&gt;5000CC"))))))</f>
        <v>1000-2000CC</v>
      </c>
    </row>
    <row r="2467" spans="1:11" x14ac:dyDescent="0.3">
      <c r="A2467">
        <v>1569</v>
      </c>
      <c r="B2467" t="s">
        <v>616</v>
      </c>
      <c r="C2467" s="10">
        <v>6.06</v>
      </c>
      <c r="D2467" s="3">
        <v>40252</v>
      </c>
      <c r="E2467" t="s">
        <v>12</v>
      </c>
      <c r="F2467" t="s">
        <v>8</v>
      </c>
      <c r="G2467" t="s">
        <v>9</v>
      </c>
      <c r="H2467">
        <v>2020</v>
      </c>
      <c r="I2467">
        <v>1582</v>
      </c>
      <c r="J2467" t="s">
        <v>10</v>
      </c>
      <c r="K2467" t="str">
        <f>IF(AND(I2467&gt;600,I2467&lt;=1000),"600-1000CC",IF(AND(I2467&gt;1000,I2467&lt;=2000),"1000-2000CC",IF(AND(I2467&gt;2000,I2467&lt;=3000),"2000-3000CC",IF(AND(I2467&gt;3000,I2467&lt;=4000),"3000-4000CC",IF(AND(I2467&gt;4000,I2467&lt;=5000),"4000-5000CC",IF(AND(I2467&gt;5000,I2467&lt;=6000),"&gt;5000CC"))))))</f>
        <v>1000-2000CC</v>
      </c>
    </row>
    <row r="2468" spans="1:11" x14ac:dyDescent="0.3">
      <c r="A2468">
        <v>3930</v>
      </c>
      <c r="B2468" t="s">
        <v>394</v>
      </c>
      <c r="C2468" s="10">
        <v>6.06</v>
      </c>
      <c r="D2468" s="3">
        <v>121645</v>
      </c>
      <c r="E2468" t="s">
        <v>7</v>
      </c>
      <c r="F2468" t="s">
        <v>8</v>
      </c>
      <c r="G2468" t="s">
        <v>27</v>
      </c>
      <c r="H2468">
        <v>2016</v>
      </c>
      <c r="I2468">
        <v>1197</v>
      </c>
      <c r="J2468" t="s">
        <v>10</v>
      </c>
      <c r="K2468" t="str">
        <f>IF(AND(I2468&gt;600,I2468&lt;=1000),"600-1000CC",IF(AND(I2468&gt;1000,I2468&lt;=2000),"1000-2000CC",IF(AND(I2468&gt;2000,I2468&lt;=3000),"2000-3000CC",IF(AND(I2468&gt;3000,I2468&lt;=4000),"3000-4000CC",IF(AND(I2468&gt;4000,I2468&lt;=5000),"4000-5000CC",IF(AND(I2468&gt;5000,I2468&lt;=6000),"&gt;5000CC"))))))</f>
        <v>1000-2000CC</v>
      </c>
    </row>
    <row r="2469" spans="1:11" x14ac:dyDescent="0.3">
      <c r="A2469">
        <v>37</v>
      </c>
      <c r="B2469" t="s">
        <v>49</v>
      </c>
      <c r="C2469" s="10">
        <v>6.05</v>
      </c>
      <c r="D2469" s="3">
        <v>39821</v>
      </c>
      <c r="E2469" t="s">
        <v>12</v>
      </c>
      <c r="F2469" t="s">
        <v>13</v>
      </c>
      <c r="G2469" t="s">
        <v>9</v>
      </c>
      <c r="H2469">
        <v>2016</v>
      </c>
      <c r="I2469">
        <v>1199</v>
      </c>
      <c r="J2469" t="s">
        <v>10</v>
      </c>
      <c r="K2469" t="str">
        <f>IF(AND(I2469&gt;600,I2469&lt;=1000),"600-1000CC",IF(AND(I2469&gt;1000,I2469&lt;=2000),"1000-2000CC",IF(AND(I2469&gt;2000,I2469&lt;=3000),"2000-3000CC",IF(AND(I2469&gt;3000,I2469&lt;=4000),"3000-4000CC",IF(AND(I2469&gt;4000,I2469&lt;=5000),"4000-5000CC",IF(AND(I2469&gt;5000,I2469&lt;=6000),"&gt;5000CC"))))))</f>
        <v>1000-2000CC</v>
      </c>
    </row>
    <row r="2470" spans="1:11" x14ac:dyDescent="0.3">
      <c r="A2470">
        <v>1625</v>
      </c>
      <c r="B2470" t="s">
        <v>928</v>
      </c>
      <c r="C2470" s="10">
        <v>6.05</v>
      </c>
      <c r="D2470" s="3">
        <v>48000</v>
      </c>
      <c r="E2470" t="s">
        <v>12</v>
      </c>
      <c r="F2470" t="s">
        <v>8</v>
      </c>
      <c r="G2470" t="s">
        <v>27</v>
      </c>
      <c r="H2470">
        <v>2014</v>
      </c>
      <c r="I2470">
        <v>1498</v>
      </c>
      <c r="J2470" t="s">
        <v>10</v>
      </c>
      <c r="K2470" t="str">
        <f>IF(AND(I2470&gt;600,I2470&lt;=1000),"600-1000CC",IF(AND(I2470&gt;1000,I2470&lt;=2000),"1000-2000CC",IF(AND(I2470&gt;2000,I2470&lt;=3000),"2000-3000CC",IF(AND(I2470&gt;3000,I2470&lt;=4000),"3000-4000CC",IF(AND(I2470&gt;4000,I2470&lt;=5000),"4000-5000CC",IF(AND(I2470&gt;5000,I2470&lt;=6000),"&gt;5000CC"))))))</f>
        <v>1000-2000CC</v>
      </c>
    </row>
    <row r="2471" spans="1:11" x14ac:dyDescent="0.3">
      <c r="A2471">
        <v>623</v>
      </c>
      <c r="B2471" t="s">
        <v>329</v>
      </c>
      <c r="C2471" s="10">
        <v>6.04</v>
      </c>
      <c r="D2471" s="3">
        <v>64803</v>
      </c>
      <c r="E2471" t="s">
        <v>7</v>
      </c>
      <c r="F2471" t="s">
        <v>8</v>
      </c>
      <c r="G2471" t="s">
        <v>9</v>
      </c>
      <c r="H2471">
        <v>2016</v>
      </c>
      <c r="I2471">
        <v>1197</v>
      </c>
      <c r="J2471" t="s">
        <v>10</v>
      </c>
      <c r="K2471" t="str">
        <f>IF(AND(I2471&gt;600,I2471&lt;=1000),"600-1000CC",IF(AND(I2471&gt;1000,I2471&lt;=2000),"1000-2000CC",IF(AND(I2471&gt;2000,I2471&lt;=3000),"2000-3000CC",IF(AND(I2471&gt;3000,I2471&lt;=4000),"3000-4000CC",IF(AND(I2471&gt;4000,I2471&lt;=5000),"4000-5000CC",IF(AND(I2471&gt;5000,I2471&lt;=6000),"&gt;5000CC"))))))</f>
        <v>1000-2000CC</v>
      </c>
    </row>
    <row r="2472" spans="1:11" x14ac:dyDescent="0.3">
      <c r="A2472">
        <v>1921</v>
      </c>
      <c r="B2472" t="s">
        <v>329</v>
      </c>
      <c r="C2472" s="10">
        <v>6.04</v>
      </c>
      <c r="D2472" s="3">
        <v>64803</v>
      </c>
      <c r="E2472" t="s">
        <v>7</v>
      </c>
      <c r="F2472" t="s">
        <v>8</v>
      </c>
      <c r="G2472" t="s">
        <v>9</v>
      </c>
      <c r="H2472">
        <v>2016</v>
      </c>
      <c r="I2472">
        <v>1197</v>
      </c>
      <c r="J2472" t="s">
        <v>10</v>
      </c>
      <c r="K2472" t="str">
        <f>IF(AND(I2472&gt;600,I2472&lt;=1000),"600-1000CC",IF(AND(I2472&gt;1000,I2472&lt;=2000),"1000-2000CC",IF(AND(I2472&gt;2000,I2472&lt;=3000),"2000-3000CC",IF(AND(I2472&gt;3000,I2472&lt;=4000),"3000-4000CC",IF(AND(I2472&gt;4000,I2472&lt;=5000),"4000-5000CC",IF(AND(I2472&gt;5000,I2472&lt;=6000),"&gt;5000CC"))))))</f>
        <v>1000-2000CC</v>
      </c>
    </row>
    <row r="2473" spans="1:11" x14ac:dyDescent="0.3">
      <c r="A2473">
        <v>2958</v>
      </c>
      <c r="B2473" t="s">
        <v>432</v>
      </c>
      <c r="C2473" s="10">
        <v>6.04</v>
      </c>
      <c r="D2473" s="3">
        <v>67261</v>
      </c>
      <c r="E2473" t="s">
        <v>12</v>
      </c>
      <c r="F2473" t="s">
        <v>13</v>
      </c>
      <c r="G2473" t="s">
        <v>27</v>
      </c>
      <c r="H2473">
        <v>2018</v>
      </c>
      <c r="I2473">
        <v>2494</v>
      </c>
      <c r="J2473" t="s">
        <v>10</v>
      </c>
      <c r="K2473" t="str">
        <f>IF(AND(I2473&gt;600,I2473&lt;=1000),"600-1000CC",IF(AND(I2473&gt;1000,I2473&lt;=2000),"1000-2000CC",IF(AND(I2473&gt;2000,I2473&lt;=3000),"2000-3000CC",IF(AND(I2473&gt;3000,I2473&lt;=4000),"3000-4000CC",IF(AND(I2473&gt;4000,I2473&lt;=5000),"4000-5000CC",IF(AND(I2473&gt;5000,I2473&lt;=6000),"&gt;5000CC"))))))</f>
        <v>2000-3000CC</v>
      </c>
    </row>
    <row r="2474" spans="1:11" x14ac:dyDescent="0.3">
      <c r="A2474">
        <v>556</v>
      </c>
      <c r="B2474" t="s">
        <v>471</v>
      </c>
      <c r="C2474" s="10">
        <v>6.03</v>
      </c>
      <c r="D2474" s="3">
        <v>48352</v>
      </c>
      <c r="E2474" t="s">
        <v>12</v>
      </c>
      <c r="F2474" t="s">
        <v>8</v>
      </c>
      <c r="G2474" t="s">
        <v>27</v>
      </c>
      <c r="H2474">
        <v>2017</v>
      </c>
      <c r="I2474">
        <v>1199</v>
      </c>
      <c r="J2474" t="s">
        <v>10</v>
      </c>
      <c r="K2474" t="str">
        <f>IF(AND(I2474&gt;600,I2474&lt;=1000),"600-1000CC",IF(AND(I2474&gt;1000,I2474&lt;=2000),"1000-2000CC",IF(AND(I2474&gt;2000,I2474&lt;=3000),"2000-3000CC",IF(AND(I2474&gt;3000,I2474&lt;=4000),"3000-4000CC",IF(AND(I2474&gt;4000,I2474&lt;=5000),"4000-5000CC",IF(AND(I2474&gt;5000,I2474&lt;=6000),"&gt;5000CC"))))))</f>
        <v>1000-2000CC</v>
      </c>
    </row>
    <row r="2475" spans="1:11" x14ac:dyDescent="0.3">
      <c r="A2475">
        <v>3004</v>
      </c>
      <c r="B2475" t="s">
        <v>836</v>
      </c>
      <c r="C2475" s="10">
        <v>6.02</v>
      </c>
      <c r="D2475" s="3">
        <v>59609</v>
      </c>
      <c r="E2475" t="s">
        <v>7</v>
      </c>
      <c r="F2475" t="s">
        <v>8</v>
      </c>
      <c r="G2475" t="s">
        <v>9</v>
      </c>
      <c r="H2475">
        <v>2018</v>
      </c>
      <c r="I2475">
        <v>1197</v>
      </c>
      <c r="J2475" t="s">
        <v>61</v>
      </c>
      <c r="K2475" t="str">
        <f>IF(AND(I2475&gt;600,I2475&lt;=1000),"600-1000CC",IF(AND(I2475&gt;1000,I2475&lt;=2000),"1000-2000CC",IF(AND(I2475&gt;2000,I2475&lt;=3000),"2000-3000CC",IF(AND(I2475&gt;3000,I2475&lt;=4000),"3000-4000CC",IF(AND(I2475&gt;4000,I2475&lt;=5000),"4000-5000CC",IF(AND(I2475&gt;5000,I2475&lt;=6000),"&gt;5000CC"))))))</f>
        <v>1000-2000CC</v>
      </c>
    </row>
    <row r="2476" spans="1:11" x14ac:dyDescent="0.3">
      <c r="A2476">
        <v>525</v>
      </c>
      <c r="B2476" t="s">
        <v>451</v>
      </c>
      <c r="C2476" s="10">
        <v>6.01</v>
      </c>
      <c r="D2476" s="3">
        <v>72123</v>
      </c>
      <c r="E2476" t="s">
        <v>12</v>
      </c>
      <c r="F2476" t="s">
        <v>8</v>
      </c>
      <c r="G2476" t="s">
        <v>9</v>
      </c>
      <c r="H2476">
        <v>2017</v>
      </c>
      <c r="I2476">
        <v>1197</v>
      </c>
      <c r="J2476" t="s">
        <v>10</v>
      </c>
      <c r="K2476" t="str">
        <f>IF(AND(I2476&gt;600,I2476&lt;=1000),"600-1000CC",IF(AND(I2476&gt;1000,I2476&lt;=2000),"1000-2000CC",IF(AND(I2476&gt;2000,I2476&lt;=3000),"2000-3000CC",IF(AND(I2476&gt;3000,I2476&lt;=4000),"3000-4000CC",IF(AND(I2476&gt;4000,I2476&lt;=5000),"4000-5000CC",IF(AND(I2476&gt;5000,I2476&lt;=6000),"&gt;5000CC"))))))</f>
        <v>1000-2000CC</v>
      </c>
    </row>
    <row r="2477" spans="1:11" x14ac:dyDescent="0.3">
      <c r="A2477">
        <v>545</v>
      </c>
      <c r="B2477" t="s">
        <v>464</v>
      </c>
      <c r="C2477" s="10">
        <v>6.01</v>
      </c>
      <c r="D2477" s="3">
        <v>51493</v>
      </c>
      <c r="E2477" t="s">
        <v>12</v>
      </c>
      <c r="F2477" t="s">
        <v>8</v>
      </c>
      <c r="G2477" t="s">
        <v>9</v>
      </c>
      <c r="H2477">
        <v>2015</v>
      </c>
      <c r="I2477">
        <v>1197</v>
      </c>
      <c r="J2477" t="s">
        <v>10</v>
      </c>
      <c r="K2477" t="str">
        <f>IF(AND(I2477&gt;600,I2477&lt;=1000),"600-1000CC",IF(AND(I2477&gt;1000,I2477&lt;=2000),"1000-2000CC",IF(AND(I2477&gt;2000,I2477&lt;=3000),"2000-3000CC",IF(AND(I2477&gt;3000,I2477&lt;=4000),"3000-4000CC",IF(AND(I2477&gt;4000,I2477&lt;=5000),"4000-5000CC",IF(AND(I2477&gt;5000,I2477&lt;=6000),"&gt;5000CC"))))))</f>
        <v>1000-2000CC</v>
      </c>
    </row>
    <row r="2478" spans="1:11" x14ac:dyDescent="0.3">
      <c r="A2478">
        <v>3237</v>
      </c>
      <c r="B2478" t="s">
        <v>60</v>
      </c>
      <c r="C2478" s="10">
        <v>6.01</v>
      </c>
      <c r="D2478" s="3">
        <v>41086</v>
      </c>
      <c r="E2478" t="s">
        <v>7</v>
      </c>
      <c r="F2478" t="s">
        <v>8</v>
      </c>
      <c r="G2478" t="s">
        <v>244</v>
      </c>
      <c r="H2478">
        <v>2015</v>
      </c>
      <c r="I2478">
        <v>1364</v>
      </c>
      <c r="J2478" t="s">
        <v>61</v>
      </c>
      <c r="K2478" t="str">
        <f>IF(AND(I2478&gt;600,I2478&lt;=1000),"600-1000CC",IF(AND(I2478&gt;1000,I2478&lt;=2000),"1000-2000CC",IF(AND(I2478&gt;2000,I2478&lt;=3000),"2000-3000CC",IF(AND(I2478&gt;3000,I2478&lt;=4000),"3000-4000CC",IF(AND(I2478&gt;4000,I2478&lt;=5000),"4000-5000CC",IF(AND(I2478&gt;5000,I2478&lt;=6000),"&gt;5000CC"))))))</f>
        <v>1000-2000CC</v>
      </c>
    </row>
    <row r="2479" spans="1:11" x14ac:dyDescent="0.3">
      <c r="A2479">
        <v>47</v>
      </c>
      <c r="B2479" t="s">
        <v>56</v>
      </c>
      <c r="C2479" s="10">
        <v>6</v>
      </c>
      <c r="D2479" s="3">
        <v>65392</v>
      </c>
      <c r="E2479" t="s">
        <v>7</v>
      </c>
      <c r="F2479" t="s">
        <v>8</v>
      </c>
      <c r="G2479" t="s">
        <v>9</v>
      </c>
      <c r="H2479">
        <v>2017</v>
      </c>
      <c r="I2479">
        <v>1396</v>
      </c>
      <c r="J2479" t="s">
        <v>10</v>
      </c>
      <c r="K2479" t="str">
        <f>IF(AND(I2479&gt;600,I2479&lt;=1000),"600-1000CC",IF(AND(I2479&gt;1000,I2479&lt;=2000),"1000-2000CC",IF(AND(I2479&gt;2000,I2479&lt;=3000),"2000-3000CC",IF(AND(I2479&gt;3000,I2479&lt;=4000),"3000-4000CC",IF(AND(I2479&gt;4000,I2479&lt;=5000),"4000-5000CC",IF(AND(I2479&gt;5000,I2479&lt;=6000),"&gt;5000CC"))))))</f>
        <v>1000-2000CC</v>
      </c>
    </row>
    <row r="2480" spans="1:11" x14ac:dyDescent="0.3">
      <c r="A2480">
        <v>110</v>
      </c>
      <c r="B2480" t="s">
        <v>118</v>
      </c>
      <c r="C2480" s="10">
        <v>6</v>
      </c>
      <c r="D2480" s="3">
        <v>36500</v>
      </c>
      <c r="E2480" t="s">
        <v>12</v>
      </c>
      <c r="F2480" t="s">
        <v>8</v>
      </c>
      <c r="G2480" t="s">
        <v>9</v>
      </c>
      <c r="H2480">
        <v>2017</v>
      </c>
      <c r="I2480">
        <v>1199</v>
      </c>
      <c r="J2480" t="s">
        <v>10</v>
      </c>
      <c r="K2480" t="str">
        <f>IF(AND(I2480&gt;600,I2480&lt;=1000),"600-1000CC",IF(AND(I2480&gt;1000,I2480&lt;=2000),"1000-2000CC",IF(AND(I2480&gt;2000,I2480&lt;=3000),"2000-3000CC",IF(AND(I2480&gt;3000,I2480&lt;=4000),"3000-4000CC",IF(AND(I2480&gt;4000,I2480&lt;=5000),"4000-5000CC",IF(AND(I2480&gt;5000,I2480&lt;=6000),"&gt;5000CC"))))))</f>
        <v>1000-2000CC</v>
      </c>
    </row>
    <row r="2481" spans="1:11" x14ac:dyDescent="0.3">
      <c r="A2481">
        <v>192</v>
      </c>
      <c r="B2481" t="s">
        <v>186</v>
      </c>
      <c r="C2481" s="10">
        <v>6</v>
      </c>
      <c r="D2481" s="3">
        <v>184000</v>
      </c>
      <c r="E2481" t="s">
        <v>7</v>
      </c>
      <c r="F2481" t="s">
        <v>8</v>
      </c>
      <c r="G2481" t="s">
        <v>27</v>
      </c>
      <c r="H2481">
        <v>2018</v>
      </c>
      <c r="I2481">
        <v>1493</v>
      </c>
      <c r="J2481" t="s">
        <v>61</v>
      </c>
      <c r="K2481" t="str">
        <f>IF(AND(I2481&gt;600,I2481&lt;=1000),"600-1000CC",IF(AND(I2481&gt;1000,I2481&lt;=2000),"1000-2000CC",IF(AND(I2481&gt;2000,I2481&lt;=3000),"2000-3000CC",IF(AND(I2481&gt;3000,I2481&lt;=4000),"3000-4000CC",IF(AND(I2481&gt;4000,I2481&lt;=5000),"4000-5000CC",IF(AND(I2481&gt;5000,I2481&lt;=6000),"&gt;5000CC"))))))</f>
        <v>1000-2000CC</v>
      </c>
    </row>
    <row r="2482" spans="1:11" x14ac:dyDescent="0.3">
      <c r="A2482">
        <v>270</v>
      </c>
      <c r="B2482" t="s">
        <v>256</v>
      </c>
      <c r="C2482" s="10">
        <v>6</v>
      </c>
      <c r="D2482" s="3">
        <v>50000</v>
      </c>
      <c r="E2482" t="s">
        <v>12</v>
      </c>
      <c r="F2482" t="s">
        <v>8</v>
      </c>
      <c r="G2482" t="s">
        <v>27</v>
      </c>
      <c r="H2482">
        <v>2017</v>
      </c>
      <c r="I2482">
        <v>1198</v>
      </c>
      <c r="J2482" t="s">
        <v>10</v>
      </c>
      <c r="K2482" t="str">
        <f>IF(AND(I2482&gt;600,I2482&lt;=1000),"600-1000CC",IF(AND(I2482&gt;1000,I2482&lt;=2000),"1000-2000CC",IF(AND(I2482&gt;2000,I2482&lt;=3000),"2000-3000CC",IF(AND(I2482&gt;3000,I2482&lt;=4000),"3000-4000CC",IF(AND(I2482&gt;4000,I2482&lt;=5000),"4000-5000CC",IF(AND(I2482&gt;5000,I2482&lt;=6000),"&gt;5000CC"))))))</f>
        <v>1000-2000CC</v>
      </c>
    </row>
    <row r="2483" spans="1:11" x14ac:dyDescent="0.3">
      <c r="A2483">
        <v>509</v>
      </c>
      <c r="B2483" t="s">
        <v>76</v>
      </c>
      <c r="C2483" s="10">
        <v>6</v>
      </c>
      <c r="D2483" s="3">
        <v>80000</v>
      </c>
      <c r="E2483" t="s">
        <v>7</v>
      </c>
      <c r="F2483" t="s">
        <v>8</v>
      </c>
      <c r="G2483" t="s">
        <v>27</v>
      </c>
      <c r="H2483">
        <v>2013</v>
      </c>
      <c r="I2483">
        <v>1248</v>
      </c>
      <c r="J2483" t="s">
        <v>10</v>
      </c>
      <c r="K2483" t="str">
        <f>IF(AND(I2483&gt;600,I2483&lt;=1000),"600-1000CC",IF(AND(I2483&gt;1000,I2483&lt;=2000),"1000-2000CC",IF(AND(I2483&gt;2000,I2483&lt;=3000),"2000-3000CC",IF(AND(I2483&gt;3000,I2483&lt;=4000),"3000-4000CC",IF(AND(I2483&gt;4000,I2483&lt;=5000),"4000-5000CC",IF(AND(I2483&gt;5000,I2483&lt;=6000),"&gt;5000CC"))))))</f>
        <v>1000-2000CC</v>
      </c>
    </row>
    <row r="2484" spans="1:11" x14ac:dyDescent="0.3">
      <c r="A2484">
        <v>557</v>
      </c>
      <c r="B2484" t="s">
        <v>49</v>
      </c>
      <c r="C2484" s="10">
        <v>6</v>
      </c>
      <c r="D2484" s="3">
        <v>57080</v>
      </c>
      <c r="E2484" t="s">
        <v>12</v>
      </c>
      <c r="F2484" t="s">
        <v>13</v>
      </c>
      <c r="G2484" t="s">
        <v>9</v>
      </c>
      <c r="H2484">
        <v>2016</v>
      </c>
      <c r="I2484">
        <v>1373</v>
      </c>
      <c r="J2484" t="s">
        <v>10</v>
      </c>
      <c r="K2484" t="str">
        <f>IF(AND(I2484&gt;600,I2484&lt;=1000),"600-1000CC",IF(AND(I2484&gt;1000,I2484&lt;=2000),"1000-2000CC",IF(AND(I2484&gt;2000,I2484&lt;=3000),"2000-3000CC",IF(AND(I2484&gt;3000,I2484&lt;=4000),"3000-4000CC",IF(AND(I2484&gt;4000,I2484&lt;=5000),"4000-5000CC",IF(AND(I2484&gt;5000,I2484&lt;=6000),"&gt;5000CC"))))))</f>
        <v>1000-2000CC</v>
      </c>
    </row>
    <row r="2485" spans="1:11" x14ac:dyDescent="0.3">
      <c r="A2485">
        <v>628</v>
      </c>
      <c r="B2485" t="s">
        <v>516</v>
      </c>
      <c r="C2485" s="10">
        <v>6</v>
      </c>
      <c r="D2485" s="3">
        <v>102732</v>
      </c>
      <c r="E2485" t="s">
        <v>7</v>
      </c>
      <c r="F2485" t="s">
        <v>8</v>
      </c>
      <c r="G2485" t="s">
        <v>9</v>
      </c>
      <c r="H2485">
        <v>2018</v>
      </c>
      <c r="I2485">
        <v>1498</v>
      </c>
      <c r="J2485" t="s">
        <v>10</v>
      </c>
      <c r="K2485" t="str">
        <f>IF(AND(I2485&gt;600,I2485&lt;=1000),"600-1000CC",IF(AND(I2485&gt;1000,I2485&lt;=2000),"1000-2000CC",IF(AND(I2485&gt;2000,I2485&lt;=3000),"2000-3000CC",IF(AND(I2485&gt;3000,I2485&lt;=4000),"3000-4000CC",IF(AND(I2485&gt;4000,I2485&lt;=5000),"4000-5000CC",IF(AND(I2485&gt;5000,I2485&lt;=6000),"&gt;5000CC"))))))</f>
        <v>1000-2000CC</v>
      </c>
    </row>
    <row r="2486" spans="1:11" x14ac:dyDescent="0.3">
      <c r="A2486">
        <v>1173</v>
      </c>
      <c r="B2486" t="s">
        <v>429</v>
      </c>
      <c r="C2486" s="10">
        <v>6</v>
      </c>
      <c r="D2486" s="3">
        <v>43000</v>
      </c>
      <c r="E2486" t="s">
        <v>7</v>
      </c>
      <c r="F2486" t="s">
        <v>8</v>
      </c>
      <c r="G2486" t="s">
        <v>27</v>
      </c>
      <c r="H2486">
        <v>2014</v>
      </c>
      <c r="I2486">
        <v>2987</v>
      </c>
      <c r="J2486" t="s">
        <v>61</v>
      </c>
      <c r="K2486" t="str">
        <f>IF(AND(I2486&gt;600,I2486&lt;=1000),"600-1000CC",IF(AND(I2486&gt;1000,I2486&lt;=2000),"1000-2000CC",IF(AND(I2486&gt;2000,I2486&lt;=3000),"2000-3000CC",IF(AND(I2486&gt;3000,I2486&lt;=4000),"3000-4000CC",IF(AND(I2486&gt;4000,I2486&lt;=5000),"4000-5000CC",IF(AND(I2486&gt;5000,I2486&lt;=6000),"&gt;5000CC"))))))</f>
        <v>2000-3000CC</v>
      </c>
    </row>
    <row r="2487" spans="1:11" x14ac:dyDescent="0.3">
      <c r="A2487">
        <v>1477</v>
      </c>
      <c r="B2487" t="s">
        <v>429</v>
      </c>
      <c r="C2487" s="10">
        <v>6</v>
      </c>
      <c r="D2487" s="3">
        <v>43000</v>
      </c>
      <c r="E2487" t="s">
        <v>7</v>
      </c>
      <c r="F2487" t="s">
        <v>8</v>
      </c>
      <c r="G2487" t="s">
        <v>27</v>
      </c>
      <c r="H2487">
        <v>2014</v>
      </c>
      <c r="I2487">
        <v>1396</v>
      </c>
      <c r="J2487" t="s">
        <v>10</v>
      </c>
      <c r="K2487" t="str">
        <f>IF(AND(I2487&gt;600,I2487&lt;=1000),"600-1000CC",IF(AND(I2487&gt;1000,I2487&lt;=2000),"1000-2000CC",IF(AND(I2487&gt;2000,I2487&lt;=3000),"2000-3000CC",IF(AND(I2487&gt;3000,I2487&lt;=4000),"3000-4000CC",IF(AND(I2487&gt;4000,I2487&lt;=5000),"4000-5000CC",IF(AND(I2487&gt;5000,I2487&lt;=6000),"&gt;5000CC"))))))</f>
        <v>1000-2000CC</v>
      </c>
    </row>
    <row r="2488" spans="1:11" x14ac:dyDescent="0.3">
      <c r="A2488">
        <v>1730</v>
      </c>
      <c r="B2488" t="s">
        <v>973</v>
      </c>
      <c r="C2488" s="10">
        <v>6</v>
      </c>
      <c r="D2488" s="3">
        <v>90000</v>
      </c>
      <c r="E2488" t="s">
        <v>7</v>
      </c>
      <c r="F2488" t="s">
        <v>13</v>
      </c>
      <c r="G2488" t="s">
        <v>9</v>
      </c>
      <c r="H2488">
        <v>2013</v>
      </c>
      <c r="I2488">
        <v>1998</v>
      </c>
      <c r="J2488" t="s">
        <v>10</v>
      </c>
      <c r="K2488" t="str">
        <f>IF(AND(I2488&gt;600,I2488&lt;=1000),"600-1000CC",IF(AND(I2488&gt;1000,I2488&lt;=2000),"1000-2000CC",IF(AND(I2488&gt;2000,I2488&lt;=3000),"2000-3000CC",IF(AND(I2488&gt;3000,I2488&lt;=4000),"3000-4000CC",IF(AND(I2488&gt;4000,I2488&lt;=5000),"4000-5000CC",IF(AND(I2488&gt;5000,I2488&lt;=6000),"&gt;5000CC"))))))</f>
        <v>1000-2000CC</v>
      </c>
    </row>
    <row r="2489" spans="1:11" x14ac:dyDescent="0.3">
      <c r="A2489">
        <v>1746</v>
      </c>
      <c r="B2489" t="s">
        <v>980</v>
      </c>
      <c r="C2489" s="10">
        <v>6</v>
      </c>
      <c r="D2489" s="3">
        <v>20000</v>
      </c>
      <c r="E2489" t="s">
        <v>12</v>
      </c>
      <c r="F2489" t="s">
        <v>13</v>
      </c>
      <c r="G2489" t="s">
        <v>9</v>
      </c>
      <c r="H2489">
        <v>2020</v>
      </c>
      <c r="I2489">
        <v>796</v>
      </c>
      <c r="J2489" t="s">
        <v>10</v>
      </c>
      <c r="K2489" t="str">
        <f>IF(AND(I2489&gt;600,I2489&lt;=1000),"600-1000CC",IF(AND(I2489&gt;1000,I2489&lt;=2000),"1000-2000CC",IF(AND(I2489&gt;2000,I2489&lt;=3000),"2000-3000CC",IF(AND(I2489&gt;3000,I2489&lt;=4000),"3000-4000CC",IF(AND(I2489&gt;4000,I2489&lt;=5000),"4000-5000CC",IF(AND(I2489&gt;5000,I2489&lt;=6000),"&gt;5000CC"))))))</f>
        <v>600-1000CC</v>
      </c>
    </row>
    <row r="2490" spans="1:11" x14ac:dyDescent="0.3">
      <c r="A2490">
        <v>1766</v>
      </c>
      <c r="B2490" t="s">
        <v>428</v>
      </c>
      <c r="C2490" s="10">
        <v>6</v>
      </c>
      <c r="D2490" s="3">
        <v>40000</v>
      </c>
      <c r="E2490" t="s">
        <v>12</v>
      </c>
      <c r="F2490" t="s">
        <v>8</v>
      </c>
      <c r="G2490" t="s">
        <v>9</v>
      </c>
      <c r="H2490">
        <v>2019</v>
      </c>
      <c r="I2490">
        <v>1199</v>
      </c>
      <c r="J2490" t="s">
        <v>10</v>
      </c>
      <c r="K2490" t="str">
        <f>IF(AND(I2490&gt;600,I2490&lt;=1000),"600-1000CC",IF(AND(I2490&gt;1000,I2490&lt;=2000),"1000-2000CC",IF(AND(I2490&gt;2000,I2490&lt;=3000),"2000-3000CC",IF(AND(I2490&gt;3000,I2490&lt;=4000),"3000-4000CC",IF(AND(I2490&gt;4000,I2490&lt;=5000),"4000-5000CC",IF(AND(I2490&gt;5000,I2490&lt;=6000),"&gt;5000CC"))))))</f>
        <v>1000-2000CC</v>
      </c>
    </row>
    <row r="2491" spans="1:11" x14ac:dyDescent="0.3">
      <c r="A2491">
        <v>1924</v>
      </c>
      <c r="B2491" t="s">
        <v>516</v>
      </c>
      <c r="C2491" s="10">
        <v>6</v>
      </c>
      <c r="D2491" s="3">
        <v>102732</v>
      </c>
      <c r="E2491" t="s">
        <v>7</v>
      </c>
      <c r="F2491" t="s">
        <v>8</v>
      </c>
      <c r="G2491" t="s">
        <v>9</v>
      </c>
      <c r="H2491">
        <v>2018</v>
      </c>
      <c r="I2491">
        <v>1248</v>
      </c>
      <c r="J2491" t="s">
        <v>10</v>
      </c>
      <c r="K2491" t="str">
        <f>IF(AND(I2491&gt;600,I2491&lt;=1000),"600-1000CC",IF(AND(I2491&gt;1000,I2491&lt;=2000),"1000-2000CC",IF(AND(I2491&gt;2000,I2491&lt;=3000),"2000-3000CC",IF(AND(I2491&gt;3000,I2491&lt;=4000),"3000-4000CC",IF(AND(I2491&gt;4000,I2491&lt;=5000),"4000-5000CC",IF(AND(I2491&gt;5000,I2491&lt;=6000),"&gt;5000CC"))))))</f>
        <v>1000-2000CC</v>
      </c>
    </row>
    <row r="2492" spans="1:11" x14ac:dyDescent="0.3">
      <c r="A2492">
        <v>2380</v>
      </c>
      <c r="B2492" t="s">
        <v>189</v>
      </c>
      <c r="C2492" s="10">
        <v>6</v>
      </c>
      <c r="D2492" s="3">
        <v>15000</v>
      </c>
      <c r="E2492" t="s">
        <v>12</v>
      </c>
      <c r="F2492" t="s">
        <v>8</v>
      </c>
      <c r="G2492" t="s">
        <v>9</v>
      </c>
      <c r="H2492">
        <v>2019</v>
      </c>
      <c r="I2492">
        <v>993</v>
      </c>
      <c r="J2492" t="s">
        <v>10</v>
      </c>
      <c r="K2492" t="str">
        <f>IF(AND(I2492&gt;600,I2492&lt;=1000),"600-1000CC",IF(AND(I2492&gt;1000,I2492&lt;=2000),"1000-2000CC",IF(AND(I2492&gt;2000,I2492&lt;=3000),"2000-3000CC",IF(AND(I2492&gt;3000,I2492&lt;=4000),"3000-4000CC",IF(AND(I2492&gt;4000,I2492&lt;=5000),"4000-5000CC",IF(AND(I2492&gt;5000,I2492&lt;=6000),"&gt;5000CC"))))))</f>
        <v>600-1000CC</v>
      </c>
    </row>
    <row r="2493" spans="1:11" x14ac:dyDescent="0.3">
      <c r="A2493">
        <v>2629</v>
      </c>
      <c r="B2493" t="s">
        <v>436</v>
      </c>
      <c r="C2493" s="10">
        <v>6</v>
      </c>
      <c r="D2493" s="3">
        <v>40000</v>
      </c>
      <c r="E2493" t="s">
        <v>7</v>
      </c>
      <c r="F2493" t="s">
        <v>8</v>
      </c>
      <c r="G2493" t="s">
        <v>9</v>
      </c>
      <c r="H2493">
        <v>2017</v>
      </c>
      <c r="I2493">
        <v>1248</v>
      </c>
      <c r="J2493" t="s">
        <v>10</v>
      </c>
      <c r="K2493" t="str">
        <f>IF(AND(I2493&gt;600,I2493&lt;=1000),"600-1000CC",IF(AND(I2493&gt;1000,I2493&lt;=2000),"1000-2000CC",IF(AND(I2493&gt;2000,I2493&lt;=3000),"2000-3000CC",IF(AND(I2493&gt;3000,I2493&lt;=4000),"3000-4000CC",IF(AND(I2493&gt;4000,I2493&lt;=5000),"4000-5000CC",IF(AND(I2493&gt;5000,I2493&lt;=6000),"&gt;5000CC"))))))</f>
        <v>1000-2000CC</v>
      </c>
    </row>
    <row r="2494" spans="1:11" x14ac:dyDescent="0.3">
      <c r="A2494">
        <v>2876</v>
      </c>
      <c r="B2494" t="s">
        <v>767</v>
      </c>
      <c r="C2494" s="10">
        <v>6</v>
      </c>
      <c r="D2494" s="3">
        <v>80000</v>
      </c>
      <c r="E2494" t="s">
        <v>7</v>
      </c>
      <c r="F2494" t="s">
        <v>8</v>
      </c>
      <c r="G2494" t="s">
        <v>27</v>
      </c>
      <c r="H2494">
        <v>2014</v>
      </c>
      <c r="I2494">
        <v>1197</v>
      </c>
      <c r="J2494" t="s">
        <v>10</v>
      </c>
      <c r="K2494" t="str">
        <f>IF(AND(I2494&gt;600,I2494&lt;=1000),"600-1000CC",IF(AND(I2494&gt;1000,I2494&lt;=2000),"1000-2000CC",IF(AND(I2494&gt;2000,I2494&lt;=3000),"2000-3000CC",IF(AND(I2494&gt;3000,I2494&lt;=4000),"3000-4000CC",IF(AND(I2494&gt;4000,I2494&lt;=5000),"4000-5000CC",IF(AND(I2494&gt;5000,I2494&lt;=6000),"&gt;5000CC"))))))</f>
        <v>1000-2000CC</v>
      </c>
    </row>
    <row r="2495" spans="1:11" x14ac:dyDescent="0.3">
      <c r="A2495">
        <v>2877</v>
      </c>
      <c r="B2495" t="s">
        <v>1371</v>
      </c>
      <c r="C2495" s="10">
        <v>6</v>
      </c>
      <c r="D2495" s="3">
        <v>25000</v>
      </c>
      <c r="E2495" t="s">
        <v>12</v>
      </c>
      <c r="F2495" t="s">
        <v>8</v>
      </c>
      <c r="G2495" t="s">
        <v>9</v>
      </c>
      <c r="H2495">
        <v>2018</v>
      </c>
      <c r="I2495">
        <v>1451</v>
      </c>
      <c r="J2495" t="s">
        <v>10</v>
      </c>
      <c r="K2495" t="str">
        <f>IF(AND(I2495&gt;600,I2495&lt;=1000),"600-1000CC",IF(AND(I2495&gt;1000,I2495&lt;=2000),"1000-2000CC",IF(AND(I2495&gt;2000,I2495&lt;=3000),"2000-3000CC",IF(AND(I2495&gt;3000,I2495&lt;=4000),"3000-4000CC",IF(AND(I2495&gt;4000,I2495&lt;=5000),"4000-5000CC",IF(AND(I2495&gt;5000,I2495&lt;=6000),"&gt;5000CC"))))))</f>
        <v>1000-2000CC</v>
      </c>
    </row>
    <row r="2496" spans="1:11" x14ac:dyDescent="0.3">
      <c r="A2496">
        <v>3007</v>
      </c>
      <c r="B2496" t="s">
        <v>1409</v>
      </c>
      <c r="C2496" s="10">
        <v>6</v>
      </c>
      <c r="D2496" s="3">
        <v>25000</v>
      </c>
      <c r="E2496" t="s">
        <v>12</v>
      </c>
      <c r="F2496" t="s">
        <v>8</v>
      </c>
      <c r="G2496" t="s">
        <v>9</v>
      </c>
      <c r="H2496">
        <v>2018</v>
      </c>
      <c r="I2496">
        <v>2694</v>
      </c>
      <c r="J2496" t="s">
        <v>10</v>
      </c>
      <c r="K2496" t="str">
        <f>IF(AND(I2496&gt;600,I2496&lt;=1000),"600-1000CC",IF(AND(I2496&gt;1000,I2496&lt;=2000),"1000-2000CC",IF(AND(I2496&gt;2000,I2496&lt;=3000),"2000-3000CC",IF(AND(I2496&gt;3000,I2496&lt;=4000),"3000-4000CC",IF(AND(I2496&gt;4000,I2496&lt;=5000),"4000-5000CC",IF(AND(I2496&gt;5000,I2496&lt;=6000),"&gt;5000CC"))))))</f>
        <v>2000-3000CC</v>
      </c>
    </row>
    <row r="2497" spans="1:11" x14ac:dyDescent="0.3">
      <c r="A2497">
        <v>3019</v>
      </c>
      <c r="B2497" t="s">
        <v>1246</v>
      </c>
      <c r="C2497" s="10">
        <v>6</v>
      </c>
      <c r="D2497" s="3">
        <v>90000</v>
      </c>
      <c r="E2497" t="s">
        <v>7</v>
      </c>
      <c r="F2497" t="s">
        <v>8</v>
      </c>
      <c r="G2497" t="s">
        <v>9</v>
      </c>
      <c r="H2497">
        <v>2018</v>
      </c>
      <c r="I2497">
        <v>1997</v>
      </c>
      <c r="J2497" t="s">
        <v>10</v>
      </c>
      <c r="K2497" t="str">
        <f>IF(AND(I2497&gt;600,I2497&lt;=1000),"600-1000CC",IF(AND(I2497&gt;1000,I2497&lt;=2000),"1000-2000CC",IF(AND(I2497&gt;2000,I2497&lt;=3000),"2000-3000CC",IF(AND(I2497&gt;3000,I2497&lt;=4000),"3000-4000CC",IF(AND(I2497&gt;4000,I2497&lt;=5000),"4000-5000CC",IF(AND(I2497&gt;5000,I2497&lt;=6000),"&gt;5000CC"))))))</f>
        <v>1000-2000CC</v>
      </c>
    </row>
    <row r="2498" spans="1:11" x14ac:dyDescent="0.3">
      <c r="A2498">
        <v>3045</v>
      </c>
      <c r="B2498" t="s">
        <v>1418</v>
      </c>
      <c r="C2498" s="10">
        <v>6</v>
      </c>
      <c r="D2498" s="3">
        <v>120000</v>
      </c>
      <c r="E2498" t="s">
        <v>7</v>
      </c>
      <c r="F2498" t="s">
        <v>8</v>
      </c>
      <c r="G2498" t="s">
        <v>27</v>
      </c>
      <c r="H2498">
        <v>2013</v>
      </c>
      <c r="I2498">
        <v>1950</v>
      </c>
      <c r="J2498" t="s">
        <v>289</v>
      </c>
      <c r="K2498" t="str">
        <f>IF(AND(I2498&gt;600,I2498&lt;=1000),"600-1000CC",IF(AND(I2498&gt;1000,I2498&lt;=2000),"1000-2000CC",IF(AND(I2498&gt;2000,I2498&lt;=3000),"2000-3000CC",IF(AND(I2498&gt;3000,I2498&lt;=4000),"3000-4000CC",IF(AND(I2498&gt;4000,I2498&lt;=5000),"4000-5000CC",IF(AND(I2498&gt;5000,I2498&lt;=6000),"&gt;5000CC"))))))</f>
        <v>1000-2000CC</v>
      </c>
    </row>
    <row r="2499" spans="1:11" x14ac:dyDescent="0.3">
      <c r="A2499">
        <v>3098</v>
      </c>
      <c r="B2499" t="s">
        <v>1287</v>
      </c>
      <c r="C2499" s="10">
        <v>6</v>
      </c>
      <c r="D2499" s="3">
        <v>50000</v>
      </c>
      <c r="E2499" t="s">
        <v>7</v>
      </c>
      <c r="F2499" t="s">
        <v>8</v>
      </c>
      <c r="G2499" t="s">
        <v>9</v>
      </c>
      <c r="H2499">
        <v>2018</v>
      </c>
      <c r="I2499">
        <v>1248</v>
      </c>
      <c r="J2499" t="s">
        <v>61</v>
      </c>
      <c r="K2499" t="str">
        <f>IF(AND(I2499&gt;600,I2499&lt;=1000),"600-1000CC",IF(AND(I2499&gt;1000,I2499&lt;=2000),"1000-2000CC",IF(AND(I2499&gt;2000,I2499&lt;=3000),"2000-3000CC",IF(AND(I2499&gt;3000,I2499&lt;=4000),"3000-4000CC",IF(AND(I2499&gt;4000,I2499&lt;=5000),"4000-5000CC",IF(AND(I2499&gt;5000,I2499&lt;=6000),"&gt;5000CC"))))))</f>
        <v>1000-2000CC</v>
      </c>
    </row>
    <row r="2500" spans="1:11" x14ac:dyDescent="0.3">
      <c r="A2500">
        <v>3103</v>
      </c>
      <c r="B2500" t="s">
        <v>717</v>
      </c>
      <c r="C2500" s="10">
        <v>6</v>
      </c>
      <c r="D2500" s="3">
        <v>40000</v>
      </c>
      <c r="E2500" t="s">
        <v>7</v>
      </c>
      <c r="F2500" t="s">
        <v>8</v>
      </c>
      <c r="G2500" t="s">
        <v>9</v>
      </c>
      <c r="H2500">
        <v>2018</v>
      </c>
      <c r="I2500">
        <v>1197</v>
      </c>
      <c r="J2500" t="s">
        <v>10</v>
      </c>
      <c r="K2500" t="str">
        <f>IF(AND(I2500&gt;600,I2500&lt;=1000),"600-1000CC",IF(AND(I2500&gt;1000,I2500&lt;=2000),"1000-2000CC",IF(AND(I2500&gt;2000,I2500&lt;=3000),"2000-3000CC",IF(AND(I2500&gt;3000,I2500&lt;=4000),"3000-4000CC",IF(AND(I2500&gt;4000,I2500&lt;=5000),"4000-5000CC",IF(AND(I2500&gt;5000,I2500&lt;=6000),"&gt;5000CC"))))))</f>
        <v>1000-2000CC</v>
      </c>
    </row>
    <row r="2501" spans="1:11" x14ac:dyDescent="0.3">
      <c r="A2501">
        <v>3324</v>
      </c>
      <c r="B2501" t="s">
        <v>1491</v>
      </c>
      <c r="C2501" s="10">
        <v>6</v>
      </c>
      <c r="D2501" s="3">
        <v>150000</v>
      </c>
      <c r="E2501" t="s">
        <v>7</v>
      </c>
      <c r="F2501" t="s">
        <v>8</v>
      </c>
      <c r="G2501" t="s">
        <v>9</v>
      </c>
      <c r="H2501">
        <v>2017</v>
      </c>
      <c r="I2501">
        <v>1199</v>
      </c>
      <c r="J2501" t="s">
        <v>10</v>
      </c>
      <c r="K2501" t="str">
        <f>IF(AND(I2501&gt;600,I2501&lt;=1000),"600-1000CC",IF(AND(I2501&gt;1000,I2501&lt;=2000),"1000-2000CC",IF(AND(I2501&gt;2000,I2501&lt;=3000),"2000-3000CC",IF(AND(I2501&gt;3000,I2501&lt;=4000),"3000-4000CC",IF(AND(I2501&gt;4000,I2501&lt;=5000),"4000-5000CC",IF(AND(I2501&gt;5000,I2501&lt;=6000),"&gt;5000CC"))))))</f>
        <v>1000-2000CC</v>
      </c>
    </row>
    <row r="2502" spans="1:11" x14ac:dyDescent="0.3">
      <c r="A2502">
        <v>3579</v>
      </c>
      <c r="B2502" t="s">
        <v>1559</v>
      </c>
      <c r="C2502" s="10">
        <v>6</v>
      </c>
      <c r="D2502" s="3">
        <v>60000</v>
      </c>
      <c r="E2502" t="s">
        <v>12</v>
      </c>
      <c r="F2502" t="s">
        <v>8</v>
      </c>
      <c r="G2502" t="s">
        <v>9</v>
      </c>
      <c r="H2502">
        <v>2020</v>
      </c>
      <c r="I2502">
        <v>1498</v>
      </c>
      <c r="J2502" t="s">
        <v>10</v>
      </c>
      <c r="K2502" t="str">
        <f>IF(AND(I2502&gt;600,I2502&lt;=1000),"600-1000CC",IF(AND(I2502&gt;1000,I2502&lt;=2000),"1000-2000CC",IF(AND(I2502&gt;2000,I2502&lt;=3000),"2000-3000CC",IF(AND(I2502&gt;3000,I2502&lt;=4000),"3000-4000CC",IF(AND(I2502&gt;4000,I2502&lt;=5000),"4000-5000CC",IF(AND(I2502&gt;5000,I2502&lt;=6000),"&gt;5000CC"))))))</f>
        <v>1000-2000CC</v>
      </c>
    </row>
    <row r="2503" spans="1:11" x14ac:dyDescent="0.3">
      <c r="A2503">
        <v>3597</v>
      </c>
      <c r="B2503" t="s">
        <v>200</v>
      </c>
      <c r="C2503" s="10">
        <v>6</v>
      </c>
      <c r="D2503" s="3">
        <v>120000</v>
      </c>
      <c r="E2503" t="s">
        <v>7</v>
      </c>
      <c r="F2503" t="s">
        <v>13</v>
      </c>
      <c r="G2503" t="s">
        <v>75</v>
      </c>
      <c r="H2503">
        <v>2016</v>
      </c>
      <c r="I2503">
        <v>1396</v>
      </c>
      <c r="J2503" t="s">
        <v>10</v>
      </c>
      <c r="K2503" t="str">
        <f>IF(AND(I2503&gt;600,I2503&lt;=1000),"600-1000CC",IF(AND(I2503&gt;1000,I2503&lt;=2000),"1000-2000CC",IF(AND(I2503&gt;2000,I2503&lt;=3000),"2000-3000CC",IF(AND(I2503&gt;3000,I2503&lt;=4000),"3000-4000CC",IF(AND(I2503&gt;4000,I2503&lt;=5000),"4000-5000CC",IF(AND(I2503&gt;5000,I2503&lt;=6000),"&gt;5000CC"))))))</f>
        <v>1000-2000CC</v>
      </c>
    </row>
    <row r="2504" spans="1:11" x14ac:dyDescent="0.3">
      <c r="A2504">
        <v>3655</v>
      </c>
      <c r="B2504" t="s">
        <v>285</v>
      </c>
      <c r="C2504" s="10">
        <v>6</v>
      </c>
      <c r="D2504" s="3">
        <v>100000</v>
      </c>
      <c r="E2504" t="s">
        <v>7</v>
      </c>
      <c r="F2504" t="s">
        <v>8</v>
      </c>
      <c r="G2504" t="s">
        <v>27</v>
      </c>
      <c r="H2504">
        <v>2014</v>
      </c>
      <c r="I2504">
        <v>1496</v>
      </c>
      <c r="J2504" t="s">
        <v>10</v>
      </c>
      <c r="K2504" t="str">
        <f>IF(AND(I2504&gt;600,I2504&lt;=1000),"600-1000CC",IF(AND(I2504&gt;1000,I2504&lt;=2000),"1000-2000CC",IF(AND(I2504&gt;2000,I2504&lt;=3000),"2000-3000CC",IF(AND(I2504&gt;3000,I2504&lt;=4000),"3000-4000CC",IF(AND(I2504&gt;4000,I2504&lt;=5000),"4000-5000CC",IF(AND(I2504&gt;5000,I2504&lt;=6000),"&gt;5000CC"))))))</f>
        <v>1000-2000CC</v>
      </c>
    </row>
    <row r="2505" spans="1:11" x14ac:dyDescent="0.3">
      <c r="A2505">
        <v>3695</v>
      </c>
      <c r="B2505" t="s">
        <v>1177</v>
      </c>
      <c r="C2505" s="10">
        <v>6</v>
      </c>
      <c r="D2505" s="3">
        <v>15000</v>
      </c>
      <c r="E2505" t="s">
        <v>12</v>
      </c>
      <c r="F2505" t="s">
        <v>8</v>
      </c>
      <c r="G2505" t="s">
        <v>9</v>
      </c>
      <c r="H2505">
        <v>2019</v>
      </c>
      <c r="I2505">
        <v>1395</v>
      </c>
      <c r="J2505" t="s">
        <v>10</v>
      </c>
      <c r="K2505" t="str">
        <f>IF(AND(I2505&gt;600,I2505&lt;=1000),"600-1000CC",IF(AND(I2505&gt;1000,I2505&lt;=2000),"1000-2000CC",IF(AND(I2505&gt;2000,I2505&lt;=3000),"2000-3000CC",IF(AND(I2505&gt;3000,I2505&lt;=4000),"3000-4000CC",IF(AND(I2505&gt;4000,I2505&lt;=5000),"4000-5000CC",IF(AND(I2505&gt;5000,I2505&lt;=6000),"&gt;5000CC"))))))</f>
        <v>1000-2000CC</v>
      </c>
    </row>
    <row r="2506" spans="1:11" x14ac:dyDescent="0.3">
      <c r="A2506">
        <v>3840</v>
      </c>
      <c r="B2506" t="s">
        <v>472</v>
      </c>
      <c r="C2506" s="10">
        <v>6</v>
      </c>
      <c r="D2506" s="3">
        <v>85000</v>
      </c>
      <c r="E2506" t="s">
        <v>12</v>
      </c>
      <c r="F2506" t="s">
        <v>8</v>
      </c>
      <c r="G2506" t="s">
        <v>9</v>
      </c>
      <c r="H2506">
        <v>2015</v>
      </c>
      <c r="I2506">
        <v>1197</v>
      </c>
      <c r="J2506" t="s">
        <v>10</v>
      </c>
      <c r="K2506" t="str">
        <f>IF(AND(I2506&gt;600,I2506&lt;=1000),"600-1000CC",IF(AND(I2506&gt;1000,I2506&lt;=2000),"1000-2000CC",IF(AND(I2506&gt;2000,I2506&lt;=3000),"2000-3000CC",IF(AND(I2506&gt;3000,I2506&lt;=4000),"3000-4000CC",IF(AND(I2506&gt;4000,I2506&lt;=5000),"4000-5000CC",IF(AND(I2506&gt;5000,I2506&lt;=6000),"&gt;5000CC"))))))</f>
        <v>1000-2000CC</v>
      </c>
    </row>
    <row r="2507" spans="1:11" x14ac:dyDescent="0.3">
      <c r="A2507">
        <v>3848</v>
      </c>
      <c r="B2507" t="s">
        <v>1630</v>
      </c>
      <c r="C2507" s="10">
        <v>6</v>
      </c>
      <c r="D2507" s="3">
        <v>70000</v>
      </c>
      <c r="E2507" t="s">
        <v>12</v>
      </c>
      <c r="F2507" t="s">
        <v>8</v>
      </c>
      <c r="G2507" t="s">
        <v>9</v>
      </c>
      <c r="H2507">
        <v>2019</v>
      </c>
      <c r="I2507">
        <v>1197</v>
      </c>
      <c r="J2507" t="s">
        <v>10</v>
      </c>
      <c r="K2507" t="str">
        <f>IF(AND(I2507&gt;600,I2507&lt;=1000),"600-1000CC",IF(AND(I2507&gt;1000,I2507&lt;=2000),"1000-2000CC",IF(AND(I2507&gt;2000,I2507&lt;=3000),"2000-3000CC",IF(AND(I2507&gt;3000,I2507&lt;=4000),"3000-4000CC",IF(AND(I2507&gt;4000,I2507&lt;=5000),"4000-5000CC",IF(AND(I2507&gt;5000,I2507&lt;=6000),"&gt;5000CC"))))))</f>
        <v>1000-2000CC</v>
      </c>
    </row>
    <row r="2508" spans="1:11" x14ac:dyDescent="0.3">
      <c r="A2508">
        <v>3855</v>
      </c>
      <c r="B2508" t="s">
        <v>445</v>
      </c>
      <c r="C2508" s="10">
        <v>6</v>
      </c>
      <c r="D2508" s="3">
        <v>56000</v>
      </c>
      <c r="E2508" t="s">
        <v>12</v>
      </c>
      <c r="F2508" t="s">
        <v>8</v>
      </c>
      <c r="G2508" t="s">
        <v>9</v>
      </c>
      <c r="H2508">
        <v>2017</v>
      </c>
      <c r="I2508">
        <v>1199</v>
      </c>
      <c r="J2508" t="s">
        <v>10</v>
      </c>
      <c r="K2508" t="str">
        <f>IF(AND(I2508&gt;600,I2508&lt;=1000),"600-1000CC",IF(AND(I2508&gt;1000,I2508&lt;=2000),"1000-2000CC",IF(AND(I2508&gt;2000,I2508&lt;=3000),"2000-3000CC",IF(AND(I2508&gt;3000,I2508&lt;=4000),"3000-4000CC",IF(AND(I2508&gt;4000,I2508&lt;=5000),"4000-5000CC",IF(AND(I2508&gt;5000,I2508&lt;=6000),"&gt;5000CC"))))))</f>
        <v>1000-2000CC</v>
      </c>
    </row>
    <row r="2509" spans="1:11" x14ac:dyDescent="0.3">
      <c r="A2509">
        <v>3875</v>
      </c>
      <c r="B2509" t="s">
        <v>940</v>
      </c>
      <c r="C2509" s="10">
        <v>6</v>
      </c>
      <c r="D2509" s="3">
        <v>40000</v>
      </c>
      <c r="E2509" t="s">
        <v>7</v>
      </c>
      <c r="F2509" t="s">
        <v>8</v>
      </c>
      <c r="G2509" t="s">
        <v>9</v>
      </c>
      <c r="H2509">
        <v>2018</v>
      </c>
      <c r="I2509">
        <v>1405</v>
      </c>
      <c r="J2509" t="s">
        <v>61</v>
      </c>
      <c r="K2509" t="str">
        <f>IF(AND(I2509&gt;600,I2509&lt;=1000),"600-1000CC",IF(AND(I2509&gt;1000,I2509&lt;=2000),"1000-2000CC",IF(AND(I2509&gt;2000,I2509&lt;=3000),"2000-3000CC",IF(AND(I2509&gt;3000,I2509&lt;=4000),"3000-4000CC",IF(AND(I2509&gt;4000,I2509&lt;=5000),"4000-5000CC",IF(AND(I2509&gt;5000,I2509&lt;=6000),"&gt;5000CC"))))))</f>
        <v>1000-2000CC</v>
      </c>
    </row>
    <row r="2510" spans="1:11" x14ac:dyDescent="0.3">
      <c r="A2510">
        <v>4415</v>
      </c>
      <c r="B2510" t="s">
        <v>118</v>
      </c>
      <c r="C2510" s="10">
        <v>6</v>
      </c>
      <c r="D2510" s="3">
        <v>36500</v>
      </c>
      <c r="E2510" t="s">
        <v>12</v>
      </c>
      <c r="F2510" t="s">
        <v>8</v>
      </c>
      <c r="G2510" t="s">
        <v>9</v>
      </c>
      <c r="H2510">
        <v>2017</v>
      </c>
      <c r="I2510">
        <v>1196</v>
      </c>
      <c r="J2510" t="s">
        <v>10</v>
      </c>
      <c r="K2510" t="str">
        <f>IF(AND(I2510&gt;600,I2510&lt;=1000),"600-1000CC",IF(AND(I2510&gt;1000,I2510&lt;=2000),"1000-2000CC",IF(AND(I2510&gt;2000,I2510&lt;=3000),"2000-3000CC",IF(AND(I2510&gt;3000,I2510&lt;=4000),"3000-4000CC",IF(AND(I2510&gt;4000,I2510&lt;=5000),"4000-5000CC",IF(AND(I2510&gt;5000,I2510&lt;=6000),"&gt;5000CC"))))))</f>
        <v>1000-2000CC</v>
      </c>
    </row>
    <row r="2511" spans="1:11" x14ac:dyDescent="0.3">
      <c r="A2511">
        <v>4464</v>
      </c>
      <c r="B2511" t="s">
        <v>91</v>
      </c>
      <c r="C2511" s="10">
        <v>6</v>
      </c>
      <c r="D2511" s="3">
        <v>30000</v>
      </c>
      <c r="E2511" t="s">
        <v>12</v>
      </c>
      <c r="F2511" t="s">
        <v>8</v>
      </c>
      <c r="G2511" t="s">
        <v>9</v>
      </c>
      <c r="H2511">
        <v>2018</v>
      </c>
      <c r="I2511">
        <v>1461</v>
      </c>
      <c r="J2511" t="s">
        <v>61</v>
      </c>
      <c r="K2511" t="str">
        <f>IF(AND(I2511&gt;600,I2511&lt;=1000),"600-1000CC",IF(AND(I2511&gt;1000,I2511&lt;=2000),"1000-2000CC",IF(AND(I2511&gt;2000,I2511&lt;=3000),"2000-3000CC",IF(AND(I2511&gt;3000,I2511&lt;=4000),"3000-4000CC",IF(AND(I2511&gt;4000,I2511&lt;=5000),"4000-5000CC",IF(AND(I2511&gt;5000,I2511&lt;=6000),"&gt;5000CC"))))))</f>
        <v>1000-2000CC</v>
      </c>
    </row>
    <row r="2512" spans="1:11" x14ac:dyDescent="0.3">
      <c r="A2512">
        <v>4532</v>
      </c>
      <c r="B2512" t="s">
        <v>1763</v>
      </c>
      <c r="C2512" s="10">
        <v>6</v>
      </c>
      <c r="D2512" s="3">
        <v>65000</v>
      </c>
      <c r="E2512" t="s">
        <v>7</v>
      </c>
      <c r="F2512" t="s">
        <v>8</v>
      </c>
      <c r="G2512" t="s">
        <v>9</v>
      </c>
      <c r="H2512">
        <v>2019</v>
      </c>
      <c r="I2512">
        <v>1198</v>
      </c>
      <c r="J2512" t="s">
        <v>10</v>
      </c>
      <c r="K2512" t="str">
        <f>IF(AND(I2512&gt;600,I2512&lt;=1000),"600-1000CC",IF(AND(I2512&gt;1000,I2512&lt;=2000),"1000-2000CC",IF(AND(I2512&gt;2000,I2512&lt;=3000),"2000-3000CC",IF(AND(I2512&gt;3000,I2512&lt;=4000),"3000-4000CC",IF(AND(I2512&gt;4000,I2512&lt;=5000),"4000-5000CC",IF(AND(I2512&gt;5000,I2512&lt;=6000),"&gt;5000CC"))))))</f>
        <v>1000-2000CC</v>
      </c>
    </row>
    <row r="2513" spans="1:11" x14ac:dyDescent="0.3">
      <c r="A2513">
        <v>4626</v>
      </c>
      <c r="B2513" t="s">
        <v>118</v>
      </c>
      <c r="C2513" s="10">
        <v>6</v>
      </c>
      <c r="D2513" s="3">
        <v>36500</v>
      </c>
      <c r="E2513" t="s">
        <v>12</v>
      </c>
      <c r="F2513" t="s">
        <v>8</v>
      </c>
      <c r="G2513" t="s">
        <v>9</v>
      </c>
      <c r="H2513">
        <v>2017</v>
      </c>
      <c r="I2513">
        <v>1199</v>
      </c>
      <c r="J2513" t="s">
        <v>10</v>
      </c>
      <c r="K2513" t="str">
        <f>IF(AND(I2513&gt;600,I2513&lt;=1000),"600-1000CC",IF(AND(I2513&gt;1000,I2513&lt;=2000),"1000-2000CC",IF(AND(I2513&gt;2000,I2513&lt;=3000),"2000-3000CC",IF(AND(I2513&gt;3000,I2513&lt;=4000),"3000-4000CC",IF(AND(I2513&gt;4000,I2513&lt;=5000),"4000-5000CC",IF(AND(I2513&gt;5000,I2513&lt;=6000),"&gt;5000CC"))))))</f>
        <v>1000-2000CC</v>
      </c>
    </row>
    <row r="2514" spans="1:11" x14ac:dyDescent="0.3">
      <c r="A2514">
        <v>4658</v>
      </c>
      <c r="B2514" t="s">
        <v>1786</v>
      </c>
      <c r="C2514" s="10">
        <v>6</v>
      </c>
      <c r="D2514" s="3">
        <v>70000</v>
      </c>
      <c r="E2514" t="s">
        <v>7</v>
      </c>
      <c r="F2514" t="s">
        <v>13</v>
      </c>
      <c r="G2514" t="s">
        <v>27</v>
      </c>
      <c r="H2514">
        <v>2016</v>
      </c>
      <c r="I2514">
        <v>1197</v>
      </c>
      <c r="J2514" t="s">
        <v>10</v>
      </c>
      <c r="K2514" t="str">
        <f>IF(AND(I2514&gt;600,I2514&lt;=1000),"600-1000CC",IF(AND(I2514&gt;1000,I2514&lt;=2000),"1000-2000CC",IF(AND(I2514&gt;2000,I2514&lt;=3000),"2000-3000CC",IF(AND(I2514&gt;3000,I2514&lt;=4000),"3000-4000CC",IF(AND(I2514&gt;4000,I2514&lt;=5000),"4000-5000CC",IF(AND(I2514&gt;5000,I2514&lt;=6000),"&gt;5000CC"))))))</f>
        <v>1000-2000CC</v>
      </c>
    </row>
    <row r="2515" spans="1:11" x14ac:dyDescent="0.3">
      <c r="A2515">
        <v>4931</v>
      </c>
      <c r="B2515" t="s">
        <v>118</v>
      </c>
      <c r="C2515" s="10">
        <v>6</v>
      </c>
      <c r="D2515" s="3">
        <v>36500</v>
      </c>
      <c r="E2515" t="s">
        <v>12</v>
      </c>
      <c r="F2515" t="s">
        <v>8</v>
      </c>
      <c r="G2515" t="s">
        <v>9</v>
      </c>
      <c r="H2515">
        <v>2017</v>
      </c>
      <c r="I2515">
        <v>995</v>
      </c>
      <c r="J2515" t="s">
        <v>10</v>
      </c>
      <c r="K2515" t="str">
        <f>IF(AND(I2515&gt;600,I2515&lt;=1000),"600-1000CC",IF(AND(I2515&gt;1000,I2515&lt;=2000),"1000-2000CC",IF(AND(I2515&gt;2000,I2515&lt;=3000),"2000-3000CC",IF(AND(I2515&gt;3000,I2515&lt;=4000),"3000-4000CC",IF(AND(I2515&gt;4000,I2515&lt;=5000),"4000-5000CC",IF(AND(I2515&gt;5000,I2515&lt;=6000),"&gt;5000CC"))))))</f>
        <v>600-1000CC</v>
      </c>
    </row>
    <row r="2516" spans="1:11" x14ac:dyDescent="0.3">
      <c r="A2516">
        <v>5219</v>
      </c>
      <c r="B2516" t="s">
        <v>1597</v>
      </c>
      <c r="C2516" s="10">
        <v>6</v>
      </c>
      <c r="D2516" s="3">
        <v>94403</v>
      </c>
      <c r="E2516" t="s">
        <v>7</v>
      </c>
      <c r="F2516" t="s">
        <v>8</v>
      </c>
      <c r="G2516" t="s">
        <v>9</v>
      </c>
      <c r="H2516">
        <v>2015</v>
      </c>
      <c r="I2516">
        <v>1497</v>
      </c>
      <c r="J2516" t="s">
        <v>10</v>
      </c>
      <c r="K2516" t="str">
        <f>IF(AND(I2516&gt;600,I2516&lt;=1000),"600-1000CC",IF(AND(I2516&gt;1000,I2516&lt;=2000),"1000-2000CC",IF(AND(I2516&gt;2000,I2516&lt;=3000),"2000-3000CC",IF(AND(I2516&gt;3000,I2516&lt;=4000),"3000-4000CC",IF(AND(I2516&gt;4000,I2516&lt;=5000),"4000-5000CC",IF(AND(I2516&gt;5000,I2516&lt;=6000),"&gt;5000CC"))))))</f>
        <v>1000-2000CC</v>
      </c>
    </row>
    <row r="2517" spans="1:11" x14ac:dyDescent="0.3">
      <c r="A2517">
        <v>5337</v>
      </c>
      <c r="B2517" t="s">
        <v>907</v>
      </c>
      <c r="C2517" s="10">
        <v>6</v>
      </c>
      <c r="D2517" s="3">
        <v>125000</v>
      </c>
      <c r="E2517" t="s">
        <v>7</v>
      </c>
      <c r="F2517" t="s">
        <v>8</v>
      </c>
      <c r="G2517" t="s">
        <v>27</v>
      </c>
      <c r="H2517">
        <v>2017</v>
      </c>
      <c r="I2517">
        <v>1047</v>
      </c>
      <c r="J2517" t="s">
        <v>61</v>
      </c>
      <c r="K2517" t="str">
        <f>IF(AND(I2517&gt;600,I2517&lt;=1000),"600-1000CC",IF(AND(I2517&gt;1000,I2517&lt;=2000),"1000-2000CC",IF(AND(I2517&gt;2000,I2517&lt;=3000),"2000-3000CC",IF(AND(I2517&gt;3000,I2517&lt;=4000),"3000-4000CC",IF(AND(I2517&gt;4000,I2517&lt;=5000),"4000-5000CC",IF(AND(I2517&gt;5000,I2517&lt;=6000),"&gt;5000CC"))))))</f>
        <v>1000-2000CC</v>
      </c>
    </row>
    <row r="2518" spans="1:11" x14ac:dyDescent="0.3">
      <c r="A2518">
        <v>5441</v>
      </c>
      <c r="B2518" t="s">
        <v>1911</v>
      </c>
      <c r="C2518" s="10">
        <v>6</v>
      </c>
      <c r="D2518" s="3">
        <v>79718</v>
      </c>
      <c r="E2518" t="s">
        <v>7</v>
      </c>
      <c r="F2518" t="s">
        <v>8</v>
      </c>
      <c r="G2518" t="s">
        <v>9</v>
      </c>
      <c r="H2518">
        <v>2009</v>
      </c>
      <c r="I2518">
        <v>1248</v>
      </c>
      <c r="J2518" t="s">
        <v>10</v>
      </c>
      <c r="K2518" t="str">
        <f>IF(AND(I2518&gt;600,I2518&lt;=1000),"600-1000CC",IF(AND(I2518&gt;1000,I2518&lt;=2000),"1000-2000CC",IF(AND(I2518&gt;2000,I2518&lt;=3000),"2000-3000CC",IF(AND(I2518&gt;3000,I2518&lt;=4000),"3000-4000CC",IF(AND(I2518&gt;4000,I2518&lt;=5000),"4000-5000CC",IF(AND(I2518&gt;5000,I2518&lt;=6000),"&gt;5000CC"))))))</f>
        <v>1000-2000CC</v>
      </c>
    </row>
    <row r="2519" spans="1:11" x14ac:dyDescent="0.3">
      <c r="A2519">
        <v>652</v>
      </c>
      <c r="B2519" t="s">
        <v>533</v>
      </c>
      <c r="C2519" s="10">
        <v>5.99</v>
      </c>
      <c r="D2519" s="3">
        <v>42032</v>
      </c>
      <c r="E2519" t="s">
        <v>7</v>
      </c>
      <c r="F2519" t="s">
        <v>13</v>
      </c>
      <c r="G2519" t="s">
        <v>27</v>
      </c>
      <c r="H2519">
        <v>2016</v>
      </c>
      <c r="I2519">
        <v>1498</v>
      </c>
      <c r="J2519" t="s">
        <v>61</v>
      </c>
      <c r="K2519" t="str">
        <f>IF(AND(I2519&gt;600,I2519&lt;=1000),"600-1000CC",IF(AND(I2519&gt;1000,I2519&lt;=2000),"1000-2000CC",IF(AND(I2519&gt;2000,I2519&lt;=3000),"2000-3000CC",IF(AND(I2519&gt;3000,I2519&lt;=4000),"3000-4000CC",IF(AND(I2519&gt;4000,I2519&lt;=5000),"4000-5000CC",IF(AND(I2519&gt;5000,I2519&lt;=6000),"&gt;5000CC"))))))</f>
        <v>1000-2000CC</v>
      </c>
    </row>
    <row r="2520" spans="1:11" x14ac:dyDescent="0.3">
      <c r="A2520">
        <v>1932</v>
      </c>
      <c r="B2520" t="s">
        <v>533</v>
      </c>
      <c r="C2520" s="10">
        <v>5.99</v>
      </c>
      <c r="D2520" s="3">
        <v>42032</v>
      </c>
      <c r="E2520" t="s">
        <v>7</v>
      </c>
      <c r="F2520" t="s">
        <v>13</v>
      </c>
      <c r="G2520" t="s">
        <v>27</v>
      </c>
      <c r="H2520">
        <v>2016</v>
      </c>
      <c r="I2520">
        <v>2143</v>
      </c>
      <c r="J2520" t="s">
        <v>10</v>
      </c>
      <c r="K2520" t="str">
        <f>IF(AND(I2520&gt;600,I2520&lt;=1000),"600-1000CC",IF(AND(I2520&gt;1000,I2520&lt;=2000),"1000-2000CC",IF(AND(I2520&gt;2000,I2520&lt;=3000),"2000-3000CC",IF(AND(I2520&gt;3000,I2520&lt;=4000),"3000-4000CC",IF(AND(I2520&gt;4000,I2520&lt;=5000),"4000-5000CC",IF(AND(I2520&gt;5000,I2520&lt;=6000),"&gt;5000CC"))))))</f>
        <v>2000-3000CC</v>
      </c>
    </row>
    <row r="2521" spans="1:11" x14ac:dyDescent="0.3">
      <c r="A2521">
        <v>2750</v>
      </c>
      <c r="B2521" t="s">
        <v>432</v>
      </c>
      <c r="C2521" s="10">
        <v>5.99</v>
      </c>
      <c r="D2521" s="3">
        <v>13000</v>
      </c>
      <c r="E2521" t="s">
        <v>12</v>
      </c>
      <c r="F2521" t="s">
        <v>13</v>
      </c>
      <c r="G2521" t="s">
        <v>9</v>
      </c>
      <c r="H2521">
        <v>2017</v>
      </c>
      <c r="I2521">
        <v>998</v>
      </c>
      <c r="J2521" t="s">
        <v>10</v>
      </c>
      <c r="K2521" t="str">
        <f>IF(AND(I2521&gt;600,I2521&lt;=1000),"600-1000CC",IF(AND(I2521&gt;1000,I2521&lt;=2000),"1000-2000CC",IF(AND(I2521&gt;2000,I2521&lt;=3000),"2000-3000CC",IF(AND(I2521&gt;3000,I2521&lt;=4000),"3000-4000CC",IF(AND(I2521&gt;4000,I2521&lt;=5000),"4000-5000CC",IF(AND(I2521&gt;5000,I2521&lt;=6000),"&gt;5000CC"))))))</f>
        <v>600-1000CC</v>
      </c>
    </row>
    <row r="2522" spans="1:11" x14ac:dyDescent="0.3">
      <c r="A2522">
        <v>2765</v>
      </c>
      <c r="B2522" t="s">
        <v>641</v>
      </c>
      <c r="C2522" s="10">
        <v>5.99</v>
      </c>
      <c r="D2522" s="3">
        <v>24000</v>
      </c>
      <c r="E2522" t="s">
        <v>12</v>
      </c>
      <c r="F2522" t="s">
        <v>8</v>
      </c>
      <c r="G2522" t="s">
        <v>9</v>
      </c>
      <c r="H2522">
        <v>2018</v>
      </c>
      <c r="I2522">
        <v>1198</v>
      </c>
      <c r="J2522" t="s">
        <v>10</v>
      </c>
      <c r="K2522" t="str">
        <f>IF(AND(I2522&gt;600,I2522&lt;=1000),"600-1000CC",IF(AND(I2522&gt;1000,I2522&lt;=2000),"1000-2000CC",IF(AND(I2522&gt;2000,I2522&lt;=3000),"2000-3000CC",IF(AND(I2522&gt;3000,I2522&lt;=4000),"3000-4000CC",IF(AND(I2522&gt;4000,I2522&lt;=5000),"4000-5000CC",IF(AND(I2522&gt;5000,I2522&lt;=6000),"&gt;5000CC"))))))</f>
        <v>1000-2000CC</v>
      </c>
    </row>
    <row r="2523" spans="1:11" x14ac:dyDescent="0.3">
      <c r="A2523">
        <v>3523</v>
      </c>
      <c r="B2523" t="s">
        <v>203</v>
      </c>
      <c r="C2523" s="10">
        <v>5.99</v>
      </c>
      <c r="D2523" s="3">
        <v>52045</v>
      </c>
      <c r="E2523" t="s">
        <v>12</v>
      </c>
      <c r="F2523" t="s">
        <v>8</v>
      </c>
      <c r="G2523" t="s">
        <v>9</v>
      </c>
      <c r="H2523">
        <v>2019</v>
      </c>
      <c r="I2523">
        <v>1364</v>
      </c>
      <c r="J2523" t="s">
        <v>10</v>
      </c>
      <c r="K2523" t="str">
        <f>IF(AND(I2523&gt;600,I2523&lt;=1000),"600-1000CC",IF(AND(I2523&gt;1000,I2523&lt;=2000),"1000-2000CC",IF(AND(I2523&gt;2000,I2523&lt;=3000),"2000-3000CC",IF(AND(I2523&gt;3000,I2523&lt;=4000),"3000-4000CC",IF(AND(I2523&gt;4000,I2523&lt;=5000),"4000-5000CC",IF(AND(I2523&gt;5000,I2523&lt;=6000),"&gt;5000CC"))))))</f>
        <v>1000-2000CC</v>
      </c>
    </row>
    <row r="2524" spans="1:11" x14ac:dyDescent="0.3">
      <c r="A2524">
        <v>4593</v>
      </c>
      <c r="B2524" t="s">
        <v>825</v>
      </c>
      <c r="C2524" s="10">
        <v>5.99</v>
      </c>
      <c r="D2524" s="3">
        <v>76502</v>
      </c>
      <c r="E2524" t="s">
        <v>7</v>
      </c>
      <c r="F2524" t="s">
        <v>8</v>
      </c>
      <c r="G2524" t="s">
        <v>27</v>
      </c>
      <c r="H2524">
        <v>2018</v>
      </c>
      <c r="I2524">
        <v>2143</v>
      </c>
      <c r="J2524" t="s">
        <v>10</v>
      </c>
      <c r="K2524" t="str">
        <f>IF(AND(I2524&gt;600,I2524&lt;=1000),"600-1000CC",IF(AND(I2524&gt;1000,I2524&lt;=2000),"1000-2000CC",IF(AND(I2524&gt;2000,I2524&lt;=3000),"2000-3000CC",IF(AND(I2524&gt;3000,I2524&lt;=4000),"3000-4000CC",IF(AND(I2524&gt;4000,I2524&lt;=5000),"4000-5000CC",IF(AND(I2524&gt;5000,I2524&lt;=6000),"&gt;5000CC"))))))</f>
        <v>2000-3000CC</v>
      </c>
    </row>
    <row r="2525" spans="1:11" x14ac:dyDescent="0.3">
      <c r="A2525">
        <v>4181</v>
      </c>
      <c r="B2525" t="s">
        <v>494</v>
      </c>
      <c r="C2525" s="10">
        <v>5.98</v>
      </c>
      <c r="D2525" s="3">
        <v>17331</v>
      </c>
      <c r="E2525" t="s">
        <v>12</v>
      </c>
      <c r="F2525" t="s">
        <v>8</v>
      </c>
      <c r="G2525" t="s">
        <v>9</v>
      </c>
      <c r="H2525">
        <v>2021</v>
      </c>
      <c r="I2525">
        <v>1997</v>
      </c>
      <c r="J2525" t="s">
        <v>10</v>
      </c>
      <c r="K2525" t="str">
        <f>IF(AND(I2525&gt;600,I2525&lt;=1000),"600-1000CC",IF(AND(I2525&gt;1000,I2525&lt;=2000),"1000-2000CC",IF(AND(I2525&gt;2000,I2525&lt;=3000),"2000-3000CC",IF(AND(I2525&gt;3000,I2525&lt;=4000),"3000-4000CC",IF(AND(I2525&gt;4000,I2525&lt;=5000),"4000-5000CC",IF(AND(I2525&gt;5000,I2525&lt;=6000),"&gt;5000CC"))))))</f>
        <v>1000-2000CC</v>
      </c>
    </row>
    <row r="2526" spans="1:11" x14ac:dyDescent="0.3">
      <c r="A2526">
        <v>4261</v>
      </c>
      <c r="B2526" t="s">
        <v>494</v>
      </c>
      <c r="C2526" s="10">
        <v>5.98</v>
      </c>
      <c r="D2526" s="3">
        <v>18946</v>
      </c>
      <c r="E2526" t="s">
        <v>12</v>
      </c>
      <c r="F2526" t="s">
        <v>8</v>
      </c>
      <c r="G2526" t="s">
        <v>9</v>
      </c>
      <c r="H2526">
        <v>2021</v>
      </c>
      <c r="I2526">
        <v>1984</v>
      </c>
      <c r="J2526" t="s">
        <v>61</v>
      </c>
      <c r="K2526" t="str">
        <f>IF(AND(I2526&gt;600,I2526&lt;=1000),"600-1000CC",IF(AND(I2526&gt;1000,I2526&lt;=2000),"1000-2000CC",IF(AND(I2526&gt;2000,I2526&lt;=3000),"2000-3000CC",IF(AND(I2526&gt;3000,I2526&lt;=4000),"3000-4000CC",IF(AND(I2526&gt;4000,I2526&lt;=5000),"4000-5000CC",IF(AND(I2526&gt;5000,I2526&lt;=6000),"&gt;5000CC"))))))</f>
        <v>1000-2000CC</v>
      </c>
    </row>
    <row r="2527" spans="1:11" x14ac:dyDescent="0.3">
      <c r="A2527">
        <v>4384</v>
      </c>
      <c r="B2527" t="s">
        <v>494</v>
      </c>
      <c r="C2527" s="10">
        <v>5.98</v>
      </c>
      <c r="D2527" s="3">
        <v>7282</v>
      </c>
      <c r="E2527" t="s">
        <v>12</v>
      </c>
      <c r="F2527" t="s">
        <v>8</v>
      </c>
      <c r="G2527" t="s">
        <v>9</v>
      </c>
      <c r="H2527">
        <v>2020</v>
      </c>
      <c r="I2527">
        <v>1248</v>
      </c>
      <c r="J2527" t="s">
        <v>10</v>
      </c>
      <c r="K2527" t="str">
        <f>IF(AND(I2527&gt;600,I2527&lt;=1000),"600-1000CC",IF(AND(I2527&gt;1000,I2527&lt;=2000),"1000-2000CC",IF(AND(I2527&gt;2000,I2527&lt;=3000),"2000-3000CC",IF(AND(I2527&gt;3000,I2527&lt;=4000),"3000-4000CC",IF(AND(I2527&gt;4000,I2527&lt;=5000),"4000-5000CC",IF(AND(I2527&gt;5000,I2527&lt;=6000),"&gt;5000CC"))))))</f>
        <v>1000-2000CC</v>
      </c>
    </row>
    <row r="2528" spans="1:11" x14ac:dyDescent="0.3">
      <c r="A2528">
        <v>5218</v>
      </c>
      <c r="B2528" t="s">
        <v>476</v>
      </c>
      <c r="C2528" s="10">
        <v>5.98</v>
      </c>
      <c r="D2528" s="3">
        <v>64071</v>
      </c>
      <c r="E2528" t="s">
        <v>12</v>
      </c>
      <c r="F2528" t="s">
        <v>13</v>
      </c>
      <c r="G2528" t="s">
        <v>9</v>
      </c>
      <c r="H2528">
        <v>2017</v>
      </c>
      <c r="I2528">
        <v>1199</v>
      </c>
      <c r="J2528" t="s">
        <v>10</v>
      </c>
      <c r="K2528" t="str">
        <f>IF(AND(I2528&gt;600,I2528&lt;=1000),"600-1000CC",IF(AND(I2528&gt;1000,I2528&lt;=2000),"1000-2000CC",IF(AND(I2528&gt;2000,I2528&lt;=3000),"2000-3000CC",IF(AND(I2528&gt;3000,I2528&lt;=4000),"3000-4000CC",IF(AND(I2528&gt;4000,I2528&lt;=5000),"4000-5000CC",IF(AND(I2528&gt;5000,I2528&lt;=6000),"&gt;5000CC"))))))</f>
        <v>1000-2000CC</v>
      </c>
    </row>
    <row r="2529" spans="1:11" x14ac:dyDescent="0.3">
      <c r="A2529">
        <v>3759</v>
      </c>
      <c r="B2529" t="s">
        <v>1606</v>
      </c>
      <c r="C2529" s="10">
        <v>5.97</v>
      </c>
      <c r="D2529" s="3">
        <v>38207</v>
      </c>
      <c r="E2529" t="s">
        <v>7</v>
      </c>
      <c r="F2529" t="s">
        <v>8</v>
      </c>
      <c r="G2529" t="s">
        <v>9</v>
      </c>
      <c r="H2529">
        <v>2019</v>
      </c>
      <c r="I2529">
        <v>998</v>
      </c>
      <c r="J2529" t="s">
        <v>10</v>
      </c>
      <c r="K2529" t="str">
        <f>IF(AND(I2529&gt;600,I2529&lt;=1000),"600-1000CC",IF(AND(I2529&gt;1000,I2529&lt;=2000),"1000-2000CC",IF(AND(I2529&gt;2000,I2529&lt;=3000),"2000-3000CC",IF(AND(I2529&gt;3000,I2529&lt;=4000),"3000-4000CC",IF(AND(I2529&gt;4000,I2529&lt;=5000),"4000-5000CC",IF(AND(I2529&gt;5000,I2529&lt;=6000),"&gt;5000CC"))))))</f>
        <v>600-1000CC</v>
      </c>
    </row>
    <row r="2530" spans="1:11" x14ac:dyDescent="0.3">
      <c r="A2530">
        <v>4259</v>
      </c>
      <c r="B2530" t="s">
        <v>1716</v>
      </c>
      <c r="C2530" s="10">
        <v>5.97</v>
      </c>
      <c r="D2530" s="3">
        <v>87593</v>
      </c>
      <c r="E2530" t="s">
        <v>7</v>
      </c>
      <c r="F2530" t="s">
        <v>13</v>
      </c>
      <c r="G2530" t="s">
        <v>27</v>
      </c>
      <c r="H2530">
        <v>2018</v>
      </c>
      <c r="I2530">
        <v>1582</v>
      </c>
      <c r="J2530" t="s">
        <v>10</v>
      </c>
      <c r="K2530" t="str">
        <f>IF(AND(I2530&gt;600,I2530&lt;=1000),"600-1000CC",IF(AND(I2530&gt;1000,I2530&lt;=2000),"1000-2000CC",IF(AND(I2530&gt;2000,I2530&lt;=3000),"2000-3000CC",IF(AND(I2530&gt;3000,I2530&lt;=4000),"3000-4000CC",IF(AND(I2530&gt;4000,I2530&lt;=5000),"4000-5000CC",IF(AND(I2530&gt;5000,I2530&lt;=6000),"&gt;5000CC"))))))</f>
        <v>1000-2000CC</v>
      </c>
    </row>
    <row r="2531" spans="1:11" x14ac:dyDescent="0.3">
      <c r="A2531">
        <v>1984</v>
      </c>
      <c r="B2531" t="s">
        <v>1056</v>
      </c>
      <c r="C2531" s="10">
        <v>5.96</v>
      </c>
      <c r="D2531" s="3">
        <v>212171</v>
      </c>
      <c r="E2531" t="s">
        <v>7</v>
      </c>
      <c r="F2531" t="s">
        <v>8</v>
      </c>
      <c r="G2531" t="s">
        <v>9</v>
      </c>
      <c r="H2531">
        <v>2015</v>
      </c>
      <c r="I2531">
        <v>2755</v>
      </c>
      <c r="J2531" t="s">
        <v>61</v>
      </c>
      <c r="K2531" t="str">
        <f>IF(AND(I2531&gt;600,I2531&lt;=1000),"600-1000CC",IF(AND(I2531&gt;1000,I2531&lt;=2000),"1000-2000CC",IF(AND(I2531&gt;2000,I2531&lt;=3000),"2000-3000CC",IF(AND(I2531&gt;3000,I2531&lt;=4000),"3000-4000CC",IF(AND(I2531&gt;4000,I2531&lt;=5000),"4000-5000CC",IF(AND(I2531&gt;5000,I2531&lt;=6000),"&gt;5000CC"))))))</f>
        <v>2000-3000CC</v>
      </c>
    </row>
    <row r="2532" spans="1:11" x14ac:dyDescent="0.3">
      <c r="A2532">
        <v>2436</v>
      </c>
      <c r="B2532" t="s">
        <v>674</v>
      </c>
      <c r="C2532" s="10">
        <v>5.96</v>
      </c>
      <c r="D2532" s="3">
        <v>98057</v>
      </c>
      <c r="E2532" t="s">
        <v>7</v>
      </c>
      <c r="F2532" t="s">
        <v>8</v>
      </c>
      <c r="G2532" t="s">
        <v>27</v>
      </c>
      <c r="H2532">
        <v>2016</v>
      </c>
      <c r="I2532">
        <v>1197</v>
      </c>
      <c r="J2532" t="s">
        <v>10</v>
      </c>
      <c r="K2532" t="str">
        <f>IF(AND(I2532&gt;600,I2532&lt;=1000),"600-1000CC",IF(AND(I2532&gt;1000,I2532&lt;=2000),"1000-2000CC",IF(AND(I2532&gt;2000,I2532&lt;=3000),"2000-3000CC",IF(AND(I2532&gt;3000,I2532&lt;=4000),"3000-4000CC",IF(AND(I2532&gt;4000,I2532&lt;=5000),"4000-5000CC",IF(AND(I2532&gt;5000,I2532&lt;=6000),"&gt;5000CC"))))))</f>
        <v>1000-2000CC</v>
      </c>
    </row>
    <row r="2533" spans="1:11" x14ac:dyDescent="0.3">
      <c r="A2533">
        <v>5100</v>
      </c>
      <c r="B2533" t="s">
        <v>60</v>
      </c>
      <c r="C2533" s="10">
        <v>5.96</v>
      </c>
      <c r="D2533" s="3">
        <v>153231</v>
      </c>
      <c r="E2533" t="s">
        <v>7</v>
      </c>
      <c r="F2533" t="s">
        <v>8</v>
      </c>
      <c r="G2533" t="s">
        <v>9</v>
      </c>
      <c r="H2533">
        <v>2014</v>
      </c>
      <c r="I2533">
        <v>1462</v>
      </c>
      <c r="J2533" t="s">
        <v>10</v>
      </c>
      <c r="K2533" t="str">
        <f>IF(AND(I2533&gt;600,I2533&lt;=1000),"600-1000CC",IF(AND(I2533&gt;1000,I2533&lt;=2000),"1000-2000CC",IF(AND(I2533&gt;2000,I2533&lt;=3000),"2000-3000CC",IF(AND(I2533&gt;3000,I2533&lt;=4000),"3000-4000CC",IF(AND(I2533&gt;4000,I2533&lt;=5000),"4000-5000CC",IF(AND(I2533&gt;5000,I2533&lt;=6000),"&gt;5000CC"))))))</f>
        <v>1000-2000CC</v>
      </c>
    </row>
    <row r="2534" spans="1:11" x14ac:dyDescent="0.3">
      <c r="A2534">
        <v>494</v>
      </c>
      <c r="B2534" t="s">
        <v>429</v>
      </c>
      <c r="C2534" s="10">
        <v>5.95</v>
      </c>
      <c r="D2534" s="3">
        <v>110000</v>
      </c>
      <c r="E2534" t="s">
        <v>7</v>
      </c>
      <c r="F2534" t="s">
        <v>8</v>
      </c>
      <c r="G2534" t="s">
        <v>27</v>
      </c>
      <c r="H2534">
        <v>2013</v>
      </c>
      <c r="I2534">
        <v>2179</v>
      </c>
      <c r="J2534" t="s">
        <v>61</v>
      </c>
      <c r="K2534" t="str">
        <f>IF(AND(I2534&gt;600,I2534&lt;=1000),"600-1000CC",IF(AND(I2534&gt;1000,I2534&lt;=2000),"1000-2000CC",IF(AND(I2534&gt;2000,I2534&lt;=3000),"2000-3000CC",IF(AND(I2534&gt;3000,I2534&lt;=4000),"3000-4000CC",IF(AND(I2534&gt;4000,I2534&lt;=5000),"4000-5000CC",IF(AND(I2534&gt;5000,I2534&lt;=6000),"&gt;5000CC"))))))</f>
        <v>2000-3000CC</v>
      </c>
    </row>
    <row r="2535" spans="1:11" x14ac:dyDescent="0.3">
      <c r="A2535">
        <v>714</v>
      </c>
      <c r="B2535" t="s">
        <v>42</v>
      </c>
      <c r="C2535" s="10">
        <v>5.95</v>
      </c>
      <c r="D2535" s="3">
        <v>79000</v>
      </c>
      <c r="E2535" t="s">
        <v>12</v>
      </c>
      <c r="F2535" t="s">
        <v>13</v>
      </c>
      <c r="G2535" t="s">
        <v>9</v>
      </c>
      <c r="H2535">
        <v>2014</v>
      </c>
      <c r="I2535">
        <v>1798</v>
      </c>
      <c r="J2535" t="s">
        <v>10</v>
      </c>
      <c r="K2535" t="str">
        <f>IF(AND(I2535&gt;600,I2535&lt;=1000),"600-1000CC",IF(AND(I2535&gt;1000,I2535&lt;=2000),"1000-2000CC",IF(AND(I2535&gt;2000,I2535&lt;=3000),"2000-3000CC",IF(AND(I2535&gt;3000,I2535&lt;=4000),"3000-4000CC",IF(AND(I2535&gt;4000,I2535&lt;=5000),"4000-5000CC",IF(AND(I2535&gt;5000,I2535&lt;=6000),"&gt;5000CC"))))))</f>
        <v>1000-2000CC</v>
      </c>
    </row>
    <row r="2536" spans="1:11" x14ac:dyDescent="0.3">
      <c r="A2536">
        <v>933</v>
      </c>
      <c r="B2536" t="s">
        <v>535</v>
      </c>
      <c r="C2536" s="10">
        <v>5.95</v>
      </c>
      <c r="D2536" s="3">
        <v>40000</v>
      </c>
      <c r="E2536" t="s">
        <v>12</v>
      </c>
      <c r="F2536" t="s">
        <v>8</v>
      </c>
      <c r="G2536" t="s">
        <v>27</v>
      </c>
      <c r="H2536">
        <v>2015</v>
      </c>
      <c r="I2536">
        <v>1197</v>
      </c>
      <c r="J2536" t="s">
        <v>10</v>
      </c>
      <c r="K2536" t="str">
        <f>IF(AND(I2536&gt;600,I2536&lt;=1000),"600-1000CC",IF(AND(I2536&gt;1000,I2536&lt;=2000),"1000-2000CC",IF(AND(I2536&gt;2000,I2536&lt;=3000),"2000-3000CC",IF(AND(I2536&gt;3000,I2536&lt;=4000),"3000-4000CC",IF(AND(I2536&gt;4000,I2536&lt;=5000),"4000-5000CC",IF(AND(I2536&gt;5000,I2536&lt;=6000),"&gt;5000CC"))))))</f>
        <v>1000-2000CC</v>
      </c>
    </row>
    <row r="2537" spans="1:11" x14ac:dyDescent="0.3">
      <c r="A2537">
        <v>1721</v>
      </c>
      <c r="B2537" t="s">
        <v>967</v>
      </c>
      <c r="C2537" s="10">
        <v>5.95</v>
      </c>
      <c r="D2537" s="3">
        <v>70000</v>
      </c>
      <c r="E2537" t="s">
        <v>7</v>
      </c>
      <c r="F2537" t="s">
        <v>13</v>
      </c>
      <c r="G2537" t="s">
        <v>27</v>
      </c>
      <c r="H2537">
        <v>2015</v>
      </c>
      <c r="I2537">
        <v>1330</v>
      </c>
      <c r="J2537" t="s">
        <v>10</v>
      </c>
      <c r="K2537" t="str">
        <f>IF(AND(I2537&gt;600,I2537&lt;=1000),"600-1000CC",IF(AND(I2537&gt;1000,I2537&lt;=2000),"1000-2000CC",IF(AND(I2537&gt;2000,I2537&lt;=3000),"2000-3000CC",IF(AND(I2537&gt;3000,I2537&lt;=4000),"3000-4000CC",IF(AND(I2537&gt;4000,I2537&lt;=5000),"4000-5000CC",IF(AND(I2537&gt;5000,I2537&lt;=6000),"&gt;5000CC"))))))</f>
        <v>1000-2000CC</v>
      </c>
    </row>
    <row r="2538" spans="1:11" x14ac:dyDescent="0.3">
      <c r="A2538">
        <v>1980</v>
      </c>
      <c r="B2538" t="s">
        <v>534</v>
      </c>
      <c r="C2538" s="10">
        <v>5.95</v>
      </c>
      <c r="D2538" s="3">
        <v>77000</v>
      </c>
      <c r="E2538" t="s">
        <v>7</v>
      </c>
      <c r="F2538" t="s">
        <v>8</v>
      </c>
      <c r="G2538" t="s">
        <v>9</v>
      </c>
      <c r="H2538">
        <v>2015</v>
      </c>
      <c r="I2538">
        <v>5000</v>
      </c>
      <c r="J2538" t="s">
        <v>127</v>
      </c>
      <c r="K2538" t="str">
        <f>IF(AND(I2538&gt;600,I2538&lt;=1000),"600-1000CC",IF(AND(I2538&gt;1000,I2538&lt;=2000),"1000-2000CC",IF(AND(I2538&gt;2000,I2538&lt;=3000),"2000-3000CC",IF(AND(I2538&gt;3000,I2538&lt;=4000),"3000-4000CC",IF(AND(I2538&gt;4000,I2538&lt;=5000),"4000-5000CC",IF(AND(I2538&gt;5000,I2538&lt;=6000),"&gt;5000CC"))))))</f>
        <v>4000-5000CC</v>
      </c>
    </row>
    <row r="2539" spans="1:11" x14ac:dyDescent="0.3">
      <c r="A2539">
        <v>2085</v>
      </c>
      <c r="B2539" t="s">
        <v>196</v>
      </c>
      <c r="C2539" s="10">
        <v>5.95</v>
      </c>
      <c r="D2539" s="3">
        <v>76357</v>
      </c>
      <c r="E2539" t="s">
        <v>12</v>
      </c>
      <c r="F2539" t="s">
        <v>8</v>
      </c>
      <c r="G2539" t="s">
        <v>9</v>
      </c>
      <c r="H2539">
        <v>2015</v>
      </c>
      <c r="I2539">
        <v>1061</v>
      </c>
      <c r="J2539" t="s">
        <v>10</v>
      </c>
      <c r="K2539" t="str">
        <f>IF(AND(I2539&gt;600,I2539&lt;=1000),"600-1000CC",IF(AND(I2539&gt;1000,I2539&lt;=2000),"1000-2000CC",IF(AND(I2539&gt;2000,I2539&lt;=3000),"2000-3000CC",IF(AND(I2539&gt;3000,I2539&lt;=4000),"3000-4000CC",IF(AND(I2539&gt;4000,I2539&lt;=5000),"4000-5000CC",IF(AND(I2539&gt;5000,I2539&lt;=6000),"&gt;5000CC"))))))</f>
        <v>1000-2000CC</v>
      </c>
    </row>
    <row r="2540" spans="1:11" x14ac:dyDescent="0.3">
      <c r="A2540">
        <v>2286</v>
      </c>
      <c r="B2540" t="s">
        <v>1177</v>
      </c>
      <c r="C2540" s="10">
        <v>5.95</v>
      </c>
      <c r="D2540" s="3">
        <v>40000</v>
      </c>
      <c r="E2540" t="s">
        <v>12</v>
      </c>
      <c r="F2540" t="s">
        <v>8</v>
      </c>
      <c r="G2540" t="s">
        <v>27</v>
      </c>
      <c r="H2540">
        <v>2019</v>
      </c>
      <c r="I2540">
        <v>1498</v>
      </c>
      <c r="J2540" t="s">
        <v>10</v>
      </c>
      <c r="K2540" t="str">
        <f>IF(AND(I2540&gt;600,I2540&lt;=1000),"600-1000CC",IF(AND(I2540&gt;1000,I2540&lt;=2000),"1000-2000CC",IF(AND(I2540&gt;2000,I2540&lt;=3000),"2000-3000CC",IF(AND(I2540&gt;3000,I2540&lt;=4000),"3000-4000CC",IF(AND(I2540&gt;4000,I2540&lt;=5000),"4000-5000CC",IF(AND(I2540&gt;5000,I2540&lt;=6000),"&gt;5000CC"))))))</f>
        <v>1000-2000CC</v>
      </c>
    </row>
    <row r="2541" spans="1:11" x14ac:dyDescent="0.3">
      <c r="A2541">
        <v>2338</v>
      </c>
      <c r="B2541" t="s">
        <v>460</v>
      </c>
      <c r="C2541" s="10">
        <v>5.95</v>
      </c>
      <c r="D2541" s="3">
        <v>70000</v>
      </c>
      <c r="E2541" t="s">
        <v>7</v>
      </c>
      <c r="F2541" t="s">
        <v>8</v>
      </c>
      <c r="G2541" t="s">
        <v>27</v>
      </c>
      <c r="H2541">
        <v>2015</v>
      </c>
      <c r="I2541">
        <v>1199</v>
      </c>
      <c r="J2541" t="s">
        <v>10</v>
      </c>
      <c r="K2541" t="str">
        <f>IF(AND(I2541&gt;600,I2541&lt;=1000),"600-1000CC",IF(AND(I2541&gt;1000,I2541&lt;=2000),"1000-2000CC",IF(AND(I2541&gt;2000,I2541&lt;=3000),"2000-3000CC",IF(AND(I2541&gt;3000,I2541&lt;=4000),"3000-4000CC",IF(AND(I2541&gt;4000,I2541&lt;=5000),"4000-5000CC",IF(AND(I2541&gt;5000,I2541&lt;=6000),"&gt;5000CC"))))))</f>
        <v>1000-2000CC</v>
      </c>
    </row>
    <row r="2542" spans="1:11" x14ac:dyDescent="0.3">
      <c r="A2542">
        <v>2872</v>
      </c>
      <c r="B2542" t="s">
        <v>1369</v>
      </c>
      <c r="C2542" s="10">
        <v>5.95</v>
      </c>
      <c r="D2542" s="3">
        <v>90000</v>
      </c>
      <c r="E2542" t="s">
        <v>12</v>
      </c>
      <c r="F2542" t="s">
        <v>8</v>
      </c>
      <c r="G2542" t="s">
        <v>9</v>
      </c>
      <c r="H2542">
        <v>2015</v>
      </c>
      <c r="I2542">
        <v>1197</v>
      </c>
      <c r="J2542" t="s">
        <v>10</v>
      </c>
      <c r="K2542" t="str">
        <f>IF(AND(I2542&gt;600,I2542&lt;=1000),"600-1000CC",IF(AND(I2542&gt;1000,I2542&lt;=2000),"1000-2000CC",IF(AND(I2542&gt;2000,I2542&lt;=3000),"2000-3000CC",IF(AND(I2542&gt;3000,I2542&lt;=4000),"3000-4000CC",IF(AND(I2542&gt;4000,I2542&lt;=5000),"4000-5000CC",IF(AND(I2542&gt;5000,I2542&lt;=6000),"&gt;5000CC"))))))</f>
        <v>1000-2000CC</v>
      </c>
    </row>
    <row r="2543" spans="1:11" x14ac:dyDescent="0.3">
      <c r="A2543">
        <v>4883</v>
      </c>
      <c r="B2543" t="s">
        <v>98</v>
      </c>
      <c r="C2543" s="10">
        <v>5.95</v>
      </c>
      <c r="D2543" s="3">
        <v>72316</v>
      </c>
      <c r="E2543" t="s">
        <v>7</v>
      </c>
      <c r="F2543" t="s">
        <v>8</v>
      </c>
      <c r="G2543" t="s">
        <v>27</v>
      </c>
      <c r="H2543">
        <v>2016</v>
      </c>
      <c r="I2543">
        <v>2494</v>
      </c>
      <c r="J2543" t="s">
        <v>61</v>
      </c>
      <c r="K2543" t="str">
        <f>IF(AND(I2543&gt;600,I2543&lt;=1000),"600-1000CC",IF(AND(I2543&gt;1000,I2543&lt;=2000),"1000-2000CC",IF(AND(I2543&gt;2000,I2543&lt;=3000),"2000-3000CC",IF(AND(I2543&gt;3000,I2543&lt;=4000),"3000-4000CC",IF(AND(I2543&gt;4000,I2543&lt;=5000),"4000-5000CC",IF(AND(I2543&gt;5000,I2543&lt;=6000),"&gt;5000CC"))))))</f>
        <v>2000-3000CC</v>
      </c>
    </row>
    <row r="2544" spans="1:11" x14ac:dyDescent="0.3">
      <c r="A2544">
        <v>290</v>
      </c>
      <c r="B2544" t="s">
        <v>22</v>
      </c>
      <c r="C2544" s="10">
        <v>5.94</v>
      </c>
      <c r="D2544" s="3">
        <v>72820</v>
      </c>
      <c r="E2544" t="s">
        <v>12</v>
      </c>
      <c r="F2544" t="s">
        <v>8</v>
      </c>
      <c r="G2544" t="s">
        <v>27</v>
      </c>
      <c r="H2544">
        <v>2016</v>
      </c>
      <c r="I2544">
        <v>1197</v>
      </c>
      <c r="J2544" t="s">
        <v>10</v>
      </c>
      <c r="K2544" t="str">
        <f>IF(AND(I2544&gt;600,I2544&lt;=1000),"600-1000CC",IF(AND(I2544&gt;1000,I2544&lt;=2000),"1000-2000CC",IF(AND(I2544&gt;2000,I2544&lt;=3000),"2000-3000CC",IF(AND(I2544&gt;3000,I2544&lt;=4000),"3000-4000CC",IF(AND(I2544&gt;4000,I2544&lt;=5000),"4000-5000CC",IF(AND(I2544&gt;5000,I2544&lt;=6000),"&gt;5000CC"))))))</f>
        <v>1000-2000CC</v>
      </c>
    </row>
    <row r="2545" spans="1:11" x14ac:dyDescent="0.3">
      <c r="A2545">
        <v>4848</v>
      </c>
      <c r="B2545" t="s">
        <v>615</v>
      </c>
      <c r="C2545" s="10">
        <v>5.94</v>
      </c>
      <c r="D2545" s="3">
        <v>23338</v>
      </c>
      <c r="E2545" t="s">
        <v>7</v>
      </c>
      <c r="F2545" t="s">
        <v>13</v>
      </c>
      <c r="G2545" t="s">
        <v>9</v>
      </c>
      <c r="H2545">
        <v>2016</v>
      </c>
      <c r="I2545">
        <v>1498</v>
      </c>
      <c r="J2545" t="s">
        <v>10</v>
      </c>
      <c r="K2545" t="str">
        <f>IF(AND(I2545&gt;600,I2545&lt;=1000),"600-1000CC",IF(AND(I2545&gt;1000,I2545&lt;=2000),"1000-2000CC",IF(AND(I2545&gt;2000,I2545&lt;=3000),"2000-3000CC",IF(AND(I2545&gt;3000,I2545&lt;=4000),"3000-4000CC",IF(AND(I2545&gt;4000,I2545&lt;=5000),"4000-5000CC",IF(AND(I2545&gt;5000,I2545&lt;=6000),"&gt;5000CC"))))))</f>
        <v>1000-2000CC</v>
      </c>
    </row>
    <row r="2546" spans="1:11" x14ac:dyDescent="0.3">
      <c r="A2546">
        <v>690</v>
      </c>
      <c r="B2546" t="s">
        <v>556</v>
      </c>
      <c r="C2546" s="10">
        <v>5.93</v>
      </c>
      <c r="D2546" s="3">
        <v>124183</v>
      </c>
      <c r="E2546" t="s">
        <v>7</v>
      </c>
      <c r="F2546" t="s">
        <v>8</v>
      </c>
      <c r="G2546" t="s">
        <v>9</v>
      </c>
      <c r="H2546">
        <v>2017</v>
      </c>
      <c r="I2546">
        <v>1493</v>
      </c>
      <c r="J2546" t="s">
        <v>10</v>
      </c>
      <c r="K2546" t="str">
        <f>IF(AND(I2546&gt;600,I2546&lt;=1000),"600-1000CC",IF(AND(I2546&gt;1000,I2546&lt;=2000),"1000-2000CC",IF(AND(I2546&gt;2000,I2546&lt;=3000),"2000-3000CC",IF(AND(I2546&gt;3000,I2546&lt;=4000),"3000-4000CC",IF(AND(I2546&gt;4000,I2546&lt;=5000),"4000-5000CC",IF(AND(I2546&gt;5000,I2546&lt;=6000),"&gt;5000CC"))))))</f>
        <v>1000-2000CC</v>
      </c>
    </row>
    <row r="2547" spans="1:11" x14ac:dyDescent="0.3">
      <c r="A2547">
        <v>1009</v>
      </c>
      <c r="B2547" t="s">
        <v>292</v>
      </c>
      <c r="C2547" s="10">
        <v>5.93</v>
      </c>
      <c r="D2547" s="3">
        <v>48727</v>
      </c>
      <c r="E2547" t="s">
        <v>12</v>
      </c>
      <c r="F2547" t="s">
        <v>8</v>
      </c>
      <c r="G2547" t="s">
        <v>9</v>
      </c>
      <c r="H2547">
        <v>2014</v>
      </c>
      <c r="I2547">
        <v>1199</v>
      </c>
      <c r="J2547" t="s">
        <v>10</v>
      </c>
      <c r="K2547" t="str">
        <f>IF(AND(I2547&gt;600,I2547&lt;=1000),"600-1000CC",IF(AND(I2547&gt;1000,I2547&lt;=2000),"1000-2000CC",IF(AND(I2547&gt;2000,I2547&lt;=3000),"2000-3000CC",IF(AND(I2547&gt;3000,I2547&lt;=4000),"3000-4000CC",IF(AND(I2547&gt;4000,I2547&lt;=5000),"4000-5000CC",IF(AND(I2547&gt;5000,I2547&lt;=6000),"&gt;5000CC"))))))</f>
        <v>1000-2000CC</v>
      </c>
    </row>
    <row r="2548" spans="1:11" x14ac:dyDescent="0.3">
      <c r="A2548">
        <v>1949</v>
      </c>
      <c r="B2548" t="s">
        <v>556</v>
      </c>
      <c r="C2548" s="10">
        <v>5.93</v>
      </c>
      <c r="D2548" s="3">
        <v>124183</v>
      </c>
      <c r="E2548" t="s">
        <v>7</v>
      </c>
      <c r="F2548" t="s">
        <v>8</v>
      </c>
      <c r="G2548" t="s">
        <v>9</v>
      </c>
      <c r="H2548">
        <v>2017</v>
      </c>
      <c r="I2548">
        <v>2993</v>
      </c>
      <c r="J2548" t="s">
        <v>10</v>
      </c>
      <c r="K2548" t="str">
        <f>IF(AND(I2548&gt;600,I2548&lt;=1000),"600-1000CC",IF(AND(I2548&gt;1000,I2548&lt;=2000),"1000-2000CC",IF(AND(I2548&gt;2000,I2548&lt;=3000),"2000-3000CC",IF(AND(I2548&gt;3000,I2548&lt;=4000),"3000-4000CC",IF(AND(I2548&gt;4000,I2548&lt;=5000),"4000-5000CC",IF(AND(I2548&gt;5000,I2548&lt;=6000),"&gt;5000CC"))))))</f>
        <v>2000-3000CC</v>
      </c>
    </row>
    <row r="2549" spans="1:11" x14ac:dyDescent="0.3">
      <c r="A2549">
        <v>2951</v>
      </c>
      <c r="B2549" t="s">
        <v>494</v>
      </c>
      <c r="C2549" s="10">
        <v>5.92</v>
      </c>
      <c r="D2549" s="3">
        <v>23976</v>
      </c>
      <c r="E2549" t="s">
        <v>12</v>
      </c>
      <c r="F2549" t="s">
        <v>8</v>
      </c>
      <c r="G2549" t="s">
        <v>9</v>
      </c>
      <c r="H2549">
        <v>2020</v>
      </c>
      <c r="I2549">
        <v>1968</v>
      </c>
      <c r="J2549" t="s">
        <v>10</v>
      </c>
      <c r="K2549" t="str">
        <f>IF(AND(I2549&gt;600,I2549&lt;=1000),"600-1000CC",IF(AND(I2549&gt;1000,I2549&lt;=2000),"1000-2000CC",IF(AND(I2549&gt;2000,I2549&lt;=3000),"2000-3000CC",IF(AND(I2549&gt;3000,I2549&lt;=4000),"3000-4000CC",IF(AND(I2549&gt;4000,I2549&lt;=5000),"4000-5000CC",IF(AND(I2549&gt;5000,I2549&lt;=6000),"&gt;5000CC"))))))</f>
        <v>1000-2000CC</v>
      </c>
    </row>
    <row r="2550" spans="1:11" x14ac:dyDescent="0.3">
      <c r="A2550">
        <v>3749</v>
      </c>
      <c r="B2550" t="s">
        <v>494</v>
      </c>
      <c r="C2550" s="10">
        <v>5.92</v>
      </c>
      <c r="D2550" s="3">
        <v>32714</v>
      </c>
      <c r="E2550" t="s">
        <v>12</v>
      </c>
      <c r="F2550" t="s">
        <v>8</v>
      </c>
      <c r="G2550" t="s">
        <v>9</v>
      </c>
      <c r="H2550">
        <v>2020</v>
      </c>
      <c r="I2550">
        <v>998</v>
      </c>
      <c r="J2550" t="s">
        <v>10</v>
      </c>
      <c r="K2550" t="str">
        <f>IF(AND(I2550&gt;600,I2550&lt;=1000),"600-1000CC",IF(AND(I2550&gt;1000,I2550&lt;=2000),"1000-2000CC",IF(AND(I2550&gt;2000,I2550&lt;=3000),"2000-3000CC",IF(AND(I2550&gt;3000,I2550&lt;=4000),"3000-4000CC",IF(AND(I2550&gt;4000,I2550&lt;=5000),"4000-5000CC",IF(AND(I2550&gt;5000,I2550&lt;=6000),"&gt;5000CC"))))))</f>
        <v>600-1000CC</v>
      </c>
    </row>
    <row r="2551" spans="1:11" x14ac:dyDescent="0.3">
      <c r="A2551">
        <v>3979</v>
      </c>
      <c r="B2551" t="s">
        <v>1102</v>
      </c>
      <c r="C2551" s="10">
        <v>5.92</v>
      </c>
      <c r="D2551" s="3">
        <v>64535</v>
      </c>
      <c r="E2551" t="s">
        <v>12</v>
      </c>
      <c r="F2551" t="s">
        <v>8</v>
      </c>
      <c r="G2551" t="s">
        <v>9</v>
      </c>
      <c r="H2551">
        <v>2017</v>
      </c>
      <c r="I2551">
        <v>1582</v>
      </c>
      <c r="J2551" t="s">
        <v>10</v>
      </c>
      <c r="K2551" t="str">
        <f>IF(AND(I2551&gt;600,I2551&lt;=1000),"600-1000CC",IF(AND(I2551&gt;1000,I2551&lt;=2000),"1000-2000CC",IF(AND(I2551&gt;2000,I2551&lt;=3000),"2000-3000CC",IF(AND(I2551&gt;3000,I2551&lt;=4000),"3000-4000CC",IF(AND(I2551&gt;4000,I2551&lt;=5000),"4000-5000CC",IF(AND(I2551&gt;5000,I2551&lt;=6000),"&gt;5000CC"))))))</f>
        <v>1000-2000CC</v>
      </c>
    </row>
    <row r="2552" spans="1:11" x14ac:dyDescent="0.3">
      <c r="A2552">
        <v>5098</v>
      </c>
      <c r="B2552" t="s">
        <v>375</v>
      </c>
      <c r="C2552" s="10">
        <v>5.92</v>
      </c>
      <c r="D2552" s="3">
        <v>52401</v>
      </c>
      <c r="E2552" t="s">
        <v>12</v>
      </c>
      <c r="F2552" t="s">
        <v>8</v>
      </c>
      <c r="G2552" t="s">
        <v>9</v>
      </c>
      <c r="H2552">
        <v>2018</v>
      </c>
      <c r="I2552">
        <v>1197</v>
      </c>
      <c r="J2552" t="s">
        <v>10</v>
      </c>
      <c r="K2552" t="str">
        <f>IF(AND(I2552&gt;600,I2552&lt;=1000),"600-1000CC",IF(AND(I2552&gt;1000,I2552&lt;=2000),"1000-2000CC",IF(AND(I2552&gt;2000,I2552&lt;=3000),"2000-3000CC",IF(AND(I2552&gt;3000,I2552&lt;=4000),"3000-4000CC",IF(AND(I2552&gt;4000,I2552&lt;=5000),"4000-5000CC",IF(AND(I2552&gt;5000,I2552&lt;=6000),"&gt;5000CC"))))))</f>
        <v>1000-2000CC</v>
      </c>
    </row>
    <row r="2553" spans="1:11" x14ac:dyDescent="0.3">
      <c r="A2553">
        <v>5108</v>
      </c>
      <c r="B2553" t="s">
        <v>1859</v>
      </c>
      <c r="C2553" s="10">
        <v>5.92</v>
      </c>
      <c r="D2553" s="3">
        <v>52932</v>
      </c>
      <c r="E2553" t="s">
        <v>12</v>
      </c>
      <c r="F2553" t="s">
        <v>8</v>
      </c>
      <c r="G2553" t="s">
        <v>9</v>
      </c>
      <c r="H2553">
        <v>2019</v>
      </c>
      <c r="I2553">
        <v>998</v>
      </c>
      <c r="J2553" t="s">
        <v>10</v>
      </c>
      <c r="K2553" t="str">
        <f>IF(AND(I2553&gt;600,I2553&lt;=1000),"600-1000CC",IF(AND(I2553&gt;1000,I2553&lt;=2000),"1000-2000CC",IF(AND(I2553&gt;2000,I2553&lt;=3000),"2000-3000CC",IF(AND(I2553&gt;3000,I2553&lt;=4000),"3000-4000CC",IF(AND(I2553&gt;4000,I2553&lt;=5000),"4000-5000CC",IF(AND(I2553&gt;5000,I2553&lt;=6000),"&gt;5000CC"))))))</f>
        <v>600-1000CC</v>
      </c>
    </row>
    <row r="2554" spans="1:11" x14ac:dyDescent="0.3">
      <c r="A2554">
        <v>50</v>
      </c>
      <c r="B2554" t="s">
        <v>59</v>
      </c>
      <c r="C2554" s="10">
        <v>5.9</v>
      </c>
      <c r="D2554" s="3">
        <v>32000</v>
      </c>
      <c r="E2554" t="s">
        <v>12</v>
      </c>
      <c r="F2554" t="s">
        <v>13</v>
      </c>
      <c r="G2554" t="s">
        <v>9</v>
      </c>
      <c r="H2554">
        <v>2017</v>
      </c>
      <c r="I2554">
        <v>1197</v>
      </c>
      <c r="J2554" t="s">
        <v>10</v>
      </c>
      <c r="K2554" t="str">
        <f>IF(AND(I2554&gt;600,I2554&lt;=1000),"600-1000CC",IF(AND(I2554&gt;1000,I2554&lt;=2000),"1000-2000CC",IF(AND(I2554&gt;2000,I2554&lt;=3000),"2000-3000CC",IF(AND(I2554&gt;3000,I2554&lt;=4000),"3000-4000CC",IF(AND(I2554&gt;4000,I2554&lt;=5000),"4000-5000CC",IF(AND(I2554&gt;5000,I2554&lt;=6000),"&gt;5000CC"))))))</f>
        <v>1000-2000CC</v>
      </c>
    </row>
    <row r="2555" spans="1:11" x14ac:dyDescent="0.3">
      <c r="A2555">
        <v>114</v>
      </c>
      <c r="B2555" t="s">
        <v>62</v>
      </c>
      <c r="C2555" s="10">
        <v>5.9</v>
      </c>
      <c r="D2555" s="3">
        <v>59000</v>
      </c>
      <c r="E2555" t="s">
        <v>12</v>
      </c>
      <c r="F2555" t="s">
        <v>8</v>
      </c>
      <c r="G2555" t="s">
        <v>9</v>
      </c>
      <c r="H2555">
        <v>2017</v>
      </c>
      <c r="I2555">
        <v>1197</v>
      </c>
      <c r="J2555" t="s">
        <v>10</v>
      </c>
      <c r="K2555" t="str">
        <f>IF(AND(I2555&gt;600,I2555&lt;=1000),"600-1000CC",IF(AND(I2555&gt;1000,I2555&lt;=2000),"1000-2000CC",IF(AND(I2555&gt;2000,I2555&lt;=3000),"2000-3000CC",IF(AND(I2555&gt;3000,I2555&lt;=4000),"3000-4000CC",IF(AND(I2555&gt;4000,I2555&lt;=5000),"4000-5000CC",IF(AND(I2555&gt;5000,I2555&lt;=6000),"&gt;5000CC"))))))</f>
        <v>1000-2000CC</v>
      </c>
    </row>
    <row r="2556" spans="1:11" x14ac:dyDescent="0.3">
      <c r="A2556">
        <v>175</v>
      </c>
      <c r="B2556" t="s">
        <v>76</v>
      </c>
      <c r="C2556" s="10">
        <v>5.9</v>
      </c>
      <c r="D2556" s="3">
        <v>78000</v>
      </c>
      <c r="E2556" t="s">
        <v>7</v>
      </c>
      <c r="F2556" t="s">
        <v>8</v>
      </c>
      <c r="G2556" t="s">
        <v>9</v>
      </c>
      <c r="H2556">
        <v>2015</v>
      </c>
      <c r="I2556">
        <v>1498</v>
      </c>
      <c r="J2556" t="s">
        <v>10</v>
      </c>
      <c r="K2556" t="str">
        <f>IF(AND(I2556&gt;600,I2556&lt;=1000),"600-1000CC",IF(AND(I2556&gt;1000,I2556&lt;=2000),"1000-2000CC",IF(AND(I2556&gt;2000,I2556&lt;=3000),"2000-3000CC",IF(AND(I2556&gt;3000,I2556&lt;=4000),"3000-4000CC",IF(AND(I2556&gt;4000,I2556&lt;=5000),"4000-5000CC",IF(AND(I2556&gt;5000,I2556&lt;=6000),"&gt;5000CC"))))))</f>
        <v>1000-2000CC</v>
      </c>
    </row>
    <row r="2557" spans="1:11" x14ac:dyDescent="0.3">
      <c r="A2557">
        <v>657</v>
      </c>
      <c r="B2557" t="s">
        <v>285</v>
      </c>
      <c r="C2557" s="10">
        <v>5.9</v>
      </c>
      <c r="D2557" s="3">
        <v>63457</v>
      </c>
      <c r="E2557" t="s">
        <v>7</v>
      </c>
      <c r="F2557" t="s">
        <v>8</v>
      </c>
      <c r="G2557" t="s">
        <v>27</v>
      </c>
      <c r="H2557">
        <v>2013</v>
      </c>
      <c r="I2557">
        <v>1591</v>
      </c>
      <c r="J2557" t="s">
        <v>61</v>
      </c>
      <c r="K2557" t="str">
        <f>IF(AND(I2557&gt;600,I2557&lt;=1000),"600-1000CC",IF(AND(I2557&gt;1000,I2557&lt;=2000),"1000-2000CC",IF(AND(I2557&gt;2000,I2557&lt;=3000),"2000-3000CC",IF(AND(I2557&gt;3000,I2557&lt;=4000),"3000-4000CC",IF(AND(I2557&gt;4000,I2557&lt;=5000),"4000-5000CC",IF(AND(I2557&gt;5000,I2557&lt;=6000),"&gt;5000CC"))))))</f>
        <v>1000-2000CC</v>
      </c>
    </row>
    <row r="2558" spans="1:11" x14ac:dyDescent="0.3">
      <c r="A2558">
        <v>1248</v>
      </c>
      <c r="B2558" t="s">
        <v>436</v>
      </c>
      <c r="C2558" s="10">
        <v>5.9</v>
      </c>
      <c r="D2558" s="3">
        <v>90468</v>
      </c>
      <c r="E2558" t="s">
        <v>7</v>
      </c>
      <c r="F2558" t="s">
        <v>8</v>
      </c>
      <c r="G2558" t="s">
        <v>9</v>
      </c>
      <c r="H2558">
        <v>2016</v>
      </c>
      <c r="I2558">
        <v>1497</v>
      </c>
      <c r="J2558" t="s">
        <v>10</v>
      </c>
      <c r="K2558" t="str">
        <f>IF(AND(I2558&gt;600,I2558&lt;=1000),"600-1000CC",IF(AND(I2558&gt;1000,I2558&lt;=2000),"1000-2000CC",IF(AND(I2558&gt;2000,I2558&lt;=3000),"2000-3000CC",IF(AND(I2558&gt;3000,I2558&lt;=4000),"3000-4000CC",IF(AND(I2558&gt;4000,I2558&lt;=5000),"4000-5000CC",IF(AND(I2558&gt;5000,I2558&lt;=6000),"&gt;5000CC"))))))</f>
        <v>1000-2000CC</v>
      </c>
    </row>
    <row r="2559" spans="1:11" x14ac:dyDescent="0.3">
      <c r="A2559">
        <v>1304</v>
      </c>
      <c r="B2559" t="s">
        <v>860</v>
      </c>
      <c r="C2559" s="10">
        <v>5.9</v>
      </c>
      <c r="D2559" s="3">
        <v>59000</v>
      </c>
      <c r="E2559" t="s">
        <v>7</v>
      </c>
      <c r="F2559" t="s">
        <v>8</v>
      </c>
      <c r="G2559" t="s">
        <v>27</v>
      </c>
      <c r="H2559">
        <v>2014</v>
      </c>
      <c r="I2559">
        <v>2179</v>
      </c>
      <c r="J2559" t="s">
        <v>10</v>
      </c>
      <c r="K2559" t="str">
        <f>IF(AND(I2559&gt;600,I2559&lt;=1000),"600-1000CC",IF(AND(I2559&gt;1000,I2559&lt;=2000),"1000-2000CC",IF(AND(I2559&gt;2000,I2559&lt;=3000),"2000-3000CC",IF(AND(I2559&gt;3000,I2559&lt;=4000),"3000-4000CC",IF(AND(I2559&gt;4000,I2559&lt;=5000),"4000-5000CC",IF(AND(I2559&gt;5000,I2559&lt;=6000),"&gt;5000CC"))))))</f>
        <v>2000-3000CC</v>
      </c>
    </row>
    <row r="2560" spans="1:11" x14ac:dyDescent="0.3">
      <c r="A2560">
        <v>1340</v>
      </c>
      <c r="B2560" t="s">
        <v>304</v>
      </c>
      <c r="C2560" s="10">
        <v>5.9</v>
      </c>
      <c r="D2560" s="3">
        <v>60000</v>
      </c>
      <c r="E2560" t="s">
        <v>7</v>
      </c>
      <c r="F2560" t="s">
        <v>8</v>
      </c>
      <c r="G2560" t="s">
        <v>9</v>
      </c>
      <c r="H2560">
        <v>2019</v>
      </c>
      <c r="I2560">
        <v>1197</v>
      </c>
      <c r="J2560" t="s">
        <v>10</v>
      </c>
      <c r="K2560" t="str">
        <f>IF(AND(I2560&gt;600,I2560&lt;=1000),"600-1000CC",IF(AND(I2560&gt;1000,I2560&lt;=2000),"1000-2000CC",IF(AND(I2560&gt;2000,I2560&lt;=3000),"2000-3000CC",IF(AND(I2560&gt;3000,I2560&lt;=4000),"3000-4000CC",IF(AND(I2560&gt;4000,I2560&lt;=5000),"4000-5000CC",IF(AND(I2560&gt;5000,I2560&lt;=6000),"&gt;5000CC"))))))</f>
        <v>1000-2000CC</v>
      </c>
    </row>
    <row r="2561" spans="1:11" x14ac:dyDescent="0.3">
      <c r="A2561">
        <v>1478</v>
      </c>
      <c r="B2561" t="s">
        <v>292</v>
      </c>
      <c r="C2561" s="10">
        <v>5.9</v>
      </c>
      <c r="D2561" s="3">
        <v>70000</v>
      </c>
      <c r="E2561" t="s">
        <v>12</v>
      </c>
      <c r="F2561" t="s">
        <v>8</v>
      </c>
      <c r="G2561" t="s">
        <v>9</v>
      </c>
      <c r="H2561">
        <v>2015</v>
      </c>
      <c r="I2561">
        <v>1998</v>
      </c>
      <c r="J2561" t="s">
        <v>10</v>
      </c>
      <c r="K2561" t="str">
        <f>IF(AND(I2561&gt;600,I2561&lt;=1000),"600-1000CC",IF(AND(I2561&gt;1000,I2561&lt;=2000),"1000-2000CC",IF(AND(I2561&gt;2000,I2561&lt;=3000),"2000-3000CC",IF(AND(I2561&gt;3000,I2561&lt;=4000),"3000-4000CC",IF(AND(I2561&gt;4000,I2561&lt;=5000),"4000-5000CC",IF(AND(I2561&gt;5000,I2561&lt;=6000),"&gt;5000CC"))))))</f>
        <v>1000-2000CC</v>
      </c>
    </row>
    <row r="2562" spans="1:11" x14ac:dyDescent="0.3">
      <c r="A2562">
        <v>1626</v>
      </c>
      <c r="B2562" t="s">
        <v>929</v>
      </c>
      <c r="C2562" s="10">
        <v>5.9</v>
      </c>
      <c r="D2562" s="3">
        <v>56000</v>
      </c>
      <c r="E2562" t="s">
        <v>12</v>
      </c>
      <c r="F2562" t="s">
        <v>8</v>
      </c>
      <c r="G2562" t="s">
        <v>9</v>
      </c>
      <c r="H2562">
        <v>2014</v>
      </c>
      <c r="I2562">
        <v>1461</v>
      </c>
      <c r="J2562" t="s">
        <v>10</v>
      </c>
      <c r="K2562" t="str">
        <f>IF(AND(I2562&gt;600,I2562&lt;=1000),"600-1000CC",IF(AND(I2562&gt;1000,I2562&lt;=2000),"1000-2000CC",IF(AND(I2562&gt;2000,I2562&lt;=3000),"2000-3000CC",IF(AND(I2562&gt;3000,I2562&lt;=4000),"3000-4000CC",IF(AND(I2562&gt;4000,I2562&lt;=5000),"4000-5000CC",IF(AND(I2562&gt;5000,I2562&lt;=6000),"&gt;5000CC"))))))</f>
        <v>1000-2000CC</v>
      </c>
    </row>
    <row r="2563" spans="1:11" x14ac:dyDescent="0.3">
      <c r="A2563">
        <v>1880</v>
      </c>
      <c r="B2563" t="s">
        <v>1035</v>
      </c>
      <c r="C2563" s="10">
        <v>5.9</v>
      </c>
      <c r="D2563" s="3">
        <v>48000</v>
      </c>
      <c r="E2563" t="s">
        <v>12</v>
      </c>
      <c r="F2563" t="s">
        <v>8</v>
      </c>
      <c r="G2563" t="s">
        <v>9</v>
      </c>
      <c r="H2563">
        <v>2015</v>
      </c>
      <c r="I2563">
        <v>1186</v>
      </c>
      <c r="J2563" t="s">
        <v>10</v>
      </c>
      <c r="K2563" t="str">
        <f>IF(AND(I2563&gt;600,I2563&lt;=1000),"600-1000CC",IF(AND(I2563&gt;1000,I2563&lt;=2000),"1000-2000CC",IF(AND(I2563&gt;2000,I2563&lt;=3000),"2000-3000CC",IF(AND(I2563&gt;3000,I2563&lt;=4000),"3000-4000CC",IF(AND(I2563&gt;4000,I2563&lt;=5000),"4000-5000CC",IF(AND(I2563&gt;5000,I2563&lt;=6000),"&gt;5000CC"))))))</f>
        <v>1000-2000CC</v>
      </c>
    </row>
    <row r="2564" spans="1:11" x14ac:dyDescent="0.3">
      <c r="A2564">
        <v>3618</v>
      </c>
      <c r="B2564" t="s">
        <v>530</v>
      </c>
      <c r="C2564" s="10">
        <v>5.9</v>
      </c>
      <c r="D2564" s="3">
        <v>80000</v>
      </c>
      <c r="E2564" t="s">
        <v>12</v>
      </c>
      <c r="F2564" t="s">
        <v>13</v>
      </c>
      <c r="G2564" t="s">
        <v>9</v>
      </c>
      <c r="H2564">
        <v>2019</v>
      </c>
      <c r="I2564">
        <v>1047</v>
      </c>
      <c r="J2564" t="s">
        <v>10</v>
      </c>
      <c r="K2564" t="str">
        <f>IF(AND(I2564&gt;600,I2564&lt;=1000),"600-1000CC",IF(AND(I2564&gt;1000,I2564&lt;=2000),"1000-2000CC",IF(AND(I2564&gt;2000,I2564&lt;=3000),"2000-3000CC",IF(AND(I2564&gt;3000,I2564&lt;=4000),"3000-4000CC",IF(AND(I2564&gt;4000,I2564&lt;=5000),"4000-5000CC",IF(AND(I2564&gt;5000,I2564&lt;=6000),"&gt;5000CC"))))))</f>
        <v>1000-2000CC</v>
      </c>
    </row>
    <row r="2565" spans="1:11" x14ac:dyDescent="0.3">
      <c r="A2565">
        <v>4443</v>
      </c>
      <c r="B2565" t="s">
        <v>459</v>
      </c>
      <c r="C2565" s="10">
        <v>5.9</v>
      </c>
      <c r="D2565" s="3">
        <v>70000</v>
      </c>
      <c r="E2565" t="s">
        <v>7</v>
      </c>
      <c r="F2565" t="s">
        <v>8</v>
      </c>
      <c r="G2565" t="s">
        <v>27</v>
      </c>
      <c r="H2565">
        <v>2015</v>
      </c>
      <c r="I2565">
        <v>2967</v>
      </c>
      <c r="J2565" t="s">
        <v>10</v>
      </c>
      <c r="K2565" t="str">
        <f>IF(AND(I2565&gt;600,I2565&lt;=1000),"600-1000CC",IF(AND(I2565&gt;1000,I2565&lt;=2000),"1000-2000CC",IF(AND(I2565&gt;2000,I2565&lt;=3000),"2000-3000CC",IF(AND(I2565&gt;3000,I2565&lt;=4000),"3000-4000CC",IF(AND(I2565&gt;4000,I2565&lt;=5000),"4000-5000CC",IF(AND(I2565&gt;5000,I2565&lt;=6000),"&gt;5000CC"))))))</f>
        <v>2000-3000CC</v>
      </c>
    </row>
    <row r="2566" spans="1:11" x14ac:dyDescent="0.3">
      <c r="A2566">
        <v>4627</v>
      </c>
      <c r="B2566" t="s">
        <v>1040</v>
      </c>
      <c r="C2566" s="10">
        <v>5.9</v>
      </c>
      <c r="D2566" s="3">
        <v>77000</v>
      </c>
      <c r="E2566" t="s">
        <v>7</v>
      </c>
      <c r="F2566" t="s">
        <v>8</v>
      </c>
      <c r="G2566" t="s">
        <v>9</v>
      </c>
      <c r="H2566">
        <v>2013</v>
      </c>
      <c r="I2566">
        <v>1499</v>
      </c>
      <c r="J2566" t="s">
        <v>10</v>
      </c>
      <c r="K2566" t="str">
        <f>IF(AND(I2566&gt;600,I2566&lt;=1000),"600-1000CC",IF(AND(I2566&gt;1000,I2566&lt;=2000),"1000-2000CC",IF(AND(I2566&gt;2000,I2566&lt;=3000),"2000-3000CC",IF(AND(I2566&gt;3000,I2566&lt;=4000),"3000-4000CC",IF(AND(I2566&gt;4000,I2566&lt;=5000),"4000-5000CC",IF(AND(I2566&gt;5000,I2566&lt;=6000),"&gt;5000CC"))))))</f>
        <v>1000-2000CC</v>
      </c>
    </row>
    <row r="2567" spans="1:11" x14ac:dyDescent="0.3">
      <c r="A2567">
        <v>4799</v>
      </c>
      <c r="B2567" t="s">
        <v>534</v>
      </c>
      <c r="C2567" s="10">
        <v>5.9</v>
      </c>
      <c r="D2567" s="3">
        <v>58300</v>
      </c>
      <c r="E2567" t="s">
        <v>7</v>
      </c>
      <c r="F2567" t="s">
        <v>8</v>
      </c>
      <c r="G2567" t="s">
        <v>9</v>
      </c>
      <c r="H2567">
        <v>2016</v>
      </c>
      <c r="I2567">
        <v>999</v>
      </c>
      <c r="J2567" t="s">
        <v>10</v>
      </c>
      <c r="K2567" t="str">
        <f>IF(AND(I2567&gt;600,I2567&lt;=1000),"600-1000CC",IF(AND(I2567&gt;1000,I2567&lt;=2000),"1000-2000CC",IF(AND(I2567&gt;2000,I2567&lt;=3000),"2000-3000CC",IF(AND(I2567&gt;3000,I2567&lt;=4000),"3000-4000CC",IF(AND(I2567&gt;4000,I2567&lt;=5000),"4000-5000CC",IF(AND(I2567&gt;5000,I2567&lt;=6000),"&gt;5000CC"))))))</f>
        <v>600-1000CC</v>
      </c>
    </row>
    <row r="2568" spans="1:11" x14ac:dyDescent="0.3">
      <c r="A2568">
        <v>4902</v>
      </c>
      <c r="B2568" t="s">
        <v>748</v>
      </c>
      <c r="C2568" s="10">
        <v>5.9</v>
      </c>
      <c r="D2568" s="3">
        <v>75000</v>
      </c>
      <c r="E2568" t="s">
        <v>7</v>
      </c>
      <c r="F2568" t="s">
        <v>8</v>
      </c>
      <c r="G2568" t="s">
        <v>27</v>
      </c>
      <c r="H2568">
        <v>2015</v>
      </c>
      <c r="I2568">
        <v>1197</v>
      </c>
      <c r="J2568" t="s">
        <v>10</v>
      </c>
      <c r="K2568" t="str">
        <f>IF(AND(I2568&gt;600,I2568&lt;=1000),"600-1000CC",IF(AND(I2568&gt;1000,I2568&lt;=2000),"1000-2000CC",IF(AND(I2568&gt;2000,I2568&lt;=3000),"2000-3000CC",IF(AND(I2568&gt;3000,I2568&lt;=4000),"3000-4000CC",IF(AND(I2568&gt;4000,I2568&lt;=5000),"4000-5000CC",IF(AND(I2568&gt;5000,I2568&lt;=6000),"&gt;5000CC"))))))</f>
        <v>1000-2000CC</v>
      </c>
    </row>
    <row r="2569" spans="1:11" x14ac:dyDescent="0.3">
      <c r="A2569">
        <v>5287</v>
      </c>
      <c r="B2569" t="s">
        <v>860</v>
      </c>
      <c r="C2569" s="10">
        <v>5.9</v>
      </c>
      <c r="D2569" s="3">
        <v>59000</v>
      </c>
      <c r="E2569" t="s">
        <v>7</v>
      </c>
      <c r="F2569" t="s">
        <v>8</v>
      </c>
      <c r="G2569" t="s">
        <v>27</v>
      </c>
      <c r="H2569">
        <v>2014</v>
      </c>
      <c r="I2569">
        <v>2755</v>
      </c>
      <c r="J2569" t="s">
        <v>10</v>
      </c>
      <c r="K2569" t="str">
        <f>IF(AND(I2569&gt;600,I2569&lt;=1000),"600-1000CC",IF(AND(I2569&gt;1000,I2569&lt;=2000),"1000-2000CC",IF(AND(I2569&gt;2000,I2569&lt;=3000),"2000-3000CC",IF(AND(I2569&gt;3000,I2569&lt;=4000),"3000-4000CC",IF(AND(I2569&gt;4000,I2569&lt;=5000),"4000-5000CC",IF(AND(I2569&gt;5000,I2569&lt;=6000),"&gt;5000CC"))))))</f>
        <v>2000-3000CC</v>
      </c>
    </row>
    <row r="2570" spans="1:11" x14ac:dyDescent="0.3">
      <c r="A2570">
        <v>5460</v>
      </c>
      <c r="B2570" t="s">
        <v>494</v>
      </c>
      <c r="C2570" s="10">
        <v>5.9</v>
      </c>
      <c r="D2570" s="3">
        <v>40000</v>
      </c>
      <c r="E2570" t="s">
        <v>12</v>
      </c>
      <c r="F2570" t="s">
        <v>8</v>
      </c>
      <c r="G2570" t="s">
        <v>27</v>
      </c>
      <c r="H2570">
        <v>2019</v>
      </c>
      <c r="I2570">
        <v>796</v>
      </c>
      <c r="J2570" t="s">
        <v>53</v>
      </c>
      <c r="K2570" t="str">
        <f>IF(AND(I2570&gt;600,I2570&lt;=1000),"600-1000CC",IF(AND(I2570&gt;1000,I2570&lt;=2000),"1000-2000CC",IF(AND(I2570&gt;2000,I2570&lt;=3000),"2000-3000CC",IF(AND(I2570&gt;3000,I2570&lt;=4000),"3000-4000CC",IF(AND(I2570&gt;4000,I2570&lt;=5000),"4000-5000CC",IF(AND(I2570&gt;5000,I2570&lt;=6000),"&gt;5000CC"))))))</f>
        <v>600-1000CC</v>
      </c>
    </row>
    <row r="2571" spans="1:11" x14ac:dyDescent="0.3">
      <c r="A2571">
        <v>1141</v>
      </c>
      <c r="B2571" t="s">
        <v>795</v>
      </c>
      <c r="C2571" s="10">
        <v>5.89</v>
      </c>
      <c r="D2571" s="3">
        <v>10282</v>
      </c>
      <c r="E2571" t="s">
        <v>12</v>
      </c>
      <c r="F2571" t="s">
        <v>8</v>
      </c>
      <c r="G2571" t="s">
        <v>9</v>
      </c>
      <c r="H2571">
        <v>2020</v>
      </c>
      <c r="I2571">
        <v>1396</v>
      </c>
      <c r="J2571" t="s">
        <v>10</v>
      </c>
      <c r="K2571" t="str">
        <f>IF(AND(I2571&gt;600,I2571&lt;=1000),"600-1000CC",IF(AND(I2571&gt;1000,I2571&lt;=2000),"1000-2000CC",IF(AND(I2571&gt;2000,I2571&lt;=3000),"2000-3000CC",IF(AND(I2571&gt;3000,I2571&lt;=4000),"3000-4000CC",IF(AND(I2571&gt;4000,I2571&lt;=5000),"4000-5000CC",IF(AND(I2571&gt;5000,I2571&lt;=6000),"&gt;5000CC"))))))</f>
        <v>1000-2000CC</v>
      </c>
    </row>
    <row r="2572" spans="1:11" x14ac:dyDescent="0.3">
      <c r="A2572">
        <v>1419</v>
      </c>
      <c r="B2572" t="s">
        <v>795</v>
      </c>
      <c r="C2572" s="10">
        <v>5.89</v>
      </c>
      <c r="D2572" s="3">
        <v>10282</v>
      </c>
      <c r="E2572" t="s">
        <v>12</v>
      </c>
      <c r="F2572" t="s">
        <v>8</v>
      </c>
      <c r="G2572" t="s">
        <v>9</v>
      </c>
      <c r="H2572">
        <v>2020</v>
      </c>
      <c r="I2572">
        <v>2982</v>
      </c>
      <c r="J2572" t="s">
        <v>61</v>
      </c>
      <c r="K2572" t="str">
        <f>IF(AND(I2572&gt;600,I2572&lt;=1000),"600-1000CC",IF(AND(I2572&gt;1000,I2572&lt;=2000),"1000-2000CC",IF(AND(I2572&gt;2000,I2572&lt;=3000),"2000-3000CC",IF(AND(I2572&gt;3000,I2572&lt;=4000),"3000-4000CC",IF(AND(I2572&gt;4000,I2572&lt;=5000),"4000-5000CC",IF(AND(I2572&gt;5000,I2572&lt;=6000),"&gt;5000CC"))))))</f>
        <v>2000-3000CC</v>
      </c>
    </row>
    <row r="2573" spans="1:11" x14ac:dyDescent="0.3">
      <c r="A2573">
        <v>26</v>
      </c>
      <c r="B2573" t="s">
        <v>38</v>
      </c>
      <c r="C2573" s="10">
        <v>5.88</v>
      </c>
      <c r="D2573" s="3">
        <v>79329</v>
      </c>
      <c r="E2573" t="s">
        <v>12</v>
      </c>
      <c r="F2573" t="s">
        <v>8</v>
      </c>
      <c r="G2573" t="s">
        <v>27</v>
      </c>
      <c r="H2573">
        <v>2015</v>
      </c>
      <c r="I2573">
        <v>1591</v>
      </c>
      <c r="J2573" t="s">
        <v>10</v>
      </c>
      <c r="K2573" t="str">
        <f>IF(AND(I2573&gt;600,I2573&lt;=1000),"600-1000CC",IF(AND(I2573&gt;1000,I2573&lt;=2000),"1000-2000CC",IF(AND(I2573&gt;2000,I2573&lt;=3000),"2000-3000CC",IF(AND(I2573&gt;3000,I2573&lt;=4000),"3000-4000CC",IF(AND(I2573&gt;4000,I2573&lt;=5000),"4000-5000CC",IF(AND(I2573&gt;5000,I2573&lt;=6000),"&gt;5000CC"))))))</f>
        <v>1000-2000CC</v>
      </c>
    </row>
    <row r="2574" spans="1:11" x14ac:dyDescent="0.3">
      <c r="A2574">
        <v>292</v>
      </c>
      <c r="B2574" t="s">
        <v>274</v>
      </c>
      <c r="C2574" s="10">
        <v>5.88</v>
      </c>
      <c r="D2574" s="3">
        <v>31172</v>
      </c>
      <c r="E2574" t="s">
        <v>12</v>
      </c>
      <c r="F2574" t="s">
        <v>13</v>
      </c>
      <c r="G2574" t="s">
        <v>27</v>
      </c>
      <c r="H2574">
        <v>2016</v>
      </c>
      <c r="I2574">
        <v>1197</v>
      </c>
      <c r="J2574" t="s">
        <v>10</v>
      </c>
      <c r="K2574" t="str">
        <f>IF(AND(I2574&gt;600,I2574&lt;=1000),"600-1000CC",IF(AND(I2574&gt;1000,I2574&lt;=2000),"1000-2000CC",IF(AND(I2574&gt;2000,I2574&lt;=3000),"2000-3000CC",IF(AND(I2574&gt;3000,I2574&lt;=4000),"3000-4000CC",IF(AND(I2574&gt;4000,I2574&lt;=5000),"4000-5000CC",IF(AND(I2574&gt;5000,I2574&lt;=6000),"&gt;5000CC"))))))</f>
        <v>1000-2000CC</v>
      </c>
    </row>
    <row r="2575" spans="1:11" x14ac:dyDescent="0.3">
      <c r="A2575">
        <v>541</v>
      </c>
      <c r="B2575" t="s">
        <v>462</v>
      </c>
      <c r="C2575" s="10">
        <v>5.88</v>
      </c>
      <c r="D2575" s="3">
        <v>46281</v>
      </c>
      <c r="E2575" t="s">
        <v>12</v>
      </c>
      <c r="F2575" t="s">
        <v>13</v>
      </c>
      <c r="G2575" t="s">
        <v>9</v>
      </c>
      <c r="H2575">
        <v>2016</v>
      </c>
      <c r="I2575">
        <v>1199</v>
      </c>
      <c r="J2575" t="s">
        <v>10</v>
      </c>
      <c r="K2575" t="str">
        <f>IF(AND(I2575&gt;600,I2575&lt;=1000),"600-1000CC",IF(AND(I2575&gt;1000,I2575&lt;=2000),"1000-2000CC",IF(AND(I2575&gt;2000,I2575&lt;=3000),"2000-3000CC",IF(AND(I2575&gt;3000,I2575&lt;=4000),"3000-4000CC",IF(AND(I2575&gt;4000,I2575&lt;=5000),"4000-5000CC",IF(AND(I2575&gt;5000,I2575&lt;=6000),"&gt;5000CC"))))))</f>
        <v>1000-2000CC</v>
      </c>
    </row>
    <row r="2576" spans="1:11" x14ac:dyDescent="0.3">
      <c r="A2576">
        <v>2777</v>
      </c>
      <c r="B2576" t="s">
        <v>922</v>
      </c>
      <c r="C2576" s="10">
        <v>5.88</v>
      </c>
      <c r="D2576" s="3">
        <v>68861</v>
      </c>
      <c r="E2576" t="s">
        <v>7</v>
      </c>
      <c r="F2576" t="s">
        <v>8</v>
      </c>
      <c r="G2576" t="s">
        <v>9</v>
      </c>
      <c r="H2576">
        <v>2016</v>
      </c>
      <c r="I2576">
        <v>1197</v>
      </c>
      <c r="J2576" t="s">
        <v>10</v>
      </c>
      <c r="K2576" t="str">
        <f>IF(AND(I2576&gt;600,I2576&lt;=1000),"600-1000CC",IF(AND(I2576&gt;1000,I2576&lt;=2000),"1000-2000CC",IF(AND(I2576&gt;2000,I2576&lt;=3000),"2000-3000CC",IF(AND(I2576&gt;3000,I2576&lt;=4000),"3000-4000CC",IF(AND(I2576&gt;4000,I2576&lt;=5000),"4000-5000CC",IF(AND(I2576&gt;5000,I2576&lt;=6000),"&gt;5000CC"))))))</f>
        <v>1000-2000CC</v>
      </c>
    </row>
    <row r="2577" spans="1:11" x14ac:dyDescent="0.3">
      <c r="A2577">
        <v>3288</v>
      </c>
      <c r="B2577" t="s">
        <v>825</v>
      </c>
      <c r="C2577" s="10">
        <v>5.88</v>
      </c>
      <c r="D2577" s="3">
        <v>84143</v>
      </c>
      <c r="E2577" t="s">
        <v>7</v>
      </c>
      <c r="F2577" t="s">
        <v>8</v>
      </c>
      <c r="G2577" t="s">
        <v>75</v>
      </c>
      <c r="H2577">
        <v>2019</v>
      </c>
      <c r="I2577">
        <v>2494</v>
      </c>
      <c r="J2577" t="s">
        <v>61</v>
      </c>
      <c r="K2577" t="str">
        <f>IF(AND(I2577&gt;600,I2577&lt;=1000),"600-1000CC",IF(AND(I2577&gt;1000,I2577&lt;=2000),"1000-2000CC",IF(AND(I2577&gt;2000,I2577&lt;=3000),"2000-3000CC",IF(AND(I2577&gt;3000,I2577&lt;=4000),"3000-4000CC",IF(AND(I2577&gt;4000,I2577&lt;=5000),"4000-5000CC",IF(AND(I2577&gt;5000,I2577&lt;=6000),"&gt;5000CC"))))))</f>
        <v>2000-3000CC</v>
      </c>
    </row>
    <row r="2578" spans="1:11" x14ac:dyDescent="0.3">
      <c r="A2578">
        <v>3738</v>
      </c>
      <c r="B2578" t="s">
        <v>1601</v>
      </c>
      <c r="C2578" s="10">
        <v>5.88</v>
      </c>
      <c r="D2578" s="3">
        <v>8876</v>
      </c>
      <c r="E2578" t="s">
        <v>242</v>
      </c>
      <c r="F2578" t="s">
        <v>8</v>
      </c>
      <c r="G2578" t="s">
        <v>9</v>
      </c>
      <c r="H2578">
        <v>2021</v>
      </c>
      <c r="I2578">
        <v>796</v>
      </c>
      <c r="J2578" t="s">
        <v>10</v>
      </c>
      <c r="K2578" t="str">
        <f>IF(AND(I2578&gt;600,I2578&lt;=1000),"600-1000CC",IF(AND(I2578&gt;1000,I2578&lt;=2000),"1000-2000CC",IF(AND(I2578&gt;2000,I2578&lt;=3000),"2000-3000CC",IF(AND(I2578&gt;3000,I2578&lt;=4000),"3000-4000CC",IF(AND(I2578&gt;4000,I2578&lt;=5000),"4000-5000CC",IF(AND(I2578&gt;5000,I2578&lt;=6000),"&gt;5000CC"))))))</f>
        <v>600-1000CC</v>
      </c>
    </row>
    <row r="2579" spans="1:11" x14ac:dyDescent="0.3">
      <c r="A2579">
        <v>4729</v>
      </c>
      <c r="B2579" t="s">
        <v>471</v>
      </c>
      <c r="C2579" s="10">
        <v>5.88</v>
      </c>
      <c r="D2579" s="3">
        <v>120707</v>
      </c>
      <c r="E2579" t="s">
        <v>12</v>
      </c>
      <c r="F2579" t="s">
        <v>8</v>
      </c>
      <c r="G2579" t="s">
        <v>9</v>
      </c>
      <c r="H2579">
        <v>2018</v>
      </c>
      <c r="I2579">
        <v>1248</v>
      </c>
      <c r="J2579" t="s">
        <v>10</v>
      </c>
      <c r="K2579" t="str">
        <f>IF(AND(I2579&gt;600,I2579&lt;=1000),"600-1000CC",IF(AND(I2579&gt;1000,I2579&lt;=2000),"1000-2000CC",IF(AND(I2579&gt;2000,I2579&lt;=3000),"2000-3000CC",IF(AND(I2579&gt;3000,I2579&lt;=4000),"3000-4000CC",IF(AND(I2579&gt;4000,I2579&lt;=5000),"4000-5000CC",IF(AND(I2579&gt;5000,I2579&lt;=6000),"&gt;5000CC"))))))</f>
        <v>1000-2000CC</v>
      </c>
    </row>
    <row r="2580" spans="1:11" x14ac:dyDescent="0.3">
      <c r="A2580">
        <v>4874</v>
      </c>
      <c r="B2580" t="s">
        <v>459</v>
      </c>
      <c r="C2580" s="10">
        <v>5.88</v>
      </c>
      <c r="D2580" s="3">
        <v>64933</v>
      </c>
      <c r="E2580" t="s">
        <v>7</v>
      </c>
      <c r="F2580" t="s">
        <v>8</v>
      </c>
      <c r="G2580" t="s">
        <v>27</v>
      </c>
      <c r="H2580">
        <v>2015</v>
      </c>
      <c r="I2580">
        <v>1451</v>
      </c>
      <c r="J2580" t="s">
        <v>10</v>
      </c>
      <c r="K2580" t="str">
        <f>IF(AND(I2580&gt;600,I2580&lt;=1000),"600-1000CC",IF(AND(I2580&gt;1000,I2580&lt;=2000),"1000-2000CC",IF(AND(I2580&gt;2000,I2580&lt;=3000),"2000-3000CC",IF(AND(I2580&gt;3000,I2580&lt;=4000),"3000-4000CC",IF(AND(I2580&gt;4000,I2580&lt;=5000),"4000-5000CC",IF(AND(I2580&gt;5000,I2580&lt;=6000),"&gt;5000CC"))))))</f>
        <v>1000-2000CC</v>
      </c>
    </row>
    <row r="2581" spans="1:11" x14ac:dyDescent="0.3">
      <c r="A2581">
        <v>3180</v>
      </c>
      <c r="B2581" t="s">
        <v>1410</v>
      </c>
      <c r="C2581" s="10">
        <v>5.87</v>
      </c>
      <c r="D2581" s="3">
        <v>8110</v>
      </c>
      <c r="E2581" t="s">
        <v>12</v>
      </c>
      <c r="F2581" t="s">
        <v>8</v>
      </c>
      <c r="G2581" t="s">
        <v>9</v>
      </c>
      <c r="H2581">
        <v>2020</v>
      </c>
      <c r="I2581">
        <v>1086</v>
      </c>
      <c r="J2581" t="s">
        <v>10</v>
      </c>
      <c r="K2581" t="str">
        <f>IF(AND(I2581&gt;600,I2581&lt;=1000),"600-1000CC",IF(AND(I2581&gt;1000,I2581&lt;=2000),"1000-2000CC",IF(AND(I2581&gt;2000,I2581&lt;=3000),"2000-3000CC",IF(AND(I2581&gt;3000,I2581&lt;=4000),"3000-4000CC",IF(AND(I2581&gt;4000,I2581&lt;=5000),"4000-5000CC",IF(AND(I2581&gt;5000,I2581&lt;=6000),"&gt;5000CC"))))))</f>
        <v>1000-2000CC</v>
      </c>
    </row>
    <row r="2582" spans="1:11" x14ac:dyDescent="0.3">
      <c r="A2582">
        <v>3509</v>
      </c>
      <c r="B2582" t="s">
        <v>1245</v>
      </c>
      <c r="C2582" s="10">
        <v>5.87</v>
      </c>
      <c r="D2582" s="3">
        <v>82177</v>
      </c>
      <c r="E2582" t="s">
        <v>7</v>
      </c>
      <c r="F2582" t="s">
        <v>8</v>
      </c>
      <c r="G2582" t="s">
        <v>9</v>
      </c>
      <c r="H2582">
        <v>2018</v>
      </c>
      <c r="I2582">
        <v>1461</v>
      </c>
      <c r="J2582" t="s">
        <v>10</v>
      </c>
      <c r="K2582" t="str">
        <f>IF(AND(I2582&gt;600,I2582&lt;=1000),"600-1000CC",IF(AND(I2582&gt;1000,I2582&lt;=2000),"1000-2000CC",IF(AND(I2582&gt;2000,I2582&lt;=3000),"2000-3000CC",IF(AND(I2582&gt;3000,I2582&lt;=4000),"3000-4000CC",IF(AND(I2582&gt;4000,I2582&lt;=5000),"4000-5000CC",IF(AND(I2582&gt;5000,I2582&lt;=6000),"&gt;5000CC"))))))</f>
        <v>1000-2000CC</v>
      </c>
    </row>
    <row r="2583" spans="1:11" x14ac:dyDescent="0.3">
      <c r="A2583">
        <v>3742</v>
      </c>
      <c r="B2583" t="s">
        <v>494</v>
      </c>
      <c r="C2583" s="10">
        <v>5.87</v>
      </c>
      <c r="D2583" s="3">
        <v>9535</v>
      </c>
      <c r="E2583" t="s">
        <v>12</v>
      </c>
      <c r="F2583" t="s">
        <v>8</v>
      </c>
      <c r="G2583" t="s">
        <v>9</v>
      </c>
      <c r="H2583">
        <v>2021</v>
      </c>
      <c r="I2583">
        <v>1197</v>
      </c>
      <c r="J2583" t="s">
        <v>10</v>
      </c>
      <c r="K2583" t="str">
        <f>IF(AND(I2583&gt;600,I2583&lt;=1000),"600-1000CC",IF(AND(I2583&gt;1000,I2583&lt;=2000),"1000-2000CC",IF(AND(I2583&gt;2000,I2583&lt;=3000),"2000-3000CC",IF(AND(I2583&gt;3000,I2583&lt;=4000),"3000-4000CC",IF(AND(I2583&gt;4000,I2583&lt;=5000),"4000-5000CC",IF(AND(I2583&gt;5000,I2583&lt;=6000),"&gt;5000CC"))))))</f>
        <v>1000-2000CC</v>
      </c>
    </row>
    <row r="2584" spans="1:11" x14ac:dyDescent="0.3">
      <c r="A2584">
        <v>2473</v>
      </c>
      <c r="B2584" t="s">
        <v>1247</v>
      </c>
      <c r="C2584" s="10">
        <v>5.86</v>
      </c>
      <c r="D2584" s="3">
        <v>57778</v>
      </c>
      <c r="E2584" t="s">
        <v>12</v>
      </c>
      <c r="F2584" t="s">
        <v>8</v>
      </c>
      <c r="G2584" t="s">
        <v>9</v>
      </c>
      <c r="H2584">
        <v>2020</v>
      </c>
      <c r="I2584">
        <v>796</v>
      </c>
      <c r="J2584" t="s">
        <v>10</v>
      </c>
      <c r="K2584" t="str">
        <f>IF(AND(I2584&gt;600,I2584&lt;=1000),"600-1000CC",IF(AND(I2584&gt;1000,I2584&lt;=2000),"1000-2000CC",IF(AND(I2584&gt;2000,I2584&lt;=3000),"2000-3000CC",IF(AND(I2584&gt;3000,I2584&lt;=4000),"3000-4000CC",IF(AND(I2584&gt;4000,I2584&lt;=5000),"4000-5000CC",IF(AND(I2584&gt;5000,I2584&lt;=6000),"&gt;5000CC"))))))</f>
        <v>600-1000CC</v>
      </c>
    </row>
    <row r="2585" spans="1:11" x14ac:dyDescent="0.3">
      <c r="A2585">
        <v>2747</v>
      </c>
      <c r="B2585" t="s">
        <v>1226</v>
      </c>
      <c r="C2585" s="10">
        <v>5.86</v>
      </c>
      <c r="D2585" s="3">
        <v>56000</v>
      </c>
      <c r="E2585" t="s">
        <v>7</v>
      </c>
      <c r="F2585" t="s">
        <v>8</v>
      </c>
      <c r="G2585" t="s">
        <v>9</v>
      </c>
      <c r="H2585">
        <v>2017</v>
      </c>
      <c r="I2585">
        <v>1248</v>
      </c>
      <c r="J2585" t="s">
        <v>10</v>
      </c>
      <c r="K2585" t="str">
        <f>IF(AND(I2585&gt;600,I2585&lt;=1000),"600-1000CC",IF(AND(I2585&gt;1000,I2585&lt;=2000),"1000-2000CC",IF(AND(I2585&gt;2000,I2585&lt;=3000),"2000-3000CC",IF(AND(I2585&gt;3000,I2585&lt;=4000),"3000-4000CC",IF(AND(I2585&gt;4000,I2585&lt;=5000),"4000-5000CC",IF(AND(I2585&gt;5000,I2585&lt;=6000),"&gt;5000CC"))))))</f>
        <v>1000-2000CC</v>
      </c>
    </row>
    <row r="2586" spans="1:11" x14ac:dyDescent="0.3">
      <c r="A2586">
        <v>5030</v>
      </c>
      <c r="B2586" t="s">
        <v>887</v>
      </c>
      <c r="C2586" s="10">
        <v>5.86</v>
      </c>
      <c r="D2586" s="3">
        <v>55519</v>
      </c>
      <c r="E2586" t="s">
        <v>12</v>
      </c>
      <c r="F2586" t="s">
        <v>13</v>
      </c>
      <c r="G2586" t="s">
        <v>9</v>
      </c>
      <c r="H2586">
        <v>2018</v>
      </c>
      <c r="I2586">
        <v>1198</v>
      </c>
      <c r="J2586" t="s">
        <v>10</v>
      </c>
      <c r="K2586" t="str">
        <f>IF(AND(I2586&gt;600,I2586&lt;=1000),"600-1000CC",IF(AND(I2586&gt;1000,I2586&lt;=2000),"1000-2000CC",IF(AND(I2586&gt;2000,I2586&lt;=3000),"2000-3000CC",IF(AND(I2586&gt;3000,I2586&lt;=4000),"3000-4000CC",IF(AND(I2586&gt;4000,I2586&lt;=5000),"4000-5000CC",IF(AND(I2586&gt;5000,I2586&lt;=6000),"&gt;5000CC"))))))</f>
        <v>1000-2000CC</v>
      </c>
    </row>
    <row r="2587" spans="1:11" x14ac:dyDescent="0.3">
      <c r="A2587">
        <v>511</v>
      </c>
      <c r="B2587" t="s">
        <v>440</v>
      </c>
      <c r="C2587" s="10">
        <v>5.85</v>
      </c>
      <c r="D2587" s="3">
        <v>15000</v>
      </c>
      <c r="E2587" t="s">
        <v>12</v>
      </c>
      <c r="F2587" t="s">
        <v>8</v>
      </c>
      <c r="G2587" t="s">
        <v>27</v>
      </c>
      <c r="H2587">
        <v>2022</v>
      </c>
      <c r="I2587">
        <v>1298</v>
      </c>
      <c r="J2587" t="s">
        <v>10</v>
      </c>
      <c r="K2587" t="str">
        <f>IF(AND(I2587&gt;600,I2587&lt;=1000),"600-1000CC",IF(AND(I2587&gt;1000,I2587&lt;=2000),"1000-2000CC",IF(AND(I2587&gt;2000,I2587&lt;=3000),"2000-3000CC",IF(AND(I2587&gt;3000,I2587&lt;=4000),"3000-4000CC",IF(AND(I2587&gt;4000,I2587&lt;=5000),"4000-5000CC",IF(AND(I2587&gt;5000,I2587&lt;=6000),"&gt;5000CC"))))))</f>
        <v>1000-2000CC</v>
      </c>
    </row>
    <row r="2588" spans="1:11" x14ac:dyDescent="0.3">
      <c r="A2588">
        <v>581</v>
      </c>
      <c r="B2588" t="s">
        <v>32</v>
      </c>
      <c r="C2588" s="10">
        <v>5.85</v>
      </c>
      <c r="D2588" s="3">
        <v>41000</v>
      </c>
      <c r="E2588" t="s">
        <v>12</v>
      </c>
      <c r="F2588" t="s">
        <v>8</v>
      </c>
      <c r="G2588" t="s">
        <v>9</v>
      </c>
      <c r="H2588">
        <v>2016</v>
      </c>
      <c r="I2588">
        <v>1197</v>
      </c>
      <c r="J2588" t="s">
        <v>10</v>
      </c>
      <c r="K2588" t="str">
        <f>IF(AND(I2588&gt;600,I2588&lt;=1000),"600-1000CC",IF(AND(I2588&gt;1000,I2588&lt;=2000),"1000-2000CC",IF(AND(I2588&gt;2000,I2588&lt;=3000),"2000-3000CC",IF(AND(I2588&gt;3000,I2588&lt;=4000),"3000-4000CC",IF(AND(I2588&gt;4000,I2588&lt;=5000),"4000-5000CC",IF(AND(I2588&gt;5000,I2588&lt;=6000),"&gt;5000CC"))))))</f>
        <v>1000-2000CC</v>
      </c>
    </row>
    <row r="2589" spans="1:11" x14ac:dyDescent="0.3">
      <c r="A2589">
        <v>1089</v>
      </c>
      <c r="B2589" t="s">
        <v>22</v>
      </c>
      <c r="C2589" s="10">
        <v>5.85</v>
      </c>
      <c r="D2589" s="3">
        <v>88658</v>
      </c>
      <c r="E2589" t="s">
        <v>12</v>
      </c>
      <c r="F2589" t="s">
        <v>8</v>
      </c>
      <c r="G2589" t="s">
        <v>9</v>
      </c>
      <c r="H2589">
        <v>2017</v>
      </c>
      <c r="I2589">
        <v>2498</v>
      </c>
      <c r="J2589" t="s">
        <v>53</v>
      </c>
      <c r="K2589" t="str">
        <f>IF(AND(I2589&gt;600,I2589&lt;=1000),"600-1000CC",IF(AND(I2589&gt;1000,I2589&lt;=2000),"1000-2000CC",IF(AND(I2589&gt;2000,I2589&lt;=3000),"2000-3000CC",IF(AND(I2589&gt;3000,I2589&lt;=4000),"3000-4000CC",IF(AND(I2589&gt;4000,I2589&lt;=5000),"4000-5000CC",IF(AND(I2589&gt;5000,I2589&lt;=6000),"&gt;5000CC"))))))</f>
        <v>2000-3000CC</v>
      </c>
    </row>
    <row r="2590" spans="1:11" x14ac:dyDescent="0.3">
      <c r="A2590">
        <v>1358</v>
      </c>
      <c r="B2590" t="s">
        <v>22</v>
      </c>
      <c r="C2590" s="10">
        <v>5.85</v>
      </c>
      <c r="D2590" s="3">
        <v>88658</v>
      </c>
      <c r="E2590" t="s">
        <v>12</v>
      </c>
      <c r="F2590" t="s">
        <v>8</v>
      </c>
      <c r="G2590" t="s">
        <v>9</v>
      </c>
      <c r="H2590">
        <v>2017</v>
      </c>
      <c r="I2590">
        <v>2498</v>
      </c>
      <c r="J2590" t="s">
        <v>53</v>
      </c>
      <c r="K2590" t="str">
        <f>IF(AND(I2590&gt;600,I2590&lt;=1000),"600-1000CC",IF(AND(I2590&gt;1000,I2590&lt;=2000),"1000-2000CC",IF(AND(I2590&gt;2000,I2590&lt;=3000),"2000-3000CC",IF(AND(I2590&gt;3000,I2590&lt;=4000),"3000-4000CC",IF(AND(I2590&gt;4000,I2590&lt;=5000),"4000-5000CC",IF(AND(I2590&gt;5000,I2590&lt;=6000),"&gt;5000CC"))))))</f>
        <v>2000-3000CC</v>
      </c>
    </row>
    <row r="2591" spans="1:11" x14ac:dyDescent="0.3">
      <c r="A2591">
        <v>1694</v>
      </c>
      <c r="B2591" t="s">
        <v>959</v>
      </c>
      <c r="C2591" s="10">
        <v>5.85</v>
      </c>
      <c r="D2591" s="3">
        <v>50000</v>
      </c>
      <c r="E2591" t="s">
        <v>7</v>
      </c>
      <c r="F2591" t="s">
        <v>8</v>
      </c>
      <c r="G2591" t="s">
        <v>9</v>
      </c>
      <c r="H2591">
        <v>2012</v>
      </c>
      <c r="I2591">
        <v>1493</v>
      </c>
      <c r="J2591" t="s">
        <v>61</v>
      </c>
      <c r="K2591" t="str">
        <f>IF(AND(I2591&gt;600,I2591&lt;=1000),"600-1000CC",IF(AND(I2591&gt;1000,I2591&lt;=2000),"1000-2000CC",IF(AND(I2591&gt;2000,I2591&lt;=3000),"2000-3000CC",IF(AND(I2591&gt;3000,I2591&lt;=4000),"3000-4000CC",IF(AND(I2591&gt;4000,I2591&lt;=5000),"4000-5000CC",IF(AND(I2591&gt;5000,I2591&lt;=6000),"&gt;5000CC"))))))</f>
        <v>1000-2000CC</v>
      </c>
    </row>
    <row r="2592" spans="1:11" x14ac:dyDescent="0.3">
      <c r="A2592">
        <v>2435</v>
      </c>
      <c r="B2592" t="s">
        <v>672</v>
      </c>
      <c r="C2592" s="10">
        <v>5.85</v>
      </c>
      <c r="D2592" s="3">
        <v>48007</v>
      </c>
      <c r="E2592" t="s">
        <v>7</v>
      </c>
      <c r="F2592" t="s">
        <v>8</v>
      </c>
      <c r="G2592" t="s">
        <v>27</v>
      </c>
      <c r="H2592">
        <v>2015</v>
      </c>
      <c r="I2592">
        <v>1248</v>
      </c>
      <c r="J2592" t="s">
        <v>61</v>
      </c>
      <c r="K2592" t="str">
        <f>IF(AND(I2592&gt;600,I2592&lt;=1000),"600-1000CC",IF(AND(I2592&gt;1000,I2592&lt;=2000),"1000-2000CC",IF(AND(I2592&gt;2000,I2592&lt;=3000),"2000-3000CC",IF(AND(I2592&gt;3000,I2592&lt;=4000),"3000-4000CC",IF(AND(I2592&gt;4000,I2592&lt;=5000),"4000-5000CC",IF(AND(I2592&gt;5000,I2592&lt;=6000),"&gt;5000CC"))))))</f>
        <v>1000-2000CC</v>
      </c>
    </row>
    <row r="2593" spans="1:11" x14ac:dyDescent="0.3">
      <c r="A2593">
        <v>3988</v>
      </c>
      <c r="B2593" t="s">
        <v>938</v>
      </c>
      <c r="C2593" s="10">
        <v>5.84</v>
      </c>
      <c r="D2593" s="3">
        <v>29723</v>
      </c>
      <c r="E2593" t="s">
        <v>12</v>
      </c>
      <c r="F2593" t="s">
        <v>8</v>
      </c>
      <c r="G2593" t="s">
        <v>9</v>
      </c>
      <c r="H2593">
        <v>2016</v>
      </c>
      <c r="I2593">
        <v>1198</v>
      </c>
      <c r="J2593" t="s">
        <v>61</v>
      </c>
      <c r="K2593" t="str">
        <f>IF(AND(I2593&gt;600,I2593&lt;=1000),"600-1000CC",IF(AND(I2593&gt;1000,I2593&lt;=2000),"1000-2000CC",IF(AND(I2593&gt;2000,I2593&lt;=3000),"2000-3000CC",IF(AND(I2593&gt;3000,I2593&lt;=4000),"3000-4000CC",IF(AND(I2593&gt;4000,I2593&lt;=5000),"4000-5000CC",IF(AND(I2593&gt;5000,I2593&lt;=6000),"&gt;5000CC"))))))</f>
        <v>1000-2000CC</v>
      </c>
    </row>
    <row r="2594" spans="1:11" x14ac:dyDescent="0.3">
      <c r="A2594">
        <v>521</v>
      </c>
      <c r="B2594" t="s">
        <v>203</v>
      </c>
      <c r="C2594" s="10">
        <v>5.83</v>
      </c>
      <c r="D2594" s="3">
        <v>32590</v>
      </c>
      <c r="E2594" t="s">
        <v>12</v>
      </c>
      <c r="F2594" t="s">
        <v>8</v>
      </c>
      <c r="G2594" t="s">
        <v>9</v>
      </c>
      <c r="H2594">
        <v>2017</v>
      </c>
      <c r="I2594">
        <v>1497</v>
      </c>
      <c r="J2594" t="s">
        <v>10</v>
      </c>
      <c r="K2594" t="str">
        <f>IF(AND(I2594&gt;600,I2594&lt;=1000),"600-1000CC",IF(AND(I2594&gt;1000,I2594&lt;=2000),"1000-2000CC",IF(AND(I2594&gt;2000,I2594&lt;=3000),"2000-3000CC",IF(AND(I2594&gt;3000,I2594&lt;=4000),"3000-4000CC",IF(AND(I2594&gt;4000,I2594&lt;=5000),"4000-5000CC",IF(AND(I2594&gt;5000,I2594&lt;=6000),"&gt;5000CC"))))))</f>
        <v>1000-2000CC</v>
      </c>
    </row>
    <row r="2595" spans="1:11" x14ac:dyDescent="0.3">
      <c r="A2595">
        <v>2968</v>
      </c>
      <c r="B2595" t="s">
        <v>1070</v>
      </c>
      <c r="C2595" s="10">
        <v>5.83</v>
      </c>
      <c r="D2595" s="3">
        <v>58437</v>
      </c>
      <c r="E2595" t="s">
        <v>7</v>
      </c>
      <c r="F2595" t="s">
        <v>8</v>
      </c>
      <c r="G2595" t="s">
        <v>27</v>
      </c>
      <c r="H2595">
        <v>2014</v>
      </c>
      <c r="I2595">
        <v>998</v>
      </c>
      <c r="J2595" t="s">
        <v>10</v>
      </c>
      <c r="K2595" t="str">
        <f>IF(AND(I2595&gt;600,I2595&lt;=1000),"600-1000CC",IF(AND(I2595&gt;1000,I2595&lt;=2000),"1000-2000CC",IF(AND(I2595&gt;2000,I2595&lt;=3000),"2000-3000CC",IF(AND(I2595&gt;3000,I2595&lt;=4000),"3000-4000CC",IF(AND(I2595&gt;4000,I2595&lt;=5000),"4000-5000CC",IF(AND(I2595&gt;5000,I2595&lt;=6000),"&gt;5000CC"))))))</f>
        <v>600-1000CC</v>
      </c>
    </row>
    <row r="2596" spans="1:11" x14ac:dyDescent="0.3">
      <c r="A2596">
        <v>3754</v>
      </c>
      <c r="B2596" t="s">
        <v>1397</v>
      </c>
      <c r="C2596" s="10">
        <v>5.83</v>
      </c>
      <c r="D2596" s="3">
        <v>276459</v>
      </c>
      <c r="E2596" t="s">
        <v>7</v>
      </c>
      <c r="F2596" t="s">
        <v>8</v>
      </c>
      <c r="G2596" t="s">
        <v>75</v>
      </c>
      <c r="H2596">
        <v>2014</v>
      </c>
      <c r="I2596">
        <v>2179</v>
      </c>
      <c r="J2596" t="s">
        <v>61</v>
      </c>
      <c r="K2596" t="str">
        <f>IF(AND(I2596&gt;600,I2596&lt;=1000),"600-1000CC",IF(AND(I2596&gt;1000,I2596&lt;=2000),"1000-2000CC",IF(AND(I2596&gt;2000,I2596&lt;=3000),"2000-3000CC",IF(AND(I2596&gt;3000,I2596&lt;=4000),"3000-4000CC",IF(AND(I2596&gt;4000,I2596&lt;=5000),"4000-5000CC",IF(AND(I2596&gt;5000,I2596&lt;=6000),"&gt;5000CC"))))))</f>
        <v>2000-3000CC</v>
      </c>
    </row>
    <row r="2597" spans="1:11" x14ac:dyDescent="0.3">
      <c r="A2597">
        <v>1055</v>
      </c>
      <c r="B2597" t="s">
        <v>759</v>
      </c>
      <c r="C2597" s="10">
        <v>5.82</v>
      </c>
      <c r="D2597" s="3">
        <v>69720</v>
      </c>
      <c r="E2597" t="s">
        <v>12</v>
      </c>
      <c r="F2597" t="s">
        <v>8</v>
      </c>
      <c r="G2597" t="s">
        <v>9</v>
      </c>
      <c r="H2597">
        <v>2017</v>
      </c>
      <c r="I2597">
        <v>1061</v>
      </c>
      <c r="J2597" t="s">
        <v>10</v>
      </c>
      <c r="K2597" t="str">
        <f>IF(AND(I2597&gt;600,I2597&lt;=1000),"600-1000CC",IF(AND(I2597&gt;1000,I2597&lt;=2000),"1000-2000CC",IF(AND(I2597&gt;2000,I2597&lt;=3000),"2000-3000CC",IF(AND(I2597&gt;3000,I2597&lt;=4000),"3000-4000CC",IF(AND(I2597&gt;4000,I2597&lt;=5000),"4000-5000CC",IF(AND(I2597&gt;5000,I2597&lt;=6000),"&gt;5000CC"))))))</f>
        <v>1000-2000CC</v>
      </c>
    </row>
    <row r="2598" spans="1:11" x14ac:dyDescent="0.3">
      <c r="A2598">
        <v>4826</v>
      </c>
      <c r="B2598" t="s">
        <v>494</v>
      </c>
      <c r="C2598" s="10">
        <v>5.82</v>
      </c>
      <c r="D2598" s="3">
        <v>6356</v>
      </c>
      <c r="E2598" t="s">
        <v>12</v>
      </c>
      <c r="F2598" t="s">
        <v>8</v>
      </c>
      <c r="G2598" t="s">
        <v>9</v>
      </c>
      <c r="H2598">
        <v>2021</v>
      </c>
      <c r="I2598">
        <v>1248</v>
      </c>
      <c r="J2598" t="s">
        <v>10</v>
      </c>
      <c r="K2598" t="str">
        <f>IF(AND(I2598&gt;600,I2598&lt;=1000),"600-1000CC",IF(AND(I2598&gt;1000,I2598&lt;=2000),"1000-2000CC",IF(AND(I2598&gt;2000,I2598&lt;=3000),"2000-3000CC",IF(AND(I2598&gt;3000,I2598&lt;=4000),"3000-4000CC",IF(AND(I2598&gt;4000,I2598&lt;=5000),"4000-5000CC",IF(AND(I2598&gt;5000,I2598&lt;=6000),"&gt;5000CC"))))))</f>
        <v>1000-2000CC</v>
      </c>
    </row>
    <row r="2599" spans="1:11" x14ac:dyDescent="0.3">
      <c r="A2599">
        <v>2425</v>
      </c>
      <c r="B2599" t="s">
        <v>447</v>
      </c>
      <c r="C2599" s="10">
        <v>5.81</v>
      </c>
      <c r="D2599" s="3">
        <v>20064</v>
      </c>
      <c r="E2599" t="s">
        <v>12</v>
      </c>
      <c r="F2599" t="s">
        <v>8</v>
      </c>
      <c r="G2599" t="s">
        <v>9</v>
      </c>
      <c r="H2599">
        <v>2019</v>
      </c>
      <c r="I2599">
        <v>1086</v>
      </c>
      <c r="J2599" t="s">
        <v>10</v>
      </c>
      <c r="K2599" t="str">
        <f>IF(AND(I2599&gt;600,I2599&lt;=1000),"600-1000CC",IF(AND(I2599&gt;1000,I2599&lt;=2000),"1000-2000CC",IF(AND(I2599&gt;2000,I2599&lt;=3000),"2000-3000CC",IF(AND(I2599&gt;3000,I2599&lt;=4000),"3000-4000CC",IF(AND(I2599&gt;4000,I2599&lt;=5000),"4000-5000CC",IF(AND(I2599&gt;5000,I2599&lt;=6000),"&gt;5000CC"))))))</f>
        <v>1000-2000CC</v>
      </c>
    </row>
    <row r="2600" spans="1:11" x14ac:dyDescent="0.3">
      <c r="A2600">
        <v>4692</v>
      </c>
      <c r="B2600" t="s">
        <v>60</v>
      </c>
      <c r="C2600" s="10">
        <v>5.81</v>
      </c>
      <c r="D2600" s="3">
        <v>103448</v>
      </c>
      <c r="E2600" t="s">
        <v>7</v>
      </c>
      <c r="F2600" t="s">
        <v>8</v>
      </c>
      <c r="G2600" t="s">
        <v>27</v>
      </c>
      <c r="H2600">
        <v>2014</v>
      </c>
      <c r="I2600">
        <v>2179</v>
      </c>
      <c r="J2600" t="s">
        <v>10</v>
      </c>
      <c r="K2600" t="str">
        <f>IF(AND(I2600&gt;600,I2600&lt;=1000),"600-1000CC",IF(AND(I2600&gt;1000,I2600&lt;=2000),"1000-2000CC",IF(AND(I2600&gt;2000,I2600&lt;=3000),"2000-3000CC",IF(AND(I2600&gt;3000,I2600&lt;=4000),"3000-4000CC",IF(AND(I2600&gt;4000,I2600&lt;=5000),"4000-5000CC",IF(AND(I2600&gt;5000,I2600&lt;=6000),"&gt;5000CC"))))))</f>
        <v>2000-3000CC</v>
      </c>
    </row>
    <row r="2601" spans="1:11" x14ac:dyDescent="0.3">
      <c r="A2601">
        <v>719</v>
      </c>
      <c r="B2601" t="s">
        <v>464</v>
      </c>
      <c r="C2601" s="10">
        <v>5.8</v>
      </c>
      <c r="D2601" s="3">
        <v>55000</v>
      </c>
      <c r="E2601" t="s">
        <v>12</v>
      </c>
      <c r="F2601" t="s">
        <v>8</v>
      </c>
      <c r="G2601" t="s">
        <v>9</v>
      </c>
      <c r="H2601">
        <v>2015</v>
      </c>
      <c r="I2601">
        <v>998</v>
      </c>
      <c r="J2601" t="s">
        <v>10</v>
      </c>
      <c r="K2601" t="str">
        <f>IF(AND(I2601&gt;600,I2601&lt;=1000),"600-1000CC",IF(AND(I2601&gt;1000,I2601&lt;=2000),"1000-2000CC",IF(AND(I2601&gt;2000,I2601&lt;=3000),"2000-3000CC",IF(AND(I2601&gt;3000,I2601&lt;=4000),"3000-4000CC",IF(AND(I2601&gt;4000,I2601&lt;=5000),"4000-5000CC",IF(AND(I2601&gt;5000,I2601&lt;=6000),"&gt;5000CC"))))))</f>
        <v>600-1000CC</v>
      </c>
    </row>
    <row r="2602" spans="1:11" x14ac:dyDescent="0.3">
      <c r="A2602">
        <v>925</v>
      </c>
      <c r="B2602" t="s">
        <v>681</v>
      </c>
      <c r="C2602" s="10">
        <v>5.8</v>
      </c>
      <c r="D2602" s="3">
        <v>90000</v>
      </c>
      <c r="E2602" t="s">
        <v>7</v>
      </c>
      <c r="F2602" t="s">
        <v>8</v>
      </c>
      <c r="G2602" t="s">
        <v>9</v>
      </c>
      <c r="H2602">
        <v>2014</v>
      </c>
      <c r="I2602">
        <v>2523</v>
      </c>
      <c r="J2602" t="s">
        <v>10</v>
      </c>
      <c r="K2602" t="str">
        <f>IF(AND(I2602&gt;600,I2602&lt;=1000),"600-1000CC",IF(AND(I2602&gt;1000,I2602&lt;=2000),"1000-2000CC",IF(AND(I2602&gt;2000,I2602&lt;=3000),"2000-3000CC",IF(AND(I2602&gt;3000,I2602&lt;=4000),"3000-4000CC",IF(AND(I2602&gt;4000,I2602&lt;=5000),"4000-5000CC",IF(AND(I2602&gt;5000,I2602&lt;=6000),"&gt;5000CC"))))))</f>
        <v>2000-3000CC</v>
      </c>
    </row>
    <row r="2603" spans="1:11" x14ac:dyDescent="0.3">
      <c r="A2603">
        <v>1658</v>
      </c>
      <c r="B2603" t="s">
        <v>944</v>
      </c>
      <c r="C2603" s="10">
        <v>5.8</v>
      </c>
      <c r="D2603" s="3">
        <v>98778</v>
      </c>
      <c r="E2603" t="s">
        <v>12</v>
      </c>
      <c r="F2603" t="s">
        <v>8</v>
      </c>
      <c r="G2603" t="s">
        <v>9</v>
      </c>
      <c r="H2603">
        <v>2017</v>
      </c>
      <c r="I2603">
        <v>1197</v>
      </c>
      <c r="J2603" t="s">
        <v>10</v>
      </c>
      <c r="K2603" t="str">
        <f>IF(AND(I2603&gt;600,I2603&lt;=1000),"600-1000CC",IF(AND(I2603&gt;1000,I2603&lt;=2000),"1000-2000CC",IF(AND(I2603&gt;2000,I2603&lt;=3000),"2000-3000CC",IF(AND(I2603&gt;3000,I2603&lt;=4000),"3000-4000CC",IF(AND(I2603&gt;4000,I2603&lt;=5000),"4000-5000CC",IF(AND(I2603&gt;5000,I2603&lt;=6000),"&gt;5000CC"))))))</f>
        <v>1000-2000CC</v>
      </c>
    </row>
    <row r="2604" spans="1:11" x14ac:dyDescent="0.3">
      <c r="A2604">
        <v>2012</v>
      </c>
      <c r="B2604" t="s">
        <v>16</v>
      </c>
      <c r="C2604" s="10">
        <v>5.8</v>
      </c>
      <c r="D2604" s="3">
        <v>21300</v>
      </c>
      <c r="E2604" t="s">
        <v>12</v>
      </c>
      <c r="F2604" t="s">
        <v>8</v>
      </c>
      <c r="G2604" t="s">
        <v>9</v>
      </c>
      <c r="H2604">
        <v>2016</v>
      </c>
      <c r="I2604">
        <v>1462</v>
      </c>
      <c r="J2604" t="s">
        <v>10</v>
      </c>
      <c r="K2604" t="str">
        <f>IF(AND(I2604&gt;600,I2604&lt;=1000),"600-1000CC",IF(AND(I2604&gt;1000,I2604&lt;=2000),"1000-2000CC",IF(AND(I2604&gt;2000,I2604&lt;=3000),"2000-3000CC",IF(AND(I2604&gt;3000,I2604&lt;=4000),"3000-4000CC",IF(AND(I2604&gt;4000,I2604&lt;=5000),"4000-5000CC",IF(AND(I2604&gt;5000,I2604&lt;=6000),"&gt;5000CC"))))))</f>
        <v>1000-2000CC</v>
      </c>
    </row>
    <row r="2605" spans="1:11" x14ac:dyDescent="0.3">
      <c r="A2605">
        <v>2119</v>
      </c>
      <c r="B2605" t="s">
        <v>1120</v>
      </c>
      <c r="C2605" s="10">
        <v>5.8</v>
      </c>
      <c r="D2605" s="3">
        <v>10000</v>
      </c>
      <c r="E2605" t="s">
        <v>242</v>
      </c>
      <c r="F2605" t="s">
        <v>8</v>
      </c>
      <c r="G2605" t="s">
        <v>9</v>
      </c>
      <c r="H2605">
        <v>2021</v>
      </c>
      <c r="I2605">
        <v>1198</v>
      </c>
      <c r="J2605" t="s">
        <v>61</v>
      </c>
      <c r="K2605" t="str">
        <f>IF(AND(I2605&gt;600,I2605&lt;=1000),"600-1000CC",IF(AND(I2605&gt;1000,I2605&lt;=2000),"1000-2000CC",IF(AND(I2605&gt;2000,I2605&lt;=3000),"2000-3000CC",IF(AND(I2605&gt;3000,I2605&lt;=4000),"3000-4000CC",IF(AND(I2605&gt;4000,I2605&lt;=5000),"4000-5000CC",IF(AND(I2605&gt;5000,I2605&lt;=6000),"&gt;5000CC"))))))</f>
        <v>1000-2000CC</v>
      </c>
    </row>
    <row r="2606" spans="1:11" x14ac:dyDescent="0.3">
      <c r="A2606">
        <v>2295</v>
      </c>
      <c r="B2606" t="s">
        <v>1181</v>
      </c>
      <c r="C2606" s="10">
        <v>5.8</v>
      </c>
      <c r="D2606" s="3">
        <v>46364</v>
      </c>
      <c r="E2606" t="s">
        <v>12</v>
      </c>
      <c r="F2606" t="s">
        <v>13</v>
      </c>
      <c r="G2606" t="s">
        <v>9</v>
      </c>
      <c r="H2606">
        <v>2018</v>
      </c>
      <c r="I2606">
        <v>1198</v>
      </c>
      <c r="J2606" t="s">
        <v>10</v>
      </c>
      <c r="K2606" t="str">
        <f>IF(AND(I2606&gt;600,I2606&lt;=1000),"600-1000CC",IF(AND(I2606&gt;1000,I2606&lt;=2000),"1000-2000CC",IF(AND(I2606&gt;2000,I2606&lt;=3000),"2000-3000CC",IF(AND(I2606&gt;3000,I2606&lt;=4000),"3000-4000CC",IF(AND(I2606&gt;4000,I2606&lt;=5000),"4000-5000CC",IF(AND(I2606&gt;5000,I2606&lt;=6000),"&gt;5000CC"))))))</f>
        <v>1000-2000CC</v>
      </c>
    </row>
    <row r="2607" spans="1:11" x14ac:dyDescent="0.3">
      <c r="A2607">
        <v>2555</v>
      </c>
      <c r="B2607" t="s">
        <v>1247</v>
      </c>
      <c r="C2607" s="10">
        <v>5.8</v>
      </c>
      <c r="D2607" s="3">
        <v>35000</v>
      </c>
      <c r="E2607" t="s">
        <v>12</v>
      </c>
      <c r="F2607" t="s">
        <v>8</v>
      </c>
      <c r="G2607" t="s">
        <v>9</v>
      </c>
      <c r="H2607">
        <v>2020</v>
      </c>
      <c r="I2607">
        <v>814</v>
      </c>
      <c r="J2607" t="s">
        <v>10</v>
      </c>
      <c r="K2607" t="str">
        <f>IF(AND(I2607&gt;600,I2607&lt;=1000),"600-1000CC",IF(AND(I2607&gt;1000,I2607&lt;=2000),"1000-2000CC",IF(AND(I2607&gt;2000,I2607&lt;=3000),"2000-3000CC",IF(AND(I2607&gt;3000,I2607&lt;=4000),"3000-4000CC",IF(AND(I2607&gt;4000,I2607&lt;=5000),"4000-5000CC",IF(AND(I2607&gt;5000,I2607&lt;=6000),"&gt;5000CC"))))))</f>
        <v>600-1000CC</v>
      </c>
    </row>
    <row r="2608" spans="1:11" x14ac:dyDescent="0.3">
      <c r="A2608">
        <v>2583</v>
      </c>
      <c r="B2608" t="s">
        <v>291</v>
      </c>
      <c r="C2608" s="10">
        <v>5.8</v>
      </c>
      <c r="D2608" s="3">
        <v>17500</v>
      </c>
      <c r="E2608" t="s">
        <v>12</v>
      </c>
      <c r="F2608" t="s">
        <v>8</v>
      </c>
      <c r="G2608" t="s">
        <v>27</v>
      </c>
      <c r="H2608">
        <v>2019</v>
      </c>
      <c r="I2608">
        <v>2982</v>
      </c>
      <c r="J2608" t="s">
        <v>61</v>
      </c>
      <c r="K2608" t="str">
        <f>IF(AND(I2608&gt;600,I2608&lt;=1000),"600-1000CC",IF(AND(I2608&gt;1000,I2608&lt;=2000),"1000-2000CC",IF(AND(I2608&gt;2000,I2608&lt;=3000),"2000-3000CC",IF(AND(I2608&gt;3000,I2608&lt;=4000),"3000-4000CC",IF(AND(I2608&gt;4000,I2608&lt;=5000),"4000-5000CC",IF(AND(I2608&gt;5000,I2608&lt;=6000),"&gt;5000CC"))))))</f>
        <v>2000-3000CC</v>
      </c>
    </row>
    <row r="2609" spans="1:11" x14ac:dyDescent="0.3">
      <c r="A2609">
        <v>3055</v>
      </c>
      <c r="B2609" t="s">
        <v>591</v>
      </c>
      <c r="C2609" s="10">
        <v>5.8</v>
      </c>
      <c r="D2609" s="3">
        <v>110000</v>
      </c>
      <c r="E2609" t="s">
        <v>7</v>
      </c>
      <c r="F2609" t="s">
        <v>8</v>
      </c>
      <c r="G2609" t="s">
        <v>9</v>
      </c>
      <c r="H2609">
        <v>2020</v>
      </c>
      <c r="I2609">
        <v>2982</v>
      </c>
      <c r="J2609" t="s">
        <v>10</v>
      </c>
      <c r="K2609" t="str">
        <f>IF(AND(I2609&gt;600,I2609&lt;=1000),"600-1000CC",IF(AND(I2609&gt;1000,I2609&lt;=2000),"1000-2000CC",IF(AND(I2609&gt;2000,I2609&lt;=3000),"2000-3000CC",IF(AND(I2609&gt;3000,I2609&lt;=4000),"3000-4000CC",IF(AND(I2609&gt;4000,I2609&lt;=5000),"4000-5000CC",IF(AND(I2609&gt;5000,I2609&lt;=6000),"&gt;5000CC"))))))</f>
        <v>2000-3000CC</v>
      </c>
    </row>
    <row r="2610" spans="1:11" x14ac:dyDescent="0.3">
      <c r="A2610">
        <v>3601</v>
      </c>
      <c r="B2610" t="s">
        <v>1565</v>
      </c>
      <c r="C2610" s="10">
        <v>5.8</v>
      </c>
      <c r="D2610" s="3">
        <v>90000</v>
      </c>
      <c r="E2610" t="s">
        <v>7</v>
      </c>
      <c r="F2610" t="s">
        <v>8</v>
      </c>
      <c r="G2610" t="s">
        <v>9</v>
      </c>
      <c r="H2610">
        <v>2019</v>
      </c>
      <c r="I2610">
        <v>1799</v>
      </c>
      <c r="J2610" t="s">
        <v>10</v>
      </c>
      <c r="K2610" t="str">
        <f>IF(AND(I2610&gt;600,I2610&lt;=1000),"600-1000CC",IF(AND(I2610&gt;1000,I2610&lt;=2000),"1000-2000CC",IF(AND(I2610&gt;2000,I2610&lt;=3000),"2000-3000CC",IF(AND(I2610&gt;3000,I2610&lt;=4000),"3000-4000CC",IF(AND(I2610&gt;4000,I2610&lt;=5000),"4000-5000CC",IF(AND(I2610&gt;5000,I2610&lt;=6000),"&gt;5000CC"))))))</f>
        <v>1000-2000CC</v>
      </c>
    </row>
    <row r="2611" spans="1:11" x14ac:dyDescent="0.3">
      <c r="A2611">
        <v>3990</v>
      </c>
      <c r="B2611" t="s">
        <v>1670</v>
      </c>
      <c r="C2611" s="10">
        <v>5.8</v>
      </c>
      <c r="D2611" s="3">
        <v>25175</v>
      </c>
      <c r="E2611" t="s">
        <v>12</v>
      </c>
      <c r="F2611" t="s">
        <v>13</v>
      </c>
      <c r="G2611" t="s">
        <v>9</v>
      </c>
      <c r="H2611">
        <v>2020</v>
      </c>
      <c r="I2611">
        <v>998</v>
      </c>
      <c r="J2611" t="s">
        <v>10</v>
      </c>
      <c r="K2611" t="str">
        <f>IF(AND(I2611&gt;600,I2611&lt;=1000),"600-1000CC",IF(AND(I2611&gt;1000,I2611&lt;=2000),"1000-2000CC",IF(AND(I2611&gt;2000,I2611&lt;=3000),"2000-3000CC",IF(AND(I2611&gt;3000,I2611&lt;=4000),"3000-4000CC",IF(AND(I2611&gt;4000,I2611&lt;=5000),"4000-5000CC",IF(AND(I2611&gt;5000,I2611&lt;=6000),"&gt;5000CC"))))))</f>
        <v>600-1000CC</v>
      </c>
    </row>
    <row r="2612" spans="1:11" x14ac:dyDescent="0.3">
      <c r="A2612">
        <v>4476</v>
      </c>
      <c r="B2612" t="s">
        <v>1751</v>
      </c>
      <c r="C2612" s="10">
        <v>5.8</v>
      </c>
      <c r="D2612" s="3">
        <v>210000</v>
      </c>
      <c r="E2612" t="s">
        <v>7</v>
      </c>
      <c r="F2612" t="s">
        <v>8</v>
      </c>
      <c r="G2612" t="s">
        <v>9</v>
      </c>
      <c r="H2612">
        <v>2008</v>
      </c>
      <c r="I2612">
        <v>1197</v>
      </c>
      <c r="J2612" t="s">
        <v>10</v>
      </c>
      <c r="K2612" t="str">
        <f>IF(AND(I2612&gt;600,I2612&lt;=1000),"600-1000CC",IF(AND(I2612&gt;1000,I2612&lt;=2000),"1000-2000CC",IF(AND(I2612&gt;2000,I2612&lt;=3000),"2000-3000CC",IF(AND(I2612&gt;3000,I2612&lt;=4000),"3000-4000CC",IF(AND(I2612&gt;4000,I2612&lt;=5000),"4000-5000CC",IF(AND(I2612&gt;5000,I2612&lt;=6000),"&gt;5000CC"))))))</f>
        <v>1000-2000CC</v>
      </c>
    </row>
    <row r="2613" spans="1:11" x14ac:dyDescent="0.3">
      <c r="A2613">
        <v>1699</v>
      </c>
      <c r="B2613" t="s">
        <v>203</v>
      </c>
      <c r="C2613" s="10">
        <v>5.79</v>
      </c>
      <c r="D2613" s="3">
        <v>32400</v>
      </c>
      <c r="E2613" t="s">
        <v>12</v>
      </c>
      <c r="F2613" t="s">
        <v>8</v>
      </c>
      <c r="G2613" t="s">
        <v>9</v>
      </c>
      <c r="H2613">
        <v>2016</v>
      </c>
      <c r="I2613">
        <v>1197</v>
      </c>
      <c r="J2613" t="s">
        <v>10</v>
      </c>
      <c r="K2613" t="str">
        <f>IF(AND(I2613&gt;600,I2613&lt;=1000),"600-1000CC",IF(AND(I2613&gt;1000,I2613&lt;=2000),"1000-2000CC",IF(AND(I2613&gt;2000,I2613&lt;=3000),"2000-3000CC",IF(AND(I2613&gt;3000,I2613&lt;=4000),"3000-4000CC",IF(AND(I2613&gt;4000,I2613&lt;=5000),"4000-5000CC",IF(AND(I2613&gt;5000,I2613&lt;=6000),"&gt;5000CC"))))))</f>
        <v>1000-2000CC</v>
      </c>
    </row>
    <row r="2614" spans="1:11" x14ac:dyDescent="0.3">
      <c r="A2614">
        <v>820</v>
      </c>
      <c r="B2614" t="s">
        <v>617</v>
      </c>
      <c r="C2614" s="10">
        <v>5.78</v>
      </c>
      <c r="D2614" s="3">
        <v>38985</v>
      </c>
      <c r="E2614" t="s">
        <v>12</v>
      </c>
      <c r="F2614" t="s">
        <v>8</v>
      </c>
      <c r="G2614" t="s">
        <v>27</v>
      </c>
      <c r="H2614">
        <v>2020</v>
      </c>
      <c r="I2614">
        <v>1197</v>
      </c>
      <c r="J2614" t="s">
        <v>10</v>
      </c>
      <c r="K2614" t="str">
        <f>IF(AND(I2614&gt;600,I2614&lt;=1000),"600-1000CC",IF(AND(I2614&gt;1000,I2614&lt;=2000),"1000-2000CC",IF(AND(I2614&gt;2000,I2614&lt;=3000),"2000-3000CC",IF(AND(I2614&gt;3000,I2614&lt;=4000),"3000-4000CC",IF(AND(I2614&gt;4000,I2614&lt;=5000),"4000-5000CC",IF(AND(I2614&gt;5000,I2614&lt;=6000),"&gt;5000CC"))))))</f>
        <v>1000-2000CC</v>
      </c>
    </row>
    <row r="2615" spans="1:11" x14ac:dyDescent="0.3">
      <c r="A2615">
        <v>3984</v>
      </c>
      <c r="B2615" t="s">
        <v>1668</v>
      </c>
      <c r="C2615" s="10">
        <v>5.78</v>
      </c>
      <c r="D2615" s="3">
        <v>91449</v>
      </c>
      <c r="E2615" t="s">
        <v>12</v>
      </c>
      <c r="F2615" t="s">
        <v>8</v>
      </c>
      <c r="G2615" t="s">
        <v>9</v>
      </c>
      <c r="H2615">
        <v>2019</v>
      </c>
      <c r="I2615">
        <v>1248</v>
      </c>
      <c r="J2615" t="s">
        <v>61</v>
      </c>
      <c r="K2615" t="str">
        <f>IF(AND(I2615&gt;600,I2615&lt;=1000),"600-1000CC",IF(AND(I2615&gt;1000,I2615&lt;=2000),"1000-2000CC",IF(AND(I2615&gt;2000,I2615&lt;=3000),"2000-3000CC",IF(AND(I2615&gt;3000,I2615&lt;=4000),"3000-4000CC",IF(AND(I2615&gt;4000,I2615&lt;=5000),"4000-5000CC",IF(AND(I2615&gt;5000,I2615&lt;=6000),"&gt;5000CC"))))))</f>
        <v>1000-2000CC</v>
      </c>
    </row>
    <row r="2616" spans="1:11" x14ac:dyDescent="0.3">
      <c r="A2616">
        <v>4248</v>
      </c>
      <c r="B2616" t="s">
        <v>1177</v>
      </c>
      <c r="C2616" s="10">
        <v>5.78</v>
      </c>
      <c r="D2616" s="3">
        <v>5240</v>
      </c>
      <c r="E2616" t="s">
        <v>12</v>
      </c>
      <c r="F2616" t="s">
        <v>8</v>
      </c>
      <c r="G2616" t="s">
        <v>9</v>
      </c>
      <c r="H2616">
        <v>2019</v>
      </c>
      <c r="I2616">
        <v>1493</v>
      </c>
      <c r="J2616" t="s">
        <v>10</v>
      </c>
      <c r="K2616" t="str">
        <f>IF(AND(I2616&gt;600,I2616&lt;=1000),"600-1000CC",IF(AND(I2616&gt;1000,I2616&lt;=2000),"1000-2000CC",IF(AND(I2616&gt;2000,I2616&lt;=3000),"2000-3000CC",IF(AND(I2616&gt;3000,I2616&lt;=4000),"3000-4000CC",IF(AND(I2616&gt;4000,I2616&lt;=5000),"4000-5000CC",IF(AND(I2616&gt;5000,I2616&lt;=6000),"&gt;5000CC"))))))</f>
        <v>1000-2000CC</v>
      </c>
    </row>
    <row r="2617" spans="1:11" x14ac:dyDescent="0.3">
      <c r="A2617">
        <v>4863</v>
      </c>
      <c r="B2617" t="s">
        <v>554</v>
      </c>
      <c r="C2617" s="10">
        <v>5.78</v>
      </c>
      <c r="D2617" s="3">
        <v>179308</v>
      </c>
      <c r="E2617" t="s">
        <v>7</v>
      </c>
      <c r="F2617" t="s">
        <v>13</v>
      </c>
      <c r="G2617" t="s">
        <v>27</v>
      </c>
      <c r="H2617">
        <v>2013</v>
      </c>
      <c r="I2617">
        <v>1495</v>
      </c>
      <c r="J2617" t="s">
        <v>10</v>
      </c>
      <c r="K2617" t="str">
        <f>IF(AND(I2617&gt;600,I2617&lt;=1000),"600-1000CC",IF(AND(I2617&gt;1000,I2617&lt;=2000),"1000-2000CC",IF(AND(I2617&gt;2000,I2617&lt;=3000),"2000-3000CC",IF(AND(I2617&gt;3000,I2617&lt;=4000),"3000-4000CC",IF(AND(I2617&gt;4000,I2617&lt;=5000),"4000-5000CC",IF(AND(I2617&gt;5000,I2617&lt;=6000),"&gt;5000CC"))))))</f>
        <v>1000-2000CC</v>
      </c>
    </row>
    <row r="2618" spans="1:11" x14ac:dyDescent="0.3">
      <c r="A2618">
        <v>3976</v>
      </c>
      <c r="B2618" t="s">
        <v>1667</v>
      </c>
      <c r="C2618" s="10">
        <v>5.77</v>
      </c>
      <c r="D2618" s="3">
        <v>9453</v>
      </c>
      <c r="E2618" t="s">
        <v>12</v>
      </c>
      <c r="F2618" t="s">
        <v>8</v>
      </c>
      <c r="G2618" t="s">
        <v>9</v>
      </c>
      <c r="H2618">
        <v>2022</v>
      </c>
      <c r="I2618">
        <v>1086</v>
      </c>
      <c r="J2618" t="s">
        <v>10</v>
      </c>
      <c r="K2618" t="str">
        <f>IF(AND(I2618&gt;600,I2618&lt;=1000),"600-1000CC",IF(AND(I2618&gt;1000,I2618&lt;=2000),"1000-2000CC",IF(AND(I2618&gt;2000,I2618&lt;=3000),"2000-3000CC",IF(AND(I2618&gt;3000,I2618&lt;=4000),"3000-4000CC",IF(AND(I2618&gt;4000,I2618&lt;=5000),"4000-5000CC",IF(AND(I2618&gt;5000,I2618&lt;=6000),"&gt;5000CC"))))))</f>
        <v>1000-2000CC</v>
      </c>
    </row>
    <row r="2619" spans="1:11" x14ac:dyDescent="0.3">
      <c r="A2619">
        <v>1859</v>
      </c>
      <c r="B2619" t="s">
        <v>1027</v>
      </c>
      <c r="C2619" s="10">
        <v>5.76</v>
      </c>
      <c r="D2619" s="3">
        <v>9000</v>
      </c>
      <c r="E2619" t="s">
        <v>12</v>
      </c>
      <c r="F2619" t="s">
        <v>13</v>
      </c>
      <c r="G2619" t="s">
        <v>9</v>
      </c>
      <c r="H2619">
        <v>2020</v>
      </c>
      <c r="I2619">
        <v>3198</v>
      </c>
      <c r="J2619" t="s">
        <v>61</v>
      </c>
      <c r="K2619" t="str">
        <f>IF(AND(I2619&gt;600,I2619&lt;=1000),"600-1000CC",IF(AND(I2619&gt;1000,I2619&lt;=2000),"1000-2000CC",IF(AND(I2619&gt;2000,I2619&lt;=3000),"2000-3000CC",IF(AND(I2619&gt;3000,I2619&lt;=4000),"3000-4000CC",IF(AND(I2619&gt;4000,I2619&lt;=5000),"4000-5000CC",IF(AND(I2619&gt;5000,I2619&lt;=6000),"&gt;5000CC"))))))</f>
        <v>3000-4000CC</v>
      </c>
    </row>
    <row r="2620" spans="1:11" x14ac:dyDescent="0.3">
      <c r="A2620">
        <v>195</v>
      </c>
      <c r="B2620" t="s">
        <v>189</v>
      </c>
      <c r="C2620" s="10">
        <v>5.75</v>
      </c>
      <c r="D2620" s="3">
        <v>38000</v>
      </c>
      <c r="E2620" t="s">
        <v>12</v>
      </c>
      <c r="F2620" t="s">
        <v>8</v>
      </c>
      <c r="G2620" t="s">
        <v>9</v>
      </c>
      <c r="H2620">
        <v>2019</v>
      </c>
      <c r="I2620">
        <v>1197</v>
      </c>
      <c r="J2620" t="s">
        <v>10</v>
      </c>
      <c r="K2620" t="str">
        <f>IF(AND(I2620&gt;600,I2620&lt;=1000),"600-1000CC",IF(AND(I2620&gt;1000,I2620&lt;=2000),"1000-2000CC",IF(AND(I2620&gt;2000,I2620&lt;=3000),"2000-3000CC",IF(AND(I2620&gt;3000,I2620&lt;=4000),"3000-4000CC",IF(AND(I2620&gt;4000,I2620&lt;=5000),"4000-5000CC",IF(AND(I2620&gt;5000,I2620&lt;=6000),"&gt;5000CC"))))))</f>
        <v>1000-2000CC</v>
      </c>
    </row>
    <row r="2621" spans="1:11" x14ac:dyDescent="0.3">
      <c r="A2621">
        <v>245</v>
      </c>
      <c r="B2621" t="s">
        <v>235</v>
      </c>
      <c r="C2621" s="10">
        <v>5.75</v>
      </c>
      <c r="D2621" s="3">
        <v>28000</v>
      </c>
      <c r="E2621" t="s">
        <v>7</v>
      </c>
      <c r="F2621" t="s">
        <v>8</v>
      </c>
      <c r="G2621" t="s">
        <v>9</v>
      </c>
      <c r="H2621">
        <v>2017</v>
      </c>
      <c r="I2621">
        <v>1461</v>
      </c>
      <c r="J2621" t="s">
        <v>10</v>
      </c>
      <c r="K2621" t="str">
        <f>IF(AND(I2621&gt;600,I2621&lt;=1000),"600-1000CC",IF(AND(I2621&gt;1000,I2621&lt;=2000),"1000-2000CC",IF(AND(I2621&gt;2000,I2621&lt;=3000),"2000-3000CC",IF(AND(I2621&gt;3000,I2621&lt;=4000),"3000-4000CC",IF(AND(I2621&gt;4000,I2621&lt;=5000),"4000-5000CC",IF(AND(I2621&gt;5000,I2621&lt;=6000),"&gt;5000CC"))))))</f>
        <v>1000-2000CC</v>
      </c>
    </row>
    <row r="2622" spans="1:11" x14ac:dyDescent="0.3">
      <c r="A2622">
        <v>317</v>
      </c>
      <c r="B2622" t="s">
        <v>26</v>
      </c>
      <c r="C2622" s="10">
        <v>5.75</v>
      </c>
      <c r="D2622" s="3">
        <v>67000</v>
      </c>
      <c r="E2622" t="s">
        <v>12</v>
      </c>
      <c r="F2622" t="s">
        <v>13</v>
      </c>
      <c r="G2622" t="s">
        <v>9</v>
      </c>
      <c r="H2622">
        <v>2015</v>
      </c>
      <c r="I2622">
        <v>1197</v>
      </c>
      <c r="J2622" t="s">
        <v>10</v>
      </c>
      <c r="K2622" t="str">
        <f>IF(AND(I2622&gt;600,I2622&lt;=1000),"600-1000CC",IF(AND(I2622&gt;1000,I2622&lt;=2000),"1000-2000CC",IF(AND(I2622&gt;2000,I2622&lt;=3000),"2000-3000CC",IF(AND(I2622&gt;3000,I2622&lt;=4000),"3000-4000CC",IF(AND(I2622&gt;4000,I2622&lt;=5000),"4000-5000CC",IF(AND(I2622&gt;5000,I2622&lt;=6000),"&gt;5000CC"))))))</f>
        <v>1000-2000CC</v>
      </c>
    </row>
    <row r="2623" spans="1:11" x14ac:dyDescent="0.3">
      <c r="A2623">
        <v>402</v>
      </c>
      <c r="B2623" t="s">
        <v>324</v>
      </c>
      <c r="C2623" s="10">
        <v>5.75</v>
      </c>
      <c r="D2623" s="3">
        <v>73000</v>
      </c>
      <c r="E2623" t="s">
        <v>12</v>
      </c>
      <c r="F2623" t="s">
        <v>8</v>
      </c>
      <c r="G2623" t="s">
        <v>9</v>
      </c>
      <c r="H2623">
        <v>2013</v>
      </c>
      <c r="I2623">
        <v>1497</v>
      </c>
      <c r="J2623" t="s">
        <v>10</v>
      </c>
      <c r="K2623" t="str">
        <f>IF(AND(I2623&gt;600,I2623&lt;=1000),"600-1000CC",IF(AND(I2623&gt;1000,I2623&lt;=2000),"1000-2000CC",IF(AND(I2623&gt;2000,I2623&lt;=3000),"2000-3000CC",IF(AND(I2623&gt;3000,I2623&lt;=4000),"3000-4000CC",IF(AND(I2623&gt;4000,I2623&lt;=5000),"4000-5000CC",IF(AND(I2623&gt;5000,I2623&lt;=6000),"&gt;5000CC"))))))</f>
        <v>1000-2000CC</v>
      </c>
    </row>
    <row r="2624" spans="1:11" x14ac:dyDescent="0.3">
      <c r="A2624">
        <v>424</v>
      </c>
      <c r="B2624" t="s">
        <v>369</v>
      </c>
      <c r="C2624" s="10">
        <v>5.75</v>
      </c>
      <c r="D2624" s="3">
        <v>11000</v>
      </c>
      <c r="E2624" t="s">
        <v>12</v>
      </c>
      <c r="F2624" t="s">
        <v>8</v>
      </c>
      <c r="G2624" t="s">
        <v>9</v>
      </c>
      <c r="H2624">
        <v>2018</v>
      </c>
      <c r="I2624">
        <v>1197</v>
      </c>
      <c r="J2624" t="s">
        <v>10</v>
      </c>
      <c r="K2624" t="str">
        <f>IF(AND(I2624&gt;600,I2624&lt;=1000),"600-1000CC",IF(AND(I2624&gt;1000,I2624&lt;=2000),"1000-2000CC",IF(AND(I2624&gt;2000,I2624&lt;=3000),"2000-3000CC",IF(AND(I2624&gt;3000,I2624&lt;=4000),"3000-4000CC",IF(AND(I2624&gt;4000,I2624&lt;=5000),"4000-5000CC",IF(AND(I2624&gt;5000,I2624&lt;=6000),"&gt;5000CC"))))))</f>
        <v>1000-2000CC</v>
      </c>
    </row>
    <row r="2625" spans="1:11" x14ac:dyDescent="0.3">
      <c r="A2625">
        <v>504</v>
      </c>
      <c r="B2625" t="s">
        <v>361</v>
      </c>
      <c r="C2625" s="10">
        <v>5.75</v>
      </c>
      <c r="D2625" s="3">
        <v>56000</v>
      </c>
      <c r="E2625" t="s">
        <v>12</v>
      </c>
      <c r="F2625" t="s">
        <v>8</v>
      </c>
      <c r="G2625" t="s">
        <v>27</v>
      </c>
      <c r="H2625">
        <v>2014</v>
      </c>
      <c r="I2625">
        <v>1248</v>
      </c>
      <c r="J2625" t="s">
        <v>10</v>
      </c>
      <c r="K2625" t="str">
        <f>IF(AND(I2625&gt;600,I2625&lt;=1000),"600-1000CC",IF(AND(I2625&gt;1000,I2625&lt;=2000),"1000-2000CC",IF(AND(I2625&gt;2000,I2625&lt;=3000),"2000-3000CC",IF(AND(I2625&gt;3000,I2625&lt;=4000),"3000-4000CC",IF(AND(I2625&gt;4000,I2625&lt;=5000),"4000-5000CC",IF(AND(I2625&gt;5000,I2625&lt;=6000),"&gt;5000CC"))))))</f>
        <v>1000-2000CC</v>
      </c>
    </row>
    <row r="2626" spans="1:11" x14ac:dyDescent="0.3">
      <c r="A2626">
        <v>526</v>
      </c>
      <c r="B2626" t="s">
        <v>91</v>
      </c>
      <c r="C2626" s="10">
        <v>5.75</v>
      </c>
      <c r="D2626" s="3">
        <v>37965</v>
      </c>
      <c r="E2626" t="s">
        <v>12</v>
      </c>
      <c r="F2626" t="s">
        <v>8</v>
      </c>
      <c r="G2626" t="s">
        <v>9</v>
      </c>
      <c r="H2626">
        <v>2017</v>
      </c>
      <c r="I2626">
        <v>1197</v>
      </c>
      <c r="J2626" t="s">
        <v>10</v>
      </c>
      <c r="K2626" t="str">
        <f>IF(AND(I2626&gt;600,I2626&lt;=1000),"600-1000CC",IF(AND(I2626&gt;1000,I2626&lt;=2000),"1000-2000CC",IF(AND(I2626&gt;2000,I2626&lt;=3000),"2000-3000CC",IF(AND(I2626&gt;3000,I2626&lt;=4000),"3000-4000CC",IF(AND(I2626&gt;4000,I2626&lt;=5000),"4000-5000CC",IF(AND(I2626&gt;5000,I2626&lt;=6000),"&gt;5000CC"))))))</f>
        <v>1000-2000CC</v>
      </c>
    </row>
    <row r="2627" spans="1:11" x14ac:dyDescent="0.3">
      <c r="A2627">
        <v>572</v>
      </c>
      <c r="B2627" t="s">
        <v>245</v>
      </c>
      <c r="C2627" s="10">
        <v>5.75</v>
      </c>
      <c r="D2627" s="3">
        <v>68000</v>
      </c>
      <c r="E2627" t="s">
        <v>12</v>
      </c>
      <c r="F2627" t="s">
        <v>13</v>
      </c>
      <c r="G2627" t="s">
        <v>9</v>
      </c>
      <c r="H2627">
        <v>2016</v>
      </c>
      <c r="I2627">
        <v>1199</v>
      </c>
      <c r="J2627" t="s">
        <v>10</v>
      </c>
      <c r="K2627" t="str">
        <f>IF(AND(I2627&gt;600,I2627&lt;=1000),"600-1000CC",IF(AND(I2627&gt;1000,I2627&lt;=2000),"1000-2000CC",IF(AND(I2627&gt;2000,I2627&lt;=3000),"2000-3000CC",IF(AND(I2627&gt;3000,I2627&lt;=4000),"3000-4000CC",IF(AND(I2627&gt;4000,I2627&lt;=5000),"4000-5000CC",IF(AND(I2627&gt;5000,I2627&lt;=6000),"&gt;5000CC"))))))</f>
        <v>1000-2000CC</v>
      </c>
    </row>
    <row r="2628" spans="1:11" x14ac:dyDescent="0.3">
      <c r="A2628">
        <v>625</v>
      </c>
      <c r="B2628" t="s">
        <v>210</v>
      </c>
      <c r="C2628" s="10">
        <v>5.75</v>
      </c>
      <c r="D2628" s="3">
        <v>17348</v>
      </c>
      <c r="E2628" t="s">
        <v>12</v>
      </c>
      <c r="F2628" t="s">
        <v>13</v>
      </c>
      <c r="G2628" t="s">
        <v>27</v>
      </c>
      <c r="H2628">
        <v>2017</v>
      </c>
      <c r="I2628">
        <v>1968</v>
      </c>
      <c r="J2628" t="s">
        <v>10</v>
      </c>
      <c r="K2628" t="str">
        <f>IF(AND(I2628&gt;600,I2628&lt;=1000),"600-1000CC",IF(AND(I2628&gt;1000,I2628&lt;=2000),"1000-2000CC",IF(AND(I2628&gt;2000,I2628&lt;=3000),"2000-3000CC",IF(AND(I2628&gt;3000,I2628&lt;=4000),"3000-4000CC",IF(AND(I2628&gt;4000,I2628&lt;=5000),"4000-5000CC",IF(AND(I2628&gt;5000,I2628&lt;=6000),"&gt;5000CC"))))))</f>
        <v>1000-2000CC</v>
      </c>
    </row>
    <row r="2629" spans="1:11" x14ac:dyDescent="0.3">
      <c r="A2629">
        <v>670</v>
      </c>
      <c r="B2629" t="s">
        <v>541</v>
      </c>
      <c r="C2629" s="10">
        <v>5.75</v>
      </c>
      <c r="D2629" s="3">
        <v>52000</v>
      </c>
      <c r="E2629" t="s">
        <v>7</v>
      </c>
      <c r="F2629" t="s">
        <v>13</v>
      </c>
      <c r="G2629" t="s">
        <v>27</v>
      </c>
      <c r="H2629">
        <v>2015</v>
      </c>
      <c r="I2629">
        <v>1197</v>
      </c>
      <c r="J2629" t="s">
        <v>10</v>
      </c>
      <c r="K2629" t="str">
        <f>IF(AND(I2629&gt;600,I2629&lt;=1000),"600-1000CC",IF(AND(I2629&gt;1000,I2629&lt;=2000),"1000-2000CC",IF(AND(I2629&gt;2000,I2629&lt;=3000),"2000-3000CC",IF(AND(I2629&gt;3000,I2629&lt;=4000),"3000-4000CC",IF(AND(I2629&gt;4000,I2629&lt;=5000),"4000-5000CC",IF(AND(I2629&gt;5000,I2629&lt;=6000),"&gt;5000CC"))))))</f>
        <v>1000-2000CC</v>
      </c>
    </row>
    <row r="2630" spans="1:11" x14ac:dyDescent="0.3">
      <c r="A2630">
        <v>1227</v>
      </c>
      <c r="B2630" t="s">
        <v>831</v>
      </c>
      <c r="C2630" s="10">
        <v>5.75</v>
      </c>
      <c r="D2630" s="3">
        <v>49000</v>
      </c>
      <c r="E2630" t="s">
        <v>12</v>
      </c>
      <c r="F2630" t="s">
        <v>8</v>
      </c>
      <c r="G2630" t="s">
        <v>27</v>
      </c>
      <c r="H2630">
        <v>2017</v>
      </c>
      <c r="I2630">
        <v>2755</v>
      </c>
      <c r="J2630" t="s">
        <v>61</v>
      </c>
      <c r="K2630" t="str">
        <f>IF(AND(I2630&gt;600,I2630&lt;=1000),"600-1000CC",IF(AND(I2630&gt;1000,I2630&lt;=2000),"1000-2000CC",IF(AND(I2630&gt;2000,I2630&lt;=3000),"2000-3000CC",IF(AND(I2630&gt;3000,I2630&lt;=4000),"3000-4000CC",IF(AND(I2630&gt;4000,I2630&lt;=5000),"4000-5000CC",IF(AND(I2630&gt;5000,I2630&lt;=6000),"&gt;5000CC"))))))</f>
        <v>2000-3000CC</v>
      </c>
    </row>
    <row r="2631" spans="1:11" x14ac:dyDescent="0.3">
      <c r="A2631">
        <v>1565</v>
      </c>
      <c r="B2631" t="s">
        <v>831</v>
      </c>
      <c r="C2631" s="10">
        <v>5.75</v>
      </c>
      <c r="D2631" s="3">
        <v>49000</v>
      </c>
      <c r="E2631" t="s">
        <v>12</v>
      </c>
      <c r="F2631" t="s">
        <v>8</v>
      </c>
      <c r="G2631" t="s">
        <v>27</v>
      </c>
      <c r="H2631">
        <v>2017</v>
      </c>
      <c r="I2631">
        <v>1462</v>
      </c>
      <c r="J2631" t="s">
        <v>61</v>
      </c>
      <c r="K2631" t="str">
        <f>IF(AND(I2631&gt;600,I2631&lt;=1000),"600-1000CC",IF(AND(I2631&gt;1000,I2631&lt;=2000),"1000-2000CC",IF(AND(I2631&gt;2000,I2631&lt;=3000),"2000-3000CC",IF(AND(I2631&gt;3000,I2631&lt;=4000),"3000-4000CC",IF(AND(I2631&gt;4000,I2631&lt;=5000),"4000-5000CC",IF(AND(I2631&gt;5000,I2631&lt;=6000),"&gt;5000CC"))))))</f>
        <v>1000-2000CC</v>
      </c>
    </row>
    <row r="2632" spans="1:11" x14ac:dyDescent="0.3">
      <c r="A2632">
        <v>1756</v>
      </c>
      <c r="B2632" t="s">
        <v>985</v>
      </c>
      <c r="C2632" s="10">
        <v>5.75</v>
      </c>
      <c r="D2632" s="3">
        <v>50599</v>
      </c>
      <c r="E2632" t="s">
        <v>12</v>
      </c>
      <c r="F2632" t="s">
        <v>8</v>
      </c>
      <c r="G2632" t="s">
        <v>27</v>
      </c>
      <c r="H2632">
        <v>2015</v>
      </c>
      <c r="I2632">
        <v>1497</v>
      </c>
      <c r="J2632" t="s">
        <v>10</v>
      </c>
      <c r="K2632" t="str">
        <f>IF(AND(I2632&gt;600,I2632&lt;=1000),"600-1000CC",IF(AND(I2632&gt;1000,I2632&lt;=2000),"1000-2000CC",IF(AND(I2632&gt;2000,I2632&lt;=3000),"2000-3000CC",IF(AND(I2632&gt;3000,I2632&lt;=4000),"3000-4000CC",IF(AND(I2632&gt;4000,I2632&lt;=5000),"4000-5000CC",IF(AND(I2632&gt;5000,I2632&lt;=6000),"&gt;5000CC"))))))</f>
        <v>1000-2000CC</v>
      </c>
    </row>
    <row r="2633" spans="1:11" x14ac:dyDescent="0.3">
      <c r="A2633">
        <v>1867</v>
      </c>
      <c r="B2633" t="s">
        <v>674</v>
      </c>
      <c r="C2633" s="10">
        <v>5.75</v>
      </c>
      <c r="D2633" s="3">
        <v>90000</v>
      </c>
      <c r="E2633" t="s">
        <v>7</v>
      </c>
      <c r="F2633" t="s">
        <v>8</v>
      </c>
      <c r="G2633" t="s">
        <v>9</v>
      </c>
      <c r="H2633">
        <v>2015</v>
      </c>
      <c r="I2633">
        <v>1498</v>
      </c>
      <c r="J2633" t="s">
        <v>10</v>
      </c>
      <c r="K2633" t="str">
        <f>IF(AND(I2633&gt;600,I2633&lt;=1000),"600-1000CC",IF(AND(I2633&gt;1000,I2633&lt;=2000),"1000-2000CC",IF(AND(I2633&gt;2000,I2633&lt;=3000),"2000-3000CC",IF(AND(I2633&gt;3000,I2633&lt;=4000),"3000-4000CC",IF(AND(I2633&gt;4000,I2633&lt;=5000),"4000-5000CC",IF(AND(I2633&gt;5000,I2633&lt;=6000),"&gt;5000CC"))))))</f>
        <v>1000-2000CC</v>
      </c>
    </row>
    <row r="2634" spans="1:11" x14ac:dyDescent="0.3">
      <c r="A2634">
        <v>1923</v>
      </c>
      <c r="B2634" t="s">
        <v>210</v>
      </c>
      <c r="C2634" s="10">
        <v>5.75</v>
      </c>
      <c r="D2634" s="3">
        <v>17348</v>
      </c>
      <c r="E2634" t="s">
        <v>12</v>
      </c>
      <c r="F2634" t="s">
        <v>13</v>
      </c>
      <c r="G2634" t="s">
        <v>27</v>
      </c>
      <c r="H2634">
        <v>2017</v>
      </c>
      <c r="I2634">
        <v>1498</v>
      </c>
      <c r="J2634" t="s">
        <v>10</v>
      </c>
      <c r="K2634" t="str">
        <f>IF(AND(I2634&gt;600,I2634&lt;=1000),"600-1000CC",IF(AND(I2634&gt;1000,I2634&lt;=2000),"1000-2000CC",IF(AND(I2634&gt;2000,I2634&lt;=3000),"2000-3000CC",IF(AND(I2634&gt;3000,I2634&lt;=4000),"3000-4000CC",IF(AND(I2634&gt;4000,I2634&lt;=5000),"4000-5000CC",IF(AND(I2634&gt;5000,I2634&lt;=6000),"&gt;5000CC"))))))</f>
        <v>1000-2000CC</v>
      </c>
    </row>
    <row r="2635" spans="1:11" x14ac:dyDescent="0.3">
      <c r="A2635">
        <v>1957</v>
      </c>
      <c r="B2635" t="s">
        <v>602</v>
      </c>
      <c r="C2635" s="10">
        <v>5.75</v>
      </c>
      <c r="D2635" s="3">
        <v>73000</v>
      </c>
      <c r="E2635" t="s">
        <v>7</v>
      </c>
      <c r="F2635" t="s">
        <v>8</v>
      </c>
      <c r="G2635" t="s">
        <v>9</v>
      </c>
      <c r="H2635">
        <v>2015</v>
      </c>
      <c r="I2635">
        <v>1197</v>
      </c>
      <c r="J2635" t="s">
        <v>10</v>
      </c>
      <c r="K2635" t="str">
        <f>IF(AND(I2635&gt;600,I2635&lt;=1000),"600-1000CC",IF(AND(I2635&gt;1000,I2635&lt;=2000),"1000-2000CC",IF(AND(I2635&gt;2000,I2635&lt;=3000),"2000-3000CC",IF(AND(I2635&gt;3000,I2635&lt;=4000),"3000-4000CC",IF(AND(I2635&gt;4000,I2635&lt;=5000),"4000-5000CC",IF(AND(I2635&gt;5000,I2635&lt;=6000),"&gt;5000CC"))))))</f>
        <v>1000-2000CC</v>
      </c>
    </row>
    <row r="2636" spans="1:11" x14ac:dyDescent="0.3">
      <c r="A2636">
        <v>2480</v>
      </c>
      <c r="B2636" t="s">
        <v>103</v>
      </c>
      <c r="C2636" s="10">
        <v>5.75</v>
      </c>
      <c r="D2636" s="3">
        <v>53580</v>
      </c>
      <c r="E2636" t="s">
        <v>12</v>
      </c>
      <c r="F2636" t="s">
        <v>8</v>
      </c>
      <c r="G2636" t="s">
        <v>9</v>
      </c>
      <c r="H2636">
        <v>2017</v>
      </c>
      <c r="I2636">
        <v>1086</v>
      </c>
      <c r="J2636" t="s">
        <v>10</v>
      </c>
      <c r="K2636" t="str">
        <f>IF(AND(I2636&gt;600,I2636&lt;=1000),"600-1000CC",IF(AND(I2636&gt;1000,I2636&lt;=2000),"1000-2000CC",IF(AND(I2636&gt;2000,I2636&lt;=3000),"2000-3000CC",IF(AND(I2636&gt;3000,I2636&lt;=4000),"3000-4000CC",IF(AND(I2636&gt;4000,I2636&lt;=5000),"4000-5000CC",IF(AND(I2636&gt;5000,I2636&lt;=6000),"&gt;5000CC"))))))</f>
        <v>1000-2000CC</v>
      </c>
    </row>
    <row r="2637" spans="1:11" x14ac:dyDescent="0.3">
      <c r="A2637">
        <v>2512</v>
      </c>
      <c r="B2637" t="s">
        <v>292</v>
      </c>
      <c r="C2637" s="10">
        <v>5.75</v>
      </c>
      <c r="D2637" s="3">
        <v>67000</v>
      </c>
      <c r="E2637" t="s">
        <v>12</v>
      </c>
      <c r="F2637" t="s">
        <v>8</v>
      </c>
      <c r="G2637" t="s">
        <v>9</v>
      </c>
      <c r="H2637">
        <v>2015</v>
      </c>
      <c r="I2637">
        <v>1498</v>
      </c>
      <c r="J2637" t="s">
        <v>10</v>
      </c>
      <c r="K2637" t="str">
        <f>IF(AND(I2637&gt;600,I2637&lt;=1000),"600-1000CC",IF(AND(I2637&gt;1000,I2637&lt;=2000),"1000-2000CC",IF(AND(I2637&gt;2000,I2637&lt;=3000),"2000-3000CC",IF(AND(I2637&gt;3000,I2637&lt;=4000),"3000-4000CC",IF(AND(I2637&gt;4000,I2637&lt;=5000),"4000-5000CC",IF(AND(I2637&gt;5000,I2637&lt;=6000),"&gt;5000CC"))))))</f>
        <v>1000-2000CC</v>
      </c>
    </row>
    <row r="2638" spans="1:11" x14ac:dyDescent="0.3">
      <c r="A2638">
        <v>4285</v>
      </c>
      <c r="B2638" t="s">
        <v>765</v>
      </c>
      <c r="C2638" s="10">
        <v>5.75</v>
      </c>
      <c r="D2638" s="3">
        <v>58516</v>
      </c>
      <c r="E2638" t="s">
        <v>12</v>
      </c>
      <c r="F2638" t="s">
        <v>8</v>
      </c>
      <c r="G2638" t="s">
        <v>9</v>
      </c>
      <c r="H2638">
        <v>2018</v>
      </c>
      <c r="I2638">
        <v>1197</v>
      </c>
      <c r="J2638" t="s">
        <v>10</v>
      </c>
      <c r="K2638" t="str">
        <f>IF(AND(I2638&gt;600,I2638&lt;=1000),"600-1000CC",IF(AND(I2638&gt;1000,I2638&lt;=2000),"1000-2000CC",IF(AND(I2638&gt;2000,I2638&lt;=3000),"2000-3000CC",IF(AND(I2638&gt;3000,I2638&lt;=4000),"3000-4000CC",IF(AND(I2638&gt;4000,I2638&lt;=5000),"4000-5000CC",IF(AND(I2638&gt;5000,I2638&lt;=6000),"&gt;5000CC"))))))</f>
        <v>1000-2000CC</v>
      </c>
    </row>
    <row r="2639" spans="1:11" x14ac:dyDescent="0.3">
      <c r="A2639">
        <v>4302</v>
      </c>
      <c r="B2639" t="s">
        <v>765</v>
      </c>
      <c r="C2639" s="10">
        <v>5.75</v>
      </c>
      <c r="D2639" s="3">
        <v>58000</v>
      </c>
      <c r="E2639" t="s">
        <v>12</v>
      </c>
      <c r="F2639" t="s">
        <v>8</v>
      </c>
      <c r="G2639" t="s">
        <v>9</v>
      </c>
      <c r="H2639">
        <v>2018</v>
      </c>
      <c r="I2639">
        <v>2494</v>
      </c>
      <c r="J2639" t="s">
        <v>10</v>
      </c>
      <c r="K2639" t="str">
        <f>IF(AND(I2639&gt;600,I2639&lt;=1000),"600-1000CC",IF(AND(I2639&gt;1000,I2639&lt;=2000),"1000-2000CC",IF(AND(I2639&gt;2000,I2639&lt;=3000),"2000-3000CC",IF(AND(I2639&gt;3000,I2639&lt;=4000),"3000-4000CC",IF(AND(I2639&gt;4000,I2639&lt;=5000),"4000-5000CC",IF(AND(I2639&gt;5000,I2639&lt;=6000),"&gt;5000CC"))))))</f>
        <v>2000-3000CC</v>
      </c>
    </row>
    <row r="2640" spans="1:11" x14ac:dyDescent="0.3">
      <c r="A2640">
        <v>4477</v>
      </c>
      <c r="B2640" t="s">
        <v>1752</v>
      </c>
      <c r="C2640" s="10">
        <v>5.75</v>
      </c>
      <c r="D2640" s="3">
        <v>80000</v>
      </c>
      <c r="E2640" t="s">
        <v>242</v>
      </c>
      <c r="F2640" t="s">
        <v>8</v>
      </c>
      <c r="G2640" t="s">
        <v>27</v>
      </c>
      <c r="H2640">
        <v>2019</v>
      </c>
      <c r="I2640">
        <v>1497</v>
      </c>
      <c r="J2640" t="s">
        <v>10</v>
      </c>
      <c r="K2640" t="str">
        <f>IF(AND(I2640&gt;600,I2640&lt;=1000),"600-1000CC",IF(AND(I2640&gt;1000,I2640&lt;=2000),"1000-2000CC",IF(AND(I2640&gt;2000,I2640&lt;=3000),"2000-3000CC",IF(AND(I2640&gt;3000,I2640&lt;=4000),"3000-4000CC",IF(AND(I2640&gt;4000,I2640&lt;=5000),"4000-5000CC",IF(AND(I2640&gt;5000,I2640&lt;=6000),"&gt;5000CC"))))))</f>
        <v>1000-2000CC</v>
      </c>
    </row>
    <row r="2641" spans="1:11" x14ac:dyDescent="0.3">
      <c r="A2641">
        <v>4508</v>
      </c>
      <c r="B2641" t="s">
        <v>1758</v>
      </c>
      <c r="C2641" s="10">
        <v>5.75</v>
      </c>
      <c r="D2641" s="3">
        <v>67000</v>
      </c>
      <c r="E2641" t="s">
        <v>12</v>
      </c>
      <c r="F2641" t="s">
        <v>8</v>
      </c>
      <c r="G2641" t="s">
        <v>9</v>
      </c>
      <c r="H2641">
        <v>2017</v>
      </c>
      <c r="I2641">
        <v>1197</v>
      </c>
      <c r="J2641" t="s">
        <v>10</v>
      </c>
      <c r="K2641" t="str">
        <f>IF(AND(I2641&gt;600,I2641&lt;=1000),"600-1000CC",IF(AND(I2641&gt;1000,I2641&lt;=2000),"1000-2000CC",IF(AND(I2641&gt;2000,I2641&lt;=3000),"2000-3000CC",IF(AND(I2641&gt;3000,I2641&lt;=4000),"3000-4000CC",IF(AND(I2641&gt;4000,I2641&lt;=5000),"4000-5000CC",IF(AND(I2641&gt;5000,I2641&lt;=6000),"&gt;5000CC"))))))</f>
        <v>1000-2000CC</v>
      </c>
    </row>
    <row r="2642" spans="1:11" x14ac:dyDescent="0.3">
      <c r="A2642">
        <v>4940</v>
      </c>
      <c r="B2642" t="s">
        <v>430</v>
      </c>
      <c r="C2642" s="10">
        <v>5.75</v>
      </c>
      <c r="D2642" s="3">
        <v>100000</v>
      </c>
      <c r="E2642" t="s">
        <v>7</v>
      </c>
      <c r="F2642" t="s">
        <v>8</v>
      </c>
      <c r="G2642" t="s">
        <v>9</v>
      </c>
      <c r="H2642">
        <v>2015</v>
      </c>
      <c r="I2642">
        <v>998</v>
      </c>
      <c r="J2642" t="s">
        <v>10</v>
      </c>
      <c r="K2642" t="str">
        <f>IF(AND(I2642&gt;600,I2642&lt;=1000),"600-1000CC",IF(AND(I2642&gt;1000,I2642&lt;=2000),"1000-2000CC",IF(AND(I2642&gt;2000,I2642&lt;=3000),"2000-3000CC",IF(AND(I2642&gt;3000,I2642&lt;=4000),"3000-4000CC",IF(AND(I2642&gt;4000,I2642&lt;=5000),"4000-5000CC",IF(AND(I2642&gt;5000,I2642&lt;=6000),"&gt;5000CC"))))))</f>
        <v>600-1000CC</v>
      </c>
    </row>
    <row r="2643" spans="1:11" x14ac:dyDescent="0.3">
      <c r="A2643">
        <v>5269</v>
      </c>
      <c r="B2643" t="s">
        <v>831</v>
      </c>
      <c r="C2643" s="10">
        <v>5.75</v>
      </c>
      <c r="D2643" s="3">
        <v>49000</v>
      </c>
      <c r="E2643" t="s">
        <v>12</v>
      </c>
      <c r="F2643" t="s">
        <v>8</v>
      </c>
      <c r="G2643" t="s">
        <v>27</v>
      </c>
      <c r="H2643">
        <v>2017</v>
      </c>
      <c r="I2643">
        <v>1950</v>
      </c>
      <c r="J2643" t="s">
        <v>10</v>
      </c>
      <c r="K2643" t="str">
        <f>IF(AND(I2643&gt;600,I2643&lt;=1000),"600-1000CC",IF(AND(I2643&gt;1000,I2643&lt;=2000),"1000-2000CC",IF(AND(I2643&gt;2000,I2643&lt;=3000),"2000-3000CC",IF(AND(I2643&gt;3000,I2643&lt;=4000),"3000-4000CC",IF(AND(I2643&gt;4000,I2643&lt;=5000),"4000-5000CC",IF(AND(I2643&gt;5000,I2643&lt;=6000),"&gt;5000CC"))))))</f>
        <v>1000-2000CC</v>
      </c>
    </row>
    <row r="2644" spans="1:11" x14ac:dyDescent="0.3">
      <c r="A2644">
        <v>3299</v>
      </c>
      <c r="B2644" t="s">
        <v>1329</v>
      </c>
      <c r="C2644" s="10">
        <v>5.74</v>
      </c>
      <c r="D2644" s="3">
        <v>59326</v>
      </c>
      <c r="E2644" t="s">
        <v>7</v>
      </c>
      <c r="F2644" t="s">
        <v>8</v>
      </c>
      <c r="G2644" t="s">
        <v>27</v>
      </c>
      <c r="H2644">
        <v>2017</v>
      </c>
      <c r="I2644">
        <v>1798</v>
      </c>
      <c r="J2644" t="s">
        <v>10</v>
      </c>
      <c r="K2644" t="str">
        <f>IF(AND(I2644&gt;600,I2644&lt;=1000),"600-1000CC",IF(AND(I2644&gt;1000,I2644&lt;=2000),"1000-2000CC",IF(AND(I2644&gt;2000,I2644&lt;=3000),"2000-3000CC",IF(AND(I2644&gt;3000,I2644&lt;=4000),"3000-4000CC",IF(AND(I2644&gt;4000,I2644&lt;=5000),"4000-5000CC",IF(AND(I2644&gt;5000,I2644&lt;=6000),"&gt;5000CC"))))))</f>
        <v>1000-2000CC</v>
      </c>
    </row>
    <row r="2645" spans="1:11" x14ac:dyDescent="0.3">
      <c r="A2645">
        <v>3923</v>
      </c>
      <c r="B2645" t="s">
        <v>1329</v>
      </c>
      <c r="C2645" s="10">
        <v>5.74</v>
      </c>
      <c r="D2645" s="3">
        <v>26981</v>
      </c>
      <c r="E2645" t="s">
        <v>7</v>
      </c>
      <c r="F2645" t="s">
        <v>8</v>
      </c>
      <c r="G2645" t="s">
        <v>9</v>
      </c>
      <c r="H2645">
        <v>2016</v>
      </c>
      <c r="I2645">
        <v>2179</v>
      </c>
      <c r="J2645" t="s">
        <v>10</v>
      </c>
      <c r="K2645" t="str">
        <f>IF(AND(I2645&gt;600,I2645&lt;=1000),"600-1000CC",IF(AND(I2645&gt;1000,I2645&lt;=2000),"1000-2000CC",IF(AND(I2645&gt;2000,I2645&lt;=3000),"2000-3000CC",IF(AND(I2645&gt;3000,I2645&lt;=4000),"3000-4000CC",IF(AND(I2645&gt;4000,I2645&lt;=5000),"4000-5000CC",IF(AND(I2645&gt;5000,I2645&lt;=6000),"&gt;5000CC"))))))</f>
        <v>2000-3000CC</v>
      </c>
    </row>
    <row r="2646" spans="1:11" x14ac:dyDescent="0.3">
      <c r="A2646">
        <v>4009</v>
      </c>
      <c r="B2646" t="s">
        <v>40</v>
      </c>
      <c r="C2646" s="10">
        <v>5.73</v>
      </c>
      <c r="D2646" s="3">
        <v>24117</v>
      </c>
      <c r="E2646" t="s">
        <v>12</v>
      </c>
      <c r="F2646" t="s">
        <v>8</v>
      </c>
      <c r="G2646" t="s">
        <v>9</v>
      </c>
      <c r="H2646">
        <v>2018</v>
      </c>
      <c r="I2646">
        <v>1194</v>
      </c>
      <c r="J2646" t="s">
        <v>61</v>
      </c>
      <c r="K2646" t="str">
        <f>IF(AND(I2646&gt;600,I2646&lt;=1000),"600-1000CC",IF(AND(I2646&gt;1000,I2646&lt;=2000),"1000-2000CC",IF(AND(I2646&gt;2000,I2646&lt;=3000),"2000-3000CC",IF(AND(I2646&gt;3000,I2646&lt;=4000),"3000-4000CC",IF(AND(I2646&gt;4000,I2646&lt;=5000),"4000-5000CC",IF(AND(I2646&gt;5000,I2646&lt;=6000),"&gt;5000CC"))))))</f>
        <v>1000-2000CC</v>
      </c>
    </row>
    <row r="2647" spans="1:11" x14ac:dyDescent="0.3">
      <c r="A2647">
        <v>4764</v>
      </c>
      <c r="B2647" t="s">
        <v>1351</v>
      </c>
      <c r="C2647" s="10">
        <v>5.73</v>
      </c>
      <c r="D2647" s="3">
        <v>26339</v>
      </c>
      <c r="E2647" t="s">
        <v>12</v>
      </c>
      <c r="F2647" t="s">
        <v>8</v>
      </c>
      <c r="G2647" t="s">
        <v>75</v>
      </c>
      <c r="H2647">
        <v>2018</v>
      </c>
      <c r="I2647">
        <v>1248</v>
      </c>
      <c r="J2647" t="s">
        <v>289</v>
      </c>
      <c r="K2647" t="str">
        <f>IF(AND(I2647&gt;600,I2647&lt;=1000),"600-1000CC",IF(AND(I2647&gt;1000,I2647&lt;=2000),"1000-2000CC",IF(AND(I2647&gt;2000,I2647&lt;=3000),"2000-3000CC",IF(AND(I2647&gt;3000,I2647&lt;=4000),"3000-4000CC",IF(AND(I2647&gt;4000,I2647&lt;=5000),"4000-5000CC",IF(AND(I2647&gt;5000,I2647&lt;=6000),"&gt;5000CC"))))))</f>
        <v>1000-2000CC</v>
      </c>
    </row>
    <row r="2648" spans="1:11" x14ac:dyDescent="0.3">
      <c r="A2648">
        <v>364</v>
      </c>
      <c r="B2648" t="s">
        <v>329</v>
      </c>
      <c r="C2648" s="10">
        <v>5.72</v>
      </c>
      <c r="D2648" s="3">
        <v>120000</v>
      </c>
      <c r="E2648" t="s">
        <v>7</v>
      </c>
      <c r="F2648" t="s">
        <v>8</v>
      </c>
      <c r="G2648" t="s">
        <v>27</v>
      </c>
      <c r="H2648">
        <v>2016</v>
      </c>
      <c r="I2648">
        <v>1248</v>
      </c>
      <c r="J2648" t="s">
        <v>10</v>
      </c>
      <c r="K2648" t="str">
        <f>IF(AND(I2648&gt;600,I2648&lt;=1000),"600-1000CC",IF(AND(I2648&gt;1000,I2648&lt;=2000),"1000-2000CC",IF(AND(I2648&gt;2000,I2648&lt;=3000),"2000-3000CC",IF(AND(I2648&gt;3000,I2648&lt;=4000),"3000-4000CC",IF(AND(I2648&gt;4000,I2648&lt;=5000),"4000-5000CC",IF(AND(I2648&gt;5000,I2648&lt;=6000),"&gt;5000CC"))))))</f>
        <v>1000-2000CC</v>
      </c>
    </row>
    <row r="2649" spans="1:11" x14ac:dyDescent="0.3">
      <c r="A2649">
        <v>1122</v>
      </c>
      <c r="B2649" t="s">
        <v>28</v>
      </c>
      <c r="C2649" s="10">
        <v>5.72</v>
      </c>
      <c r="D2649" s="3">
        <v>96805</v>
      </c>
      <c r="E2649" t="s">
        <v>7</v>
      </c>
      <c r="F2649" t="s">
        <v>8</v>
      </c>
      <c r="G2649" t="s">
        <v>9</v>
      </c>
      <c r="H2649">
        <v>2017</v>
      </c>
      <c r="I2649">
        <v>998</v>
      </c>
      <c r="J2649" t="s">
        <v>10</v>
      </c>
      <c r="K2649" t="str">
        <f>IF(AND(I2649&gt;600,I2649&lt;=1000),"600-1000CC",IF(AND(I2649&gt;1000,I2649&lt;=2000),"1000-2000CC",IF(AND(I2649&gt;2000,I2649&lt;=3000),"2000-3000CC",IF(AND(I2649&gt;3000,I2649&lt;=4000),"3000-4000CC",IF(AND(I2649&gt;4000,I2649&lt;=5000),"4000-5000CC",IF(AND(I2649&gt;5000,I2649&lt;=6000),"&gt;5000CC"))))))</f>
        <v>600-1000CC</v>
      </c>
    </row>
    <row r="2650" spans="1:11" x14ac:dyDescent="0.3">
      <c r="A2650">
        <v>1391</v>
      </c>
      <c r="B2650" t="s">
        <v>28</v>
      </c>
      <c r="C2650" s="10">
        <v>5.72</v>
      </c>
      <c r="D2650" s="3">
        <v>96805</v>
      </c>
      <c r="E2650" t="s">
        <v>7</v>
      </c>
      <c r="F2650" t="s">
        <v>8</v>
      </c>
      <c r="G2650" t="s">
        <v>9</v>
      </c>
      <c r="H2650">
        <v>2017</v>
      </c>
      <c r="I2650">
        <v>998</v>
      </c>
      <c r="J2650" t="s">
        <v>10</v>
      </c>
      <c r="K2650" t="str">
        <f>IF(AND(I2650&gt;600,I2650&lt;=1000),"600-1000CC",IF(AND(I2650&gt;1000,I2650&lt;=2000),"1000-2000CC",IF(AND(I2650&gt;2000,I2650&lt;=3000),"2000-3000CC",IF(AND(I2650&gt;3000,I2650&lt;=4000),"3000-4000CC",IF(AND(I2650&gt;4000,I2650&lt;=5000),"4000-5000CC",IF(AND(I2650&gt;5000,I2650&lt;=6000),"&gt;5000CC"))))))</f>
        <v>600-1000CC</v>
      </c>
    </row>
    <row r="2651" spans="1:11" x14ac:dyDescent="0.3">
      <c r="A2651">
        <v>4214</v>
      </c>
      <c r="B2651" t="s">
        <v>986</v>
      </c>
      <c r="C2651" s="10">
        <v>5.72</v>
      </c>
      <c r="D2651" s="3">
        <v>48141</v>
      </c>
      <c r="E2651" t="s">
        <v>12</v>
      </c>
      <c r="F2651" t="s">
        <v>8</v>
      </c>
      <c r="G2651" t="s">
        <v>9</v>
      </c>
      <c r="H2651">
        <v>2019</v>
      </c>
      <c r="I2651">
        <v>1968</v>
      </c>
      <c r="J2651" t="s">
        <v>10</v>
      </c>
      <c r="K2651" t="str">
        <f>IF(AND(I2651&gt;600,I2651&lt;=1000),"600-1000CC",IF(AND(I2651&gt;1000,I2651&lt;=2000),"1000-2000CC",IF(AND(I2651&gt;2000,I2651&lt;=3000),"2000-3000CC",IF(AND(I2651&gt;3000,I2651&lt;=4000),"3000-4000CC",IF(AND(I2651&gt;4000,I2651&lt;=5000),"4000-5000CC",IF(AND(I2651&gt;5000,I2651&lt;=6000),"&gt;5000CC"))))))</f>
        <v>1000-2000CC</v>
      </c>
    </row>
    <row r="2652" spans="1:11" x14ac:dyDescent="0.3">
      <c r="A2652">
        <v>5048</v>
      </c>
      <c r="B2652" t="s">
        <v>203</v>
      </c>
      <c r="C2652" s="10">
        <v>5.71</v>
      </c>
      <c r="D2652" s="3">
        <v>33835</v>
      </c>
      <c r="E2652" t="s">
        <v>12</v>
      </c>
      <c r="F2652" t="s">
        <v>8</v>
      </c>
      <c r="G2652" t="s">
        <v>9</v>
      </c>
      <c r="H2652">
        <v>2018</v>
      </c>
      <c r="I2652">
        <v>1248</v>
      </c>
      <c r="J2652" t="s">
        <v>10</v>
      </c>
      <c r="K2652" t="str">
        <f>IF(AND(I2652&gt;600,I2652&lt;=1000),"600-1000CC",IF(AND(I2652&gt;1000,I2652&lt;=2000),"1000-2000CC",IF(AND(I2652&gt;2000,I2652&lt;=3000),"2000-3000CC",IF(AND(I2652&gt;3000,I2652&lt;=4000),"3000-4000CC",IF(AND(I2652&gt;4000,I2652&lt;=5000),"4000-5000CC",IF(AND(I2652&gt;5000,I2652&lt;=6000),"&gt;5000CC"))))))</f>
        <v>1000-2000CC</v>
      </c>
    </row>
    <row r="2653" spans="1:11" x14ac:dyDescent="0.3">
      <c r="A2653">
        <v>273</v>
      </c>
      <c r="B2653" t="s">
        <v>259</v>
      </c>
      <c r="C2653" s="10">
        <v>5.7</v>
      </c>
      <c r="D2653" s="3">
        <v>25000</v>
      </c>
      <c r="E2653" t="s">
        <v>12</v>
      </c>
      <c r="F2653" t="s">
        <v>8</v>
      </c>
      <c r="G2653" t="s">
        <v>9</v>
      </c>
      <c r="H2653">
        <v>2019</v>
      </c>
      <c r="I2653">
        <v>1197</v>
      </c>
      <c r="J2653" t="s">
        <v>10</v>
      </c>
      <c r="K2653" t="str">
        <f>IF(AND(I2653&gt;600,I2653&lt;=1000),"600-1000CC",IF(AND(I2653&gt;1000,I2653&lt;=2000),"1000-2000CC",IF(AND(I2653&gt;2000,I2653&lt;=3000),"2000-3000CC",IF(AND(I2653&gt;3000,I2653&lt;=4000),"3000-4000CC",IF(AND(I2653&gt;4000,I2653&lt;=5000),"4000-5000CC",IF(AND(I2653&gt;5000,I2653&lt;=6000),"&gt;5000CC"))))))</f>
        <v>1000-2000CC</v>
      </c>
    </row>
    <row r="2654" spans="1:11" x14ac:dyDescent="0.3">
      <c r="A2654">
        <v>701</v>
      </c>
      <c r="B2654" t="s">
        <v>464</v>
      </c>
      <c r="C2654" s="10">
        <v>5.7</v>
      </c>
      <c r="D2654" s="3">
        <v>34511</v>
      </c>
      <c r="E2654" t="s">
        <v>12</v>
      </c>
      <c r="F2654" t="s">
        <v>8</v>
      </c>
      <c r="G2654" t="s">
        <v>27</v>
      </c>
      <c r="H2654">
        <v>2015</v>
      </c>
      <c r="I2654">
        <v>1591</v>
      </c>
      <c r="J2654" t="s">
        <v>10</v>
      </c>
      <c r="K2654" t="str">
        <f>IF(AND(I2654&gt;600,I2654&lt;=1000),"600-1000CC",IF(AND(I2654&gt;1000,I2654&lt;=2000),"1000-2000CC",IF(AND(I2654&gt;2000,I2654&lt;=3000),"2000-3000CC",IF(AND(I2654&gt;3000,I2654&lt;=4000),"3000-4000CC",IF(AND(I2654&gt;4000,I2654&lt;=5000),"4000-5000CC",IF(AND(I2654&gt;5000,I2654&lt;=6000),"&gt;5000CC"))))))</f>
        <v>1000-2000CC</v>
      </c>
    </row>
    <row r="2655" spans="1:11" x14ac:dyDescent="0.3">
      <c r="A2655">
        <v>922</v>
      </c>
      <c r="B2655" t="s">
        <v>666</v>
      </c>
      <c r="C2655" s="10">
        <v>5.7</v>
      </c>
      <c r="D2655" s="3">
        <v>40000</v>
      </c>
      <c r="E2655" t="s">
        <v>12</v>
      </c>
      <c r="F2655" t="s">
        <v>8</v>
      </c>
      <c r="G2655" t="s">
        <v>9</v>
      </c>
      <c r="H2655">
        <v>2020</v>
      </c>
      <c r="I2655">
        <v>1995</v>
      </c>
      <c r="J2655" t="s">
        <v>10</v>
      </c>
      <c r="K2655" t="str">
        <f>IF(AND(I2655&gt;600,I2655&lt;=1000),"600-1000CC",IF(AND(I2655&gt;1000,I2655&lt;=2000),"1000-2000CC",IF(AND(I2655&gt;2000,I2655&lt;=3000),"2000-3000CC",IF(AND(I2655&gt;3000,I2655&lt;=4000),"3000-4000CC",IF(AND(I2655&gt;4000,I2655&lt;=5000),"4000-5000CC",IF(AND(I2655&gt;5000,I2655&lt;=6000),"&gt;5000CC"))))))</f>
        <v>1000-2000CC</v>
      </c>
    </row>
    <row r="2656" spans="1:11" x14ac:dyDescent="0.3">
      <c r="A2656">
        <v>2097</v>
      </c>
      <c r="B2656" t="s">
        <v>1108</v>
      </c>
      <c r="C2656" s="10">
        <v>5.7</v>
      </c>
      <c r="D2656" s="3">
        <v>40000</v>
      </c>
      <c r="E2656" t="s">
        <v>12</v>
      </c>
      <c r="F2656" t="s">
        <v>8</v>
      </c>
      <c r="G2656" t="s">
        <v>9</v>
      </c>
      <c r="H2656">
        <v>2019</v>
      </c>
      <c r="I2656">
        <v>998</v>
      </c>
      <c r="J2656" t="s">
        <v>61</v>
      </c>
      <c r="K2656" t="str">
        <f>IF(AND(I2656&gt;600,I2656&lt;=1000),"600-1000CC",IF(AND(I2656&gt;1000,I2656&lt;=2000),"1000-2000CC",IF(AND(I2656&gt;2000,I2656&lt;=3000),"2000-3000CC",IF(AND(I2656&gt;3000,I2656&lt;=4000),"3000-4000CC",IF(AND(I2656&gt;4000,I2656&lt;=5000),"4000-5000CC",IF(AND(I2656&gt;5000,I2656&lt;=6000),"&gt;5000CC"))))))</f>
        <v>600-1000CC</v>
      </c>
    </row>
    <row r="2657" spans="1:11" x14ac:dyDescent="0.3">
      <c r="A2657">
        <v>2152</v>
      </c>
      <c r="B2657" t="s">
        <v>447</v>
      </c>
      <c r="C2657" s="10">
        <v>5.7</v>
      </c>
      <c r="D2657" s="3">
        <v>16000</v>
      </c>
      <c r="E2657" t="s">
        <v>12</v>
      </c>
      <c r="F2657" t="s">
        <v>8</v>
      </c>
      <c r="G2657" t="s">
        <v>9</v>
      </c>
      <c r="H2657">
        <v>2018</v>
      </c>
      <c r="I2657">
        <v>998</v>
      </c>
      <c r="J2657" t="s">
        <v>10</v>
      </c>
      <c r="K2657" t="str">
        <f>IF(AND(I2657&gt;600,I2657&lt;=1000),"600-1000CC",IF(AND(I2657&gt;1000,I2657&lt;=2000),"1000-2000CC",IF(AND(I2657&gt;2000,I2657&lt;=3000),"2000-3000CC",IF(AND(I2657&gt;3000,I2657&lt;=4000),"3000-4000CC",IF(AND(I2657&gt;4000,I2657&lt;=5000),"4000-5000CC",IF(AND(I2657&gt;5000,I2657&lt;=6000),"&gt;5000CC"))))))</f>
        <v>600-1000CC</v>
      </c>
    </row>
    <row r="2658" spans="1:11" x14ac:dyDescent="0.3">
      <c r="A2658">
        <v>2684</v>
      </c>
      <c r="B2658" t="s">
        <v>146</v>
      </c>
      <c r="C2658" s="10">
        <v>5.7</v>
      </c>
      <c r="D2658" s="3">
        <v>66906</v>
      </c>
      <c r="E2658" t="s">
        <v>7</v>
      </c>
      <c r="F2658" t="s">
        <v>8</v>
      </c>
      <c r="G2658" t="s">
        <v>9</v>
      </c>
      <c r="H2658">
        <v>2020</v>
      </c>
      <c r="I2658">
        <v>2487</v>
      </c>
      <c r="J2658" t="s">
        <v>289</v>
      </c>
      <c r="K2658" t="str">
        <f>IF(AND(I2658&gt;600,I2658&lt;=1000),"600-1000CC",IF(AND(I2658&gt;1000,I2658&lt;=2000),"1000-2000CC",IF(AND(I2658&gt;2000,I2658&lt;=3000),"2000-3000CC",IF(AND(I2658&gt;3000,I2658&lt;=4000),"3000-4000CC",IF(AND(I2658&gt;4000,I2658&lt;=5000),"4000-5000CC",IF(AND(I2658&gt;5000,I2658&lt;=6000),"&gt;5000CC"))))))</f>
        <v>2000-3000CC</v>
      </c>
    </row>
    <row r="2659" spans="1:11" x14ac:dyDescent="0.3">
      <c r="A2659">
        <v>2723</v>
      </c>
      <c r="B2659" t="s">
        <v>282</v>
      </c>
      <c r="C2659" s="10">
        <v>5.7</v>
      </c>
      <c r="D2659" s="3">
        <v>27729</v>
      </c>
      <c r="E2659" t="s">
        <v>12</v>
      </c>
      <c r="F2659" t="s">
        <v>8</v>
      </c>
      <c r="G2659" t="s">
        <v>9</v>
      </c>
      <c r="H2659">
        <v>2018</v>
      </c>
      <c r="I2659">
        <v>1061</v>
      </c>
      <c r="J2659" t="s">
        <v>10</v>
      </c>
      <c r="K2659" t="str">
        <f>IF(AND(I2659&gt;600,I2659&lt;=1000),"600-1000CC",IF(AND(I2659&gt;1000,I2659&lt;=2000),"1000-2000CC",IF(AND(I2659&gt;2000,I2659&lt;=3000),"2000-3000CC",IF(AND(I2659&gt;3000,I2659&lt;=4000),"3000-4000CC",IF(AND(I2659&gt;4000,I2659&lt;=5000),"4000-5000CC",IF(AND(I2659&gt;5000,I2659&lt;=6000),"&gt;5000CC"))))))</f>
        <v>1000-2000CC</v>
      </c>
    </row>
    <row r="2660" spans="1:11" x14ac:dyDescent="0.3">
      <c r="A2660">
        <v>4282</v>
      </c>
      <c r="B2660" t="s">
        <v>1135</v>
      </c>
      <c r="C2660" s="10">
        <v>5.7</v>
      </c>
      <c r="D2660" s="3">
        <v>82200</v>
      </c>
      <c r="E2660" t="s">
        <v>12</v>
      </c>
      <c r="F2660" t="s">
        <v>13</v>
      </c>
      <c r="G2660" t="s">
        <v>9</v>
      </c>
      <c r="H2660">
        <v>2018</v>
      </c>
      <c r="I2660">
        <v>1197</v>
      </c>
      <c r="J2660" t="s">
        <v>10</v>
      </c>
      <c r="K2660" t="str">
        <f>IF(AND(I2660&gt;600,I2660&lt;=1000),"600-1000CC",IF(AND(I2660&gt;1000,I2660&lt;=2000),"1000-2000CC",IF(AND(I2660&gt;2000,I2660&lt;=3000),"2000-3000CC",IF(AND(I2660&gt;3000,I2660&lt;=4000),"3000-4000CC",IF(AND(I2660&gt;4000,I2660&lt;=5000),"4000-5000CC",IF(AND(I2660&gt;5000,I2660&lt;=6000),"&gt;5000CC"))))))</f>
        <v>1000-2000CC</v>
      </c>
    </row>
    <row r="2661" spans="1:11" x14ac:dyDescent="0.3">
      <c r="A2661">
        <v>4327</v>
      </c>
      <c r="B2661" t="s">
        <v>430</v>
      </c>
      <c r="C2661" s="10">
        <v>5.7</v>
      </c>
      <c r="D2661" s="3">
        <v>55385</v>
      </c>
      <c r="E2661" t="s">
        <v>7</v>
      </c>
      <c r="F2661" t="s">
        <v>8</v>
      </c>
      <c r="G2661" t="s">
        <v>9</v>
      </c>
      <c r="H2661">
        <v>2017</v>
      </c>
      <c r="I2661">
        <v>1197</v>
      </c>
      <c r="J2661" t="s">
        <v>10</v>
      </c>
      <c r="K2661" t="str">
        <f>IF(AND(I2661&gt;600,I2661&lt;=1000),"600-1000CC",IF(AND(I2661&gt;1000,I2661&lt;=2000),"1000-2000CC",IF(AND(I2661&gt;2000,I2661&lt;=3000),"2000-3000CC",IF(AND(I2661&gt;3000,I2661&lt;=4000),"3000-4000CC",IF(AND(I2661&gt;4000,I2661&lt;=5000),"4000-5000CC",IF(AND(I2661&gt;5000,I2661&lt;=6000),"&gt;5000CC"))))))</f>
        <v>1000-2000CC</v>
      </c>
    </row>
    <row r="2662" spans="1:11" x14ac:dyDescent="0.3">
      <c r="A2662">
        <v>4359</v>
      </c>
      <c r="B2662" t="s">
        <v>237</v>
      </c>
      <c r="C2662" s="10">
        <v>5.7</v>
      </c>
      <c r="D2662" s="3">
        <v>39283</v>
      </c>
      <c r="E2662" t="s">
        <v>12</v>
      </c>
      <c r="F2662" t="s">
        <v>8</v>
      </c>
      <c r="G2662" t="s">
        <v>9</v>
      </c>
      <c r="H2662">
        <v>2017</v>
      </c>
      <c r="I2662">
        <v>1591</v>
      </c>
      <c r="J2662" t="s">
        <v>10</v>
      </c>
      <c r="K2662" t="str">
        <f>IF(AND(I2662&gt;600,I2662&lt;=1000),"600-1000CC",IF(AND(I2662&gt;1000,I2662&lt;=2000),"1000-2000CC",IF(AND(I2662&gt;2000,I2662&lt;=3000),"2000-3000CC",IF(AND(I2662&gt;3000,I2662&lt;=4000),"3000-4000CC",IF(AND(I2662&gt;4000,I2662&lt;=5000),"4000-5000CC",IF(AND(I2662&gt;5000,I2662&lt;=6000),"&gt;5000CC"))))))</f>
        <v>1000-2000CC</v>
      </c>
    </row>
    <row r="2663" spans="1:11" x14ac:dyDescent="0.3">
      <c r="A2663">
        <v>4947</v>
      </c>
      <c r="B2663" t="s">
        <v>1553</v>
      </c>
      <c r="C2663" s="10">
        <v>5.7</v>
      </c>
      <c r="D2663" s="3">
        <v>40000</v>
      </c>
      <c r="E2663" t="s">
        <v>242</v>
      </c>
      <c r="F2663" t="s">
        <v>8</v>
      </c>
      <c r="G2663" t="s">
        <v>9</v>
      </c>
      <c r="H2663">
        <v>2020</v>
      </c>
      <c r="I2663">
        <v>1461</v>
      </c>
      <c r="J2663" t="s">
        <v>10</v>
      </c>
      <c r="K2663" t="str">
        <f>IF(AND(I2663&gt;600,I2663&lt;=1000),"600-1000CC",IF(AND(I2663&gt;1000,I2663&lt;=2000),"1000-2000CC",IF(AND(I2663&gt;2000,I2663&lt;=3000),"2000-3000CC",IF(AND(I2663&gt;3000,I2663&lt;=4000),"3000-4000CC",IF(AND(I2663&gt;4000,I2663&lt;=5000),"4000-5000CC",IF(AND(I2663&gt;5000,I2663&lt;=6000),"&gt;5000CC"))))))</f>
        <v>1000-2000CC</v>
      </c>
    </row>
    <row r="2664" spans="1:11" x14ac:dyDescent="0.3">
      <c r="A2664">
        <v>2764</v>
      </c>
      <c r="B2664" t="s">
        <v>291</v>
      </c>
      <c r="C2664" s="10">
        <v>5.69</v>
      </c>
      <c r="D2664" s="3">
        <v>30000</v>
      </c>
      <c r="E2664" t="s">
        <v>12</v>
      </c>
      <c r="F2664" t="s">
        <v>8</v>
      </c>
      <c r="G2664" t="s">
        <v>9</v>
      </c>
      <c r="H2664">
        <v>2019</v>
      </c>
      <c r="I2664">
        <v>1198</v>
      </c>
      <c r="J2664" t="s">
        <v>53</v>
      </c>
      <c r="K2664" t="str">
        <f>IF(AND(I2664&gt;600,I2664&lt;=1000),"600-1000CC",IF(AND(I2664&gt;1000,I2664&lt;=2000),"1000-2000CC",IF(AND(I2664&gt;2000,I2664&lt;=3000),"2000-3000CC",IF(AND(I2664&gt;3000,I2664&lt;=4000),"3000-4000CC",IF(AND(I2664&gt;4000,I2664&lt;=5000),"4000-5000CC",IF(AND(I2664&gt;5000,I2664&lt;=6000),"&gt;5000CC"))))))</f>
        <v>1000-2000CC</v>
      </c>
    </row>
    <row r="2665" spans="1:11" x14ac:dyDescent="0.3">
      <c r="A2665">
        <v>3996</v>
      </c>
      <c r="B2665" t="s">
        <v>22</v>
      </c>
      <c r="C2665" s="10">
        <v>5.69</v>
      </c>
      <c r="D2665" s="3">
        <v>98193</v>
      </c>
      <c r="E2665" t="s">
        <v>12</v>
      </c>
      <c r="F2665" t="s">
        <v>8</v>
      </c>
      <c r="G2665" t="s">
        <v>9</v>
      </c>
      <c r="H2665">
        <v>2018</v>
      </c>
      <c r="I2665">
        <v>1197</v>
      </c>
      <c r="J2665" t="s">
        <v>10</v>
      </c>
      <c r="K2665" t="str">
        <f>IF(AND(I2665&gt;600,I2665&lt;=1000),"600-1000CC",IF(AND(I2665&gt;1000,I2665&lt;=2000),"1000-2000CC",IF(AND(I2665&gt;2000,I2665&lt;=3000),"2000-3000CC",IF(AND(I2665&gt;3000,I2665&lt;=4000),"3000-4000CC",IF(AND(I2665&gt;4000,I2665&lt;=5000),"4000-5000CC",IF(AND(I2665&gt;5000,I2665&lt;=6000),"&gt;5000CC"))))))</f>
        <v>1000-2000CC</v>
      </c>
    </row>
    <row r="2666" spans="1:11" x14ac:dyDescent="0.3">
      <c r="A2666">
        <v>4054</v>
      </c>
      <c r="B2666" t="s">
        <v>567</v>
      </c>
      <c r="C2666" s="10">
        <v>5.69</v>
      </c>
      <c r="D2666" s="3">
        <v>34302</v>
      </c>
      <c r="E2666" t="s">
        <v>12</v>
      </c>
      <c r="F2666" t="s">
        <v>8</v>
      </c>
      <c r="G2666" t="s">
        <v>9</v>
      </c>
      <c r="H2666">
        <v>2017</v>
      </c>
      <c r="I2666">
        <v>1462</v>
      </c>
      <c r="J2666" t="s">
        <v>10</v>
      </c>
      <c r="K2666" t="str">
        <f>IF(AND(I2666&gt;600,I2666&lt;=1000),"600-1000CC",IF(AND(I2666&gt;1000,I2666&lt;=2000),"1000-2000CC",IF(AND(I2666&gt;2000,I2666&lt;=3000),"2000-3000CC",IF(AND(I2666&gt;3000,I2666&lt;=4000),"3000-4000CC",IF(AND(I2666&gt;4000,I2666&lt;=5000),"4000-5000CC",IF(AND(I2666&gt;5000,I2666&lt;=6000),"&gt;5000CC"))))))</f>
        <v>1000-2000CC</v>
      </c>
    </row>
    <row r="2667" spans="1:11" x14ac:dyDescent="0.3">
      <c r="A2667">
        <v>5141</v>
      </c>
      <c r="B2667" t="s">
        <v>29</v>
      </c>
      <c r="C2667" s="10">
        <v>5.69</v>
      </c>
      <c r="D2667" s="3">
        <v>154027</v>
      </c>
      <c r="E2667" t="s">
        <v>12</v>
      </c>
      <c r="F2667" t="s">
        <v>8</v>
      </c>
      <c r="G2667" t="s">
        <v>27</v>
      </c>
      <c r="H2667">
        <v>2017</v>
      </c>
      <c r="I2667">
        <v>995</v>
      </c>
      <c r="J2667" t="s">
        <v>10</v>
      </c>
      <c r="K2667" t="str">
        <f>IF(AND(I2667&gt;600,I2667&lt;=1000),"600-1000CC",IF(AND(I2667&gt;1000,I2667&lt;=2000),"1000-2000CC",IF(AND(I2667&gt;2000,I2667&lt;=3000),"2000-3000CC",IF(AND(I2667&gt;3000,I2667&lt;=4000),"3000-4000CC",IF(AND(I2667&gt;4000,I2667&lt;=5000),"4000-5000CC",IF(AND(I2667&gt;5000,I2667&lt;=6000),"&gt;5000CC"))))))</f>
        <v>600-1000CC</v>
      </c>
    </row>
    <row r="2668" spans="1:11" x14ac:dyDescent="0.3">
      <c r="A2668">
        <v>4564</v>
      </c>
      <c r="B2668" t="s">
        <v>375</v>
      </c>
      <c r="C2668" s="10">
        <v>5.68</v>
      </c>
      <c r="D2668" s="3">
        <v>69475</v>
      </c>
      <c r="E2668" t="s">
        <v>12</v>
      </c>
      <c r="F2668" t="s">
        <v>8</v>
      </c>
      <c r="G2668" t="s">
        <v>27</v>
      </c>
      <c r="H2668">
        <v>2018</v>
      </c>
      <c r="I2668">
        <v>1582</v>
      </c>
      <c r="J2668" t="s">
        <v>10</v>
      </c>
      <c r="K2668" t="str">
        <f>IF(AND(I2668&gt;600,I2668&lt;=1000),"600-1000CC",IF(AND(I2668&gt;1000,I2668&lt;=2000),"1000-2000CC",IF(AND(I2668&gt;2000,I2668&lt;=3000),"2000-3000CC",IF(AND(I2668&gt;3000,I2668&lt;=4000),"3000-4000CC",IF(AND(I2668&gt;4000,I2668&lt;=5000),"4000-5000CC",IF(AND(I2668&gt;5000,I2668&lt;=6000),"&gt;5000CC"))))))</f>
        <v>1000-2000CC</v>
      </c>
    </row>
    <row r="2669" spans="1:11" x14ac:dyDescent="0.3">
      <c r="A2669">
        <v>4615</v>
      </c>
      <c r="B2669" t="s">
        <v>494</v>
      </c>
      <c r="C2669" s="10">
        <v>5.68</v>
      </c>
      <c r="D2669" s="3">
        <v>22511</v>
      </c>
      <c r="E2669" t="s">
        <v>12</v>
      </c>
      <c r="F2669" t="s">
        <v>8</v>
      </c>
      <c r="G2669" t="s">
        <v>9</v>
      </c>
      <c r="H2669">
        <v>2020</v>
      </c>
      <c r="I2669">
        <v>1199</v>
      </c>
      <c r="J2669" t="s">
        <v>61</v>
      </c>
      <c r="K2669" t="str">
        <f>IF(AND(I2669&gt;600,I2669&lt;=1000),"600-1000CC",IF(AND(I2669&gt;1000,I2669&lt;=2000),"1000-2000CC",IF(AND(I2669&gt;2000,I2669&lt;=3000),"2000-3000CC",IF(AND(I2669&gt;3000,I2669&lt;=4000),"3000-4000CC",IF(AND(I2669&gt;4000,I2669&lt;=5000),"4000-5000CC",IF(AND(I2669&gt;5000,I2669&lt;=6000),"&gt;5000CC"))))))</f>
        <v>1000-2000CC</v>
      </c>
    </row>
    <row r="2670" spans="1:11" x14ac:dyDescent="0.3">
      <c r="A2670">
        <v>4885</v>
      </c>
      <c r="B2670" t="s">
        <v>1177</v>
      </c>
      <c r="C2670" s="10">
        <v>5.68</v>
      </c>
      <c r="D2670" s="3">
        <v>25890</v>
      </c>
      <c r="E2670" t="s">
        <v>12</v>
      </c>
      <c r="F2670" t="s">
        <v>8</v>
      </c>
      <c r="G2670" t="s">
        <v>9</v>
      </c>
      <c r="H2670">
        <v>2019</v>
      </c>
      <c r="I2670">
        <v>1598</v>
      </c>
      <c r="J2670" t="s">
        <v>10</v>
      </c>
      <c r="K2670" t="str">
        <f>IF(AND(I2670&gt;600,I2670&lt;=1000),"600-1000CC",IF(AND(I2670&gt;1000,I2670&lt;=2000),"1000-2000CC",IF(AND(I2670&gt;2000,I2670&lt;=3000),"2000-3000CC",IF(AND(I2670&gt;3000,I2670&lt;=4000),"3000-4000CC",IF(AND(I2670&gt;4000,I2670&lt;=5000),"4000-5000CC",IF(AND(I2670&gt;5000,I2670&lt;=6000),"&gt;5000CC"))))))</f>
        <v>1000-2000CC</v>
      </c>
    </row>
    <row r="2671" spans="1:11" x14ac:dyDescent="0.3">
      <c r="A2671">
        <v>5167</v>
      </c>
      <c r="B2671" t="s">
        <v>951</v>
      </c>
      <c r="C2671" s="10">
        <v>5.68</v>
      </c>
      <c r="D2671" s="3">
        <v>13278</v>
      </c>
      <c r="E2671" t="s">
        <v>12</v>
      </c>
      <c r="F2671" t="s">
        <v>8</v>
      </c>
      <c r="G2671" t="s">
        <v>9</v>
      </c>
      <c r="H2671">
        <v>2018</v>
      </c>
      <c r="I2671">
        <v>2179</v>
      </c>
      <c r="J2671" t="s">
        <v>10</v>
      </c>
      <c r="K2671" t="str">
        <f>IF(AND(I2671&gt;600,I2671&lt;=1000),"600-1000CC",IF(AND(I2671&gt;1000,I2671&lt;=2000),"1000-2000CC",IF(AND(I2671&gt;2000,I2671&lt;=3000),"2000-3000CC",IF(AND(I2671&gt;3000,I2671&lt;=4000),"3000-4000CC",IF(AND(I2671&gt;4000,I2671&lt;=5000),"4000-5000CC",IF(AND(I2671&gt;5000,I2671&lt;=6000),"&gt;5000CC"))))))</f>
        <v>2000-3000CC</v>
      </c>
    </row>
    <row r="2672" spans="1:11" x14ac:dyDescent="0.3">
      <c r="A2672">
        <v>774</v>
      </c>
      <c r="B2672" t="s">
        <v>596</v>
      </c>
      <c r="C2672" s="10">
        <v>5.66</v>
      </c>
      <c r="D2672" s="3">
        <v>91865</v>
      </c>
      <c r="E2672" t="s">
        <v>7</v>
      </c>
      <c r="F2672" t="s">
        <v>8</v>
      </c>
      <c r="G2672" t="s">
        <v>9</v>
      </c>
      <c r="H2672">
        <v>2011</v>
      </c>
      <c r="I2672">
        <v>1493</v>
      </c>
      <c r="J2672" t="s">
        <v>289</v>
      </c>
      <c r="K2672" t="str">
        <f>IF(AND(I2672&gt;600,I2672&lt;=1000),"600-1000CC",IF(AND(I2672&gt;1000,I2672&lt;=2000),"1000-2000CC",IF(AND(I2672&gt;2000,I2672&lt;=3000),"2000-3000CC",IF(AND(I2672&gt;3000,I2672&lt;=4000),"3000-4000CC",IF(AND(I2672&gt;4000,I2672&lt;=5000),"4000-5000CC",IF(AND(I2672&gt;5000,I2672&lt;=6000),"&gt;5000CC"))))))</f>
        <v>1000-2000CC</v>
      </c>
    </row>
    <row r="2673" spans="1:11" x14ac:dyDescent="0.3">
      <c r="A2673">
        <v>1979</v>
      </c>
      <c r="B2673" t="s">
        <v>596</v>
      </c>
      <c r="C2673" s="10">
        <v>5.66</v>
      </c>
      <c r="D2673" s="3">
        <v>91865</v>
      </c>
      <c r="E2673" t="s">
        <v>7</v>
      </c>
      <c r="F2673" t="s">
        <v>8</v>
      </c>
      <c r="G2673" t="s">
        <v>9</v>
      </c>
      <c r="H2673">
        <v>2011</v>
      </c>
      <c r="I2673">
        <v>1197</v>
      </c>
      <c r="J2673" t="s">
        <v>10</v>
      </c>
      <c r="K2673" t="str">
        <f>IF(AND(I2673&gt;600,I2673&lt;=1000),"600-1000CC",IF(AND(I2673&gt;1000,I2673&lt;=2000),"1000-2000CC",IF(AND(I2673&gt;2000,I2673&lt;=3000),"2000-3000CC",IF(AND(I2673&gt;3000,I2673&lt;=4000),"3000-4000CC",IF(AND(I2673&gt;4000,I2673&lt;=5000),"4000-5000CC",IF(AND(I2673&gt;5000,I2673&lt;=6000),"&gt;5000CC"))))))</f>
        <v>1000-2000CC</v>
      </c>
    </row>
    <row r="2674" spans="1:11" x14ac:dyDescent="0.3">
      <c r="A2674">
        <v>2439</v>
      </c>
      <c r="B2674" t="s">
        <v>90</v>
      </c>
      <c r="C2674" s="10">
        <v>5.66</v>
      </c>
      <c r="D2674" s="3">
        <v>105812</v>
      </c>
      <c r="E2674" t="s">
        <v>7</v>
      </c>
      <c r="F2674" t="s">
        <v>8</v>
      </c>
      <c r="G2674" t="s">
        <v>75</v>
      </c>
      <c r="H2674">
        <v>2015</v>
      </c>
      <c r="I2674">
        <v>998</v>
      </c>
      <c r="J2674" t="s">
        <v>10</v>
      </c>
      <c r="K2674" t="str">
        <f>IF(AND(I2674&gt;600,I2674&lt;=1000),"600-1000CC",IF(AND(I2674&gt;1000,I2674&lt;=2000),"1000-2000CC",IF(AND(I2674&gt;2000,I2674&lt;=3000),"2000-3000CC",IF(AND(I2674&gt;3000,I2674&lt;=4000),"3000-4000CC",IF(AND(I2674&gt;4000,I2674&lt;=5000),"4000-5000CC",IF(AND(I2674&gt;5000,I2674&lt;=6000),"&gt;5000CC"))))))</f>
        <v>600-1000CC</v>
      </c>
    </row>
    <row r="2675" spans="1:11" x14ac:dyDescent="0.3">
      <c r="A2675">
        <v>4994</v>
      </c>
      <c r="B2675" t="s">
        <v>210</v>
      </c>
      <c r="C2675" s="10">
        <v>5.66</v>
      </c>
      <c r="D2675" s="3">
        <v>126686</v>
      </c>
      <c r="E2675" t="s">
        <v>12</v>
      </c>
      <c r="F2675" t="s">
        <v>13</v>
      </c>
      <c r="G2675" t="s">
        <v>9</v>
      </c>
      <c r="H2675">
        <v>2018</v>
      </c>
      <c r="I2675">
        <v>1197</v>
      </c>
      <c r="J2675" t="s">
        <v>10</v>
      </c>
      <c r="K2675" t="str">
        <f>IF(AND(I2675&gt;600,I2675&lt;=1000),"600-1000CC",IF(AND(I2675&gt;1000,I2675&lt;=2000),"1000-2000CC",IF(AND(I2675&gt;2000,I2675&lt;=3000),"2000-3000CC",IF(AND(I2675&gt;3000,I2675&lt;=4000),"3000-4000CC",IF(AND(I2675&gt;4000,I2675&lt;=5000),"4000-5000CC",IF(AND(I2675&gt;5000,I2675&lt;=6000),"&gt;5000CC"))))))</f>
        <v>1000-2000CC</v>
      </c>
    </row>
    <row r="2676" spans="1:11" x14ac:dyDescent="0.3">
      <c r="A2676">
        <v>94</v>
      </c>
      <c r="B2676" t="s">
        <v>102</v>
      </c>
      <c r="C2676" s="10">
        <v>5.65</v>
      </c>
      <c r="D2676" s="3">
        <v>16000</v>
      </c>
      <c r="E2676" t="s">
        <v>12</v>
      </c>
      <c r="F2676" t="s">
        <v>8</v>
      </c>
      <c r="G2676" t="s">
        <v>9</v>
      </c>
      <c r="H2676">
        <v>2020</v>
      </c>
      <c r="I2676">
        <v>1199</v>
      </c>
      <c r="J2676" t="s">
        <v>10</v>
      </c>
      <c r="K2676" t="str">
        <f>IF(AND(I2676&gt;600,I2676&lt;=1000),"600-1000CC",IF(AND(I2676&gt;1000,I2676&lt;=2000),"1000-2000CC",IF(AND(I2676&gt;2000,I2676&lt;=3000),"2000-3000CC",IF(AND(I2676&gt;3000,I2676&lt;=4000),"3000-4000CC",IF(AND(I2676&gt;4000,I2676&lt;=5000),"4000-5000CC",IF(AND(I2676&gt;5000,I2676&lt;=6000),"&gt;5000CC"))))))</f>
        <v>1000-2000CC</v>
      </c>
    </row>
    <row r="2677" spans="1:11" x14ac:dyDescent="0.3">
      <c r="A2677">
        <v>146</v>
      </c>
      <c r="B2677" t="s">
        <v>26</v>
      </c>
      <c r="C2677" s="10">
        <v>5.65</v>
      </c>
      <c r="D2677" s="3">
        <v>26000</v>
      </c>
      <c r="E2677" t="s">
        <v>12</v>
      </c>
      <c r="F2677" t="s">
        <v>13</v>
      </c>
      <c r="G2677" t="s">
        <v>9</v>
      </c>
      <c r="H2677">
        <v>2015</v>
      </c>
      <c r="I2677">
        <v>1197</v>
      </c>
      <c r="J2677" t="s">
        <v>10</v>
      </c>
      <c r="K2677" t="str">
        <f>IF(AND(I2677&gt;600,I2677&lt;=1000),"600-1000CC",IF(AND(I2677&gt;1000,I2677&lt;=2000),"1000-2000CC",IF(AND(I2677&gt;2000,I2677&lt;=3000),"2000-3000CC",IF(AND(I2677&gt;3000,I2677&lt;=4000),"3000-4000CC",IF(AND(I2677&gt;4000,I2677&lt;=5000),"4000-5000CC",IF(AND(I2677&gt;5000,I2677&lt;=6000),"&gt;5000CC"))))))</f>
        <v>1000-2000CC</v>
      </c>
    </row>
    <row r="2678" spans="1:11" x14ac:dyDescent="0.3">
      <c r="A2678">
        <v>627</v>
      </c>
      <c r="B2678" t="s">
        <v>515</v>
      </c>
      <c r="C2678" s="10">
        <v>5.65</v>
      </c>
      <c r="D2678" s="3">
        <v>58000</v>
      </c>
      <c r="E2678" t="s">
        <v>12</v>
      </c>
      <c r="F2678" t="s">
        <v>8</v>
      </c>
      <c r="G2678" t="s">
        <v>9</v>
      </c>
      <c r="H2678">
        <v>2014</v>
      </c>
      <c r="I2678">
        <v>1497</v>
      </c>
      <c r="J2678" t="s">
        <v>10</v>
      </c>
      <c r="K2678" t="str">
        <f>IF(AND(I2678&gt;600,I2678&lt;=1000),"600-1000CC",IF(AND(I2678&gt;1000,I2678&lt;=2000),"1000-2000CC",IF(AND(I2678&gt;2000,I2678&lt;=3000),"2000-3000CC",IF(AND(I2678&gt;3000,I2678&lt;=4000),"3000-4000CC",IF(AND(I2678&gt;4000,I2678&lt;=5000),"4000-5000CC",IF(AND(I2678&gt;5000,I2678&lt;=6000),"&gt;5000CC"))))))</f>
        <v>1000-2000CC</v>
      </c>
    </row>
    <row r="2679" spans="1:11" x14ac:dyDescent="0.3">
      <c r="A2679">
        <v>772</v>
      </c>
      <c r="B2679" t="s">
        <v>594</v>
      </c>
      <c r="C2679" s="10">
        <v>5.65</v>
      </c>
      <c r="D2679" s="3">
        <v>66357</v>
      </c>
      <c r="E2679" t="s">
        <v>12</v>
      </c>
      <c r="F2679" t="s">
        <v>13</v>
      </c>
      <c r="G2679" t="s">
        <v>27</v>
      </c>
      <c r="H2679">
        <v>2014</v>
      </c>
      <c r="I2679">
        <v>2967</v>
      </c>
      <c r="J2679" t="s">
        <v>10</v>
      </c>
      <c r="K2679" t="str">
        <f>IF(AND(I2679&gt;600,I2679&lt;=1000),"600-1000CC",IF(AND(I2679&gt;1000,I2679&lt;=2000),"1000-2000CC",IF(AND(I2679&gt;2000,I2679&lt;=3000),"2000-3000CC",IF(AND(I2679&gt;3000,I2679&lt;=4000),"3000-4000CC",IF(AND(I2679&gt;4000,I2679&lt;=5000),"4000-5000CC",IF(AND(I2679&gt;5000,I2679&lt;=6000),"&gt;5000CC"))))))</f>
        <v>2000-3000CC</v>
      </c>
    </row>
    <row r="2680" spans="1:11" x14ac:dyDescent="0.3">
      <c r="A2680">
        <v>786</v>
      </c>
      <c r="B2680" t="s">
        <v>602</v>
      </c>
      <c r="C2680" s="10">
        <v>5.65</v>
      </c>
      <c r="D2680" s="3">
        <v>72350</v>
      </c>
      <c r="E2680" t="s">
        <v>7</v>
      </c>
      <c r="F2680" t="s">
        <v>8</v>
      </c>
      <c r="G2680" t="s">
        <v>9</v>
      </c>
      <c r="H2680">
        <v>2014</v>
      </c>
      <c r="I2680">
        <v>1197</v>
      </c>
      <c r="J2680" t="s">
        <v>10</v>
      </c>
      <c r="K2680" t="str">
        <f>IF(AND(I2680&gt;600,I2680&lt;=1000),"600-1000CC",IF(AND(I2680&gt;1000,I2680&lt;=2000),"1000-2000CC",IF(AND(I2680&gt;2000,I2680&lt;=3000),"2000-3000CC",IF(AND(I2680&gt;3000,I2680&lt;=4000),"3000-4000CC",IF(AND(I2680&gt;4000,I2680&lt;=5000),"4000-5000CC",IF(AND(I2680&gt;5000,I2680&lt;=6000),"&gt;5000CC"))))))</f>
        <v>1000-2000CC</v>
      </c>
    </row>
    <row r="2681" spans="1:11" x14ac:dyDescent="0.3">
      <c r="A2681">
        <v>909</v>
      </c>
      <c r="B2681" t="s">
        <v>670</v>
      </c>
      <c r="C2681" s="10">
        <v>5.65</v>
      </c>
      <c r="D2681" s="3">
        <v>72000</v>
      </c>
      <c r="E2681" t="s">
        <v>12</v>
      </c>
      <c r="F2681" t="s">
        <v>8</v>
      </c>
      <c r="G2681" t="s">
        <v>9</v>
      </c>
      <c r="H2681">
        <v>2016</v>
      </c>
      <c r="I2681">
        <v>1498</v>
      </c>
      <c r="J2681" t="s">
        <v>10</v>
      </c>
      <c r="K2681" t="str">
        <f>IF(AND(I2681&gt;600,I2681&lt;=1000),"600-1000CC",IF(AND(I2681&gt;1000,I2681&lt;=2000),"1000-2000CC",IF(AND(I2681&gt;2000,I2681&lt;=3000),"2000-3000CC",IF(AND(I2681&gt;3000,I2681&lt;=4000),"3000-4000CC",IF(AND(I2681&gt;4000,I2681&lt;=5000),"4000-5000CC",IF(AND(I2681&gt;5000,I2681&lt;=6000),"&gt;5000CC"))))))</f>
        <v>1000-2000CC</v>
      </c>
    </row>
    <row r="2682" spans="1:11" x14ac:dyDescent="0.3">
      <c r="A2682">
        <v>1628</v>
      </c>
      <c r="B2682" t="s">
        <v>931</v>
      </c>
      <c r="C2682" s="10">
        <v>5.65</v>
      </c>
      <c r="D2682" s="3">
        <v>77000</v>
      </c>
      <c r="E2682" t="s">
        <v>7</v>
      </c>
      <c r="F2682" t="s">
        <v>8</v>
      </c>
      <c r="G2682" t="s">
        <v>27</v>
      </c>
      <c r="H2682">
        <v>2012</v>
      </c>
      <c r="I2682">
        <v>2179</v>
      </c>
      <c r="J2682" t="s">
        <v>10</v>
      </c>
      <c r="K2682" t="str">
        <f>IF(AND(I2682&gt;600,I2682&lt;=1000),"600-1000CC",IF(AND(I2682&gt;1000,I2682&lt;=2000),"1000-2000CC",IF(AND(I2682&gt;2000,I2682&lt;=3000),"2000-3000CC",IF(AND(I2682&gt;3000,I2682&lt;=4000),"3000-4000CC",IF(AND(I2682&gt;4000,I2682&lt;=5000),"4000-5000CC",IF(AND(I2682&gt;5000,I2682&lt;=6000),"&gt;5000CC"))))))</f>
        <v>2000-3000CC</v>
      </c>
    </row>
    <row r="2683" spans="1:11" x14ac:dyDescent="0.3">
      <c r="A2683">
        <v>2562</v>
      </c>
      <c r="B2683" t="s">
        <v>459</v>
      </c>
      <c r="C2683" s="10">
        <v>5.65</v>
      </c>
      <c r="D2683" s="3">
        <v>56150</v>
      </c>
      <c r="E2683" t="s">
        <v>7</v>
      </c>
      <c r="F2683" t="s">
        <v>8</v>
      </c>
      <c r="G2683" t="s">
        <v>9</v>
      </c>
      <c r="H2683">
        <v>2016</v>
      </c>
      <c r="I2683">
        <v>1197</v>
      </c>
      <c r="J2683" t="s">
        <v>10</v>
      </c>
      <c r="K2683" t="str">
        <f>IF(AND(I2683&gt;600,I2683&lt;=1000),"600-1000CC",IF(AND(I2683&gt;1000,I2683&lt;=2000),"1000-2000CC",IF(AND(I2683&gt;2000,I2683&lt;=3000),"2000-3000CC",IF(AND(I2683&gt;3000,I2683&lt;=4000),"3000-4000CC",IF(AND(I2683&gt;4000,I2683&lt;=5000),"4000-5000CC",IF(AND(I2683&gt;5000,I2683&lt;=6000),"&gt;5000CC"))))))</f>
        <v>1000-2000CC</v>
      </c>
    </row>
    <row r="2684" spans="1:11" x14ac:dyDescent="0.3">
      <c r="A2684">
        <v>2978</v>
      </c>
      <c r="B2684" t="s">
        <v>576</v>
      </c>
      <c r="C2684" s="10">
        <v>5.65</v>
      </c>
      <c r="D2684" s="3">
        <v>10188</v>
      </c>
      <c r="E2684" t="s">
        <v>12</v>
      </c>
      <c r="F2684" t="s">
        <v>8</v>
      </c>
      <c r="G2684" t="s">
        <v>9</v>
      </c>
      <c r="H2684">
        <v>2016</v>
      </c>
      <c r="I2684">
        <v>2143</v>
      </c>
      <c r="J2684" t="s">
        <v>10</v>
      </c>
      <c r="K2684" t="str">
        <f>IF(AND(I2684&gt;600,I2684&lt;=1000),"600-1000CC",IF(AND(I2684&gt;1000,I2684&lt;=2000),"1000-2000CC",IF(AND(I2684&gt;2000,I2684&lt;=3000),"2000-3000CC",IF(AND(I2684&gt;3000,I2684&lt;=4000),"3000-4000CC",IF(AND(I2684&gt;4000,I2684&lt;=5000),"4000-5000CC",IF(AND(I2684&gt;5000,I2684&lt;=6000),"&gt;5000CC"))))))</f>
        <v>2000-3000CC</v>
      </c>
    </row>
    <row r="2685" spans="1:11" x14ac:dyDescent="0.3">
      <c r="A2685">
        <v>3190</v>
      </c>
      <c r="B2685" t="s">
        <v>1454</v>
      </c>
      <c r="C2685" s="10">
        <v>5.65</v>
      </c>
      <c r="D2685" s="3">
        <v>78172</v>
      </c>
      <c r="E2685" t="s">
        <v>7</v>
      </c>
      <c r="F2685" t="s">
        <v>8</v>
      </c>
      <c r="G2685" t="s">
        <v>9</v>
      </c>
      <c r="H2685">
        <v>2019</v>
      </c>
      <c r="I2685">
        <v>1462</v>
      </c>
      <c r="J2685" t="s">
        <v>10</v>
      </c>
      <c r="K2685" t="str">
        <f>IF(AND(I2685&gt;600,I2685&lt;=1000),"600-1000CC",IF(AND(I2685&gt;1000,I2685&lt;=2000),"1000-2000CC",IF(AND(I2685&gt;2000,I2685&lt;=3000),"2000-3000CC",IF(AND(I2685&gt;3000,I2685&lt;=4000),"3000-4000CC",IF(AND(I2685&gt;4000,I2685&lt;=5000),"4000-5000CC",IF(AND(I2685&gt;5000,I2685&lt;=6000),"&gt;5000CC"))))))</f>
        <v>1000-2000CC</v>
      </c>
    </row>
    <row r="2686" spans="1:11" x14ac:dyDescent="0.3">
      <c r="A2686">
        <v>3904</v>
      </c>
      <c r="B2686" t="s">
        <v>291</v>
      </c>
      <c r="C2686" s="10">
        <v>5.65</v>
      </c>
      <c r="D2686" s="3">
        <v>35000</v>
      </c>
      <c r="E2686" t="s">
        <v>12</v>
      </c>
      <c r="F2686" t="s">
        <v>8</v>
      </c>
      <c r="G2686" t="s">
        <v>27</v>
      </c>
      <c r="H2686">
        <v>2019</v>
      </c>
      <c r="I2686">
        <v>1591</v>
      </c>
      <c r="J2686" t="s">
        <v>10</v>
      </c>
      <c r="K2686" t="str">
        <f>IF(AND(I2686&gt;600,I2686&lt;=1000),"600-1000CC",IF(AND(I2686&gt;1000,I2686&lt;=2000),"1000-2000CC",IF(AND(I2686&gt;2000,I2686&lt;=3000),"2000-3000CC",IF(AND(I2686&gt;3000,I2686&lt;=4000),"3000-4000CC",IF(AND(I2686&gt;4000,I2686&lt;=5000),"4000-5000CC",IF(AND(I2686&gt;5000,I2686&lt;=6000),"&gt;5000CC"))))))</f>
        <v>1000-2000CC</v>
      </c>
    </row>
    <row r="2687" spans="1:11" x14ac:dyDescent="0.3">
      <c r="A2687">
        <v>5433</v>
      </c>
      <c r="B2687" t="s">
        <v>1910</v>
      </c>
      <c r="C2687" s="10">
        <v>5.65</v>
      </c>
      <c r="D2687" s="3">
        <v>120000</v>
      </c>
      <c r="E2687" t="s">
        <v>7</v>
      </c>
      <c r="F2687" t="s">
        <v>8</v>
      </c>
      <c r="G2687" t="s">
        <v>9</v>
      </c>
      <c r="H2687">
        <v>2017</v>
      </c>
      <c r="I2687">
        <v>2494</v>
      </c>
      <c r="J2687" t="s">
        <v>10</v>
      </c>
      <c r="K2687" t="str">
        <f>IF(AND(I2687&gt;600,I2687&lt;=1000),"600-1000CC",IF(AND(I2687&gt;1000,I2687&lt;=2000),"1000-2000CC",IF(AND(I2687&gt;2000,I2687&lt;=3000),"2000-3000CC",IF(AND(I2687&gt;3000,I2687&lt;=4000),"3000-4000CC",IF(AND(I2687&gt;4000,I2687&lt;=5000),"4000-5000CC",IF(AND(I2687&gt;5000,I2687&lt;=6000),"&gt;5000CC"))))))</f>
        <v>2000-3000CC</v>
      </c>
    </row>
    <row r="2688" spans="1:11" x14ac:dyDescent="0.3">
      <c r="A2688">
        <v>519</v>
      </c>
      <c r="B2688" t="s">
        <v>447</v>
      </c>
      <c r="C2688" s="10">
        <v>5.64</v>
      </c>
      <c r="D2688" s="3">
        <v>15757</v>
      </c>
      <c r="E2688" t="s">
        <v>12</v>
      </c>
      <c r="F2688" t="s">
        <v>8</v>
      </c>
      <c r="G2688" t="s">
        <v>9</v>
      </c>
      <c r="H2688">
        <v>2018</v>
      </c>
      <c r="I2688">
        <v>1197</v>
      </c>
      <c r="J2688" t="s">
        <v>10</v>
      </c>
      <c r="K2688" t="str">
        <f>IF(AND(I2688&gt;600,I2688&lt;=1000),"600-1000CC",IF(AND(I2688&gt;1000,I2688&lt;=2000),"1000-2000CC",IF(AND(I2688&gt;2000,I2688&lt;=3000),"2000-3000CC",IF(AND(I2688&gt;3000,I2688&lt;=4000),"3000-4000CC",IF(AND(I2688&gt;4000,I2688&lt;=5000),"4000-5000CC",IF(AND(I2688&gt;5000,I2688&lt;=6000),"&gt;5000CC"))))))</f>
        <v>1000-2000CC</v>
      </c>
    </row>
    <row r="2689" spans="1:11" x14ac:dyDescent="0.3">
      <c r="A2689">
        <v>1424</v>
      </c>
      <c r="B2689" t="s">
        <v>887</v>
      </c>
      <c r="C2689" s="10">
        <v>5.64</v>
      </c>
      <c r="D2689" s="3">
        <v>76036</v>
      </c>
      <c r="E2689" t="s">
        <v>12</v>
      </c>
      <c r="F2689" t="s">
        <v>13</v>
      </c>
      <c r="G2689" t="s">
        <v>27</v>
      </c>
      <c r="H2689">
        <v>2018</v>
      </c>
      <c r="I2689">
        <v>1968</v>
      </c>
      <c r="J2689" t="s">
        <v>10</v>
      </c>
      <c r="K2689" t="str">
        <f>IF(AND(I2689&gt;600,I2689&lt;=1000),"600-1000CC",IF(AND(I2689&gt;1000,I2689&lt;=2000),"1000-2000CC",IF(AND(I2689&gt;2000,I2689&lt;=3000),"2000-3000CC",IF(AND(I2689&gt;3000,I2689&lt;=4000),"3000-4000CC",IF(AND(I2689&gt;4000,I2689&lt;=5000),"4000-5000CC",IF(AND(I2689&gt;5000,I2689&lt;=6000),"&gt;5000CC"))))))</f>
        <v>1000-2000CC</v>
      </c>
    </row>
    <row r="2690" spans="1:11" x14ac:dyDescent="0.3">
      <c r="A2690">
        <v>3839</v>
      </c>
      <c r="B2690" t="s">
        <v>1628</v>
      </c>
      <c r="C2690" s="10">
        <v>5.64</v>
      </c>
      <c r="D2690" s="3">
        <v>20000</v>
      </c>
      <c r="E2690" t="s">
        <v>12</v>
      </c>
      <c r="F2690" t="s">
        <v>8</v>
      </c>
      <c r="G2690" t="s">
        <v>9</v>
      </c>
      <c r="H2690">
        <v>2019</v>
      </c>
      <c r="I2690">
        <v>1150</v>
      </c>
      <c r="J2690" t="s">
        <v>10</v>
      </c>
      <c r="K2690" t="str">
        <f>IF(AND(I2690&gt;600,I2690&lt;=1000),"600-1000CC",IF(AND(I2690&gt;1000,I2690&lt;=2000),"1000-2000CC",IF(AND(I2690&gt;2000,I2690&lt;=3000),"2000-3000CC",IF(AND(I2690&gt;3000,I2690&lt;=4000),"3000-4000CC",IF(AND(I2690&gt;4000,I2690&lt;=5000),"4000-5000CC",IF(AND(I2690&gt;5000,I2690&lt;=6000),"&gt;5000CC"))))))</f>
        <v>1000-2000CC</v>
      </c>
    </row>
    <row r="2691" spans="1:11" x14ac:dyDescent="0.3">
      <c r="A2691">
        <v>4205</v>
      </c>
      <c r="B2691" t="s">
        <v>304</v>
      </c>
      <c r="C2691" s="10">
        <v>5.64</v>
      </c>
      <c r="D2691" s="3">
        <v>53297</v>
      </c>
      <c r="E2691" t="s">
        <v>7</v>
      </c>
      <c r="F2691" t="s">
        <v>8</v>
      </c>
      <c r="G2691" t="s">
        <v>9</v>
      </c>
      <c r="H2691">
        <v>2018</v>
      </c>
      <c r="I2691">
        <v>1999</v>
      </c>
      <c r="J2691" t="s">
        <v>10</v>
      </c>
      <c r="K2691" t="str">
        <f>IF(AND(I2691&gt;600,I2691&lt;=1000),"600-1000CC",IF(AND(I2691&gt;1000,I2691&lt;=2000),"1000-2000CC",IF(AND(I2691&gt;2000,I2691&lt;=3000),"2000-3000CC",IF(AND(I2691&gt;3000,I2691&lt;=4000),"3000-4000CC",IF(AND(I2691&gt;4000,I2691&lt;=5000),"4000-5000CC",IF(AND(I2691&gt;5000,I2691&lt;=6000),"&gt;5000CC"))))))</f>
        <v>1000-2000CC</v>
      </c>
    </row>
    <row r="2692" spans="1:11" x14ac:dyDescent="0.3">
      <c r="A2692">
        <v>15</v>
      </c>
      <c r="B2692" t="s">
        <v>26</v>
      </c>
      <c r="C2692" s="10">
        <v>5.63</v>
      </c>
      <c r="D2692" s="3">
        <v>59313</v>
      </c>
      <c r="E2692" t="s">
        <v>12</v>
      </c>
      <c r="F2692" t="s">
        <v>13</v>
      </c>
      <c r="G2692" t="s">
        <v>27</v>
      </c>
      <c r="H2692">
        <v>2016</v>
      </c>
      <c r="I2692">
        <v>1197</v>
      </c>
      <c r="J2692" t="s">
        <v>10</v>
      </c>
      <c r="K2692" t="str">
        <f>IF(AND(I2692&gt;600,I2692&lt;=1000),"600-1000CC",IF(AND(I2692&gt;1000,I2692&lt;=2000),"1000-2000CC",IF(AND(I2692&gt;2000,I2692&lt;=3000),"2000-3000CC",IF(AND(I2692&gt;3000,I2692&lt;=4000),"3000-4000CC",IF(AND(I2692&gt;4000,I2692&lt;=5000),"4000-5000CC",IF(AND(I2692&gt;5000,I2692&lt;=6000),"&gt;5000CC"))))))</f>
        <v>1000-2000CC</v>
      </c>
    </row>
    <row r="2693" spans="1:11" x14ac:dyDescent="0.3">
      <c r="A2693">
        <v>738</v>
      </c>
      <c r="B2693" t="s">
        <v>430</v>
      </c>
      <c r="C2693" s="10">
        <v>5.63</v>
      </c>
      <c r="D2693" s="3">
        <v>91892</v>
      </c>
      <c r="E2693" t="s">
        <v>7</v>
      </c>
      <c r="F2693" t="s">
        <v>8</v>
      </c>
      <c r="G2693" t="s">
        <v>9</v>
      </c>
      <c r="H2693">
        <v>2016</v>
      </c>
      <c r="I2693">
        <v>1197</v>
      </c>
      <c r="J2693" t="s">
        <v>10</v>
      </c>
      <c r="K2693" t="str">
        <f>IF(AND(I2693&gt;600,I2693&lt;=1000),"600-1000CC",IF(AND(I2693&gt;1000,I2693&lt;=2000),"1000-2000CC",IF(AND(I2693&gt;2000,I2693&lt;=3000),"2000-3000CC",IF(AND(I2693&gt;3000,I2693&lt;=4000),"3000-4000CC",IF(AND(I2693&gt;4000,I2693&lt;=5000),"4000-5000CC",IF(AND(I2693&gt;5000,I2693&lt;=6000),"&gt;5000CC"))))))</f>
        <v>1000-2000CC</v>
      </c>
    </row>
    <row r="2694" spans="1:11" x14ac:dyDescent="0.3">
      <c r="A2694">
        <v>1964</v>
      </c>
      <c r="B2694" t="s">
        <v>430</v>
      </c>
      <c r="C2694" s="10">
        <v>5.63</v>
      </c>
      <c r="D2694" s="3">
        <v>91892</v>
      </c>
      <c r="E2694" t="s">
        <v>7</v>
      </c>
      <c r="F2694" t="s">
        <v>8</v>
      </c>
      <c r="G2694" t="s">
        <v>9</v>
      </c>
      <c r="H2694">
        <v>2016</v>
      </c>
      <c r="I2694">
        <v>1197</v>
      </c>
      <c r="J2694" t="s">
        <v>10</v>
      </c>
      <c r="K2694" t="str">
        <f>IF(AND(I2694&gt;600,I2694&lt;=1000),"600-1000CC",IF(AND(I2694&gt;1000,I2694&lt;=2000),"1000-2000CC",IF(AND(I2694&gt;2000,I2694&lt;=3000),"2000-3000CC",IF(AND(I2694&gt;3000,I2694&lt;=4000),"3000-4000CC",IF(AND(I2694&gt;4000,I2694&lt;=5000),"4000-5000CC",IF(AND(I2694&gt;5000,I2694&lt;=6000),"&gt;5000CC"))))))</f>
        <v>1000-2000CC</v>
      </c>
    </row>
    <row r="2695" spans="1:11" x14ac:dyDescent="0.3">
      <c r="A2695">
        <v>3243</v>
      </c>
      <c r="B2695" t="s">
        <v>375</v>
      </c>
      <c r="C2695" s="10">
        <v>5.63</v>
      </c>
      <c r="D2695" s="3">
        <v>21292</v>
      </c>
      <c r="E2695" t="s">
        <v>12</v>
      </c>
      <c r="F2695" t="s">
        <v>8</v>
      </c>
      <c r="G2695" t="s">
        <v>9</v>
      </c>
      <c r="H2695">
        <v>2017</v>
      </c>
      <c r="I2695">
        <v>1396</v>
      </c>
      <c r="J2695" t="s">
        <v>10</v>
      </c>
      <c r="K2695" t="str">
        <f>IF(AND(I2695&gt;600,I2695&lt;=1000),"600-1000CC",IF(AND(I2695&gt;1000,I2695&lt;=2000),"1000-2000CC",IF(AND(I2695&gt;2000,I2695&lt;=3000),"2000-3000CC",IF(AND(I2695&gt;3000,I2695&lt;=4000),"3000-4000CC",IF(AND(I2695&gt;4000,I2695&lt;=5000),"4000-5000CC",IF(AND(I2695&gt;5000,I2695&lt;=6000),"&gt;5000CC"))))))</f>
        <v>1000-2000CC</v>
      </c>
    </row>
    <row r="2696" spans="1:11" x14ac:dyDescent="0.3">
      <c r="A2696">
        <v>3279</v>
      </c>
      <c r="B2696" t="s">
        <v>471</v>
      </c>
      <c r="C2696" s="10">
        <v>5.63</v>
      </c>
      <c r="D2696" s="3">
        <v>50924</v>
      </c>
      <c r="E2696" t="s">
        <v>12</v>
      </c>
      <c r="F2696" t="s">
        <v>8</v>
      </c>
      <c r="G2696" t="s">
        <v>27</v>
      </c>
      <c r="H2696">
        <v>2018</v>
      </c>
      <c r="I2696">
        <v>1197</v>
      </c>
      <c r="J2696" t="s">
        <v>10</v>
      </c>
      <c r="K2696" t="str">
        <f>IF(AND(I2696&gt;600,I2696&lt;=1000),"600-1000CC",IF(AND(I2696&gt;1000,I2696&lt;=2000),"1000-2000CC",IF(AND(I2696&gt;2000,I2696&lt;=3000),"2000-3000CC",IF(AND(I2696&gt;3000,I2696&lt;=4000),"3000-4000CC",IF(AND(I2696&gt;4000,I2696&lt;=5000),"4000-5000CC",IF(AND(I2696&gt;5000,I2696&lt;=6000),"&gt;5000CC"))))))</f>
        <v>1000-2000CC</v>
      </c>
    </row>
    <row r="2697" spans="1:11" x14ac:dyDescent="0.3">
      <c r="A2697">
        <v>4001</v>
      </c>
      <c r="B2697" t="s">
        <v>1187</v>
      </c>
      <c r="C2697" s="10">
        <v>5.63</v>
      </c>
      <c r="D2697" s="3">
        <v>195346</v>
      </c>
      <c r="E2697" t="s">
        <v>7</v>
      </c>
      <c r="F2697" t="s">
        <v>8</v>
      </c>
      <c r="G2697" t="s">
        <v>9</v>
      </c>
      <c r="H2697">
        <v>2013</v>
      </c>
      <c r="I2697">
        <v>2179</v>
      </c>
      <c r="J2697" t="s">
        <v>10</v>
      </c>
      <c r="K2697" t="str">
        <f>IF(AND(I2697&gt;600,I2697&lt;=1000),"600-1000CC",IF(AND(I2697&gt;1000,I2697&lt;=2000),"1000-2000CC",IF(AND(I2697&gt;2000,I2697&lt;=3000),"2000-3000CC",IF(AND(I2697&gt;3000,I2697&lt;=4000),"3000-4000CC",IF(AND(I2697&gt;4000,I2697&lt;=5000),"4000-5000CC",IF(AND(I2697&gt;5000,I2697&lt;=6000),"&gt;5000CC"))))))</f>
        <v>2000-3000CC</v>
      </c>
    </row>
    <row r="2698" spans="1:11" x14ac:dyDescent="0.3">
      <c r="A2698">
        <v>4016</v>
      </c>
      <c r="B2698" t="s">
        <v>1676</v>
      </c>
      <c r="C2698" s="10">
        <v>5.62</v>
      </c>
      <c r="D2698" s="3">
        <v>26404</v>
      </c>
      <c r="E2698" t="s">
        <v>12</v>
      </c>
      <c r="F2698" t="s">
        <v>8</v>
      </c>
      <c r="G2698" t="s">
        <v>9</v>
      </c>
      <c r="H2698">
        <v>2018</v>
      </c>
      <c r="I2698">
        <v>1197</v>
      </c>
      <c r="J2698" t="s">
        <v>10</v>
      </c>
      <c r="K2698" t="str">
        <f>IF(AND(I2698&gt;600,I2698&lt;=1000),"600-1000CC",IF(AND(I2698&gt;1000,I2698&lt;=2000),"1000-2000CC",IF(AND(I2698&gt;2000,I2698&lt;=3000),"2000-3000CC",IF(AND(I2698&gt;3000,I2698&lt;=4000),"3000-4000CC",IF(AND(I2698&gt;4000,I2698&lt;=5000),"4000-5000CC",IF(AND(I2698&gt;5000,I2698&lt;=6000),"&gt;5000CC"))))))</f>
        <v>1000-2000CC</v>
      </c>
    </row>
    <row r="2699" spans="1:11" x14ac:dyDescent="0.3">
      <c r="A2699">
        <v>2992</v>
      </c>
      <c r="B2699" t="s">
        <v>1403</v>
      </c>
      <c r="C2699" s="10">
        <v>5.61</v>
      </c>
      <c r="D2699" s="3">
        <v>76012</v>
      </c>
      <c r="E2699" t="s">
        <v>7</v>
      </c>
      <c r="F2699" t="s">
        <v>8</v>
      </c>
      <c r="G2699" t="s">
        <v>9</v>
      </c>
      <c r="H2699">
        <v>2018</v>
      </c>
      <c r="I2699">
        <v>814</v>
      </c>
      <c r="J2699" t="s">
        <v>61</v>
      </c>
      <c r="K2699" t="str">
        <f>IF(AND(I2699&gt;600,I2699&lt;=1000),"600-1000CC",IF(AND(I2699&gt;1000,I2699&lt;=2000),"1000-2000CC",IF(AND(I2699&gt;2000,I2699&lt;=3000),"2000-3000CC",IF(AND(I2699&gt;3000,I2699&lt;=4000),"3000-4000CC",IF(AND(I2699&gt;4000,I2699&lt;=5000),"4000-5000CC",IF(AND(I2699&gt;5000,I2699&lt;=6000),"&gt;5000CC"))))))</f>
        <v>600-1000CC</v>
      </c>
    </row>
    <row r="2700" spans="1:11" x14ac:dyDescent="0.3">
      <c r="A2700">
        <v>1144</v>
      </c>
      <c r="B2700" t="s">
        <v>720</v>
      </c>
      <c r="C2700" s="10">
        <v>5.6</v>
      </c>
      <c r="D2700" s="3">
        <v>42234</v>
      </c>
      <c r="E2700" t="s">
        <v>7</v>
      </c>
      <c r="F2700" t="s">
        <v>8</v>
      </c>
      <c r="G2700" t="s">
        <v>27</v>
      </c>
      <c r="H2700">
        <v>2016</v>
      </c>
      <c r="I2700">
        <v>1197</v>
      </c>
      <c r="J2700" t="s">
        <v>10</v>
      </c>
      <c r="K2700" t="str">
        <f>IF(AND(I2700&gt;600,I2700&lt;=1000),"600-1000CC",IF(AND(I2700&gt;1000,I2700&lt;=2000),"1000-2000CC",IF(AND(I2700&gt;2000,I2700&lt;=3000),"2000-3000CC",IF(AND(I2700&gt;3000,I2700&lt;=4000),"3000-4000CC",IF(AND(I2700&gt;4000,I2700&lt;=5000),"4000-5000CC",IF(AND(I2700&gt;5000,I2700&lt;=6000),"&gt;5000CC"))))))</f>
        <v>1000-2000CC</v>
      </c>
    </row>
    <row r="2701" spans="1:11" x14ac:dyDescent="0.3">
      <c r="A2701">
        <v>1261</v>
      </c>
      <c r="B2701" t="s">
        <v>844</v>
      </c>
      <c r="C2701" s="10">
        <v>5.6</v>
      </c>
      <c r="D2701" s="3">
        <v>56681</v>
      </c>
      <c r="E2701" t="s">
        <v>12</v>
      </c>
      <c r="F2701" t="s">
        <v>8</v>
      </c>
      <c r="G2701" t="s">
        <v>9</v>
      </c>
      <c r="H2701">
        <v>2018</v>
      </c>
      <c r="I2701">
        <v>1197</v>
      </c>
      <c r="J2701" t="s">
        <v>10</v>
      </c>
      <c r="K2701" t="str">
        <f>IF(AND(I2701&gt;600,I2701&lt;=1000),"600-1000CC",IF(AND(I2701&gt;1000,I2701&lt;=2000),"1000-2000CC",IF(AND(I2701&gt;2000,I2701&lt;=3000),"2000-3000CC",IF(AND(I2701&gt;3000,I2701&lt;=4000),"3000-4000CC",IF(AND(I2701&gt;4000,I2701&lt;=5000),"4000-5000CC",IF(AND(I2701&gt;5000,I2701&lt;=6000),"&gt;5000CC"))))))</f>
        <v>1000-2000CC</v>
      </c>
    </row>
    <row r="2702" spans="1:11" x14ac:dyDescent="0.3">
      <c r="A2702">
        <v>1429</v>
      </c>
      <c r="B2702" t="s">
        <v>720</v>
      </c>
      <c r="C2702" s="10">
        <v>5.6</v>
      </c>
      <c r="D2702" s="3">
        <v>42234</v>
      </c>
      <c r="E2702" t="s">
        <v>7</v>
      </c>
      <c r="F2702" t="s">
        <v>8</v>
      </c>
      <c r="G2702" t="s">
        <v>27</v>
      </c>
      <c r="H2702">
        <v>2016</v>
      </c>
      <c r="I2702">
        <v>2179</v>
      </c>
      <c r="J2702" t="s">
        <v>61</v>
      </c>
      <c r="K2702" t="str">
        <f>IF(AND(I2702&gt;600,I2702&lt;=1000),"600-1000CC",IF(AND(I2702&gt;1000,I2702&lt;=2000),"1000-2000CC",IF(AND(I2702&gt;2000,I2702&lt;=3000),"2000-3000CC",IF(AND(I2702&gt;3000,I2702&lt;=4000),"3000-4000CC",IF(AND(I2702&gt;4000,I2702&lt;=5000),"4000-5000CC",IF(AND(I2702&gt;5000,I2702&lt;=6000),"&gt;5000CC"))))))</f>
        <v>2000-3000CC</v>
      </c>
    </row>
    <row r="2703" spans="1:11" x14ac:dyDescent="0.3">
      <c r="A2703">
        <v>1662</v>
      </c>
      <c r="B2703" t="s">
        <v>203</v>
      </c>
      <c r="C2703" s="10">
        <v>5.6</v>
      </c>
      <c r="D2703" s="3">
        <v>560000</v>
      </c>
      <c r="E2703" t="s">
        <v>12</v>
      </c>
      <c r="F2703" t="s">
        <v>8</v>
      </c>
      <c r="G2703" t="s">
        <v>9</v>
      </c>
      <c r="H2703">
        <v>2017</v>
      </c>
      <c r="I2703">
        <v>1199</v>
      </c>
      <c r="J2703" t="s">
        <v>10</v>
      </c>
      <c r="K2703" t="str">
        <f>IF(AND(I2703&gt;600,I2703&lt;=1000),"600-1000CC",IF(AND(I2703&gt;1000,I2703&lt;=2000),"1000-2000CC",IF(AND(I2703&gt;2000,I2703&lt;=3000),"2000-3000CC",IF(AND(I2703&gt;3000,I2703&lt;=4000),"3000-4000CC",IF(AND(I2703&gt;4000,I2703&lt;=5000),"4000-5000CC",IF(AND(I2703&gt;5000,I2703&lt;=6000),"&gt;5000CC"))))))</f>
        <v>1000-2000CC</v>
      </c>
    </row>
    <row r="2704" spans="1:11" x14ac:dyDescent="0.3">
      <c r="A2704">
        <v>2382</v>
      </c>
      <c r="B2704" t="s">
        <v>1216</v>
      </c>
      <c r="C2704" s="10">
        <v>5.6</v>
      </c>
      <c r="D2704" s="3">
        <v>63565</v>
      </c>
      <c r="E2704" t="s">
        <v>7</v>
      </c>
      <c r="F2704" t="s">
        <v>8</v>
      </c>
      <c r="G2704" t="s">
        <v>9</v>
      </c>
      <c r="H2704">
        <v>2015</v>
      </c>
      <c r="I2704">
        <v>1598</v>
      </c>
      <c r="J2704" t="s">
        <v>10</v>
      </c>
      <c r="K2704" t="str">
        <f>IF(AND(I2704&gt;600,I2704&lt;=1000),"600-1000CC",IF(AND(I2704&gt;1000,I2704&lt;=2000),"1000-2000CC",IF(AND(I2704&gt;2000,I2704&lt;=3000),"2000-3000CC",IF(AND(I2704&gt;3000,I2704&lt;=4000),"3000-4000CC",IF(AND(I2704&gt;4000,I2704&lt;=5000),"4000-5000CC",IF(AND(I2704&gt;5000,I2704&lt;=6000),"&gt;5000CC"))))))</f>
        <v>1000-2000CC</v>
      </c>
    </row>
    <row r="2705" spans="1:11" x14ac:dyDescent="0.3">
      <c r="A2705">
        <v>3338</v>
      </c>
      <c r="B2705" t="s">
        <v>430</v>
      </c>
      <c r="C2705" s="10">
        <v>5.6</v>
      </c>
      <c r="D2705" s="3">
        <v>80000</v>
      </c>
      <c r="E2705" t="s">
        <v>7</v>
      </c>
      <c r="F2705" t="s">
        <v>8</v>
      </c>
      <c r="G2705" t="s">
        <v>75</v>
      </c>
      <c r="H2705">
        <v>2016</v>
      </c>
      <c r="I2705">
        <v>1248</v>
      </c>
      <c r="J2705" t="s">
        <v>10</v>
      </c>
      <c r="K2705" t="str">
        <f>IF(AND(I2705&gt;600,I2705&lt;=1000),"600-1000CC",IF(AND(I2705&gt;1000,I2705&lt;=2000),"1000-2000CC",IF(AND(I2705&gt;2000,I2705&lt;=3000),"2000-3000CC",IF(AND(I2705&gt;3000,I2705&lt;=4000),"3000-4000CC",IF(AND(I2705&gt;4000,I2705&lt;=5000),"4000-5000CC",IF(AND(I2705&gt;5000,I2705&lt;=6000),"&gt;5000CC"))))))</f>
        <v>1000-2000CC</v>
      </c>
    </row>
    <row r="2706" spans="1:11" x14ac:dyDescent="0.3">
      <c r="A2706">
        <v>3341</v>
      </c>
      <c r="B2706" t="s">
        <v>564</v>
      </c>
      <c r="C2706" s="10">
        <v>5.6</v>
      </c>
      <c r="D2706" s="3">
        <v>5000</v>
      </c>
      <c r="E2706" t="s">
        <v>12</v>
      </c>
      <c r="F2706" t="s">
        <v>8</v>
      </c>
      <c r="G2706" t="s">
        <v>9</v>
      </c>
      <c r="H2706">
        <v>2022</v>
      </c>
      <c r="I2706">
        <v>1248</v>
      </c>
      <c r="J2706" t="s">
        <v>10</v>
      </c>
      <c r="K2706" t="str">
        <f>IF(AND(I2706&gt;600,I2706&lt;=1000),"600-1000CC",IF(AND(I2706&gt;1000,I2706&lt;=2000),"1000-2000CC",IF(AND(I2706&gt;2000,I2706&lt;=3000),"2000-3000CC",IF(AND(I2706&gt;3000,I2706&lt;=4000),"3000-4000CC",IF(AND(I2706&gt;4000,I2706&lt;=5000),"4000-5000CC",IF(AND(I2706&gt;5000,I2706&lt;=6000),"&gt;5000CC"))))))</f>
        <v>1000-2000CC</v>
      </c>
    </row>
    <row r="2707" spans="1:11" x14ac:dyDescent="0.3">
      <c r="A2707">
        <v>3986</v>
      </c>
      <c r="B2707" t="s">
        <v>1669</v>
      </c>
      <c r="C2707" s="10">
        <v>5.6</v>
      </c>
      <c r="D2707" s="3">
        <v>170290</v>
      </c>
      <c r="E2707" t="s">
        <v>7</v>
      </c>
      <c r="F2707" t="s">
        <v>13</v>
      </c>
      <c r="G2707" t="s">
        <v>9</v>
      </c>
      <c r="H2707">
        <v>2016</v>
      </c>
      <c r="I2707">
        <v>1248</v>
      </c>
      <c r="J2707" t="s">
        <v>10</v>
      </c>
      <c r="K2707" t="str">
        <f>IF(AND(I2707&gt;600,I2707&lt;=1000),"600-1000CC",IF(AND(I2707&gt;1000,I2707&lt;=2000),"1000-2000CC",IF(AND(I2707&gt;2000,I2707&lt;=3000),"2000-3000CC",IF(AND(I2707&gt;3000,I2707&lt;=4000),"3000-4000CC",IF(AND(I2707&gt;4000,I2707&lt;=5000),"4000-5000CC",IF(AND(I2707&gt;5000,I2707&lt;=6000),"&gt;5000CC"))))))</f>
        <v>1000-2000CC</v>
      </c>
    </row>
    <row r="2708" spans="1:11" x14ac:dyDescent="0.3">
      <c r="A2708">
        <v>4962</v>
      </c>
      <c r="B2708" t="s">
        <v>720</v>
      </c>
      <c r="C2708" s="10">
        <v>5.6</v>
      </c>
      <c r="D2708" s="3">
        <v>110613</v>
      </c>
      <c r="E2708" t="s">
        <v>7</v>
      </c>
      <c r="F2708" t="s">
        <v>8</v>
      </c>
      <c r="G2708" t="s">
        <v>9</v>
      </c>
      <c r="H2708">
        <v>2016</v>
      </c>
      <c r="I2708">
        <v>1197</v>
      </c>
      <c r="J2708" t="s">
        <v>10</v>
      </c>
      <c r="K2708" t="str">
        <f>IF(AND(I2708&gt;600,I2708&lt;=1000),"600-1000CC",IF(AND(I2708&gt;1000,I2708&lt;=2000),"1000-2000CC",IF(AND(I2708&gt;2000,I2708&lt;=3000),"2000-3000CC",IF(AND(I2708&gt;3000,I2708&lt;=4000),"3000-4000CC",IF(AND(I2708&gt;4000,I2708&lt;=5000),"4000-5000CC",IF(AND(I2708&gt;5000,I2708&lt;=6000),"&gt;5000CC"))))))</f>
        <v>1000-2000CC</v>
      </c>
    </row>
    <row r="2709" spans="1:11" x14ac:dyDescent="0.3">
      <c r="A2709">
        <v>5308</v>
      </c>
      <c r="B2709" t="s">
        <v>40</v>
      </c>
      <c r="C2709" s="10">
        <v>5.6</v>
      </c>
      <c r="D2709" s="3">
        <v>80000</v>
      </c>
      <c r="E2709" t="s">
        <v>12</v>
      </c>
      <c r="F2709" t="s">
        <v>8</v>
      </c>
      <c r="G2709" t="s">
        <v>27</v>
      </c>
      <c r="H2709">
        <v>2017</v>
      </c>
      <c r="I2709">
        <v>999</v>
      </c>
      <c r="J2709" t="s">
        <v>10</v>
      </c>
      <c r="K2709" t="str">
        <f>IF(AND(I2709&gt;600,I2709&lt;=1000),"600-1000CC",IF(AND(I2709&gt;1000,I2709&lt;=2000),"1000-2000CC",IF(AND(I2709&gt;2000,I2709&lt;=3000),"2000-3000CC",IF(AND(I2709&gt;3000,I2709&lt;=4000),"3000-4000CC",IF(AND(I2709&gt;4000,I2709&lt;=5000),"4000-5000CC",IF(AND(I2709&gt;5000,I2709&lt;=6000),"&gt;5000CC"))))))</f>
        <v>600-1000CC</v>
      </c>
    </row>
    <row r="2710" spans="1:11" x14ac:dyDescent="0.3">
      <c r="A2710">
        <v>5128</v>
      </c>
      <c r="B2710" t="s">
        <v>1864</v>
      </c>
      <c r="C2710" s="10">
        <v>5.59</v>
      </c>
      <c r="D2710" s="3">
        <v>29797</v>
      </c>
      <c r="E2710" t="s">
        <v>12</v>
      </c>
      <c r="F2710" t="s">
        <v>8</v>
      </c>
      <c r="G2710" t="s">
        <v>9</v>
      </c>
      <c r="H2710">
        <v>2020</v>
      </c>
      <c r="I2710">
        <v>1198</v>
      </c>
      <c r="J2710" t="s">
        <v>10</v>
      </c>
      <c r="K2710" t="str">
        <f>IF(AND(I2710&gt;600,I2710&lt;=1000),"600-1000CC",IF(AND(I2710&gt;1000,I2710&lt;=2000),"1000-2000CC",IF(AND(I2710&gt;2000,I2710&lt;=3000),"2000-3000CC",IF(AND(I2710&gt;3000,I2710&lt;=4000),"3000-4000CC",IF(AND(I2710&gt;4000,I2710&lt;=5000),"4000-5000CC",IF(AND(I2710&gt;5000,I2710&lt;=6000),"&gt;5000CC"))))))</f>
        <v>1000-2000CC</v>
      </c>
    </row>
    <row r="2711" spans="1:11" x14ac:dyDescent="0.3">
      <c r="A2711">
        <v>2945</v>
      </c>
      <c r="B2711" t="s">
        <v>328</v>
      </c>
      <c r="C2711" s="10">
        <v>5.58</v>
      </c>
      <c r="D2711" s="3">
        <v>57256</v>
      </c>
      <c r="E2711" t="s">
        <v>7</v>
      </c>
      <c r="F2711" t="s">
        <v>8</v>
      </c>
      <c r="G2711" t="s">
        <v>9</v>
      </c>
      <c r="H2711">
        <v>2017</v>
      </c>
      <c r="I2711">
        <v>2179</v>
      </c>
      <c r="J2711" t="s">
        <v>10</v>
      </c>
      <c r="K2711" t="str">
        <f>IF(AND(I2711&gt;600,I2711&lt;=1000),"600-1000CC",IF(AND(I2711&gt;1000,I2711&lt;=2000),"1000-2000CC",IF(AND(I2711&gt;2000,I2711&lt;=3000),"2000-3000CC",IF(AND(I2711&gt;3000,I2711&lt;=4000),"3000-4000CC",IF(AND(I2711&gt;4000,I2711&lt;=5000),"4000-5000CC",IF(AND(I2711&gt;5000,I2711&lt;=6000),"&gt;5000CC"))))))</f>
        <v>2000-3000CC</v>
      </c>
    </row>
    <row r="2712" spans="1:11" x14ac:dyDescent="0.3">
      <c r="A2712">
        <v>4889</v>
      </c>
      <c r="B2712" t="s">
        <v>203</v>
      </c>
      <c r="C2712" s="10">
        <v>5.58</v>
      </c>
      <c r="D2712" s="3">
        <v>21099</v>
      </c>
      <c r="E2712" t="s">
        <v>12</v>
      </c>
      <c r="F2712" t="s">
        <v>8</v>
      </c>
      <c r="G2712" t="s">
        <v>9</v>
      </c>
      <c r="H2712">
        <v>2017</v>
      </c>
      <c r="I2712">
        <v>1582</v>
      </c>
      <c r="J2712" t="s">
        <v>10</v>
      </c>
      <c r="K2712" t="str">
        <f>IF(AND(I2712&gt;600,I2712&lt;=1000),"600-1000CC",IF(AND(I2712&gt;1000,I2712&lt;=2000),"1000-2000CC",IF(AND(I2712&gt;2000,I2712&lt;=3000),"2000-3000CC",IF(AND(I2712&gt;3000,I2712&lt;=4000),"3000-4000CC",IF(AND(I2712&gt;4000,I2712&lt;=5000),"4000-5000CC",IF(AND(I2712&gt;5000,I2712&lt;=6000),"&gt;5000CC"))))))</f>
        <v>1000-2000CC</v>
      </c>
    </row>
    <row r="2713" spans="1:11" x14ac:dyDescent="0.3">
      <c r="A2713">
        <v>2963</v>
      </c>
      <c r="B2713" t="s">
        <v>1395</v>
      </c>
      <c r="C2713" s="10">
        <v>5.57</v>
      </c>
      <c r="D2713" s="3">
        <v>139257</v>
      </c>
      <c r="E2713" t="s">
        <v>7</v>
      </c>
      <c r="F2713" t="s">
        <v>8</v>
      </c>
      <c r="G2713" t="s">
        <v>9</v>
      </c>
      <c r="H2713">
        <v>2012</v>
      </c>
      <c r="I2713">
        <v>1582</v>
      </c>
      <c r="J2713" t="s">
        <v>61</v>
      </c>
      <c r="K2713" t="str">
        <f>IF(AND(I2713&gt;600,I2713&lt;=1000),"600-1000CC",IF(AND(I2713&gt;1000,I2713&lt;=2000),"1000-2000CC",IF(AND(I2713&gt;2000,I2713&lt;=3000),"2000-3000CC",IF(AND(I2713&gt;3000,I2713&lt;=4000),"3000-4000CC",IF(AND(I2713&gt;4000,I2713&lt;=5000),"4000-5000CC",IF(AND(I2713&gt;5000,I2713&lt;=6000),"&gt;5000CC"))))))</f>
        <v>1000-2000CC</v>
      </c>
    </row>
    <row r="2714" spans="1:11" x14ac:dyDescent="0.3">
      <c r="A2714">
        <v>5082</v>
      </c>
      <c r="B2714" t="s">
        <v>203</v>
      </c>
      <c r="C2714" s="10">
        <v>5.57</v>
      </c>
      <c r="D2714" s="3">
        <v>59089</v>
      </c>
      <c r="E2714" t="s">
        <v>12</v>
      </c>
      <c r="F2714" t="s">
        <v>8</v>
      </c>
      <c r="G2714" t="s">
        <v>9</v>
      </c>
      <c r="H2714">
        <v>2017</v>
      </c>
      <c r="I2714">
        <v>1197</v>
      </c>
      <c r="J2714" t="s">
        <v>10</v>
      </c>
      <c r="K2714" t="str">
        <f>IF(AND(I2714&gt;600,I2714&lt;=1000),"600-1000CC",IF(AND(I2714&gt;1000,I2714&lt;=2000),"1000-2000CC",IF(AND(I2714&gt;2000,I2714&lt;=3000),"2000-3000CC",IF(AND(I2714&gt;3000,I2714&lt;=4000),"3000-4000CC",IF(AND(I2714&gt;4000,I2714&lt;=5000),"4000-5000CC",IF(AND(I2714&gt;5000,I2714&lt;=6000),"&gt;5000CC"))))))</f>
        <v>1000-2000CC</v>
      </c>
    </row>
    <row r="2715" spans="1:11" x14ac:dyDescent="0.3">
      <c r="A2715">
        <v>2665</v>
      </c>
      <c r="B2715" t="s">
        <v>292</v>
      </c>
      <c r="C2715" s="10">
        <v>5.55</v>
      </c>
      <c r="D2715" s="3">
        <v>72375</v>
      </c>
      <c r="E2715" t="s">
        <v>12</v>
      </c>
      <c r="F2715" t="s">
        <v>8</v>
      </c>
      <c r="G2715" t="s">
        <v>9</v>
      </c>
      <c r="H2715">
        <v>2015</v>
      </c>
      <c r="I2715">
        <v>796</v>
      </c>
      <c r="J2715" t="s">
        <v>10</v>
      </c>
      <c r="K2715" t="str">
        <f>IF(AND(I2715&gt;600,I2715&lt;=1000),"600-1000CC",IF(AND(I2715&gt;1000,I2715&lt;=2000),"1000-2000CC",IF(AND(I2715&gt;2000,I2715&lt;=3000),"2000-3000CC",IF(AND(I2715&gt;3000,I2715&lt;=4000),"3000-4000CC",IF(AND(I2715&gt;4000,I2715&lt;=5000),"4000-5000CC",IF(AND(I2715&gt;5000,I2715&lt;=6000),"&gt;5000CC"))))))</f>
        <v>600-1000CC</v>
      </c>
    </row>
    <row r="2716" spans="1:11" x14ac:dyDescent="0.3">
      <c r="A2716">
        <v>2749</v>
      </c>
      <c r="B2716" t="s">
        <v>1332</v>
      </c>
      <c r="C2716" s="10">
        <v>5.55</v>
      </c>
      <c r="D2716" s="3">
        <v>34000</v>
      </c>
      <c r="E2716" t="s">
        <v>12</v>
      </c>
      <c r="F2716" t="s">
        <v>13</v>
      </c>
      <c r="G2716" t="s">
        <v>9</v>
      </c>
      <c r="H2716">
        <v>2019</v>
      </c>
      <c r="I2716">
        <v>1198</v>
      </c>
      <c r="J2716" t="s">
        <v>10</v>
      </c>
      <c r="K2716" t="str">
        <f>IF(AND(I2716&gt;600,I2716&lt;=1000),"600-1000CC",IF(AND(I2716&gt;1000,I2716&lt;=2000),"1000-2000CC",IF(AND(I2716&gt;2000,I2716&lt;=3000),"2000-3000CC",IF(AND(I2716&gt;3000,I2716&lt;=4000),"3000-4000CC",IF(AND(I2716&gt;4000,I2716&lt;=5000),"4000-5000CC",IF(AND(I2716&gt;5000,I2716&lt;=6000),"&gt;5000CC"))))))</f>
        <v>1000-2000CC</v>
      </c>
    </row>
    <row r="2717" spans="1:11" x14ac:dyDescent="0.3">
      <c r="A2717">
        <v>3317</v>
      </c>
      <c r="B2717" t="s">
        <v>825</v>
      </c>
      <c r="C2717" s="10">
        <v>5.55</v>
      </c>
      <c r="D2717" s="3">
        <v>73994</v>
      </c>
      <c r="E2717" t="s">
        <v>7</v>
      </c>
      <c r="F2717" t="s">
        <v>8</v>
      </c>
      <c r="G2717" t="s">
        <v>27</v>
      </c>
      <c r="H2717">
        <v>2017</v>
      </c>
      <c r="I2717">
        <v>1497</v>
      </c>
      <c r="J2717" t="s">
        <v>10</v>
      </c>
      <c r="K2717" t="str">
        <f>IF(AND(I2717&gt;600,I2717&lt;=1000),"600-1000CC",IF(AND(I2717&gt;1000,I2717&lt;=2000),"1000-2000CC",IF(AND(I2717&gt;2000,I2717&lt;=3000),"2000-3000CC",IF(AND(I2717&gt;3000,I2717&lt;=4000),"3000-4000CC",IF(AND(I2717&gt;4000,I2717&lt;=5000),"4000-5000CC",IF(AND(I2717&gt;5000,I2717&lt;=6000),"&gt;5000CC"))))))</f>
        <v>1000-2000CC</v>
      </c>
    </row>
    <row r="2718" spans="1:11" x14ac:dyDescent="0.3">
      <c r="A2718">
        <v>3614</v>
      </c>
      <c r="B2718" t="s">
        <v>1408</v>
      </c>
      <c r="C2718" s="10">
        <v>5.55</v>
      </c>
      <c r="D2718" s="3">
        <v>80000</v>
      </c>
      <c r="E2718" t="s">
        <v>7</v>
      </c>
      <c r="F2718" t="s">
        <v>8</v>
      </c>
      <c r="G2718" t="s">
        <v>9</v>
      </c>
      <c r="H2718">
        <v>2017</v>
      </c>
      <c r="I2718">
        <v>1364</v>
      </c>
      <c r="J2718" t="s">
        <v>10</v>
      </c>
      <c r="K2718" t="str">
        <f>IF(AND(I2718&gt;600,I2718&lt;=1000),"600-1000CC",IF(AND(I2718&gt;1000,I2718&lt;=2000),"1000-2000CC",IF(AND(I2718&gt;2000,I2718&lt;=3000),"2000-3000CC",IF(AND(I2718&gt;3000,I2718&lt;=4000),"3000-4000CC",IF(AND(I2718&gt;4000,I2718&lt;=5000),"4000-5000CC",IF(AND(I2718&gt;5000,I2718&lt;=6000),"&gt;5000CC"))))))</f>
        <v>1000-2000CC</v>
      </c>
    </row>
    <row r="2719" spans="1:11" x14ac:dyDescent="0.3">
      <c r="A2719">
        <v>4617</v>
      </c>
      <c r="B2719" t="s">
        <v>429</v>
      </c>
      <c r="C2719" s="10">
        <v>5.55</v>
      </c>
      <c r="D2719" s="3">
        <v>114892</v>
      </c>
      <c r="E2719" t="s">
        <v>7</v>
      </c>
      <c r="F2719" t="s">
        <v>8</v>
      </c>
      <c r="G2719" t="s">
        <v>27</v>
      </c>
      <c r="H2719">
        <v>2015</v>
      </c>
      <c r="I2719">
        <v>2143</v>
      </c>
      <c r="J2719" t="s">
        <v>10</v>
      </c>
      <c r="K2719" t="str">
        <f>IF(AND(I2719&gt;600,I2719&lt;=1000),"600-1000CC",IF(AND(I2719&gt;1000,I2719&lt;=2000),"1000-2000CC",IF(AND(I2719&gt;2000,I2719&lt;=3000),"2000-3000CC",IF(AND(I2719&gt;3000,I2719&lt;=4000),"3000-4000CC",IF(AND(I2719&gt;4000,I2719&lt;=5000),"4000-5000CC",IF(AND(I2719&gt;5000,I2719&lt;=6000),"&gt;5000CC"))))))</f>
        <v>2000-3000CC</v>
      </c>
    </row>
    <row r="2720" spans="1:11" x14ac:dyDescent="0.3">
      <c r="A2720">
        <v>5221</v>
      </c>
      <c r="B2720" t="s">
        <v>42</v>
      </c>
      <c r="C2720" s="10">
        <v>5.55</v>
      </c>
      <c r="D2720" s="3">
        <v>31938</v>
      </c>
      <c r="E2720" t="s">
        <v>12</v>
      </c>
      <c r="F2720" t="s">
        <v>13</v>
      </c>
      <c r="G2720" t="s">
        <v>9</v>
      </c>
      <c r="H2720">
        <v>2014</v>
      </c>
      <c r="I2720">
        <v>998</v>
      </c>
      <c r="J2720" t="s">
        <v>10</v>
      </c>
      <c r="K2720" t="str">
        <f>IF(AND(I2720&gt;600,I2720&lt;=1000),"600-1000CC",IF(AND(I2720&gt;1000,I2720&lt;=2000),"1000-2000CC",IF(AND(I2720&gt;2000,I2720&lt;=3000),"2000-3000CC",IF(AND(I2720&gt;3000,I2720&lt;=4000),"3000-4000CC",IF(AND(I2720&gt;4000,I2720&lt;=5000),"4000-5000CC",IF(AND(I2720&gt;5000,I2720&lt;=6000),"&gt;5000CC"))))))</f>
        <v>600-1000CC</v>
      </c>
    </row>
    <row r="2721" spans="1:11" x14ac:dyDescent="0.3">
      <c r="A2721">
        <v>4350</v>
      </c>
      <c r="B2721" t="s">
        <v>557</v>
      </c>
      <c r="C2721" s="10">
        <v>5.54</v>
      </c>
      <c r="D2721" s="3">
        <v>86418</v>
      </c>
      <c r="E2721" t="s">
        <v>7</v>
      </c>
      <c r="F2721" t="s">
        <v>8</v>
      </c>
      <c r="G2721" t="s">
        <v>9</v>
      </c>
      <c r="H2721">
        <v>2017</v>
      </c>
      <c r="I2721">
        <v>1798</v>
      </c>
      <c r="J2721" t="s">
        <v>10</v>
      </c>
      <c r="K2721" t="str">
        <f>IF(AND(I2721&gt;600,I2721&lt;=1000),"600-1000CC",IF(AND(I2721&gt;1000,I2721&lt;=2000),"1000-2000CC",IF(AND(I2721&gt;2000,I2721&lt;=3000),"2000-3000CC",IF(AND(I2721&gt;3000,I2721&lt;=4000),"3000-4000CC",IF(AND(I2721&gt;4000,I2721&lt;=5000),"4000-5000CC",IF(AND(I2721&gt;5000,I2721&lt;=6000),"&gt;5000CC"))))))</f>
        <v>1000-2000CC</v>
      </c>
    </row>
    <row r="2722" spans="1:11" x14ac:dyDescent="0.3">
      <c r="A2722">
        <v>542</v>
      </c>
      <c r="B2722" t="s">
        <v>453</v>
      </c>
      <c r="C2722" s="10">
        <v>5.53</v>
      </c>
      <c r="D2722" s="3">
        <v>53201</v>
      </c>
      <c r="E2722" t="s">
        <v>12</v>
      </c>
      <c r="F2722" t="s">
        <v>8</v>
      </c>
      <c r="G2722" t="s">
        <v>9</v>
      </c>
      <c r="H2722">
        <v>2017</v>
      </c>
      <c r="I2722">
        <v>1798</v>
      </c>
      <c r="J2722" t="s">
        <v>10</v>
      </c>
      <c r="K2722" t="str">
        <f>IF(AND(I2722&gt;600,I2722&lt;=1000),"600-1000CC",IF(AND(I2722&gt;1000,I2722&lt;=2000),"1000-2000CC",IF(AND(I2722&gt;2000,I2722&lt;=3000),"2000-3000CC",IF(AND(I2722&gt;3000,I2722&lt;=4000),"3000-4000CC",IF(AND(I2722&gt;4000,I2722&lt;=5000),"4000-5000CC",IF(AND(I2722&gt;5000,I2722&lt;=6000),"&gt;5000CC"))))))</f>
        <v>1000-2000CC</v>
      </c>
    </row>
    <row r="2723" spans="1:11" x14ac:dyDescent="0.3">
      <c r="A2723">
        <v>740</v>
      </c>
      <c r="B2723" t="s">
        <v>22</v>
      </c>
      <c r="C2723" s="10">
        <v>5.53</v>
      </c>
      <c r="D2723" s="3">
        <v>69167</v>
      </c>
      <c r="E2723" t="s">
        <v>12</v>
      </c>
      <c r="F2723" t="s">
        <v>8</v>
      </c>
      <c r="G2723" t="s">
        <v>9</v>
      </c>
      <c r="H2723">
        <v>2015</v>
      </c>
      <c r="I2723">
        <v>1995</v>
      </c>
      <c r="J2723" t="s">
        <v>10</v>
      </c>
      <c r="K2723" t="str">
        <f>IF(AND(I2723&gt;600,I2723&lt;=1000),"600-1000CC",IF(AND(I2723&gt;1000,I2723&lt;=2000),"1000-2000CC",IF(AND(I2723&gt;2000,I2723&lt;=3000),"2000-3000CC",IF(AND(I2723&gt;3000,I2723&lt;=4000),"3000-4000CC",IF(AND(I2723&gt;4000,I2723&lt;=5000),"4000-5000CC",IF(AND(I2723&gt;5000,I2723&lt;=6000),"&gt;5000CC"))))))</f>
        <v>1000-2000CC</v>
      </c>
    </row>
    <row r="2724" spans="1:11" x14ac:dyDescent="0.3">
      <c r="A2724">
        <v>1966</v>
      </c>
      <c r="B2724" t="s">
        <v>22</v>
      </c>
      <c r="C2724" s="10">
        <v>5.53</v>
      </c>
      <c r="D2724" s="3">
        <v>69167</v>
      </c>
      <c r="E2724" t="s">
        <v>12</v>
      </c>
      <c r="F2724" t="s">
        <v>8</v>
      </c>
      <c r="G2724" t="s">
        <v>9</v>
      </c>
      <c r="H2724">
        <v>2015</v>
      </c>
      <c r="I2724">
        <v>1493</v>
      </c>
      <c r="J2724" t="s">
        <v>10</v>
      </c>
      <c r="K2724" t="str">
        <f>IF(AND(I2724&gt;600,I2724&lt;=1000),"600-1000CC",IF(AND(I2724&gt;1000,I2724&lt;=2000),"1000-2000CC",IF(AND(I2724&gt;2000,I2724&lt;=3000),"2000-3000CC",IF(AND(I2724&gt;3000,I2724&lt;=4000),"3000-4000CC",IF(AND(I2724&gt;4000,I2724&lt;=5000),"4000-5000CC",IF(AND(I2724&gt;5000,I2724&lt;=6000),"&gt;5000CC"))))))</f>
        <v>1000-2000CC</v>
      </c>
    </row>
    <row r="2725" spans="1:11" x14ac:dyDescent="0.3">
      <c r="A2725">
        <v>2696</v>
      </c>
      <c r="B2725" t="s">
        <v>375</v>
      </c>
      <c r="C2725" s="10">
        <v>5.53</v>
      </c>
      <c r="D2725" s="3">
        <v>25258</v>
      </c>
      <c r="E2725" t="s">
        <v>12</v>
      </c>
      <c r="F2725" t="s">
        <v>8</v>
      </c>
      <c r="G2725" t="s">
        <v>9</v>
      </c>
      <c r="H2725">
        <v>2017</v>
      </c>
      <c r="I2725">
        <v>1497</v>
      </c>
      <c r="J2725" t="s">
        <v>10</v>
      </c>
      <c r="K2725" t="str">
        <f>IF(AND(I2725&gt;600,I2725&lt;=1000),"600-1000CC",IF(AND(I2725&gt;1000,I2725&lt;=2000),"1000-2000CC",IF(AND(I2725&gt;2000,I2725&lt;=3000),"2000-3000CC",IF(AND(I2725&gt;3000,I2725&lt;=4000),"3000-4000CC",IF(AND(I2725&gt;4000,I2725&lt;=5000),"4000-5000CC",IF(AND(I2725&gt;5000,I2725&lt;=6000),"&gt;5000CC"))))))</f>
        <v>1000-2000CC</v>
      </c>
    </row>
    <row r="2726" spans="1:11" x14ac:dyDescent="0.3">
      <c r="A2726">
        <v>4045</v>
      </c>
      <c r="B2726" t="s">
        <v>1680</v>
      </c>
      <c r="C2726" s="10">
        <v>5.53</v>
      </c>
      <c r="D2726" s="3">
        <v>21506</v>
      </c>
      <c r="E2726" t="s">
        <v>12</v>
      </c>
      <c r="F2726" t="s">
        <v>8</v>
      </c>
      <c r="G2726" t="s">
        <v>9</v>
      </c>
      <c r="H2726">
        <v>2020</v>
      </c>
      <c r="I2726">
        <v>1498</v>
      </c>
      <c r="J2726" t="s">
        <v>10</v>
      </c>
      <c r="K2726" t="str">
        <f>IF(AND(I2726&gt;600,I2726&lt;=1000),"600-1000CC",IF(AND(I2726&gt;1000,I2726&lt;=2000),"1000-2000CC",IF(AND(I2726&gt;2000,I2726&lt;=3000),"2000-3000CC",IF(AND(I2726&gt;3000,I2726&lt;=4000),"3000-4000CC",IF(AND(I2726&gt;4000,I2726&lt;=5000),"4000-5000CC",IF(AND(I2726&gt;5000,I2726&lt;=6000),"&gt;5000CC"))))))</f>
        <v>1000-2000CC</v>
      </c>
    </row>
    <row r="2727" spans="1:11" x14ac:dyDescent="0.3">
      <c r="A2727">
        <v>4993</v>
      </c>
      <c r="B2727" t="s">
        <v>557</v>
      </c>
      <c r="C2727" s="10">
        <v>5.53</v>
      </c>
      <c r="D2727" s="3">
        <v>57616</v>
      </c>
      <c r="E2727" t="s">
        <v>7</v>
      </c>
      <c r="F2727" t="s">
        <v>8</v>
      </c>
      <c r="G2727" t="s">
        <v>9</v>
      </c>
      <c r="H2727">
        <v>2016</v>
      </c>
      <c r="I2727">
        <v>814</v>
      </c>
      <c r="J2727" t="s">
        <v>10</v>
      </c>
      <c r="K2727" t="str">
        <f>IF(AND(I2727&gt;600,I2727&lt;=1000),"600-1000CC",IF(AND(I2727&gt;1000,I2727&lt;=2000),"1000-2000CC",IF(AND(I2727&gt;2000,I2727&lt;=3000),"2000-3000CC",IF(AND(I2727&gt;3000,I2727&lt;=4000),"3000-4000CC",IF(AND(I2727&gt;4000,I2727&lt;=5000),"4000-5000CC",IF(AND(I2727&gt;5000,I2727&lt;=6000),"&gt;5000CC"))))))</f>
        <v>600-1000CC</v>
      </c>
    </row>
    <row r="2728" spans="1:11" x14ac:dyDescent="0.3">
      <c r="A2728">
        <v>2710</v>
      </c>
      <c r="B2728" t="s">
        <v>938</v>
      </c>
      <c r="C2728" s="10">
        <v>5.51</v>
      </c>
      <c r="D2728" s="3">
        <v>31253</v>
      </c>
      <c r="E2728" t="s">
        <v>12</v>
      </c>
      <c r="F2728" t="s">
        <v>8</v>
      </c>
      <c r="G2728" t="s">
        <v>9</v>
      </c>
      <c r="H2728">
        <v>2017</v>
      </c>
      <c r="I2728">
        <v>1368</v>
      </c>
      <c r="J2728" t="s">
        <v>10</v>
      </c>
      <c r="K2728" t="str">
        <f>IF(AND(I2728&gt;600,I2728&lt;=1000),"600-1000CC",IF(AND(I2728&gt;1000,I2728&lt;=2000),"1000-2000CC",IF(AND(I2728&gt;2000,I2728&lt;=3000),"2000-3000CC",IF(AND(I2728&gt;3000,I2728&lt;=4000),"3000-4000CC",IF(AND(I2728&gt;4000,I2728&lt;=5000),"4000-5000CC",IF(AND(I2728&gt;5000,I2728&lt;=6000),"&gt;5000CC"))))))</f>
        <v>1000-2000CC</v>
      </c>
    </row>
    <row r="2729" spans="1:11" x14ac:dyDescent="0.3">
      <c r="A2729">
        <v>3957</v>
      </c>
      <c r="B2729" t="s">
        <v>1663</v>
      </c>
      <c r="C2729" s="10">
        <v>5.51</v>
      </c>
      <c r="D2729" s="3">
        <v>61894</v>
      </c>
      <c r="E2729" t="s">
        <v>7</v>
      </c>
      <c r="F2729" t="s">
        <v>8</v>
      </c>
      <c r="G2729" t="s">
        <v>9</v>
      </c>
      <c r="H2729">
        <v>2018</v>
      </c>
      <c r="I2729">
        <v>1582</v>
      </c>
      <c r="J2729" t="s">
        <v>10</v>
      </c>
      <c r="K2729" t="str">
        <f>IF(AND(I2729&gt;600,I2729&lt;=1000),"600-1000CC",IF(AND(I2729&gt;1000,I2729&lt;=2000),"1000-2000CC",IF(AND(I2729&gt;2000,I2729&lt;=3000),"2000-3000CC",IF(AND(I2729&gt;3000,I2729&lt;=4000),"3000-4000CC",IF(AND(I2729&gt;4000,I2729&lt;=5000),"4000-5000CC",IF(AND(I2729&gt;5000,I2729&lt;=6000),"&gt;5000CC"))))))</f>
        <v>1000-2000CC</v>
      </c>
    </row>
    <row r="2730" spans="1:11" x14ac:dyDescent="0.3">
      <c r="A2730">
        <v>4724</v>
      </c>
      <c r="B2730" t="s">
        <v>909</v>
      </c>
      <c r="C2730" s="10">
        <v>5.51</v>
      </c>
      <c r="D2730" s="3">
        <v>79715</v>
      </c>
      <c r="E2730" t="s">
        <v>7</v>
      </c>
      <c r="F2730" t="s">
        <v>13</v>
      </c>
      <c r="G2730" t="s">
        <v>27</v>
      </c>
      <c r="H2730">
        <v>2016</v>
      </c>
      <c r="I2730">
        <v>1598</v>
      </c>
      <c r="J2730" t="s">
        <v>61</v>
      </c>
      <c r="K2730" t="str">
        <f>IF(AND(I2730&gt;600,I2730&lt;=1000),"600-1000CC",IF(AND(I2730&gt;1000,I2730&lt;=2000),"1000-2000CC",IF(AND(I2730&gt;2000,I2730&lt;=3000),"2000-3000CC",IF(AND(I2730&gt;3000,I2730&lt;=4000),"3000-4000CC",IF(AND(I2730&gt;4000,I2730&lt;=5000),"4000-5000CC",IF(AND(I2730&gt;5000,I2730&lt;=6000),"&gt;5000CC"))))))</f>
        <v>1000-2000CC</v>
      </c>
    </row>
    <row r="2731" spans="1:11" x14ac:dyDescent="0.3">
      <c r="A2731">
        <v>5202</v>
      </c>
      <c r="B2731" t="s">
        <v>1862</v>
      </c>
      <c r="C2731" s="10">
        <v>5.51</v>
      </c>
      <c r="D2731" s="3">
        <v>85000</v>
      </c>
      <c r="E2731" t="s">
        <v>7</v>
      </c>
      <c r="F2731" t="s">
        <v>13</v>
      </c>
      <c r="G2731" t="s">
        <v>27</v>
      </c>
      <c r="H2731">
        <v>2010</v>
      </c>
      <c r="I2731">
        <v>814</v>
      </c>
      <c r="J2731" t="s">
        <v>10</v>
      </c>
      <c r="K2731" t="str">
        <f>IF(AND(I2731&gt;600,I2731&lt;=1000),"600-1000CC",IF(AND(I2731&gt;1000,I2731&lt;=2000),"1000-2000CC",IF(AND(I2731&gt;2000,I2731&lt;=3000),"2000-3000CC",IF(AND(I2731&gt;3000,I2731&lt;=4000),"3000-4000CC",IF(AND(I2731&gt;4000,I2731&lt;=5000),"4000-5000CC",IF(AND(I2731&gt;5000,I2731&lt;=6000),"&gt;5000CC"))))))</f>
        <v>600-1000CC</v>
      </c>
    </row>
    <row r="2732" spans="1:11" x14ac:dyDescent="0.3">
      <c r="A2732">
        <v>74</v>
      </c>
      <c r="B2732" t="s">
        <v>82</v>
      </c>
      <c r="C2732" s="10">
        <v>5.5</v>
      </c>
      <c r="D2732" s="3">
        <v>35000</v>
      </c>
      <c r="E2732" t="s">
        <v>7</v>
      </c>
      <c r="F2732" t="s">
        <v>8</v>
      </c>
      <c r="G2732" t="s">
        <v>9</v>
      </c>
      <c r="H2732">
        <v>2018</v>
      </c>
      <c r="I2732">
        <v>1248</v>
      </c>
      <c r="J2732" t="s">
        <v>10</v>
      </c>
      <c r="K2732" t="str">
        <f>IF(AND(I2732&gt;600,I2732&lt;=1000),"600-1000CC",IF(AND(I2732&gt;1000,I2732&lt;=2000),"1000-2000CC",IF(AND(I2732&gt;2000,I2732&lt;=3000),"2000-3000CC",IF(AND(I2732&gt;3000,I2732&lt;=4000),"3000-4000CC",IF(AND(I2732&gt;4000,I2732&lt;=5000),"4000-5000CC",IF(AND(I2732&gt;5000,I2732&lt;=6000),"&gt;5000CC"))))))</f>
        <v>1000-2000CC</v>
      </c>
    </row>
    <row r="2733" spans="1:11" x14ac:dyDescent="0.3">
      <c r="A2733">
        <v>98</v>
      </c>
      <c r="B2733" t="s">
        <v>106</v>
      </c>
      <c r="C2733" s="10">
        <v>5.5</v>
      </c>
      <c r="D2733" s="3">
        <v>32000</v>
      </c>
      <c r="E2733" t="s">
        <v>7</v>
      </c>
      <c r="F2733" t="s">
        <v>8</v>
      </c>
      <c r="G2733" t="s">
        <v>9</v>
      </c>
      <c r="H2733">
        <v>2015</v>
      </c>
      <c r="I2733">
        <v>1498</v>
      </c>
      <c r="J2733" t="s">
        <v>10</v>
      </c>
      <c r="K2733" t="str">
        <f>IF(AND(I2733&gt;600,I2733&lt;=1000),"600-1000CC",IF(AND(I2733&gt;1000,I2733&lt;=2000),"1000-2000CC",IF(AND(I2733&gt;2000,I2733&lt;=3000),"2000-3000CC",IF(AND(I2733&gt;3000,I2733&lt;=4000),"3000-4000CC",IF(AND(I2733&gt;4000,I2733&lt;=5000),"4000-5000CC",IF(AND(I2733&gt;5000,I2733&lt;=6000),"&gt;5000CC"))))))</f>
        <v>1000-2000CC</v>
      </c>
    </row>
    <row r="2734" spans="1:11" x14ac:dyDescent="0.3">
      <c r="A2734">
        <v>103</v>
      </c>
      <c r="B2734" t="s">
        <v>111</v>
      </c>
      <c r="C2734" s="10">
        <v>5.5</v>
      </c>
      <c r="D2734" s="3">
        <v>83000</v>
      </c>
      <c r="E2734" t="s">
        <v>7</v>
      </c>
      <c r="F2734" t="s">
        <v>8</v>
      </c>
      <c r="G2734" t="s">
        <v>9</v>
      </c>
      <c r="H2734">
        <v>2017</v>
      </c>
      <c r="I2734">
        <v>1186</v>
      </c>
      <c r="J2734" t="s">
        <v>10</v>
      </c>
      <c r="K2734" t="str">
        <f>IF(AND(I2734&gt;600,I2734&lt;=1000),"600-1000CC",IF(AND(I2734&gt;1000,I2734&lt;=2000),"1000-2000CC",IF(AND(I2734&gt;2000,I2734&lt;=3000),"2000-3000CC",IF(AND(I2734&gt;3000,I2734&lt;=4000),"3000-4000CC",IF(AND(I2734&gt;4000,I2734&lt;=5000),"4000-5000CC",IF(AND(I2734&gt;5000,I2734&lt;=6000),"&gt;5000CC"))))))</f>
        <v>1000-2000CC</v>
      </c>
    </row>
    <row r="2735" spans="1:11" x14ac:dyDescent="0.3">
      <c r="A2735">
        <v>129</v>
      </c>
      <c r="B2735" t="s">
        <v>135</v>
      </c>
      <c r="C2735" s="10">
        <v>5.5</v>
      </c>
      <c r="D2735" s="3">
        <v>59385</v>
      </c>
      <c r="E2735" t="s">
        <v>12</v>
      </c>
      <c r="F2735" t="s">
        <v>13</v>
      </c>
      <c r="G2735" t="s">
        <v>9</v>
      </c>
      <c r="H2735">
        <v>2019</v>
      </c>
      <c r="I2735">
        <v>1197</v>
      </c>
      <c r="J2735" t="s">
        <v>10</v>
      </c>
      <c r="K2735" t="str">
        <f>IF(AND(I2735&gt;600,I2735&lt;=1000),"600-1000CC",IF(AND(I2735&gt;1000,I2735&lt;=2000),"1000-2000CC",IF(AND(I2735&gt;2000,I2735&lt;=3000),"2000-3000CC",IF(AND(I2735&gt;3000,I2735&lt;=4000),"3000-4000CC",IF(AND(I2735&gt;4000,I2735&lt;=5000),"4000-5000CC",IF(AND(I2735&gt;5000,I2735&lt;=6000),"&gt;5000CC"))))))</f>
        <v>1000-2000CC</v>
      </c>
    </row>
    <row r="2736" spans="1:11" x14ac:dyDescent="0.3">
      <c r="A2736">
        <v>134</v>
      </c>
      <c r="B2736" t="s">
        <v>59</v>
      </c>
      <c r="C2736" s="10">
        <v>5.5</v>
      </c>
      <c r="D2736" s="3">
        <v>40000</v>
      </c>
      <c r="E2736" t="s">
        <v>12</v>
      </c>
      <c r="F2736" t="s">
        <v>13</v>
      </c>
      <c r="G2736" t="s">
        <v>75</v>
      </c>
      <c r="H2736">
        <v>2019</v>
      </c>
      <c r="I2736">
        <v>1197</v>
      </c>
      <c r="J2736" t="s">
        <v>10</v>
      </c>
      <c r="K2736" t="str">
        <f>IF(AND(I2736&gt;600,I2736&lt;=1000),"600-1000CC",IF(AND(I2736&gt;1000,I2736&lt;=2000),"1000-2000CC",IF(AND(I2736&gt;2000,I2736&lt;=3000),"2000-3000CC",IF(AND(I2736&gt;3000,I2736&lt;=4000),"3000-4000CC",IF(AND(I2736&gt;4000,I2736&lt;=5000),"4000-5000CC",IF(AND(I2736&gt;5000,I2736&lt;=6000),"&gt;5000CC"))))))</f>
        <v>1000-2000CC</v>
      </c>
    </row>
    <row r="2737" spans="1:11" x14ac:dyDescent="0.3">
      <c r="A2737">
        <v>138</v>
      </c>
      <c r="B2737" t="s">
        <v>143</v>
      </c>
      <c r="C2737" s="10">
        <v>5.5</v>
      </c>
      <c r="D2737" s="3">
        <v>23400</v>
      </c>
      <c r="E2737" t="s">
        <v>12</v>
      </c>
      <c r="F2737" t="s">
        <v>8</v>
      </c>
      <c r="G2737" t="s">
        <v>9</v>
      </c>
      <c r="H2737">
        <v>2017</v>
      </c>
      <c r="I2737">
        <v>1196</v>
      </c>
      <c r="J2737" t="s">
        <v>10</v>
      </c>
      <c r="K2737" t="str">
        <f>IF(AND(I2737&gt;600,I2737&lt;=1000),"600-1000CC",IF(AND(I2737&gt;1000,I2737&lt;=2000),"1000-2000CC",IF(AND(I2737&gt;2000,I2737&lt;=3000),"2000-3000CC",IF(AND(I2737&gt;3000,I2737&lt;=4000),"3000-4000CC",IF(AND(I2737&gt;4000,I2737&lt;=5000),"4000-5000CC",IF(AND(I2737&gt;5000,I2737&lt;=6000),"&gt;5000CC"))))))</f>
        <v>1000-2000CC</v>
      </c>
    </row>
    <row r="2738" spans="1:11" x14ac:dyDescent="0.3">
      <c r="A2738">
        <v>202</v>
      </c>
      <c r="B2738" t="s">
        <v>196</v>
      </c>
      <c r="C2738" s="10">
        <v>5.5</v>
      </c>
      <c r="D2738" s="3">
        <v>65000</v>
      </c>
      <c r="E2738" t="s">
        <v>12</v>
      </c>
      <c r="F2738" t="s">
        <v>8</v>
      </c>
      <c r="G2738" t="s">
        <v>27</v>
      </c>
      <c r="H2738">
        <v>2014</v>
      </c>
      <c r="I2738">
        <v>1497</v>
      </c>
      <c r="J2738" t="s">
        <v>10</v>
      </c>
      <c r="K2738" t="str">
        <f>IF(AND(I2738&gt;600,I2738&lt;=1000),"600-1000CC",IF(AND(I2738&gt;1000,I2738&lt;=2000),"1000-2000CC",IF(AND(I2738&gt;2000,I2738&lt;=3000),"2000-3000CC",IF(AND(I2738&gt;3000,I2738&lt;=4000),"3000-4000CC",IF(AND(I2738&gt;4000,I2738&lt;=5000),"4000-5000CC",IF(AND(I2738&gt;5000,I2738&lt;=6000),"&gt;5000CC"))))))</f>
        <v>1000-2000CC</v>
      </c>
    </row>
    <row r="2739" spans="1:11" x14ac:dyDescent="0.3">
      <c r="A2739">
        <v>345</v>
      </c>
      <c r="B2739" t="s">
        <v>150</v>
      </c>
      <c r="C2739" s="10">
        <v>5.5</v>
      </c>
      <c r="D2739" s="3">
        <v>63100</v>
      </c>
      <c r="E2739" t="s">
        <v>12</v>
      </c>
      <c r="F2739" t="s">
        <v>13</v>
      </c>
      <c r="G2739" t="s">
        <v>27</v>
      </c>
      <c r="H2739">
        <v>2014</v>
      </c>
      <c r="I2739">
        <v>1197</v>
      </c>
      <c r="J2739" t="s">
        <v>10</v>
      </c>
      <c r="K2739" t="str">
        <f>IF(AND(I2739&gt;600,I2739&lt;=1000),"600-1000CC",IF(AND(I2739&gt;1000,I2739&lt;=2000),"1000-2000CC",IF(AND(I2739&gt;2000,I2739&lt;=3000),"2000-3000CC",IF(AND(I2739&gt;3000,I2739&lt;=4000),"3000-4000CC",IF(AND(I2739&gt;4000,I2739&lt;=5000),"4000-5000CC",IF(AND(I2739&gt;5000,I2739&lt;=6000),"&gt;5000CC"))))))</f>
        <v>1000-2000CC</v>
      </c>
    </row>
    <row r="2740" spans="1:11" x14ac:dyDescent="0.3">
      <c r="A2740">
        <v>587</v>
      </c>
      <c r="B2740" t="s">
        <v>490</v>
      </c>
      <c r="C2740" s="10">
        <v>5.5</v>
      </c>
      <c r="D2740" s="3">
        <v>13000</v>
      </c>
      <c r="E2740" t="s">
        <v>12</v>
      </c>
      <c r="F2740" t="s">
        <v>8</v>
      </c>
      <c r="G2740" t="s">
        <v>9</v>
      </c>
      <c r="H2740">
        <v>2017</v>
      </c>
      <c r="I2740">
        <v>1462</v>
      </c>
      <c r="J2740" t="s">
        <v>10</v>
      </c>
      <c r="K2740" t="str">
        <f>IF(AND(I2740&gt;600,I2740&lt;=1000),"600-1000CC",IF(AND(I2740&gt;1000,I2740&lt;=2000),"1000-2000CC",IF(AND(I2740&gt;2000,I2740&lt;=3000),"2000-3000CC",IF(AND(I2740&gt;3000,I2740&lt;=4000),"3000-4000CC",IF(AND(I2740&gt;4000,I2740&lt;=5000),"4000-5000CC",IF(AND(I2740&gt;5000,I2740&lt;=6000),"&gt;5000CC"))))))</f>
        <v>1000-2000CC</v>
      </c>
    </row>
    <row r="2741" spans="1:11" x14ac:dyDescent="0.3">
      <c r="A2741">
        <v>711</v>
      </c>
      <c r="B2741" t="s">
        <v>563</v>
      </c>
      <c r="C2741" s="10">
        <v>5.5</v>
      </c>
      <c r="D2741" s="3">
        <v>48230</v>
      </c>
      <c r="E2741" t="s">
        <v>12</v>
      </c>
      <c r="F2741" t="s">
        <v>8</v>
      </c>
      <c r="G2741" t="s">
        <v>9</v>
      </c>
      <c r="H2741">
        <v>2017</v>
      </c>
      <c r="I2741">
        <v>998</v>
      </c>
      <c r="J2741" t="s">
        <v>10</v>
      </c>
      <c r="K2741" t="str">
        <f>IF(AND(I2741&gt;600,I2741&lt;=1000),"600-1000CC",IF(AND(I2741&gt;1000,I2741&lt;=2000),"1000-2000CC",IF(AND(I2741&gt;2000,I2741&lt;=3000),"2000-3000CC",IF(AND(I2741&gt;3000,I2741&lt;=4000),"3000-4000CC",IF(AND(I2741&gt;4000,I2741&lt;=5000),"4000-5000CC",IF(AND(I2741&gt;5000,I2741&lt;=6000),"&gt;5000CC"))))))</f>
        <v>600-1000CC</v>
      </c>
    </row>
    <row r="2742" spans="1:11" x14ac:dyDescent="0.3">
      <c r="A2742">
        <v>847</v>
      </c>
      <c r="B2742" t="s">
        <v>179</v>
      </c>
      <c r="C2742" s="10">
        <v>5.5</v>
      </c>
      <c r="D2742" s="3">
        <v>2682</v>
      </c>
      <c r="E2742" t="s">
        <v>12</v>
      </c>
      <c r="F2742" t="s">
        <v>13</v>
      </c>
      <c r="G2742" t="s">
        <v>9</v>
      </c>
      <c r="H2742">
        <v>2020</v>
      </c>
      <c r="I2742">
        <v>1950</v>
      </c>
      <c r="J2742" t="s">
        <v>10</v>
      </c>
      <c r="K2742" t="str">
        <f>IF(AND(I2742&gt;600,I2742&lt;=1000),"600-1000CC",IF(AND(I2742&gt;1000,I2742&lt;=2000),"1000-2000CC",IF(AND(I2742&gt;2000,I2742&lt;=3000),"2000-3000CC",IF(AND(I2742&gt;3000,I2742&lt;=4000),"3000-4000CC",IF(AND(I2742&gt;4000,I2742&lt;=5000),"4000-5000CC",IF(AND(I2742&gt;5000,I2742&lt;=6000),"&gt;5000CC"))))))</f>
        <v>1000-2000CC</v>
      </c>
    </row>
    <row r="2743" spans="1:11" x14ac:dyDescent="0.3">
      <c r="A2743">
        <v>855</v>
      </c>
      <c r="B2743" t="s">
        <v>637</v>
      </c>
      <c r="C2743" s="10">
        <v>5.5</v>
      </c>
      <c r="D2743" s="3">
        <v>113000</v>
      </c>
      <c r="E2743" t="s">
        <v>7</v>
      </c>
      <c r="F2743" t="s">
        <v>8</v>
      </c>
      <c r="G2743" t="s">
        <v>9</v>
      </c>
      <c r="H2743">
        <v>2011</v>
      </c>
      <c r="I2743">
        <v>4461</v>
      </c>
      <c r="J2743" t="s">
        <v>10</v>
      </c>
      <c r="K2743" t="str">
        <f>IF(AND(I2743&gt;600,I2743&lt;=1000),"600-1000CC",IF(AND(I2743&gt;1000,I2743&lt;=2000),"1000-2000CC",IF(AND(I2743&gt;2000,I2743&lt;=3000),"2000-3000CC",IF(AND(I2743&gt;3000,I2743&lt;=4000),"3000-4000CC",IF(AND(I2743&gt;4000,I2743&lt;=5000),"4000-5000CC",IF(AND(I2743&gt;5000,I2743&lt;=6000),"&gt;5000CC"))))))</f>
        <v>4000-5000CC</v>
      </c>
    </row>
    <row r="2744" spans="1:11" x14ac:dyDescent="0.3">
      <c r="A2744">
        <v>959</v>
      </c>
      <c r="B2744" t="s">
        <v>638</v>
      </c>
      <c r="C2744" s="10">
        <v>5.5</v>
      </c>
      <c r="D2744" s="3">
        <v>90000</v>
      </c>
      <c r="E2744" t="s">
        <v>7</v>
      </c>
      <c r="F2744" t="s">
        <v>8</v>
      </c>
      <c r="G2744" t="s">
        <v>9</v>
      </c>
      <c r="H2744">
        <v>2016</v>
      </c>
      <c r="I2744">
        <v>998</v>
      </c>
      <c r="J2744" t="s">
        <v>10</v>
      </c>
      <c r="K2744" t="str">
        <f>IF(AND(I2744&gt;600,I2744&lt;=1000),"600-1000CC",IF(AND(I2744&gt;1000,I2744&lt;=2000),"1000-2000CC",IF(AND(I2744&gt;2000,I2744&lt;=3000),"2000-3000CC",IF(AND(I2744&gt;3000,I2744&lt;=4000),"3000-4000CC",IF(AND(I2744&gt;4000,I2744&lt;=5000),"4000-5000CC",IF(AND(I2744&gt;5000,I2744&lt;=6000),"&gt;5000CC"))))))</f>
        <v>600-1000CC</v>
      </c>
    </row>
    <row r="2745" spans="1:11" x14ac:dyDescent="0.3">
      <c r="A2745">
        <v>1260</v>
      </c>
      <c r="B2745" t="s">
        <v>843</v>
      </c>
      <c r="C2745" s="10">
        <v>5.5</v>
      </c>
      <c r="D2745" s="3">
        <v>50001</v>
      </c>
      <c r="E2745" t="s">
        <v>12</v>
      </c>
      <c r="F2745" t="s">
        <v>8</v>
      </c>
      <c r="G2745" t="s">
        <v>9</v>
      </c>
      <c r="H2745">
        <v>2015</v>
      </c>
      <c r="I2745">
        <v>1197</v>
      </c>
      <c r="J2745" t="s">
        <v>10</v>
      </c>
      <c r="K2745" t="str">
        <f>IF(AND(I2745&gt;600,I2745&lt;=1000),"600-1000CC",IF(AND(I2745&gt;1000,I2745&lt;=2000),"1000-2000CC",IF(AND(I2745&gt;2000,I2745&lt;=3000),"2000-3000CC",IF(AND(I2745&gt;3000,I2745&lt;=4000),"3000-4000CC",IF(AND(I2745&gt;4000,I2745&lt;=5000),"4000-5000CC",IF(AND(I2745&gt;5000,I2745&lt;=6000),"&gt;5000CC"))))))</f>
        <v>1000-2000CC</v>
      </c>
    </row>
    <row r="2746" spans="1:11" x14ac:dyDescent="0.3">
      <c r="A2746">
        <v>1627</v>
      </c>
      <c r="B2746" t="s">
        <v>930</v>
      </c>
      <c r="C2746" s="10">
        <v>5.5</v>
      </c>
      <c r="D2746" s="3">
        <v>15000</v>
      </c>
      <c r="E2746" t="s">
        <v>7</v>
      </c>
      <c r="F2746" t="s">
        <v>8</v>
      </c>
      <c r="G2746" t="s">
        <v>9</v>
      </c>
      <c r="H2746">
        <v>2013</v>
      </c>
      <c r="I2746">
        <v>1497</v>
      </c>
      <c r="J2746" t="s">
        <v>10</v>
      </c>
      <c r="K2746" t="str">
        <f>IF(AND(I2746&gt;600,I2746&lt;=1000),"600-1000CC",IF(AND(I2746&gt;1000,I2746&lt;=2000),"1000-2000CC",IF(AND(I2746&gt;2000,I2746&lt;=3000),"2000-3000CC",IF(AND(I2746&gt;3000,I2746&lt;=4000),"3000-4000CC",IF(AND(I2746&gt;4000,I2746&lt;=5000),"4000-5000CC",IF(AND(I2746&gt;5000,I2746&lt;=6000),"&gt;5000CC"))))))</f>
        <v>1000-2000CC</v>
      </c>
    </row>
    <row r="2747" spans="1:11" x14ac:dyDescent="0.3">
      <c r="A2747">
        <v>1761</v>
      </c>
      <c r="B2747" t="s">
        <v>988</v>
      </c>
      <c r="C2747" s="10">
        <v>5.5</v>
      </c>
      <c r="D2747" s="3">
        <v>100000</v>
      </c>
      <c r="E2747" t="s">
        <v>7</v>
      </c>
      <c r="F2747" t="s">
        <v>8</v>
      </c>
      <c r="G2747" t="s">
        <v>27</v>
      </c>
      <c r="H2747">
        <v>2012</v>
      </c>
      <c r="I2747">
        <v>1599</v>
      </c>
      <c r="J2747" t="s">
        <v>10</v>
      </c>
      <c r="K2747" t="str">
        <f>IF(AND(I2747&gt;600,I2747&lt;=1000),"600-1000CC",IF(AND(I2747&gt;1000,I2747&lt;=2000),"1000-2000CC",IF(AND(I2747&gt;2000,I2747&lt;=3000),"2000-3000CC",IF(AND(I2747&gt;3000,I2747&lt;=4000),"3000-4000CC",IF(AND(I2747&gt;4000,I2747&lt;=5000),"4000-5000CC",IF(AND(I2747&gt;5000,I2747&lt;=6000),"&gt;5000CC"))))))</f>
        <v>1000-2000CC</v>
      </c>
    </row>
    <row r="2748" spans="1:11" x14ac:dyDescent="0.3">
      <c r="A2748">
        <v>1831</v>
      </c>
      <c r="B2748" t="s">
        <v>765</v>
      </c>
      <c r="C2748" s="10">
        <v>5.5</v>
      </c>
      <c r="D2748" s="3">
        <v>70346</v>
      </c>
      <c r="E2748" t="s">
        <v>12</v>
      </c>
      <c r="F2748" t="s">
        <v>8</v>
      </c>
      <c r="G2748" t="s">
        <v>9</v>
      </c>
      <c r="H2748">
        <v>2015</v>
      </c>
      <c r="I2748">
        <v>1198</v>
      </c>
      <c r="J2748" t="s">
        <v>10</v>
      </c>
      <c r="K2748" t="str">
        <f>IF(AND(I2748&gt;600,I2748&lt;=1000),"600-1000CC",IF(AND(I2748&gt;1000,I2748&lt;=2000),"1000-2000CC",IF(AND(I2748&gt;2000,I2748&lt;=3000),"2000-3000CC",IF(AND(I2748&gt;3000,I2748&lt;=4000),"3000-4000CC",IF(AND(I2748&gt;4000,I2748&lt;=5000),"4000-5000CC",IF(AND(I2748&gt;5000,I2748&lt;=6000),"&gt;5000CC"))))))</f>
        <v>1000-2000CC</v>
      </c>
    </row>
    <row r="2749" spans="1:11" x14ac:dyDescent="0.3">
      <c r="A2749">
        <v>1888</v>
      </c>
      <c r="B2749" t="s">
        <v>464</v>
      </c>
      <c r="C2749" s="10">
        <v>5.5</v>
      </c>
      <c r="D2749" s="3">
        <v>60000</v>
      </c>
      <c r="E2749" t="s">
        <v>12</v>
      </c>
      <c r="F2749" t="s">
        <v>8</v>
      </c>
      <c r="G2749" t="s">
        <v>27</v>
      </c>
      <c r="H2749">
        <v>2015</v>
      </c>
      <c r="I2749">
        <v>1497</v>
      </c>
      <c r="J2749" t="s">
        <v>10</v>
      </c>
      <c r="K2749" t="str">
        <f>IF(AND(I2749&gt;600,I2749&lt;=1000),"600-1000CC",IF(AND(I2749&gt;1000,I2749&lt;=2000),"1000-2000CC",IF(AND(I2749&gt;2000,I2749&lt;=3000),"2000-3000CC",IF(AND(I2749&gt;3000,I2749&lt;=4000),"3000-4000CC",IF(AND(I2749&gt;4000,I2749&lt;=5000),"4000-5000CC",IF(AND(I2749&gt;5000,I2749&lt;=6000),"&gt;5000CC"))))))</f>
        <v>1000-2000CC</v>
      </c>
    </row>
    <row r="2750" spans="1:11" x14ac:dyDescent="0.3">
      <c r="A2750">
        <v>2016</v>
      </c>
      <c r="B2750" t="s">
        <v>1070</v>
      </c>
      <c r="C2750" s="10">
        <v>5.5</v>
      </c>
      <c r="D2750" s="3">
        <v>120000</v>
      </c>
      <c r="E2750" t="s">
        <v>7</v>
      </c>
      <c r="F2750" t="s">
        <v>8</v>
      </c>
      <c r="G2750" t="s">
        <v>75</v>
      </c>
      <c r="H2750">
        <v>2014</v>
      </c>
      <c r="I2750">
        <v>1798</v>
      </c>
      <c r="J2750" t="s">
        <v>10</v>
      </c>
      <c r="K2750" t="str">
        <f>IF(AND(I2750&gt;600,I2750&lt;=1000),"600-1000CC",IF(AND(I2750&gt;1000,I2750&lt;=2000),"1000-2000CC",IF(AND(I2750&gt;2000,I2750&lt;=3000),"2000-3000CC",IF(AND(I2750&gt;3000,I2750&lt;=4000),"3000-4000CC",IF(AND(I2750&gt;4000,I2750&lt;=5000),"4000-5000CC",IF(AND(I2750&gt;5000,I2750&lt;=6000),"&gt;5000CC"))))))</f>
        <v>1000-2000CC</v>
      </c>
    </row>
    <row r="2751" spans="1:11" x14ac:dyDescent="0.3">
      <c r="A2751">
        <v>2021</v>
      </c>
      <c r="B2751" t="s">
        <v>1073</v>
      </c>
      <c r="C2751" s="10">
        <v>5.5</v>
      </c>
      <c r="D2751" s="3">
        <v>90786</v>
      </c>
      <c r="E2751" t="s">
        <v>7</v>
      </c>
      <c r="F2751" t="s">
        <v>8</v>
      </c>
      <c r="G2751" t="s">
        <v>27</v>
      </c>
      <c r="H2751">
        <v>2007</v>
      </c>
      <c r="I2751">
        <v>796</v>
      </c>
      <c r="J2751" t="s">
        <v>10</v>
      </c>
      <c r="K2751" t="str">
        <f>IF(AND(I2751&gt;600,I2751&lt;=1000),"600-1000CC",IF(AND(I2751&gt;1000,I2751&lt;=2000),"1000-2000CC",IF(AND(I2751&gt;2000,I2751&lt;=3000),"2000-3000CC",IF(AND(I2751&gt;3000,I2751&lt;=4000),"3000-4000CC",IF(AND(I2751&gt;4000,I2751&lt;=5000),"4000-5000CC",IF(AND(I2751&gt;5000,I2751&lt;=6000),"&gt;5000CC"))))))</f>
        <v>600-1000CC</v>
      </c>
    </row>
    <row r="2752" spans="1:11" x14ac:dyDescent="0.3">
      <c r="A2752">
        <v>2090</v>
      </c>
      <c r="B2752" t="s">
        <v>1103</v>
      </c>
      <c r="C2752" s="10">
        <v>5.5</v>
      </c>
      <c r="D2752" s="3">
        <v>110000</v>
      </c>
      <c r="E2752" t="s">
        <v>7</v>
      </c>
      <c r="F2752" t="s">
        <v>8</v>
      </c>
      <c r="G2752" t="s">
        <v>27</v>
      </c>
      <c r="H2752">
        <v>2016</v>
      </c>
      <c r="I2752">
        <v>1047</v>
      </c>
      <c r="J2752" t="s">
        <v>10</v>
      </c>
      <c r="K2752" t="str">
        <f>IF(AND(I2752&gt;600,I2752&lt;=1000),"600-1000CC",IF(AND(I2752&gt;1000,I2752&lt;=2000),"1000-2000CC",IF(AND(I2752&gt;2000,I2752&lt;=3000),"2000-3000CC",IF(AND(I2752&gt;3000,I2752&lt;=4000),"3000-4000CC",IF(AND(I2752&gt;4000,I2752&lt;=5000),"4000-5000CC",IF(AND(I2752&gt;5000,I2752&lt;=6000),"&gt;5000CC"))))))</f>
        <v>1000-2000CC</v>
      </c>
    </row>
    <row r="2753" spans="1:11" x14ac:dyDescent="0.3">
      <c r="A2753">
        <v>2123</v>
      </c>
      <c r="B2753" t="s">
        <v>651</v>
      </c>
      <c r="C2753" s="7">
        <v>5.5</v>
      </c>
      <c r="D2753" s="3">
        <v>160000</v>
      </c>
      <c r="E2753" t="s">
        <v>7</v>
      </c>
      <c r="F2753" t="s">
        <v>8</v>
      </c>
      <c r="G2753" t="s">
        <v>393</v>
      </c>
      <c r="H2753">
        <v>2012</v>
      </c>
      <c r="I2753">
        <v>1991</v>
      </c>
      <c r="J2753" t="s">
        <v>10</v>
      </c>
      <c r="K2753" t="str">
        <f>IF(AND(I2753&gt;600,I2753&lt;=1000),"600-1000CC",IF(AND(I2753&gt;1000,I2753&lt;=2000),"1000-2000CC",IF(AND(I2753&gt;2000,I2753&lt;=3000),"2000-3000CC",IF(AND(I2753&gt;3000,I2753&lt;=4000),"3000-4000CC",IF(AND(I2753&gt;4000,I2753&lt;=5000),"4000-5000CC",IF(AND(I2753&gt;5000,I2753&lt;=6000),"&gt;5000CC"))))))</f>
        <v>1000-2000CC</v>
      </c>
    </row>
    <row r="2754" spans="1:11" x14ac:dyDescent="0.3">
      <c r="A2754">
        <v>2134</v>
      </c>
      <c r="B2754" t="s">
        <v>1127</v>
      </c>
      <c r="C2754" s="10">
        <v>5.5</v>
      </c>
      <c r="D2754" s="3">
        <v>28330</v>
      </c>
      <c r="E2754" t="s">
        <v>12</v>
      </c>
      <c r="F2754" t="s">
        <v>8</v>
      </c>
      <c r="G2754" t="s">
        <v>9</v>
      </c>
      <c r="H2754">
        <v>2020</v>
      </c>
      <c r="I2754">
        <v>1497</v>
      </c>
      <c r="J2754" t="s">
        <v>10</v>
      </c>
      <c r="K2754" t="str">
        <f>IF(AND(I2754&gt;600,I2754&lt;=1000),"600-1000CC",IF(AND(I2754&gt;1000,I2754&lt;=2000),"1000-2000CC",IF(AND(I2754&gt;2000,I2754&lt;=3000),"2000-3000CC",IF(AND(I2754&gt;3000,I2754&lt;=4000),"3000-4000CC",IF(AND(I2754&gt;4000,I2754&lt;=5000),"4000-5000CC",IF(AND(I2754&gt;5000,I2754&lt;=6000),"&gt;5000CC"))))))</f>
        <v>1000-2000CC</v>
      </c>
    </row>
    <row r="2755" spans="1:11" x14ac:dyDescent="0.3">
      <c r="A2755">
        <v>2194</v>
      </c>
      <c r="B2755" t="s">
        <v>572</v>
      </c>
      <c r="C2755" s="10">
        <v>5.5</v>
      </c>
      <c r="D2755" s="3">
        <v>100000</v>
      </c>
      <c r="E2755" t="s">
        <v>12</v>
      </c>
      <c r="F2755" t="s">
        <v>8</v>
      </c>
      <c r="G2755" t="s">
        <v>9</v>
      </c>
      <c r="H2755">
        <v>2015</v>
      </c>
      <c r="I2755">
        <v>998</v>
      </c>
      <c r="J2755" t="s">
        <v>10</v>
      </c>
      <c r="K2755" t="str">
        <f>IF(AND(I2755&gt;600,I2755&lt;=1000),"600-1000CC",IF(AND(I2755&gt;1000,I2755&lt;=2000),"1000-2000CC",IF(AND(I2755&gt;2000,I2755&lt;=3000),"2000-3000CC",IF(AND(I2755&gt;3000,I2755&lt;=4000),"3000-4000CC",IF(AND(I2755&gt;4000,I2755&lt;=5000),"4000-5000CC",IF(AND(I2755&gt;5000,I2755&lt;=6000),"&gt;5000CC"))))))</f>
        <v>600-1000CC</v>
      </c>
    </row>
    <row r="2756" spans="1:11" x14ac:dyDescent="0.3">
      <c r="A2756">
        <v>2255</v>
      </c>
      <c r="B2756" t="s">
        <v>1166</v>
      </c>
      <c r="C2756" s="10">
        <v>5.5</v>
      </c>
      <c r="D2756" s="3">
        <v>120000</v>
      </c>
      <c r="E2756" t="s">
        <v>7</v>
      </c>
      <c r="F2756" t="s">
        <v>8</v>
      </c>
      <c r="G2756" t="s">
        <v>9</v>
      </c>
      <c r="H2756">
        <v>2010</v>
      </c>
      <c r="I2756">
        <v>1498</v>
      </c>
      <c r="J2756" t="s">
        <v>10</v>
      </c>
      <c r="K2756" t="str">
        <f>IF(AND(I2756&gt;600,I2756&lt;=1000),"600-1000CC",IF(AND(I2756&gt;1000,I2756&lt;=2000),"1000-2000CC",IF(AND(I2756&gt;2000,I2756&lt;=3000),"2000-3000CC",IF(AND(I2756&gt;3000,I2756&lt;=4000),"3000-4000CC",IF(AND(I2756&gt;4000,I2756&lt;=5000),"4000-5000CC",IF(AND(I2756&gt;5000,I2756&lt;=6000),"&gt;5000CC"))))))</f>
        <v>1000-2000CC</v>
      </c>
    </row>
    <row r="2757" spans="1:11" x14ac:dyDescent="0.3">
      <c r="A2757">
        <v>2300</v>
      </c>
      <c r="B2757" t="s">
        <v>1184</v>
      </c>
      <c r="C2757" s="10">
        <v>5.5</v>
      </c>
      <c r="D2757" s="3">
        <v>20000</v>
      </c>
      <c r="E2757" t="s">
        <v>12</v>
      </c>
      <c r="F2757" t="s">
        <v>8</v>
      </c>
      <c r="G2757" t="s">
        <v>9</v>
      </c>
      <c r="H2757">
        <v>2020</v>
      </c>
      <c r="I2757">
        <v>1194</v>
      </c>
      <c r="J2757" t="s">
        <v>10</v>
      </c>
      <c r="K2757" t="str">
        <f>IF(AND(I2757&gt;600,I2757&lt;=1000),"600-1000CC",IF(AND(I2757&gt;1000,I2757&lt;=2000),"1000-2000CC",IF(AND(I2757&gt;2000,I2757&lt;=3000),"2000-3000CC",IF(AND(I2757&gt;3000,I2757&lt;=4000),"3000-4000CC",IF(AND(I2757&gt;4000,I2757&lt;=5000),"4000-5000CC",IF(AND(I2757&gt;5000,I2757&lt;=6000),"&gt;5000CC"))))))</f>
        <v>1000-2000CC</v>
      </c>
    </row>
    <row r="2758" spans="1:11" x14ac:dyDescent="0.3">
      <c r="A2758">
        <v>2311</v>
      </c>
      <c r="B2758" t="s">
        <v>938</v>
      </c>
      <c r="C2758" s="10">
        <v>5.5</v>
      </c>
      <c r="D2758" s="3">
        <v>70000</v>
      </c>
      <c r="E2758" t="s">
        <v>12</v>
      </c>
      <c r="F2758" t="s">
        <v>8</v>
      </c>
      <c r="G2758" t="s">
        <v>27</v>
      </c>
      <c r="H2758">
        <v>2015</v>
      </c>
      <c r="I2758">
        <v>2609</v>
      </c>
      <c r="J2758" t="s">
        <v>10</v>
      </c>
      <c r="K2758" t="str">
        <f>IF(AND(I2758&gt;600,I2758&lt;=1000),"600-1000CC",IF(AND(I2758&gt;1000,I2758&lt;=2000),"1000-2000CC",IF(AND(I2758&gt;2000,I2758&lt;=3000),"2000-3000CC",IF(AND(I2758&gt;3000,I2758&lt;=4000),"3000-4000CC",IF(AND(I2758&gt;4000,I2758&lt;=5000),"4000-5000CC",IF(AND(I2758&gt;5000,I2758&lt;=6000),"&gt;5000CC"))))))</f>
        <v>2000-3000CC</v>
      </c>
    </row>
    <row r="2759" spans="1:11" x14ac:dyDescent="0.3">
      <c r="A2759">
        <v>2521</v>
      </c>
      <c r="B2759" t="s">
        <v>1263</v>
      </c>
      <c r="C2759" s="10">
        <v>5.5</v>
      </c>
      <c r="D2759" s="3">
        <v>430000</v>
      </c>
      <c r="E2759" t="s">
        <v>12</v>
      </c>
      <c r="F2759" t="s">
        <v>13</v>
      </c>
      <c r="G2759" t="s">
        <v>9</v>
      </c>
      <c r="H2759">
        <v>2015</v>
      </c>
      <c r="I2759">
        <v>1498</v>
      </c>
      <c r="J2759" t="s">
        <v>10</v>
      </c>
      <c r="K2759" t="str">
        <f>IF(AND(I2759&gt;600,I2759&lt;=1000),"600-1000CC",IF(AND(I2759&gt;1000,I2759&lt;=2000),"1000-2000CC",IF(AND(I2759&gt;2000,I2759&lt;=3000),"2000-3000CC",IF(AND(I2759&gt;3000,I2759&lt;=4000),"3000-4000CC",IF(AND(I2759&gt;4000,I2759&lt;=5000),"4000-5000CC",IF(AND(I2759&gt;5000,I2759&lt;=6000),"&gt;5000CC"))))))</f>
        <v>1000-2000CC</v>
      </c>
    </row>
    <row r="2760" spans="1:11" x14ac:dyDescent="0.3">
      <c r="A2760">
        <v>2619</v>
      </c>
      <c r="B2760" t="s">
        <v>1299</v>
      </c>
      <c r="C2760" s="10">
        <v>5.5</v>
      </c>
      <c r="D2760" s="3">
        <v>5000</v>
      </c>
      <c r="E2760" t="s">
        <v>12</v>
      </c>
      <c r="F2760" t="s">
        <v>8</v>
      </c>
      <c r="G2760" t="s">
        <v>9</v>
      </c>
      <c r="H2760">
        <v>2020</v>
      </c>
      <c r="I2760">
        <v>2494</v>
      </c>
      <c r="J2760" t="s">
        <v>10</v>
      </c>
      <c r="K2760" t="str">
        <f>IF(AND(I2760&gt;600,I2760&lt;=1000),"600-1000CC",IF(AND(I2760&gt;1000,I2760&lt;=2000),"1000-2000CC",IF(AND(I2760&gt;2000,I2760&lt;=3000),"2000-3000CC",IF(AND(I2760&gt;3000,I2760&lt;=4000),"3000-4000CC",IF(AND(I2760&gt;4000,I2760&lt;=5000),"4000-5000CC",IF(AND(I2760&gt;5000,I2760&lt;=6000),"&gt;5000CC"))))))</f>
        <v>2000-3000CC</v>
      </c>
    </row>
    <row r="2761" spans="1:11" x14ac:dyDescent="0.3">
      <c r="A2761">
        <v>2891</v>
      </c>
      <c r="B2761" t="s">
        <v>168</v>
      </c>
      <c r="C2761" s="10">
        <v>5.5</v>
      </c>
      <c r="D2761" s="3">
        <v>70000</v>
      </c>
      <c r="E2761" t="s">
        <v>7</v>
      </c>
      <c r="F2761" t="s">
        <v>8</v>
      </c>
      <c r="G2761" t="s">
        <v>27</v>
      </c>
      <c r="H2761">
        <v>2017</v>
      </c>
      <c r="I2761">
        <v>1298</v>
      </c>
      <c r="J2761" t="s">
        <v>10</v>
      </c>
      <c r="K2761" t="str">
        <f>IF(AND(I2761&gt;600,I2761&lt;=1000),"600-1000CC",IF(AND(I2761&gt;1000,I2761&lt;=2000),"1000-2000CC",IF(AND(I2761&gt;2000,I2761&lt;=3000),"2000-3000CC",IF(AND(I2761&gt;3000,I2761&lt;=4000),"3000-4000CC",IF(AND(I2761&gt;4000,I2761&lt;=5000),"4000-5000CC",IF(AND(I2761&gt;5000,I2761&lt;=6000),"&gt;5000CC"))))))</f>
        <v>1000-2000CC</v>
      </c>
    </row>
    <row r="2762" spans="1:11" x14ac:dyDescent="0.3">
      <c r="A2762">
        <v>2895</v>
      </c>
      <c r="B2762" t="s">
        <v>409</v>
      </c>
      <c r="C2762" s="10">
        <v>5.5</v>
      </c>
      <c r="D2762" s="3">
        <v>100000</v>
      </c>
      <c r="E2762" t="s">
        <v>7</v>
      </c>
      <c r="F2762" t="s">
        <v>8</v>
      </c>
      <c r="G2762" t="s">
        <v>27</v>
      </c>
      <c r="H2762">
        <v>2016</v>
      </c>
      <c r="I2762">
        <v>796</v>
      </c>
      <c r="J2762" t="s">
        <v>10</v>
      </c>
      <c r="K2762" t="str">
        <f>IF(AND(I2762&gt;600,I2762&lt;=1000),"600-1000CC",IF(AND(I2762&gt;1000,I2762&lt;=2000),"1000-2000CC",IF(AND(I2762&gt;2000,I2762&lt;=3000),"2000-3000CC",IF(AND(I2762&gt;3000,I2762&lt;=4000),"3000-4000CC",IF(AND(I2762&gt;4000,I2762&lt;=5000),"4000-5000CC",IF(AND(I2762&gt;5000,I2762&lt;=6000),"&gt;5000CC"))))))</f>
        <v>600-1000CC</v>
      </c>
    </row>
    <row r="2763" spans="1:11" x14ac:dyDescent="0.3">
      <c r="A2763">
        <v>3081</v>
      </c>
      <c r="B2763" t="s">
        <v>22</v>
      </c>
      <c r="C2763" s="10">
        <v>5.5</v>
      </c>
      <c r="D2763" s="3">
        <v>60000</v>
      </c>
      <c r="E2763" t="s">
        <v>12</v>
      </c>
      <c r="F2763" t="s">
        <v>8</v>
      </c>
      <c r="G2763" t="s">
        <v>9</v>
      </c>
      <c r="H2763">
        <v>2018</v>
      </c>
      <c r="I2763">
        <v>2494</v>
      </c>
      <c r="J2763" t="s">
        <v>10</v>
      </c>
      <c r="K2763" t="str">
        <f>IF(AND(I2763&gt;600,I2763&lt;=1000),"600-1000CC",IF(AND(I2763&gt;1000,I2763&lt;=2000),"1000-2000CC",IF(AND(I2763&gt;2000,I2763&lt;=3000),"2000-3000CC",IF(AND(I2763&gt;3000,I2763&lt;=4000),"3000-4000CC",IF(AND(I2763&gt;4000,I2763&lt;=5000),"4000-5000CC",IF(AND(I2763&gt;5000,I2763&lt;=6000),"&gt;5000CC"))))))</f>
        <v>2000-3000CC</v>
      </c>
    </row>
    <row r="2764" spans="1:11" x14ac:dyDescent="0.3">
      <c r="A2764">
        <v>3110</v>
      </c>
      <c r="B2764" t="s">
        <v>1018</v>
      </c>
      <c r="C2764" s="10">
        <v>5.5</v>
      </c>
      <c r="D2764" s="3">
        <v>25000</v>
      </c>
      <c r="E2764" t="s">
        <v>12</v>
      </c>
      <c r="F2764" t="s">
        <v>8</v>
      </c>
      <c r="G2764" t="s">
        <v>9</v>
      </c>
      <c r="H2764">
        <v>2019</v>
      </c>
      <c r="I2764">
        <v>1248</v>
      </c>
      <c r="J2764" t="s">
        <v>10</v>
      </c>
      <c r="K2764" t="str">
        <f>IF(AND(I2764&gt;600,I2764&lt;=1000),"600-1000CC",IF(AND(I2764&gt;1000,I2764&lt;=2000),"1000-2000CC",IF(AND(I2764&gt;2000,I2764&lt;=3000),"2000-3000CC",IF(AND(I2764&gt;3000,I2764&lt;=4000),"3000-4000CC",IF(AND(I2764&gt;4000,I2764&lt;=5000),"4000-5000CC",IF(AND(I2764&gt;5000,I2764&lt;=6000),"&gt;5000CC"))))))</f>
        <v>1000-2000CC</v>
      </c>
    </row>
    <row r="2765" spans="1:11" x14ac:dyDescent="0.3">
      <c r="A2765">
        <v>3147</v>
      </c>
      <c r="B2765" t="s">
        <v>1444</v>
      </c>
      <c r="C2765" s="10">
        <v>5.5</v>
      </c>
      <c r="D2765" s="3">
        <v>60000</v>
      </c>
      <c r="E2765" t="s">
        <v>12</v>
      </c>
      <c r="F2765" t="s">
        <v>8</v>
      </c>
      <c r="G2765" t="s">
        <v>9</v>
      </c>
      <c r="H2765">
        <v>2019</v>
      </c>
      <c r="I2765">
        <v>1086</v>
      </c>
      <c r="J2765" t="s">
        <v>10</v>
      </c>
      <c r="K2765" t="str">
        <f>IF(AND(I2765&gt;600,I2765&lt;=1000),"600-1000CC",IF(AND(I2765&gt;1000,I2765&lt;=2000),"1000-2000CC",IF(AND(I2765&gt;2000,I2765&lt;=3000),"2000-3000CC",IF(AND(I2765&gt;3000,I2765&lt;=4000),"3000-4000CC",IF(AND(I2765&gt;4000,I2765&lt;=5000),"4000-5000CC",IF(AND(I2765&gt;5000,I2765&lt;=6000),"&gt;5000CC"))))))</f>
        <v>1000-2000CC</v>
      </c>
    </row>
    <row r="2766" spans="1:11" x14ac:dyDescent="0.3">
      <c r="A2766">
        <v>3334</v>
      </c>
      <c r="B2766" t="s">
        <v>1494</v>
      </c>
      <c r="C2766" s="10">
        <v>5.5</v>
      </c>
      <c r="D2766" s="3">
        <v>120000</v>
      </c>
      <c r="E2766" t="s">
        <v>7</v>
      </c>
      <c r="F2766" t="s">
        <v>8</v>
      </c>
      <c r="G2766" t="s">
        <v>75</v>
      </c>
      <c r="H2766">
        <v>2013</v>
      </c>
      <c r="I2766">
        <v>1461</v>
      </c>
      <c r="J2766" t="s">
        <v>10</v>
      </c>
      <c r="K2766" t="str">
        <f>IF(AND(I2766&gt;600,I2766&lt;=1000),"600-1000CC",IF(AND(I2766&gt;1000,I2766&lt;=2000),"1000-2000CC",IF(AND(I2766&gt;2000,I2766&lt;=3000),"2000-3000CC",IF(AND(I2766&gt;3000,I2766&lt;=4000),"3000-4000CC",IF(AND(I2766&gt;4000,I2766&lt;=5000),"4000-5000CC",IF(AND(I2766&gt;5000,I2766&lt;=6000),"&gt;5000CC"))))))</f>
        <v>1000-2000CC</v>
      </c>
    </row>
    <row r="2767" spans="1:11" x14ac:dyDescent="0.3">
      <c r="A2767">
        <v>3347</v>
      </c>
      <c r="B2767" t="s">
        <v>494</v>
      </c>
      <c r="C2767" s="10">
        <v>5.5</v>
      </c>
      <c r="D2767" s="3">
        <v>50000</v>
      </c>
      <c r="E2767" t="s">
        <v>12</v>
      </c>
      <c r="F2767" t="s">
        <v>8</v>
      </c>
      <c r="G2767" t="s">
        <v>9</v>
      </c>
      <c r="H2767">
        <v>2017</v>
      </c>
      <c r="I2767">
        <v>1497</v>
      </c>
      <c r="J2767" t="s">
        <v>10</v>
      </c>
      <c r="K2767" t="str">
        <f>IF(AND(I2767&gt;600,I2767&lt;=1000),"600-1000CC",IF(AND(I2767&gt;1000,I2767&lt;=2000),"1000-2000CC",IF(AND(I2767&gt;2000,I2767&lt;=3000),"2000-3000CC",IF(AND(I2767&gt;3000,I2767&lt;=4000),"3000-4000CC",IF(AND(I2767&gt;4000,I2767&lt;=5000),"4000-5000CC",IF(AND(I2767&gt;5000,I2767&lt;=6000),"&gt;5000CC"))))))</f>
        <v>1000-2000CC</v>
      </c>
    </row>
    <row r="2768" spans="1:11" x14ac:dyDescent="0.3">
      <c r="A2768">
        <v>3598</v>
      </c>
      <c r="B2768" t="s">
        <v>1300</v>
      </c>
      <c r="C2768" s="10">
        <v>5.5</v>
      </c>
      <c r="D2768" s="3">
        <v>100000</v>
      </c>
      <c r="E2768" t="s">
        <v>7</v>
      </c>
      <c r="F2768" t="s">
        <v>8</v>
      </c>
      <c r="G2768" t="s">
        <v>9</v>
      </c>
      <c r="H2768">
        <v>2018</v>
      </c>
      <c r="I2768">
        <v>1199</v>
      </c>
      <c r="J2768" t="s">
        <v>10</v>
      </c>
      <c r="K2768" t="str">
        <f>IF(AND(I2768&gt;600,I2768&lt;=1000),"600-1000CC",IF(AND(I2768&gt;1000,I2768&lt;=2000),"1000-2000CC",IF(AND(I2768&gt;2000,I2768&lt;=3000),"2000-3000CC",IF(AND(I2768&gt;3000,I2768&lt;=4000),"3000-4000CC",IF(AND(I2768&gt;4000,I2768&lt;=5000),"4000-5000CC",IF(AND(I2768&gt;5000,I2768&lt;=6000),"&gt;5000CC"))))))</f>
        <v>1000-2000CC</v>
      </c>
    </row>
    <row r="2769" spans="1:11" x14ac:dyDescent="0.3">
      <c r="A2769">
        <v>3761</v>
      </c>
      <c r="B2769" t="s">
        <v>1607</v>
      </c>
      <c r="C2769" s="10">
        <v>5.5</v>
      </c>
      <c r="D2769" s="3">
        <v>70000</v>
      </c>
      <c r="E2769" t="s">
        <v>7</v>
      </c>
      <c r="F2769" t="s">
        <v>8</v>
      </c>
      <c r="G2769" t="s">
        <v>9</v>
      </c>
      <c r="H2769">
        <v>2014</v>
      </c>
      <c r="I2769">
        <v>1197</v>
      </c>
      <c r="J2769" t="s">
        <v>10</v>
      </c>
      <c r="K2769" t="str">
        <f>IF(AND(I2769&gt;600,I2769&lt;=1000),"600-1000CC",IF(AND(I2769&gt;1000,I2769&lt;=2000),"1000-2000CC",IF(AND(I2769&gt;2000,I2769&lt;=3000),"2000-3000CC",IF(AND(I2769&gt;3000,I2769&lt;=4000),"3000-4000CC",IF(AND(I2769&gt;4000,I2769&lt;=5000),"4000-5000CC",IF(AND(I2769&gt;5000,I2769&lt;=6000),"&gt;5000CC"))))))</f>
        <v>1000-2000CC</v>
      </c>
    </row>
    <row r="2770" spans="1:11" x14ac:dyDescent="0.3">
      <c r="A2770">
        <v>3867</v>
      </c>
      <c r="B2770" t="s">
        <v>765</v>
      </c>
      <c r="C2770" s="10">
        <v>5.5</v>
      </c>
      <c r="D2770" s="3">
        <v>110000</v>
      </c>
      <c r="E2770" t="s">
        <v>12</v>
      </c>
      <c r="F2770" t="s">
        <v>8</v>
      </c>
      <c r="G2770" t="s">
        <v>9</v>
      </c>
      <c r="H2770">
        <v>2016</v>
      </c>
      <c r="I2770">
        <v>796</v>
      </c>
      <c r="J2770" t="s">
        <v>61</v>
      </c>
      <c r="K2770" t="str">
        <f>IF(AND(I2770&gt;600,I2770&lt;=1000),"600-1000CC",IF(AND(I2770&gt;1000,I2770&lt;=2000),"1000-2000CC",IF(AND(I2770&gt;2000,I2770&lt;=3000),"2000-3000CC",IF(AND(I2770&gt;3000,I2770&lt;=4000),"3000-4000CC",IF(AND(I2770&gt;4000,I2770&lt;=5000),"4000-5000CC",IF(AND(I2770&gt;5000,I2770&lt;=6000),"&gt;5000CC"))))))</f>
        <v>600-1000CC</v>
      </c>
    </row>
    <row r="2771" spans="1:11" x14ac:dyDescent="0.3">
      <c r="A2771">
        <v>3893</v>
      </c>
      <c r="B2771" t="s">
        <v>274</v>
      </c>
      <c r="C2771" s="10">
        <v>5.5</v>
      </c>
      <c r="D2771" s="3">
        <v>110000</v>
      </c>
      <c r="E2771" t="s">
        <v>12</v>
      </c>
      <c r="F2771" t="s">
        <v>13</v>
      </c>
      <c r="G2771" t="s">
        <v>9</v>
      </c>
      <c r="H2771">
        <v>2016</v>
      </c>
      <c r="I2771">
        <v>998</v>
      </c>
      <c r="J2771" t="s">
        <v>10</v>
      </c>
      <c r="K2771" t="str">
        <f>IF(AND(I2771&gt;600,I2771&lt;=1000),"600-1000CC",IF(AND(I2771&gt;1000,I2771&lt;=2000),"1000-2000CC",IF(AND(I2771&gt;2000,I2771&lt;=3000),"2000-3000CC",IF(AND(I2771&gt;3000,I2771&lt;=4000),"3000-4000CC",IF(AND(I2771&gt;4000,I2771&lt;=5000),"4000-5000CC",IF(AND(I2771&gt;5000,I2771&lt;=6000),"&gt;5000CC"))))))</f>
        <v>600-1000CC</v>
      </c>
    </row>
    <row r="2772" spans="1:11" x14ac:dyDescent="0.3">
      <c r="A2772">
        <v>3910</v>
      </c>
      <c r="B2772" t="s">
        <v>494</v>
      </c>
      <c r="C2772" s="10">
        <v>5.5</v>
      </c>
      <c r="D2772" s="3">
        <v>30000</v>
      </c>
      <c r="E2772" t="s">
        <v>12</v>
      </c>
      <c r="F2772" t="s">
        <v>8</v>
      </c>
      <c r="G2772" t="s">
        <v>9</v>
      </c>
      <c r="H2772">
        <v>2020</v>
      </c>
      <c r="I2772">
        <v>1197</v>
      </c>
      <c r="J2772" t="s">
        <v>61</v>
      </c>
      <c r="K2772" t="str">
        <f>IF(AND(I2772&gt;600,I2772&lt;=1000),"600-1000CC",IF(AND(I2772&gt;1000,I2772&lt;=2000),"1000-2000CC",IF(AND(I2772&gt;2000,I2772&lt;=3000),"2000-3000CC",IF(AND(I2772&gt;3000,I2772&lt;=4000),"3000-4000CC",IF(AND(I2772&gt;4000,I2772&lt;=5000),"4000-5000CC",IF(AND(I2772&gt;5000,I2772&lt;=6000),"&gt;5000CC"))))))</f>
        <v>1000-2000CC</v>
      </c>
    </row>
    <row r="2773" spans="1:11" x14ac:dyDescent="0.3">
      <c r="A2773">
        <v>4130</v>
      </c>
      <c r="B2773" t="s">
        <v>866</v>
      </c>
      <c r="C2773" s="10">
        <v>5.5</v>
      </c>
      <c r="D2773" s="3">
        <v>50000</v>
      </c>
      <c r="E2773" t="s">
        <v>12</v>
      </c>
      <c r="F2773" t="s">
        <v>8</v>
      </c>
      <c r="G2773" t="s">
        <v>9</v>
      </c>
      <c r="H2773">
        <v>2020</v>
      </c>
      <c r="I2773">
        <v>1086</v>
      </c>
      <c r="J2773" t="s">
        <v>10</v>
      </c>
      <c r="K2773" t="str">
        <f>IF(AND(I2773&gt;600,I2773&lt;=1000),"600-1000CC",IF(AND(I2773&gt;1000,I2773&lt;=2000),"1000-2000CC",IF(AND(I2773&gt;2000,I2773&lt;=3000),"2000-3000CC",IF(AND(I2773&gt;3000,I2773&lt;=4000),"3000-4000CC",IF(AND(I2773&gt;4000,I2773&lt;=5000),"4000-5000CC",IF(AND(I2773&gt;5000,I2773&lt;=6000),"&gt;5000CC"))))))</f>
        <v>1000-2000CC</v>
      </c>
    </row>
    <row r="2774" spans="1:11" x14ac:dyDescent="0.3">
      <c r="A2774">
        <v>4131</v>
      </c>
      <c r="B2774" t="s">
        <v>757</v>
      </c>
      <c r="C2774" s="10">
        <v>5.5</v>
      </c>
      <c r="D2774" s="3">
        <v>70000</v>
      </c>
      <c r="E2774" t="s">
        <v>7</v>
      </c>
      <c r="F2774" t="s">
        <v>8</v>
      </c>
      <c r="G2774" t="s">
        <v>27</v>
      </c>
      <c r="H2774">
        <v>2016</v>
      </c>
      <c r="I2774">
        <v>998</v>
      </c>
      <c r="J2774" t="s">
        <v>10</v>
      </c>
      <c r="K2774" t="str">
        <f>IF(AND(I2774&gt;600,I2774&lt;=1000),"600-1000CC",IF(AND(I2774&gt;1000,I2774&lt;=2000),"1000-2000CC",IF(AND(I2774&gt;2000,I2774&lt;=3000),"2000-3000CC",IF(AND(I2774&gt;3000,I2774&lt;=4000),"3000-4000CC",IF(AND(I2774&gt;4000,I2774&lt;=5000),"4000-5000CC",IF(AND(I2774&gt;5000,I2774&lt;=6000),"&gt;5000CC"))))))</f>
        <v>600-1000CC</v>
      </c>
    </row>
    <row r="2775" spans="1:11" x14ac:dyDescent="0.3">
      <c r="A2775">
        <v>4395</v>
      </c>
      <c r="B2775" t="s">
        <v>82</v>
      </c>
      <c r="C2775" s="10">
        <v>5.5</v>
      </c>
      <c r="D2775" s="3">
        <v>35000</v>
      </c>
      <c r="E2775" t="s">
        <v>7</v>
      </c>
      <c r="F2775" t="s">
        <v>8</v>
      </c>
      <c r="G2775" t="s">
        <v>9</v>
      </c>
      <c r="H2775">
        <v>2018</v>
      </c>
      <c r="I2775">
        <v>1086</v>
      </c>
      <c r="J2775" t="s">
        <v>10</v>
      </c>
      <c r="K2775" t="str">
        <f>IF(AND(I2775&gt;600,I2775&lt;=1000),"600-1000CC",IF(AND(I2775&gt;1000,I2775&lt;=2000),"1000-2000CC",IF(AND(I2775&gt;2000,I2775&lt;=3000),"2000-3000CC",IF(AND(I2775&gt;3000,I2775&lt;=4000),"3000-4000CC",IF(AND(I2775&gt;4000,I2775&lt;=5000),"4000-5000CC",IF(AND(I2775&gt;5000,I2775&lt;=6000),"&gt;5000CC"))))))</f>
        <v>1000-2000CC</v>
      </c>
    </row>
    <row r="2776" spans="1:11" x14ac:dyDescent="0.3">
      <c r="A2776">
        <v>4450</v>
      </c>
      <c r="B2776" t="s">
        <v>1744</v>
      </c>
      <c r="C2776" s="10">
        <v>5.5</v>
      </c>
      <c r="D2776" s="3">
        <v>80000</v>
      </c>
      <c r="E2776" t="s">
        <v>7</v>
      </c>
      <c r="F2776" t="s">
        <v>13</v>
      </c>
      <c r="G2776" t="s">
        <v>244</v>
      </c>
      <c r="H2776">
        <v>2010</v>
      </c>
      <c r="I2776">
        <v>1198</v>
      </c>
      <c r="J2776" t="s">
        <v>10</v>
      </c>
      <c r="K2776" t="str">
        <f>IF(AND(I2776&gt;600,I2776&lt;=1000),"600-1000CC",IF(AND(I2776&gt;1000,I2776&lt;=2000),"1000-2000CC",IF(AND(I2776&gt;2000,I2776&lt;=3000),"2000-3000CC",IF(AND(I2776&gt;3000,I2776&lt;=4000),"3000-4000CC",IF(AND(I2776&gt;4000,I2776&lt;=5000),"4000-5000CC",IF(AND(I2776&gt;5000,I2776&lt;=6000),"&gt;5000CC"))))))</f>
        <v>1000-2000CC</v>
      </c>
    </row>
    <row r="2777" spans="1:11" x14ac:dyDescent="0.3">
      <c r="A2777">
        <v>4536</v>
      </c>
      <c r="B2777" t="s">
        <v>447</v>
      </c>
      <c r="C2777" s="10">
        <v>5.5</v>
      </c>
      <c r="D2777" s="3">
        <v>65000</v>
      </c>
      <c r="E2777" t="s">
        <v>12</v>
      </c>
      <c r="F2777" t="s">
        <v>8</v>
      </c>
      <c r="G2777" t="s">
        <v>9</v>
      </c>
      <c r="H2777">
        <v>2018</v>
      </c>
      <c r="I2777">
        <v>2198</v>
      </c>
      <c r="J2777" t="s">
        <v>10</v>
      </c>
      <c r="K2777" t="str">
        <f>IF(AND(I2777&gt;600,I2777&lt;=1000),"600-1000CC",IF(AND(I2777&gt;1000,I2777&lt;=2000),"1000-2000CC",IF(AND(I2777&gt;2000,I2777&lt;=3000),"2000-3000CC",IF(AND(I2777&gt;3000,I2777&lt;=4000),"3000-4000CC",IF(AND(I2777&gt;4000,I2777&lt;=5000),"4000-5000CC",IF(AND(I2777&gt;5000,I2777&lt;=6000),"&gt;5000CC"))))))</f>
        <v>2000-3000CC</v>
      </c>
    </row>
    <row r="2778" spans="1:11" x14ac:dyDescent="0.3">
      <c r="A2778">
        <v>4630</v>
      </c>
      <c r="B2778" t="s">
        <v>1304</v>
      </c>
      <c r="C2778" s="10">
        <v>5.5</v>
      </c>
      <c r="D2778" s="3">
        <v>65000</v>
      </c>
      <c r="E2778" t="s">
        <v>7</v>
      </c>
      <c r="F2778" t="s">
        <v>8</v>
      </c>
      <c r="G2778" t="s">
        <v>9</v>
      </c>
      <c r="H2778">
        <v>2018</v>
      </c>
      <c r="I2778">
        <v>995</v>
      </c>
      <c r="J2778" t="s">
        <v>10</v>
      </c>
      <c r="K2778" t="str">
        <f>IF(AND(I2778&gt;600,I2778&lt;=1000),"600-1000CC",IF(AND(I2778&gt;1000,I2778&lt;=2000),"1000-2000CC",IF(AND(I2778&gt;2000,I2778&lt;=3000),"2000-3000CC",IF(AND(I2778&gt;3000,I2778&lt;=4000),"3000-4000CC",IF(AND(I2778&gt;4000,I2778&lt;=5000),"4000-5000CC",IF(AND(I2778&gt;5000,I2778&lt;=6000),"&gt;5000CC"))))))</f>
        <v>600-1000CC</v>
      </c>
    </row>
    <row r="2779" spans="1:11" x14ac:dyDescent="0.3">
      <c r="A2779">
        <v>4905</v>
      </c>
      <c r="B2779" t="s">
        <v>181</v>
      </c>
      <c r="C2779" s="10">
        <v>5.5</v>
      </c>
      <c r="D2779" s="3">
        <v>549999</v>
      </c>
      <c r="E2779" t="s">
        <v>12</v>
      </c>
      <c r="F2779" t="s">
        <v>8</v>
      </c>
      <c r="G2779" t="s">
        <v>9</v>
      </c>
      <c r="H2779">
        <v>2015</v>
      </c>
      <c r="I2779">
        <v>2494</v>
      </c>
      <c r="J2779" t="s">
        <v>10</v>
      </c>
      <c r="K2779" t="str">
        <f>IF(AND(I2779&gt;600,I2779&lt;=1000),"600-1000CC",IF(AND(I2779&gt;1000,I2779&lt;=2000),"1000-2000CC",IF(AND(I2779&gt;2000,I2779&lt;=3000),"2000-3000CC",IF(AND(I2779&gt;3000,I2779&lt;=4000),"3000-4000CC",IF(AND(I2779&gt;4000,I2779&lt;=5000),"4000-5000CC",IF(AND(I2779&gt;5000,I2779&lt;=6000),"&gt;5000CC"))))))</f>
        <v>2000-3000CC</v>
      </c>
    </row>
    <row r="2780" spans="1:11" x14ac:dyDescent="0.3">
      <c r="A2780">
        <v>4912</v>
      </c>
      <c r="B2780" t="s">
        <v>365</v>
      </c>
      <c r="C2780" s="10">
        <v>5.5</v>
      </c>
      <c r="D2780" s="3">
        <v>124400</v>
      </c>
      <c r="E2780" t="s">
        <v>7</v>
      </c>
      <c r="F2780" t="s">
        <v>8</v>
      </c>
      <c r="G2780" t="s">
        <v>27</v>
      </c>
      <c r="H2780">
        <v>2011</v>
      </c>
      <c r="I2780">
        <v>1198</v>
      </c>
      <c r="J2780" t="s">
        <v>61</v>
      </c>
      <c r="K2780" t="str">
        <f>IF(AND(I2780&gt;600,I2780&lt;=1000),"600-1000CC",IF(AND(I2780&gt;1000,I2780&lt;=2000),"1000-2000CC",IF(AND(I2780&gt;2000,I2780&lt;=3000),"2000-3000CC",IF(AND(I2780&gt;3000,I2780&lt;=4000),"3000-4000CC",IF(AND(I2780&gt;4000,I2780&lt;=5000),"4000-5000CC",IF(AND(I2780&gt;5000,I2780&lt;=6000),"&gt;5000CC"))))))</f>
        <v>1000-2000CC</v>
      </c>
    </row>
    <row r="2781" spans="1:11" x14ac:dyDescent="0.3">
      <c r="A2781">
        <v>4916</v>
      </c>
      <c r="B2781" t="s">
        <v>82</v>
      </c>
      <c r="C2781" s="10">
        <v>5.5</v>
      </c>
      <c r="D2781" s="3">
        <v>35000</v>
      </c>
      <c r="E2781" t="s">
        <v>7</v>
      </c>
      <c r="F2781" t="s">
        <v>8</v>
      </c>
      <c r="G2781" t="s">
        <v>9</v>
      </c>
      <c r="H2781">
        <v>2018</v>
      </c>
      <c r="I2781">
        <v>1086</v>
      </c>
      <c r="J2781" t="s">
        <v>10</v>
      </c>
      <c r="K2781" t="str">
        <f>IF(AND(I2781&gt;600,I2781&lt;=1000),"600-1000CC",IF(AND(I2781&gt;1000,I2781&lt;=2000),"1000-2000CC",IF(AND(I2781&gt;2000,I2781&lt;=3000),"2000-3000CC",IF(AND(I2781&gt;3000,I2781&lt;=4000),"3000-4000CC",IF(AND(I2781&gt;4000,I2781&lt;=5000),"4000-5000CC",IF(AND(I2781&gt;5000,I2781&lt;=6000),"&gt;5000CC"))))))</f>
        <v>1000-2000CC</v>
      </c>
    </row>
    <row r="2782" spans="1:11" x14ac:dyDescent="0.3">
      <c r="A2782">
        <v>5403</v>
      </c>
      <c r="B2782" t="s">
        <v>557</v>
      </c>
      <c r="C2782" s="10">
        <v>5.5</v>
      </c>
      <c r="D2782" s="3">
        <v>110000</v>
      </c>
      <c r="E2782" t="s">
        <v>7</v>
      </c>
      <c r="F2782" t="s">
        <v>8</v>
      </c>
      <c r="G2782" t="s">
        <v>9</v>
      </c>
      <c r="H2782">
        <v>2018</v>
      </c>
      <c r="I2782">
        <v>1968</v>
      </c>
      <c r="J2782" t="s">
        <v>10</v>
      </c>
      <c r="K2782" t="str">
        <f>IF(AND(I2782&gt;600,I2782&lt;=1000),"600-1000CC",IF(AND(I2782&gt;1000,I2782&lt;=2000),"1000-2000CC",IF(AND(I2782&gt;2000,I2782&lt;=3000),"2000-3000CC",IF(AND(I2782&gt;3000,I2782&lt;=4000),"3000-4000CC",IF(AND(I2782&gt;4000,I2782&lt;=5000),"4000-5000CC",IF(AND(I2782&gt;5000,I2782&lt;=6000),"&gt;5000CC"))))))</f>
        <v>1000-2000CC</v>
      </c>
    </row>
    <row r="2783" spans="1:11" x14ac:dyDescent="0.3">
      <c r="A2783">
        <v>5419</v>
      </c>
      <c r="B2783" t="s">
        <v>1612</v>
      </c>
      <c r="C2783" s="10">
        <v>5.5</v>
      </c>
      <c r="D2783" s="3">
        <v>60000</v>
      </c>
      <c r="E2783" t="s">
        <v>7</v>
      </c>
      <c r="F2783" t="s">
        <v>8</v>
      </c>
      <c r="G2783" t="s">
        <v>9</v>
      </c>
      <c r="H2783">
        <v>2018</v>
      </c>
      <c r="I2783">
        <v>1248</v>
      </c>
      <c r="J2783" t="s">
        <v>10</v>
      </c>
      <c r="K2783" t="str">
        <f>IF(AND(I2783&gt;600,I2783&lt;=1000),"600-1000CC",IF(AND(I2783&gt;1000,I2783&lt;=2000),"1000-2000CC",IF(AND(I2783&gt;2000,I2783&lt;=3000),"2000-3000CC",IF(AND(I2783&gt;3000,I2783&lt;=4000),"3000-4000CC",IF(AND(I2783&gt;4000,I2783&lt;=5000),"4000-5000CC",IF(AND(I2783&gt;5000,I2783&lt;=6000),"&gt;5000CC"))))))</f>
        <v>1000-2000CC</v>
      </c>
    </row>
    <row r="2784" spans="1:11" x14ac:dyDescent="0.3">
      <c r="A2784">
        <v>2416</v>
      </c>
      <c r="B2784" t="s">
        <v>1229</v>
      </c>
      <c r="C2784" s="10">
        <v>5.49</v>
      </c>
      <c r="D2784" s="3">
        <v>46865</v>
      </c>
      <c r="E2784" t="s">
        <v>12</v>
      </c>
      <c r="F2784" t="s">
        <v>8</v>
      </c>
      <c r="G2784" t="s">
        <v>9</v>
      </c>
      <c r="H2784">
        <v>2017</v>
      </c>
      <c r="I2784">
        <v>1196</v>
      </c>
      <c r="J2784" t="s">
        <v>10</v>
      </c>
      <c r="K2784" t="str">
        <f>IF(AND(I2784&gt;600,I2784&lt;=1000),"600-1000CC",IF(AND(I2784&gt;1000,I2784&lt;=2000),"1000-2000CC",IF(AND(I2784&gt;2000,I2784&lt;=3000),"2000-3000CC",IF(AND(I2784&gt;3000,I2784&lt;=4000),"3000-4000CC",IF(AND(I2784&gt;4000,I2784&lt;=5000),"4000-5000CC",IF(AND(I2784&gt;5000,I2784&lt;=6000),"&gt;5000CC"))))))</f>
        <v>1000-2000CC</v>
      </c>
    </row>
    <row r="2785" spans="1:11" x14ac:dyDescent="0.3">
      <c r="A2785">
        <v>2644</v>
      </c>
      <c r="B2785" t="s">
        <v>765</v>
      </c>
      <c r="C2785" s="10">
        <v>5.49</v>
      </c>
      <c r="D2785" s="3">
        <v>19493</v>
      </c>
      <c r="E2785" t="s">
        <v>12</v>
      </c>
      <c r="F2785" t="s">
        <v>8</v>
      </c>
      <c r="G2785" t="s">
        <v>9</v>
      </c>
      <c r="H2785">
        <v>2017</v>
      </c>
      <c r="I2785">
        <v>796</v>
      </c>
      <c r="J2785" t="s">
        <v>10</v>
      </c>
      <c r="K2785" t="str">
        <f>IF(AND(I2785&gt;600,I2785&lt;=1000),"600-1000CC",IF(AND(I2785&gt;1000,I2785&lt;=2000),"1000-2000CC",IF(AND(I2785&gt;2000,I2785&lt;=3000),"2000-3000CC",IF(AND(I2785&gt;3000,I2785&lt;=4000),"3000-4000CC",IF(AND(I2785&gt;4000,I2785&lt;=5000),"4000-5000CC",IF(AND(I2785&gt;5000,I2785&lt;=6000),"&gt;5000CC"))))))</f>
        <v>600-1000CC</v>
      </c>
    </row>
    <row r="2786" spans="1:11" x14ac:dyDescent="0.3">
      <c r="A2786">
        <v>4099</v>
      </c>
      <c r="B2786" t="s">
        <v>76</v>
      </c>
      <c r="C2786" s="10">
        <v>5.49</v>
      </c>
      <c r="D2786" s="3">
        <v>50000</v>
      </c>
      <c r="E2786" t="s">
        <v>7</v>
      </c>
      <c r="F2786" t="s">
        <v>8</v>
      </c>
      <c r="G2786" t="s">
        <v>9</v>
      </c>
      <c r="H2786">
        <v>2014</v>
      </c>
      <c r="I2786">
        <v>1598</v>
      </c>
      <c r="J2786" t="s">
        <v>10</v>
      </c>
      <c r="K2786" t="str">
        <f>IF(AND(I2786&gt;600,I2786&lt;=1000),"600-1000CC",IF(AND(I2786&gt;1000,I2786&lt;=2000),"1000-2000CC",IF(AND(I2786&gt;2000,I2786&lt;=3000),"2000-3000CC",IF(AND(I2786&gt;3000,I2786&lt;=4000),"3000-4000CC",IF(AND(I2786&gt;4000,I2786&lt;=5000),"4000-5000CC",IF(AND(I2786&gt;5000,I2786&lt;=6000),"&gt;5000CC"))))))</f>
        <v>1000-2000CC</v>
      </c>
    </row>
    <row r="2787" spans="1:11" x14ac:dyDescent="0.3">
      <c r="A2787">
        <v>4682</v>
      </c>
      <c r="B2787" t="s">
        <v>1394</v>
      </c>
      <c r="C2787" s="10">
        <v>5.49</v>
      </c>
      <c r="D2787" s="3">
        <v>88777</v>
      </c>
      <c r="E2787" t="s">
        <v>7</v>
      </c>
      <c r="F2787" t="s">
        <v>13</v>
      </c>
      <c r="G2787" t="s">
        <v>27</v>
      </c>
      <c r="H2787">
        <v>2015</v>
      </c>
      <c r="I2787">
        <v>1461</v>
      </c>
      <c r="J2787" t="s">
        <v>10</v>
      </c>
      <c r="K2787" t="str">
        <f>IF(AND(I2787&gt;600,I2787&lt;=1000),"600-1000CC",IF(AND(I2787&gt;1000,I2787&lt;=2000),"1000-2000CC",IF(AND(I2787&gt;2000,I2787&lt;=3000),"2000-3000CC",IF(AND(I2787&gt;3000,I2787&lt;=4000),"3000-4000CC",IF(AND(I2787&gt;4000,I2787&lt;=5000),"4000-5000CC",IF(AND(I2787&gt;5000,I2787&lt;=6000),"&gt;5000CC"))))))</f>
        <v>1000-2000CC</v>
      </c>
    </row>
    <row r="2788" spans="1:11" x14ac:dyDescent="0.3">
      <c r="A2788">
        <v>4360</v>
      </c>
      <c r="B2788" t="s">
        <v>329</v>
      </c>
      <c r="C2788" s="10">
        <v>5.48</v>
      </c>
      <c r="D2788" s="3">
        <v>76239</v>
      </c>
      <c r="E2788" t="s">
        <v>7</v>
      </c>
      <c r="F2788" t="s">
        <v>8</v>
      </c>
      <c r="G2788" t="s">
        <v>27</v>
      </c>
      <c r="H2788">
        <v>2016</v>
      </c>
      <c r="I2788">
        <v>998</v>
      </c>
      <c r="J2788" t="s">
        <v>10</v>
      </c>
      <c r="K2788" t="str">
        <f>IF(AND(I2788&gt;600,I2788&lt;=1000),"600-1000CC",IF(AND(I2788&gt;1000,I2788&lt;=2000),"1000-2000CC",IF(AND(I2788&gt;2000,I2788&lt;=3000),"2000-3000CC",IF(AND(I2788&gt;3000,I2788&lt;=4000),"3000-4000CC",IF(AND(I2788&gt;4000,I2788&lt;=5000),"4000-5000CC",IF(AND(I2788&gt;5000,I2788&lt;=6000),"&gt;5000CC"))))))</f>
        <v>600-1000CC</v>
      </c>
    </row>
    <row r="2789" spans="1:11" x14ac:dyDescent="0.3">
      <c r="A2789">
        <v>4604</v>
      </c>
      <c r="B2789" t="s">
        <v>494</v>
      </c>
      <c r="C2789" s="10">
        <v>5.48</v>
      </c>
      <c r="D2789" s="3">
        <v>51371</v>
      </c>
      <c r="E2789" t="s">
        <v>12</v>
      </c>
      <c r="F2789" t="s">
        <v>8</v>
      </c>
      <c r="G2789" t="s">
        <v>9</v>
      </c>
      <c r="H2789">
        <v>2019</v>
      </c>
      <c r="I2789">
        <v>799</v>
      </c>
      <c r="J2789" t="s">
        <v>10</v>
      </c>
      <c r="K2789" t="str">
        <f>IF(AND(I2789&gt;600,I2789&lt;=1000),"600-1000CC",IF(AND(I2789&gt;1000,I2789&lt;=2000),"1000-2000CC",IF(AND(I2789&gt;2000,I2789&lt;=3000),"2000-3000CC",IF(AND(I2789&gt;3000,I2789&lt;=4000),"3000-4000CC",IF(AND(I2789&gt;4000,I2789&lt;=5000),"4000-5000CC",IF(AND(I2789&gt;5000,I2789&lt;=6000),"&gt;5000CC"))))))</f>
        <v>600-1000CC</v>
      </c>
    </row>
    <row r="2790" spans="1:11" x14ac:dyDescent="0.3">
      <c r="A2790">
        <v>5099</v>
      </c>
      <c r="B2790" t="s">
        <v>494</v>
      </c>
      <c r="C2790" s="10">
        <v>5.48</v>
      </c>
      <c r="D2790" s="3">
        <v>44071</v>
      </c>
      <c r="E2790" t="s">
        <v>12</v>
      </c>
      <c r="F2790" t="s">
        <v>8</v>
      </c>
      <c r="G2790" t="s">
        <v>9</v>
      </c>
      <c r="H2790">
        <v>2020</v>
      </c>
      <c r="I2790">
        <v>1197</v>
      </c>
      <c r="J2790" t="s">
        <v>10</v>
      </c>
      <c r="K2790" t="str">
        <f>IF(AND(I2790&gt;600,I2790&lt;=1000),"600-1000CC",IF(AND(I2790&gt;1000,I2790&lt;=2000),"1000-2000CC",IF(AND(I2790&gt;2000,I2790&lt;=3000),"2000-3000CC",IF(AND(I2790&gt;3000,I2790&lt;=4000),"3000-4000CC",IF(AND(I2790&gt;4000,I2790&lt;=5000),"4000-5000CC",IF(AND(I2790&gt;5000,I2790&lt;=6000),"&gt;5000CC"))))))</f>
        <v>1000-2000CC</v>
      </c>
    </row>
    <row r="2791" spans="1:11" x14ac:dyDescent="0.3">
      <c r="A2791">
        <v>354</v>
      </c>
      <c r="B2791" t="s">
        <v>59</v>
      </c>
      <c r="C2791" s="10">
        <v>5.47</v>
      </c>
      <c r="D2791" s="3">
        <v>29927</v>
      </c>
      <c r="E2791" t="s">
        <v>12</v>
      </c>
      <c r="F2791" t="s">
        <v>13</v>
      </c>
      <c r="G2791" t="s">
        <v>27</v>
      </c>
      <c r="H2791">
        <v>2017</v>
      </c>
      <c r="I2791">
        <v>1197</v>
      </c>
      <c r="J2791" t="s">
        <v>10</v>
      </c>
      <c r="K2791" t="str">
        <f>IF(AND(I2791&gt;600,I2791&lt;=1000),"600-1000CC",IF(AND(I2791&gt;1000,I2791&lt;=2000),"1000-2000CC",IF(AND(I2791&gt;2000,I2791&lt;=3000),"2000-3000CC",IF(AND(I2791&gt;3000,I2791&lt;=4000),"3000-4000CC",IF(AND(I2791&gt;4000,I2791&lt;=5000),"4000-5000CC",IF(AND(I2791&gt;5000,I2791&lt;=6000),"&gt;5000CC"))))))</f>
        <v>1000-2000CC</v>
      </c>
    </row>
    <row r="2792" spans="1:11" x14ac:dyDescent="0.3">
      <c r="A2792">
        <v>1013</v>
      </c>
      <c r="B2792" t="s">
        <v>40</v>
      </c>
      <c r="C2792" s="10">
        <v>5.47</v>
      </c>
      <c r="D2792" s="3">
        <v>21166</v>
      </c>
      <c r="E2792" t="s">
        <v>12</v>
      </c>
      <c r="F2792" t="s">
        <v>8</v>
      </c>
      <c r="G2792" t="s">
        <v>9</v>
      </c>
      <c r="H2792">
        <v>2017</v>
      </c>
      <c r="I2792">
        <v>1086</v>
      </c>
      <c r="J2792" t="s">
        <v>10</v>
      </c>
      <c r="K2792" t="str">
        <f>IF(AND(I2792&gt;600,I2792&lt;=1000),"600-1000CC",IF(AND(I2792&gt;1000,I2792&lt;=2000),"1000-2000CC",IF(AND(I2792&gt;2000,I2792&lt;=3000),"2000-3000CC",IF(AND(I2792&gt;3000,I2792&lt;=4000),"3000-4000CC",IF(AND(I2792&gt;4000,I2792&lt;=5000),"4000-5000CC",IF(AND(I2792&gt;5000,I2792&lt;=6000),"&gt;5000CC"))))))</f>
        <v>1000-2000CC</v>
      </c>
    </row>
    <row r="2793" spans="1:11" x14ac:dyDescent="0.3">
      <c r="A2793">
        <v>2201</v>
      </c>
      <c r="B2793" t="s">
        <v>461</v>
      </c>
      <c r="C2793" s="10">
        <v>5.47</v>
      </c>
      <c r="D2793" s="3">
        <v>40000</v>
      </c>
      <c r="E2793" t="s">
        <v>12</v>
      </c>
      <c r="F2793" t="s">
        <v>8</v>
      </c>
      <c r="G2793" t="s">
        <v>9</v>
      </c>
      <c r="H2793">
        <v>2017</v>
      </c>
      <c r="I2793">
        <v>1198</v>
      </c>
      <c r="J2793" t="s">
        <v>61</v>
      </c>
      <c r="K2793" t="str">
        <f>IF(AND(I2793&gt;600,I2793&lt;=1000),"600-1000CC",IF(AND(I2793&gt;1000,I2793&lt;=2000),"1000-2000CC",IF(AND(I2793&gt;2000,I2793&lt;=3000),"2000-3000CC",IF(AND(I2793&gt;3000,I2793&lt;=4000),"3000-4000CC",IF(AND(I2793&gt;4000,I2793&lt;=5000),"4000-5000CC",IF(AND(I2793&gt;5000,I2793&lt;=6000),"&gt;5000CC"))))))</f>
        <v>1000-2000CC</v>
      </c>
    </row>
    <row r="2794" spans="1:11" x14ac:dyDescent="0.3">
      <c r="A2794">
        <v>3748</v>
      </c>
      <c r="B2794" t="s">
        <v>1603</v>
      </c>
      <c r="C2794" s="10">
        <v>5.47</v>
      </c>
      <c r="D2794" s="3">
        <v>25166</v>
      </c>
      <c r="E2794" t="s">
        <v>12</v>
      </c>
      <c r="F2794" t="s">
        <v>8</v>
      </c>
      <c r="G2794" t="s">
        <v>9</v>
      </c>
      <c r="H2794">
        <v>2021</v>
      </c>
      <c r="I2794">
        <v>1396</v>
      </c>
      <c r="J2794" t="s">
        <v>10</v>
      </c>
      <c r="K2794" t="str">
        <f>IF(AND(I2794&gt;600,I2794&lt;=1000),"600-1000CC",IF(AND(I2794&gt;1000,I2794&lt;=2000),"1000-2000CC",IF(AND(I2794&gt;2000,I2794&lt;=3000),"2000-3000CC",IF(AND(I2794&gt;3000,I2794&lt;=4000),"3000-4000CC",IF(AND(I2794&gt;4000,I2794&lt;=5000),"4000-5000CC",IF(AND(I2794&gt;5000,I2794&lt;=6000),"&gt;5000CC"))))))</f>
        <v>1000-2000CC</v>
      </c>
    </row>
    <row r="2795" spans="1:11" x14ac:dyDescent="0.3">
      <c r="A2795">
        <v>5161</v>
      </c>
      <c r="B2795" t="s">
        <v>91</v>
      </c>
      <c r="C2795" s="10">
        <v>5.47</v>
      </c>
      <c r="D2795" s="3">
        <v>29946</v>
      </c>
      <c r="E2795" t="s">
        <v>12</v>
      </c>
      <c r="F2795" t="s">
        <v>8</v>
      </c>
      <c r="G2795" t="s">
        <v>9</v>
      </c>
      <c r="H2795">
        <v>2017</v>
      </c>
      <c r="I2795">
        <v>2609</v>
      </c>
      <c r="J2795" t="s">
        <v>61</v>
      </c>
      <c r="K2795" t="str">
        <f>IF(AND(I2795&gt;600,I2795&lt;=1000),"600-1000CC",IF(AND(I2795&gt;1000,I2795&lt;=2000),"1000-2000CC",IF(AND(I2795&gt;2000,I2795&lt;=3000),"2000-3000CC",IF(AND(I2795&gt;3000,I2795&lt;=4000),"3000-4000CC",IF(AND(I2795&gt;4000,I2795&lt;=5000),"4000-5000CC",IF(AND(I2795&gt;5000,I2795&lt;=6000),"&gt;5000CC"))))))</f>
        <v>2000-3000CC</v>
      </c>
    </row>
    <row r="2796" spans="1:11" x14ac:dyDescent="0.3">
      <c r="A2796">
        <v>67</v>
      </c>
      <c r="B2796" t="s">
        <v>77</v>
      </c>
      <c r="C2796" s="10">
        <v>5.46</v>
      </c>
      <c r="D2796" s="3">
        <v>42451</v>
      </c>
      <c r="E2796" t="s">
        <v>12</v>
      </c>
      <c r="F2796" t="s">
        <v>13</v>
      </c>
      <c r="G2796" t="s">
        <v>9</v>
      </c>
      <c r="H2796">
        <v>2016</v>
      </c>
      <c r="I2796">
        <v>1199</v>
      </c>
      <c r="J2796" t="s">
        <v>10</v>
      </c>
      <c r="K2796" t="str">
        <f>IF(AND(I2796&gt;600,I2796&lt;=1000),"600-1000CC",IF(AND(I2796&gt;1000,I2796&lt;=2000),"1000-2000CC",IF(AND(I2796&gt;2000,I2796&lt;=3000),"2000-3000CC",IF(AND(I2796&gt;3000,I2796&lt;=4000),"3000-4000CC",IF(AND(I2796&gt;4000,I2796&lt;=5000),"4000-5000CC",IF(AND(I2796&gt;5000,I2796&lt;=6000),"&gt;5000CC"))))))</f>
        <v>1000-2000CC</v>
      </c>
    </row>
    <row r="2797" spans="1:11" x14ac:dyDescent="0.3">
      <c r="A2797">
        <v>573</v>
      </c>
      <c r="B2797" t="s">
        <v>453</v>
      </c>
      <c r="C2797" s="10">
        <v>5.45</v>
      </c>
      <c r="D2797" s="3">
        <v>43000</v>
      </c>
      <c r="E2797" t="s">
        <v>12</v>
      </c>
      <c r="F2797" t="s">
        <v>8</v>
      </c>
      <c r="G2797" t="s">
        <v>9</v>
      </c>
      <c r="H2797">
        <v>2016</v>
      </c>
      <c r="I2797">
        <v>1968</v>
      </c>
      <c r="J2797" t="s">
        <v>10</v>
      </c>
      <c r="K2797" t="str">
        <f>IF(AND(I2797&gt;600,I2797&lt;=1000),"600-1000CC",IF(AND(I2797&gt;1000,I2797&lt;=2000),"1000-2000CC",IF(AND(I2797&gt;2000,I2797&lt;=3000),"2000-3000CC",IF(AND(I2797&gt;3000,I2797&lt;=4000),"3000-4000CC",IF(AND(I2797&gt;4000,I2797&lt;=5000),"4000-5000CC",IF(AND(I2797&gt;5000,I2797&lt;=6000),"&gt;5000CC"))))))</f>
        <v>1000-2000CC</v>
      </c>
    </row>
    <row r="2798" spans="1:11" x14ac:dyDescent="0.3">
      <c r="A2798">
        <v>604</v>
      </c>
      <c r="B2798" t="s">
        <v>502</v>
      </c>
      <c r="C2798" s="10">
        <v>5.45</v>
      </c>
      <c r="D2798" s="3">
        <v>75000</v>
      </c>
      <c r="E2798" t="s">
        <v>7</v>
      </c>
      <c r="F2798" t="s">
        <v>8</v>
      </c>
      <c r="G2798" t="s">
        <v>9</v>
      </c>
      <c r="H2798">
        <v>2016</v>
      </c>
      <c r="I2798">
        <v>998</v>
      </c>
      <c r="J2798" t="s">
        <v>10</v>
      </c>
      <c r="K2798" t="str">
        <f>IF(AND(I2798&gt;600,I2798&lt;=1000),"600-1000CC",IF(AND(I2798&gt;1000,I2798&lt;=2000),"1000-2000CC",IF(AND(I2798&gt;2000,I2798&lt;=3000),"2000-3000CC",IF(AND(I2798&gt;3000,I2798&lt;=4000),"3000-4000CC",IF(AND(I2798&gt;4000,I2798&lt;=5000),"4000-5000CC",IF(AND(I2798&gt;5000,I2798&lt;=6000),"&gt;5000CC"))))))</f>
        <v>600-1000CC</v>
      </c>
    </row>
    <row r="2799" spans="1:11" x14ac:dyDescent="0.3">
      <c r="A2799">
        <v>2083</v>
      </c>
      <c r="B2799" t="s">
        <v>76</v>
      </c>
      <c r="C2799" s="10">
        <v>5.45</v>
      </c>
      <c r="D2799" s="3">
        <v>121000</v>
      </c>
      <c r="E2799" t="s">
        <v>7</v>
      </c>
      <c r="F2799" t="s">
        <v>8</v>
      </c>
      <c r="G2799" t="s">
        <v>9</v>
      </c>
      <c r="H2799">
        <v>2013</v>
      </c>
      <c r="I2799">
        <v>1497</v>
      </c>
      <c r="J2799" t="s">
        <v>10</v>
      </c>
      <c r="K2799" t="str">
        <f>IF(AND(I2799&gt;600,I2799&lt;=1000),"600-1000CC",IF(AND(I2799&gt;1000,I2799&lt;=2000),"1000-2000CC",IF(AND(I2799&gt;2000,I2799&lt;=3000),"2000-3000CC",IF(AND(I2799&gt;3000,I2799&lt;=4000),"3000-4000CC",IF(AND(I2799&gt;4000,I2799&lt;=5000),"4000-5000CC",IF(AND(I2799&gt;5000,I2799&lt;=6000),"&gt;5000CC"))))))</f>
        <v>1000-2000CC</v>
      </c>
    </row>
    <row r="2800" spans="1:11" x14ac:dyDescent="0.3">
      <c r="A2800">
        <v>2133</v>
      </c>
      <c r="B2800" t="s">
        <v>1103</v>
      </c>
      <c r="C2800" s="10">
        <v>5.45</v>
      </c>
      <c r="D2800" s="3">
        <v>99452</v>
      </c>
      <c r="E2800" t="s">
        <v>7</v>
      </c>
      <c r="F2800" t="s">
        <v>8</v>
      </c>
      <c r="G2800" t="s">
        <v>9</v>
      </c>
      <c r="H2800">
        <v>2016</v>
      </c>
      <c r="I2800">
        <v>998</v>
      </c>
      <c r="J2800" t="s">
        <v>10</v>
      </c>
      <c r="K2800" t="str">
        <f>IF(AND(I2800&gt;600,I2800&lt;=1000),"600-1000CC",IF(AND(I2800&gt;1000,I2800&lt;=2000),"1000-2000CC",IF(AND(I2800&gt;2000,I2800&lt;=3000),"2000-3000CC",IF(AND(I2800&gt;3000,I2800&lt;=4000),"3000-4000CC",IF(AND(I2800&gt;4000,I2800&lt;=5000),"4000-5000CC",IF(AND(I2800&gt;5000,I2800&lt;=6000),"&gt;5000CC"))))))</f>
        <v>600-1000CC</v>
      </c>
    </row>
    <row r="2801" spans="1:11" x14ac:dyDescent="0.3">
      <c r="A2801">
        <v>2328</v>
      </c>
      <c r="B2801" t="s">
        <v>1195</v>
      </c>
      <c r="C2801" s="10">
        <v>5.45</v>
      </c>
      <c r="D2801" s="3">
        <v>70000</v>
      </c>
      <c r="E2801" t="s">
        <v>7</v>
      </c>
      <c r="F2801" t="s">
        <v>8</v>
      </c>
      <c r="G2801" t="s">
        <v>9</v>
      </c>
      <c r="H2801">
        <v>2018</v>
      </c>
      <c r="I2801">
        <v>2494</v>
      </c>
      <c r="J2801" t="s">
        <v>10</v>
      </c>
      <c r="K2801" t="str">
        <f>IF(AND(I2801&gt;600,I2801&lt;=1000),"600-1000CC",IF(AND(I2801&gt;1000,I2801&lt;=2000),"1000-2000CC",IF(AND(I2801&gt;2000,I2801&lt;=3000),"2000-3000CC",IF(AND(I2801&gt;3000,I2801&lt;=4000),"3000-4000CC",IF(AND(I2801&gt;4000,I2801&lt;=5000),"4000-5000CC",IF(AND(I2801&gt;5000,I2801&lt;=6000),"&gt;5000CC"))))))</f>
        <v>2000-3000CC</v>
      </c>
    </row>
    <row r="2802" spans="1:11" x14ac:dyDescent="0.3">
      <c r="A2802">
        <v>2633</v>
      </c>
      <c r="B2802" t="s">
        <v>98</v>
      </c>
      <c r="C2802" s="10">
        <v>5.45</v>
      </c>
      <c r="D2802" s="3">
        <v>70000</v>
      </c>
      <c r="E2802" t="s">
        <v>7</v>
      </c>
      <c r="F2802" t="s">
        <v>8</v>
      </c>
      <c r="G2802" t="s">
        <v>27</v>
      </c>
      <c r="H2802">
        <v>2017</v>
      </c>
      <c r="I2802">
        <v>1197</v>
      </c>
      <c r="J2802" t="s">
        <v>10</v>
      </c>
      <c r="K2802" t="str">
        <f>IF(AND(I2802&gt;600,I2802&lt;=1000),"600-1000CC",IF(AND(I2802&gt;1000,I2802&lt;=2000),"1000-2000CC",IF(AND(I2802&gt;2000,I2802&lt;=3000),"2000-3000CC",IF(AND(I2802&gt;3000,I2802&lt;=4000),"3000-4000CC",IF(AND(I2802&gt;4000,I2802&lt;=5000),"4000-5000CC",IF(AND(I2802&gt;5000,I2802&lt;=6000),"&gt;5000CC"))))))</f>
        <v>1000-2000CC</v>
      </c>
    </row>
    <row r="2803" spans="1:11" x14ac:dyDescent="0.3">
      <c r="A2803">
        <v>3127</v>
      </c>
      <c r="B2803" t="s">
        <v>844</v>
      </c>
      <c r="C2803" s="10">
        <v>5.45</v>
      </c>
      <c r="D2803" s="3">
        <v>43000</v>
      </c>
      <c r="E2803" t="s">
        <v>12</v>
      </c>
      <c r="F2803" t="s">
        <v>8</v>
      </c>
      <c r="G2803" t="s">
        <v>9</v>
      </c>
      <c r="H2803">
        <v>2019</v>
      </c>
      <c r="I2803">
        <v>1248</v>
      </c>
      <c r="J2803" t="s">
        <v>10</v>
      </c>
      <c r="K2803" t="str">
        <f>IF(AND(I2803&gt;600,I2803&lt;=1000),"600-1000CC",IF(AND(I2803&gt;1000,I2803&lt;=2000),"1000-2000CC",IF(AND(I2803&gt;2000,I2803&lt;=3000),"2000-3000CC",IF(AND(I2803&gt;3000,I2803&lt;=4000),"3000-4000CC",IF(AND(I2803&gt;4000,I2803&lt;=5000),"4000-5000CC",IF(AND(I2803&gt;5000,I2803&lt;=6000),"&gt;5000CC"))))))</f>
        <v>1000-2000CC</v>
      </c>
    </row>
    <row r="2804" spans="1:11" x14ac:dyDescent="0.3">
      <c r="A2804">
        <v>3204</v>
      </c>
      <c r="B2804" t="s">
        <v>196</v>
      </c>
      <c r="C2804" s="10">
        <v>5.45</v>
      </c>
      <c r="D2804" s="3">
        <v>10411</v>
      </c>
      <c r="E2804" t="s">
        <v>12</v>
      </c>
      <c r="F2804" t="s">
        <v>8</v>
      </c>
      <c r="G2804" t="s">
        <v>9</v>
      </c>
      <c r="H2804">
        <v>2015</v>
      </c>
      <c r="I2804">
        <v>1198</v>
      </c>
      <c r="J2804" t="s">
        <v>10</v>
      </c>
      <c r="K2804" t="str">
        <f>IF(AND(I2804&gt;600,I2804&lt;=1000),"600-1000CC",IF(AND(I2804&gt;1000,I2804&lt;=2000),"1000-2000CC",IF(AND(I2804&gt;2000,I2804&lt;=3000),"2000-3000CC",IF(AND(I2804&gt;3000,I2804&lt;=4000),"3000-4000CC",IF(AND(I2804&gt;4000,I2804&lt;=5000),"4000-5000CC",IF(AND(I2804&gt;5000,I2804&lt;=6000),"&gt;5000CC"))))))</f>
        <v>1000-2000CC</v>
      </c>
    </row>
    <row r="2805" spans="1:11" x14ac:dyDescent="0.3">
      <c r="A2805">
        <v>4047</v>
      </c>
      <c r="B2805" t="s">
        <v>1299</v>
      </c>
      <c r="C2805" s="10">
        <v>5.44</v>
      </c>
      <c r="D2805" s="3">
        <v>47993</v>
      </c>
      <c r="E2805" t="s">
        <v>12</v>
      </c>
      <c r="F2805" t="s">
        <v>8</v>
      </c>
      <c r="G2805" t="s">
        <v>9</v>
      </c>
      <c r="H2805">
        <v>2021</v>
      </c>
      <c r="I2805">
        <v>998</v>
      </c>
      <c r="J2805" t="s">
        <v>61</v>
      </c>
      <c r="K2805" t="str">
        <f>IF(AND(I2805&gt;600,I2805&lt;=1000),"600-1000CC",IF(AND(I2805&gt;1000,I2805&lt;=2000),"1000-2000CC",IF(AND(I2805&gt;2000,I2805&lt;=3000),"2000-3000CC",IF(AND(I2805&gt;3000,I2805&lt;=4000),"3000-4000CC",IF(AND(I2805&gt;4000,I2805&lt;=5000),"4000-5000CC",IF(AND(I2805&gt;5000,I2805&lt;=6000),"&gt;5000CC"))))))</f>
        <v>600-1000CC</v>
      </c>
    </row>
    <row r="2806" spans="1:11" x14ac:dyDescent="0.3">
      <c r="A2806">
        <v>5018</v>
      </c>
      <c r="B2806" t="s">
        <v>329</v>
      </c>
      <c r="C2806" s="10">
        <v>5.44</v>
      </c>
      <c r="D2806" s="3">
        <v>124860</v>
      </c>
      <c r="E2806" t="s">
        <v>7</v>
      </c>
      <c r="F2806" t="s">
        <v>8</v>
      </c>
      <c r="G2806" t="s">
        <v>9</v>
      </c>
      <c r="H2806">
        <v>2016</v>
      </c>
      <c r="I2806">
        <v>1461</v>
      </c>
      <c r="J2806" t="s">
        <v>10</v>
      </c>
      <c r="K2806" t="str">
        <f>IF(AND(I2806&gt;600,I2806&lt;=1000),"600-1000CC",IF(AND(I2806&gt;1000,I2806&lt;=2000),"1000-2000CC",IF(AND(I2806&gt;2000,I2806&lt;=3000),"2000-3000CC",IF(AND(I2806&gt;3000,I2806&lt;=4000),"3000-4000CC",IF(AND(I2806&gt;4000,I2806&lt;=5000),"4000-5000CC",IF(AND(I2806&gt;5000,I2806&lt;=6000),"&gt;5000CC"))))))</f>
        <v>1000-2000CC</v>
      </c>
    </row>
    <row r="2807" spans="1:11" x14ac:dyDescent="0.3">
      <c r="A2807">
        <v>5046</v>
      </c>
      <c r="B2807" t="s">
        <v>1850</v>
      </c>
      <c r="C2807" s="10">
        <v>5.44</v>
      </c>
      <c r="D2807" s="3">
        <v>5273</v>
      </c>
      <c r="E2807" t="s">
        <v>12</v>
      </c>
      <c r="F2807" t="s">
        <v>13</v>
      </c>
      <c r="G2807" t="s">
        <v>9</v>
      </c>
      <c r="H2807">
        <v>2022</v>
      </c>
      <c r="I2807">
        <v>1086</v>
      </c>
      <c r="J2807" t="s">
        <v>10</v>
      </c>
      <c r="K2807" t="str">
        <f>IF(AND(I2807&gt;600,I2807&lt;=1000),"600-1000CC",IF(AND(I2807&gt;1000,I2807&lt;=2000),"1000-2000CC",IF(AND(I2807&gt;2000,I2807&lt;=3000),"2000-3000CC",IF(AND(I2807&gt;3000,I2807&lt;=4000),"3000-4000CC",IF(AND(I2807&gt;4000,I2807&lt;=5000),"4000-5000CC",IF(AND(I2807&gt;5000,I2807&lt;=6000),"&gt;5000CC"))))))</f>
        <v>1000-2000CC</v>
      </c>
    </row>
    <row r="2808" spans="1:11" x14ac:dyDescent="0.3">
      <c r="A2808">
        <v>11</v>
      </c>
      <c r="B2808" t="s">
        <v>20</v>
      </c>
      <c r="C2808" s="10">
        <v>5.43</v>
      </c>
      <c r="D2808" s="3">
        <v>110284</v>
      </c>
      <c r="E2808" t="s">
        <v>12</v>
      </c>
      <c r="F2808" t="s">
        <v>13</v>
      </c>
      <c r="G2808" t="s">
        <v>9</v>
      </c>
      <c r="H2808">
        <v>2014</v>
      </c>
      <c r="I2808">
        <v>1497</v>
      </c>
      <c r="J2808" t="s">
        <v>10</v>
      </c>
      <c r="K2808" t="str">
        <f>IF(AND(I2808&gt;600,I2808&lt;=1000),"600-1000CC",IF(AND(I2808&gt;1000,I2808&lt;=2000),"1000-2000CC",IF(AND(I2808&gt;2000,I2808&lt;=3000),"2000-3000CC",IF(AND(I2808&gt;3000,I2808&lt;=4000),"3000-4000CC",IF(AND(I2808&gt;4000,I2808&lt;=5000),"4000-5000CC",IF(AND(I2808&gt;5000,I2808&lt;=6000),"&gt;5000CC"))))))</f>
        <v>1000-2000CC</v>
      </c>
    </row>
    <row r="2809" spans="1:11" x14ac:dyDescent="0.3">
      <c r="A2809">
        <v>1086</v>
      </c>
      <c r="B2809" t="s">
        <v>775</v>
      </c>
      <c r="C2809" s="10">
        <v>5.43</v>
      </c>
      <c r="D2809" s="3">
        <v>92530</v>
      </c>
      <c r="E2809" t="s">
        <v>7</v>
      </c>
      <c r="F2809" t="s">
        <v>8</v>
      </c>
      <c r="G2809" t="s">
        <v>9</v>
      </c>
      <c r="H2809">
        <v>2016</v>
      </c>
      <c r="I2809">
        <v>1368</v>
      </c>
      <c r="J2809" t="s">
        <v>10</v>
      </c>
      <c r="K2809" t="str">
        <f>IF(AND(I2809&gt;600,I2809&lt;=1000),"600-1000CC",IF(AND(I2809&gt;1000,I2809&lt;=2000),"1000-2000CC",IF(AND(I2809&gt;2000,I2809&lt;=3000),"2000-3000CC",IF(AND(I2809&gt;3000,I2809&lt;=4000),"3000-4000CC",IF(AND(I2809&gt;4000,I2809&lt;=5000),"4000-5000CC",IF(AND(I2809&gt;5000,I2809&lt;=6000),"&gt;5000CC"))))))</f>
        <v>1000-2000CC</v>
      </c>
    </row>
    <row r="2810" spans="1:11" x14ac:dyDescent="0.3">
      <c r="A2810">
        <v>1355</v>
      </c>
      <c r="B2810" t="s">
        <v>775</v>
      </c>
      <c r="C2810" s="10">
        <v>5.43</v>
      </c>
      <c r="D2810" s="3">
        <v>92530</v>
      </c>
      <c r="E2810" t="s">
        <v>7</v>
      </c>
      <c r="F2810" t="s">
        <v>8</v>
      </c>
      <c r="G2810" t="s">
        <v>9</v>
      </c>
      <c r="H2810">
        <v>2016</v>
      </c>
      <c r="I2810">
        <v>1368</v>
      </c>
      <c r="J2810" t="s">
        <v>10</v>
      </c>
      <c r="K2810" t="str">
        <f>IF(AND(I2810&gt;600,I2810&lt;=1000),"600-1000CC",IF(AND(I2810&gt;1000,I2810&lt;=2000),"1000-2000CC",IF(AND(I2810&gt;2000,I2810&lt;=3000),"2000-3000CC",IF(AND(I2810&gt;3000,I2810&lt;=4000),"3000-4000CC",IF(AND(I2810&gt;4000,I2810&lt;=5000),"4000-5000CC",IF(AND(I2810&gt;5000,I2810&lt;=6000),"&gt;5000CC"))))))</f>
        <v>1000-2000CC</v>
      </c>
    </row>
    <row r="2811" spans="1:11" x14ac:dyDescent="0.3">
      <c r="A2811">
        <v>2939</v>
      </c>
      <c r="B2811" t="s">
        <v>1391</v>
      </c>
      <c r="C2811" s="10">
        <v>5.43</v>
      </c>
      <c r="D2811" s="3">
        <v>84280</v>
      </c>
      <c r="E2811" t="s">
        <v>7</v>
      </c>
      <c r="F2811" t="s">
        <v>8</v>
      </c>
      <c r="G2811" t="s">
        <v>9</v>
      </c>
      <c r="H2811">
        <v>2018</v>
      </c>
      <c r="I2811">
        <v>1197</v>
      </c>
      <c r="J2811" t="s">
        <v>10</v>
      </c>
      <c r="K2811" t="str">
        <f>IF(AND(I2811&gt;600,I2811&lt;=1000),"600-1000CC",IF(AND(I2811&gt;1000,I2811&lt;=2000),"1000-2000CC",IF(AND(I2811&gt;2000,I2811&lt;=3000),"2000-3000CC",IF(AND(I2811&gt;3000,I2811&lt;=4000),"3000-4000CC",IF(AND(I2811&gt;4000,I2811&lt;=5000),"4000-5000CC",IF(AND(I2811&gt;5000,I2811&lt;=6000),"&gt;5000CC"))))))</f>
        <v>1000-2000CC</v>
      </c>
    </row>
    <row r="2812" spans="1:11" x14ac:dyDescent="0.3">
      <c r="A2812">
        <v>5159</v>
      </c>
      <c r="B2812" t="s">
        <v>1257</v>
      </c>
      <c r="C2812" s="10">
        <v>5.43</v>
      </c>
      <c r="D2812" s="3">
        <v>69036</v>
      </c>
      <c r="E2812" t="s">
        <v>7</v>
      </c>
      <c r="F2812" t="s">
        <v>8</v>
      </c>
      <c r="G2812" t="s">
        <v>9</v>
      </c>
      <c r="H2812">
        <v>2018</v>
      </c>
      <c r="I2812">
        <v>999</v>
      </c>
      <c r="J2812" t="s">
        <v>10</v>
      </c>
      <c r="K2812" t="str">
        <f>IF(AND(I2812&gt;600,I2812&lt;=1000),"600-1000CC",IF(AND(I2812&gt;1000,I2812&lt;=2000),"1000-2000CC",IF(AND(I2812&gt;2000,I2812&lt;=3000),"2000-3000CC",IF(AND(I2812&gt;3000,I2812&lt;=4000),"3000-4000CC",IF(AND(I2812&gt;4000,I2812&lt;=5000),"4000-5000CC",IF(AND(I2812&gt;5000,I2812&lt;=6000),"&gt;5000CC"))))))</f>
        <v>600-1000CC</v>
      </c>
    </row>
    <row r="2813" spans="1:11" x14ac:dyDescent="0.3">
      <c r="A2813">
        <v>2417</v>
      </c>
      <c r="B2813" t="s">
        <v>1226</v>
      </c>
      <c r="C2813" s="10">
        <v>5.42</v>
      </c>
      <c r="D2813" s="3">
        <v>77932</v>
      </c>
      <c r="E2813" t="s">
        <v>7</v>
      </c>
      <c r="F2813" t="s">
        <v>8</v>
      </c>
      <c r="G2813" t="s">
        <v>27</v>
      </c>
      <c r="H2813">
        <v>2015</v>
      </c>
      <c r="I2813">
        <v>1495</v>
      </c>
      <c r="J2813" t="s">
        <v>10</v>
      </c>
      <c r="K2813" t="str">
        <f>IF(AND(I2813&gt;600,I2813&lt;=1000),"600-1000CC",IF(AND(I2813&gt;1000,I2813&lt;=2000),"1000-2000CC",IF(AND(I2813&gt;2000,I2813&lt;=3000),"2000-3000CC",IF(AND(I2813&gt;3000,I2813&lt;=4000),"3000-4000CC",IF(AND(I2813&gt;4000,I2813&lt;=5000),"4000-5000CC",IF(AND(I2813&gt;5000,I2813&lt;=6000),"&gt;5000CC"))))))</f>
        <v>1000-2000CC</v>
      </c>
    </row>
    <row r="2814" spans="1:11" x14ac:dyDescent="0.3">
      <c r="A2814">
        <v>2988</v>
      </c>
      <c r="B2814" t="s">
        <v>98</v>
      </c>
      <c r="C2814" s="10">
        <v>5.42</v>
      </c>
      <c r="D2814" s="3">
        <v>55142</v>
      </c>
      <c r="E2814" t="s">
        <v>7</v>
      </c>
      <c r="F2814" t="s">
        <v>8</v>
      </c>
      <c r="G2814" t="s">
        <v>9</v>
      </c>
      <c r="H2814">
        <v>2016</v>
      </c>
      <c r="I2814">
        <v>1493</v>
      </c>
      <c r="J2814" t="s">
        <v>10</v>
      </c>
      <c r="K2814" t="str">
        <f>IF(AND(I2814&gt;600,I2814&lt;=1000),"600-1000CC",IF(AND(I2814&gt;1000,I2814&lt;=2000),"1000-2000CC",IF(AND(I2814&gt;2000,I2814&lt;=3000),"2000-3000CC",IF(AND(I2814&gt;3000,I2814&lt;=4000),"3000-4000CC",IF(AND(I2814&gt;4000,I2814&lt;=5000),"4000-5000CC",IF(AND(I2814&gt;5000,I2814&lt;=6000),"&gt;5000CC"))))))</f>
        <v>1000-2000CC</v>
      </c>
    </row>
    <row r="2815" spans="1:11" x14ac:dyDescent="0.3">
      <c r="A2815">
        <v>24</v>
      </c>
      <c r="B2815" t="s">
        <v>36</v>
      </c>
      <c r="C2815" s="10">
        <v>5.41</v>
      </c>
      <c r="D2815" s="3">
        <v>21239</v>
      </c>
      <c r="E2815" t="s">
        <v>12</v>
      </c>
      <c r="F2815" t="s">
        <v>8</v>
      </c>
      <c r="G2815" t="s">
        <v>9</v>
      </c>
      <c r="H2815">
        <v>2018</v>
      </c>
      <c r="I2815">
        <v>1197</v>
      </c>
      <c r="J2815" t="s">
        <v>10</v>
      </c>
      <c r="K2815" t="str">
        <f>IF(AND(I2815&gt;600,I2815&lt;=1000),"600-1000CC",IF(AND(I2815&gt;1000,I2815&lt;=2000),"1000-2000CC",IF(AND(I2815&gt;2000,I2815&lt;=3000),"2000-3000CC",IF(AND(I2815&gt;3000,I2815&lt;=4000),"3000-4000CC",IF(AND(I2815&gt;4000,I2815&lt;=5000),"4000-5000CC",IF(AND(I2815&gt;5000,I2815&lt;=6000),"&gt;5000CC"))))))</f>
        <v>1000-2000CC</v>
      </c>
    </row>
    <row r="2816" spans="1:11" x14ac:dyDescent="0.3">
      <c r="A2816">
        <v>4197</v>
      </c>
      <c r="B2816" t="s">
        <v>60</v>
      </c>
      <c r="C2816" s="10">
        <v>5.41</v>
      </c>
      <c r="D2816" s="3">
        <v>110986</v>
      </c>
      <c r="E2816" t="s">
        <v>7</v>
      </c>
      <c r="F2816" t="s">
        <v>8</v>
      </c>
      <c r="G2816" t="s">
        <v>27</v>
      </c>
      <c r="H2816">
        <v>2014</v>
      </c>
      <c r="I2816">
        <v>1998</v>
      </c>
      <c r="J2816" t="s">
        <v>10</v>
      </c>
      <c r="K2816" t="str">
        <f>IF(AND(I2816&gt;600,I2816&lt;=1000),"600-1000CC",IF(AND(I2816&gt;1000,I2816&lt;=2000),"1000-2000CC",IF(AND(I2816&gt;2000,I2816&lt;=3000),"2000-3000CC",IF(AND(I2816&gt;3000,I2816&lt;=4000),"3000-4000CC",IF(AND(I2816&gt;4000,I2816&lt;=5000),"4000-5000CC",IF(AND(I2816&gt;5000,I2816&lt;=6000),"&gt;5000CC"))))))</f>
        <v>1000-2000CC</v>
      </c>
    </row>
    <row r="2817" spans="1:11" x14ac:dyDescent="0.3">
      <c r="A2817">
        <v>4353</v>
      </c>
      <c r="B2817" t="s">
        <v>40</v>
      </c>
      <c r="C2817" s="10">
        <v>5.41</v>
      </c>
      <c r="D2817" s="3">
        <v>43334</v>
      </c>
      <c r="E2817" t="s">
        <v>12</v>
      </c>
      <c r="F2817" t="s">
        <v>8</v>
      </c>
      <c r="G2817" t="s">
        <v>9</v>
      </c>
      <c r="H2817">
        <v>2017</v>
      </c>
      <c r="I2817">
        <v>1248</v>
      </c>
      <c r="J2817" t="s">
        <v>10</v>
      </c>
      <c r="K2817" t="str">
        <f>IF(AND(I2817&gt;600,I2817&lt;=1000),"600-1000CC",IF(AND(I2817&gt;1000,I2817&lt;=2000),"1000-2000CC",IF(AND(I2817&gt;2000,I2817&lt;=3000),"2000-3000CC",IF(AND(I2817&gt;3000,I2817&lt;=4000),"3000-4000CC",IF(AND(I2817&gt;4000,I2817&lt;=5000),"4000-5000CC",IF(AND(I2817&gt;5000,I2817&lt;=6000),"&gt;5000CC"))))))</f>
        <v>1000-2000CC</v>
      </c>
    </row>
    <row r="2818" spans="1:11" x14ac:dyDescent="0.3">
      <c r="A2818">
        <v>4383</v>
      </c>
      <c r="B2818" t="s">
        <v>40</v>
      </c>
      <c r="C2818" s="10">
        <v>5.41</v>
      </c>
      <c r="D2818" s="3">
        <v>65908</v>
      </c>
      <c r="E2818" t="s">
        <v>12</v>
      </c>
      <c r="F2818" t="s">
        <v>8</v>
      </c>
      <c r="G2818" t="s">
        <v>9</v>
      </c>
      <c r="H2818">
        <v>2017</v>
      </c>
      <c r="I2818">
        <v>1498</v>
      </c>
      <c r="J2818" t="s">
        <v>10</v>
      </c>
      <c r="K2818" t="str">
        <f>IF(AND(I2818&gt;600,I2818&lt;=1000),"600-1000CC",IF(AND(I2818&gt;1000,I2818&lt;=2000),"1000-2000CC",IF(AND(I2818&gt;2000,I2818&lt;=3000),"2000-3000CC",IF(AND(I2818&gt;3000,I2818&lt;=4000),"3000-4000CC",IF(AND(I2818&gt;4000,I2818&lt;=5000),"4000-5000CC",IF(AND(I2818&gt;5000,I2818&lt;=6000),"&gt;5000CC"))))))</f>
        <v>1000-2000CC</v>
      </c>
    </row>
    <row r="2819" spans="1:11" x14ac:dyDescent="0.3">
      <c r="A2819">
        <v>263</v>
      </c>
      <c r="B2819" t="s">
        <v>250</v>
      </c>
      <c r="C2819" s="10">
        <v>5.4</v>
      </c>
      <c r="D2819" s="3">
        <v>42000</v>
      </c>
      <c r="E2819" t="s">
        <v>12</v>
      </c>
      <c r="F2819" t="s">
        <v>8</v>
      </c>
      <c r="G2819" t="s">
        <v>9</v>
      </c>
      <c r="H2819">
        <v>2017</v>
      </c>
      <c r="I2819">
        <v>1199</v>
      </c>
      <c r="J2819" t="s">
        <v>10</v>
      </c>
      <c r="K2819" t="str">
        <f>IF(AND(I2819&gt;600,I2819&lt;=1000),"600-1000CC",IF(AND(I2819&gt;1000,I2819&lt;=2000),"1000-2000CC",IF(AND(I2819&gt;2000,I2819&lt;=3000),"2000-3000CC",IF(AND(I2819&gt;3000,I2819&lt;=4000),"3000-4000CC",IF(AND(I2819&gt;4000,I2819&lt;=5000),"4000-5000CC",IF(AND(I2819&gt;5000,I2819&lt;=6000),"&gt;5000CC"))))))</f>
        <v>1000-2000CC</v>
      </c>
    </row>
    <row r="2820" spans="1:11" x14ac:dyDescent="0.3">
      <c r="A2820">
        <v>576</v>
      </c>
      <c r="B2820" t="s">
        <v>26</v>
      </c>
      <c r="C2820" s="10">
        <v>5.4</v>
      </c>
      <c r="D2820" s="3">
        <v>31000</v>
      </c>
      <c r="E2820" t="s">
        <v>12</v>
      </c>
      <c r="F2820" t="s">
        <v>13</v>
      </c>
      <c r="G2820" t="s">
        <v>9</v>
      </c>
      <c r="H2820">
        <v>2016</v>
      </c>
      <c r="I2820">
        <v>1497</v>
      </c>
      <c r="J2820" t="s">
        <v>10</v>
      </c>
      <c r="K2820" t="str">
        <f>IF(AND(I2820&gt;600,I2820&lt;=1000),"600-1000CC",IF(AND(I2820&gt;1000,I2820&lt;=2000),"1000-2000CC",IF(AND(I2820&gt;2000,I2820&lt;=3000),"2000-3000CC",IF(AND(I2820&gt;3000,I2820&lt;=4000),"3000-4000CC",IF(AND(I2820&gt;4000,I2820&lt;=5000),"4000-5000CC",IF(AND(I2820&gt;5000,I2820&lt;=6000),"&gt;5000CC"))))))</f>
        <v>1000-2000CC</v>
      </c>
    </row>
    <row r="2821" spans="1:11" x14ac:dyDescent="0.3">
      <c r="A2821">
        <v>1848</v>
      </c>
      <c r="B2821" t="s">
        <v>775</v>
      </c>
      <c r="C2821" s="10">
        <v>5.4</v>
      </c>
      <c r="D2821" s="3">
        <v>120000</v>
      </c>
      <c r="E2821" t="s">
        <v>7</v>
      </c>
      <c r="F2821" t="s">
        <v>8</v>
      </c>
      <c r="G2821" t="s">
        <v>9</v>
      </c>
      <c r="H2821">
        <v>2015</v>
      </c>
      <c r="I2821">
        <v>1498</v>
      </c>
      <c r="J2821" t="s">
        <v>10</v>
      </c>
      <c r="K2821" t="str">
        <f>IF(AND(I2821&gt;600,I2821&lt;=1000),"600-1000CC",IF(AND(I2821&gt;1000,I2821&lt;=2000),"1000-2000CC",IF(AND(I2821&gt;2000,I2821&lt;=3000),"2000-3000CC",IF(AND(I2821&gt;3000,I2821&lt;=4000),"3000-4000CC",IF(AND(I2821&gt;4000,I2821&lt;=5000),"4000-5000CC",IF(AND(I2821&gt;5000,I2821&lt;=6000),"&gt;5000CC"))))))</f>
        <v>1000-2000CC</v>
      </c>
    </row>
    <row r="2822" spans="1:11" x14ac:dyDescent="0.3">
      <c r="A2822">
        <v>3325</v>
      </c>
      <c r="B2822" t="s">
        <v>674</v>
      </c>
      <c r="C2822" s="10">
        <v>5.4</v>
      </c>
      <c r="D2822" s="3">
        <v>97000</v>
      </c>
      <c r="E2822" t="s">
        <v>7</v>
      </c>
      <c r="F2822" t="s">
        <v>8</v>
      </c>
      <c r="G2822" t="s">
        <v>27</v>
      </c>
      <c r="H2822">
        <v>2015</v>
      </c>
      <c r="I2822">
        <v>1248</v>
      </c>
      <c r="J2822" t="s">
        <v>10</v>
      </c>
      <c r="K2822" t="str">
        <f>IF(AND(I2822&gt;600,I2822&lt;=1000),"600-1000CC",IF(AND(I2822&gt;1000,I2822&lt;=2000),"1000-2000CC",IF(AND(I2822&gt;2000,I2822&lt;=3000),"2000-3000CC",IF(AND(I2822&gt;3000,I2822&lt;=4000),"3000-4000CC",IF(AND(I2822&gt;4000,I2822&lt;=5000),"4000-5000CC",IF(AND(I2822&gt;5000,I2822&lt;=6000),"&gt;5000CC"))))))</f>
        <v>1000-2000CC</v>
      </c>
    </row>
    <row r="2823" spans="1:11" x14ac:dyDescent="0.3">
      <c r="A2823">
        <v>5227</v>
      </c>
      <c r="B2823" t="s">
        <v>42</v>
      </c>
      <c r="C2823" s="10">
        <v>5.4</v>
      </c>
      <c r="D2823" s="3">
        <v>87144</v>
      </c>
      <c r="E2823" t="s">
        <v>12</v>
      </c>
      <c r="F2823" t="s">
        <v>13</v>
      </c>
      <c r="G2823" t="s">
        <v>27</v>
      </c>
      <c r="H2823">
        <v>2014</v>
      </c>
      <c r="I2823">
        <v>1995</v>
      </c>
      <c r="J2823" t="s">
        <v>10</v>
      </c>
      <c r="K2823" t="str">
        <f>IF(AND(I2823&gt;600,I2823&lt;=1000),"600-1000CC",IF(AND(I2823&gt;1000,I2823&lt;=2000),"1000-2000CC",IF(AND(I2823&gt;2000,I2823&lt;=3000),"2000-3000CC",IF(AND(I2823&gt;3000,I2823&lt;=4000),"3000-4000CC",IF(AND(I2823&gt;4000,I2823&lt;=5000),"4000-5000CC",IF(AND(I2823&gt;5000,I2823&lt;=6000),"&gt;5000CC"))))))</f>
        <v>1000-2000CC</v>
      </c>
    </row>
    <row r="2824" spans="1:11" x14ac:dyDescent="0.3">
      <c r="A2824">
        <v>4258</v>
      </c>
      <c r="B2824" t="s">
        <v>181</v>
      </c>
      <c r="C2824" s="10">
        <v>5.39</v>
      </c>
      <c r="D2824" s="3">
        <v>39967</v>
      </c>
      <c r="E2824" t="s">
        <v>12</v>
      </c>
      <c r="F2824" t="s">
        <v>8</v>
      </c>
      <c r="G2824" t="s">
        <v>9</v>
      </c>
      <c r="H2824">
        <v>2016</v>
      </c>
      <c r="I2824">
        <v>2179</v>
      </c>
      <c r="J2824" t="s">
        <v>10</v>
      </c>
      <c r="K2824" t="str">
        <f>IF(AND(I2824&gt;600,I2824&lt;=1000),"600-1000CC",IF(AND(I2824&gt;1000,I2824&lt;=2000),"1000-2000CC",IF(AND(I2824&gt;2000,I2824&lt;=3000),"2000-3000CC",IF(AND(I2824&gt;3000,I2824&lt;=4000),"3000-4000CC",IF(AND(I2824&gt;4000,I2824&lt;=5000),"4000-5000CC",IF(AND(I2824&gt;5000,I2824&lt;=6000),"&gt;5000CC"))))))</f>
        <v>2000-3000CC</v>
      </c>
    </row>
    <row r="2825" spans="1:11" x14ac:dyDescent="0.3">
      <c r="A2825">
        <v>2881</v>
      </c>
      <c r="B2825" t="s">
        <v>765</v>
      </c>
      <c r="C2825" s="10">
        <v>5.38</v>
      </c>
      <c r="D2825" s="3">
        <v>30000</v>
      </c>
      <c r="E2825" t="s">
        <v>12</v>
      </c>
      <c r="F2825" t="s">
        <v>8</v>
      </c>
      <c r="G2825" t="s">
        <v>9</v>
      </c>
      <c r="H2825">
        <v>2018</v>
      </c>
      <c r="I2825">
        <v>2143</v>
      </c>
      <c r="J2825" t="s">
        <v>10</v>
      </c>
      <c r="K2825" t="str">
        <f>IF(AND(I2825&gt;600,I2825&lt;=1000),"600-1000CC",IF(AND(I2825&gt;1000,I2825&lt;=2000),"1000-2000CC",IF(AND(I2825&gt;2000,I2825&lt;=3000),"2000-3000CC",IF(AND(I2825&gt;3000,I2825&lt;=4000),"3000-4000CC",IF(AND(I2825&gt;4000,I2825&lt;=5000),"4000-5000CC",IF(AND(I2825&gt;5000,I2825&lt;=6000),"&gt;5000CC"))))))</f>
        <v>2000-3000CC</v>
      </c>
    </row>
    <row r="2826" spans="1:11" x14ac:dyDescent="0.3">
      <c r="A2826">
        <v>3947</v>
      </c>
      <c r="B2826" t="s">
        <v>430</v>
      </c>
      <c r="C2826" s="10">
        <v>5.38</v>
      </c>
      <c r="D2826" s="3">
        <v>84261</v>
      </c>
      <c r="E2826" t="s">
        <v>7</v>
      </c>
      <c r="F2826" t="s">
        <v>8</v>
      </c>
      <c r="G2826" t="s">
        <v>9</v>
      </c>
      <c r="H2826">
        <v>2017</v>
      </c>
      <c r="I2826">
        <v>1197</v>
      </c>
      <c r="J2826" t="s">
        <v>10</v>
      </c>
      <c r="K2826" t="str">
        <f>IF(AND(I2826&gt;600,I2826&lt;=1000),"600-1000CC",IF(AND(I2826&gt;1000,I2826&lt;=2000),"1000-2000CC",IF(AND(I2826&gt;2000,I2826&lt;=3000),"2000-3000CC",IF(AND(I2826&gt;3000,I2826&lt;=4000),"3000-4000CC",IF(AND(I2826&gt;4000,I2826&lt;=5000),"4000-5000CC",IF(AND(I2826&gt;5000,I2826&lt;=6000),"&gt;5000CC"))))))</f>
        <v>1000-2000CC</v>
      </c>
    </row>
    <row r="2827" spans="1:11" x14ac:dyDescent="0.3">
      <c r="A2827">
        <v>1031</v>
      </c>
      <c r="B2827" t="s">
        <v>22</v>
      </c>
      <c r="C2827" s="10">
        <v>5.37</v>
      </c>
      <c r="D2827" s="3">
        <v>124763</v>
      </c>
      <c r="E2827" t="s">
        <v>12</v>
      </c>
      <c r="F2827" t="s">
        <v>8</v>
      </c>
      <c r="G2827" t="s">
        <v>9</v>
      </c>
      <c r="H2827">
        <v>2017</v>
      </c>
      <c r="I2827">
        <v>2179</v>
      </c>
      <c r="J2827" t="s">
        <v>61</v>
      </c>
      <c r="K2827" t="str">
        <f>IF(AND(I2827&gt;600,I2827&lt;=1000),"600-1000CC",IF(AND(I2827&gt;1000,I2827&lt;=2000),"1000-2000CC",IF(AND(I2827&gt;2000,I2827&lt;=3000),"2000-3000CC",IF(AND(I2827&gt;3000,I2827&lt;=4000),"3000-4000CC",IF(AND(I2827&gt;4000,I2827&lt;=5000),"4000-5000CC",IF(AND(I2827&gt;5000,I2827&lt;=6000),"&gt;5000CC"))))))</f>
        <v>2000-3000CC</v>
      </c>
    </row>
    <row r="2828" spans="1:11" x14ac:dyDescent="0.3">
      <c r="A2828">
        <v>2930</v>
      </c>
      <c r="B2828" t="s">
        <v>430</v>
      </c>
      <c r="C2828" s="10">
        <v>5.37</v>
      </c>
      <c r="D2828" s="3">
        <v>64299</v>
      </c>
      <c r="E2828" t="s">
        <v>7</v>
      </c>
      <c r="F2828" t="s">
        <v>8</v>
      </c>
      <c r="G2828" t="s">
        <v>9</v>
      </c>
      <c r="H2828">
        <v>2017</v>
      </c>
      <c r="I2828">
        <v>2354</v>
      </c>
      <c r="J2828" t="s">
        <v>10</v>
      </c>
      <c r="K2828" t="str">
        <f>IF(AND(I2828&gt;600,I2828&lt;=1000),"600-1000CC",IF(AND(I2828&gt;1000,I2828&lt;=2000),"1000-2000CC",IF(AND(I2828&gt;2000,I2828&lt;=3000),"2000-3000CC",IF(AND(I2828&gt;3000,I2828&lt;=4000),"3000-4000CC",IF(AND(I2828&gt;4000,I2828&lt;=5000),"4000-5000CC",IF(AND(I2828&gt;5000,I2828&lt;=6000),"&gt;5000CC"))))))</f>
        <v>2000-3000CC</v>
      </c>
    </row>
    <row r="2829" spans="1:11" x14ac:dyDescent="0.3">
      <c r="A2829">
        <v>2949</v>
      </c>
      <c r="B2829" t="s">
        <v>604</v>
      </c>
      <c r="C2829" s="10">
        <v>5.37</v>
      </c>
      <c r="D2829" s="3">
        <v>69271</v>
      </c>
      <c r="E2829" t="s">
        <v>12</v>
      </c>
      <c r="F2829" t="s">
        <v>8</v>
      </c>
      <c r="G2829" t="s">
        <v>9</v>
      </c>
      <c r="H2829">
        <v>2016</v>
      </c>
      <c r="I2829">
        <v>1798</v>
      </c>
      <c r="J2829" t="s">
        <v>10</v>
      </c>
      <c r="K2829" t="str">
        <f>IF(AND(I2829&gt;600,I2829&lt;=1000),"600-1000CC",IF(AND(I2829&gt;1000,I2829&lt;=2000),"1000-2000CC",IF(AND(I2829&gt;2000,I2829&lt;=3000),"2000-3000CC",IF(AND(I2829&gt;3000,I2829&lt;=4000),"3000-4000CC",IF(AND(I2829&gt;4000,I2829&lt;=5000),"4000-5000CC",IF(AND(I2829&gt;5000,I2829&lt;=6000),"&gt;5000CC"))))))</f>
        <v>1000-2000CC</v>
      </c>
    </row>
    <row r="2830" spans="1:11" x14ac:dyDescent="0.3">
      <c r="A2830">
        <v>518</v>
      </c>
      <c r="B2830" t="s">
        <v>446</v>
      </c>
      <c r="C2830" s="10">
        <v>5.36</v>
      </c>
      <c r="D2830" s="3">
        <v>17526</v>
      </c>
      <c r="E2830" t="s">
        <v>12</v>
      </c>
      <c r="F2830" t="s">
        <v>8</v>
      </c>
      <c r="G2830" t="s">
        <v>9</v>
      </c>
      <c r="H2830">
        <v>2014</v>
      </c>
      <c r="I2830">
        <v>1197</v>
      </c>
      <c r="J2830" t="s">
        <v>10</v>
      </c>
      <c r="K2830" t="str">
        <f>IF(AND(I2830&gt;600,I2830&lt;=1000),"600-1000CC",IF(AND(I2830&gt;1000,I2830&lt;=2000),"1000-2000CC",IF(AND(I2830&gt;2000,I2830&lt;=3000),"2000-3000CC",IF(AND(I2830&gt;3000,I2830&lt;=4000),"3000-4000CC",IF(AND(I2830&gt;4000,I2830&lt;=5000),"4000-5000CC",IF(AND(I2830&gt;5000,I2830&lt;=6000),"&gt;5000CC"))))))</f>
        <v>1000-2000CC</v>
      </c>
    </row>
    <row r="2831" spans="1:11" x14ac:dyDescent="0.3">
      <c r="A2831">
        <v>935</v>
      </c>
      <c r="B2831" t="s">
        <v>688</v>
      </c>
      <c r="C2831" s="10">
        <v>5.36</v>
      </c>
      <c r="D2831" s="3">
        <v>30000</v>
      </c>
      <c r="E2831" t="s">
        <v>12</v>
      </c>
      <c r="F2831" t="s">
        <v>8</v>
      </c>
      <c r="G2831" t="s">
        <v>9</v>
      </c>
      <c r="H2831">
        <v>2018</v>
      </c>
      <c r="I2831">
        <v>1984</v>
      </c>
      <c r="J2831" t="s">
        <v>61</v>
      </c>
      <c r="K2831" t="str">
        <f>IF(AND(I2831&gt;600,I2831&lt;=1000),"600-1000CC",IF(AND(I2831&gt;1000,I2831&lt;=2000),"1000-2000CC",IF(AND(I2831&gt;2000,I2831&lt;=3000),"2000-3000CC",IF(AND(I2831&gt;3000,I2831&lt;=4000),"3000-4000CC",IF(AND(I2831&gt;4000,I2831&lt;=5000),"4000-5000CC",IF(AND(I2831&gt;5000,I2831&lt;=6000),"&gt;5000CC"))))))</f>
        <v>1000-2000CC</v>
      </c>
    </row>
    <row r="2832" spans="1:11" x14ac:dyDescent="0.3">
      <c r="A2832">
        <v>1067</v>
      </c>
      <c r="B2832" t="s">
        <v>765</v>
      </c>
      <c r="C2832" s="10">
        <v>5.36</v>
      </c>
      <c r="D2832" s="3">
        <v>57563</v>
      </c>
      <c r="E2832" t="s">
        <v>12</v>
      </c>
      <c r="F2832" t="s">
        <v>8</v>
      </c>
      <c r="G2832" t="s">
        <v>9</v>
      </c>
      <c r="H2832">
        <v>2018</v>
      </c>
      <c r="I2832">
        <v>1197</v>
      </c>
      <c r="J2832" t="s">
        <v>10</v>
      </c>
      <c r="K2832" t="str">
        <f>IF(AND(I2832&gt;600,I2832&lt;=1000),"600-1000CC",IF(AND(I2832&gt;1000,I2832&lt;=2000),"1000-2000CC",IF(AND(I2832&gt;2000,I2832&lt;=3000),"2000-3000CC",IF(AND(I2832&gt;3000,I2832&lt;=4000),"3000-4000CC",IF(AND(I2832&gt;4000,I2832&lt;=5000),"4000-5000CC",IF(AND(I2832&gt;5000,I2832&lt;=6000),"&gt;5000CC"))))))</f>
        <v>1000-2000CC</v>
      </c>
    </row>
    <row r="2833" spans="1:11" x14ac:dyDescent="0.3">
      <c r="A2833">
        <v>1105</v>
      </c>
      <c r="B2833" t="s">
        <v>781</v>
      </c>
      <c r="C2833" s="10">
        <v>5.36</v>
      </c>
      <c r="D2833" s="3">
        <v>96528</v>
      </c>
      <c r="E2833" t="s">
        <v>7</v>
      </c>
      <c r="F2833" t="s">
        <v>8</v>
      </c>
      <c r="G2833" t="s">
        <v>9</v>
      </c>
      <c r="H2833">
        <v>2017</v>
      </c>
      <c r="I2833">
        <v>999</v>
      </c>
      <c r="J2833" t="s">
        <v>10</v>
      </c>
      <c r="K2833" t="str">
        <f>IF(AND(I2833&gt;600,I2833&lt;=1000),"600-1000CC",IF(AND(I2833&gt;1000,I2833&lt;=2000),"1000-2000CC",IF(AND(I2833&gt;2000,I2833&lt;=3000),"2000-3000CC",IF(AND(I2833&gt;3000,I2833&lt;=4000),"3000-4000CC",IF(AND(I2833&gt;4000,I2833&lt;=5000),"4000-5000CC",IF(AND(I2833&gt;5000,I2833&lt;=6000),"&gt;5000CC"))))))</f>
        <v>600-1000CC</v>
      </c>
    </row>
    <row r="2834" spans="1:11" x14ac:dyDescent="0.3">
      <c r="A2834">
        <v>1374</v>
      </c>
      <c r="B2834" t="s">
        <v>781</v>
      </c>
      <c r="C2834" s="10">
        <v>5.36</v>
      </c>
      <c r="D2834" s="3">
        <v>96528</v>
      </c>
      <c r="E2834" t="s">
        <v>7</v>
      </c>
      <c r="F2834" t="s">
        <v>8</v>
      </c>
      <c r="G2834" t="s">
        <v>9</v>
      </c>
      <c r="H2834">
        <v>2017</v>
      </c>
      <c r="I2834">
        <v>999</v>
      </c>
      <c r="J2834" t="s">
        <v>10</v>
      </c>
      <c r="K2834" t="str">
        <f>IF(AND(I2834&gt;600,I2834&lt;=1000),"600-1000CC",IF(AND(I2834&gt;1000,I2834&lt;=2000),"1000-2000CC",IF(AND(I2834&gt;2000,I2834&lt;=3000),"2000-3000CC",IF(AND(I2834&gt;3000,I2834&lt;=4000),"3000-4000CC",IF(AND(I2834&gt;4000,I2834&lt;=5000),"4000-5000CC",IF(AND(I2834&gt;5000,I2834&lt;=6000),"&gt;5000CC"))))))</f>
        <v>600-1000CC</v>
      </c>
    </row>
    <row r="2835" spans="1:11" x14ac:dyDescent="0.3">
      <c r="A2835">
        <v>2160</v>
      </c>
      <c r="B2835" t="s">
        <v>602</v>
      </c>
      <c r="C2835" s="10">
        <v>5.36</v>
      </c>
      <c r="D2835" s="3">
        <v>209362</v>
      </c>
      <c r="E2835" t="s">
        <v>7</v>
      </c>
      <c r="F2835" t="s">
        <v>8</v>
      </c>
      <c r="G2835" t="s">
        <v>9</v>
      </c>
      <c r="H2835">
        <v>2015</v>
      </c>
      <c r="I2835">
        <v>1086</v>
      </c>
      <c r="J2835" t="s">
        <v>10</v>
      </c>
      <c r="K2835" t="str">
        <f>IF(AND(I2835&gt;600,I2835&lt;=1000),"600-1000CC",IF(AND(I2835&gt;1000,I2835&lt;=2000),"1000-2000CC",IF(AND(I2835&gt;2000,I2835&lt;=3000),"2000-3000CC",IF(AND(I2835&gt;3000,I2835&lt;=4000),"3000-4000CC",IF(AND(I2835&gt;4000,I2835&lt;=5000),"4000-5000CC",IF(AND(I2835&gt;5000,I2835&lt;=6000),"&gt;5000CC"))))))</f>
        <v>1000-2000CC</v>
      </c>
    </row>
    <row r="2836" spans="1:11" x14ac:dyDescent="0.3">
      <c r="A2836">
        <v>3804</v>
      </c>
      <c r="B2836" t="s">
        <v>453</v>
      </c>
      <c r="C2836" s="10">
        <v>5.36</v>
      </c>
      <c r="D2836" s="3">
        <v>23947</v>
      </c>
      <c r="E2836" t="s">
        <v>12</v>
      </c>
      <c r="F2836" t="s">
        <v>8</v>
      </c>
      <c r="G2836" t="s">
        <v>9</v>
      </c>
      <c r="H2836">
        <v>2018</v>
      </c>
      <c r="I2836">
        <v>1248</v>
      </c>
      <c r="J2836" t="s">
        <v>10</v>
      </c>
      <c r="K2836" t="str">
        <f>IF(AND(I2836&gt;600,I2836&lt;=1000),"600-1000CC",IF(AND(I2836&gt;1000,I2836&lt;=2000),"1000-2000CC",IF(AND(I2836&gt;2000,I2836&lt;=3000),"2000-3000CC",IF(AND(I2836&gt;3000,I2836&lt;=4000),"3000-4000CC",IF(AND(I2836&gt;4000,I2836&lt;=5000),"4000-5000CC",IF(AND(I2836&gt;5000,I2836&lt;=6000),"&gt;5000CC"))))))</f>
        <v>1000-2000CC</v>
      </c>
    </row>
    <row r="2837" spans="1:11" x14ac:dyDescent="0.3">
      <c r="A2837">
        <v>4964</v>
      </c>
      <c r="B2837" t="s">
        <v>825</v>
      </c>
      <c r="C2837" s="10">
        <v>5.36</v>
      </c>
      <c r="D2837" s="3">
        <v>91498</v>
      </c>
      <c r="E2837" t="s">
        <v>7</v>
      </c>
      <c r="F2837" t="s">
        <v>8</v>
      </c>
      <c r="G2837" t="s">
        <v>9</v>
      </c>
      <c r="H2837">
        <v>2015</v>
      </c>
      <c r="I2837">
        <v>1197</v>
      </c>
      <c r="J2837" t="s">
        <v>10</v>
      </c>
      <c r="K2837" t="str">
        <f>IF(AND(I2837&gt;600,I2837&lt;=1000),"600-1000CC",IF(AND(I2837&gt;1000,I2837&lt;=2000),"1000-2000CC",IF(AND(I2837&gt;2000,I2837&lt;=3000),"2000-3000CC",IF(AND(I2837&gt;3000,I2837&lt;=4000),"3000-4000CC",IF(AND(I2837&gt;4000,I2837&lt;=5000),"4000-5000CC",IF(AND(I2837&gt;5000,I2837&lt;=6000),"&gt;5000CC"))))))</f>
        <v>1000-2000CC</v>
      </c>
    </row>
    <row r="2838" spans="1:11" x14ac:dyDescent="0.3">
      <c r="A2838">
        <v>491</v>
      </c>
      <c r="B2838" t="s">
        <v>189</v>
      </c>
      <c r="C2838" s="10">
        <v>5.35</v>
      </c>
      <c r="D2838" s="3">
        <v>11717</v>
      </c>
      <c r="E2838" t="s">
        <v>12</v>
      </c>
      <c r="F2838" t="s">
        <v>8</v>
      </c>
      <c r="G2838" t="s">
        <v>27</v>
      </c>
      <c r="H2838">
        <v>2017</v>
      </c>
      <c r="I2838">
        <v>2143</v>
      </c>
      <c r="J2838" t="s">
        <v>10</v>
      </c>
      <c r="K2838" t="str">
        <f>IF(AND(I2838&gt;600,I2838&lt;=1000),"600-1000CC",IF(AND(I2838&gt;1000,I2838&lt;=2000),"1000-2000CC",IF(AND(I2838&gt;2000,I2838&lt;=3000),"2000-3000CC",IF(AND(I2838&gt;3000,I2838&lt;=4000),"3000-4000CC",IF(AND(I2838&gt;4000,I2838&lt;=5000),"4000-5000CC",IF(AND(I2838&gt;5000,I2838&lt;=6000),"&gt;5000CC"))))))</f>
        <v>2000-3000CC</v>
      </c>
    </row>
    <row r="2839" spans="1:11" x14ac:dyDescent="0.3">
      <c r="A2839">
        <v>2146</v>
      </c>
      <c r="B2839" t="s">
        <v>1101</v>
      </c>
      <c r="C2839" s="10">
        <v>5.35</v>
      </c>
      <c r="D2839" s="3">
        <v>17000</v>
      </c>
      <c r="E2839" t="s">
        <v>12</v>
      </c>
      <c r="F2839" t="s">
        <v>8</v>
      </c>
      <c r="G2839" t="s">
        <v>9</v>
      </c>
      <c r="H2839">
        <v>2016</v>
      </c>
      <c r="I2839">
        <v>1197</v>
      </c>
      <c r="J2839" t="s">
        <v>10</v>
      </c>
      <c r="K2839" t="str">
        <f>IF(AND(I2839&gt;600,I2839&lt;=1000),"600-1000CC",IF(AND(I2839&gt;1000,I2839&lt;=2000),"1000-2000CC",IF(AND(I2839&gt;2000,I2839&lt;=3000),"2000-3000CC",IF(AND(I2839&gt;3000,I2839&lt;=4000),"3000-4000CC",IF(AND(I2839&gt;4000,I2839&lt;=5000),"4000-5000CC",IF(AND(I2839&gt;5000,I2839&lt;=6000),"&gt;5000CC"))))))</f>
        <v>1000-2000CC</v>
      </c>
    </row>
    <row r="2840" spans="1:11" x14ac:dyDescent="0.3">
      <c r="A2840">
        <v>2541</v>
      </c>
      <c r="B2840" t="s">
        <v>620</v>
      </c>
      <c r="C2840" s="10">
        <v>5.35</v>
      </c>
      <c r="D2840" s="3">
        <v>27000</v>
      </c>
      <c r="E2840" t="s">
        <v>12</v>
      </c>
      <c r="F2840" t="s">
        <v>8</v>
      </c>
      <c r="G2840" t="s">
        <v>9</v>
      </c>
      <c r="H2840">
        <v>2019</v>
      </c>
      <c r="I2840">
        <v>1497</v>
      </c>
      <c r="J2840" t="s">
        <v>61</v>
      </c>
      <c r="K2840" t="str">
        <f>IF(AND(I2840&gt;600,I2840&lt;=1000),"600-1000CC",IF(AND(I2840&gt;1000,I2840&lt;=2000),"1000-2000CC",IF(AND(I2840&gt;2000,I2840&lt;=3000),"2000-3000CC",IF(AND(I2840&gt;3000,I2840&lt;=4000),"3000-4000CC",IF(AND(I2840&gt;4000,I2840&lt;=5000),"4000-5000CC",IF(AND(I2840&gt;5000,I2840&lt;=6000),"&gt;5000CC"))))))</f>
        <v>1000-2000CC</v>
      </c>
    </row>
    <row r="2841" spans="1:11" x14ac:dyDescent="0.3">
      <c r="A2841">
        <v>3059</v>
      </c>
      <c r="B2841" t="s">
        <v>1226</v>
      </c>
      <c r="C2841" s="10">
        <v>5.35</v>
      </c>
      <c r="D2841" s="3">
        <v>74200</v>
      </c>
      <c r="E2841" t="s">
        <v>7</v>
      </c>
      <c r="F2841" t="s">
        <v>8</v>
      </c>
      <c r="G2841" t="s">
        <v>27</v>
      </c>
      <c r="H2841">
        <v>2017</v>
      </c>
      <c r="I2841">
        <v>1047</v>
      </c>
      <c r="J2841" t="s">
        <v>10</v>
      </c>
      <c r="K2841" t="str">
        <f>IF(AND(I2841&gt;600,I2841&lt;=1000),"600-1000CC",IF(AND(I2841&gt;1000,I2841&lt;=2000),"1000-2000CC",IF(AND(I2841&gt;2000,I2841&lt;=3000),"2000-3000CC",IF(AND(I2841&gt;3000,I2841&lt;=4000),"3000-4000CC",IF(AND(I2841&gt;4000,I2841&lt;=5000),"4000-5000CC",IF(AND(I2841&gt;5000,I2841&lt;=6000),"&gt;5000CC"))))))</f>
        <v>1000-2000CC</v>
      </c>
    </row>
    <row r="2842" spans="1:11" x14ac:dyDescent="0.3">
      <c r="A2842">
        <v>3369</v>
      </c>
      <c r="B2842" t="s">
        <v>1506</v>
      </c>
      <c r="C2842" s="10">
        <v>5.35</v>
      </c>
      <c r="D2842" s="3">
        <v>50000</v>
      </c>
      <c r="E2842" t="s">
        <v>7</v>
      </c>
      <c r="F2842" t="s">
        <v>8</v>
      </c>
      <c r="G2842" t="s">
        <v>27</v>
      </c>
      <c r="H2842">
        <v>2018</v>
      </c>
      <c r="I2842">
        <v>1498</v>
      </c>
      <c r="J2842" t="s">
        <v>635</v>
      </c>
      <c r="K2842" t="str">
        <f>IF(AND(I2842&gt;600,I2842&lt;=1000),"600-1000CC",IF(AND(I2842&gt;1000,I2842&lt;=2000),"1000-2000CC",IF(AND(I2842&gt;2000,I2842&lt;=3000),"2000-3000CC",IF(AND(I2842&gt;3000,I2842&lt;=4000),"3000-4000CC",IF(AND(I2842&gt;4000,I2842&lt;=5000),"4000-5000CC",IF(AND(I2842&gt;5000,I2842&lt;=6000),"&gt;5000CC"))))))</f>
        <v>1000-2000CC</v>
      </c>
    </row>
    <row r="2843" spans="1:11" x14ac:dyDescent="0.3">
      <c r="A2843">
        <v>3758</v>
      </c>
      <c r="B2843" t="s">
        <v>40</v>
      </c>
      <c r="C2843" s="10">
        <v>5.35</v>
      </c>
      <c r="D2843" s="3">
        <v>20185</v>
      </c>
      <c r="E2843" t="s">
        <v>12</v>
      </c>
      <c r="F2843" t="s">
        <v>8</v>
      </c>
      <c r="G2843" t="s">
        <v>9</v>
      </c>
      <c r="H2843">
        <v>2017</v>
      </c>
      <c r="I2843">
        <v>1248</v>
      </c>
      <c r="J2843" t="s">
        <v>10</v>
      </c>
      <c r="K2843" t="str">
        <f>IF(AND(I2843&gt;600,I2843&lt;=1000),"600-1000CC",IF(AND(I2843&gt;1000,I2843&lt;=2000),"1000-2000CC",IF(AND(I2843&gt;2000,I2843&lt;=3000),"2000-3000CC",IF(AND(I2843&gt;3000,I2843&lt;=4000),"3000-4000CC",IF(AND(I2843&gt;4000,I2843&lt;=5000),"4000-5000CC",IF(AND(I2843&gt;5000,I2843&lt;=6000),"&gt;5000CC"))))))</f>
        <v>1000-2000CC</v>
      </c>
    </row>
    <row r="2844" spans="1:11" x14ac:dyDescent="0.3">
      <c r="A2844">
        <v>4202</v>
      </c>
      <c r="B2844" t="s">
        <v>907</v>
      </c>
      <c r="C2844" s="10">
        <v>5.35</v>
      </c>
      <c r="D2844" s="3">
        <v>76535</v>
      </c>
      <c r="E2844" t="s">
        <v>7</v>
      </c>
      <c r="F2844" t="s">
        <v>8</v>
      </c>
      <c r="G2844" t="s">
        <v>27</v>
      </c>
      <c r="H2844">
        <v>2017</v>
      </c>
      <c r="I2844">
        <v>1197</v>
      </c>
      <c r="J2844" t="s">
        <v>61</v>
      </c>
      <c r="K2844" t="str">
        <f>IF(AND(I2844&gt;600,I2844&lt;=1000),"600-1000CC",IF(AND(I2844&gt;1000,I2844&lt;=2000),"1000-2000CC",IF(AND(I2844&gt;2000,I2844&lt;=3000),"2000-3000CC",IF(AND(I2844&gt;3000,I2844&lt;=4000),"3000-4000CC",IF(AND(I2844&gt;4000,I2844&lt;=5000),"4000-5000CC",IF(AND(I2844&gt;5000,I2844&lt;=6000),"&gt;5000CC"))))))</f>
        <v>1000-2000CC</v>
      </c>
    </row>
    <row r="2845" spans="1:11" x14ac:dyDescent="0.3">
      <c r="A2845">
        <v>4286</v>
      </c>
      <c r="B2845" t="s">
        <v>459</v>
      </c>
      <c r="C2845" s="10">
        <v>5.35</v>
      </c>
      <c r="D2845" s="3">
        <v>93000</v>
      </c>
      <c r="E2845" t="s">
        <v>7</v>
      </c>
      <c r="F2845" t="s">
        <v>8</v>
      </c>
      <c r="G2845" t="s">
        <v>9</v>
      </c>
      <c r="H2845">
        <v>2015</v>
      </c>
      <c r="I2845">
        <v>1197</v>
      </c>
      <c r="J2845" t="s">
        <v>10</v>
      </c>
      <c r="K2845" t="str">
        <f>IF(AND(I2845&gt;600,I2845&lt;=1000),"600-1000CC",IF(AND(I2845&gt;1000,I2845&lt;=2000),"1000-2000CC",IF(AND(I2845&gt;2000,I2845&lt;=3000),"2000-3000CC",IF(AND(I2845&gt;3000,I2845&lt;=4000),"3000-4000CC",IF(AND(I2845&gt;4000,I2845&lt;=5000),"4000-5000CC",IF(AND(I2845&gt;5000,I2845&lt;=6000),"&gt;5000CC"))))))</f>
        <v>1000-2000CC</v>
      </c>
    </row>
    <row r="2846" spans="1:11" x14ac:dyDescent="0.3">
      <c r="A2846">
        <v>4290</v>
      </c>
      <c r="B2846" t="s">
        <v>62</v>
      </c>
      <c r="C2846" s="10">
        <v>5.35</v>
      </c>
      <c r="D2846" s="3">
        <v>81000</v>
      </c>
      <c r="E2846" t="s">
        <v>12</v>
      </c>
      <c r="F2846" t="s">
        <v>8</v>
      </c>
      <c r="G2846" t="s">
        <v>9</v>
      </c>
      <c r="H2846">
        <v>2017</v>
      </c>
      <c r="I2846">
        <v>1798</v>
      </c>
      <c r="J2846" t="s">
        <v>10</v>
      </c>
      <c r="K2846" t="str">
        <f>IF(AND(I2846&gt;600,I2846&lt;=1000),"600-1000CC",IF(AND(I2846&gt;1000,I2846&lt;=2000),"1000-2000CC",IF(AND(I2846&gt;2000,I2846&lt;=3000),"2000-3000CC",IF(AND(I2846&gt;3000,I2846&lt;=4000),"3000-4000CC",IF(AND(I2846&gt;4000,I2846&lt;=5000),"4000-5000CC",IF(AND(I2846&gt;5000,I2846&lt;=6000),"&gt;5000CC"))))))</f>
        <v>1000-2000CC</v>
      </c>
    </row>
    <row r="2847" spans="1:11" x14ac:dyDescent="0.3">
      <c r="A2847">
        <v>4665</v>
      </c>
      <c r="B2847" t="s">
        <v>36</v>
      </c>
      <c r="C2847" s="10">
        <v>5.35</v>
      </c>
      <c r="D2847" s="3">
        <v>15000</v>
      </c>
      <c r="E2847" t="s">
        <v>12</v>
      </c>
      <c r="F2847" t="s">
        <v>8</v>
      </c>
      <c r="G2847" t="s">
        <v>9</v>
      </c>
      <c r="H2847">
        <v>2019</v>
      </c>
      <c r="I2847">
        <v>1798</v>
      </c>
      <c r="J2847" t="s">
        <v>10</v>
      </c>
      <c r="K2847" t="str">
        <f>IF(AND(I2847&gt;600,I2847&lt;=1000),"600-1000CC",IF(AND(I2847&gt;1000,I2847&lt;=2000),"1000-2000CC",IF(AND(I2847&gt;2000,I2847&lt;=3000),"2000-3000CC",IF(AND(I2847&gt;3000,I2847&lt;=4000),"3000-4000CC",IF(AND(I2847&gt;4000,I2847&lt;=5000),"4000-5000CC",IF(AND(I2847&gt;5000,I2847&lt;=6000),"&gt;5000CC"))))))</f>
        <v>1000-2000CC</v>
      </c>
    </row>
    <row r="2848" spans="1:11" x14ac:dyDescent="0.3">
      <c r="A2848">
        <v>4757</v>
      </c>
      <c r="B2848" t="s">
        <v>1804</v>
      </c>
      <c r="C2848" s="10">
        <v>5.35</v>
      </c>
      <c r="D2848" s="3">
        <v>38000</v>
      </c>
      <c r="E2848" t="s">
        <v>12</v>
      </c>
      <c r="F2848" t="s">
        <v>8</v>
      </c>
      <c r="G2848" t="s">
        <v>9</v>
      </c>
      <c r="H2848">
        <v>2019</v>
      </c>
      <c r="I2848">
        <v>1497</v>
      </c>
      <c r="J2848" t="s">
        <v>10</v>
      </c>
      <c r="K2848" t="str">
        <f>IF(AND(I2848&gt;600,I2848&lt;=1000),"600-1000CC",IF(AND(I2848&gt;1000,I2848&lt;=2000),"1000-2000CC",IF(AND(I2848&gt;2000,I2848&lt;=3000),"2000-3000CC",IF(AND(I2848&gt;3000,I2848&lt;=4000),"3000-4000CC",IF(AND(I2848&gt;4000,I2848&lt;=5000),"4000-5000CC",IF(AND(I2848&gt;5000,I2848&lt;=6000),"&gt;5000CC"))))))</f>
        <v>1000-2000CC</v>
      </c>
    </row>
    <row r="2849" spans="1:11" x14ac:dyDescent="0.3">
      <c r="A2849">
        <v>3633</v>
      </c>
      <c r="B2849" t="s">
        <v>1225</v>
      </c>
      <c r="C2849" s="10">
        <v>5.34</v>
      </c>
      <c r="D2849" s="3">
        <v>95700</v>
      </c>
      <c r="E2849" t="s">
        <v>7</v>
      </c>
      <c r="F2849" t="s">
        <v>8</v>
      </c>
      <c r="G2849" t="s">
        <v>27</v>
      </c>
      <c r="H2849">
        <v>2018</v>
      </c>
      <c r="I2849">
        <v>1197</v>
      </c>
      <c r="J2849" t="s">
        <v>10</v>
      </c>
      <c r="K2849" t="str">
        <f>IF(AND(I2849&gt;600,I2849&lt;=1000),"600-1000CC",IF(AND(I2849&gt;1000,I2849&lt;=2000),"1000-2000CC",IF(AND(I2849&gt;2000,I2849&lt;=3000),"2000-3000CC",IF(AND(I2849&gt;3000,I2849&lt;=4000),"3000-4000CC",IF(AND(I2849&gt;4000,I2849&lt;=5000),"4000-5000CC",IF(AND(I2849&gt;5000,I2849&lt;=6000),"&gt;5000CC"))))))</f>
        <v>1000-2000CC</v>
      </c>
    </row>
    <row r="2850" spans="1:11" x14ac:dyDescent="0.3">
      <c r="A2850">
        <v>517</v>
      </c>
      <c r="B2850" t="s">
        <v>445</v>
      </c>
      <c r="C2850" s="10">
        <v>5.33</v>
      </c>
      <c r="D2850" s="3">
        <v>33389</v>
      </c>
      <c r="E2850" t="s">
        <v>12</v>
      </c>
      <c r="F2850" t="s">
        <v>8</v>
      </c>
      <c r="G2850" t="s">
        <v>9</v>
      </c>
      <c r="H2850">
        <v>2015</v>
      </c>
      <c r="I2850">
        <v>1396</v>
      </c>
      <c r="J2850" t="s">
        <v>10</v>
      </c>
      <c r="K2850" t="str">
        <f>IF(AND(I2850&gt;600,I2850&lt;=1000),"600-1000CC",IF(AND(I2850&gt;1000,I2850&lt;=2000),"1000-2000CC",IF(AND(I2850&gt;2000,I2850&lt;=3000),"2000-3000CC",IF(AND(I2850&gt;3000,I2850&lt;=4000),"3000-4000CC",IF(AND(I2850&gt;4000,I2850&lt;=5000),"4000-5000CC",IF(AND(I2850&gt;5000,I2850&lt;=6000),"&gt;5000CC"))))))</f>
        <v>1000-2000CC</v>
      </c>
    </row>
    <row r="2851" spans="1:11" x14ac:dyDescent="0.3">
      <c r="A2851">
        <v>1119</v>
      </c>
      <c r="B2851" t="s">
        <v>788</v>
      </c>
      <c r="C2851" s="10">
        <v>5.33</v>
      </c>
      <c r="D2851" s="3">
        <v>98772</v>
      </c>
      <c r="E2851" t="s">
        <v>7</v>
      </c>
      <c r="F2851" t="s">
        <v>8</v>
      </c>
      <c r="G2851" t="s">
        <v>27</v>
      </c>
      <c r="H2851">
        <v>2015</v>
      </c>
      <c r="I2851">
        <v>1248</v>
      </c>
      <c r="J2851" t="s">
        <v>10</v>
      </c>
      <c r="K2851" t="str">
        <f>IF(AND(I2851&gt;600,I2851&lt;=1000),"600-1000CC",IF(AND(I2851&gt;1000,I2851&lt;=2000),"1000-2000CC",IF(AND(I2851&gt;2000,I2851&lt;=3000),"2000-3000CC",IF(AND(I2851&gt;3000,I2851&lt;=4000),"3000-4000CC",IF(AND(I2851&gt;4000,I2851&lt;=5000),"4000-5000CC",IF(AND(I2851&gt;5000,I2851&lt;=6000),"&gt;5000CC"))))))</f>
        <v>1000-2000CC</v>
      </c>
    </row>
    <row r="2852" spans="1:11" x14ac:dyDescent="0.3">
      <c r="A2852">
        <v>1388</v>
      </c>
      <c r="B2852" t="s">
        <v>788</v>
      </c>
      <c r="C2852" s="10">
        <v>5.33</v>
      </c>
      <c r="D2852" s="3">
        <v>98772</v>
      </c>
      <c r="E2852" t="s">
        <v>7</v>
      </c>
      <c r="F2852" t="s">
        <v>8</v>
      </c>
      <c r="G2852" t="s">
        <v>27</v>
      </c>
      <c r="H2852">
        <v>2015</v>
      </c>
      <c r="I2852">
        <v>1248</v>
      </c>
      <c r="J2852" t="s">
        <v>10</v>
      </c>
      <c r="K2852" t="str">
        <f>IF(AND(I2852&gt;600,I2852&lt;=1000),"600-1000CC",IF(AND(I2852&gt;1000,I2852&lt;=2000),"1000-2000CC",IF(AND(I2852&gt;2000,I2852&lt;=3000),"2000-3000CC",IF(AND(I2852&gt;3000,I2852&lt;=4000),"3000-4000CC",IF(AND(I2852&gt;4000,I2852&lt;=5000),"4000-5000CC",IF(AND(I2852&gt;5000,I2852&lt;=6000),"&gt;5000CC"))))))</f>
        <v>1000-2000CC</v>
      </c>
    </row>
    <row r="2853" spans="1:11" x14ac:dyDescent="0.3">
      <c r="A2853">
        <v>3450</v>
      </c>
      <c r="B2853" t="s">
        <v>1146</v>
      </c>
      <c r="C2853" s="10">
        <v>5.33</v>
      </c>
      <c r="D2853" s="3">
        <v>112525</v>
      </c>
      <c r="E2853" t="s">
        <v>7</v>
      </c>
      <c r="F2853" t="s">
        <v>8</v>
      </c>
      <c r="G2853" t="s">
        <v>9</v>
      </c>
      <c r="H2853">
        <v>2015</v>
      </c>
      <c r="I2853">
        <v>1956</v>
      </c>
      <c r="J2853" t="s">
        <v>61</v>
      </c>
      <c r="K2853" t="str">
        <f>IF(AND(I2853&gt;600,I2853&lt;=1000),"600-1000CC",IF(AND(I2853&gt;1000,I2853&lt;=2000),"1000-2000CC",IF(AND(I2853&gt;2000,I2853&lt;=3000),"2000-3000CC",IF(AND(I2853&gt;3000,I2853&lt;=4000),"3000-4000CC",IF(AND(I2853&gt;4000,I2853&lt;=5000),"4000-5000CC",IF(AND(I2853&gt;5000,I2853&lt;=6000),"&gt;5000CC"))))))</f>
        <v>1000-2000CC</v>
      </c>
    </row>
    <row r="2854" spans="1:11" x14ac:dyDescent="0.3">
      <c r="A2854">
        <v>4358</v>
      </c>
      <c r="B2854" t="s">
        <v>1070</v>
      </c>
      <c r="C2854" s="10">
        <v>5.33</v>
      </c>
      <c r="D2854" s="3">
        <v>87995</v>
      </c>
      <c r="E2854" t="s">
        <v>7</v>
      </c>
      <c r="F2854" t="s">
        <v>8</v>
      </c>
      <c r="G2854" t="s">
        <v>27</v>
      </c>
      <c r="H2854">
        <v>2013</v>
      </c>
      <c r="I2854">
        <v>1197</v>
      </c>
      <c r="J2854" t="s">
        <v>10</v>
      </c>
      <c r="K2854" t="str">
        <f>IF(AND(I2854&gt;600,I2854&lt;=1000),"600-1000CC",IF(AND(I2854&gt;1000,I2854&lt;=2000),"1000-2000CC",IF(AND(I2854&gt;2000,I2854&lt;=3000),"2000-3000CC",IF(AND(I2854&gt;3000,I2854&lt;=4000),"3000-4000CC",IF(AND(I2854&gt;4000,I2854&lt;=5000),"4000-5000CC",IF(AND(I2854&gt;5000,I2854&lt;=6000),"&gt;5000CC"))))))</f>
        <v>1000-2000CC</v>
      </c>
    </row>
    <row r="2855" spans="1:11" x14ac:dyDescent="0.3">
      <c r="A2855">
        <v>4363</v>
      </c>
      <c r="B2855" t="s">
        <v>1070</v>
      </c>
      <c r="C2855" s="10">
        <v>5.33</v>
      </c>
      <c r="D2855" s="3">
        <v>55538</v>
      </c>
      <c r="E2855" t="s">
        <v>7</v>
      </c>
      <c r="F2855" t="s">
        <v>8</v>
      </c>
      <c r="G2855" t="s">
        <v>27</v>
      </c>
      <c r="H2855">
        <v>2013</v>
      </c>
      <c r="I2855">
        <v>1248</v>
      </c>
      <c r="J2855" t="s">
        <v>289</v>
      </c>
      <c r="K2855" t="str">
        <f>IF(AND(I2855&gt;600,I2855&lt;=1000),"600-1000CC",IF(AND(I2855&gt;1000,I2855&lt;=2000),"1000-2000CC",IF(AND(I2855&gt;2000,I2855&lt;=3000),"2000-3000CC",IF(AND(I2855&gt;3000,I2855&lt;=4000),"3000-4000CC",IF(AND(I2855&gt;4000,I2855&lt;=5000),"4000-5000CC",IF(AND(I2855&gt;5000,I2855&lt;=6000),"&gt;5000CC"))))))</f>
        <v>1000-2000CC</v>
      </c>
    </row>
    <row r="2856" spans="1:11" x14ac:dyDescent="0.3">
      <c r="A2856">
        <v>546</v>
      </c>
      <c r="B2856" t="s">
        <v>451</v>
      </c>
      <c r="C2856" s="10">
        <v>5.32</v>
      </c>
      <c r="D2856" s="3">
        <v>63141</v>
      </c>
      <c r="E2856" t="s">
        <v>12</v>
      </c>
      <c r="F2856" t="s">
        <v>8</v>
      </c>
      <c r="G2856" t="s">
        <v>9</v>
      </c>
      <c r="H2856">
        <v>2015</v>
      </c>
      <c r="I2856">
        <v>1248</v>
      </c>
      <c r="J2856" t="s">
        <v>10</v>
      </c>
      <c r="K2856" t="str">
        <f>IF(AND(I2856&gt;600,I2856&lt;=1000),"600-1000CC",IF(AND(I2856&gt;1000,I2856&lt;=2000),"1000-2000CC",IF(AND(I2856&gt;2000,I2856&lt;=3000),"2000-3000CC",IF(AND(I2856&gt;3000,I2856&lt;=4000),"3000-4000CC",IF(AND(I2856&gt;4000,I2856&lt;=5000),"4000-5000CC",IF(AND(I2856&gt;5000,I2856&lt;=6000),"&gt;5000CC"))))))</f>
        <v>1000-2000CC</v>
      </c>
    </row>
    <row r="2857" spans="1:11" x14ac:dyDescent="0.3">
      <c r="A2857">
        <v>1864</v>
      </c>
      <c r="B2857" t="s">
        <v>638</v>
      </c>
      <c r="C2857" s="10">
        <v>5.32</v>
      </c>
      <c r="D2857" s="3">
        <v>80000</v>
      </c>
      <c r="E2857" t="s">
        <v>7</v>
      </c>
      <c r="F2857" t="s">
        <v>8</v>
      </c>
      <c r="G2857" t="s">
        <v>9</v>
      </c>
      <c r="H2857">
        <v>2015</v>
      </c>
      <c r="I2857">
        <v>1497</v>
      </c>
      <c r="J2857" t="s">
        <v>10</v>
      </c>
      <c r="K2857" t="str">
        <f>IF(AND(I2857&gt;600,I2857&lt;=1000),"600-1000CC",IF(AND(I2857&gt;1000,I2857&lt;=2000),"1000-2000CC",IF(AND(I2857&gt;2000,I2857&lt;=3000),"2000-3000CC",IF(AND(I2857&gt;3000,I2857&lt;=4000),"3000-4000CC",IF(AND(I2857&gt;4000,I2857&lt;=5000),"4000-5000CC",IF(AND(I2857&gt;5000,I2857&lt;=6000),"&gt;5000CC"))))))</f>
        <v>1000-2000CC</v>
      </c>
    </row>
    <row r="2858" spans="1:11" x14ac:dyDescent="0.3">
      <c r="A2858">
        <v>4334</v>
      </c>
      <c r="B2858" t="s">
        <v>765</v>
      </c>
      <c r="C2858" s="10">
        <v>5.32</v>
      </c>
      <c r="D2858" s="3">
        <v>51906</v>
      </c>
      <c r="E2858" t="s">
        <v>12</v>
      </c>
      <c r="F2858" t="s">
        <v>8</v>
      </c>
      <c r="G2858" t="s">
        <v>9</v>
      </c>
      <c r="H2858">
        <v>2018</v>
      </c>
      <c r="I2858">
        <v>1498</v>
      </c>
      <c r="J2858" t="s">
        <v>10</v>
      </c>
      <c r="K2858" t="str">
        <f>IF(AND(I2858&gt;600,I2858&lt;=1000),"600-1000CC",IF(AND(I2858&gt;1000,I2858&lt;=2000),"1000-2000CC",IF(AND(I2858&gt;2000,I2858&lt;=3000),"2000-3000CC",IF(AND(I2858&gt;3000,I2858&lt;=4000),"3000-4000CC",IF(AND(I2858&gt;4000,I2858&lt;=5000),"4000-5000CC",IF(AND(I2858&gt;5000,I2858&lt;=6000),"&gt;5000CC"))))))</f>
        <v>1000-2000CC</v>
      </c>
    </row>
    <row r="2859" spans="1:11" x14ac:dyDescent="0.3">
      <c r="A2859">
        <v>4042</v>
      </c>
      <c r="B2859" t="s">
        <v>1679</v>
      </c>
      <c r="C2859" s="10">
        <v>5.31</v>
      </c>
      <c r="D2859" s="3">
        <v>32291</v>
      </c>
      <c r="E2859" t="s">
        <v>12</v>
      </c>
      <c r="F2859" t="s">
        <v>8</v>
      </c>
      <c r="G2859" t="s">
        <v>9</v>
      </c>
      <c r="H2859">
        <v>2014</v>
      </c>
      <c r="I2859">
        <v>1197</v>
      </c>
      <c r="J2859" t="s">
        <v>10</v>
      </c>
      <c r="K2859" t="str">
        <f>IF(AND(I2859&gt;600,I2859&lt;=1000),"600-1000CC",IF(AND(I2859&gt;1000,I2859&lt;=2000),"1000-2000CC",IF(AND(I2859&gt;2000,I2859&lt;=3000),"2000-3000CC",IF(AND(I2859&gt;3000,I2859&lt;=4000),"3000-4000CC",IF(AND(I2859&gt;4000,I2859&lt;=5000),"4000-5000CC",IF(AND(I2859&gt;5000,I2859&lt;=6000),"&gt;5000CC"))))))</f>
        <v>1000-2000CC</v>
      </c>
    </row>
    <row r="2860" spans="1:11" x14ac:dyDescent="0.3">
      <c r="A2860">
        <v>527</v>
      </c>
      <c r="B2860" t="s">
        <v>452</v>
      </c>
      <c r="C2860" s="10">
        <v>5.3</v>
      </c>
      <c r="D2860" s="3">
        <v>27651</v>
      </c>
      <c r="E2860" t="s">
        <v>12</v>
      </c>
      <c r="F2860" t="s">
        <v>8</v>
      </c>
      <c r="G2860" t="s">
        <v>9</v>
      </c>
      <c r="H2860">
        <v>2018</v>
      </c>
      <c r="I2860">
        <v>1199</v>
      </c>
      <c r="J2860" t="s">
        <v>10</v>
      </c>
      <c r="K2860" t="str">
        <f>IF(AND(I2860&gt;600,I2860&lt;=1000),"600-1000CC",IF(AND(I2860&gt;1000,I2860&lt;=2000),"1000-2000CC",IF(AND(I2860&gt;2000,I2860&lt;=3000),"2000-3000CC",IF(AND(I2860&gt;3000,I2860&lt;=4000),"3000-4000CC",IF(AND(I2860&gt;4000,I2860&lt;=5000),"4000-5000CC",IF(AND(I2860&gt;5000,I2860&lt;=6000),"&gt;5000CC"))))))</f>
        <v>1000-2000CC</v>
      </c>
    </row>
    <row r="2861" spans="1:11" x14ac:dyDescent="0.3">
      <c r="A2861">
        <v>2173</v>
      </c>
      <c r="B2861" t="s">
        <v>281</v>
      </c>
      <c r="C2861" s="10">
        <v>5.3</v>
      </c>
      <c r="D2861" s="3">
        <v>86261</v>
      </c>
      <c r="E2861" t="s">
        <v>7</v>
      </c>
      <c r="F2861" t="s">
        <v>13</v>
      </c>
      <c r="G2861" t="s">
        <v>75</v>
      </c>
      <c r="H2861">
        <v>2013</v>
      </c>
      <c r="I2861">
        <v>1997</v>
      </c>
      <c r="J2861" t="s">
        <v>10</v>
      </c>
      <c r="K2861" t="str">
        <f>IF(AND(I2861&gt;600,I2861&lt;=1000),"600-1000CC",IF(AND(I2861&gt;1000,I2861&lt;=2000),"1000-2000CC",IF(AND(I2861&gt;2000,I2861&lt;=3000),"2000-3000CC",IF(AND(I2861&gt;3000,I2861&lt;=4000),"3000-4000CC",IF(AND(I2861&gt;4000,I2861&lt;=5000),"4000-5000CC",IF(AND(I2861&gt;5000,I2861&lt;=6000),"&gt;5000CC"))))))</f>
        <v>1000-2000CC</v>
      </c>
    </row>
    <row r="2862" spans="1:11" x14ac:dyDescent="0.3">
      <c r="A2862">
        <v>2301</v>
      </c>
      <c r="B2862" t="s">
        <v>1087</v>
      </c>
      <c r="C2862" s="10">
        <v>5.3</v>
      </c>
      <c r="D2862" s="3">
        <v>60152</v>
      </c>
      <c r="E2862" t="s">
        <v>7</v>
      </c>
      <c r="F2862" t="s">
        <v>8</v>
      </c>
      <c r="G2862" t="s">
        <v>9</v>
      </c>
      <c r="H2862">
        <v>2014</v>
      </c>
      <c r="I2862">
        <v>2179</v>
      </c>
      <c r="J2862" t="s">
        <v>10</v>
      </c>
      <c r="K2862" t="str">
        <f>IF(AND(I2862&gt;600,I2862&lt;=1000),"600-1000CC",IF(AND(I2862&gt;1000,I2862&lt;=2000),"1000-2000CC",IF(AND(I2862&gt;2000,I2862&lt;=3000),"2000-3000CC",IF(AND(I2862&gt;3000,I2862&lt;=4000),"3000-4000CC",IF(AND(I2862&gt;4000,I2862&lt;=5000),"4000-5000CC",IF(AND(I2862&gt;5000,I2862&lt;=6000),"&gt;5000CC"))))))</f>
        <v>2000-3000CC</v>
      </c>
    </row>
    <row r="2863" spans="1:11" x14ac:dyDescent="0.3">
      <c r="A2863">
        <v>2437</v>
      </c>
      <c r="B2863" t="s">
        <v>494</v>
      </c>
      <c r="C2863" s="10">
        <v>5.3</v>
      </c>
      <c r="D2863" s="3">
        <v>17222</v>
      </c>
      <c r="E2863" t="s">
        <v>12</v>
      </c>
      <c r="F2863" t="s">
        <v>8</v>
      </c>
      <c r="G2863" t="s">
        <v>9</v>
      </c>
      <c r="H2863">
        <v>2018</v>
      </c>
      <c r="I2863">
        <v>1248</v>
      </c>
      <c r="J2863" t="s">
        <v>10</v>
      </c>
      <c r="K2863" t="str">
        <f>IF(AND(I2863&gt;600,I2863&lt;=1000),"600-1000CC",IF(AND(I2863&gt;1000,I2863&lt;=2000),"1000-2000CC",IF(AND(I2863&gt;2000,I2863&lt;=3000),"2000-3000CC",IF(AND(I2863&gt;3000,I2863&lt;=4000),"3000-4000CC",IF(AND(I2863&gt;4000,I2863&lt;=5000),"4000-5000CC",IF(AND(I2863&gt;5000,I2863&lt;=6000),"&gt;5000CC"))))))</f>
        <v>1000-2000CC</v>
      </c>
    </row>
    <row r="2864" spans="1:11" x14ac:dyDescent="0.3">
      <c r="A2864">
        <v>3240</v>
      </c>
      <c r="B2864" t="s">
        <v>1039</v>
      </c>
      <c r="C2864" s="10">
        <v>5.29</v>
      </c>
      <c r="D2864" s="3">
        <v>111023</v>
      </c>
      <c r="E2864" t="s">
        <v>7</v>
      </c>
      <c r="F2864" t="s">
        <v>8</v>
      </c>
      <c r="G2864" t="s">
        <v>244</v>
      </c>
      <c r="H2864">
        <v>2016</v>
      </c>
      <c r="I2864">
        <v>2198</v>
      </c>
      <c r="J2864" t="s">
        <v>10</v>
      </c>
      <c r="K2864" t="str">
        <f>IF(AND(I2864&gt;600,I2864&lt;=1000),"600-1000CC",IF(AND(I2864&gt;1000,I2864&lt;=2000),"1000-2000CC",IF(AND(I2864&gt;2000,I2864&lt;=3000),"2000-3000CC",IF(AND(I2864&gt;3000,I2864&lt;=4000),"3000-4000CC",IF(AND(I2864&gt;4000,I2864&lt;=5000),"4000-5000CC",IF(AND(I2864&gt;5000,I2864&lt;=6000),"&gt;5000CC"))))))</f>
        <v>2000-3000CC</v>
      </c>
    </row>
    <row r="2865" spans="1:11" x14ac:dyDescent="0.3">
      <c r="A2865">
        <v>3471</v>
      </c>
      <c r="B2865" t="s">
        <v>788</v>
      </c>
      <c r="C2865" s="10">
        <v>5.29</v>
      </c>
      <c r="D2865" s="3">
        <v>119391</v>
      </c>
      <c r="E2865" t="s">
        <v>7</v>
      </c>
      <c r="F2865" t="s">
        <v>8</v>
      </c>
      <c r="G2865" t="s">
        <v>9</v>
      </c>
      <c r="H2865">
        <v>2015</v>
      </c>
      <c r="I2865">
        <v>1497</v>
      </c>
      <c r="J2865" t="s">
        <v>61</v>
      </c>
      <c r="K2865" t="str">
        <f>IF(AND(I2865&gt;600,I2865&lt;=1000),"600-1000CC",IF(AND(I2865&gt;1000,I2865&lt;=2000),"1000-2000CC",IF(AND(I2865&gt;2000,I2865&lt;=3000),"2000-3000CC",IF(AND(I2865&gt;3000,I2865&lt;=4000),"3000-4000CC",IF(AND(I2865&gt;4000,I2865&lt;=5000),"4000-5000CC",IF(AND(I2865&gt;5000,I2865&lt;=6000),"&gt;5000CC"))))))</f>
        <v>1000-2000CC</v>
      </c>
    </row>
    <row r="2866" spans="1:11" x14ac:dyDescent="0.3">
      <c r="A2866">
        <v>4553</v>
      </c>
      <c r="B2866" t="s">
        <v>788</v>
      </c>
      <c r="C2866" s="10">
        <v>5.29</v>
      </c>
      <c r="D2866" s="3">
        <v>111474</v>
      </c>
      <c r="E2866" t="s">
        <v>7</v>
      </c>
      <c r="F2866" t="s">
        <v>8</v>
      </c>
      <c r="G2866" t="s">
        <v>27</v>
      </c>
      <c r="H2866">
        <v>2015</v>
      </c>
      <c r="I2866">
        <v>1086</v>
      </c>
      <c r="J2866" t="s">
        <v>10</v>
      </c>
      <c r="K2866" t="str">
        <f>IF(AND(I2866&gt;600,I2866&lt;=1000),"600-1000CC",IF(AND(I2866&gt;1000,I2866&lt;=2000),"1000-2000CC",IF(AND(I2866&gt;2000,I2866&lt;=3000),"2000-3000CC",IF(AND(I2866&gt;3000,I2866&lt;=4000),"3000-4000CC",IF(AND(I2866&gt;4000,I2866&lt;=5000),"4000-5000CC",IF(AND(I2866&gt;5000,I2866&lt;=6000),"&gt;5000CC"))))))</f>
        <v>1000-2000CC</v>
      </c>
    </row>
    <row r="2867" spans="1:11" x14ac:dyDescent="0.3">
      <c r="A2867">
        <v>4959</v>
      </c>
      <c r="B2867" t="s">
        <v>464</v>
      </c>
      <c r="C2867" s="10">
        <v>5.29</v>
      </c>
      <c r="D2867" s="3">
        <v>78688</v>
      </c>
      <c r="E2867" t="s">
        <v>12</v>
      </c>
      <c r="F2867" t="s">
        <v>8</v>
      </c>
      <c r="G2867" t="s">
        <v>27</v>
      </c>
      <c r="H2867">
        <v>2014</v>
      </c>
      <c r="I2867">
        <v>2179</v>
      </c>
      <c r="J2867" t="s">
        <v>10</v>
      </c>
      <c r="K2867" t="str">
        <f>IF(AND(I2867&gt;600,I2867&lt;=1000),"600-1000CC",IF(AND(I2867&gt;1000,I2867&lt;=2000),"1000-2000CC",IF(AND(I2867&gt;2000,I2867&lt;=3000),"2000-3000CC",IF(AND(I2867&gt;3000,I2867&lt;=4000),"3000-4000CC",IF(AND(I2867&gt;4000,I2867&lt;=5000),"4000-5000CC",IF(AND(I2867&gt;5000,I2867&lt;=6000),"&gt;5000CC"))))))</f>
        <v>2000-3000CC</v>
      </c>
    </row>
    <row r="2868" spans="1:11" x14ac:dyDescent="0.3">
      <c r="A2868">
        <v>2172</v>
      </c>
      <c r="B2868" t="s">
        <v>1143</v>
      </c>
      <c r="C2868" s="10">
        <v>5.28</v>
      </c>
      <c r="D2868" s="3">
        <v>5140</v>
      </c>
      <c r="E2868" t="s">
        <v>12</v>
      </c>
      <c r="F2868" t="s">
        <v>8</v>
      </c>
      <c r="G2868" t="s">
        <v>27</v>
      </c>
      <c r="H2868">
        <v>2018</v>
      </c>
      <c r="I2868">
        <v>1498</v>
      </c>
      <c r="J2868" t="s">
        <v>10</v>
      </c>
      <c r="K2868" t="str">
        <f>IF(AND(I2868&gt;600,I2868&lt;=1000),"600-1000CC",IF(AND(I2868&gt;1000,I2868&lt;=2000),"1000-2000CC",IF(AND(I2868&gt;2000,I2868&lt;=3000),"2000-3000CC",IF(AND(I2868&gt;3000,I2868&lt;=4000),"3000-4000CC",IF(AND(I2868&gt;4000,I2868&lt;=5000),"4000-5000CC",IF(AND(I2868&gt;5000,I2868&lt;=6000),"&gt;5000CC"))))))</f>
        <v>1000-2000CC</v>
      </c>
    </row>
    <row r="2869" spans="1:11" x14ac:dyDescent="0.3">
      <c r="A2869">
        <v>4734</v>
      </c>
      <c r="B2869" t="s">
        <v>430</v>
      </c>
      <c r="C2869" s="10">
        <v>5.28</v>
      </c>
      <c r="D2869" s="3">
        <v>136782</v>
      </c>
      <c r="E2869" t="s">
        <v>7</v>
      </c>
      <c r="F2869" t="s">
        <v>8</v>
      </c>
      <c r="G2869" t="s">
        <v>9</v>
      </c>
      <c r="H2869">
        <v>2017</v>
      </c>
      <c r="I2869">
        <v>1196</v>
      </c>
      <c r="J2869" t="s">
        <v>10</v>
      </c>
      <c r="K2869" t="str">
        <f>IF(AND(I2869&gt;600,I2869&lt;=1000),"600-1000CC",IF(AND(I2869&gt;1000,I2869&lt;=2000),"1000-2000CC",IF(AND(I2869&gt;2000,I2869&lt;=3000),"2000-3000CC",IF(AND(I2869&gt;3000,I2869&lt;=4000),"3000-4000CC",IF(AND(I2869&gt;4000,I2869&lt;=5000),"4000-5000CC",IF(AND(I2869&gt;5000,I2869&lt;=6000),"&gt;5000CC"))))))</f>
        <v>1000-2000CC</v>
      </c>
    </row>
    <row r="2870" spans="1:11" x14ac:dyDescent="0.3">
      <c r="A2870">
        <v>3505</v>
      </c>
      <c r="B2870" t="s">
        <v>885</v>
      </c>
      <c r="C2870" s="10">
        <v>5.27</v>
      </c>
      <c r="D2870" s="3">
        <v>47387</v>
      </c>
      <c r="E2870" t="s">
        <v>7</v>
      </c>
      <c r="F2870" t="s">
        <v>8</v>
      </c>
      <c r="G2870" t="s">
        <v>75</v>
      </c>
      <c r="H2870">
        <v>2016</v>
      </c>
      <c r="I2870">
        <v>1197</v>
      </c>
      <c r="J2870" t="s">
        <v>289</v>
      </c>
      <c r="K2870" t="str">
        <f>IF(AND(I2870&gt;600,I2870&lt;=1000),"600-1000CC",IF(AND(I2870&gt;1000,I2870&lt;=2000),"1000-2000CC",IF(AND(I2870&gt;2000,I2870&lt;=3000),"2000-3000CC",IF(AND(I2870&gt;3000,I2870&lt;=4000),"3000-4000CC",IF(AND(I2870&gt;4000,I2870&lt;=5000),"4000-5000CC",IF(AND(I2870&gt;5000,I2870&lt;=6000),"&gt;5000CC"))))))</f>
        <v>1000-2000CC</v>
      </c>
    </row>
    <row r="2871" spans="1:11" x14ac:dyDescent="0.3">
      <c r="A2871">
        <v>4702</v>
      </c>
      <c r="B2871" t="s">
        <v>1603</v>
      </c>
      <c r="C2871" s="10">
        <v>5.27</v>
      </c>
      <c r="D2871" s="3">
        <v>5973</v>
      </c>
      <c r="E2871" t="s">
        <v>12</v>
      </c>
      <c r="F2871" t="s">
        <v>8</v>
      </c>
      <c r="G2871" t="s">
        <v>9</v>
      </c>
      <c r="H2871">
        <v>2021</v>
      </c>
      <c r="I2871">
        <v>1199</v>
      </c>
      <c r="J2871" t="s">
        <v>10</v>
      </c>
      <c r="K2871" t="str">
        <f>IF(AND(I2871&gt;600,I2871&lt;=1000),"600-1000CC",IF(AND(I2871&gt;1000,I2871&lt;=2000),"1000-2000CC",IF(AND(I2871&gt;2000,I2871&lt;=3000),"2000-3000CC",IF(AND(I2871&gt;3000,I2871&lt;=4000),"3000-4000CC",IF(AND(I2871&gt;4000,I2871&lt;=5000),"4000-5000CC",IF(AND(I2871&gt;5000,I2871&lt;=6000),"&gt;5000CC"))))))</f>
        <v>1000-2000CC</v>
      </c>
    </row>
    <row r="2872" spans="1:11" x14ac:dyDescent="0.3">
      <c r="A2872">
        <v>4800</v>
      </c>
      <c r="B2872" t="s">
        <v>40</v>
      </c>
      <c r="C2872" s="10">
        <v>5.26</v>
      </c>
      <c r="D2872" s="3">
        <v>68031</v>
      </c>
      <c r="E2872" t="s">
        <v>12</v>
      </c>
      <c r="F2872" t="s">
        <v>8</v>
      </c>
      <c r="G2872" t="s">
        <v>27</v>
      </c>
      <c r="H2872">
        <v>2017</v>
      </c>
      <c r="I2872">
        <v>799</v>
      </c>
      <c r="J2872" t="s">
        <v>10</v>
      </c>
      <c r="K2872" t="str">
        <f>IF(AND(I2872&gt;600,I2872&lt;=1000),"600-1000CC",IF(AND(I2872&gt;1000,I2872&lt;=2000),"1000-2000CC",IF(AND(I2872&gt;2000,I2872&lt;=3000),"2000-3000CC",IF(AND(I2872&gt;3000,I2872&lt;=4000),"3000-4000CC",IF(AND(I2872&gt;4000,I2872&lt;=5000),"4000-5000CC",IF(AND(I2872&gt;5000,I2872&lt;=6000),"&gt;5000CC"))))))</f>
        <v>600-1000CC</v>
      </c>
    </row>
    <row r="2873" spans="1:11" x14ac:dyDescent="0.3">
      <c r="A2873">
        <v>54</v>
      </c>
      <c r="B2873" t="s">
        <v>64</v>
      </c>
      <c r="C2873" s="10">
        <v>5.25</v>
      </c>
      <c r="D2873" s="3">
        <v>34300</v>
      </c>
      <c r="E2873" t="s">
        <v>12</v>
      </c>
      <c r="F2873" t="s">
        <v>13</v>
      </c>
      <c r="G2873" t="s">
        <v>9</v>
      </c>
      <c r="H2873">
        <v>2015</v>
      </c>
      <c r="I2873">
        <v>1198</v>
      </c>
      <c r="J2873" t="s">
        <v>10</v>
      </c>
      <c r="K2873" t="str">
        <f>IF(AND(I2873&gt;600,I2873&lt;=1000),"600-1000CC",IF(AND(I2873&gt;1000,I2873&lt;=2000),"1000-2000CC",IF(AND(I2873&gt;2000,I2873&lt;=3000),"2000-3000CC",IF(AND(I2873&gt;3000,I2873&lt;=4000),"3000-4000CC",IF(AND(I2873&gt;4000,I2873&lt;=5000),"4000-5000CC",IF(AND(I2873&gt;5000,I2873&lt;=6000),"&gt;5000CC"))))))</f>
        <v>1000-2000CC</v>
      </c>
    </row>
    <row r="2874" spans="1:11" x14ac:dyDescent="0.3">
      <c r="A2874">
        <v>82</v>
      </c>
      <c r="B2874" t="s">
        <v>90</v>
      </c>
      <c r="C2874" s="10">
        <v>5.25</v>
      </c>
      <c r="D2874" s="3">
        <v>58000</v>
      </c>
      <c r="E2874" t="s">
        <v>7</v>
      </c>
      <c r="F2874" t="s">
        <v>8</v>
      </c>
      <c r="G2874" t="s">
        <v>9</v>
      </c>
      <c r="H2874">
        <v>2013</v>
      </c>
      <c r="I2874">
        <v>1248</v>
      </c>
      <c r="J2874" t="s">
        <v>61</v>
      </c>
      <c r="K2874" t="str">
        <f>IF(AND(I2874&gt;600,I2874&lt;=1000),"600-1000CC",IF(AND(I2874&gt;1000,I2874&lt;=2000),"1000-2000CC",IF(AND(I2874&gt;2000,I2874&lt;=3000),"2000-3000CC",IF(AND(I2874&gt;3000,I2874&lt;=4000),"3000-4000CC",IF(AND(I2874&gt;4000,I2874&lt;=5000),"4000-5000CC",IF(AND(I2874&gt;5000,I2874&lt;=6000),"&gt;5000CC"))))))</f>
        <v>1000-2000CC</v>
      </c>
    </row>
    <row r="2875" spans="1:11" x14ac:dyDescent="0.3">
      <c r="A2875">
        <v>349</v>
      </c>
      <c r="B2875" t="s">
        <v>317</v>
      </c>
      <c r="C2875" s="10">
        <v>5.25</v>
      </c>
      <c r="D2875" s="3">
        <v>78744</v>
      </c>
      <c r="E2875" t="s">
        <v>7</v>
      </c>
      <c r="F2875" t="s">
        <v>8</v>
      </c>
      <c r="G2875" t="s">
        <v>27</v>
      </c>
      <c r="H2875">
        <v>2012</v>
      </c>
      <c r="I2875">
        <v>1582</v>
      </c>
      <c r="J2875" t="s">
        <v>10</v>
      </c>
      <c r="K2875" t="str">
        <f>IF(AND(I2875&gt;600,I2875&lt;=1000),"600-1000CC",IF(AND(I2875&gt;1000,I2875&lt;=2000),"1000-2000CC",IF(AND(I2875&gt;2000,I2875&lt;=3000),"2000-3000CC",IF(AND(I2875&gt;3000,I2875&lt;=4000),"3000-4000CC",IF(AND(I2875&gt;4000,I2875&lt;=5000),"4000-5000CC",IF(AND(I2875&gt;5000,I2875&lt;=6000),"&gt;5000CC"))))))</f>
        <v>1000-2000CC</v>
      </c>
    </row>
    <row r="2876" spans="1:11" x14ac:dyDescent="0.3">
      <c r="A2876">
        <v>458</v>
      </c>
      <c r="B2876" t="s">
        <v>400</v>
      </c>
      <c r="C2876" s="10">
        <v>5.25</v>
      </c>
      <c r="D2876" s="3">
        <v>28217</v>
      </c>
      <c r="E2876" t="s">
        <v>12</v>
      </c>
      <c r="F2876" t="s">
        <v>13</v>
      </c>
      <c r="G2876" t="s">
        <v>27</v>
      </c>
      <c r="H2876">
        <v>2018</v>
      </c>
      <c r="I2876">
        <v>998</v>
      </c>
      <c r="J2876" t="s">
        <v>10</v>
      </c>
      <c r="K2876" t="str">
        <f>IF(AND(I2876&gt;600,I2876&lt;=1000),"600-1000CC",IF(AND(I2876&gt;1000,I2876&lt;=2000),"1000-2000CC",IF(AND(I2876&gt;2000,I2876&lt;=3000),"2000-3000CC",IF(AND(I2876&gt;3000,I2876&lt;=4000),"3000-4000CC",IF(AND(I2876&gt;4000,I2876&lt;=5000),"4000-5000CC",IF(AND(I2876&gt;5000,I2876&lt;=6000),"&gt;5000CC"))))))</f>
        <v>600-1000CC</v>
      </c>
    </row>
    <row r="2877" spans="1:11" x14ac:dyDescent="0.3">
      <c r="A2877">
        <v>482</v>
      </c>
      <c r="B2877" t="s">
        <v>421</v>
      </c>
      <c r="C2877" s="10">
        <v>5.25</v>
      </c>
      <c r="D2877" s="3">
        <v>64000</v>
      </c>
      <c r="E2877" t="s">
        <v>12</v>
      </c>
      <c r="F2877" t="s">
        <v>8</v>
      </c>
      <c r="G2877" t="s">
        <v>9</v>
      </c>
      <c r="H2877">
        <v>2015</v>
      </c>
      <c r="I2877">
        <v>1496</v>
      </c>
      <c r="J2877" t="s">
        <v>10</v>
      </c>
      <c r="K2877" t="str">
        <f>IF(AND(I2877&gt;600,I2877&lt;=1000),"600-1000CC",IF(AND(I2877&gt;1000,I2877&lt;=2000),"1000-2000CC",IF(AND(I2877&gt;2000,I2877&lt;=3000),"2000-3000CC",IF(AND(I2877&gt;3000,I2877&lt;=4000),"3000-4000CC",IF(AND(I2877&gt;4000,I2877&lt;=5000),"4000-5000CC",IF(AND(I2877&gt;5000,I2877&lt;=6000),"&gt;5000CC"))))))</f>
        <v>1000-2000CC</v>
      </c>
    </row>
    <row r="2878" spans="1:11" x14ac:dyDescent="0.3">
      <c r="A2878">
        <v>868</v>
      </c>
      <c r="B2878" t="s">
        <v>645</v>
      </c>
      <c r="C2878" s="10">
        <v>5.25</v>
      </c>
      <c r="D2878" s="3">
        <v>77200</v>
      </c>
      <c r="E2878" t="s">
        <v>7</v>
      </c>
      <c r="F2878" t="s">
        <v>8</v>
      </c>
      <c r="G2878" t="s">
        <v>9</v>
      </c>
      <c r="H2878">
        <v>2014</v>
      </c>
      <c r="I2878">
        <v>1968</v>
      </c>
      <c r="J2878" t="s">
        <v>61</v>
      </c>
      <c r="K2878" t="str">
        <f>IF(AND(I2878&gt;600,I2878&lt;=1000),"600-1000CC",IF(AND(I2878&gt;1000,I2878&lt;=2000),"1000-2000CC",IF(AND(I2878&gt;2000,I2878&lt;=3000),"2000-3000CC",IF(AND(I2878&gt;3000,I2878&lt;=4000),"3000-4000CC",IF(AND(I2878&gt;4000,I2878&lt;=5000),"4000-5000CC",IF(AND(I2878&gt;5000,I2878&lt;=6000),"&gt;5000CC"))))))</f>
        <v>1000-2000CC</v>
      </c>
    </row>
    <row r="2879" spans="1:11" x14ac:dyDescent="0.3">
      <c r="A2879">
        <v>929</v>
      </c>
      <c r="B2879" t="s">
        <v>445</v>
      </c>
      <c r="C2879" s="10">
        <v>5.25</v>
      </c>
      <c r="D2879" s="3">
        <v>70000</v>
      </c>
      <c r="E2879" t="s">
        <v>12</v>
      </c>
      <c r="F2879" t="s">
        <v>8</v>
      </c>
      <c r="G2879" t="s">
        <v>75</v>
      </c>
      <c r="H2879">
        <v>2016</v>
      </c>
      <c r="I2879">
        <v>1598</v>
      </c>
      <c r="J2879" t="s">
        <v>10</v>
      </c>
      <c r="K2879" t="str">
        <f>IF(AND(I2879&gt;600,I2879&lt;=1000),"600-1000CC",IF(AND(I2879&gt;1000,I2879&lt;=2000),"1000-2000CC",IF(AND(I2879&gt;2000,I2879&lt;=3000),"2000-3000CC",IF(AND(I2879&gt;3000,I2879&lt;=4000),"3000-4000CC",IF(AND(I2879&gt;4000,I2879&lt;=5000),"4000-5000CC",IF(AND(I2879&gt;5000,I2879&lt;=6000),"&gt;5000CC"))))))</f>
        <v>1000-2000CC</v>
      </c>
    </row>
    <row r="2880" spans="1:11" x14ac:dyDescent="0.3">
      <c r="A2880">
        <v>1008</v>
      </c>
      <c r="B2880" t="s">
        <v>732</v>
      </c>
      <c r="C2880" s="10">
        <v>5.25</v>
      </c>
      <c r="D2880" s="3">
        <v>57000</v>
      </c>
      <c r="E2880" t="s">
        <v>12</v>
      </c>
      <c r="F2880" t="s">
        <v>8</v>
      </c>
      <c r="G2880" t="s">
        <v>27</v>
      </c>
      <c r="H2880">
        <v>2017</v>
      </c>
      <c r="I2880">
        <v>1462</v>
      </c>
      <c r="J2880" t="s">
        <v>10</v>
      </c>
      <c r="K2880" t="str">
        <f>IF(AND(I2880&gt;600,I2880&lt;=1000),"600-1000CC",IF(AND(I2880&gt;1000,I2880&lt;=2000),"1000-2000CC",IF(AND(I2880&gt;2000,I2880&lt;=3000),"2000-3000CC",IF(AND(I2880&gt;3000,I2880&lt;=4000),"3000-4000CC",IF(AND(I2880&gt;4000,I2880&lt;=5000),"4000-5000CC",IF(AND(I2880&gt;5000,I2880&lt;=6000),"&gt;5000CC"))))))</f>
        <v>1000-2000CC</v>
      </c>
    </row>
    <row r="2881" spans="1:11" x14ac:dyDescent="0.3">
      <c r="A2881">
        <v>1176</v>
      </c>
      <c r="B2881" t="s">
        <v>813</v>
      </c>
      <c r="C2881" s="10">
        <v>5.25</v>
      </c>
      <c r="D2881" s="3">
        <v>70372</v>
      </c>
      <c r="E2881" t="s">
        <v>7</v>
      </c>
      <c r="F2881" t="s">
        <v>8</v>
      </c>
      <c r="G2881" t="s">
        <v>9</v>
      </c>
      <c r="H2881">
        <v>2013</v>
      </c>
      <c r="I2881">
        <v>624</v>
      </c>
      <c r="J2881" t="s">
        <v>127</v>
      </c>
      <c r="K2881" t="str">
        <f>IF(AND(I2881&gt;600,I2881&lt;=1000),"600-1000CC",IF(AND(I2881&gt;1000,I2881&lt;=2000),"1000-2000CC",IF(AND(I2881&gt;2000,I2881&lt;=3000),"2000-3000CC",IF(AND(I2881&gt;3000,I2881&lt;=4000),"3000-4000CC",IF(AND(I2881&gt;4000,I2881&lt;=5000),"4000-5000CC",IF(AND(I2881&gt;5000,I2881&lt;=6000),"&gt;5000CC"))))))</f>
        <v>600-1000CC</v>
      </c>
    </row>
    <row r="2882" spans="1:11" x14ac:dyDescent="0.3">
      <c r="A2882">
        <v>1191</v>
      </c>
      <c r="B2882" t="s">
        <v>368</v>
      </c>
      <c r="C2882" s="10">
        <v>5.25</v>
      </c>
      <c r="D2882" s="3">
        <v>43000</v>
      </c>
      <c r="E2882" t="s">
        <v>7</v>
      </c>
      <c r="F2882" t="s">
        <v>8</v>
      </c>
      <c r="G2882" t="s">
        <v>9</v>
      </c>
      <c r="H2882">
        <v>2016</v>
      </c>
      <c r="I2882">
        <v>1998</v>
      </c>
      <c r="J2882" t="s">
        <v>10</v>
      </c>
      <c r="K2882" t="str">
        <f>IF(AND(I2882&gt;600,I2882&lt;=1000),"600-1000CC",IF(AND(I2882&gt;1000,I2882&lt;=2000),"1000-2000CC",IF(AND(I2882&gt;2000,I2882&lt;=3000),"2000-3000CC",IF(AND(I2882&gt;3000,I2882&lt;=4000),"3000-4000CC",IF(AND(I2882&gt;4000,I2882&lt;=5000),"4000-5000CC",IF(AND(I2882&gt;5000,I2882&lt;=6000),"&gt;5000CC"))))))</f>
        <v>1000-2000CC</v>
      </c>
    </row>
    <row r="2883" spans="1:11" x14ac:dyDescent="0.3">
      <c r="A2883">
        <v>1258</v>
      </c>
      <c r="B2883" t="s">
        <v>842</v>
      </c>
      <c r="C2883" s="10">
        <v>5.25</v>
      </c>
      <c r="D2883" s="3">
        <v>18270</v>
      </c>
      <c r="E2883" t="s">
        <v>12</v>
      </c>
      <c r="F2883" t="s">
        <v>13</v>
      </c>
      <c r="G2883" t="s">
        <v>9</v>
      </c>
      <c r="H2883">
        <v>2022</v>
      </c>
      <c r="I2883">
        <v>1373</v>
      </c>
      <c r="J2883" t="s">
        <v>10</v>
      </c>
      <c r="K2883" t="str">
        <f>IF(AND(I2883&gt;600,I2883&lt;=1000),"600-1000CC",IF(AND(I2883&gt;1000,I2883&lt;=2000),"1000-2000CC",IF(AND(I2883&gt;2000,I2883&lt;=3000),"2000-3000CC",IF(AND(I2883&gt;3000,I2883&lt;=4000),"3000-4000CC",IF(AND(I2883&gt;4000,I2883&lt;=5000),"4000-5000CC",IF(AND(I2883&gt;5000,I2883&lt;=6000),"&gt;5000CC"))))))</f>
        <v>1000-2000CC</v>
      </c>
    </row>
    <row r="2884" spans="1:11" x14ac:dyDescent="0.3">
      <c r="A2884">
        <v>1326</v>
      </c>
      <c r="B2884" t="s">
        <v>873</v>
      </c>
      <c r="C2884" s="10">
        <v>5.25</v>
      </c>
      <c r="D2884" s="3">
        <v>75000</v>
      </c>
      <c r="E2884" t="s">
        <v>12</v>
      </c>
      <c r="F2884" t="s">
        <v>13</v>
      </c>
      <c r="G2884" t="s">
        <v>9</v>
      </c>
      <c r="H2884">
        <v>2016</v>
      </c>
      <c r="I2884">
        <v>1968</v>
      </c>
      <c r="J2884" t="s">
        <v>10</v>
      </c>
      <c r="K2884" t="str">
        <f>IF(AND(I2884&gt;600,I2884&lt;=1000),"600-1000CC",IF(AND(I2884&gt;1000,I2884&lt;=2000),"1000-2000CC",IF(AND(I2884&gt;2000,I2884&lt;=3000),"2000-3000CC",IF(AND(I2884&gt;3000,I2884&lt;=4000),"3000-4000CC",IF(AND(I2884&gt;4000,I2884&lt;=5000),"4000-5000CC",IF(AND(I2884&gt;5000,I2884&lt;=6000),"&gt;5000CC"))))))</f>
        <v>1000-2000CC</v>
      </c>
    </row>
    <row r="2885" spans="1:11" x14ac:dyDescent="0.3">
      <c r="A2885">
        <v>1482</v>
      </c>
      <c r="B2885" t="s">
        <v>813</v>
      </c>
      <c r="C2885" s="10">
        <v>5.25</v>
      </c>
      <c r="D2885" s="3">
        <v>70372</v>
      </c>
      <c r="E2885" t="s">
        <v>7</v>
      </c>
      <c r="F2885" t="s">
        <v>8</v>
      </c>
      <c r="G2885" t="s">
        <v>9</v>
      </c>
      <c r="H2885">
        <v>2013</v>
      </c>
      <c r="I2885">
        <v>2998</v>
      </c>
      <c r="J2885" t="s">
        <v>61</v>
      </c>
      <c r="K2885" t="str">
        <f>IF(AND(I2885&gt;600,I2885&lt;=1000),"600-1000CC",IF(AND(I2885&gt;1000,I2885&lt;=2000),"1000-2000CC",IF(AND(I2885&gt;2000,I2885&lt;=3000),"2000-3000CC",IF(AND(I2885&gt;3000,I2885&lt;=4000),"3000-4000CC",IF(AND(I2885&gt;4000,I2885&lt;=5000),"4000-5000CC",IF(AND(I2885&gt;5000,I2885&lt;=6000),"&gt;5000CC"))))))</f>
        <v>2000-3000CC</v>
      </c>
    </row>
    <row r="2886" spans="1:11" x14ac:dyDescent="0.3">
      <c r="A2886">
        <v>1502</v>
      </c>
      <c r="B2886" t="s">
        <v>798</v>
      </c>
      <c r="C2886" s="10">
        <v>5.25</v>
      </c>
      <c r="D2886" s="3">
        <v>12000</v>
      </c>
      <c r="E2886" t="s">
        <v>12</v>
      </c>
      <c r="F2886" t="s">
        <v>8</v>
      </c>
      <c r="G2886" t="s">
        <v>9</v>
      </c>
      <c r="H2886">
        <v>2021</v>
      </c>
      <c r="I2886">
        <v>1956</v>
      </c>
      <c r="J2886" t="s">
        <v>10</v>
      </c>
      <c r="K2886" t="str">
        <f>IF(AND(I2886&gt;600,I2886&lt;=1000),"600-1000CC",IF(AND(I2886&gt;1000,I2886&lt;=2000),"1000-2000CC",IF(AND(I2886&gt;2000,I2886&lt;=3000),"2000-3000CC",IF(AND(I2886&gt;3000,I2886&lt;=4000),"3000-4000CC",IF(AND(I2886&gt;4000,I2886&lt;=5000),"4000-5000CC",IF(AND(I2886&gt;5000,I2886&lt;=6000),"&gt;5000CC"))))))</f>
        <v>1000-2000CC</v>
      </c>
    </row>
    <row r="2887" spans="1:11" x14ac:dyDescent="0.3">
      <c r="A2887">
        <v>1517</v>
      </c>
      <c r="B2887" t="s">
        <v>368</v>
      </c>
      <c r="C2887" s="10">
        <v>5.25</v>
      </c>
      <c r="D2887" s="3">
        <v>43000</v>
      </c>
      <c r="E2887" t="s">
        <v>7</v>
      </c>
      <c r="F2887" t="s">
        <v>8</v>
      </c>
      <c r="G2887" t="s">
        <v>9</v>
      </c>
      <c r="H2887">
        <v>2016</v>
      </c>
      <c r="I2887">
        <v>1196</v>
      </c>
      <c r="J2887" t="s">
        <v>10</v>
      </c>
      <c r="K2887" t="str">
        <f>IF(AND(I2887&gt;600,I2887&lt;=1000),"600-1000CC",IF(AND(I2887&gt;1000,I2887&lt;=2000),"1000-2000CC",IF(AND(I2887&gt;2000,I2887&lt;=3000),"2000-3000CC",IF(AND(I2887&gt;3000,I2887&lt;=4000),"3000-4000CC",IF(AND(I2887&gt;4000,I2887&lt;=5000),"4000-5000CC",IF(AND(I2887&gt;5000,I2887&lt;=6000),"&gt;5000CC"))))))</f>
        <v>1000-2000CC</v>
      </c>
    </row>
    <row r="2888" spans="1:11" x14ac:dyDescent="0.3">
      <c r="A2888">
        <v>1701</v>
      </c>
      <c r="B2888" t="s">
        <v>447</v>
      </c>
      <c r="C2888" s="10">
        <v>5.25</v>
      </c>
      <c r="D2888" s="3">
        <v>33500</v>
      </c>
      <c r="E2888" t="s">
        <v>12</v>
      </c>
      <c r="F2888" t="s">
        <v>8</v>
      </c>
      <c r="G2888" t="s">
        <v>9</v>
      </c>
      <c r="H2888">
        <v>2018</v>
      </c>
      <c r="I2888">
        <v>1582</v>
      </c>
      <c r="J2888" t="s">
        <v>10</v>
      </c>
      <c r="K2888" t="str">
        <f>IF(AND(I2888&gt;600,I2888&lt;=1000),"600-1000CC",IF(AND(I2888&gt;1000,I2888&lt;=2000),"1000-2000CC",IF(AND(I2888&gt;2000,I2888&lt;=3000),"2000-3000CC",IF(AND(I2888&gt;3000,I2888&lt;=4000),"3000-4000CC",IF(AND(I2888&gt;4000,I2888&lt;=5000),"4000-5000CC",IF(AND(I2888&gt;5000,I2888&lt;=6000),"&gt;5000CC"))))))</f>
        <v>1000-2000CC</v>
      </c>
    </row>
    <row r="2889" spans="1:11" x14ac:dyDescent="0.3">
      <c r="A2889">
        <v>1781</v>
      </c>
      <c r="B2889" t="s">
        <v>447</v>
      </c>
      <c r="C2889" s="10">
        <v>5.25</v>
      </c>
      <c r="D2889" s="3">
        <v>19400</v>
      </c>
      <c r="E2889" t="s">
        <v>12</v>
      </c>
      <c r="F2889" t="s">
        <v>8</v>
      </c>
      <c r="G2889" t="s">
        <v>9</v>
      </c>
      <c r="H2889">
        <v>2018</v>
      </c>
      <c r="I2889">
        <v>1197</v>
      </c>
      <c r="J2889" t="s">
        <v>10</v>
      </c>
      <c r="K2889" t="str">
        <f>IF(AND(I2889&gt;600,I2889&lt;=1000),"600-1000CC",IF(AND(I2889&gt;1000,I2889&lt;=2000),"1000-2000CC",IF(AND(I2889&gt;2000,I2889&lt;=3000),"2000-3000CC",IF(AND(I2889&gt;3000,I2889&lt;=4000),"3000-4000CC",IF(AND(I2889&gt;4000,I2889&lt;=5000),"4000-5000CC",IF(AND(I2889&gt;5000,I2889&lt;=6000),"&gt;5000CC"))))))</f>
        <v>1000-2000CC</v>
      </c>
    </row>
    <row r="2890" spans="1:11" x14ac:dyDescent="0.3">
      <c r="A2890">
        <v>1824</v>
      </c>
      <c r="B2890" t="s">
        <v>1017</v>
      </c>
      <c r="C2890" s="10">
        <v>5.25</v>
      </c>
      <c r="D2890" s="3">
        <v>29584</v>
      </c>
      <c r="E2890" t="s">
        <v>12</v>
      </c>
      <c r="F2890" t="s">
        <v>13</v>
      </c>
      <c r="G2890" t="s">
        <v>9</v>
      </c>
      <c r="H2890">
        <v>2016</v>
      </c>
      <c r="I2890">
        <v>999</v>
      </c>
      <c r="J2890" t="s">
        <v>61</v>
      </c>
      <c r="K2890" t="str">
        <f>IF(AND(I2890&gt;600,I2890&lt;=1000),"600-1000CC",IF(AND(I2890&gt;1000,I2890&lt;=2000),"1000-2000CC",IF(AND(I2890&gt;2000,I2890&lt;=3000),"2000-3000CC",IF(AND(I2890&gt;3000,I2890&lt;=4000),"3000-4000CC",IF(AND(I2890&gt;4000,I2890&lt;=5000),"4000-5000CC",IF(AND(I2890&gt;5000,I2890&lt;=6000),"&gt;5000CC"))))))</f>
        <v>600-1000CC</v>
      </c>
    </row>
    <row r="2891" spans="1:11" x14ac:dyDescent="0.3">
      <c r="A2891">
        <v>1858</v>
      </c>
      <c r="B2891" t="s">
        <v>1026</v>
      </c>
      <c r="C2891" s="10">
        <v>5.25</v>
      </c>
      <c r="D2891" s="3">
        <v>110000</v>
      </c>
      <c r="E2891" t="s">
        <v>7</v>
      </c>
      <c r="F2891" t="s">
        <v>8</v>
      </c>
      <c r="G2891" t="s">
        <v>9</v>
      </c>
      <c r="H2891">
        <v>2015</v>
      </c>
      <c r="I2891">
        <v>1462</v>
      </c>
      <c r="J2891" t="s">
        <v>10</v>
      </c>
      <c r="K2891" t="str">
        <f>IF(AND(I2891&gt;600,I2891&lt;=1000),"600-1000CC",IF(AND(I2891&gt;1000,I2891&lt;=2000),"1000-2000CC",IF(AND(I2891&gt;2000,I2891&lt;=3000),"2000-3000CC",IF(AND(I2891&gt;3000,I2891&lt;=4000),"3000-4000CC",IF(AND(I2891&gt;4000,I2891&lt;=5000),"4000-5000CC",IF(AND(I2891&gt;5000,I2891&lt;=6000),"&gt;5000CC"))))))</f>
        <v>1000-2000CC</v>
      </c>
    </row>
    <row r="2892" spans="1:11" x14ac:dyDescent="0.3">
      <c r="A2892">
        <v>1929</v>
      </c>
      <c r="B2892" t="s">
        <v>1051</v>
      </c>
      <c r="C2892" s="10">
        <v>5.25</v>
      </c>
      <c r="D2892" s="3">
        <v>45000</v>
      </c>
      <c r="E2892" t="s">
        <v>12</v>
      </c>
      <c r="F2892" t="s">
        <v>13</v>
      </c>
      <c r="G2892" t="s">
        <v>9</v>
      </c>
      <c r="H2892">
        <v>2011</v>
      </c>
      <c r="I2892">
        <v>2987</v>
      </c>
      <c r="J2892" t="s">
        <v>10</v>
      </c>
      <c r="K2892" t="str">
        <f>IF(AND(I2892&gt;600,I2892&lt;=1000),"600-1000CC",IF(AND(I2892&gt;1000,I2892&lt;=2000),"1000-2000CC",IF(AND(I2892&gt;2000,I2892&lt;=3000),"2000-3000CC",IF(AND(I2892&gt;3000,I2892&lt;=4000),"3000-4000CC",IF(AND(I2892&gt;4000,I2892&lt;=5000),"4000-5000CC",IF(AND(I2892&gt;5000,I2892&lt;=6000),"&gt;5000CC"))))))</f>
        <v>2000-3000CC</v>
      </c>
    </row>
    <row r="2893" spans="1:11" x14ac:dyDescent="0.3">
      <c r="A2893">
        <v>2055</v>
      </c>
      <c r="B2893" t="s">
        <v>452</v>
      </c>
      <c r="C2893" s="10">
        <v>5.25</v>
      </c>
      <c r="D2893" s="3">
        <v>60000</v>
      </c>
      <c r="E2893" t="s">
        <v>12</v>
      </c>
      <c r="F2893" t="s">
        <v>8</v>
      </c>
      <c r="G2893" t="s">
        <v>9</v>
      </c>
      <c r="H2893">
        <v>2017</v>
      </c>
      <c r="I2893">
        <v>2179</v>
      </c>
      <c r="J2893" t="s">
        <v>10</v>
      </c>
      <c r="K2893" t="str">
        <f>IF(AND(I2893&gt;600,I2893&lt;=1000),"600-1000CC",IF(AND(I2893&gt;1000,I2893&lt;=2000),"1000-2000CC",IF(AND(I2893&gt;2000,I2893&lt;=3000),"2000-3000CC",IF(AND(I2893&gt;3000,I2893&lt;=4000),"3000-4000CC",IF(AND(I2893&gt;4000,I2893&lt;=5000),"4000-5000CC",IF(AND(I2893&gt;5000,I2893&lt;=6000),"&gt;5000CC"))))))</f>
        <v>2000-3000CC</v>
      </c>
    </row>
    <row r="2894" spans="1:11" x14ac:dyDescent="0.3">
      <c r="A2894">
        <v>2196</v>
      </c>
      <c r="B2894" t="s">
        <v>1149</v>
      </c>
      <c r="C2894" s="10">
        <v>5.25</v>
      </c>
      <c r="D2894" s="3">
        <v>22000</v>
      </c>
      <c r="E2894" t="s">
        <v>12</v>
      </c>
      <c r="F2894" t="s">
        <v>13</v>
      </c>
      <c r="G2894" t="s">
        <v>9</v>
      </c>
      <c r="H2894">
        <v>2018</v>
      </c>
      <c r="I2894">
        <v>1498</v>
      </c>
      <c r="J2894" t="s">
        <v>10</v>
      </c>
      <c r="K2894" t="str">
        <f>IF(AND(I2894&gt;600,I2894&lt;=1000),"600-1000CC",IF(AND(I2894&gt;1000,I2894&lt;=2000),"1000-2000CC",IF(AND(I2894&gt;2000,I2894&lt;=3000),"2000-3000CC",IF(AND(I2894&gt;3000,I2894&lt;=4000),"3000-4000CC",IF(AND(I2894&gt;4000,I2894&lt;=5000),"4000-5000CC",IF(AND(I2894&gt;5000,I2894&lt;=6000),"&gt;5000CC"))))))</f>
        <v>1000-2000CC</v>
      </c>
    </row>
    <row r="2895" spans="1:11" x14ac:dyDescent="0.3">
      <c r="A2895">
        <v>2221</v>
      </c>
      <c r="B2895" t="s">
        <v>1087</v>
      </c>
      <c r="C2895" s="10">
        <v>5.25</v>
      </c>
      <c r="D2895" s="3">
        <v>101000</v>
      </c>
      <c r="E2895" t="s">
        <v>7</v>
      </c>
      <c r="F2895" t="s">
        <v>8</v>
      </c>
      <c r="G2895" t="s">
        <v>9</v>
      </c>
      <c r="H2895">
        <v>2015</v>
      </c>
      <c r="I2895">
        <v>1598</v>
      </c>
      <c r="J2895" t="s">
        <v>10</v>
      </c>
      <c r="K2895" t="str">
        <f>IF(AND(I2895&gt;600,I2895&lt;=1000),"600-1000CC",IF(AND(I2895&gt;1000,I2895&lt;=2000),"1000-2000CC",IF(AND(I2895&gt;2000,I2895&lt;=3000),"2000-3000CC",IF(AND(I2895&gt;3000,I2895&lt;=4000),"3000-4000CC",IF(AND(I2895&gt;4000,I2895&lt;=5000),"4000-5000CC",IF(AND(I2895&gt;5000,I2895&lt;=6000),"&gt;5000CC"))))))</f>
        <v>1000-2000CC</v>
      </c>
    </row>
    <row r="2896" spans="1:11" x14ac:dyDescent="0.3">
      <c r="A2896">
        <v>2500</v>
      </c>
      <c r="B2896" t="s">
        <v>429</v>
      </c>
      <c r="C2896" s="10">
        <v>5.25</v>
      </c>
      <c r="D2896" s="3">
        <v>55352</v>
      </c>
      <c r="E2896" t="s">
        <v>7</v>
      </c>
      <c r="F2896" t="s">
        <v>8</v>
      </c>
      <c r="G2896" t="s">
        <v>9</v>
      </c>
      <c r="H2896">
        <v>2013</v>
      </c>
      <c r="I2896">
        <v>1997</v>
      </c>
      <c r="J2896" t="s">
        <v>61</v>
      </c>
      <c r="K2896" t="str">
        <f>IF(AND(I2896&gt;600,I2896&lt;=1000),"600-1000CC",IF(AND(I2896&gt;1000,I2896&lt;=2000),"1000-2000CC",IF(AND(I2896&gt;2000,I2896&lt;=3000),"2000-3000CC",IF(AND(I2896&gt;3000,I2896&lt;=4000),"3000-4000CC",IF(AND(I2896&gt;4000,I2896&lt;=5000),"4000-5000CC",IF(AND(I2896&gt;5000,I2896&lt;=6000),"&gt;5000CC"))))))</f>
        <v>1000-2000CC</v>
      </c>
    </row>
    <row r="2897" spans="1:11" x14ac:dyDescent="0.3">
      <c r="A2897">
        <v>2514</v>
      </c>
      <c r="B2897" t="s">
        <v>941</v>
      </c>
      <c r="C2897" s="10">
        <v>5.25</v>
      </c>
      <c r="D2897" s="3">
        <v>26000</v>
      </c>
      <c r="E2897" t="s">
        <v>12</v>
      </c>
      <c r="F2897" t="s">
        <v>8</v>
      </c>
      <c r="G2897" t="s">
        <v>9</v>
      </c>
      <c r="H2897">
        <v>2018</v>
      </c>
      <c r="I2897">
        <v>1197</v>
      </c>
      <c r="J2897" t="s">
        <v>10</v>
      </c>
      <c r="K2897" t="str">
        <f>IF(AND(I2897&gt;600,I2897&lt;=1000),"600-1000CC",IF(AND(I2897&gt;1000,I2897&lt;=2000),"1000-2000CC",IF(AND(I2897&gt;2000,I2897&lt;=3000),"2000-3000CC",IF(AND(I2897&gt;3000,I2897&lt;=4000),"3000-4000CC",IF(AND(I2897&gt;4000,I2897&lt;=5000),"4000-5000CC",IF(AND(I2897&gt;5000,I2897&lt;=6000),"&gt;5000CC"))))))</f>
        <v>1000-2000CC</v>
      </c>
    </row>
    <row r="2898" spans="1:11" x14ac:dyDescent="0.3">
      <c r="A2898">
        <v>2529</v>
      </c>
      <c r="B2898" t="s">
        <v>1267</v>
      </c>
      <c r="C2898" s="10">
        <v>5.25</v>
      </c>
      <c r="D2898" s="3">
        <v>67000</v>
      </c>
      <c r="E2898" t="s">
        <v>7</v>
      </c>
      <c r="F2898" t="s">
        <v>8</v>
      </c>
      <c r="G2898" t="s">
        <v>9</v>
      </c>
      <c r="H2898">
        <v>2016</v>
      </c>
      <c r="I2898">
        <v>1582</v>
      </c>
      <c r="J2898" t="s">
        <v>10</v>
      </c>
      <c r="K2898" t="str">
        <f>IF(AND(I2898&gt;600,I2898&lt;=1000),"600-1000CC",IF(AND(I2898&gt;1000,I2898&lt;=2000),"1000-2000CC",IF(AND(I2898&gt;2000,I2898&lt;=3000),"2000-3000CC",IF(AND(I2898&gt;3000,I2898&lt;=4000),"3000-4000CC",IF(AND(I2898&gt;4000,I2898&lt;=5000),"4000-5000CC",IF(AND(I2898&gt;5000,I2898&lt;=6000),"&gt;5000CC"))))))</f>
        <v>1000-2000CC</v>
      </c>
    </row>
    <row r="2899" spans="1:11" x14ac:dyDescent="0.3">
      <c r="A2899">
        <v>2556</v>
      </c>
      <c r="B2899" t="s">
        <v>42</v>
      </c>
      <c r="C2899" s="10">
        <v>5.25</v>
      </c>
      <c r="D2899" s="3">
        <v>73000</v>
      </c>
      <c r="E2899" t="s">
        <v>12</v>
      </c>
      <c r="F2899" t="s">
        <v>13</v>
      </c>
      <c r="G2899" t="s">
        <v>9</v>
      </c>
      <c r="H2899">
        <v>2015</v>
      </c>
      <c r="I2899">
        <v>1193</v>
      </c>
      <c r="J2899" t="s">
        <v>10</v>
      </c>
      <c r="K2899" t="str">
        <f>IF(AND(I2899&gt;600,I2899&lt;=1000),"600-1000CC",IF(AND(I2899&gt;1000,I2899&lt;=2000),"1000-2000CC",IF(AND(I2899&gt;2000,I2899&lt;=3000),"2000-3000CC",IF(AND(I2899&gt;3000,I2899&lt;=4000),"3000-4000CC",IF(AND(I2899&gt;4000,I2899&lt;=5000),"4000-5000CC",IF(AND(I2899&gt;5000,I2899&lt;=6000),"&gt;5000CC"))))))</f>
        <v>1000-2000CC</v>
      </c>
    </row>
    <row r="2900" spans="1:11" x14ac:dyDescent="0.3">
      <c r="A2900">
        <v>2607</v>
      </c>
      <c r="B2900" t="s">
        <v>1295</v>
      </c>
      <c r="C2900" s="10">
        <v>5.25</v>
      </c>
      <c r="D2900" s="3">
        <v>40000</v>
      </c>
      <c r="E2900" t="s">
        <v>12</v>
      </c>
      <c r="F2900" t="s">
        <v>13</v>
      </c>
      <c r="G2900" t="s">
        <v>9</v>
      </c>
      <c r="H2900">
        <v>2020</v>
      </c>
      <c r="I2900">
        <v>1582</v>
      </c>
      <c r="J2900" t="s">
        <v>10</v>
      </c>
      <c r="K2900" t="str">
        <f>IF(AND(I2900&gt;600,I2900&lt;=1000),"600-1000CC",IF(AND(I2900&gt;1000,I2900&lt;=2000),"1000-2000CC",IF(AND(I2900&gt;2000,I2900&lt;=3000),"2000-3000CC",IF(AND(I2900&gt;3000,I2900&lt;=4000),"3000-4000CC",IF(AND(I2900&gt;4000,I2900&lt;=5000),"4000-5000CC",IF(AND(I2900&gt;5000,I2900&lt;=6000),"&gt;5000CC"))))))</f>
        <v>1000-2000CC</v>
      </c>
    </row>
    <row r="2901" spans="1:11" x14ac:dyDescent="0.3">
      <c r="A2901">
        <v>2628</v>
      </c>
      <c r="B2901" t="s">
        <v>693</v>
      </c>
      <c r="C2901" s="10">
        <v>5.25</v>
      </c>
      <c r="D2901" s="3">
        <v>35000</v>
      </c>
      <c r="E2901" t="s">
        <v>12</v>
      </c>
      <c r="F2901" t="s">
        <v>8</v>
      </c>
      <c r="G2901" t="s">
        <v>9</v>
      </c>
      <c r="H2901">
        <v>2019</v>
      </c>
      <c r="I2901">
        <v>998</v>
      </c>
      <c r="J2901" t="s">
        <v>10</v>
      </c>
      <c r="K2901" t="str">
        <f>IF(AND(I2901&gt;600,I2901&lt;=1000),"600-1000CC",IF(AND(I2901&gt;1000,I2901&lt;=2000),"1000-2000CC",IF(AND(I2901&gt;2000,I2901&lt;=3000),"2000-3000CC",IF(AND(I2901&gt;3000,I2901&lt;=4000),"3000-4000CC",IF(AND(I2901&gt;4000,I2901&lt;=5000),"4000-5000CC",IF(AND(I2901&gt;5000,I2901&lt;=6000),"&gt;5000CC"))))))</f>
        <v>600-1000CC</v>
      </c>
    </row>
    <row r="2902" spans="1:11" x14ac:dyDescent="0.3">
      <c r="A2902">
        <v>2726</v>
      </c>
      <c r="B2902" t="s">
        <v>728</v>
      </c>
      <c r="C2902" s="10">
        <v>5.25</v>
      </c>
      <c r="D2902" s="3">
        <v>16419</v>
      </c>
      <c r="E2902" t="s">
        <v>12</v>
      </c>
      <c r="F2902" t="s">
        <v>8</v>
      </c>
      <c r="G2902" t="s">
        <v>9</v>
      </c>
      <c r="H2902">
        <v>2018</v>
      </c>
      <c r="I2902">
        <v>1199</v>
      </c>
      <c r="J2902" t="s">
        <v>10</v>
      </c>
      <c r="K2902" t="str">
        <f>IF(AND(I2902&gt;600,I2902&lt;=1000),"600-1000CC",IF(AND(I2902&gt;1000,I2902&lt;=2000),"1000-2000CC",IF(AND(I2902&gt;2000,I2902&lt;=3000),"2000-3000CC",IF(AND(I2902&gt;3000,I2902&lt;=4000),"3000-4000CC",IF(AND(I2902&gt;4000,I2902&lt;=5000),"4000-5000CC",IF(AND(I2902&gt;5000,I2902&lt;=6000),"&gt;5000CC"))))))</f>
        <v>1000-2000CC</v>
      </c>
    </row>
    <row r="2903" spans="1:11" x14ac:dyDescent="0.3">
      <c r="A2903">
        <v>2842</v>
      </c>
      <c r="B2903" t="s">
        <v>641</v>
      </c>
      <c r="C2903" s="10">
        <v>5.25</v>
      </c>
      <c r="D2903" s="3">
        <v>50000</v>
      </c>
      <c r="E2903" t="s">
        <v>12</v>
      </c>
      <c r="F2903" t="s">
        <v>8</v>
      </c>
      <c r="G2903" t="s">
        <v>27</v>
      </c>
      <c r="H2903">
        <v>2022</v>
      </c>
      <c r="I2903">
        <v>1396</v>
      </c>
      <c r="J2903" t="s">
        <v>10</v>
      </c>
      <c r="K2903" t="str">
        <f>IF(AND(I2903&gt;600,I2903&lt;=1000),"600-1000CC",IF(AND(I2903&gt;1000,I2903&lt;=2000),"1000-2000CC",IF(AND(I2903&gt;2000,I2903&lt;=3000),"2000-3000CC",IF(AND(I2903&gt;3000,I2903&lt;=4000),"3000-4000CC",IF(AND(I2903&gt;4000,I2903&lt;=5000),"4000-5000CC",IF(AND(I2903&gt;5000,I2903&lt;=6000),"&gt;5000CC"))))))</f>
        <v>1000-2000CC</v>
      </c>
    </row>
    <row r="2904" spans="1:11" x14ac:dyDescent="0.3">
      <c r="A2904">
        <v>3374</v>
      </c>
      <c r="B2904" t="s">
        <v>285</v>
      </c>
      <c r="C2904" s="10">
        <v>5.25</v>
      </c>
      <c r="D2904" s="3">
        <v>90000</v>
      </c>
      <c r="E2904" t="s">
        <v>7</v>
      </c>
      <c r="F2904" t="s">
        <v>8</v>
      </c>
      <c r="G2904" t="s">
        <v>27</v>
      </c>
      <c r="H2904">
        <v>2013</v>
      </c>
      <c r="I2904">
        <v>2523</v>
      </c>
      <c r="J2904" t="s">
        <v>10</v>
      </c>
      <c r="K2904" t="str">
        <f>IF(AND(I2904&gt;600,I2904&lt;=1000),"600-1000CC",IF(AND(I2904&gt;1000,I2904&lt;=2000),"1000-2000CC",IF(AND(I2904&gt;2000,I2904&lt;=3000),"2000-3000CC",IF(AND(I2904&gt;3000,I2904&lt;=4000),"3000-4000CC",IF(AND(I2904&gt;4000,I2904&lt;=5000),"4000-5000CC",IF(AND(I2904&gt;5000,I2904&lt;=6000),"&gt;5000CC"))))))</f>
        <v>2000-3000CC</v>
      </c>
    </row>
    <row r="2905" spans="1:11" x14ac:dyDescent="0.3">
      <c r="A2905">
        <v>3557</v>
      </c>
      <c r="B2905" t="s">
        <v>285</v>
      </c>
      <c r="C2905" s="10">
        <v>5.25</v>
      </c>
      <c r="D2905" s="3">
        <v>164428</v>
      </c>
      <c r="E2905" t="s">
        <v>7</v>
      </c>
      <c r="F2905" t="s">
        <v>8</v>
      </c>
      <c r="G2905" t="s">
        <v>9</v>
      </c>
      <c r="H2905">
        <v>2013</v>
      </c>
      <c r="I2905">
        <v>796</v>
      </c>
      <c r="J2905" t="s">
        <v>61</v>
      </c>
      <c r="K2905" t="str">
        <f>IF(AND(I2905&gt;600,I2905&lt;=1000),"600-1000CC",IF(AND(I2905&gt;1000,I2905&lt;=2000),"1000-2000CC",IF(AND(I2905&gt;2000,I2905&lt;=3000),"2000-3000CC",IF(AND(I2905&gt;3000,I2905&lt;=4000),"3000-4000CC",IF(AND(I2905&gt;4000,I2905&lt;=5000),"4000-5000CC",IF(AND(I2905&gt;5000,I2905&lt;=6000),"&gt;5000CC"))))))</f>
        <v>600-1000CC</v>
      </c>
    </row>
    <row r="2906" spans="1:11" x14ac:dyDescent="0.3">
      <c r="A2906">
        <v>3849</v>
      </c>
      <c r="B2906" t="s">
        <v>472</v>
      </c>
      <c r="C2906" s="10">
        <v>5.25</v>
      </c>
      <c r="D2906" s="3">
        <v>80000</v>
      </c>
      <c r="E2906" t="s">
        <v>12</v>
      </c>
      <c r="F2906" t="s">
        <v>8</v>
      </c>
      <c r="G2906" t="s">
        <v>9</v>
      </c>
      <c r="H2906">
        <v>2015</v>
      </c>
      <c r="I2906">
        <v>1499</v>
      </c>
      <c r="J2906" t="s">
        <v>10</v>
      </c>
      <c r="K2906" t="str">
        <f>IF(AND(I2906&gt;600,I2906&lt;=1000),"600-1000CC",IF(AND(I2906&gt;1000,I2906&lt;=2000),"1000-2000CC",IF(AND(I2906&gt;2000,I2906&lt;=3000),"2000-3000CC",IF(AND(I2906&gt;3000,I2906&lt;=4000),"3000-4000CC",IF(AND(I2906&gt;4000,I2906&lt;=5000),"4000-5000CC",IF(AND(I2906&gt;5000,I2906&lt;=6000),"&gt;5000CC"))))))</f>
        <v>1000-2000CC</v>
      </c>
    </row>
    <row r="2907" spans="1:11" x14ac:dyDescent="0.3">
      <c r="A2907">
        <v>4403</v>
      </c>
      <c r="B2907" t="s">
        <v>90</v>
      </c>
      <c r="C2907" s="10">
        <v>5.25</v>
      </c>
      <c r="D2907" s="3">
        <v>58000</v>
      </c>
      <c r="E2907" t="s">
        <v>7</v>
      </c>
      <c r="F2907" t="s">
        <v>8</v>
      </c>
      <c r="G2907" t="s">
        <v>9</v>
      </c>
      <c r="H2907">
        <v>2013</v>
      </c>
      <c r="I2907">
        <v>1186</v>
      </c>
      <c r="J2907" t="s">
        <v>10</v>
      </c>
      <c r="K2907" t="str">
        <f>IF(AND(I2907&gt;600,I2907&lt;=1000),"600-1000CC",IF(AND(I2907&gt;1000,I2907&lt;=2000),"1000-2000CC",IF(AND(I2907&gt;2000,I2907&lt;=3000),"2000-3000CC",IF(AND(I2907&gt;3000,I2907&lt;=4000),"3000-4000CC",IF(AND(I2907&gt;4000,I2907&lt;=5000),"4000-5000CC",IF(AND(I2907&gt;5000,I2907&lt;=6000),"&gt;5000CC"))))))</f>
        <v>1000-2000CC</v>
      </c>
    </row>
    <row r="2908" spans="1:11" x14ac:dyDescent="0.3">
      <c r="A2908">
        <v>4803</v>
      </c>
      <c r="B2908" t="s">
        <v>1104</v>
      </c>
      <c r="C2908" s="10">
        <v>5.25</v>
      </c>
      <c r="D2908" s="3">
        <v>58000</v>
      </c>
      <c r="E2908" t="s">
        <v>7</v>
      </c>
      <c r="F2908" t="s">
        <v>8</v>
      </c>
      <c r="G2908" t="s">
        <v>9</v>
      </c>
      <c r="H2908">
        <v>2018</v>
      </c>
      <c r="I2908">
        <v>1198</v>
      </c>
      <c r="J2908" t="s">
        <v>10</v>
      </c>
      <c r="K2908" t="str">
        <f>IF(AND(I2908&gt;600,I2908&lt;=1000),"600-1000CC",IF(AND(I2908&gt;1000,I2908&lt;=2000),"1000-2000CC",IF(AND(I2908&gt;2000,I2908&lt;=3000),"2000-3000CC",IF(AND(I2908&gt;3000,I2908&lt;=4000),"3000-4000CC",IF(AND(I2908&gt;4000,I2908&lt;=5000),"4000-5000CC",IF(AND(I2908&gt;5000,I2908&lt;=6000),"&gt;5000CC"))))))</f>
        <v>1000-2000CC</v>
      </c>
    </row>
    <row r="2909" spans="1:11" x14ac:dyDescent="0.3">
      <c r="A2909">
        <v>4924</v>
      </c>
      <c r="B2909" t="s">
        <v>90</v>
      </c>
      <c r="C2909" s="10">
        <v>5.25</v>
      </c>
      <c r="D2909" s="3">
        <v>58000</v>
      </c>
      <c r="E2909" t="s">
        <v>7</v>
      </c>
      <c r="F2909" t="s">
        <v>8</v>
      </c>
      <c r="G2909" t="s">
        <v>9</v>
      </c>
      <c r="H2909">
        <v>2013</v>
      </c>
      <c r="I2909">
        <v>1199</v>
      </c>
      <c r="J2909" t="s">
        <v>10</v>
      </c>
      <c r="K2909" t="str">
        <f>IF(AND(I2909&gt;600,I2909&lt;=1000),"600-1000CC",IF(AND(I2909&gt;1000,I2909&lt;=2000),"1000-2000CC",IF(AND(I2909&gt;2000,I2909&lt;=3000),"2000-3000CC",IF(AND(I2909&gt;3000,I2909&lt;=4000),"3000-4000CC",IF(AND(I2909&gt;4000,I2909&lt;=5000),"4000-5000CC",IF(AND(I2909&gt;5000,I2909&lt;=6000),"&gt;5000CC"))))))</f>
        <v>1000-2000CC</v>
      </c>
    </row>
    <row r="2910" spans="1:11" x14ac:dyDescent="0.3">
      <c r="A2910">
        <v>5033</v>
      </c>
      <c r="B2910" t="s">
        <v>26</v>
      </c>
      <c r="C2910" s="10">
        <v>5.25</v>
      </c>
      <c r="D2910" s="3">
        <v>46000</v>
      </c>
      <c r="E2910" t="s">
        <v>12</v>
      </c>
      <c r="F2910" t="s">
        <v>13</v>
      </c>
      <c r="G2910" t="s">
        <v>9</v>
      </c>
      <c r="H2910">
        <v>2016</v>
      </c>
      <c r="I2910">
        <v>1197</v>
      </c>
      <c r="J2910" t="s">
        <v>10</v>
      </c>
      <c r="K2910" t="str">
        <f>IF(AND(I2910&gt;600,I2910&lt;=1000),"600-1000CC",IF(AND(I2910&gt;1000,I2910&lt;=2000),"1000-2000CC",IF(AND(I2910&gt;2000,I2910&lt;=3000),"2000-3000CC",IF(AND(I2910&gt;3000,I2910&lt;=4000),"3000-4000CC",IF(AND(I2910&gt;4000,I2910&lt;=5000),"4000-5000CC",IF(AND(I2910&gt;5000,I2910&lt;=6000),"&gt;5000CC"))))))</f>
        <v>1000-2000CC</v>
      </c>
    </row>
    <row r="2911" spans="1:11" x14ac:dyDescent="0.3">
      <c r="A2911">
        <v>5309</v>
      </c>
      <c r="B2911" t="s">
        <v>873</v>
      </c>
      <c r="C2911" s="10">
        <v>5.25</v>
      </c>
      <c r="D2911" s="3">
        <v>75000</v>
      </c>
      <c r="E2911" t="s">
        <v>12</v>
      </c>
      <c r="F2911" t="s">
        <v>13</v>
      </c>
      <c r="G2911" t="s">
        <v>9</v>
      </c>
      <c r="H2911">
        <v>2016</v>
      </c>
      <c r="I2911">
        <v>796</v>
      </c>
      <c r="J2911" t="s">
        <v>10</v>
      </c>
      <c r="K2911" t="str">
        <f>IF(AND(I2911&gt;600,I2911&lt;=1000),"600-1000CC",IF(AND(I2911&gt;1000,I2911&lt;=2000),"1000-2000CC",IF(AND(I2911&gt;2000,I2911&lt;=3000),"2000-3000CC",IF(AND(I2911&gt;3000,I2911&lt;=4000),"3000-4000CC",IF(AND(I2911&gt;4000,I2911&lt;=5000),"4000-5000CC",IF(AND(I2911&gt;5000,I2911&lt;=6000),"&gt;5000CC"))))))</f>
        <v>600-1000CC</v>
      </c>
    </row>
    <row r="2912" spans="1:11" x14ac:dyDescent="0.3">
      <c r="A2912">
        <v>5365</v>
      </c>
      <c r="B2912" t="s">
        <v>109</v>
      </c>
      <c r="C2912" s="10">
        <v>5.25</v>
      </c>
      <c r="D2912" s="3">
        <v>150000</v>
      </c>
      <c r="E2912" t="s">
        <v>7</v>
      </c>
      <c r="F2912" t="s">
        <v>8</v>
      </c>
      <c r="G2912" t="s">
        <v>9</v>
      </c>
      <c r="H2912">
        <v>2015</v>
      </c>
      <c r="I2912">
        <v>1396</v>
      </c>
      <c r="J2912" t="s">
        <v>10</v>
      </c>
      <c r="K2912" t="str">
        <f>IF(AND(I2912&gt;600,I2912&lt;=1000),"600-1000CC",IF(AND(I2912&gt;1000,I2912&lt;=2000),"1000-2000CC",IF(AND(I2912&gt;2000,I2912&lt;=3000),"2000-3000CC",IF(AND(I2912&gt;3000,I2912&lt;=4000),"3000-4000CC",IF(AND(I2912&gt;4000,I2912&lt;=5000),"4000-5000CC",IF(AND(I2912&gt;5000,I2912&lt;=6000),"&gt;5000CC"))))))</f>
        <v>1000-2000CC</v>
      </c>
    </row>
    <row r="2913" spans="1:11" x14ac:dyDescent="0.3">
      <c r="A2913">
        <v>3417</v>
      </c>
      <c r="B2913" t="s">
        <v>181</v>
      </c>
      <c r="C2913" s="10">
        <v>5.24</v>
      </c>
      <c r="D2913" s="3">
        <v>86523</v>
      </c>
      <c r="E2913" t="s">
        <v>12</v>
      </c>
      <c r="F2913" t="s">
        <v>8</v>
      </c>
      <c r="G2913" t="s">
        <v>9</v>
      </c>
      <c r="H2913">
        <v>2016</v>
      </c>
      <c r="I2913">
        <v>1462</v>
      </c>
      <c r="J2913" t="s">
        <v>10</v>
      </c>
      <c r="K2913" t="str">
        <f>IF(AND(I2913&gt;600,I2913&lt;=1000),"600-1000CC",IF(AND(I2913&gt;1000,I2913&lt;=2000),"1000-2000CC",IF(AND(I2913&gt;2000,I2913&lt;=3000),"2000-3000CC",IF(AND(I2913&gt;3000,I2913&lt;=4000),"3000-4000CC",IF(AND(I2913&gt;4000,I2913&lt;=5000),"4000-5000CC",IF(AND(I2913&gt;5000,I2913&lt;=6000),"&gt;5000CC"))))))</f>
        <v>1000-2000CC</v>
      </c>
    </row>
    <row r="2914" spans="1:11" x14ac:dyDescent="0.3">
      <c r="A2914">
        <v>3274</v>
      </c>
      <c r="B2914" t="s">
        <v>564</v>
      </c>
      <c r="C2914" s="10">
        <v>5.23</v>
      </c>
      <c r="D2914" s="3">
        <v>9264</v>
      </c>
      <c r="E2914" t="s">
        <v>12</v>
      </c>
      <c r="F2914" t="s">
        <v>8</v>
      </c>
      <c r="G2914" t="s">
        <v>9</v>
      </c>
      <c r="H2914">
        <v>2021</v>
      </c>
      <c r="I2914">
        <v>2494</v>
      </c>
      <c r="J2914" t="s">
        <v>10</v>
      </c>
      <c r="K2914" t="str">
        <f>IF(AND(I2914&gt;600,I2914&lt;=1000),"600-1000CC",IF(AND(I2914&gt;1000,I2914&lt;=2000),"1000-2000CC",IF(AND(I2914&gt;2000,I2914&lt;=3000),"2000-3000CC",IF(AND(I2914&gt;3000,I2914&lt;=4000),"3000-4000CC",IF(AND(I2914&gt;4000,I2914&lt;=5000),"4000-5000CC",IF(AND(I2914&gt;5000,I2914&lt;=6000),"&gt;5000CC"))))))</f>
        <v>2000-3000CC</v>
      </c>
    </row>
    <row r="2915" spans="1:11" x14ac:dyDescent="0.3">
      <c r="A2915">
        <v>3791</v>
      </c>
      <c r="B2915" t="s">
        <v>564</v>
      </c>
      <c r="C2915" s="10">
        <v>5.23</v>
      </c>
      <c r="D2915" s="3">
        <v>3261</v>
      </c>
      <c r="E2915" t="s">
        <v>12</v>
      </c>
      <c r="F2915" t="s">
        <v>8</v>
      </c>
      <c r="G2915" t="s">
        <v>9</v>
      </c>
      <c r="H2915">
        <v>2020</v>
      </c>
      <c r="I2915">
        <v>1461</v>
      </c>
      <c r="J2915" t="s">
        <v>10</v>
      </c>
      <c r="K2915" t="str">
        <f>IF(AND(I2915&gt;600,I2915&lt;=1000),"600-1000CC",IF(AND(I2915&gt;1000,I2915&lt;=2000),"1000-2000CC",IF(AND(I2915&gt;2000,I2915&lt;=3000),"2000-3000CC",IF(AND(I2915&gt;3000,I2915&lt;=4000),"3000-4000CC",IF(AND(I2915&gt;4000,I2915&lt;=5000),"4000-5000CC",IF(AND(I2915&gt;5000,I2915&lt;=6000),"&gt;5000CC"))))))</f>
        <v>1000-2000CC</v>
      </c>
    </row>
    <row r="2916" spans="1:11" x14ac:dyDescent="0.3">
      <c r="A2916">
        <v>2971</v>
      </c>
      <c r="B2916" t="s">
        <v>186</v>
      </c>
      <c r="C2916" s="10">
        <v>5.22</v>
      </c>
      <c r="D2916" s="3">
        <v>67918</v>
      </c>
      <c r="E2916" t="s">
        <v>7</v>
      </c>
      <c r="F2916" t="s">
        <v>8</v>
      </c>
      <c r="G2916" t="s">
        <v>9</v>
      </c>
      <c r="H2916">
        <v>2016</v>
      </c>
      <c r="I2916">
        <v>1399</v>
      </c>
      <c r="J2916" t="s">
        <v>10</v>
      </c>
      <c r="K2916" t="str">
        <f>IF(AND(I2916&gt;600,I2916&lt;=1000),"600-1000CC",IF(AND(I2916&gt;1000,I2916&lt;=2000),"1000-2000CC",IF(AND(I2916&gt;2000,I2916&lt;=3000),"2000-3000CC",IF(AND(I2916&gt;3000,I2916&lt;=4000),"3000-4000CC",IF(AND(I2916&gt;4000,I2916&lt;=5000),"4000-5000CC",IF(AND(I2916&gt;5000,I2916&lt;=6000),"&gt;5000CC"))))))</f>
        <v>1000-2000CC</v>
      </c>
    </row>
    <row r="2917" spans="1:11" x14ac:dyDescent="0.3">
      <c r="A2917">
        <v>3740</v>
      </c>
      <c r="B2917" t="s">
        <v>56</v>
      </c>
      <c r="C2917" s="10">
        <v>5.22</v>
      </c>
      <c r="D2917" s="3">
        <v>56939</v>
      </c>
      <c r="E2917" t="s">
        <v>7</v>
      </c>
      <c r="F2917" t="s">
        <v>8</v>
      </c>
      <c r="G2917" t="s">
        <v>9</v>
      </c>
      <c r="H2917">
        <v>2017</v>
      </c>
      <c r="I2917">
        <v>998</v>
      </c>
      <c r="J2917" t="s">
        <v>10</v>
      </c>
      <c r="K2917" t="str">
        <f>IF(AND(I2917&gt;600,I2917&lt;=1000),"600-1000CC",IF(AND(I2917&gt;1000,I2917&lt;=2000),"1000-2000CC",IF(AND(I2917&gt;2000,I2917&lt;=3000),"2000-3000CC",IF(AND(I2917&gt;3000,I2917&lt;=4000),"3000-4000CC",IF(AND(I2917&gt;4000,I2917&lt;=5000),"4000-5000CC",IF(AND(I2917&gt;5000,I2917&lt;=6000),"&gt;5000CC"))))))</f>
        <v>600-1000CC</v>
      </c>
    </row>
    <row r="2918" spans="1:11" x14ac:dyDescent="0.3">
      <c r="A2918">
        <v>3096</v>
      </c>
      <c r="B2918" t="s">
        <v>564</v>
      </c>
      <c r="C2918" s="10">
        <v>5.21</v>
      </c>
      <c r="D2918" s="3">
        <v>7500</v>
      </c>
      <c r="E2918" t="s">
        <v>12</v>
      </c>
      <c r="F2918" t="s">
        <v>8</v>
      </c>
      <c r="G2918" t="s">
        <v>9</v>
      </c>
      <c r="H2918">
        <v>2021</v>
      </c>
      <c r="I2918">
        <v>1998</v>
      </c>
      <c r="J2918" t="s">
        <v>10</v>
      </c>
      <c r="K2918" t="str">
        <f>IF(AND(I2918&gt;600,I2918&lt;=1000),"600-1000CC",IF(AND(I2918&gt;1000,I2918&lt;=2000),"1000-2000CC",IF(AND(I2918&gt;2000,I2918&lt;=3000),"2000-3000CC",IF(AND(I2918&gt;3000,I2918&lt;=4000),"3000-4000CC",IF(AND(I2918&gt;4000,I2918&lt;=5000),"4000-5000CC",IF(AND(I2918&gt;5000,I2918&lt;=6000),"&gt;5000CC"))))))</f>
        <v>1000-2000CC</v>
      </c>
    </row>
    <row r="2919" spans="1:11" x14ac:dyDescent="0.3">
      <c r="A2919">
        <v>4013</v>
      </c>
      <c r="B2919" t="s">
        <v>473</v>
      </c>
      <c r="C2919" s="10">
        <v>5.21</v>
      </c>
      <c r="D2919" s="3">
        <v>171931</v>
      </c>
      <c r="E2919" t="s">
        <v>7</v>
      </c>
      <c r="F2919" t="s">
        <v>8</v>
      </c>
      <c r="G2919" t="s">
        <v>9</v>
      </c>
      <c r="H2919">
        <v>2016</v>
      </c>
      <c r="I2919">
        <v>1373</v>
      </c>
      <c r="J2919" t="s">
        <v>10</v>
      </c>
      <c r="K2919" t="str">
        <f>IF(AND(I2919&gt;600,I2919&lt;=1000),"600-1000CC",IF(AND(I2919&gt;1000,I2919&lt;=2000),"1000-2000CC",IF(AND(I2919&gt;2000,I2919&lt;=3000),"2000-3000CC",IF(AND(I2919&gt;3000,I2919&lt;=4000),"3000-4000CC",IF(AND(I2919&gt;4000,I2919&lt;=5000),"4000-5000CC",IF(AND(I2919&gt;5000,I2919&lt;=6000),"&gt;5000CC"))))))</f>
        <v>1000-2000CC</v>
      </c>
    </row>
    <row r="2920" spans="1:11" x14ac:dyDescent="0.3">
      <c r="A2920">
        <v>507</v>
      </c>
      <c r="B2920" t="s">
        <v>438</v>
      </c>
      <c r="C2920" s="10">
        <v>5.2</v>
      </c>
      <c r="D2920" s="3">
        <v>40000</v>
      </c>
      <c r="E2920" t="s">
        <v>12</v>
      </c>
      <c r="F2920" t="s">
        <v>8</v>
      </c>
      <c r="G2920" t="s">
        <v>27</v>
      </c>
      <c r="H2920">
        <v>2013</v>
      </c>
      <c r="I2920">
        <v>1061</v>
      </c>
      <c r="J2920" t="s">
        <v>10</v>
      </c>
      <c r="K2920" t="str">
        <f>IF(AND(I2920&gt;600,I2920&lt;=1000),"600-1000CC",IF(AND(I2920&gt;1000,I2920&lt;=2000),"1000-2000CC",IF(AND(I2920&gt;2000,I2920&lt;=3000),"2000-3000CC",IF(AND(I2920&gt;3000,I2920&lt;=4000),"3000-4000CC",IF(AND(I2920&gt;4000,I2920&lt;=5000),"4000-5000CC",IF(AND(I2920&gt;5000,I2920&lt;=6000),"&gt;5000CC"))))))</f>
        <v>1000-2000CC</v>
      </c>
    </row>
    <row r="2921" spans="1:11" x14ac:dyDescent="0.3">
      <c r="A2921">
        <v>913</v>
      </c>
      <c r="B2921" t="s">
        <v>674</v>
      </c>
      <c r="C2921" s="10">
        <v>5.2</v>
      </c>
      <c r="D2921" s="3">
        <v>75000</v>
      </c>
      <c r="E2921" t="s">
        <v>7</v>
      </c>
      <c r="F2921" t="s">
        <v>8</v>
      </c>
      <c r="G2921" t="s">
        <v>9</v>
      </c>
      <c r="H2921">
        <v>2016</v>
      </c>
      <c r="I2921">
        <v>1498</v>
      </c>
      <c r="J2921" t="s">
        <v>10</v>
      </c>
      <c r="K2921" t="str">
        <f>IF(AND(I2921&gt;600,I2921&lt;=1000),"600-1000CC",IF(AND(I2921&gt;1000,I2921&lt;=2000),"1000-2000CC",IF(AND(I2921&gt;2000,I2921&lt;=3000),"2000-3000CC",IF(AND(I2921&gt;3000,I2921&lt;=4000),"3000-4000CC",IF(AND(I2921&gt;4000,I2921&lt;=5000),"4000-5000CC",IF(AND(I2921&gt;5000,I2921&lt;=6000),"&gt;5000CC"))))))</f>
        <v>1000-2000CC</v>
      </c>
    </row>
    <row r="2922" spans="1:11" x14ac:dyDescent="0.3">
      <c r="A2922">
        <v>979</v>
      </c>
      <c r="B2922" t="s">
        <v>719</v>
      </c>
      <c r="C2922" s="10">
        <v>5.2</v>
      </c>
      <c r="D2922" s="3">
        <v>39000</v>
      </c>
      <c r="E2922" t="s">
        <v>12</v>
      </c>
      <c r="F2922" t="s">
        <v>8</v>
      </c>
      <c r="G2922" t="s">
        <v>9</v>
      </c>
      <c r="H2922">
        <v>2020</v>
      </c>
      <c r="I2922">
        <v>1582</v>
      </c>
      <c r="J2922" t="s">
        <v>10</v>
      </c>
      <c r="K2922" t="str">
        <f>IF(AND(I2922&gt;600,I2922&lt;=1000),"600-1000CC",IF(AND(I2922&gt;1000,I2922&lt;=2000),"1000-2000CC",IF(AND(I2922&gt;2000,I2922&lt;=3000),"2000-3000CC",IF(AND(I2922&gt;3000,I2922&lt;=4000),"3000-4000CC",IF(AND(I2922&gt;4000,I2922&lt;=5000),"4000-5000CC",IF(AND(I2922&gt;5000,I2922&lt;=6000),"&gt;5000CC"))))))</f>
        <v>1000-2000CC</v>
      </c>
    </row>
    <row r="2923" spans="1:11" x14ac:dyDescent="0.3">
      <c r="A2923">
        <v>2013</v>
      </c>
      <c r="B2923" t="s">
        <v>1067</v>
      </c>
      <c r="C2923" s="10">
        <v>5.2</v>
      </c>
      <c r="D2923" s="3">
        <v>110000</v>
      </c>
      <c r="E2923" t="s">
        <v>7</v>
      </c>
      <c r="F2923" t="s">
        <v>8</v>
      </c>
      <c r="G2923" t="s">
        <v>75</v>
      </c>
      <c r="H2923">
        <v>2015</v>
      </c>
      <c r="I2923">
        <v>1199</v>
      </c>
      <c r="J2923" t="s">
        <v>10</v>
      </c>
      <c r="K2923" t="str">
        <f>IF(AND(I2923&gt;600,I2923&lt;=1000),"600-1000CC",IF(AND(I2923&gt;1000,I2923&lt;=2000),"1000-2000CC",IF(AND(I2923&gt;2000,I2923&lt;=3000),"2000-3000CC",IF(AND(I2923&gt;3000,I2923&lt;=4000),"3000-4000CC",IF(AND(I2923&gt;4000,I2923&lt;=5000),"4000-5000CC",IF(AND(I2923&gt;5000,I2923&lt;=6000),"&gt;5000CC"))))))</f>
        <v>1000-2000CC</v>
      </c>
    </row>
    <row r="2924" spans="1:11" x14ac:dyDescent="0.3">
      <c r="A2924">
        <v>2150</v>
      </c>
      <c r="B2924" t="s">
        <v>59</v>
      </c>
      <c r="C2924" s="10">
        <v>5.2</v>
      </c>
      <c r="D2924" s="3">
        <v>68000</v>
      </c>
      <c r="E2924" t="s">
        <v>12</v>
      </c>
      <c r="F2924" t="s">
        <v>13</v>
      </c>
      <c r="G2924" t="s">
        <v>9</v>
      </c>
      <c r="H2924">
        <v>2017</v>
      </c>
      <c r="I2924">
        <v>1197</v>
      </c>
      <c r="J2924" t="s">
        <v>10</v>
      </c>
      <c r="K2924" t="str">
        <f>IF(AND(I2924&gt;600,I2924&lt;=1000),"600-1000CC",IF(AND(I2924&gt;1000,I2924&lt;=2000),"1000-2000CC",IF(AND(I2924&gt;2000,I2924&lt;=3000),"2000-3000CC",IF(AND(I2924&gt;3000,I2924&lt;=4000),"3000-4000CC",IF(AND(I2924&gt;4000,I2924&lt;=5000),"4000-5000CC",IF(AND(I2924&gt;5000,I2924&lt;=6000),"&gt;5000CC"))))))</f>
        <v>1000-2000CC</v>
      </c>
    </row>
    <row r="2925" spans="1:11" x14ac:dyDescent="0.3">
      <c r="A2925">
        <v>2293</v>
      </c>
      <c r="B2925" t="s">
        <v>672</v>
      </c>
      <c r="C2925" s="10">
        <v>5.2</v>
      </c>
      <c r="D2925" s="3">
        <v>63470</v>
      </c>
      <c r="E2925" t="s">
        <v>7</v>
      </c>
      <c r="F2925" t="s">
        <v>8</v>
      </c>
      <c r="G2925" t="s">
        <v>9</v>
      </c>
      <c r="H2925">
        <v>2014</v>
      </c>
      <c r="I2925">
        <v>998</v>
      </c>
      <c r="J2925" t="s">
        <v>10</v>
      </c>
      <c r="K2925" t="str">
        <f>IF(AND(I2925&gt;600,I2925&lt;=1000),"600-1000CC",IF(AND(I2925&gt;1000,I2925&lt;=2000),"1000-2000CC",IF(AND(I2925&gt;2000,I2925&lt;=3000),"2000-3000CC",IF(AND(I2925&gt;3000,I2925&lt;=4000),"3000-4000CC",IF(AND(I2925&gt;4000,I2925&lt;=5000),"4000-5000CC",IF(AND(I2925&gt;5000,I2925&lt;=6000),"&gt;5000CC"))))))</f>
        <v>600-1000CC</v>
      </c>
    </row>
    <row r="2926" spans="1:11" x14ac:dyDescent="0.3">
      <c r="A2926">
        <v>2357</v>
      </c>
      <c r="B2926" t="s">
        <v>189</v>
      </c>
      <c r="C2926" s="10">
        <v>5.2</v>
      </c>
      <c r="D2926" s="3">
        <v>30000</v>
      </c>
      <c r="E2926" t="s">
        <v>12</v>
      </c>
      <c r="F2926" t="s">
        <v>8</v>
      </c>
      <c r="G2926" t="s">
        <v>9</v>
      </c>
      <c r="H2926">
        <v>2018</v>
      </c>
      <c r="I2926">
        <v>1248</v>
      </c>
      <c r="J2926" t="s">
        <v>10</v>
      </c>
      <c r="K2926" t="str">
        <f>IF(AND(I2926&gt;600,I2926&lt;=1000),"600-1000CC",IF(AND(I2926&gt;1000,I2926&lt;=2000),"1000-2000CC",IF(AND(I2926&gt;2000,I2926&lt;=3000),"2000-3000CC",IF(AND(I2926&gt;3000,I2926&lt;=4000),"3000-4000CC",IF(AND(I2926&gt;4000,I2926&lt;=5000),"4000-5000CC",IF(AND(I2926&gt;5000,I2926&lt;=6000),"&gt;5000CC"))))))</f>
        <v>1000-2000CC</v>
      </c>
    </row>
    <row r="2927" spans="1:11" x14ac:dyDescent="0.3">
      <c r="A2927">
        <v>2630</v>
      </c>
      <c r="B2927" t="s">
        <v>487</v>
      </c>
      <c r="C2927" s="10">
        <v>5.2</v>
      </c>
      <c r="D2927" s="3">
        <v>20000</v>
      </c>
      <c r="E2927" t="s">
        <v>12</v>
      </c>
      <c r="F2927" t="s">
        <v>8</v>
      </c>
      <c r="G2927" t="s">
        <v>9</v>
      </c>
      <c r="H2927">
        <v>2017</v>
      </c>
      <c r="I2927">
        <v>1498</v>
      </c>
      <c r="J2927" t="s">
        <v>10</v>
      </c>
      <c r="K2927" t="str">
        <f>IF(AND(I2927&gt;600,I2927&lt;=1000),"600-1000CC",IF(AND(I2927&gt;1000,I2927&lt;=2000),"1000-2000CC",IF(AND(I2927&gt;2000,I2927&lt;=3000),"2000-3000CC",IF(AND(I2927&gt;3000,I2927&lt;=4000),"3000-4000CC",IF(AND(I2927&gt;4000,I2927&lt;=5000),"4000-5000CC",IF(AND(I2927&gt;5000,I2927&lt;=6000),"&gt;5000CC"))))))</f>
        <v>1000-2000CC</v>
      </c>
    </row>
    <row r="2928" spans="1:11" x14ac:dyDescent="0.3">
      <c r="A2928">
        <v>2791</v>
      </c>
      <c r="B2928" t="s">
        <v>1351</v>
      </c>
      <c r="C2928" s="10">
        <v>5.2</v>
      </c>
      <c r="D2928" s="3">
        <v>60000</v>
      </c>
      <c r="E2928" t="s">
        <v>12</v>
      </c>
      <c r="F2928" t="s">
        <v>8</v>
      </c>
      <c r="G2928" t="s">
        <v>9</v>
      </c>
      <c r="H2928">
        <v>2017</v>
      </c>
      <c r="I2928">
        <v>1248</v>
      </c>
      <c r="J2928" t="s">
        <v>10</v>
      </c>
      <c r="K2928" t="str">
        <f>IF(AND(I2928&gt;600,I2928&lt;=1000),"600-1000CC",IF(AND(I2928&gt;1000,I2928&lt;=2000),"1000-2000CC",IF(AND(I2928&gt;2000,I2928&lt;=3000),"2000-3000CC",IF(AND(I2928&gt;3000,I2928&lt;=4000),"3000-4000CC",IF(AND(I2928&gt;4000,I2928&lt;=5000),"4000-5000CC",IF(AND(I2928&gt;5000,I2928&lt;=6000),"&gt;5000CC"))))))</f>
        <v>1000-2000CC</v>
      </c>
    </row>
    <row r="2929" spans="1:11" x14ac:dyDescent="0.3">
      <c r="A2929">
        <v>3029</v>
      </c>
      <c r="B2929" t="s">
        <v>720</v>
      </c>
      <c r="C2929" s="10">
        <v>5.2</v>
      </c>
      <c r="D2929" s="3">
        <v>120000</v>
      </c>
      <c r="E2929" t="s">
        <v>7</v>
      </c>
      <c r="F2929" t="s">
        <v>8</v>
      </c>
      <c r="G2929" t="s">
        <v>27</v>
      </c>
      <c r="H2929">
        <v>2016</v>
      </c>
      <c r="I2929">
        <v>2487</v>
      </c>
      <c r="J2929" t="s">
        <v>10</v>
      </c>
      <c r="K2929" t="str">
        <f>IF(AND(I2929&gt;600,I2929&lt;=1000),"600-1000CC",IF(AND(I2929&gt;1000,I2929&lt;=2000),"1000-2000CC",IF(AND(I2929&gt;2000,I2929&lt;=3000),"2000-3000CC",IF(AND(I2929&gt;3000,I2929&lt;=4000),"3000-4000CC",IF(AND(I2929&gt;4000,I2929&lt;=5000),"4000-5000CC",IF(AND(I2929&gt;5000,I2929&lt;=6000),"&gt;5000CC"))))))</f>
        <v>2000-3000CC</v>
      </c>
    </row>
    <row r="2930" spans="1:11" x14ac:dyDescent="0.3">
      <c r="A2930">
        <v>3312</v>
      </c>
      <c r="B2930" t="s">
        <v>111</v>
      </c>
      <c r="C2930" s="10">
        <v>5.2</v>
      </c>
      <c r="D2930" s="3">
        <v>36171</v>
      </c>
      <c r="E2930" t="s">
        <v>7</v>
      </c>
      <c r="F2930" t="s">
        <v>8</v>
      </c>
      <c r="G2930" t="s">
        <v>9</v>
      </c>
      <c r="H2930">
        <v>2018</v>
      </c>
      <c r="I2930">
        <v>2179</v>
      </c>
      <c r="J2930" t="s">
        <v>53</v>
      </c>
      <c r="K2930" t="str">
        <f>IF(AND(I2930&gt;600,I2930&lt;=1000),"600-1000CC",IF(AND(I2930&gt;1000,I2930&lt;=2000),"1000-2000CC",IF(AND(I2930&gt;2000,I2930&lt;=3000),"2000-3000CC",IF(AND(I2930&gt;3000,I2930&lt;=4000),"3000-4000CC",IF(AND(I2930&gt;4000,I2930&lt;=5000),"4000-5000CC",IF(AND(I2930&gt;5000,I2930&lt;=6000),"&gt;5000CC"))))))</f>
        <v>2000-3000CC</v>
      </c>
    </row>
    <row r="2931" spans="1:11" x14ac:dyDescent="0.3">
      <c r="A2931">
        <v>3877</v>
      </c>
      <c r="B2931" t="s">
        <v>642</v>
      </c>
      <c r="C2931" s="10">
        <v>5.2</v>
      </c>
      <c r="D2931" s="3">
        <v>88000</v>
      </c>
      <c r="E2931" t="s">
        <v>7</v>
      </c>
      <c r="F2931" t="s">
        <v>8</v>
      </c>
      <c r="G2931" t="s">
        <v>9</v>
      </c>
      <c r="H2931">
        <v>2016</v>
      </c>
      <c r="I2931">
        <v>1498</v>
      </c>
      <c r="J2931" t="s">
        <v>10</v>
      </c>
      <c r="K2931" t="str">
        <f>IF(AND(I2931&gt;600,I2931&lt;=1000),"600-1000CC",IF(AND(I2931&gt;1000,I2931&lt;=2000),"1000-2000CC",IF(AND(I2931&gt;2000,I2931&lt;=3000),"2000-3000CC",IF(AND(I2931&gt;3000,I2931&lt;=4000),"3000-4000CC",IF(AND(I2931&gt;4000,I2931&lt;=5000),"4000-5000CC",IF(AND(I2931&gt;5000,I2931&lt;=6000),"&gt;5000CC"))))))</f>
        <v>1000-2000CC</v>
      </c>
    </row>
    <row r="2932" spans="1:11" x14ac:dyDescent="0.3">
      <c r="A2932">
        <v>4053</v>
      </c>
      <c r="B2932" t="s">
        <v>40</v>
      </c>
      <c r="C2932" s="10">
        <v>5.2</v>
      </c>
      <c r="D2932" s="3">
        <v>20582</v>
      </c>
      <c r="E2932" t="s">
        <v>12</v>
      </c>
      <c r="F2932" t="s">
        <v>8</v>
      </c>
      <c r="G2932" t="s">
        <v>9</v>
      </c>
      <c r="H2932">
        <v>2017</v>
      </c>
      <c r="I2932">
        <v>796</v>
      </c>
      <c r="J2932" t="s">
        <v>10</v>
      </c>
      <c r="K2932" t="str">
        <f>IF(AND(I2932&gt;600,I2932&lt;=1000),"600-1000CC",IF(AND(I2932&gt;1000,I2932&lt;=2000),"1000-2000CC",IF(AND(I2932&gt;2000,I2932&lt;=3000),"2000-3000CC",IF(AND(I2932&gt;3000,I2932&lt;=4000),"3000-4000CC",IF(AND(I2932&gt;4000,I2932&lt;=5000),"4000-5000CC",IF(AND(I2932&gt;5000,I2932&lt;=6000),"&gt;5000CC"))))))</f>
        <v>600-1000CC</v>
      </c>
    </row>
    <row r="2933" spans="1:11" x14ac:dyDescent="0.3">
      <c r="A2933">
        <v>4117</v>
      </c>
      <c r="B2933" t="s">
        <v>1415</v>
      </c>
      <c r="C2933" s="10">
        <v>5.2</v>
      </c>
      <c r="D2933" s="3">
        <v>70000</v>
      </c>
      <c r="E2933" t="s">
        <v>7</v>
      </c>
      <c r="F2933" t="s">
        <v>8</v>
      </c>
      <c r="G2933" t="s">
        <v>27</v>
      </c>
      <c r="H2933">
        <v>2014</v>
      </c>
      <c r="I2933">
        <v>4461</v>
      </c>
      <c r="J2933" t="s">
        <v>10</v>
      </c>
      <c r="K2933" t="str">
        <f>IF(AND(I2933&gt;600,I2933&lt;=1000),"600-1000CC",IF(AND(I2933&gt;1000,I2933&lt;=2000),"1000-2000CC",IF(AND(I2933&gt;2000,I2933&lt;=3000),"2000-3000CC",IF(AND(I2933&gt;3000,I2933&lt;=4000),"3000-4000CC",IF(AND(I2933&gt;4000,I2933&lt;=5000),"4000-5000CC",IF(AND(I2933&gt;5000,I2933&lt;=6000),"&gt;5000CC"))))))</f>
        <v>4000-5000CC</v>
      </c>
    </row>
    <row r="2934" spans="1:11" x14ac:dyDescent="0.3">
      <c r="A2934">
        <v>4936</v>
      </c>
      <c r="B2934" t="s">
        <v>329</v>
      </c>
      <c r="C2934" s="10">
        <v>5.2</v>
      </c>
      <c r="D2934" s="3">
        <v>100000</v>
      </c>
      <c r="E2934" t="s">
        <v>7</v>
      </c>
      <c r="F2934" t="s">
        <v>8</v>
      </c>
      <c r="G2934" t="s">
        <v>9</v>
      </c>
      <c r="H2934">
        <v>2016</v>
      </c>
      <c r="I2934">
        <v>1493</v>
      </c>
      <c r="J2934" t="s">
        <v>127</v>
      </c>
      <c r="K2934" t="str">
        <f>IF(AND(I2934&gt;600,I2934&lt;=1000),"600-1000CC",IF(AND(I2934&gt;1000,I2934&lt;=2000),"1000-2000CC",IF(AND(I2934&gt;2000,I2934&lt;=3000),"2000-3000CC",IF(AND(I2934&gt;3000,I2934&lt;=4000),"3000-4000CC",IF(AND(I2934&gt;4000,I2934&lt;=5000),"4000-5000CC",IF(AND(I2934&gt;5000,I2934&lt;=6000),"&gt;5000CC"))))))</f>
        <v>1000-2000CC</v>
      </c>
    </row>
    <row r="2935" spans="1:11" x14ac:dyDescent="0.3">
      <c r="A2935">
        <v>3285</v>
      </c>
      <c r="B2935" t="s">
        <v>210</v>
      </c>
      <c r="C2935" s="10">
        <v>5.19</v>
      </c>
      <c r="D2935" s="3">
        <v>47131</v>
      </c>
      <c r="E2935" t="s">
        <v>12</v>
      </c>
      <c r="F2935" t="s">
        <v>13</v>
      </c>
      <c r="G2935" t="s">
        <v>9</v>
      </c>
      <c r="H2935">
        <v>2017</v>
      </c>
      <c r="I2935">
        <v>1991</v>
      </c>
      <c r="J2935" t="s">
        <v>10</v>
      </c>
      <c r="K2935" t="str">
        <f>IF(AND(I2935&gt;600,I2935&lt;=1000),"600-1000CC",IF(AND(I2935&gt;1000,I2935&lt;=2000),"1000-2000CC",IF(AND(I2935&gt;2000,I2935&lt;=3000),"2000-3000CC",IF(AND(I2935&gt;3000,I2935&lt;=4000),"3000-4000CC",IF(AND(I2935&gt;4000,I2935&lt;=5000),"4000-5000CC",IF(AND(I2935&gt;5000,I2935&lt;=6000),"&gt;5000CC"))))))</f>
        <v>1000-2000CC</v>
      </c>
    </row>
    <row r="2936" spans="1:11" x14ac:dyDescent="0.3">
      <c r="A2936">
        <v>3455</v>
      </c>
      <c r="B2936" t="s">
        <v>162</v>
      </c>
      <c r="C2936" s="10">
        <v>5.19</v>
      </c>
      <c r="D2936" s="3">
        <v>145228</v>
      </c>
      <c r="E2936" t="s">
        <v>7</v>
      </c>
      <c r="F2936" t="s">
        <v>13</v>
      </c>
      <c r="G2936" t="s">
        <v>9</v>
      </c>
      <c r="H2936">
        <v>2010</v>
      </c>
      <c r="I2936">
        <v>2993</v>
      </c>
      <c r="J2936" t="s">
        <v>10</v>
      </c>
      <c r="K2936" t="str">
        <f>IF(AND(I2936&gt;600,I2936&lt;=1000),"600-1000CC",IF(AND(I2936&gt;1000,I2936&lt;=2000),"1000-2000CC",IF(AND(I2936&gt;2000,I2936&lt;=3000),"2000-3000CC",IF(AND(I2936&gt;3000,I2936&lt;=4000),"3000-4000CC",IF(AND(I2936&gt;4000,I2936&lt;=5000),"4000-5000CC",IF(AND(I2936&gt;5000,I2936&lt;=6000),"&gt;5000CC"))))))</f>
        <v>2000-3000CC</v>
      </c>
    </row>
    <row r="2937" spans="1:11" x14ac:dyDescent="0.3">
      <c r="A2937">
        <v>1415</v>
      </c>
      <c r="B2937" t="s">
        <v>429</v>
      </c>
      <c r="C2937" s="10">
        <v>5.18</v>
      </c>
      <c r="D2937" s="3">
        <v>94944</v>
      </c>
      <c r="E2937" t="s">
        <v>7</v>
      </c>
      <c r="F2937" t="s">
        <v>8</v>
      </c>
      <c r="G2937" t="s">
        <v>9</v>
      </c>
      <c r="H2937">
        <v>2015</v>
      </c>
      <c r="I2937">
        <v>1493</v>
      </c>
      <c r="J2937" t="s">
        <v>10</v>
      </c>
      <c r="K2937" t="str">
        <f>IF(AND(I2937&gt;600,I2937&lt;=1000),"600-1000CC",IF(AND(I2937&gt;1000,I2937&lt;=2000),"1000-2000CC",IF(AND(I2937&gt;2000,I2937&lt;=3000),"2000-3000CC",IF(AND(I2937&gt;3000,I2937&lt;=4000),"3000-4000CC",IF(AND(I2937&gt;4000,I2937&lt;=5000),"4000-5000CC",IF(AND(I2937&gt;5000,I2937&lt;=6000),"&gt;5000CC"))))))</f>
        <v>1000-2000CC</v>
      </c>
    </row>
    <row r="2938" spans="1:11" x14ac:dyDescent="0.3">
      <c r="A2938">
        <v>2957</v>
      </c>
      <c r="B2938" t="s">
        <v>1392</v>
      </c>
      <c r="C2938" s="10">
        <v>5.18</v>
      </c>
      <c r="D2938" s="3">
        <v>53234</v>
      </c>
      <c r="E2938" t="s">
        <v>7</v>
      </c>
      <c r="F2938" t="s">
        <v>8</v>
      </c>
      <c r="G2938" t="s">
        <v>27</v>
      </c>
      <c r="H2938">
        <v>2015</v>
      </c>
      <c r="I2938">
        <v>1582</v>
      </c>
      <c r="J2938" t="s">
        <v>10</v>
      </c>
      <c r="K2938" t="str">
        <f>IF(AND(I2938&gt;600,I2938&lt;=1000),"600-1000CC",IF(AND(I2938&gt;1000,I2938&lt;=2000),"1000-2000CC",IF(AND(I2938&gt;2000,I2938&lt;=3000),"2000-3000CC",IF(AND(I2938&gt;3000,I2938&lt;=4000),"3000-4000CC",IF(AND(I2938&gt;4000,I2938&lt;=5000),"4000-5000CC",IF(AND(I2938&gt;5000,I2938&lt;=6000),"&gt;5000CC"))))))</f>
        <v>1000-2000CC</v>
      </c>
    </row>
    <row r="2939" spans="1:11" x14ac:dyDescent="0.3">
      <c r="A2939">
        <v>4186</v>
      </c>
      <c r="B2939" t="s">
        <v>973</v>
      </c>
      <c r="C2939" s="10">
        <v>5.18</v>
      </c>
      <c r="D2939" s="3">
        <v>72229</v>
      </c>
      <c r="E2939" t="s">
        <v>7</v>
      </c>
      <c r="F2939" t="s">
        <v>13</v>
      </c>
      <c r="G2939" t="s">
        <v>9</v>
      </c>
      <c r="H2939">
        <v>2014</v>
      </c>
      <c r="I2939">
        <v>1461</v>
      </c>
      <c r="J2939" t="s">
        <v>61</v>
      </c>
      <c r="K2939" t="str">
        <f>IF(AND(I2939&gt;600,I2939&lt;=1000),"600-1000CC",IF(AND(I2939&gt;1000,I2939&lt;=2000),"1000-2000CC",IF(AND(I2939&gt;2000,I2939&lt;=3000),"2000-3000CC",IF(AND(I2939&gt;3000,I2939&lt;=4000),"3000-4000CC",IF(AND(I2939&gt;4000,I2939&lt;=5000),"4000-5000CC",IF(AND(I2939&gt;5000,I2939&lt;=6000),"&gt;5000CC"))))))</f>
        <v>1000-2000CC</v>
      </c>
    </row>
    <row r="2940" spans="1:11" x14ac:dyDescent="0.3">
      <c r="A2940">
        <v>4567</v>
      </c>
      <c r="B2940" t="s">
        <v>116</v>
      </c>
      <c r="C2940" s="10">
        <v>5.18</v>
      </c>
      <c r="D2940" s="3">
        <v>43993</v>
      </c>
      <c r="E2940" t="s">
        <v>12</v>
      </c>
      <c r="F2940" t="s">
        <v>8</v>
      </c>
      <c r="G2940" t="s">
        <v>27</v>
      </c>
      <c r="H2940">
        <v>2018</v>
      </c>
      <c r="I2940">
        <v>998</v>
      </c>
      <c r="J2940" t="s">
        <v>10</v>
      </c>
      <c r="K2940" t="str">
        <f>IF(AND(I2940&gt;600,I2940&lt;=1000),"600-1000CC",IF(AND(I2940&gt;1000,I2940&lt;=2000),"1000-2000CC",IF(AND(I2940&gt;2000,I2940&lt;=3000),"2000-3000CC",IF(AND(I2940&gt;3000,I2940&lt;=4000),"3000-4000CC",IF(AND(I2940&gt;4000,I2940&lt;=5000),"4000-5000CC",IF(AND(I2940&gt;5000,I2940&lt;=6000),"&gt;5000CC"))))))</f>
        <v>600-1000CC</v>
      </c>
    </row>
    <row r="2941" spans="1:11" x14ac:dyDescent="0.3">
      <c r="A2941">
        <v>4034</v>
      </c>
      <c r="B2941" t="s">
        <v>938</v>
      </c>
      <c r="C2941" s="10">
        <v>5.17</v>
      </c>
      <c r="D2941" s="3">
        <v>85181</v>
      </c>
      <c r="E2941" t="s">
        <v>12</v>
      </c>
      <c r="F2941" t="s">
        <v>8</v>
      </c>
      <c r="G2941" t="s">
        <v>9</v>
      </c>
      <c r="H2941">
        <v>2016</v>
      </c>
      <c r="I2941">
        <v>1591</v>
      </c>
      <c r="J2941" t="s">
        <v>10</v>
      </c>
      <c r="K2941" t="str">
        <f>IF(AND(I2941&gt;600,I2941&lt;=1000),"600-1000CC",IF(AND(I2941&gt;1000,I2941&lt;=2000),"1000-2000CC",IF(AND(I2941&gt;2000,I2941&lt;=3000),"2000-3000CC",IF(AND(I2941&gt;3000,I2941&lt;=4000),"3000-4000CC",IF(AND(I2941&gt;4000,I2941&lt;=5000),"4000-5000CC",IF(AND(I2941&gt;5000,I2941&lt;=6000),"&gt;5000CC"))))))</f>
        <v>1000-2000CC</v>
      </c>
    </row>
    <row r="2942" spans="1:11" x14ac:dyDescent="0.3">
      <c r="A2942">
        <v>1007</v>
      </c>
      <c r="B2942" t="s">
        <v>731</v>
      </c>
      <c r="C2942" s="10">
        <v>5.16</v>
      </c>
      <c r="D2942" s="3">
        <v>84193</v>
      </c>
      <c r="E2942" t="s">
        <v>7</v>
      </c>
      <c r="F2942" t="s">
        <v>8</v>
      </c>
      <c r="G2942" t="s">
        <v>27</v>
      </c>
      <c r="H2942">
        <v>2014</v>
      </c>
      <c r="I2942">
        <v>1497</v>
      </c>
      <c r="J2942" t="s">
        <v>10</v>
      </c>
      <c r="K2942" t="str">
        <f>IF(AND(I2942&gt;600,I2942&lt;=1000),"600-1000CC",IF(AND(I2942&gt;1000,I2942&lt;=2000),"1000-2000CC",IF(AND(I2942&gt;2000,I2942&lt;=3000),"2000-3000CC",IF(AND(I2942&gt;3000,I2942&lt;=4000),"3000-4000CC",IF(AND(I2942&gt;4000,I2942&lt;=5000),"4000-5000CC",IF(AND(I2942&gt;5000,I2942&lt;=6000),"&gt;5000CC"))))))</f>
        <v>1000-2000CC</v>
      </c>
    </row>
    <row r="2943" spans="1:11" x14ac:dyDescent="0.3">
      <c r="A2943">
        <v>3001</v>
      </c>
      <c r="B2943" t="s">
        <v>1408</v>
      </c>
      <c r="C2943" s="10">
        <v>5.16</v>
      </c>
      <c r="D2943" s="3">
        <v>38979</v>
      </c>
      <c r="E2943" t="s">
        <v>7</v>
      </c>
      <c r="F2943" t="s">
        <v>8</v>
      </c>
      <c r="G2943" t="s">
        <v>9</v>
      </c>
      <c r="H2943">
        <v>2017</v>
      </c>
      <c r="I2943">
        <v>796</v>
      </c>
      <c r="J2943" t="s">
        <v>10</v>
      </c>
      <c r="K2943" t="str">
        <f>IF(AND(I2943&gt;600,I2943&lt;=1000),"600-1000CC",IF(AND(I2943&gt;1000,I2943&lt;=2000),"1000-2000CC",IF(AND(I2943&gt;2000,I2943&lt;=3000),"2000-3000CC",IF(AND(I2943&gt;3000,I2943&lt;=4000),"3000-4000CC",IF(AND(I2943&gt;4000,I2943&lt;=5000),"4000-5000CC",IF(AND(I2943&gt;5000,I2943&lt;=6000),"&gt;5000CC"))))))</f>
        <v>600-1000CC</v>
      </c>
    </row>
    <row r="2944" spans="1:11" x14ac:dyDescent="0.3">
      <c r="A2944">
        <v>4333</v>
      </c>
      <c r="B2944" t="s">
        <v>798</v>
      </c>
      <c r="C2944" s="10">
        <v>5.16</v>
      </c>
      <c r="D2944" s="3">
        <v>6944</v>
      </c>
      <c r="E2944" t="s">
        <v>12</v>
      </c>
      <c r="F2944" t="s">
        <v>8</v>
      </c>
      <c r="G2944" t="s">
        <v>9</v>
      </c>
      <c r="H2944">
        <v>2021</v>
      </c>
      <c r="I2944">
        <v>799</v>
      </c>
      <c r="J2944" t="s">
        <v>10</v>
      </c>
      <c r="K2944" t="str">
        <f>IF(AND(I2944&gt;600,I2944&lt;=1000),"600-1000CC",IF(AND(I2944&gt;1000,I2944&lt;=2000),"1000-2000CC",IF(AND(I2944&gt;2000,I2944&lt;=3000),"2000-3000CC",IF(AND(I2944&gt;3000,I2944&lt;=4000),"3000-4000CC",IF(AND(I2944&gt;4000,I2944&lt;=5000),"4000-5000CC",IF(AND(I2944&gt;5000,I2944&lt;=6000),"&gt;5000CC"))))))</f>
        <v>600-1000CC</v>
      </c>
    </row>
    <row r="2945" spans="1:11" x14ac:dyDescent="0.3">
      <c r="A2945">
        <v>4</v>
      </c>
      <c r="B2945" t="s">
        <v>16</v>
      </c>
      <c r="C2945" s="10">
        <v>5.15</v>
      </c>
      <c r="D2945" s="3">
        <v>69414</v>
      </c>
      <c r="E2945" t="s">
        <v>12</v>
      </c>
      <c r="F2945" t="s">
        <v>8</v>
      </c>
      <c r="G2945" t="s">
        <v>9</v>
      </c>
      <c r="H2945">
        <v>2016</v>
      </c>
      <c r="I2945">
        <v>1199</v>
      </c>
      <c r="J2945" t="s">
        <v>10</v>
      </c>
      <c r="K2945" t="str">
        <f>IF(AND(I2945&gt;600,I2945&lt;=1000),"600-1000CC",IF(AND(I2945&gt;1000,I2945&lt;=2000),"1000-2000CC",IF(AND(I2945&gt;2000,I2945&lt;=3000),"2000-3000CC",IF(AND(I2945&gt;3000,I2945&lt;=4000),"3000-4000CC",IF(AND(I2945&gt;4000,I2945&lt;=5000),"4000-5000CC",IF(AND(I2945&gt;5000,I2945&lt;=6000),"&gt;5000CC"))))))</f>
        <v>1000-2000CC</v>
      </c>
    </row>
    <row r="2946" spans="1:11" x14ac:dyDescent="0.3">
      <c r="A2946">
        <v>680</v>
      </c>
      <c r="B2946" t="s">
        <v>32</v>
      </c>
      <c r="C2946" s="10">
        <v>5.15</v>
      </c>
      <c r="D2946" s="3">
        <v>53633</v>
      </c>
      <c r="E2946" t="s">
        <v>12</v>
      </c>
      <c r="F2946" t="s">
        <v>8</v>
      </c>
      <c r="G2946" t="s">
        <v>9</v>
      </c>
      <c r="H2946">
        <v>2016</v>
      </c>
      <c r="I2946">
        <v>1796</v>
      </c>
      <c r="J2946" t="s">
        <v>10</v>
      </c>
      <c r="K2946" t="str">
        <f>IF(AND(I2946&gt;600,I2946&lt;=1000),"600-1000CC",IF(AND(I2946&gt;1000,I2946&lt;=2000),"1000-2000CC",IF(AND(I2946&gt;2000,I2946&lt;=3000),"2000-3000CC",IF(AND(I2946&gt;3000,I2946&lt;=4000),"3000-4000CC",IF(AND(I2946&gt;4000,I2946&lt;=5000),"4000-5000CC",IF(AND(I2946&gt;5000,I2946&lt;=6000),"&gt;5000CC"))))))</f>
        <v>1000-2000CC</v>
      </c>
    </row>
    <row r="2947" spans="1:11" x14ac:dyDescent="0.3">
      <c r="A2947">
        <v>801</v>
      </c>
      <c r="B2947" t="s">
        <v>453</v>
      </c>
      <c r="C2947" s="10">
        <v>5.15</v>
      </c>
      <c r="D2947" s="3">
        <v>70379</v>
      </c>
      <c r="E2947" t="s">
        <v>12</v>
      </c>
      <c r="F2947" t="s">
        <v>8</v>
      </c>
      <c r="G2947" t="s">
        <v>9</v>
      </c>
      <c r="H2947">
        <v>2017</v>
      </c>
      <c r="I2947">
        <v>998</v>
      </c>
      <c r="J2947" t="s">
        <v>10</v>
      </c>
      <c r="K2947" t="str">
        <f>IF(AND(I2947&gt;600,I2947&lt;=1000),"600-1000CC",IF(AND(I2947&gt;1000,I2947&lt;=2000),"1000-2000CC",IF(AND(I2947&gt;2000,I2947&lt;=3000),"2000-3000CC",IF(AND(I2947&gt;3000,I2947&lt;=4000),"3000-4000CC",IF(AND(I2947&gt;4000,I2947&lt;=5000),"4000-5000CC",IF(AND(I2947&gt;5000,I2947&lt;=6000),"&gt;5000CC"))))))</f>
        <v>600-1000CC</v>
      </c>
    </row>
    <row r="2948" spans="1:11" x14ac:dyDescent="0.3">
      <c r="A2948">
        <v>1056</v>
      </c>
      <c r="B2948" t="s">
        <v>760</v>
      </c>
      <c r="C2948" s="10">
        <v>5.15</v>
      </c>
      <c r="D2948" s="3">
        <v>110655</v>
      </c>
      <c r="E2948" t="s">
        <v>7</v>
      </c>
      <c r="F2948" t="s">
        <v>8</v>
      </c>
      <c r="G2948" t="s">
        <v>9</v>
      </c>
      <c r="H2948">
        <v>2016</v>
      </c>
      <c r="I2948">
        <v>1396</v>
      </c>
      <c r="J2948" t="s">
        <v>10</v>
      </c>
      <c r="K2948" t="str">
        <f>IF(AND(I2948&gt;600,I2948&lt;=1000),"600-1000CC",IF(AND(I2948&gt;1000,I2948&lt;=2000),"1000-2000CC",IF(AND(I2948&gt;2000,I2948&lt;=3000),"2000-3000CC",IF(AND(I2948&gt;3000,I2948&lt;=4000),"3000-4000CC",IF(AND(I2948&gt;4000,I2948&lt;=5000),"4000-5000CC",IF(AND(I2948&gt;5000,I2948&lt;=6000),"&gt;5000CC"))))))</f>
        <v>1000-2000CC</v>
      </c>
    </row>
    <row r="2949" spans="1:11" x14ac:dyDescent="0.3">
      <c r="A2949">
        <v>2393</v>
      </c>
      <c r="B2949" t="s">
        <v>540</v>
      </c>
      <c r="C2949" s="10">
        <v>5.15</v>
      </c>
      <c r="D2949" s="3">
        <v>58028</v>
      </c>
      <c r="E2949" t="s">
        <v>12</v>
      </c>
      <c r="F2949" t="s">
        <v>8</v>
      </c>
      <c r="G2949" t="s">
        <v>9</v>
      </c>
      <c r="H2949">
        <v>2012</v>
      </c>
      <c r="I2949">
        <v>1498</v>
      </c>
      <c r="J2949" t="s">
        <v>10</v>
      </c>
      <c r="K2949" t="str">
        <f>IF(AND(I2949&gt;600,I2949&lt;=1000),"600-1000CC",IF(AND(I2949&gt;1000,I2949&lt;=2000),"1000-2000CC",IF(AND(I2949&gt;2000,I2949&lt;=3000),"2000-3000CC",IF(AND(I2949&gt;3000,I2949&lt;=4000),"3000-4000CC",IF(AND(I2949&gt;4000,I2949&lt;=5000),"4000-5000CC",IF(AND(I2949&gt;5000,I2949&lt;=6000),"&gt;5000CC"))))))</f>
        <v>1000-2000CC</v>
      </c>
    </row>
    <row r="2950" spans="1:11" x14ac:dyDescent="0.3">
      <c r="A2950">
        <v>4975</v>
      </c>
      <c r="B2950" t="s">
        <v>1159</v>
      </c>
      <c r="C2950" s="10">
        <v>5.15</v>
      </c>
      <c r="D2950" s="3">
        <v>8620</v>
      </c>
      <c r="E2950" t="s">
        <v>12</v>
      </c>
      <c r="F2950" t="s">
        <v>8</v>
      </c>
      <c r="G2950" t="s">
        <v>9</v>
      </c>
      <c r="H2950">
        <v>2017</v>
      </c>
      <c r="I2950">
        <v>2999</v>
      </c>
      <c r="J2950" t="s">
        <v>10</v>
      </c>
      <c r="K2950" t="str">
        <f>IF(AND(I2950&gt;600,I2950&lt;=1000),"600-1000CC",IF(AND(I2950&gt;1000,I2950&lt;=2000),"1000-2000CC",IF(AND(I2950&gt;2000,I2950&lt;=3000),"2000-3000CC",IF(AND(I2950&gt;3000,I2950&lt;=4000),"3000-4000CC",IF(AND(I2950&gt;4000,I2950&lt;=5000),"4000-5000CC",IF(AND(I2950&gt;5000,I2950&lt;=6000),"&gt;5000CC"))))))</f>
        <v>2000-3000CC</v>
      </c>
    </row>
    <row r="2951" spans="1:11" x14ac:dyDescent="0.3">
      <c r="A2951">
        <v>5170</v>
      </c>
      <c r="B2951" t="s">
        <v>688</v>
      </c>
      <c r="C2951" s="10">
        <v>5.15</v>
      </c>
      <c r="D2951" s="3">
        <v>22939</v>
      </c>
      <c r="E2951" t="s">
        <v>12</v>
      </c>
      <c r="F2951" t="s">
        <v>8</v>
      </c>
      <c r="G2951" t="s">
        <v>9</v>
      </c>
      <c r="H2951">
        <v>2018</v>
      </c>
      <c r="I2951">
        <v>998</v>
      </c>
      <c r="J2951" t="s">
        <v>10</v>
      </c>
      <c r="K2951" t="str">
        <f>IF(AND(I2951&gt;600,I2951&lt;=1000),"600-1000CC",IF(AND(I2951&gt;1000,I2951&lt;=2000),"1000-2000CC",IF(AND(I2951&gt;2000,I2951&lt;=3000),"2000-3000CC",IF(AND(I2951&gt;3000,I2951&lt;=4000),"3000-4000CC",IF(AND(I2951&gt;4000,I2951&lt;=5000),"4000-5000CC",IF(AND(I2951&gt;5000,I2951&lt;=6000),"&gt;5000CC"))))))</f>
        <v>600-1000CC</v>
      </c>
    </row>
    <row r="2952" spans="1:11" x14ac:dyDescent="0.3">
      <c r="A2952">
        <v>538</v>
      </c>
      <c r="B2952" t="s">
        <v>460</v>
      </c>
      <c r="C2952" s="10">
        <v>5.14</v>
      </c>
      <c r="D2952" s="3">
        <v>62164</v>
      </c>
      <c r="E2952" t="s">
        <v>7</v>
      </c>
      <c r="F2952" t="s">
        <v>8</v>
      </c>
      <c r="G2952" t="s">
        <v>9</v>
      </c>
      <c r="H2952">
        <v>2014</v>
      </c>
      <c r="I2952">
        <v>1591</v>
      </c>
      <c r="J2952" t="s">
        <v>10</v>
      </c>
      <c r="K2952" t="str">
        <f>IF(AND(I2952&gt;600,I2952&lt;=1000),"600-1000CC",IF(AND(I2952&gt;1000,I2952&lt;=2000),"1000-2000CC",IF(AND(I2952&gt;2000,I2952&lt;=3000),"2000-3000CC",IF(AND(I2952&gt;3000,I2952&lt;=4000),"3000-4000CC",IF(AND(I2952&gt;4000,I2952&lt;=5000),"4000-5000CC",IF(AND(I2952&gt;5000,I2952&lt;=6000),"&gt;5000CC"))))))</f>
        <v>1000-2000CC</v>
      </c>
    </row>
    <row r="2953" spans="1:11" x14ac:dyDescent="0.3">
      <c r="A2953">
        <v>3269</v>
      </c>
      <c r="B2953" t="s">
        <v>1035</v>
      </c>
      <c r="C2953" s="10">
        <v>5.14</v>
      </c>
      <c r="D2953" s="3">
        <v>44357</v>
      </c>
      <c r="E2953" t="s">
        <v>12</v>
      </c>
      <c r="F2953" t="s">
        <v>8</v>
      </c>
      <c r="G2953" t="s">
        <v>27</v>
      </c>
      <c r="H2953">
        <v>2017</v>
      </c>
      <c r="I2953">
        <v>1197</v>
      </c>
      <c r="J2953" t="s">
        <v>61</v>
      </c>
      <c r="K2953" t="str">
        <f>IF(AND(I2953&gt;600,I2953&lt;=1000),"600-1000CC",IF(AND(I2953&gt;1000,I2953&lt;=2000),"1000-2000CC",IF(AND(I2953&gt;2000,I2953&lt;=3000),"2000-3000CC",IF(AND(I2953&gt;3000,I2953&lt;=4000),"3000-4000CC",IF(AND(I2953&gt;4000,I2953&lt;=5000),"4000-5000CC",IF(AND(I2953&gt;5000,I2953&lt;=6000),"&gt;5000CC"))))))</f>
        <v>1000-2000CC</v>
      </c>
    </row>
    <row r="2954" spans="1:11" x14ac:dyDescent="0.3">
      <c r="A2954">
        <v>3797</v>
      </c>
      <c r="B2954" t="s">
        <v>109</v>
      </c>
      <c r="C2954" s="10">
        <v>5.14</v>
      </c>
      <c r="D2954" s="3">
        <v>28654</v>
      </c>
      <c r="E2954" t="s">
        <v>7</v>
      </c>
      <c r="F2954" t="s">
        <v>8</v>
      </c>
      <c r="G2954" t="s">
        <v>9</v>
      </c>
      <c r="H2954">
        <v>2017</v>
      </c>
      <c r="I2954">
        <v>1199</v>
      </c>
      <c r="J2954" t="s">
        <v>61</v>
      </c>
      <c r="K2954" t="str">
        <f>IF(AND(I2954&gt;600,I2954&lt;=1000),"600-1000CC",IF(AND(I2954&gt;1000,I2954&lt;=2000),"1000-2000CC",IF(AND(I2954&gt;2000,I2954&lt;=3000),"2000-3000CC",IF(AND(I2954&gt;3000,I2954&lt;=4000),"3000-4000CC",IF(AND(I2954&gt;4000,I2954&lt;=5000),"4000-5000CC",IF(AND(I2954&gt;5000,I2954&lt;=6000),"&gt;5000CC"))))))</f>
        <v>1000-2000CC</v>
      </c>
    </row>
    <row r="2955" spans="1:11" x14ac:dyDescent="0.3">
      <c r="A2955">
        <v>3944</v>
      </c>
      <c r="B2955" t="s">
        <v>1035</v>
      </c>
      <c r="C2955" s="10">
        <v>5.14</v>
      </c>
      <c r="D2955" s="3">
        <v>73891</v>
      </c>
      <c r="E2955" t="s">
        <v>12</v>
      </c>
      <c r="F2955" t="s">
        <v>8</v>
      </c>
      <c r="G2955" t="s">
        <v>9</v>
      </c>
      <c r="H2955">
        <v>2017</v>
      </c>
      <c r="I2955">
        <v>936</v>
      </c>
      <c r="J2955" t="s">
        <v>10</v>
      </c>
      <c r="K2955" t="str">
        <f>IF(AND(I2955&gt;600,I2955&lt;=1000),"600-1000CC",IF(AND(I2955&gt;1000,I2955&lt;=2000),"1000-2000CC",IF(AND(I2955&gt;2000,I2955&lt;=3000),"2000-3000CC",IF(AND(I2955&gt;3000,I2955&lt;=4000),"3000-4000CC",IF(AND(I2955&gt;4000,I2955&lt;=5000),"4000-5000CC",IF(AND(I2955&gt;5000,I2955&lt;=6000),"&gt;5000CC"))))))</f>
        <v>600-1000CC</v>
      </c>
    </row>
    <row r="2956" spans="1:11" x14ac:dyDescent="0.3">
      <c r="A2956">
        <v>4686</v>
      </c>
      <c r="B2956" t="s">
        <v>329</v>
      </c>
      <c r="C2956" s="10">
        <v>5.14</v>
      </c>
      <c r="D2956" s="3">
        <v>70076</v>
      </c>
      <c r="E2956" t="s">
        <v>7</v>
      </c>
      <c r="F2956" t="s">
        <v>8</v>
      </c>
      <c r="G2956" t="s">
        <v>75</v>
      </c>
      <c r="H2956">
        <v>2016</v>
      </c>
      <c r="I2956">
        <v>995</v>
      </c>
      <c r="J2956" t="s">
        <v>10</v>
      </c>
      <c r="K2956" t="str">
        <f>IF(AND(I2956&gt;600,I2956&lt;=1000),"600-1000CC",IF(AND(I2956&gt;1000,I2956&lt;=2000),"1000-2000CC",IF(AND(I2956&gt;2000,I2956&lt;=3000),"2000-3000CC",IF(AND(I2956&gt;3000,I2956&lt;=4000),"3000-4000CC",IF(AND(I2956&gt;4000,I2956&lt;=5000),"4000-5000CC",IF(AND(I2956&gt;5000,I2956&lt;=6000),"&gt;5000CC"))))))</f>
        <v>600-1000CC</v>
      </c>
    </row>
    <row r="2957" spans="1:11" x14ac:dyDescent="0.3">
      <c r="A2957">
        <v>5135</v>
      </c>
      <c r="B2957" t="s">
        <v>453</v>
      </c>
      <c r="C2957" s="10">
        <v>5.14</v>
      </c>
      <c r="D2957" s="3">
        <v>49625</v>
      </c>
      <c r="E2957" t="s">
        <v>12</v>
      </c>
      <c r="F2957" t="s">
        <v>8</v>
      </c>
      <c r="G2957" t="s">
        <v>9</v>
      </c>
      <c r="H2957">
        <v>2016</v>
      </c>
      <c r="I2957">
        <v>995</v>
      </c>
      <c r="J2957" t="s">
        <v>10</v>
      </c>
      <c r="K2957" t="str">
        <f>IF(AND(I2957&gt;600,I2957&lt;=1000),"600-1000CC",IF(AND(I2957&gt;1000,I2957&lt;=2000),"1000-2000CC",IF(AND(I2957&gt;2000,I2957&lt;=3000),"2000-3000CC",IF(AND(I2957&gt;3000,I2957&lt;=4000),"3000-4000CC",IF(AND(I2957&gt;4000,I2957&lt;=5000),"4000-5000CC",IF(AND(I2957&gt;5000,I2957&lt;=6000),"&gt;5000CC"))))))</f>
        <v>600-1000CC</v>
      </c>
    </row>
    <row r="2958" spans="1:11" x14ac:dyDescent="0.3">
      <c r="A2958">
        <v>5139</v>
      </c>
      <c r="B2958" t="s">
        <v>748</v>
      </c>
      <c r="C2958" s="10">
        <v>5.14</v>
      </c>
      <c r="D2958" s="3">
        <v>80444</v>
      </c>
      <c r="E2958" t="s">
        <v>7</v>
      </c>
      <c r="F2958" t="s">
        <v>8</v>
      </c>
      <c r="G2958" t="s">
        <v>27</v>
      </c>
      <c r="H2958">
        <v>2015</v>
      </c>
      <c r="I2958">
        <v>1497</v>
      </c>
      <c r="J2958" t="s">
        <v>10</v>
      </c>
      <c r="K2958" t="str">
        <f>IF(AND(I2958&gt;600,I2958&lt;=1000),"600-1000CC",IF(AND(I2958&gt;1000,I2958&lt;=2000),"1000-2000CC",IF(AND(I2958&gt;2000,I2958&lt;=3000),"2000-3000CC",IF(AND(I2958&gt;3000,I2958&lt;=4000),"3000-4000CC",IF(AND(I2958&gt;4000,I2958&lt;=5000),"4000-5000CC",IF(AND(I2958&gt;5000,I2958&lt;=6000),"&gt;5000CC"))))))</f>
        <v>1000-2000CC</v>
      </c>
    </row>
    <row r="2959" spans="1:11" x14ac:dyDescent="0.3">
      <c r="A2959">
        <v>2757</v>
      </c>
      <c r="B2959" t="s">
        <v>445</v>
      </c>
      <c r="C2959" s="10">
        <v>5.12</v>
      </c>
      <c r="D2959" s="3">
        <v>38463</v>
      </c>
      <c r="E2959" t="s">
        <v>12</v>
      </c>
      <c r="F2959" t="s">
        <v>8</v>
      </c>
      <c r="G2959" t="s">
        <v>27</v>
      </c>
      <c r="H2959">
        <v>2017</v>
      </c>
      <c r="I2959">
        <v>2994</v>
      </c>
      <c r="J2959" t="s">
        <v>10</v>
      </c>
      <c r="K2959" t="str">
        <f>IF(AND(I2959&gt;600,I2959&lt;=1000),"600-1000CC",IF(AND(I2959&gt;1000,I2959&lt;=2000),"1000-2000CC",IF(AND(I2959&gt;2000,I2959&lt;=3000),"2000-3000CC",IF(AND(I2959&gt;3000,I2959&lt;=4000),"3000-4000CC",IF(AND(I2959&gt;4000,I2959&lt;=5000),"4000-5000CC",IF(AND(I2959&gt;5000,I2959&lt;=6000),"&gt;5000CC"))))))</f>
        <v>2000-3000CC</v>
      </c>
    </row>
    <row r="2960" spans="1:11" x14ac:dyDescent="0.3">
      <c r="A2960">
        <v>5107</v>
      </c>
      <c r="B2960" t="s">
        <v>203</v>
      </c>
      <c r="C2960" s="10">
        <v>5.12</v>
      </c>
      <c r="D2960" s="3">
        <v>56982</v>
      </c>
      <c r="E2960" t="s">
        <v>12</v>
      </c>
      <c r="F2960" t="s">
        <v>8</v>
      </c>
      <c r="G2960" t="s">
        <v>9</v>
      </c>
      <c r="H2960">
        <v>2016</v>
      </c>
      <c r="I2960">
        <v>1248</v>
      </c>
      <c r="J2960" t="s">
        <v>10</v>
      </c>
      <c r="K2960" t="str">
        <f>IF(AND(I2960&gt;600,I2960&lt;=1000),"600-1000CC",IF(AND(I2960&gt;1000,I2960&lt;=2000),"1000-2000CC",IF(AND(I2960&gt;2000,I2960&lt;=3000),"2000-3000CC",IF(AND(I2960&gt;3000,I2960&lt;=4000),"3000-4000CC",IF(AND(I2960&gt;4000,I2960&lt;=5000),"4000-5000CC",IF(AND(I2960&gt;5000,I2960&lt;=6000),"&gt;5000CC"))))))</f>
        <v>1000-2000CC</v>
      </c>
    </row>
    <row r="2961" spans="1:11" x14ac:dyDescent="0.3">
      <c r="A2961">
        <v>3412</v>
      </c>
      <c r="B2961" t="s">
        <v>1307</v>
      </c>
      <c r="C2961" s="10">
        <v>5.1100000000000003</v>
      </c>
      <c r="D2961" s="3">
        <v>61090</v>
      </c>
      <c r="E2961" t="s">
        <v>12</v>
      </c>
      <c r="F2961" t="s">
        <v>8</v>
      </c>
      <c r="G2961" t="s">
        <v>27</v>
      </c>
      <c r="H2961">
        <v>2011</v>
      </c>
      <c r="I2961">
        <v>1497</v>
      </c>
      <c r="J2961" t="s">
        <v>10</v>
      </c>
      <c r="K2961" t="str">
        <f>IF(AND(I2961&gt;600,I2961&lt;=1000),"600-1000CC",IF(AND(I2961&gt;1000,I2961&lt;=2000),"1000-2000CC",IF(AND(I2961&gt;2000,I2961&lt;=3000),"2000-3000CC",IF(AND(I2961&gt;3000,I2961&lt;=4000),"3000-4000CC",IF(AND(I2961&gt;4000,I2961&lt;=5000),"4000-5000CC",IF(AND(I2961&gt;5000,I2961&lt;=6000),"&gt;5000CC"))))))</f>
        <v>1000-2000CC</v>
      </c>
    </row>
    <row r="2962" spans="1:11" x14ac:dyDescent="0.3">
      <c r="A2962">
        <v>3731</v>
      </c>
      <c r="B2962" t="s">
        <v>304</v>
      </c>
      <c r="C2962" s="10">
        <v>5.1100000000000003</v>
      </c>
      <c r="D2962" s="3">
        <v>53139</v>
      </c>
      <c r="E2962" t="s">
        <v>7</v>
      </c>
      <c r="F2962" t="s">
        <v>8</v>
      </c>
      <c r="G2962" t="s">
        <v>75</v>
      </c>
      <c r="H2962">
        <v>2018</v>
      </c>
      <c r="I2962">
        <v>998</v>
      </c>
      <c r="J2962" t="s">
        <v>10</v>
      </c>
      <c r="K2962" t="str">
        <f>IF(AND(I2962&gt;600,I2962&lt;=1000),"600-1000CC",IF(AND(I2962&gt;1000,I2962&lt;=2000),"1000-2000CC",IF(AND(I2962&gt;2000,I2962&lt;=3000),"2000-3000CC",IF(AND(I2962&gt;3000,I2962&lt;=4000),"3000-4000CC",IF(AND(I2962&gt;4000,I2962&lt;=5000),"4000-5000CC",IF(AND(I2962&gt;5000,I2962&lt;=6000),"&gt;5000CC"))))))</f>
        <v>600-1000CC</v>
      </c>
    </row>
    <row r="2963" spans="1:11" x14ac:dyDescent="0.3">
      <c r="A2963">
        <v>4371</v>
      </c>
      <c r="B2963" t="s">
        <v>564</v>
      </c>
      <c r="C2963" s="10">
        <v>5.1100000000000003</v>
      </c>
      <c r="D2963" s="3">
        <v>23400</v>
      </c>
      <c r="E2963" t="s">
        <v>12</v>
      </c>
      <c r="F2963" t="s">
        <v>8</v>
      </c>
      <c r="G2963" t="s">
        <v>75</v>
      </c>
      <c r="H2963">
        <v>2020</v>
      </c>
      <c r="I2963">
        <v>998</v>
      </c>
      <c r="J2963" t="s">
        <v>61</v>
      </c>
      <c r="K2963" t="str">
        <f>IF(AND(I2963&gt;600,I2963&lt;=1000),"600-1000CC",IF(AND(I2963&gt;1000,I2963&lt;=2000),"1000-2000CC",IF(AND(I2963&gt;2000,I2963&lt;=3000),"2000-3000CC",IF(AND(I2963&gt;3000,I2963&lt;=4000),"3000-4000CC",IF(AND(I2963&gt;4000,I2963&lt;=5000),"4000-5000CC",IF(AND(I2963&gt;5000,I2963&lt;=6000),"&gt;5000CC"))))))</f>
        <v>600-1000CC</v>
      </c>
    </row>
    <row r="2964" spans="1:11" x14ac:dyDescent="0.3">
      <c r="A2964">
        <v>4785</v>
      </c>
      <c r="B2964" t="s">
        <v>472</v>
      </c>
      <c r="C2964" s="10">
        <v>5.1100000000000003</v>
      </c>
      <c r="D2964" s="3">
        <v>88621</v>
      </c>
      <c r="E2964" t="s">
        <v>12</v>
      </c>
      <c r="F2964" t="s">
        <v>8</v>
      </c>
      <c r="G2964" t="s">
        <v>9</v>
      </c>
      <c r="H2964">
        <v>2014</v>
      </c>
      <c r="I2964">
        <v>1396</v>
      </c>
      <c r="J2964" t="s">
        <v>10</v>
      </c>
      <c r="K2964" t="str">
        <f>IF(AND(I2964&gt;600,I2964&lt;=1000),"600-1000CC",IF(AND(I2964&gt;1000,I2964&lt;=2000),"1000-2000CC",IF(AND(I2964&gt;2000,I2964&lt;=3000),"2000-3000CC",IF(AND(I2964&gt;3000,I2964&lt;=4000),"3000-4000CC",IF(AND(I2964&gt;4000,I2964&lt;=5000),"4000-5000CC",IF(AND(I2964&gt;5000,I2964&lt;=6000),"&gt;5000CC"))))))</f>
        <v>1000-2000CC</v>
      </c>
    </row>
    <row r="2965" spans="1:11" x14ac:dyDescent="0.3">
      <c r="A2965">
        <v>927</v>
      </c>
      <c r="B2965" t="s">
        <v>683</v>
      </c>
      <c r="C2965" s="10">
        <v>5.0999999999999996</v>
      </c>
      <c r="D2965" s="3">
        <v>40000</v>
      </c>
      <c r="E2965" t="s">
        <v>7</v>
      </c>
      <c r="F2965" t="s">
        <v>8</v>
      </c>
      <c r="G2965" t="s">
        <v>9</v>
      </c>
      <c r="H2965">
        <v>2016</v>
      </c>
      <c r="I2965">
        <v>1197</v>
      </c>
      <c r="J2965" t="s">
        <v>61</v>
      </c>
      <c r="K2965" t="str">
        <f>IF(AND(I2965&gt;600,I2965&lt;=1000),"600-1000CC",IF(AND(I2965&gt;1000,I2965&lt;=2000),"1000-2000CC",IF(AND(I2965&gt;2000,I2965&lt;=3000),"2000-3000CC",IF(AND(I2965&gt;3000,I2965&lt;=4000),"3000-4000CC",IF(AND(I2965&gt;4000,I2965&lt;=5000),"4000-5000CC",IF(AND(I2965&gt;5000,I2965&lt;=6000),"&gt;5000CC"))))))</f>
        <v>1000-2000CC</v>
      </c>
    </row>
    <row r="2966" spans="1:11" x14ac:dyDescent="0.3">
      <c r="A2966">
        <v>2222</v>
      </c>
      <c r="B2966" t="s">
        <v>430</v>
      </c>
      <c r="C2966" s="10">
        <v>5.0999999999999996</v>
      </c>
      <c r="D2966" s="3">
        <v>90000</v>
      </c>
      <c r="E2966" t="s">
        <v>7</v>
      </c>
      <c r="F2966" t="s">
        <v>8</v>
      </c>
      <c r="G2966" t="s">
        <v>9</v>
      </c>
      <c r="H2966">
        <v>2013</v>
      </c>
      <c r="I2966">
        <v>1299</v>
      </c>
      <c r="J2966" t="s">
        <v>10</v>
      </c>
      <c r="K2966" t="str">
        <f>IF(AND(I2966&gt;600,I2966&lt;=1000),"600-1000CC",IF(AND(I2966&gt;1000,I2966&lt;=2000),"1000-2000CC",IF(AND(I2966&gt;2000,I2966&lt;=3000),"2000-3000CC",IF(AND(I2966&gt;3000,I2966&lt;=4000),"3000-4000CC",IF(AND(I2966&gt;4000,I2966&lt;=5000),"4000-5000CC",IF(AND(I2966&gt;5000,I2966&lt;=6000),"&gt;5000CC"))))))</f>
        <v>1000-2000CC</v>
      </c>
    </row>
    <row r="2967" spans="1:11" x14ac:dyDescent="0.3">
      <c r="A2967">
        <v>2321</v>
      </c>
      <c r="B2967" t="s">
        <v>930</v>
      </c>
      <c r="C2967" s="10">
        <v>5.0999999999999996</v>
      </c>
      <c r="D2967" s="3">
        <v>170000</v>
      </c>
      <c r="E2967" t="s">
        <v>7</v>
      </c>
      <c r="F2967" t="s">
        <v>8</v>
      </c>
      <c r="G2967" t="s">
        <v>9</v>
      </c>
      <c r="H2967">
        <v>2015</v>
      </c>
      <c r="I2967">
        <v>1896</v>
      </c>
      <c r="J2967" t="s">
        <v>10</v>
      </c>
      <c r="K2967" t="str">
        <f>IF(AND(I2967&gt;600,I2967&lt;=1000),"600-1000CC",IF(AND(I2967&gt;1000,I2967&lt;=2000),"1000-2000CC",IF(AND(I2967&gt;2000,I2967&lt;=3000),"2000-3000CC",IF(AND(I2967&gt;3000,I2967&lt;=4000),"3000-4000CC",IF(AND(I2967&gt;4000,I2967&lt;=5000),"4000-5000CC",IF(AND(I2967&gt;5000,I2967&lt;=6000),"&gt;5000CC"))))))</f>
        <v>1000-2000CC</v>
      </c>
    </row>
    <row r="2968" spans="1:11" x14ac:dyDescent="0.3">
      <c r="A2968">
        <v>2360</v>
      </c>
      <c r="B2968" t="s">
        <v>429</v>
      </c>
      <c r="C2968" s="10">
        <v>5.0999999999999996</v>
      </c>
      <c r="D2968" s="3">
        <v>120000</v>
      </c>
      <c r="E2968" t="s">
        <v>7</v>
      </c>
      <c r="F2968" t="s">
        <v>8</v>
      </c>
      <c r="G2968" t="s">
        <v>27</v>
      </c>
      <c r="H2968">
        <v>2012</v>
      </c>
      <c r="I2968">
        <v>1061</v>
      </c>
      <c r="J2968" t="s">
        <v>10</v>
      </c>
      <c r="K2968" t="str">
        <f>IF(AND(I2968&gt;600,I2968&lt;=1000),"600-1000CC",IF(AND(I2968&gt;1000,I2968&lt;=2000),"1000-2000CC",IF(AND(I2968&gt;2000,I2968&lt;=3000),"2000-3000CC",IF(AND(I2968&gt;3000,I2968&lt;=4000),"3000-4000CC",IF(AND(I2968&gt;4000,I2968&lt;=5000),"4000-5000CC",IF(AND(I2968&gt;5000,I2968&lt;=6000),"&gt;5000CC"))))))</f>
        <v>1000-2000CC</v>
      </c>
    </row>
    <row r="2969" spans="1:11" x14ac:dyDescent="0.3">
      <c r="A2969">
        <v>2887</v>
      </c>
      <c r="B2969" t="s">
        <v>430</v>
      </c>
      <c r="C2969" s="10">
        <v>5.0999999999999996</v>
      </c>
      <c r="D2969" s="3">
        <v>34000</v>
      </c>
      <c r="E2969" t="s">
        <v>7</v>
      </c>
      <c r="F2969" t="s">
        <v>8</v>
      </c>
      <c r="G2969" t="s">
        <v>9</v>
      </c>
      <c r="H2969">
        <v>2015</v>
      </c>
      <c r="I2969">
        <v>2179</v>
      </c>
      <c r="J2969" t="s">
        <v>61</v>
      </c>
      <c r="K2969" t="str">
        <f>IF(AND(I2969&gt;600,I2969&lt;=1000),"600-1000CC",IF(AND(I2969&gt;1000,I2969&lt;=2000),"1000-2000CC",IF(AND(I2969&gt;2000,I2969&lt;=3000),"2000-3000CC",IF(AND(I2969&gt;3000,I2969&lt;=4000),"3000-4000CC",IF(AND(I2969&gt;4000,I2969&lt;=5000),"4000-5000CC",IF(AND(I2969&gt;5000,I2969&lt;=6000),"&gt;5000CC"))))))</f>
        <v>2000-3000CC</v>
      </c>
    </row>
    <row r="2970" spans="1:11" x14ac:dyDescent="0.3">
      <c r="A2970">
        <v>2906</v>
      </c>
      <c r="B2970" t="s">
        <v>480</v>
      </c>
      <c r="C2970" s="10">
        <v>5.0999999999999996</v>
      </c>
      <c r="D2970" s="3">
        <v>60000</v>
      </c>
      <c r="E2970" t="s">
        <v>242</v>
      </c>
      <c r="F2970" t="s">
        <v>8</v>
      </c>
      <c r="G2970" t="s">
        <v>27</v>
      </c>
      <c r="H2970">
        <v>2021</v>
      </c>
      <c r="I2970">
        <v>3996</v>
      </c>
      <c r="J2970" t="s">
        <v>10</v>
      </c>
      <c r="K2970" t="str">
        <f>IF(AND(I2970&gt;600,I2970&lt;=1000),"600-1000CC",IF(AND(I2970&gt;1000,I2970&lt;=2000),"1000-2000CC",IF(AND(I2970&gt;2000,I2970&lt;=3000),"2000-3000CC",IF(AND(I2970&gt;3000,I2970&lt;=4000),"3000-4000CC",IF(AND(I2970&gt;4000,I2970&lt;=5000),"4000-5000CC",IF(AND(I2970&gt;5000,I2970&lt;=6000),"&gt;5000CC"))))))</f>
        <v>3000-4000CC</v>
      </c>
    </row>
    <row r="2971" spans="1:11" x14ac:dyDescent="0.3">
      <c r="A2971">
        <v>3488</v>
      </c>
      <c r="B2971" t="s">
        <v>460</v>
      </c>
      <c r="C2971" s="10">
        <v>5.0999999999999996</v>
      </c>
      <c r="D2971" s="3">
        <v>101376</v>
      </c>
      <c r="E2971" t="s">
        <v>7</v>
      </c>
      <c r="F2971" t="s">
        <v>8</v>
      </c>
      <c r="G2971" t="s">
        <v>9</v>
      </c>
      <c r="H2971">
        <v>2016</v>
      </c>
      <c r="I2971">
        <v>1248</v>
      </c>
      <c r="J2971" t="s">
        <v>10</v>
      </c>
      <c r="K2971" t="str">
        <f>IF(AND(I2971&gt;600,I2971&lt;=1000),"600-1000CC",IF(AND(I2971&gt;1000,I2971&lt;=2000),"1000-2000CC",IF(AND(I2971&gt;2000,I2971&lt;=3000),"2000-3000CC",IF(AND(I2971&gt;3000,I2971&lt;=4000),"3000-4000CC",IF(AND(I2971&gt;4000,I2971&lt;=5000),"4000-5000CC",IF(AND(I2971&gt;5000,I2971&lt;=6000),"&gt;5000CC"))))))</f>
        <v>1000-2000CC</v>
      </c>
    </row>
    <row r="2972" spans="1:11" x14ac:dyDescent="0.3">
      <c r="A2972">
        <v>3917</v>
      </c>
      <c r="B2972" t="s">
        <v>670</v>
      </c>
      <c r="C2972" s="10">
        <v>5.0999999999999996</v>
      </c>
      <c r="D2972" s="3">
        <v>29258</v>
      </c>
      <c r="E2972" t="s">
        <v>12</v>
      </c>
      <c r="F2972" t="s">
        <v>8</v>
      </c>
      <c r="G2972" t="s">
        <v>27</v>
      </c>
      <c r="H2972">
        <v>2015</v>
      </c>
      <c r="I2972">
        <v>1197</v>
      </c>
      <c r="J2972" t="s">
        <v>10</v>
      </c>
      <c r="K2972" t="str">
        <f>IF(AND(I2972&gt;600,I2972&lt;=1000),"600-1000CC",IF(AND(I2972&gt;1000,I2972&lt;=2000),"1000-2000CC",IF(AND(I2972&gt;2000,I2972&lt;=3000),"2000-3000CC",IF(AND(I2972&gt;3000,I2972&lt;=4000),"3000-4000CC",IF(AND(I2972&gt;4000,I2972&lt;=5000),"4000-5000CC",IF(AND(I2972&gt;5000,I2972&lt;=6000),"&gt;5000CC"))))))</f>
        <v>1000-2000CC</v>
      </c>
    </row>
    <row r="2973" spans="1:11" x14ac:dyDescent="0.3">
      <c r="A2973">
        <v>4676</v>
      </c>
      <c r="B2973" t="s">
        <v>1792</v>
      </c>
      <c r="C2973" s="10">
        <v>5.0999999999999996</v>
      </c>
      <c r="D2973" s="3">
        <v>100000</v>
      </c>
      <c r="E2973" t="s">
        <v>12</v>
      </c>
      <c r="F2973" t="s">
        <v>13</v>
      </c>
      <c r="G2973" t="s">
        <v>9</v>
      </c>
      <c r="H2973">
        <v>2012</v>
      </c>
      <c r="I2973">
        <v>814</v>
      </c>
      <c r="J2973" t="s">
        <v>10</v>
      </c>
      <c r="K2973" t="str">
        <f>IF(AND(I2973&gt;600,I2973&lt;=1000),"600-1000CC",IF(AND(I2973&gt;1000,I2973&lt;=2000),"1000-2000CC",IF(AND(I2973&gt;2000,I2973&lt;=3000),"2000-3000CC",IF(AND(I2973&gt;3000,I2973&lt;=4000),"3000-4000CC",IF(AND(I2973&gt;4000,I2973&lt;=5000),"4000-5000CC",IF(AND(I2973&gt;5000,I2973&lt;=6000),"&gt;5000CC"))))))</f>
        <v>600-1000CC</v>
      </c>
    </row>
    <row r="2974" spans="1:11" x14ac:dyDescent="0.3">
      <c r="A2974">
        <v>4834</v>
      </c>
      <c r="B2974" t="s">
        <v>1819</v>
      </c>
      <c r="C2974" s="10">
        <v>5.0999999999999996</v>
      </c>
      <c r="D2974" s="3">
        <v>58386</v>
      </c>
      <c r="E2974" t="s">
        <v>12</v>
      </c>
      <c r="F2974" t="s">
        <v>8</v>
      </c>
      <c r="G2974" t="s">
        <v>27</v>
      </c>
      <c r="H2974">
        <v>2019</v>
      </c>
      <c r="I2974">
        <v>998</v>
      </c>
      <c r="J2974" t="s">
        <v>10</v>
      </c>
      <c r="K2974" t="str">
        <f>IF(AND(I2974&gt;600,I2974&lt;=1000),"600-1000CC",IF(AND(I2974&gt;1000,I2974&lt;=2000),"1000-2000CC",IF(AND(I2974&gt;2000,I2974&lt;=3000),"2000-3000CC",IF(AND(I2974&gt;3000,I2974&lt;=4000),"3000-4000CC",IF(AND(I2974&gt;4000,I2974&lt;=5000),"4000-5000CC",IF(AND(I2974&gt;5000,I2974&lt;=6000),"&gt;5000CC"))))))</f>
        <v>600-1000CC</v>
      </c>
    </row>
    <row r="2975" spans="1:11" x14ac:dyDescent="0.3">
      <c r="A2975">
        <v>66</v>
      </c>
      <c r="B2975" t="s">
        <v>76</v>
      </c>
      <c r="C2975" s="10">
        <v>5.09</v>
      </c>
      <c r="D2975" s="3">
        <v>78264</v>
      </c>
      <c r="E2975" t="s">
        <v>7</v>
      </c>
      <c r="F2975" t="s">
        <v>8</v>
      </c>
      <c r="G2975" t="s">
        <v>27</v>
      </c>
      <c r="H2975">
        <v>2015</v>
      </c>
      <c r="I2975">
        <v>1498</v>
      </c>
      <c r="J2975" t="s">
        <v>10</v>
      </c>
      <c r="K2975" t="str">
        <f>IF(AND(I2975&gt;600,I2975&lt;=1000),"600-1000CC",IF(AND(I2975&gt;1000,I2975&lt;=2000),"1000-2000CC",IF(AND(I2975&gt;2000,I2975&lt;=3000),"2000-3000CC",IF(AND(I2975&gt;3000,I2975&lt;=4000),"3000-4000CC",IF(AND(I2975&gt;4000,I2975&lt;=5000),"4000-5000CC",IF(AND(I2975&gt;5000,I2975&lt;=6000),"&gt;5000CC"))))))</f>
        <v>1000-2000CC</v>
      </c>
    </row>
    <row r="2976" spans="1:11" x14ac:dyDescent="0.3">
      <c r="A2976">
        <v>4691</v>
      </c>
      <c r="B2976" t="s">
        <v>464</v>
      </c>
      <c r="C2976" s="10">
        <v>5.09</v>
      </c>
      <c r="D2976" s="3">
        <v>104062</v>
      </c>
      <c r="E2976" t="s">
        <v>12</v>
      </c>
      <c r="F2976" t="s">
        <v>8</v>
      </c>
      <c r="G2976" t="s">
        <v>27</v>
      </c>
      <c r="H2976">
        <v>2014</v>
      </c>
      <c r="I2976">
        <v>1199</v>
      </c>
      <c r="J2976" t="s">
        <v>10</v>
      </c>
      <c r="K2976" t="str">
        <f>IF(AND(I2976&gt;600,I2976&lt;=1000),"600-1000CC",IF(AND(I2976&gt;1000,I2976&lt;=2000),"1000-2000CC",IF(AND(I2976&gt;2000,I2976&lt;=3000),"2000-3000CC",IF(AND(I2976&gt;3000,I2976&lt;=4000),"3000-4000CC",IF(AND(I2976&gt;4000,I2976&lt;=5000),"4000-5000CC",IF(AND(I2976&gt;5000,I2976&lt;=6000),"&gt;5000CC"))))))</f>
        <v>1000-2000CC</v>
      </c>
    </row>
    <row r="2977" spans="1:11" x14ac:dyDescent="0.3">
      <c r="A2977">
        <v>4046</v>
      </c>
      <c r="B2977" t="s">
        <v>90</v>
      </c>
      <c r="C2977" s="10">
        <v>5.08</v>
      </c>
      <c r="D2977" s="3">
        <v>111930</v>
      </c>
      <c r="E2977" t="s">
        <v>7</v>
      </c>
      <c r="F2977" t="s">
        <v>8</v>
      </c>
      <c r="G2977" t="s">
        <v>9</v>
      </c>
      <c r="H2977">
        <v>2015</v>
      </c>
      <c r="I2977">
        <v>1197</v>
      </c>
      <c r="J2977" t="s">
        <v>10</v>
      </c>
      <c r="K2977" t="str">
        <f>IF(AND(I2977&gt;600,I2977&lt;=1000),"600-1000CC",IF(AND(I2977&gt;1000,I2977&lt;=2000),"1000-2000CC",IF(AND(I2977&gt;2000,I2977&lt;=3000),"2000-3000CC",IF(AND(I2977&gt;3000,I2977&lt;=4000),"3000-4000CC",IF(AND(I2977&gt;4000,I2977&lt;=5000),"4000-5000CC",IF(AND(I2977&gt;5000,I2977&lt;=6000),"&gt;5000CC"))))))</f>
        <v>1000-2000CC</v>
      </c>
    </row>
    <row r="2978" spans="1:11" x14ac:dyDescent="0.3">
      <c r="A2978">
        <v>4154</v>
      </c>
      <c r="B2978" t="s">
        <v>1394</v>
      </c>
      <c r="C2978" s="10">
        <v>5.08</v>
      </c>
      <c r="D2978" s="3">
        <v>74750</v>
      </c>
      <c r="E2978" t="s">
        <v>7</v>
      </c>
      <c r="F2978" t="s">
        <v>13</v>
      </c>
      <c r="G2978" t="s">
        <v>9</v>
      </c>
      <c r="H2978">
        <v>2014</v>
      </c>
      <c r="I2978">
        <v>1956</v>
      </c>
      <c r="J2978" t="s">
        <v>10</v>
      </c>
      <c r="K2978" t="str">
        <f>IF(AND(I2978&gt;600,I2978&lt;=1000),"600-1000CC",IF(AND(I2978&gt;1000,I2978&lt;=2000),"1000-2000CC",IF(AND(I2978&gt;2000,I2978&lt;=3000),"2000-3000CC",IF(AND(I2978&gt;3000,I2978&lt;=4000),"3000-4000CC",IF(AND(I2978&gt;4000,I2978&lt;=5000),"4000-5000CC",IF(AND(I2978&gt;5000,I2978&lt;=6000),"&gt;5000CC"))))))</f>
        <v>1000-2000CC</v>
      </c>
    </row>
    <row r="2979" spans="1:11" x14ac:dyDescent="0.3">
      <c r="A2979">
        <v>4958</v>
      </c>
      <c r="B2979" t="s">
        <v>1279</v>
      </c>
      <c r="C2979" s="10">
        <v>5.08</v>
      </c>
      <c r="D2979" s="3">
        <v>144256</v>
      </c>
      <c r="E2979" t="s">
        <v>7</v>
      </c>
      <c r="F2979" t="s">
        <v>8</v>
      </c>
      <c r="G2979" t="s">
        <v>27</v>
      </c>
      <c r="H2979">
        <v>2011</v>
      </c>
      <c r="I2979">
        <v>1405</v>
      </c>
      <c r="J2979" t="s">
        <v>10</v>
      </c>
      <c r="K2979" t="str">
        <f>IF(AND(I2979&gt;600,I2979&lt;=1000),"600-1000CC",IF(AND(I2979&gt;1000,I2979&lt;=2000),"1000-2000CC",IF(AND(I2979&gt;2000,I2979&lt;=3000),"2000-3000CC",IF(AND(I2979&gt;3000,I2979&lt;=4000),"3000-4000CC",IF(AND(I2979&gt;4000,I2979&lt;=5000),"4000-5000CC",IF(AND(I2979&gt;5000,I2979&lt;=6000),"&gt;5000CC"))))))</f>
        <v>1000-2000CC</v>
      </c>
    </row>
    <row r="2980" spans="1:11" x14ac:dyDescent="0.3">
      <c r="A2980">
        <v>4990</v>
      </c>
      <c r="B2980" t="s">
        <v>765</v>
      </c>
      <c r="C2980" s="10">
        <v>5.08</v>
      </c>
      <c r="D2980" s="3">
        <v>59176</v>
      </c>
      <c r="E2980" t="s">
        <v>12</v>
      </c>
      <c r="F2980" t="s">
        <v>8</v>
      </c>
      <c r="G2980" t="s">
        <v>9</v>
      </c>
      <c r="H2980">
        <v>2017</v>
      </c>
      <c r="I2980">
        <v>1462</v>
      </c>
      <c r="J2980" t="s">
        <v>10</v>
      </c>
      <c r="K2980" t="str">
        <f>IF(AND(I2980&gt;600,I2980&lt;=1000),"600-1000CC",IF(AND(I2980&gt;1000,I2980&lt;=2000),"1000-2000CC",IF(AND(I2980&gt;2000,I2980&lt;=3000),"2000-3000CC",IF(AND(I2980&gt;3000,I2980&lt;=4000),"3000-4000CC",IF(AND(I2980&gt;4000,I2980&lt;=5000),"4000-5000CC",IF(AND(I2980&gt;5000,I2980&lt;=6000),"&gt;5000CC"))))))</f>
        <v>1000-2000CC</v>
      </c>
    </row>
    <row r="2981" spans="1:11" x14ac:dyDescent="0.3">
      <c r="A2981">
        <v>4999</v>
      </c>
      <c r="B2981" t="s">
        <v>765</v>
      </c>
      <c r="C2981" s="10">
        <v>5.08</v>
      </c>
      <c r="D2981" s="3">
        <v>48832</v>
      </c>
      <c r="E2981" t="s">
        <v>12</v>
      </c>
      <c r="F2981" t="s">
        <v>8</v>
      </c>
      <c r="G2981" t="s">
        <v>9</v>
      </c>
      <c r="H2981">
        <v>2017</v>
      </c>
      <c r="I2981">
        <v>1199</v>
      </c>
      <c r="J2981" t="s">
        <v>10</v>
      </c>
      <c r="K2981" t="str">
        <f>IF(AND(I2981&gt;600,I2981&lt;=1000),"600-1000CC",IF(AND(I2981&gt;1000,I2981&lt;=2000),"1000-2000CC",IF(AND(I2981&gt;2000,I2981&lt;=3000),"2000-3000CC",IF(AND(I2981&gt;3000,I2981&lt;=4000),"3000-4000CC",IF(AND(I2981&gt;4000,I2981&lt;=5000),"4000-5000CC",IF(AND(I2981&gt;5000,I2981&lt;=6000),"&gt;5000CC"))))))</f>
        <v>1000-2000CC</v>
      </c>
    </row>
    <row r="2982" spans="1:11" x14ac:dyDescent="0.3">
      <c r="A2982">
        <v>5063</v>
      </c>
      <c r="B2982" t="s">
        <v>765</v>
      </c>
      <c r="C2982" s="10">
        <v>5.08</v>
      </c>
      <c r="D2982" s="3">
        <v>59407</v>
      </c>
      <c r="E2982" t="s">
        <v>12</v>
      </c>
      <c r="F2982" t="s">
        <v>8</v>
      </c>
      <c r="G2982" t="s">
        <v>9</v>
      </c>
      <c r="H2982">
        <v>2017</v>
      </c>
      <c r="I2982">
        <v>1498</v>
      </c>
      <c r="J2982" t="s">
        <v>10</v>
      </c>
      <c r="K2982" t="str">
        <f>IF(AND(I2982&gt;600,I2982&lt;=1000),"600-1000CC",IF(AND(I2982&gt;1000,I2982&lt;=2000),"1000-2000CC",IF(AND(I2982&gt;2000,I2982&lt;=3000),"2000-3000CC",IF(AND(I2982&gt;3000,I2982&lt;=4000),"3000-4000CC",IF(AND(I2982&gt;4000,I2982&lt;=5000),"4000-5000CC",IF(AND(I2982&gt;5000,I2982&lt;=6000),"&gt;5000CC"))))))</f>
        <v>1000-2000CC</v>
      </c>
    </row>
    <row r="2983" spans="1:11" x14ac:dyDescent="0.3">
      <c r="A2983">
        <v>5151</v>
      </c>
      <c r="B2983" t="s">
        <v>765</v>
      </c>
      <c r="C2983" s="10">
        <v>5.08</v>
      </c>
      <c r="D2983" s="3">
        <v>30435</v>
      </c>
      <c r="E2983" t="s">
        <v>12</v>
      </c>
      <c r="F2983" t="s">
        <v>8</v>
      </c>
      <c r="G2983" t="s">
        <v>9</v>
      </c>
      <c r="H2983">
        <v>2017</v>
      </c>
      <c r="I2983">
        <v>1248</v>
      </c>
      <c r="J2983" t="s">
        <v>10</v>
      </c>
      <c r="K2983" t="str">
        <f>IF(AND(I2983&gt;600,I2983&lt;=1000),"600-1000CC",IF(AND(I2983&gt;1000,I2983&lt;=2000),"1000-2000CC",IF(AND(I2983&gt;2000,I2983&lt;=3000),"2000-3000CC",IF(AND(I2983&gt;3000,I2983&lt;=4000),"3000-4000CC",IF(AND(I2983&gt;4000,I2983&lt;=5000),"4000-5000CC",IF(AND(I2983&gt;5000,I2983&lt;=6000),"&gt;5000CC"))))))</f>
        <v>1000-2000CC</v>
      </c>
    </row>
    <row r="2984" spans="1:11" x14ac:dyDescent="0.3">
      <c r="A2984">
        <v>4256</v>
      </c>
      <c r="B2984" t="s">
        <v>642</v>
      </c>
      <c r="C2984" s="10">
        <v>5.07</v>
      </c>
      <c r="D2984" s="3">
        <v>39563</v>
      </c>
      <c r="E2984" t="s">
        <v>7</v>
      </c>
      <c r="F2984" t="s">
        <v>8</v>
      </c>
      <c r="G2984" t="s">
        <v>9</v>
      </c>
      <c r="H2984">
        <v>2016</v>
      </c>
      <c r="I2984">
        <v>1198</v>
      </c>
      <c r="J2984" t="s">
        <v>10</v>
      </c>
      <c r="K2984" t="str">
        <f>IF(AND(I2984&gt;600,I2984&lt;=1000),"600-1000CC",IF(AND(I2984&gt;1000,I2984&lt;=2000),"1000-2000CC",IF(AND(I2984&gt;2000,I2984&lt;=3000),"2000-3000CC",IF(AND(I2984&gt;3000,I2984&lt;=4000),"3000-4000CC",IF(AND(I2984&gt;4000,I2984&lt;=5000),"4000-5000CC",IF(AND(I2984&gt;5000,I2984&lt;=6000),"&gt;5000CC"))))))</f>
        <v>1000-2000CC</v>
      </c>
    </row>
    <row r="2985" spans="1:11" x14ac:dyDescent="0.3">
      <c r="A2985">
        <v>5027</v>
      </c>
      <c r="B2985" t="s">
        <v>1847</v>
      </c>
      <c r="C2985" s="10">
        <v>5.07</v>
      </c>
      <c r="D2985" s="3">
        <v>12471</v>
      </c>
      <c r="E2985" t="s">
        <v>12</v>
      </c>
      <c r="F2985" t="s">
        <v>8</v>
      </c>
      <c r="G2985" t="s">
        <v>9</v>
      </c>
      <c r="H2985">
        <v>2021</v>
      </c>
      <c r="I2985">
        <v>1799</v>
      </c>
      <c r="J2985" t="s">
        <v>10</v>
      </c>
      <c r="K2985" t="str">
        <f>IF(AND(I2985&gt;600,I2985&lt;=1000),"600-1000CC",IF(AND(I2985&gt;1000,I2985&lt;=2000),"1000-2000CC",IF(AND(I2985&gt;2000,I2985&lt;=3000),"2000-3000CC",IF(AND(I2985&gt;3000,I2985&lt;=4000),"3000-4000CC",IF(AND(I2985&gt;4000,I2985&lt;=5000),"4000-5000CC",IF(AND(I2985&gt;5000,I2985&lt;=6000),"&gt;5000CC"))))))</f>
        <v>1000-2000CC</v>
      </c>
    </row>
    <row r="2986" spans="1:11" x14ac:dyDescent="0.3">
      <c r="A2986">
        <v>4875</v>
      </c>
      <c r="B2986" t="s">
        <v>329</v>
      </c>
      <c r="C2986" s="10">
        <v>5.0599999999999996</v>
      </c>
      <c r="D2986" s="3">
        <v>81114</v>
      </c>
      <c r="E2986" t="s">
        <v>7</v>
      </c>
      <c r="F2986" t="s">
        <v>8</v>
      </c>
      <c r="G2986" t="s">
        <v>244</v>
      </c>
      <c r="H2986">
        <v>2016</v>
      </c>
      <c r="I2986">
        <v>1198</v>
      </c>
      <c r="J2986" t="s">
        <v>10</v>
      </c>
      <c r="K2986" t="str">
        <f>IF(AND(I2986&gt;600,I2986&lt;=1000),"600-1000CC",IF(AND(I2986&gt;1000,I2986&lt;=2000),"1000-2000CC",IF(AND(I2986&gt;2000,I2986&lt;=3000),"2000-3000CC",IF(AND(I2986&gt;3000,I2986&lt;=4000),"3000-4000CC",IF(AND(I2986&gt;4000,I2986&lt;=5000),"4000-5000CC",IF(AND(I2986&gt;5000,I2986&lt;=6000),"&gt;5000CC"))))))</f>
        <v>1000-2000CC</v>
      </c>
    </row>
    <row r="2987" spans="1:11" x14ac:dyDescent="0.3">
      <c r="A2987">
        <v>2413</v>
      </c>
      <c r="B2987" t="s">
        <v>1228</v>
      </c>
      <c r="C2987" s="10">
        <v>5.05</v>
      </c>
      <c r="D2987" s="3">
        <v>70354</v>
      </c>
      <c r="E2987" t="s">
        <v>12</v>
      </c>
      <c r="F2987" t="s">
        <v>13</v>
      </c>
      <c r="G2987" t="s">
        <v>27</v>
      </c>
      <c r="H2987">
        <v>2016</v>
      </c>
      <c r="I2987">
        <v>1248</v>
      </c>
      <c r="J2987" t="s">
        <v>10</v>
      </c>
      <c r="K2987" t="str">
        <f>IF(AND(I2987&gt;600,I2987&lt;=1000),"600-1000CC",IF(AND(I2987&gt;1000,I2987&lt;=2000),"1000-2000CC",IF(AND(I2987&gt;2000,I2987&lt;=3000),"2000-3000CC",IF(AND(I2987&gt;3000,I2987&lt;=4000),"3000-4000CC",IF(AND(I2987&gt;4000,I2987&lt;=5000),"4000-5000CC",IF(AND(I2987&gt;5000,I2987&lt;=6000),"&gt;5000CC"))))))</f>
        <v>1000-2000CC</v>
      </c>
    </row>
    <row r="2988" spans="1:11" x14ac:dyDescent="0.3">
      <c r="A2988">
        <v>4134</v>
      </c>
      <c r="B2988" t="s">
        <v>324</v>
      </c>
      <c r="C2988" s="10">
        <v>5.05</v>
      </c>
      <c r="D2988" s="3">
        <v>69088</v>
      </c>
      <c r="E2988" t="s">
        <v>12</v>
      </c>
      <c r="F2988" t="s">
        <v>8</v>
      </c>
      <c r="G2988" t="s">
        <v>27</v>
      </c>
      <c r="H2988">
        <v>2015</v>
      </c>
      <c r="I2988">
        <v>1396</v>
      </c>
      <c r="J2988" t="s">
        <v>61</v>
      </c>
      <c r="K2988" t="str">
        <f>IF(AND(I2988&gt;600,I2988&lt;=1000),"600-1000CC",IF(AND(I2988&gt;1000,I2988&lt;=2000),"1000-2000CC",IF(AND(I2988&gt;2000,I2988&lt;=3000),"2000-3000CC",IF(AND(I2988&gt;3000,I2988&lt;=4000),"3000-4000CC",IF(AND(I2988&gt;4000,I2988&lt;=5000),"4000-5000CC",IF(AND(I2988&gt;5000,I2988&lt;=6000),"&gt;5000CC"))))))</f>
        <v>1000-2000CC</v>
      </c>
    </row>
    <row r="2989" spans="1:11" x14ac:dyDescent="0.3">
      <c r="A2989">
        <v>4291</v>
      </c>
      <c r="B2989" t="s">
        <v>487</v>
      </c>
      <c r="C2989" s="10">
        <v>5.05</v>
      </c>
      <c r="D2989" s="3">
        <v>69000</v>
      </c>
      <c r="E2989" t="s">
        <v>12</v>
      </c>
      <c r="F2989" t="s">
        <v>8</v>
      </c>
      <c r="G2989" t="s">
        <v>27</v>
      </c>
      <c r="H2989">
        <v>2015</v>
      </c>
      <c r="I2989">
        <v>1197</v>
      </c>
      <c r="J2989" t="s">
        <v>10</v>
      </c>
      <c r="K2989" t="str">
        <f>IF(AND(I2989&gt;600,I2989&lt;=1000),"600-1000CC",IF(AND(I2989&gt;1000,I2989&lt;=2000),"1000-2000CC",IF(AND(I2989&gt;2000,I2989&lt;=3000),"2000-3000CC",IF(AND(I2989&gt;3000,I2989&lt;=4000),"3000-4000CC",IF(AND(I2989&gt;4000,I2989&lt;=5000),"4000-5000CC",IF(AND(I2989&gt;5000,I2989&lt;=6000),"&gt;5000CC"))))))</f>
        <v>1000-2000CC</v>
      </c>
    </row>
    <row r="2990" spans="1:11" x14ac:dyDescent="0.3">
      <c r="A2990">
        <v>1111</v>
      </c>
      <c r="B2990" t="s">
        <v>62</v>
      </c>
      <c r="C2990" s="10">
        <v>5.0199999999999996</v>
      </c>
      <c r="D2990" s="3">
        <v>68841</v>
      </c>
      <c r="E2990" t="s">
        <v>12</v>
      </c>
      <c r="F2990" t="s">
        <v>8</v>
      </c>
      <c r="G2990" t="s">
        <v>9</v>
      </c>
      <c r="H2990">
        <v>2016</v>
      </c>
      <c r="I2990">
        <v>1582</v>
      </c>
      <c r="J2990" t="s">
        <v>10</v>
      </c>
      <c r="K2990" t="str">
        <f>IF(AND(I2990&gt;600,I2990&lt;=1000),"600-1000CC",IF(AND(I2990&gt;1000,I2990&lt;=2000),"1000-2000CC",IF(AND(I2990&gt;2000,I2990&lt;=3000),"2000-3000CC",IF(AND(I2990&gt;3000,I2990&lt;=4000),"3000-4000CC",IF(AND(I2990&gt;4000,I2990&lt;=5000),"4000-5000CC",IF(AND(I2990&gt;5000,I2990&lt;=6000),"&gt;5000CC"))))))</f>
        <v>1000-2000CC</v>
      </c>
    </row>
    <row r="2991" spans="1:11" x14ac:dyDescent="0.3">
      <c r="A2991">
        <v>1146</v>
      </c>
      <c r="B2991" t="s">
        <v>798</v>
      </c>
      <c r="C2991" s="10">
        <v>5.0199999999999996</v>
      </c>
      <c r="D2991" s="3">
        <v>2294</v>
      </c>
      <c r="E2991" t="s">
        <v>12</v>
      </c>
      <c r="F2991" t="s">
        <v>8</v>
      </c>
      <c r="G2991" t="s">
        <v>9</v>
      </c>
      <c r="H2991">
        <v>2022</v>
      </c>
      <c r="I2991">
        <v>1396</v>
      </c>
      <c r="J2991" t="s">
        <v>10</v>
      </c>
      <c r="K2991" t="str">
        <f>IF(AND(I2991&gt;600,I2991&lt;=1000),"600-1000CC",IF(AND(I2991&gt;1000,I2991&lt;=2000),"1000-2000CC",IF(AND(I2991&gt;2000,I2991&lt;=3000),"2000-3000CC",IF(AND(I2991&gt;3000,I2991&lt;=4000),"3000-4000CC",IF(AND(I2991&gt;4000,I2991&lt;=5000),"4000-5000CC",IF(AND(I2991&gt;5000,I2991&lt;=6000),"&gt;5000CC"))))))</f>
        <v>1000-2000CC</v>
      </c>
    </row>
    <row r="2992" spans="1:11" x14ac:dyDescent="0.3">
      <c r="A2992">
        <v>1380</v>
      </c>
      <c r="B2992" t="s">
        <v>62</v>
      </c>
      <c r="C2992" s="10">
        <v>5.0199999999999996</v>
      </c>
      <c r="D2992" s="3">
        <v>68841</v>
      </c>
      <c r="E2992" t="s">
        <v>12</v>
      </c>
      <c r="F2992" t="s">
        <v>8</v>
      </c>
      <c r="G2992" t="s">
        <v>9</v>
      </c>
      <c r="H2992">
        <v>2016</v>
      </c>
      <c r="I2992">
        <v>1582</v>
      </c>
      <c r="J2992" t="s">
        <v>10</v>
      </c>
      <c r="K2992" t="str">
        <f>IF(AND(I2992&gt;600,I2992&lt;=1000),"600-1000CC",IF(AND(I2992&gt;1000,I2992&lt;=2000),"1000-2000CC",IF(AND(I2992&gt;2000,I2992&lt;=3000),"2000-3000CC",IF(AND(I2992&gt;3000,I2992&lt;=4000),"3000-4000CC",IF(AND(I2992&gt;4000,I2992&lt;=5000),"4000-5000CC",IF(AND(I2992&gt;5000,I2992&lt;=6000),"&gt;5000CC"))))))</f>
        <v>1000-2000CC</v>
      </c>
    </row>
    <row r="2993" spans="1:11" x14ac:dyDescent="0.3">
      <c r="A2993">
        <v>1432</v>
      </c>
      <c r="B2993" t="s">
        <v>798</v>
      </c>
      <c r="C2993" s="10">
        <v>5.0199999999999996</v>
      </c>
      <c r="D2993" s="3">
        <v>2294</v>
      </c>
      <c r="E2993" t="s">
        <v>12</v>
      </c>
      <c r="F2993" t="s">
        <v>8</v>
      </c>
      <c r="G2993" t="s">
        <v>9</v>
      </c>
      <c r="H2993">
        <v>2022</v>
      </c>
      <c r="I2993">
        <v>2967</v>
      </c>
      <c r="J2993" t="s">
        <v>10</v>
      </c>
      <c r="K2993" t="str">
        <f>IF(AND(I2993&gt;600,I2993&lt;=1000),"600-1000CC",IF(AND(I2993&gt;1000,I2993&lt;=2000),"1000-2000CC",IF(AND(I2993&gt;2000,I2993&lt;=3000),"2000-3000CC",IF(AND(I2993&gt;3000,I2993&lt;=4000),"3000-4000CC",IF(AND(I2993&gt;4000,I2993&lt;=5000),"4000-5000CC",IF(AND(I2993&gt;5000,I2993&lt;=6000),"&gt;5000CC"))))))</f>
        <v>2000-3000CC</v>
      </c>
    </row>
    <row r="2994" spans="1:11" x14ac:dyDescent="0.3">
      <c r="A2994">
        <v>2440</v>
      </c>
      <c r="B2994" t="s">
        <v>189</v>
      </c>
      <c r="C2994" s="10">
        <v>5.0199999999999996</v>
      </c>
      <c r="D2994" s="3">
        <v>47180</v>
      </c>
      <c r="E2994" t="s">
        <v>12</v>
      </c>
      <c r="F2994" t="s">
        <v>8</v>
      </c>
      <c r="G2994" t="s">
        <v>9</v>
      </c>
      <c r="H2994">
        <v>2017</v>
      </c>
      <c r="I2994">
        <v>814</v>
      </c>
      <c r="J2994" t="s">
        <v>10</v>
      </c>
      <c r="K2994" t="str">
        <f>IF(AND(I2994&gt;600,I2994&lt;=1000),"600-1000CC",IF(AND(I2994&gt;1000,I2994&lt;=2000),"1000-2000CC",IF(AND(I2994&gt;2000,I2994&lt;=3000),"2000-3000CC",IF(AND(I2994&gt;3000,I2994&lt;=4000),"3000-4000CC",IF(AND(I2994&gt;4000,I2994&lt;=5000),"4000-5000CC",IF(AND(I2994&gt;5000,I2994&lt;=6000),"&gt;5000CC"))))))</f>
        <v>600-1000CC</v>
      </c>
    </row>
    <row r="2995" spans="1:11" x14ac:dyDescent="0.3">
      <c r="A2995">
        <v>3203</v>
      </c>
      <c r="B2995" t="s">
        <v>1458</v>
      </c>
      <c r="C2995" s="10">
        <v>5.0199999999999996</v>
      </c>
      <c r="D2995" s="3">
        <v>55744</v>
      </c>
      <c r="E2995" t="s">
        <v>12</v>
      </c>
      <c r="F2995" t="s">
        <v>8</v>
      </c>
      <c r="G2995" t="s">
        <v>9</v>
      </c>
      <c r="H2995">
        <v>2019</v>
      </c>
      <c r="I2995">
        <v>2179</v>
      </c>
      <c r="J2995" t="s">
        <v>10</v>
      </c>
      <c r="K2995" t="str">
        <f>IF(AND(I2995&gt;600,I2995&lt;=1000),"600-1000CC",IF(AND(I2995&gt;1000,I2995&lt;=2000),"1000-2000CC",IF(AND(I2995&gt;2000,I2995&lt;=3000),"2000-3000CC",IF(AND(I2995&gt;3000,I2995&lt;=4000),"3000-4000CC",IF(AND(I2995&gt;4000,I2995&lt;=5000),"4000-5000CC",IF(AND(I2995&gt;5000,I2995&lt;=6000),"&gt;5000CC"))))))</f>
        <v>2000-3000CC</v>
      </c>
    </row>
    <row r="2996" spans="1:11" x14ac:dyDescent="0.3">
      <c r="A2996">
        <v>4345</v>
      </c>
      <c r="B2996" t="s">
        <v>494</v>
      </c>
      <c r="C2996" s="10">
        <v>5.0199999999999996</v>
      </c>
      <c r="D2996" s="3">
        <v>60548</v>
      </c>
      <c r="E2996" t="s">
        <v>12</v>
      </c>
      <c r="F2996" t="s">
        <v>8</v>
      </c>
      <c r="G2996" t="s">
        <v>9</v>
      </c>
      <c r="H2996">
        <v>2018</v>
      </c>
      <c r="I2996">
        <v>936</v>
      </c>
      <c r="J2996" t="s">
        <v>10</v>
      </c>
      <c r="K2996" t="str">
        <f>IF(AND(I2996&gt;600,I2996&lt;=1000),"600-1000CC",IF(AND(I2996&gt;1000,I2996&lt;=2000),"1000-2000CC",IF(AND(I2996&gt;2000,I2996&lt;=3000),"2000-3000CC",IF(AND(I2996&gt;3000,I2996&lt;=4000),"3000-4000CC",IF(AND(I2996&gt;4000,I2996&lt;=5000),"4000-5000CC",IF(AND(I2996&gt;5000,I2996&lt;=6000),"&gt;5000CC"))))))</f>
        <v>600-1000CC</v>
      </c>
    </row>
    <row r="2997" spans="1:11" x14ac:dyDescent="0.3">
      <c r="A2997">
        <v>1906</v>
      </c>
      <c r="B2997" t="s">
        <v>1046</v>
      </c>
      <c r="C2997" s="10">
        <v>5.01</v>
      </c>
      <c r="D2997" s="3">
        <v>35383</v>
      </c>
      <c r="E2997" t="s">
        <v>7</v>
      </c>
      <c r="F2997" t="s">
        <v>8</v>
      </c>
      <c r="G2997" t="s">
        <v>9</v>
      </c>
      <c r="H2997">
        <v>2014</v>
      </c>
      <c r="I2997">
        <v>1798</v>
      </c>
      <c r="J2997" t="s">
        <v>10</v>
      </c>
      <c r="K2997" t="str">
        <f>IF(AND(I2997&gt;600,I2997&lt;=1000),"600-1000CC",IF(AND(I2997&gt;1000,I2997&lt;=2000),"1000-2000CC",IF(AND(I2997&gt;2000,I2997&lt;=3000),"2000-3000CC",IF(AND(I2997&gt;3000,I2997&lt;=4000),"3000-4000CC",IF(AND(I2997&gt;4000,I2997&lt;=5000),"4000-5000CC",IF(AND(I2997&gt;5000,I2997&lt;=6000),"&gt;5000CC"))))))</f>
        <v>1000-2000CC</v>
      </c>
    </row>
    <row r="2998" spans="1:11" x14ac:dyDescent="0.3">
      <c r="A2998">
        <v>3432</v>
      </c>
      <c r="B2998" t="s">
        <v>557</v>
      </c>
      <c r="C2998" s="10">
        <v>5.01</v>
      </c>
      <c r="D2998" s="3">
        <v>97865</v>
      </c>
      <c r="E2998" t="s">
        <v>7</v>
      </c>
      <c r="F2998" t="s">
        <v>8</v>
      </c>
      <c r="G2998" t="s">
        <v>9</v>
      </c>
      <c r="H2998">
        <v>2015</v>
      </c>
      <c r="I2998">
        <v>814</v>
      </c>
      <c r="J2998" t="s">
        <v>10</v>
      </c>
      <c r="K2998" t="str">
        <f>IF(AND(I2998&gt;600,I2998&lt;=1000),"600-1000CC",IF(AND(I2998&gt;1000,I2998&lt;=2000),"1000-2000CC",IF(AND(I2998&gt;2000,I2998&lt;=3000),"2000-3000CC",IF(AND(I2998&gt;3000,I2998&lt;=4000),"3000-4000CC",IF(AND(I2998&gt;4000,I2998&lt;=5000),"4000-5000CC",IF(AND(I2998&gt;5000,I2998&lt;=6000),"&gt;5000CC"))))))</f>
        <v>600-1000CC</v>
      </c>
    </row>
    <row r="2999" spans="1:11" x14ac:dyDescent="0.3">
      <c r="A2999">
        <v>463</v>
      </c>
      <c r="B2999" t="s">
        <v>405</v>
      </c>
      <c r="C2999" s="10">
        <v>5</v>
      </c>
      <c r="D2999" s="3">
        <v>50000</v>
      </c>
      <c r="E2999" t="s">
        <v>12</v>
      </c>
      <c r="F2999" t="s">
        <v>8</v>
      </c>
      <c r="G2999" t="s">
        <v>9</v>
      </c>
      <c r="H2999">
        <v>2019</v>
      </c>
      <c r="I2999">
        <v>1461</v>
      </c>
      <c r="J2999" t="s">
        <v>10</v>
      </c>
      <c r="K2999" t="str">
        <f>IF(AND(I2999&gt;600,I2999&lt;=1000),"600-1000CC",IF(AND(I2999&gt;1000,I2999&lt;=2000),"1000-2000CC",IF(AND(I2999&gt;2000,I2999&lt;=3000),"2000-3000CC",IF(AND(I2999&gt;3000,I2999&lt;=4000),"3000-4000CC",IF(AND(I2999&gt;4000,I2999&lt;=5000),"4000-5000CC",IF(AND(I2999&gt;5000,I2999&lt;=6000),"&gt;5000CC"))))))</f>
        <v>1000-2000CC</v>
      </c>
    </row>
    <row r="3000" spans="1:11" x14ac:dyDescent="0.3">
      <c r="A3000">
        <v>496</v>
      </c>
      <c r="B3000" t="s">
        <v>430</v>
      </c>
      <c r="C3000" s="10">
        <v>5</v>
      </c>
      <c r="D3000" s="3">
        <v>120000</v>
      </c>
      <c r="E3000" t="s">
        <v>7</v>
      </c>
      <c r="F3000" t="s">
        <v>8</v>
      </c>
      <c r="G3000" t="s">
        <v>27</v>
      </c>
      <c r="H3000">
        <v>2015</v>
      </c>
      <c r="I3000">
        <v>2523</v>
      </c>
      <c r="J3000" t="s">
        <v>10</v>
      </c>
      <c r="K3000" t="str">
        <f>IF(AND(I3000&gt;600,I3000&lt;=1000),"600-1000CC",IF(AND(I3000&gt;1000,I3000&lt;=2000),"1000-2000CC",IF(AND(I3000&gt;2000,I3000&lt;=3000),"2000-3000CC",IF(AND(I3000&gt;3000,I3000&lt;=4000),"3000-4000CC",IF(AND(I3000&gt;4000,I3000&lt;=5000),"4000-5000CC",IF(AND(I3000&gt;5000,I3000&lt;=6000),"&gt;5000CC"))))))</f>
        <v>2000-3000CC</v>
      </c>
    </row>
    <row r="3001" spans="1:11" x14ac:dyDescent="0.3">
      <c r="A3001">
        <v>1080</v>
      </c>
      <c r="B3001" t="s">
        <v>728</v>
      </c>
      <c r="C3001" s="10">
        <v>5</v>
      </c>
      <c r="D3001" s="3">
        <v>53931</v>
      </c>
      <c r="E3001" t="s">
        <v>12</v>
      </c>
      <c r="F3001" t="s">
        <v>8</v>
      </c>
      <c r="G3001" t="s">
        <v>9</v>
      </c>
      <c r="H3001">
        <v>2018</v>
      </c>
      <c r="I3001">
        <v>1199</v>
      </c>
      <c r="J3001" t="s">
        <v>10</v>
      </c>
      <c r="K3001" t="str">
        <f>IF(AND(I3001&gt;600,I3001&lt;=1000),"600-1000CC",IF(AND(I3001&gt;1000,I3001&lt;=2000),"1000-2000CC",IF(AND(I3001&gt;2000,I3001&lt;=3000),"2000-3000CC",IF(AND(I3001&gt;3000,I3001&lt;=4000),"3000-4000CC",IF(AND(I3001&gt;4000,I3001&lt;=5000),"4000-5000CC",IF(AND(I3001&gt;5000,I3001&lt;=6000),"&gt;5000CC"))))))</f>
        <v>1000-2000CC</v>
      </c>
    </row>
    <row r="3002" spans="1:11" x14ac:dyDescent="0.3">
      <c r="A3002">
        <v>1095</v>
      </c>
      <c r="B3002" t="s">
        <v>32</v>
      </c>
      <c r="C3002" s="10">
        <v>5</v>
      </c>
      <c r="D3002" s="3">
        <v>41899</v>
      </c>
      <c r="E3002" t="s">
        <v>12</v>
      </c>
      <c r="F3002" t="s">
        <v>8</v>
      </c>
      <c r="G3002" t="s">
        <v>9</v>
      </c>
      <c r="H3002">
        <v>2016</v>
      </c>
      <c r="I3002">
        <v>2400</v>
      </c>
      <c r="J3002" t="s">
        <v>10</v>
      </c>
      <c r="K3002" t="str">
        <f>IF(AND(I3002&gt;600,I3002&lt;=1000),"600-1000CC",IF(AND(I3002&gt;1000,I3002&lt;=2000),"1000-2000CC",IF(AND(I3002&gt;2000,I3002&lt;=3000),"2000-3000CC",IF(AND(I3002&gt;3000,I3002&lt;=4000),"3000-4000CC",IF(AND(I3002&gt;4000,I3002&lt;=5000),"4000-5000CC",IF(AND(I3002&gt;5000,I3002&lt;=6000),"&gt;5000CC"))))))</f>
        <v>2000-3000CC</v>
      </c>
    </row>
    <row r="3003" spans="1:11" x14ac:dyDescent="0.3">
      <c r="A3003">
        <v>1364</v>
      </c>
      <c r="B3003" t="s">
        <v>32</v>
      </c>
      <c r="C3003" s="10">
        <v>5</v>
      </c>
      <c r="D3003" s="3">
        <v>41899</v>
      </c>
      <c r="E3003" t="s">
        <v>12</v>
      </c>
      <c r="F3003" t="s">
        <v>8</v>
      </c>
      <c r="G3003" t="s">
        <v>9</v>
      </c>
      <c r="H3003">
        <v>2016</v>
      </c>
      <c r="I3003">
        <v>1497</v>
      </c>
      <c r="J3003" t="s">
        <v>10</v>
      </c>
      <c r="K3003" t="str">
        <f>IF(AND(I3003&gt;600,I3003&lt;=1000),"600-1000CC",IF(AND(I3003&gt;1000,I3003&lt;=2000),"1000-2000CC",IF(AND(I3003&gt;2000,I3003&lt;=3000),"2000-3000CC",IF(AND(I3003&gt;3000,I3003&lt;=4000),"3000-4000CC",IF(AND(I3003&gt;4000,I3003&lt;=5000),"4000-5000CC",IF(AND(I3003&gt;5000,I3003&lt;=6000),"&gt;5000CC"))))))</f>
        <v>1000-2000CC</v>
      </c>
    </row>
    <row r="3004" spans="1:11" x14ac:dyDescent="0.3">
      <c r="A3004">
        <v>1490</v>
      </c>
      <c r="B3004" t="s">
        <v>898</v>
      </c>
      <c r="C3004" s="10">
        <v>5</v>
      </c>
      <c r="D3004" s="3">
        <v>18000</v>
      </c>
      <c r="E3004" t="s">
        <v>242</v>
      </c>
      <c r="F3004" t="s">
        <v>8</v>
      </c>
      <c r="G3004" t="s">
        <v>9</v>
      </c>
      <c r="H3004">
        <v>2019</v>
      </c>
      <c r="I3004">
        <v>2487</v>
      </c>
      <c r="J3004" t="s">
        <v>10</v>
      </c>
      <c r="K3004" t="str">
        <f>IF(AND(I3004&gt;600,I3004&lt;=1000),"600-1000CC",IF(AND(I3004&gt;1000,I3004&lt;=2000),"1000-2000CC",IF(AND(I3004&gt;2000,I3004&lt;=3000),"2000-3000CC",IF(AND(I3004&gt;3000,I3004&lt;=4000),"3000-4000CC",IF(AND(I3004&gt;4000,I3004&lt;=5000),"4000-5000CC",IF(AND(I3004&gt;5000,I3004&lt;=6000),"&gt;5000CC"))))))</f>
        <v>2000-3000CC</v>
      </c>
    </row>
    <row r="3005" spans="1:11" x14ac:dyDescent="0.3">
      <c r="A3005">
        <v>1559</v>
      </c>
      <c r="B3005" t="s">
        <v>909</v>
      </c>
      <c r="C3005" s="10">
        <v>5</v>
      </c>
      <c r="D3005" s="3">
        <v>78000</v>
      </c>
      <c r="E3005" t="s">
        <v>7</v>
      </c>
      <c r="F3005" t="s">
        <v>13</v>
      </c>
      <c r="G3005" t="s">
        <v>9</v>
      </c>
      <c r="H3005">
        <v>2015</v>
      </c>
      <c r="I3005">
        <v>1373</v>
      </c>
      <c r="J3005" t="s">
        <v>61</v>
      </c>
      <c r="K3005" t="str">
        <f>IF(AND(I3005&gt;600,I3005&lt;=1000),"600-1000CC",IF(AND(I3005&gt;1000,I3005&lt;=2000),"1000-2000CC",IF(AND(I3005&gt;2000,I3005&lt;=3000),"2000-3000CC",IF(AND(I3005&gt;3000,I3005&lt;=4000),"3000-4000CC",IF(AND(I3005&gt;4000,I3005&lt;=5000),"4000-5000CC",IF(AND(I3005&gt;5000,I3005&lt;=6000),"&gt;5000CC"))))))</f>
        <v>1000-2000CC</v>
      </c>
    </row>
    <row r="3006" spans="1:11" x14ac:dyDescent="0.3">
      <c r="A3006">
        <v>1868</v>
      </c>
      <c r="B3006" t="s">
        <v>452</v>
      </c>
      <c r="C3006" s="10">
        <v>5</v>
      </c>
      <c r="D3006" s="3">
        <v>90000</v>
      </c>
      <c r="E3006" t="s">
        <v>12</v>
      </c>
      <c r="F3006" t="s">
        <v>8</v>
      </c>
      <c r="G3006" t="s">
        <v>9</v>
      </c>
      <c r="H3006">
        <v>2018</v>
      </c>
      <c r="I3006">
        <v>1591</v>
      </c>
      <c r="J3006" t="s">
        <v>10</v>
      </c>
      <c r="K3006" t="str">
        <f>IF(AND(I3006&gt;600,I3006&lt;=1000),"600-1000CC",IF(AND(I3006&gt;1000,I3006&lt;=2000),"1000-2000CC",IF(AND(I3006&gt;2000,I3006&lt;=3000),"2000-3000CC",IF(AND(I3006&gt;3000,I3006&lt;=4000),"3000-4000CC",IF(AND(I3006&gt;4000,I3006&lt;=5000),"4000-5000CC",IF(AND(I3006&gt;5000,I3006&lt;=6000),"&gt;5000CC"))))))</f>
        <v>1000-2000CC</v>
      </c>
    </row>
    <row r="3007" spans="1:11" x14ac:dyDescent="0.3">
      <c r="A3007">
        <v>2017</v>
      </c>
      <c r="B3007" t="s">
        <v>292</v>
      </c>
      <c r="C3007" s="10">
        <v>5</v>
      </c>
      <c r="D3007" s="3">
        <v>98000</v>
      </c>
      <c r="E3007" t="s">
        <v>12</v>
      </c>
      <c r="F3007" t="s">
        <v>8</v>
      </c>
      <c r="G3007" t="s">
        <v>9</v>
      </c>
      <c r="H3007">
        <v>2014</v>
      </c>
      <c r="I3007">
        <v>1586</v>
      </c>
      <c r="J3007" t="s">
        <v>10</v>
      </c>
      <c r="K3007" t="str">
        <f>IF(AND(I3007&gt;600,I3007&lt;=1000),"600-1000CC",IF(AND(I3007&gt;1000,I3007&lt;=2000),"1000-2000CC",IF(AND(I3007&gt;2000,I3007&lt;=3000),"2000-3000CC",IF(AND(I3007&gt;3000,I3007&lt;=4000),"3000-4000CC",IF(AND(I3007&gt;4000,I3007&lt;=5000),"4000-5000CC",IF(AND(I3007&gt;5000,I3007&lt;=6000),"&gt;5000CC"))))))</f>
        <v>1000-2000CC</v>
      </c>
    </row>
    <row r="3008" spans="1:11" x14ac:dyDescent="0.3">
      <c r="A3008">
        <v>2066</v>
      </c>
      <c r="B3008" t="s">
        <v>1095</v>
      </c>
      <c r="C3008" s="10">
        <v>5</v>
      </c>
      <c r="D3008" s="3">
        <v>5000</v>
      </c>
      <c r="E3008" t="s">
        <v>12</v>
      </c>
      <c r="F3008" t="s">
        <v>8</v>
      </c>
      <c r="G3008" t="s">
        <v>9</v>
      </c>
      <c r="H3008">
        <v>2019</v>
      </c>
      <c r="I3008">
        <v>1798</v>
      </c>
      <c r="J3008" t="s">
        <v>10</v>
      </c>
      <c r="K3008" t="str">
        <f>IF(AND(I3008&gt;600,I3008&lt;=1000),"600-1000CC",IF(AND(I3008&gt;1000,I3008&lt;=2000),"1000-2000CC",IF(AND(I3008&gt;2000,I3008&lt;=3000),"2000-3000CC",IF(AND(I3008&gt;3000,I3008&lt;=4000),"3000-4000CC",IF(AND(I3008&gt;4000,I3008&lt;=5000),"4000-5000CC",IF(AND(I3008&gt;5000,I3008&lt;=6000),"&gt;5000CC"))))))</f>
        <v>1000-2000CC</v>
      </c>
    </row>
    <row r="3009" spans="1:11" x14ac:dyDescent="0.3">
      <c r="A3009">
        <v>2069</v>
      </c>
      <c r="B3009" t="s">
        <v>638</v>
      </c>
      <c r="C3009" s="10">
        <v>5</v>
      </c>
      <c r="D3009" s="3">
        <v>60000</v>
      </c>
      <c r="E3009" t="s">
        <v>7</v>
      </c>
      <c r="F3009" t="s">
        <v>8</v>
      </c>
      <c r="G3009" t="s">
        <v>9</v>
      </c>
      <c r="H3009">
        <v>2013</v>
      </c>
      <c r="I3009">
        <v>1896</v>
      </c>
      <c r="J3009" t="s">
        <v>10</v>
      </c>
      <c r="K3009" t="str">
        <f>IF(AND(I3009&gt;600,I3009&lt;=1000),"600-1000CC",IF(AND(I3009&gt;1000,I3009&lt;=2000),"1000-2000CC",IF(AND(I3009&gt;2000,I3009&lt;=3000),"2000-3000CC",IF(AND(I3009&gt;3000,I3009&lt;=4000),"3000-4000CC",IF(AND(I3009&gt;4000,I3009&lt;=5000),"4000-5000CC",IF(AND(I3009&gt;5000,I3009&lt;=6000),"&gt;5000CC"))))))</f>
        <v>1000-2000CC</v>
      </c>
    </row>
    <row r="3010" spans="1:11" x14ac:dyDescent="0.3">
      <c r="A3010">
        <v>2118</v>
      </c>
      <c r="B3010" t="s">
        <v>162</v>
      </c>
      <c r="C3010" s="10">
        <v>5</v>
      </c>
      <c r="D3010" s="3">
        <v>90000</v>
      </c>
      <c r="E3010" t="s">
        <v>7</v>
      </c>
      <c r="F3010" t="s">
        <v>13</v>
      </c>
      <c r="G3010" t="s">
        <v>9</v>
      </c>
      <c r="H3010">
        <v>2011</v>
      </c>
      <c r="I3010">
        <v>1498</v>
      </c>
      <c r="J3010" t="s">
        <v>10</v>
      </c>
      <c r="K3010" t="str">
        <f>IF(AND(I3010&gt;600,I3010&lt;=1000),"600-1000CC",IF(AND(I3010&gt;1000,I3010&lt;=2000),"1000-2000CC",IF(AND(I3010&gt;2000,I3010&lt;=3000),"2000-3000CC",IF(AND(I3010&gt;3000,I3010&lt;=4000),"3000-4000CC",IF(AND(I3010&gt;4000,I3010&lt;=5000),"4000-5000CC",IF(AND(I3010&gt;5000,I3010&lt;=6000),"&gt;5000CC"))))))</f>
        <v>1000-2000CC</v>
      </c>
    </row>
    <row r="3011" spans="1:11" x14ac:dyDescent="0.3">
      <c r="A3011">
        <v>2195</v>
      </c>
      <c r="B3011" t="s">
        <v>842</v>
      </c>
      <c r="C3011" s="10">
        <v>5</v>
      </c>
      <c r="D3011" s="3">
        <v>10000</v>
      </c>
      <c r="E3011" t="s">
        <v>12</v>
      </c>
      <c r="F3011" t="s">
        <v>13</v>
      </c>
      <c r="G3011" t="s">
        <v>9</v>
      </c>
      <c r="H3011">
        <v>2021</v>
      </c>
      <c r="I3011">
        <v>796</v>
      </c>
      <c r="J3011" t="s">
        <v>10</v>
      </c>
      <c r="K3011" t="str">
        <f>IF(AND(I3011&gt;600,I3011&lt;=1000),"600-1000CC",IF(AND(I3011&gt;1000,I3011&lt;=2000),"1000-2000CC",IF(AND(I3011&gt;2000,I3011&lt;=3000),"2000-3000CC",IF(AND(I3011&gt;3000,I3011&lt;=4000),"3000-4000CC",IF(AND(I3011&gt;4000,I3011&lt;=5000),"4000-5000CC",IF(AND(I3011&gt;5000,I3011&lt;=6000),"&gt;5000CC"))))))</f>
        <v>600-1000CC</v>
      </c>
    </row>
    <row r="3012" spans="1:11" x14ac:dyDescent="0.3">
      <c r="A3012">
        <v>2208</v>
      </c>
      <c r="B3012" t="s">
        <v>109</v>
      </c>
      <c r="C3012" s="10">
        <v>5</v>
      </c>
      <c r="D3012" s="3">
        <v>50000</v>
      </c>
      <c r="E3012" t="s">
        <v>7</v>
      </c>
      <c r="F3012" t="s">
        <v>8</v>
      </c>
      <c r="G3012" t="s">
        <v>9</v>
      </c>
      <c r="H3012">
        <v>2014</v>
      </c>
      <c r="I3012">
        <v>1197</v>
      </c>
      <c r="J3012" t="s">
        <v>10</v>
      </c>
      <c r="K3012" t="str">
        <f>IF(AND(I3012&gt;600,I3012&lt;=1000),"600-1000CC",IF(AND(I3012&gt;1000,I3012&lt;=2000),"1000-2000CC",IF(AND(I3012&gt;2000,I3012&lt;=3000),"2000-3000CC",IF(AND(I3012&gt;3000,I3012&lt;=4000),"3000-4000CC",IF(AND(I3012&gt;4000,I3012&lt;=5000),"4000-5000CC",IF(AND(I3012&gt;5000,I3012&lt;=6000),"&gt;5000CC"))))))</f>
        <v>1000-2000CC</v>
      </c>
    </row>
    <row r="3013" spans="1:11" x14ac:dyDescent="0.3">
      <c r="A3013">
        <v>2259</v>
      </c>
      <c r="B3013" t="s">
        <v>287</v>
      </c>
      <c r="C3013" s="10">
        <v>5</v>
      </c>
      <c r="D3013" s="3">
        <v>63000</v>
      </c>
      <c r="E3013" t="s">
        <v>12</v>
      </c>
      <c r="F3013" t="s">
        <v>8</v>
      </c>
      <c r="G3013" t="s">
        <v>9</v>
      </c>
      <c r="H3013">
        <v>2019</v>
      </c>
      <c r="I3013">
        <v>1498</v>
      </c>
      <c r="J3013" t="s">
        <v>61</v>
      </c>
      <c r="K3013" t="str">
        <f>IF(AND(I3013&gt;600,I3013&lt;=1000),"600-1000CC",IF(AND(I3013&gt;1000,I3013&lt;=2000),"1000-2000CC",IF(AND(I3013&gt;2000,I3013&lt;=3000),"2000-3000CC",IF(AND(I3013&gt;3000,I3013&lt;=4000),"3000-4000CC",IF(AND(I3013&gt;4000,I3013&lt;=5000),"4000-5000CC",IF(AND(I3013&gt;5000,I3013&lt;=6000),"&gt;5000CC"))))))</f>
        <v>1000-2000CC</v>
      </c>
    </row>
    <row r="3014" spans="1:11" x14ac:dyDescent="0.3">
      <c r="A3014">
        <v>2342</v>
      </c>
      <c r="B3014" t="s">
        <v>1200</v>
      </c>
      <c r="C3014" s="10">
        <v>5</v>
      </c>
      <c r="D3014" s="3">
        <v>121000</v>
      </c>
      <c r="E3014" t="s">
        <v>7</v>
      </c>
      <c r="F3014" t="s">
        <v>13</v>
      </c>
      <c r="G3014" t="s">
        <v>27</v>
      </c>
      <c r="H3014">
        <v>2012</v>
      </c>
      <c r="I3014">
        <v>1497</v>
      </c>
      <c r="J3014" t="s">
        <v>61</v>
      </c>
      <c r="K3014" t="str">
        <f>IF(AND(I3014&gt;600,I3014&lt;=1000),"600-1000CC",IF(AND(I3014&gt;1000,I3014&lt;=2000),"1000-2000CC",IF(AND(I3014&gt;2000,I3014&lt;=3000),"2000-3000CC",IF(AND(I3014&gt;3000,I3014&lt;=4000),"3000-4000CC",IF(AND(I3014&gt;4000,I3014&lt;=5000),"4000-5000CC",IF(AND(I3014&gt;5000,I3014&lt;=6000),"&gt;5000CC"))))))</f>
        <v>1000-2000CC</v>
      </c>
    </row>
    <row r="3015" spans="1:11" x14ac:dyDescent="0.3">
      <c r="A3015">
        <v>2390</v>
      </c>
      <c r="B3015" t="s">
        <v>431</v>
      </c>
      <c r="C3015" s="10">
        <v>5</v>
      </c>
      <c r="D3015" s="3">
        <v>77500</v>
      </c>
      <c r="E3015" t="s">
        <v>7</v>
      </c>
      <c r="F3015" t="s">
        <v>8</v>
      </c>
      <c r="G3015" t="s">
        <v>9</v>
      </c>
      <c r="H3015">
        <v>2013</v>
      </c>
      <c r="I3015">
        <v>998</v>
      </c>
      <c r="J3015" t="s">
        <v>10</v>
      </c>
      <c r="K3015" t="str">
        <f>IF(AND(I3015&gt;600,I3015&lt;=1000),"600-1000CC",IF(AND(I3015&gt;1000,I3015&lt;=2000),"1000-2000CC",IF(AND(I3015&gt;2000,I3015&lt;=3000),"2000-3000CC",IF(AND(I3015&gt;3000,I3015&lt;=4000),"3000-4000CC",IF(AND(I3015&gt;4000,I3015&lt;=5000),"4000-5000CC",IF(AND(I3015&gt;5000,I3015&lt;=6000),"&gt;5000CC"))))))</f>
        <v>600-1000CC</v>
      </c>
    </row>
    <row r="3016" spans="1:11" x14ac:dyDescent="0.3">
      <c r="A3016">
        <v>2479</v>
      </c>
      <c r="B3016" t="s">
        <v>446</v>
      </c>
      <c r="C3016" s="10">
        <v>5</v>
      </c>
      <c r="D3016" s="3">
        <v>42512</v>
      </c>
      <c r="E3016" t="s">
        <v>12</v>
      </c>
      <c r="F3016" t="s">
        <v>8</v>
      </c>
      <c r="G3016" t="s">
        <v>9</v>
      </c>
      <c r="H3016">
        <v>2016</v>
      </c>
      <c r="I3016">
        <v>796</v>
      </c>
      <c r="J3016" t="s">
        <v>10</v>
      </c>
      <c r="K3016" t="str">
        <f>IF(AND(I3016&gt;600,I3016&lt;=1000),"600-1000CC",IF(AND(I3016&gt;1000,I3016&lt;=2000),"1000-2000CC",IF(AND(I3016&gt;2000,I3016&lt;=3000),"2000-3000CC",IF(AND(I3016&gt;3000,I3016&lt;=4000),"3000-4000CC",IF(AND(I3016&gt;4000,I3016&lt;=5000),"4000-5000CC",IF(AND(I3016&gt;5000,I3016&lt;=6000),"&gt;5000CC"))))))</f>
        <v>600-1000CC</v>
      </c>
    </row>
    <row r="3017" spans="1:11" x14ac:dyDescent="0.3">
      <c r="A3017">
        <v>2504</v>
      </c>
      <c r="B3017" t="s">
        <v>1256</v>
      </c>
      <c r="C3017" s="10">
        <v>5</v>
      </c>
      <c r="D3017" s="3">
        <v>80000</v>
      </c>
      <c r="E3017" t="s">
        <v>7</v>
      </c>
      <c r="F3017" t="s">
        <v>8</v>
      </c>
      <c r="G3017" t="s">
        <v>27</v>
      </c>
      <c r="H3017">
        <v>2014</v>
      </c>
      <c r="I3017">
        <v>1197</v>
      </c>
      <c r="J3017" t="s">
        <v>10</v>
      </c>
      <c r="K3017" t="str">
        <f>IF(AND(I3017&gt;600,I3017&lt;=1000),"600-1000CC",IF(AND(I3017&gt;1000,I3017&lt;=2000),"1000-2000CC",IF(AND(I3017&gt;2000,I3017&lt;=3000),"2000-3000CC",IF(AND(I3017&gt;3000,I3017&lt;=4000),"3000-4000CC",IF(AND(I3017&gt;4000,I3017&lt;=5000),"4000-5000CC",IF(AND(I3017&gt;5000,I3017&lt;=6000),"&gt;5000CC"))))))</f>
        <v>1000-2000CC</v>
      </c>
    </row>
    <row r="3018" spans="1:11" x14ac:dyDescent="0.3">
      <c r="A3018">
        <v>2539</v>
      </c>
      <c r="B3018" t="s">
        <v>604</v>
      </c>
      <c r="C3018" s="10">
        <v>5</v>
      </c>
      <c r="D3018" s="3">
        <v>29000</v>
      </c>
      <c r="E3018" t="s">
        <v>12</v>
      </c>
      <c r="F3018" t="s">
        <v>8</v>
      </c>
      <c r="G3018" t="s">
        <v>9</v>
      </c>
      <c r="H3018">
        <v>2016</v>
      </c>
      <c r="I3018">
        <v>1373</v>
      </c>
      <c r="J3018" t="s">
        <v>10</v>
      </c>
      <c r="K3018" t="str">
        <f>IF(AND(I3018&gt;600,I3018&lt;=1000),"600-1000CC",IF(AND(I3018&gt;1000,I3018&lt;=2000),"1000-2000CC",IF(AND(I3018&gt;2000,I3018&lt;=3000),"2000-3000CC",IF(AND(I3018&gt;3000,I3018&lt;=4000),"3000-4000CC",IF(AND(I3018&gt;4000,I3018&lt;=5000),"4000-5000CC",IF(AND(I3018&gt;5000,I3018&lt;=6000),"&gt;5000CC"))))))</f>
        <v>1000-2000CC</v>
      </c>
    </row>
    <row r="3019" spans="1:11" x14ac:dyDescent="0.3">
      <c r="A3019">
        <v>2543</v>
      </c>
      <c r="B3019" t="s">
        <v>1270</v>
      </c>
      <c r="C3019" s="10">
        <v>5</v>
      </c>
      <c r="D3019" s="3">
        <v>48000</v>
      </c>
      <c r="E3019" t="s">
        <v>12</v>
      </c>
      <c r="F3019" t="s">
        <v>8</v>
      </c>
      <c r="G3019" t="s">
        <v>9</v>
      </c>
      <c r="H3019">
        <v>2017</v>
      </c>
      <c r="I3019">
        <v>1582</v>
      </c>
      <c r="J3019" t="s">
        <v>10</v>
      </c>
      <c r="K3019" t="str">
        <f>IF(AND(I3019&gt;600,I3019&lt;=1000),"600-1000CC",IF(AND(I3019&gt;1000,I3019&lt;=2000),"1000-2000CC",IF(AND(I3019&gt;2000,I3019&lt;=3000),"2000-3000CC",IF(AND(I3019&gt;3000,I3019&lt;=4000),"3000-4000CC",IF(AND(I3019&gt;4000,I3019&lt;=5000),"4000-5000CC",IF(AND(I3019&gt;5000,I3019&lt;=6000),"&gt;5000CC"))))))</f>
        <v>1000-2000CC</v>
      </c>
    </row>
    <row r="3020" spans="1:11" x14ac:dyDescent="0.3">
      <c r="A3020">
        <v>2799</v>
      </c>
      <c r="B3020" t="s">
        <v>895</v>
      </c>
      <c r="C3020" s="10">
        <v>5</v>
      </c>
      <c r="D3020" s="3">
        <v>20000</v>
      </c>
      <c r="E3020" t="s">
        <v>242</v>
      </c>
      <c r="F3020" t="s">
        <v>8</v>
      </c>
      <c r="G3020" t="s">
        <v>9</v>
      </c>
      <c r="H3020">
        <v>2020</v>
      </c>
      <c r="I3020">
        <v>1956</v>
      </c>
      <c r="J3020" t="s">
        <v>10</v>
      </c>
      <c r="K3020" t="str">
        <f>IF(AND(I3020&gt;600,I3020&lt;=1000),"600-1000CC",IF(AND(I3020&gt;1000,I3020&lt;=2000),"1000-2000CC",IF(AND(I3020&gt;2000,I3020&lt;=3000),"2000-3000CC",IF(AND(I3020&gt;3000,I3020&lt;=4000),"3000-4000CC",IF(AND(I3020&gt;4000,I3020&lt;=5000),"4000-5000CC",IF(AND(I3020&gt;5000,I3020&lt;=6000),"&gt;5000CC"))))))</f>
        <v>1000-2000CC</v>
      </c>
    </row>
    <row r="3021" spans="1:11" x14ac:dyDescent="0.3">
      <c r="A3021">
        <v>2806</v>
      </c>
      <c r="B3021" t="s">
        <v>798</v>
      </c>
      <c r="C3021" s="10">
        <v>5</v>
      </c>
      <c r="D3021" s="3">
        <v>10000</v>
      </c>
      <c r="E3021" t="s">
        <v>12</v>
      </c>
      <c r="F3021" t="s">
        <v>8</v>
      </c>
      <c r="G3021" t="s">
        <v>9</v>
      </c>
      <c r="H3021">
        <v>2021</v>
      </c>
      <c r="I3021">
        <v>1196</v>
      </c>
      <c r="J3021" t="s">
        <v>10</v>
      </c>
      <c r="K3021" t="str">
        <f>IF(AND(I3021&gt;600,I3021&lt;=1000),"600-1000CC",IF(AND(I3021&gt;1000,I3021&lt;=2000),"1000-2000CC",IF(AND(I3021&gt;2000,I3021&lt;=3000),"2000-3000CC",IF(AND(I3021&gt;3000,I3021&lt;=4000),"3000-4000CC",IF(AND(I3021&gt;4000,I3021&lt;=5000),"4000-5000CC",IF(AND(I3021&gt;5000,I3021&lt;=6000),"&gt;5000CC"))))))</f>
        <v>1000-2000CC</v>
      </c>
    </row>
    <row r="3022" spans="1:11" x14ac:dyDescent="0.3">
      <c r="A3022">
        <v>3035</v>
      </c>
      <c r="B3022" t="s">
        <v>1413</v>
      </c>
      <c r="C3022" s="10">
        <v>5</v>
      </c>
      <c r="D3022" s="3">
        <v>110000</v>
      </c>
      <c r="E3022" t="s">
        <v>12</v>
      </c>
      <c r="F3022" t="s">
        <v>13</v>
      </c>
      <c r="G3022" t="s">
        <v>27</v>
      </c>
      <c r="H3022">
        <v>2006</v>
      </c>
      <c r="I3022">
        <v>1248</v>
      </c>
      <c r="J3022" t="s">
        <v>10</v>
      </c>
      <c r="K3022" t="str">
        <f>IF(AND(I3022&gt;600,I3022&lt;=1000),"600-1000CC",IF(AND(I3022&gt;1000,I3022&lt;=2000),"1000-2000CC",IF(AND(I3022&gt;2000,I3022&lt;=3000),"2000-3000CC",IF(AND(I3022&gt;3000,I3022&lt;=4000),"3000-4000CC",IF(AND(I3022&gt;4000,I3022&lt;=5000),"4000-5000CC",IF(AND(I3022&gt;5000,I3022&lt;=6000),"&gt;5000CC"))))))</f>
        <v>1000-2000CC</v>
      </c>
    </row>
    <row r="3023" spans="1:11" x14ac:dyDescent="0.3">
      <c r="A3023">
        <v>3040</v>
      </c>
      <c r="B3023" t="s">
        <v>429</v>
      </c>
      <c r="C3023" s="10">
        <v>5</v>
      </c>
      <c r="D3023" s="3">
        <v>40000</v>
      </c>
      <c r="E3023" t="s">
        <v>7</v>
      </c>
      <c r="F3023" t="s">
        <v>8</v>
      </c>
      <c r="G3023" t="s">
        <v>27</v>
      </c>
      <c r="H3023">
        <v>2012</v>
      </c>
      <c r="I3023">
        <v>2494</v>
      </c>
      <c r="J3023" t="s">
        <v>10</v>
      </c>
      <c r="K3023" t="str">
        <f>IF(AND(I3023&gt;600,I3023&lt;=1000),"600-1000CC",IF(AND(I3023&gt;1000,I3023&lt;=2000),"1000-2000CC",IF(AND(I3023&gt;2000,I3023&lt;=3000),"2000-3000CC",IF(AND(I3023&gt;3000,I3023&lt;=4000),"3000-4000CC",IF(AND(I3023&gt;4000,I3023&lt;=5000),"4000-5000CC",IF(AND(I3023&gt;5000,I3023&lt;=6000),"&gt;5000CC"))))))</f>
        <v>2000-3000CC</v>
      </c>
    </row>
    <row r="3024" spans="1:11" x14ac:dyDescent="0.3">
      <c r="A3024">
        <v>3075</v>
      </c>
      <c r="B3024" t="s">
        <v>1428</v>
      </c>
      <c r="C3024" s="10">
        <v>5</v>
      </c>
      <c r="D3024" s="3">
        <v>80000</v>
      </c>
      <c r="E3024" t="s">
        <v>12</v>
      </c>
      <c r="F3024" t="s">
        <v>13</v>
      </c>
      <c r="G3024" t="s">
        <v>9</v>
      </c>
      <c r="H3024">
        <v>2018</v>
      </c>
      <c r="I3024">
        <v>2523</v>
      </c>
      <c r="J3024" t="s">
        <v>10</v>
      </c>
      <c r="K3024" t="str">
        <f>IF(AND(I3024&gt;600,I3024&lt;=1000),"600-1000CC",IF(AND(I3024&gt;1000,I3024&lt;=2000),"1000-2000CC",IF(AND(I3024&gt;2000,I3024&lt;=3000),"2000-3000CC",IF(AND(I3024&gt;3000,I3024&lt;=4000),"3000-4000CC",IF(AND(I3024&gt;4000,I3024&lt;=5000),"4000-5000CC",IF(AND(I3024&gt;5000,I3024&lt;=6000),"&gt;5000CC"))))))</f>
        <v>2000-3000CC</v>
      </c>
    </row>
    <row r="3025" spans="1:11" x14ac:dyDescent="0.3">
      <c r="A3025">
        <v>3532</v>
      </c>
      <c r="B3025" t="s">
        <v>788</v>
      </c>
      <c r="C3025" s="10">
        <v>5</v>
      </c>
      <c r="D3025" s="3">
        <v>155769</v>
      </c>
      <c r="E3025" t="s">
        <v>7</v>
      </c>
      <c r="F3025" t="s">
        <v>8</v>
      </c>
      <c r="G3025" t="s">
        <v>9</v>
      </c>
      <c r="H3025">
        <v>2014</v>
      </c>
      <c r="I3025">
        <v>999</v>
      </c>
      <c r="J3025" t="s">
        <v>10</v>
      </c>
      <c r="K3025" t="str">
        <f>IF(AND(I3025&gt;600,I3025&lt;=1000),"600-1000CC",IF(AND(I3025&gt;1000,I3025&lt;=2000),"1000-2000CC",IF(AND(I3025&gt;2000,I3025&lt;=3000),"2000-3000CC",IF(AND(I3025&gt;3000,I3025&lt;=4000),"3000-4000CC",IF(AND(I3025&gt;4000,I3025&lt;=5000),"4000-5000CC",IF(AND(I3025&gt;5000,I3025&lt;=6000),"&gt;5000CC"))))))</f>
        <v>600-1000CC</v>
      </c>
    </row>
    <row r="3026" spans="1:11" x14ac:dyDescent="0.3">
      <c r="A3026">
        <v>3642</v>
      </c>
      <c r="B3026" t="s">
        <v>1232</v>
      </c>
      <c r="C3026" s="10">
        <v>5</v>
      </c>
      <c r="D3026" s="3">
        <v>60000</v>
      </c>
      <c r="E3026" t="s">
        <v>7</v>
      </c>
      <c r="F3026" t="s">
        <v>8</v>
      </c>
      <c r="G3026" t="s">
        <v>27</v>
      </c>
      <c r="H3026">
        <v>2014</v>
      </c>
      <c r="I3026">
        <v>1799</v>
      </c>
      <c r="J3026" t="s">
        <v>10</v>
      </c>
      <c r="K3026" t="str">
        <f>IF(AND(I3026&gt;600,I3026&lt;=1000),"600-1000CC",IF(AND(I3026&gt;1000,I3026&lt;=2000),"1000-2000CC",IF(AND(I3026&gt;2000,I3026&lt;=3000),"2000-3000CC",IF(AND(I3026&gt;3000,I3026&lt;=4000),"3000-4000CC",IF(AND(I3026&gt;4000,I3026&lt;=5000),"4000-5000CC",IF(AND(I3026&gt;5000,I3026&lt;=6000),"&gt;5000CC"))))))</f>
        <v>1000-2000CC</v>
      </c>
    </row>
    <row r="3027" spans="1:11" x14ac:dyDescent="0.3">
      <c r="A3027">
        <v>3765</v>
      </c>
      <c r="B3027" t="s">
        <v>429</v>
      </c>
      <c r="C3027" s="10">
        <v>5</v>
      </c>
      <c r="D3027" s="3">
        <v>56184</v>
      </c>
      <c r="E3027" t="s">
        <v>7</v>
      </c>
      <c r="F3027" t="s">
        <v>8</v>
      </c>
      <c r="G3027" t="s">
        <v>27</v>
      </c>
      <c r="H3027">
        <v>2014</v>
      </c>
      <c r="I3027">
        <v>1248</v>
      </c>
      <c r="J3027" t="s">
        <v>10</v>
      </c>
      <c r="K3027" t="str">
        <f>IF(AND(I3027&gt;600,I3027&lt;=1000),"600-1000CC",IF(AND(I3027&gt;1000,I3027&lt;=2000),"1000-2000CC",IF(AND(I3027&gt;2000,I3027&lt;=3000),"2000-3000CC",IF(AND(I3027&gt;3000,I3027&lt;=4000),"3000-4000CC",IF(AND(I3027&gt;4000,I3027&lt;=5000),"4000-5000CC",IF(AND(I3027&gt;5000,I3027&lt;=6000),"&gt;5000CC"))))))</f>
        <v>1000-2000CC</v>
      </c>
    </row>
    <row r="3028" spans="1:11" x14ac:dyDescent="0.3">
      <c r="A3028">
        <v>3872</v>
      </c>
      <c r="B3028" t="s">
        <v>1641</v>
      </c>
      <c r="C3028" s="10">
        <v>5</v>
      </c>
      <c r="D3028" s="3">
        <v>120000</v>
      </c>
      <c r="E3028" t="s">
        <v>7</v>
      </c>
      <c r="F3028" t="s">
        <v>8</v>
      </c>
      <c r="G3028" t="s">
        <v>9</v>
      </c>
      <c r="H3028">
        <v>2010</v>
      </c>
      <c r="I3028">
        <v>1197</v>
      </c>
      <c r="J3028" t="s">
        <v>10</v>
      </c>
      <c r="K3028" t="str">
        <f>IF(AND(I3028&gt;600,I3028&lt;=1000),"600-1000CC",IF(AND(I3028&gt;1000,I3028&lt;=2000),"1000-2000CC",IF(AND(I3028&gt;2000,I3028&lt;=3000),"2000-3000CC",IF(AND(I3028&gt;3000,I3028&lt;=4000),"3000-4000CC",IF(AND(I3028&gt;4000,I3028&lt;=5000),"4000-5000CC",IF(AND(I3028&gt;5000,I3028&lt;=6000),"&gt;5000CC"))))))</f>
        <v>1000-2000CC</v>
      </c>
    </row>
    <row r="3029" spans="1:11" x14ac:dyDescent="0.3">
      <c r="A3029">
        <v>4058</v>
      </c>
      <c r="B3029" t="s">
        <v>46</v>
      </c>
      <c r="C3029" s="10">
        <v>5</v>
      </c>
      <c r="D3029" s="3">
        <v>89096</v>
      </c>
      <c r="E3029" t="s">
        <v>12</v>
      </c>
      <c r="F3029" t="s">
        <v>8</v>
      </c>
      <c r="G3029" t="s">
        <v>9</v>
      </c>
      <c r="H3029">
        <v>2016</v>
      </c>
      <c r="I3029">
        <v>1591</v>
      </c>
      <c r="J3029" t="s">
        <v>10</v>
      </c>
      <c r="K3029" t="str">
        <f>IF(AND(I3029&gt;600,I3029&lt;=1000),"600-1000CC",IF(AND(I3029&gt;1000,I3029&lt;=2000),"1000-2000CC",IF(AND(I3029&gt;2000,I3029&lt;=3000),"2000-3000CC",IF(AND(I3029&gt;3000,I3029&lt;=4000),"3000-4000CC",IF(AND(I3029&gt;4000,I3029&lt;=5000),"4000-5000CC",IF(AND(I3029&gt;5000,I3029&lt;=6000),"&gt;5000CC"))))))</f>
        <v>1000-2000CC</v>
      </c>
    </row>
    <row r="3030" spans="1:11" x14ac:dyDescent="0.3">
      <c r="A3030">
        <v>4126</v>
      </c>
      <c r="B3030" t="s">
        <v>1695</v>
      </c>
      <c r="C3030" s="10">
        <v>5</v>
      </c>
      <c r="D3030" s="3">
        <v>90000</v>
      </c>
      <c r="E3030" t="s">
        <v>7</v>
      </c>
      <c r="F3030" t="s">
        <v>8</v>
      </c>
      <c r="G3030" t="s">
        <v>75</v>
      </c>
      <c r="H3030">
        <v>2015</v>
      </c>
      <c r="I3030">
        <v>2179</v>
      </c>
      <c r="J3030" t="s">
        <v>61</v>
      </c>
      <c r="K3030" t="str">
        <f>IF(AND(I3030&gt;600,I3030&lt;=1000),"600-1000CC",IF(AND(I3030&gt;1000,I3030&lt;=2000),"1000-2000CC",IF(AND(I3030&gt;2000,I3030&lt;=3000),"2000-3000CC",IF(AND(I3030&gt;3000,I3030&lt;=4000),"3000-4000CC",IF(AND(I3030&gt;4000,I3030&lt;=5000),"4000-5000CC",IF(AND(I3030&gt;5000,I3030&lt;=6000),"&gt;5000CC"))))))</f>
        <v>2000-3000CC</v>
      </c>
    </row>
    <row r="3031" spans="1:11" x14ac:dyDescent="0.3">
      <c r="A3031">
        <v>4671</v>
      </c>
      <c r="B3031" t="s">
        <v>1490</v>
      </c>
      <c r="C3031" s="10">
        <v>5</v>
      </c>
      <c r="D3031" s="3">
        <v>70000</v>
      </c>
      <c r="E3031" t="s">
        <v>7</v>
      </c>
      <c r="F3031" t="s">
        <v>8</v>
      </c>
      <c r="G3031" t="s">
        <v>9</v>
      </c>
      <c r="H3031">
        <v>2015</v>
      </c>
      <c r="I3031">
        <v>1590</v>
      </c>
      <c r="J3031" t="s">
        <v>10</v>
      </c>
      <c r="K3031" t="str">
        <f>IF(AND(I3031&gt;600,I3031&lt;=1000),"600-1000CC",IF(AND(I3031&gt;1000,I3031&lt;=2000),"1000-2000CC",IF(AND(I3031&gt;2000,I3031&lt;=3000),"2000-3000CC",IF(AND(I3031&gt;3000,I3031&lt;=4000),"3000-4000CC",IF(AND(I3031&gt;4000,I3031&lt;=5000),"4000-5000CC",IF(AND(I3031&gt;5000,I3031&lt;=6000),"&gt;5000CC"))))))</f>
        <v>1000-2000CC</v>
      </c>
    </row>
    <row r="3032" spans="1:11" x14ac:dyDescent="0.3">
      <c r="A3032">
        <v>4744</v>
      </c>
      <c r="B3032" t="s">
        <v>564</v>
      </c>
      <c r="C3032" s="10">
        <v>5</v>
      </c>
      <c r="D3032" s="3">
        <v>46567</v>
      </c>
      <c r="E3032" t="s">
        <v>12</v>
      </c>
      <c r="F3032" t="s">
        <v>8</v>
      </c>
      <c r="G3032" t="s">
        <v>9</v>
      </c>
      <c r="H3032">
        <v>2020</v>
      </c>
      <c r="I3032">
        <v>1197</v>
      </c>
      <c r="J3032" t="s">
        <v>10</v>
      </c>
      <c r="K3032" t="str">
        <f>IF(AND(I3032&gt;600,I3032&lt;=1000),"600-1000CC",IF(AND(I3032&gt;1000,I3032&lt;=2000),"1000-2000CC",IF(AND(I3032&gt;2000,I3032&lt;=3000),"2000-3000CC",IF(AND(I3032&gt;3000,I3032&lt;=4000),"3000-4000CC",IF(AND(I3032&gt;4000,I3032&lt;=5000),"4000-5000CC",IF(AND(I3032&gt;5000,I3032&lt;=6000),"&gt;5000CC"))))))</f>
        <v>1000-2000CC</v>
      </c>
    </row>
    <row r="3033" spans="1:11" x14ac:dyDescent="0.3">
      <c r="A3033">
        <v>4906</v>
      </c>
      <c r="B3033" t="s">
        <v>107</v>
      </c>
      <c r="C3033" s="10">
        <v>5</v>
      </c>
      <c r="D3033" s="3">
        <v>46328</v>
      </c>
      <c r="E3033" t="s">
        <v>12</v>
      </c>
      <c r="F3033" t="s">
        <v>8</v>
      </c>
      <c r="G3033" t="s">
        <v>9</v>
      </c>
      <c r="H3033">
        <v>2016</v>
      </c>
      <c r="I3033">
        <v>1197</v>
      </c>
      <c r="J3033" t="s">
        <v>10</v>
      </c>
      <c r="K3033" t="str">
        <f>IF(AND(I3033&gt;600,I3033&lt;=1000),"600-1000CC",IF(AND(I3033&gt;1000,I3033&lt;=2000),"1000-2000CC",IF(AND(I3033&gt;2000,I3033&lt;=3000),"2000-3000CC",IF(AND(I3033&gt;3000,I3033&lt;=4000),"3000-4000CC",IF(AND(I3033&gt;4000,I3033&lt;=5000),"4000-5000CC",IF(AND(I3033&gt;5000,I3033&lt;=6000),"&gt;5000CC"))))))</f>
        <v>1000-2000CC</v>
      </c>
    </row>
    <row r="3034" spans="1:11" x14ac:dyDescent="0.3">
      <c r="A3034">
        <v>5199</v>
      </c>
      <c r="B3034" t="s">
        <v>240</v>
      </c>
      <c r="C3034" s="10">
        <v>5</v>
      </c>
      <c r="D3034" s="3">
        <v>58478</v>
      </c>
      <c r="E3034" t="s">
        <v>12</v>
      </c>
      <c r="F3034" t="s">
        <v>8</v>
      </c>
      <c r="G3034" t="s">
        <v>9</v>
      </c>
      <c r="H3034">
        <v>2013</v>
      </c>
      <c r="I3034">
        <v>1591</v>
      </c>
      <c r="J3034" t="s">
        <v>10</v>
      </c>
      <c r="K3034" t="str">
        <f>IF(AND(I3034&gt;600,I3034&lt;=1000),"600-1000CC",IF(AND(I3034&gt;1000,I3034&lt;=2000),"1000-2000CC",IF(AND(I3034&gt;2000,I3034&lt;=3000),"2000-3000CC",IF(AND(I3034&gt;3000,I3034&lt;=4000),"3000-4000CC",IF(AND(I3034&gt;4000,I3034&lt;=5000),"4000-5000CC",IF(AND(I3034&gt;5000,I3034&lt;=6000),"&gt;5000CC"))))))</f>
        <v>1000-2000CC</v>
      </c>
    </row>
    <row r="3035" spans="1:11" x14ac:dyDescent="0.3">
      <c r="A3035">
        <v>5213</v>
      </c>
      <c r="B3035" t="s">
        <v>247</v>
      </c>
      <c r="C3035" s="10">
        <v>5</v>
      </c>
      <c r="D3035" s="3">
        <v>58000</v>
      </c>
      <c r="E3035" t="s">
        <v>12</v>
      </c>
      <c r="F3035" t="s">
        <v>8</v>
      </c>
      <c r="G3035" t="s">
        <v>9</v>
      </c>
      <c r="H3035">
        <v>2011</v>
      </c>
      <c r="I3035">
        <v>1497</v>
      </c>
      <c r="J3035" t="s">
        <v>10</v>
      </c>
      <c r="K3035" t="str">
        <f>IF(AND(I3035&gt;600,I3035&lt;=1000),"600-1000CC",IF(AND(I3035&gt;1000,I3035&lt;=2000),"1000-2000CC",IF(AND(I3035&gt;2000,I3035&lt;=3000),"2000-3000CC",IF(AND(I3035&gt;3000,I3035&lt;=4000),"3000-4000CC",IF(AND(I3035&gt;4000,I3035&lt;=5000),"4000-5000CC",IF(AND(I3035&gt;5000,I3035&lt;=6000),"&gt;5000CC"))))))</f>
        <v>1000-2000CC</v>
      </c>
    </row>
    <row r="3036" spans="1:11" x14ac:dyDescent="0.3">
      <c r="A3036">
        <v>5214</v>
      </c>
      <c r="B3036" t="s">
        <v>401</v>
      </c>
      <c r="C3036" s="10">
        <v>5</v>
      </c>
      <c r="D3036" s="3">
        <v>68000</v>
      </c>
      <c r="E3036" t="s">
        <v>12</v>
      </c>
      <c r="F3036" t="s">
        <v>8</v>
      </c>
      <c r="G3036" t="s">
        <v>9</v>
      </c>
      <c r="H3036">
        <v>2011</v>
      </c>
      <c r="I3036">
        <v>998</v>
      </c>
      <c r="J3036" t="s">
        <v>10</v>
      </c>
      <c r="K3036" t="str">
        <f>IF(AND(I3036&gt;600,I3036&lt;=1000),"600-1000CC",IF(AND(I3036&gt;1000,I3036&lt;=2000),"1000-2000CC",IF(AND(I3036&gt;2000,I3036&lt;=3000),"2000-3000CC",IF(AND(I3036&gt;3000,I3036&lt;=4000),"3000-4000CC",IF(AND(I3036&gt;4000,I3036&lt;=5000),"4000-5000CC",IF(AND(I3036&gt;5000,I3036&lt;=6000),"&gt;5000CC"))))))</f>
        <v>600-1000CC</v>
      </c>
    </row>
    <row r="3037" spans="1:11" x14ac:dyDescent="0.3">
      <c r="A3037">
        <v>5348</v>
      </c>
      <c r="B3037" t="s">
        <v>1890</v>
      </c>
      <c r="C3037" s="10">
        <v>5</v>
      </c>
      <c r="D3037" s="3">
        <v>188000</v>
      </c>
      <c r="E3037" t="s">
        <v>7</v>
      </c>
      <c r="F3037" t="s">
        <v>8</v>
      </c>
      <c r="G3037" t="s">
        <v>27</v>
      </c>
      <c r="H3037">
        <v>2007</v>
      </c>
      <c r="I3037">
        <v>998</v>
      </c>
      <c r="J3037" t="s">
        <v>10</v>
      </c>
      <c r="K3037" t="str">
        <f>IF(AND(I3037&gt;600,I3037&lt;=1000),"600-1000CC",IF(AND(I3037&gt;1000,I3037&lt;=2000),"1000-2000CC",IF(AND(I3037&gt;2000,I3037&lt;=3000),"2000-3000CC",IF(AND(I3037&gt;3000,I3037&lt;=4000),"3000-4000CC",IF(AND(I3037&gt;4000,I3037&lt;=5000),"4000-5000CC",IF(AND(I3037&gt;5000,I3037&lt;=6000),"&gt;5000CC"))))))</f>
        <v>600-1000CC</v>
      </c>
    </row>
    <row r="3038" spans="1:11" x14ac:dyDescent="0.3">
      <c r="A3038">
        <v>359</v>
      </c>
      <c r="B3038" t="s">
        <v>324</v>
      </c>
      <c r="C3038" s="10">
        <v>4.99</v>
      </c>
      <c r="D3038" s="3">
        <v>96505</v>
      </c>
      <c r="E3038" t="s">
        <v>12</v>
      </c>
      <c r="F3038" t="s">
        <v>8</v>
      </c>
      <c r="G3038" t="s">
        <v>27</v>
      </c>
      <c r="H3038">
        <v>2012</v>
      </c>
      <c r="I3038">
        <v>1497</v>
      </c>
      <c r="J3038" t="s">
        <v>10</v>
      </c>
      <c r="K3038" t="str">
        <f>IF(AND(I3038&gt;600,I3038&lt;=1000),"600-1000CC",IF(AND(I3038&gt;1000,I3038&lt;=2000),"1000-2000CC",IF(AND(I3038&gt;2000,I3038&lt;=3000),"2000-3000CC",IF(AND(I3038&gt;3000,I3038&lt;=4000),"3000-4000CC",IF(AND(I3038&gt;4000,I3038&lt;=5000),"4000-5000CC",IF(AND(I3038&gt;5000,I3038&lt;=6000),"&gt;5000CC"))))))</f>
        <v>1000-2000CC</v>
      </c>
    </row>
    <row r="3039" spans="1:11" x14ac:dyDescent="0.3">
      <c r="A3039">
        <v>931</v>
      </c>
      <c r="B3039" t="s">
        <v>685</v>
      </c>
      <c r="C3039" s="10">
        <v>4.99</v>
      </c>
      <c r="D3039" s="3">
        <v>40000</v>
      </c>
      <c r="E3039" t="s">
        <v>12</v>
      </c>
      <c r="F3039" t="s">
        <v>8</v>
      </c>
      <c r="G3039" t="s">
        <v>9</v>
      </c>
      <c r="H3039">
        <v>2015</v>
      </c>
      <c r="I3039">
        <v>1373</v>
      </c>
      <c r="J3039" t="s">
        <v>10</v>
      </c>
      <c r="K3039" t="str">
        <f>IF(AND(I3039&gt;600,I3039&lt;=1000),"600-1000CC",IF(AND(I3039&gt;1000,I3039&lt;=2000),"1000-2000CC",IF(AND(I3039&gt;2000,I3039&lt;=3000),"2000-3000CC",IF(AND(I3039&gt;3000,I3039&lt;=4000),"3000-4000CC",IF(AND(I3039&gt;4000,I3039&lt;=5000),"4000-5000CC",IF(AND(I3039&gt;5000,I3039&lt;=6000),"&gt;5000CC"))))))</f>
        <v>1000-2000CC</v>
      </c>
    </row>
    <row r="3040" spans="1:11" x14ac:dyDescent="0.3">
      <c r="A3040">
        <v>1835</v>
      </c>
      <c r="B3040" t="s">
        <v>1020</v>
      </c>
      <c r="C3040" s="10">
        <v>4.99</v>
      </c>
      <c r="D3040" s="3">
        <v>12000</v>
      </c>
      <c r="E3040" t="s">
        <v>12</v>
      </c>
      <c r="F3040" t="s">
        <v>8</v>
      </c>
      <c r="G3040" t="s">
        <v>9</v>
      </c>
      <c r="H3040">
        <v>2017</v>
      </c>
      <c r="I3040">
        <v>1197</v>
      </c>
      <c r="J3040" t="s">
        <v>10</v>
      </c>
      <c r="K3040" t="str">
        <f>IF(AND(I3040&gt;600,I3040&lt;=1000),"600-1000CC",IF(AND(I3040&gt;1000,I3040&lt;=2000),"1000-2000CC",IF(AND(I3040&gt;2000,I3040&lt;=3000),"2000-3000CC",IF(AND(I3040&gt;3000,I3040&lt;=4000),"3000-4000CC",IF(AND(I3040&gt;4000,I3040&lt;=5000),"4000-5000CC",IF(AND(I3040&gt;5000,I3040&lt;=6000),"&gt;5000CC"))))))</f>
        <v>1000-2000CC</v>
      </c>
    </row>
    <row r="3041" spans="1:11" x14ac:dyDescent="0.3">
      <c r="A3041">
        <v>3991</v>
      </c>
      <c r="B3041" t="s">
        <v>90</v>
      </c>
      <c r="C3041" s="10">
        <v>4.99</v>
      </c>
      <c r="D3041" s="3">
        <v>72875</v>
      </c>
      <c r="E3041" t="s">
        <v>7</v>
      </c>
      <c r="F3041" t="s">
        <v>8</v>
      </c>
      <c r="G3041" t="s">
        <v>9</v>
      </c>
      <c r="H3041">
        <v>2014</v>
      </c>
      <c r="I3041">
        <v>2179</v>
      </c>
      <c r="J3041" t="s">
        <v>61</v>
      </c>
      <c r="K3041" t="str">
        <f>IF(AND(I3041&gt;600,I3041&lt;=1000),"600-1000CC",IF(AND(I3041&gt;1000,I3041&lt;=2000),"1000-2000CC",IF(AND(I3041&gt;2000,I3041&lt;=3000),"2000-3000CC",IF(AND(I3041&gt;3000,I3041&lt;=4000),"3000-4000CC",IF(AND(I3041&gt;4000,I3041&lt;=5000),"4000-5000CC",IF(AND(I3041&gt;5000,I3041&lt;=6000),"&gt;5000CC"))))))</f>
        <v>2000-3000CC</v>
      </c>
    </row>
    <row r="3042" spans="1:11" x14ac:dyDescent="0.3">
      <c r="A3042">
        <v>2999</v>
      </c>
      <c r="B3042" t="s">
        <v>464</v>
      </c>
      <c r="C3042" s="10">
        <v>4.97</v>
      </c>
      <c r="D3042" s="3">
        <v>58328</v>
      </c>
      <c r="E3042" t="s">
        <v>12</v>
      </c>
      <c r="F3042" t="s">
        <v>8</v>
      </c>
      <c r="G3042" t="s">
        <v>75</v>
      </c>
      <c r="H3042">
        <v>2015</v>
      </c>
      <c r="I3042">
        <v>1461</v>
      </c>
      <c r="J3042" t="s">
        <v>10</v>
      </c>
      <c r="K3042" t="str">
        <f>IF(AND(I3042&gt;600,I3042&lt;=1000),"600-1000CC",IF(AND(I3042&gt;1000,I3042&lt;=2000),"1000-2000CC",IF(AND(I3042&gt;2000,I3042&lt;=3000),"2000-3000CC",IF(AND(I3042&gt;3000,I3042&lt;=4000),"3000-4000CC",IF(AND(I3042&gt;4000,I3042&lt;=5000),"4000-5000CC",IF(AND(I3042&gt;5000,I3042&lt;=6000),"&gt;5000CC"))))))</f>
        <v>1000-2000CC</v>
      </c>
    </row>
    <row r="3043" spans="1:11" x14ac:dyDescent="0.3">
      <c r="A3043">
        <v>5157</v>
      </c>
      <c r="B3043" t="s">
        <v>1679</v>
      </c>
      <c r="C3043" s="10">
        <v>4.97</v>
      </c>
      <c r="D3043" s="3">
        <v>53003</v>
      </c>
      <c r="E3043" t="s">
        <v>12</v>
      </c>
      <c r="F3043" t="s">
        <v>8</v>
      </c>
      <c r="G3043" t="s">
        <v>9</v>
      </c>
      <c r="H3043">
        <v>2012</v>
      </c>
      <c r="I3043">
        <v>796</v>
      </c>
      <c r="J3043" t="s">
        <v>10</v>
      </c>
      <c r="K3043" t="str">
        <f>IF(AND(I3043&gt;600,I3043&lt;=1000),"600-1000CC",IF(AND(I3043&gt;1000,I3043&lt;=2000),"1000-2000CC",IF(AND(I3043&gt;2000,I3043&lt;=3000),"2000-3000CC",IF(AND(I3043&gt;3000,I3043&lt;=4000),"3000-4000CC",IF(AND(I3043&gt;4000,I3043&lt;=5000),"4000-5000CC",IF(AND(I3043&gt;5000,I3043&lt;=6000),"&gt;5000CC"))))))</f>
        <v>600-1000CC</v>
      </c>
    </row>
    <row r="3044" spans="1:11" x14ac:dyDescent="0.3">
      <c r="A3044">
        <v>997</v>
      </c>
      <c r="B3044" t="s">
        <v>459</v>
      </c>
      <c r="C3044" s="10">
        <v>4.96</v>
      </c>
      <c r="D3044" s="3">
        <v>133053</v>
      </c>
      <c r="E3044" t="s">
        <v>7</v>
      </c>
      <c r="F3044" t="s">
        <v>8</v>
      </c>
      <c r="G3044" t="s">
        <v>9</v>
      </c>
      <c r="H3044">
        <v>2016</v>
      </c>
      <c r="I3044">
        <v>1198</v>
      </c>
      <c r="J3044" t="s">
        <v>10</v>
      </c>
      <c r="K3044" t="str">
        <f>IF(AND(I3044&gt;600,I3044&lt;=1000),"600-1000CC",IF(AND(I3044&gt;1000,I3044&lt;=2000),"1000-2000CC",IF(AND(I3044&gt;2000,I3044&lt;=3000),"2000-3000CC",IF(AND(I3044&gt;3000,I3044&lt;=4000),"3000-4000CC",IF(AND(I3044&gt;4000,I3044&lt;=5000),"4000-5000CC",IF(AND(I3044&gt;5000,I3044&lt;=6000),"&gt;5000CC"))))))</f>
        <v>1000-2000CC</v>
      </c>
    </row>
    <row r="3045" spans="1:11" x14ac:dyDescent="0.3">
      <c r="A3045">
        <v>2476</v>
      </c>
      <c r="B3045" t="s">
        <v>1035</v>
      </c>
      <c r="C3045" s="10">
        <v>4.96</v>
      </c>
      <c r="D3045" s="3">
        <v>15000</v>
      </c>
      <c r="E3045" t="s">
        <v>12</v>
      </c>
      <c r="F3045" t="s">
        <v>8</v>
      </c>
      <c r="G3045" t="s">
        <v>9</v>
      </c>
      <c r="H3045">
        <v>2016</v>
      </c>
      <c r="I3045">
        <v>1199</v>
      </c>
      <c r="J3045" t="s">
        <v>10</v>
      </c>
      <c r="K3045" t="str">
        <f>IF(AND(I3045&gt;600,I3045&lt;=1000),"600-1000CC",IF(AND(I3045&gt;1000,I3045&lt;=2000),"1000-2000CC",IF(AND(I3045&gt;2000,I3045&lt;=3000),"2000-3000CC",IF(AND(I3045&gt;3000,I3045&lt;=4000),"3000-4000CC",IF(AND(I3045&gt;4000,I3045&lt;=5000),"4000-5000CC",IF(AND(I3045&gt;5000,I3045&lt;=6000),"&gt;5000CC"))))))</f>
        <v>1000-2000CC</v>
      </c>
    </row>
    <row r="3046" spans="1:11" x14ac:dyDescent="0.3">
      <c r="A3046">
        <v>2713</v>
      </c>
      <c r="B3046" t="s">
        <v>90</v>
      </c>
      <c r="C3046" s="10">
        <v>4.96</v>
      </c>
      <c r="D3046" s="3">
        <v>100169</v>
      </c>
      <c r="E3046" t="s">
        <v>7</v>
      </c>
      <c r="F3046" t="s">
        <v>8</v>
      </c>
      <c r="G3046" t="s">
        <v>27</v>
      </c>
      <c r="H3046">
        <v>2015</v>
      </c>
      <c r="I3046">
        <v>1368</v>
      </c>
      <c r="J3046" t="s">
        <v>10</v>
      </c>
      <c r="K3046" t="str">
        <f>IF(AND(I3046&gt;600,I3046&lt;=1000),"600-1000CC",IF(AND(I3046&gt;1000,I3046&lt;=2000),"1000-2000CC",IF(AND(I3046&gt;2000,I3046&lt;=3000),"2000-3000CC",IF(AND(I3046&gt;3000,I3046&lt;=4000),"3000-4000CC",IF(AND(I3046&gt;4000,I3046&lt;=5000),"4000-5000CC",IF(AND(I3046&gt;5000,I3046&lt;=6000),"&gt;5000CC"))))))</f>
        <v>1000-2000CC</v>
      </c>
    </row>
    <row r="3047" spans="1:11" x14ac:dyDescent="0.3">
      <c r="A3047">
        <v>4737</v>
      </c>
      <c r="B3047" t="s">
        <v>36</v>
      </c>
      <c r="C3047" s="10">
        <v>4.96</v>
      </c>
      <c r="D3047" s="3">
        <v>13481</v>
      </c>
      <c r="E3047" t="s">
        <v>12</v>
      </c>
      <c r="F3047" t="s">
        <v>8</v>
      </c>
      <c r="G3047" t="s">
        <v>9</v>
      </c>
      <c r="H3047">
        <v>2019</v>
      </c>
      <c r="I3047">
        <v>998</v>
      </c>
      <c r="J3047" t="s">
        <v>10</v>
      </c>
      <c r="K3047" t="str">
        <f>IF(AND(I3047&gt;600,I3047&lt;=1000),"600-1000CC",IF(AND(I3047&gt;1000,I3047&lt;=2000),"1000-2000CC",IF(AND(I3047&gt;2000,I3047&lt;=3000),"2000-3000CC",IF(AND(I3047&gt;3000,I3047&lt;=4000),"3000-4000CC",IF(AND(I3047&gt;4000,I3047&lt;=5000),"4000-5000CC",IF(AND(I3047&gt;5000,I3047&lt;=6000),"&gt;5000CC"))))))</f>
        <v>600-1000CC</v>
      </c>
    </row>
    <row r="3048" spans="1:11" x14ac:dyDescent="0.3">
      <c r="A3048">
        <v>265</v>
      </c>
      <c r="B3048" t="s">
        <v>252</v>
      </c>
      <c r="C3048" s="10">
        <v>4.95</v>
      </c>
      <c r="D3048" s="3">
        <v>30000</v>
      </c>
      <c r="E3048" t="s">
        <v>12</v>
      </c>
      <c r="F3048" t="s">
        <v>8</v>
      </c>
      <c r="G3048" t="s">
        <v>9</v>
      </c>
      <c r="H3048">
        <v>2019</v>
      </c>
      <c r="I3048">
        <v>1086</v>
      </c>
      <c r="J3048" t="s">
        <v>10</v>
      </c>
      <c r="K3048" t="str">
        <f>IF(AND(I3048&gt;600,I3048&lt;=1000),"600-1000CC",IF(AND(I3048&gt;1000,I3048&lt;=2000),"1000-2000CC",IF(AND(I3048&gt;2000,I3048&lt;=3000),"2000-3000CC",IF(AND(I3048&gt;3000,I3048&lt;=4000),"3000-4000CC",IF(AND(I3048&gt;4000,I3048&lt;=5000),"4000-5000CC",IF(AND(I3048&gt;5000,I3048&lt;=6000),"&gt;5000CC"))))))</f>
        <v>1000-2000CC</v>
      </c>
    </row>
    <row r="3049" spans="1:11" x14ac:dyDescent="0.3">
      <c r="A3049">
        <v>500</v>
      </c>
      <c r="B3049" t="s">
        <v>433</v>
      </c>
      <c r="C3049" s="10">
        <v>4.95</v>
      </c>
      <c r="D3049" s="3">
        <v>81000</v>
      </c>
      <c r="E3049" t="s">
        <v>7</v>
      </c>
      <c r="F3049" t="s">
        <v>8</v>
      </c>
      <c r="G3049" t="s">
        <v>27</v>
      </c>
      <c r="H3049">
        <v>2012</v>
      </c>
      <c r="I3049">
        <v>1497</v>
      </c>
      <c r="J3049" t="s">
        <v>10</v>
      </c>
      <c r="K3049" t="str">
        <f>IF(AND(I3049&gt;600,I3049&lt;=1000),"600-1000CC",IF(AND(I3049&gt;1000,I3049&lt;=2000),"1000-2000CC",IF(AND(I3049&gt;2000,I3049&lt;=3000),"2000-3000CC",IF(AND(I3049&gt;3000,I3049&lt;=4000),"3000-4000CC",IF(AND(I3049&gt;4000,I3049&lt;=5000),"4000-5000CC",IF(AND(I3049&gt;5000,I3049&lt;=6000),"&gt;5000CC"))))))</f>
        <v>1000-2000CC</v>
      </c>
    </row>
    <row r="3050" spans="1:11" x14ac:dyDescent="0.3">
      <c r="A3050">
        <v>528</v>
      </c>
      <c r="B3050" t="s">
        <v>453</v>
      </c>
      <c r="C3050" s="10">
        <v>4.95</v>
      </c>
      <c r="D3050" s="3">
        <v>92771</v>
      </c>
      <c r="E3050" t="s">
        <v>12</v>
      </c>
      <c r="F3050" t="s">
        <v>8</v>
      </c>
      <c r="G3050" t="s">
        <v>9</v>
      </c>
      <c r="H3050">
        <v>2016</v>
      </c>
      <c r="I3050">
        <v>1591</v>
      </c>
      <c r="J3050" t="s">
        <v>10</v>
      </c>
      <c r="K3050" t="str">
        <f>IF(AND(I3050&gt;600,I3050&lt;=1000),"600-1000CC",IF(AND(I3050&gt;1000,I3050&lt;=2000),"1000-2000CC",IF(AND(I3050&gt;2000,I3050&lt;=3000),"2000-3000CC",IF(AND(I3050&gt;3000,I3050&lt;=4000),"3000-4000CC",IF(AND(I3050&gt;4000,I3050&lt;=5000),"4000-5000CC",IF(AND(I3050&gt;5000,I3050&lt;=6000),"&gt;5000CC"))))))</f>
        <v>1000-2000CC</v>
      </c>
    </row>
    <row r="3051" spans="1:11" x14ac:dyDescent="0.3">
      <c r="A3051">
        <v>582</v>
      </c>
      <c r="B3051" t="s">
        <v>487</v>
      </c>
      <c r="C3051" s="10">
        <v>4.95</v>
      </c>
      <c r="D3051" s="3">
        <v>40008</v>
      </c>
      <c r="E3051" t="s">
        <v>12</v>
      </c>
      <c r="F3051" t="s">
        <v>8</v>
      </c>
      <c r="G3051" t="s">
        <v>9</v>
      </c>
      <c r="H3051">
        <v>2014</v>
      </c>
      <c r="I3051">
        <v>1591</v>
      </c>
      <c r="J3051" t="s">
        <v>10</v>
      </c>
      <c r="K3051" t="str">
        <f>IF(AND(I3051&gt;600,I3051&lt;=1000),"600-1000CC",IF(AND(I3051&gt;1000,I3051&lt;=2000),"1000-2000CC",IF(AND(I3051&gt;2000,I3051&lt;=3000),"2000-3000CC",IF(AND(I3051&gt;3000,I3051&lt;=4000),"3000-4000CC",IF(AND(I3051&gt;4000,I3051&lt;=5000),"4000-5000CC",IF(AND(I3051&gt;5000,I3051&lt;=6000),"&gt;5000CC"))))))</f>
        <v>1000-2000CC</v>
      </c>
    </row>
    <row r="3052" spans="1:11" x14ac:dyDescent="0.3">
      <c r="A3052">
        <v>635</v>
      </c>
      <c r="B3052" t="s">
        <v>522</v>
      </c>
      <c r="C3052" s="10">
        <v>4.95</v>
      </c>
      <c r="D3052" s="3">
        <v>42306</v>
      </c>
      <c r="E3052" t="s">
        <v>12</v>
      </c>
      <c r="F3052" t="s">
        <v>13</v>
      </c>
      <c r="G3052" t="s">
        <v>9</v>
      </c>
      <c r="H3052">
        <v>2015</v>
      </c>
      <c r="I3052">
        <v>1197</v>
      </c>
      <c r="J3052" t="s">
        <v>10</v>
      </c>
      <c r="K3052" t="str">
        <f>IF(AND(I3052&gt;600,I3052&lt;=1000),"600-1000CC",IF(AND(I3052&gt;1000,I3052&lt;=2000),"1000-2000CC",IF(AND(I3052&gt;2000,I3052&lt;=3000),"2000-3000CC",IF(AND(I3052&gt;3000,I3052&lt;=4000),"3000-4000CC",IF(AND(I3052&gt;4000,I3052&lt;=5000),"4000-5000CC",IF(AND(I3052&gt;5000,I3052&lt;=6000),"&gt;5000CC"))))))</f>
        <v>1000-2000CC</v>
      </c>
    </row>
    <row r="3053" spans="1:11" x14ac:dyDescent="0.3">
      <c r="A3053">
        <v>2157</v>
      </c>
      <c r="B3053" t="s">
        <v>447</v>
      </c>
      <c r="C3053" s="10">
        <v>4.95</v>
      </c>
      <c r="D3053" s="3">
        <v>70518</v>
      </c>
      <c r="E3053" t="s">
        <v>12</v>
      </c>
      <c r="F3053" t="s">
        <v>8</v>
      </c>
      <c r="G3053" t="s">
        <v>9</v>
      </c>
      <c r="H3053">
        <v>2017</v>
      </c>
      <c r="I3053">
        <v>999</v>
      </c>
      <c r="J3053" t="s">
        <v>10</v>
      </c>
      <c r="K3053" t="str">
        <f>IF(AND(I3053&gt;600,I3053&lt;=1000),"600-1000CC",IF(AND(I3053&gt;1000,I3053&lt;=2000),"1000-2000CC",IF(AND(I3053&gt;2000,I3053&lt;=3000),"2000-3000CC",IF(AND(I3053&gt;3000,I3053&lt;=4000),"3000-4000CC",IF(AND(I3053&gt;4000,I3053&lt;=5000),"4000-5000CC",IF(AND(I3053&gt;5000,I3053&lt;=6000),"&gt;5000CC"))))))</f>
        <v>600-1000CC</v>
      </c>
    </row>
    <row r="3054" spans="1:11" x14ac:dyDescent="0.3">
      <c r="A3054">
        <v>2498</v>
      </c>
      <c r="B3054" t="s">
        <v>38</v>
      </c>
      <c r="C3054" s="10">
        <v>4.95</v>
      </c>
      <c r="D3054" s="3">
        <v>42000</v>
      </c>
      <c r="E3054" t="s">
        <v>12</v>
      </c>
      <c r="F3054" t="s">
        <v>8</v>
      </c>
      <c r="G3054" t="s">
        <v>9</v>
      </c>
      <c r="H3054">
        <v>2015</v>
      </c>
      <c r="I3054">
        <v>1997</v>
      </c>
      <c r="J3054" t="s">
        <v>61</v>
      </c>
      <c r="K3054" t="str">
        <f>IF(AND(I3054&gt;600,I3054&lt;=1000),"600-1000CC",IF(AND(I3054&gt;1000,I3054&lt;=2000),"1000-2000CC",IF(AND(I3054&gt;2000,I3054&lt;=3000),"2000-3000CC",IF(AND(I3054&gt;3000,I3054&lt;=4000),"3000-4000CC",IF(AND(I3054&gt;4000,I3054&lt;=5000),"4000-5000CC",IF(AND(I3054&gt;5000,I3054&lt;=6000),"&gt;5000CC"))))))</f>
        <v>1000-2000CC</v>
      </c>
    </row>
    <row r="3055" spans="1:11" x14ac:dyDescent="0.3">
      <c r="A3055">
        <v>2827</v>
      </c>
      <c r="B3055" t="s">
        <v>1358</v>
      </c>
      <c r="C3055" s="10">
        <v>4.95</v>
      </c>
      <c r="D3055" s="3">
        <v>100000</v>
      </c>
      <c r="E3055" t="s">
        <v>7</v>
      </c>
      <c r="F3055" t="s">
        <v>8</v>
      </c>
      <c r="G3055" t="s">
        <v>9</v>
      </c>
      <c r="H3055">
        <v>2014</v>
      </c>
      <c r="I3055">
        <v>1498</v>
      </c>
      <c r="J3055" t="s">
        <v>10</v>
      </c>
      <c r="K3055" t="str">
        <f>IF(AND(I3055&gt;600,I3055&lt;=1000),"600-1000CC",IF(AND(I3055&gt;1000,I3055&lt;=2000),"1000-2000CC",IF(AND(I3055&gt;2000,I3055&lt;=3000),"2000-3000CC",IF(AND(I3055&gt;3000,I3055&lt;=4000),"3000-4000CC",IF(AND(I3055&gt;4000,I3055&lt;=5000),"4000-5000CC",IF(AND(I3055&gt;5000,I3055&lt;=6000),"&gt;5000CC"))))))</f>
        <v>1000-2000CC</v>
      </c>
    </row>
    <row r="3056" spans="1:11" x14ac:dyDescent="0.3">
      <c r="A3056">
        <v>3538</v>
      </c>
      <c r="B3056" t="s">
        <v>563</v>
      </c>
      <c r="C3056" s="10">
        <v>4.95</v>
      </c>
      <c r="D3056" s="3">
        <v>24959</v>
      </c>
      <c r="E3056" t="s">
        <v>12</v>
      </c>
      <c r="F3056" t="s">
        <v>8</v>
      </c>
      <c r="G3056" t="s">
        <v>9</v>
      </c>
      <c r="H3056">
        <v>2016</v>
      </c>
      <c r="I3056">
        <v>1591</v>
      </c>
      <c r="J3056" t="s">
        <v>53</v>
      </c>
      <c r="K3056" t="str">
        <f>IF(AND(I3056&gt;600,I3056&lt;=1000),"600-1000CC",IF(AND(I3056&gt;1000,I3056&lt;=2000),"1000-2000CC",IF(AND(I3056&gt;2000,I3056&lt;=3000),"2000-3000CC",IF(AND(I3056&gt;3000,I3056&lt;=4000),"3000-4000CC",IF(AND(I3056&gt;4000,I3056&lt;=5000),"4000-5000CC",IF(AND(I3056&gt;5000,I3056&lt;=6000),"&gt;5000CC"))))))</f>
        <v>1000-2000CC</v>
      </c>
    </row>
    <row r="3057" spans="1:11" x14ac:dyDescent="0.3">
      <c r="A3057">
        <v>4157</v>
      </c>
      <c r="B3057" t="s">
        <v>447</v>
      </c>
      <c r="C3057" s="10">
        <v>4.95</v>
      </c>
      <c r="D3057" s="3">
        <v>32126</v>
      </c>
      <c r="E3057" t="s">
        <v>12</v>
      </c>
      <c r="F3057" t="s">
        <v>8</v>
      </c>
      <c r="G3057" t="s">
        <v>9</v>
      </c>
      <c r="H3057">
        <v>2019</v>
      </c>
      <c r="I3057">
        <v>1998</v>
      </c>
      <c r="J3057" t="s">
        <v>10</v>
      </c>
      <c r="K3057" t="str">
        <f>IF(AND(I3057&gt;600,I3057&lt;=1000),"600-1000CC",IF(AND(I3057&gt;1000,I3057&lt;=2000),"1000-2000CC",IF(AND(I3057&gt;2000,I3057&lt;=3000),"2000-3000CC",IF(AND(I3057&gt;3000,I3057&lt;=4000),"3000-4000CC",IF(AND(I3057&gt;4000,I3057&lt;=5000),"4000-5000CC",IF(AND(I3057&gt;5000,I3057&lt;=6000),"&gt;5000CC"))))))</f>
        <v>1000-2000CC</v>
      </c>
    </row>
    <row r="3058" spans="1:11" x14ac:dyDescent="0.3">
      <c r="A3058">
        <v>4759</v>
      </c>
      <c r="B3058" t="s">
        <v>111</v>
      </c>
      <c r="C3058" s="10">
        <v>4.95</v>
      </c>
      <c r="D3058" s="3">
        <v>52000</v>
      </c>
      <c r="E3058" t="s">
        <v>7</v>
      </c>
      <c r="F3058" t="s">
        <v>8</v>
      </c>
      <c r="G3058" t="s">
        <v>9</v>
      </c>
      <c r="H3058">
        <v>2018</v>
      </c>
      <c r="I3058">
        <v>1196</v>
      </c>
      <c r="J3058" t="s">
        <v>10</v>
      </c>
      <c r="K3058" t="str">
        <f>IF(AND(I3058&gt;600,I3058&lt;=1000),"600-1000CC",IF(AND(I3058&gt;1000,I3058&lt;=2000),"1000-2000CC",IF(AND(I3058&gt;2000,I3058&lt;=3000),"2000-3000CC",IF(AND(I3058&gt;3000,I3058&lt;=4000),"3000-4000CC",IF(AND(I3058&gt;4000,I3058&lt;=5000),"4000-5000CC",IF(AND(I3058&gt;5000,I3058&lt;=6000),"&gt;5000CC"))))))</f>
        <v>1000-2000CC</v>
      </c>
    </row>
    <row r="3059" spans="1:11" x14ac:dyDescent="0.3">
      <c r="A3059">
        <v>4763</v>
      </c>
      <c r="B3059" t="s">
        <v>78</v>
      </c>
      <c r="C3059" s="10">
        <v>4.95</v>
      </c>
      <c r="D3059" s="3">
        <v>68000</v>
      </c>
      <c r="E3059" t="s">
        <v>7</v>
      </c>
      <c r="F3059" t="s">
        <v>8</v>
      </c>
      <c r="G3059" t="s">
        <v>9</v>
      </c>
      <c r="H3059">
        <v>2014</v>
      </c>
      <c r="I3059">
        <v>2354</v>
      </c>
      <c r="J3059" t="s">
        <v>10</v>
      </c>
      <c r="K3059" t="str">
        <f>IF(AND(I3059&gt;600,I3059&lt;=1000),"600-1000CC",IF(AND(I3059&gt;1000,I3059&lt;=2000),"1000-2000CC",IF(AND(I3059&gt;2000,I3059&lt;=3000),"2000-3000CC",IF(AND(I3059&gt;3000,I3059&lt;=4000),"3000-4000CC",IF(AND(I3059&gt;4000,I3059&lt;=5000),"4000-5000CC",IF(AND(I3059&gt;5000,I3059&lt;=6000),"&gt;5000CC"))))))</f>
        <v>2000-3000CC</v>
      </c>
    </row>
    <row r="3060" spans="1:11" x14ac:dyDescent="0.3">
      <c r="A3060">
        <v>4811</v>
      </c>
      <c r="B3060" t="s">
        <v>1087</v>
      </c>
      <c r="C3060" s="10">
        <v>4.95</v>
      </c>
      <c r="D3060" s="3">
        <v>64300</v>
      </c>
      <c r="E3060" t="s">
        <v>7</v>
      </c>
      <c r="F3060" t="s">
        <v>8</v>
      </c>
      <c r="G3060" t="s">
        <v>9</v>
      </c>
      <c r="H3060">
        <v>2015</v>
      </c>
      <c r="I3060">
        <v>796</v>
      </c>
      <c r="J3060" t="s">
        <v>10</v>
      </c>
      <c r="K3060" t="str">
        <f>IF(AND(I3060&gt;600,I3060&lt;=1000),"600-1000CC",IF(AND(I3060&gt;1000,I3060&lt;=2000),"1000-2000CC",IF(AND(I3060&gt;2000,I3060&lt;=3000),"2000-3000CC",IF(AND(I3060&gt;3000,I3060&lt;=4000),"3000-4000CC",IF(AND(I3060&gt;4000,I3060&lt;=5000),"4000-5000CC",IF(AND(I3060&gt;5000,I3060&lt;=6000),"&gt;5000CC"))))))</f>
        <v>600-1000CC</v>
      </c>
    </row>
    <row r="3061" spans="1:11" x14ac:dyDescent="0.3">
      <c r="A3061">
        <v>4819</v>
      </c>
      <c r="B3061" t="s">
        <v>494</v>
      </c>
      <c r="C3061" s="10">
        <v>4.9400000000000004</v>
      </c>
      <c r="D3061" s="3">
        <v>38922</v>
      </c>
      <c r="E3061" t="s">
        <v>12</v>
      </c>
      <c r="F3061" t="s">
        <v>8</v>
      </c>
      <c r="G3061" t="s">
        <v>9</v>
      </c>
      <c r="H3061">
        <v>2018</v>
      </c>
      <c r="I3061">
        <v>1197</v>
      </c>
      <c r="J3061" t="s">
        <v>10</v>
      </c>
      <c r="K3061" t="str">
        <f>IF(AND(I3061&gt;600,I3061&lt;=1000),"600-1000CC",IF(AND(I3061&gt;1000,I3061&lt;=2000),"1000-2000CC",IF(AND(I3061&gt;2000,I3061&lt;=3000),"2000-3000CC",IF(AND(I3061&gt;3000,I3061&lt;=4000),"3000-4000CC",IF(AND(I3061&gt;4000,I3061&lt;=5000),"4000-5000CC",IF(AND(I3061&gt;5000,I3061&lt;=6000),"&gt;5000CC"))))))</f>
        <v>1000-2000CC</v>
      </c>
    </row>
    <row r="3062" spans="1:11" x14ac:dyDescent="0.3">
      <c r="A3062">
        <v>5053</v>
      </c>
      <c r="B3062" t="s">
        <v>494</v>
      </c>
      <c r="C3062" s="10">
        <v>4.9400000000000004</v>
      </c>
      <c r="D3062" s="3">
        <v>62195</v>
      </c>
      <c r="E3062" t="s">
        <v>12</v>
      </c>
      <c r="F3062" t="s">
        <v>8</v>
      </c>
      <c r="G3062" t="s">
        <v>9</v>
      </c>
      <c r="H3062">
        <v>2018</v>
      </c>
      <c r="I3062">
        <v>3598</v>
      </c>
      <c r="J3062" t="s">
        <v>10</v>
      </c>
      <c r="K3062" t="str">
        <f>IF(AND(I3062&gt;600,I3062&lt;=1000),"600-1000CC",IF(AND(I3062&gt;1000,I3062&lt;=2000),"1000-2000CC",IF(AND(I3062&gt;2000,I3062&lt;=3000),"2000-3000CC",IF(AND(I3062&gt;3000,I3062&lt;=4000),"3000-4000CC",IF(AND(I3062&gt;4000,I3062&lt;=5000),"4000-5000CC",IF(AND(I3062&gt;5000,I3062&lt;=6000),"&gt;5000CC"))))))</f>
        <v>3000-4000CC</v>
      </c>
    </row>
    <row r="3063" spans="1:11" x14ac:dyDescent="0.3">
      <c r="A3063">
        <v>5168</v>
      </c>
      <c r="B3063" t="s">
        <v>179</v>
      </c>
      <c r="C3063" s="10">
        <v>4.9400000000000004</v>
      </c>
      <c r="D3063" s="3">
        <v>4343</v>
      </c>
      <c r="E3063" t="s">
        <v>12</v>
      </c>
      <c r="F3063" t="s">
        <v>13</v>
      </c>
      <c r="G3063" t="s">
        <v>9</v>
      </c>
      <c r="H3063">
        <v>2021</v>
      </c>
      <c r="I3063">
        <v>1497</v>
      </c>
      <c r="J3063" t="s">
        <v>10</v>
      </c>
      <c r="K3063" t="str">
        <f>IF(AND(I3063&gt;600,I3063&lt;=1000),"600-1000CC",IF(AND(I3063&gt;1000,I3063&lt;=2000),"1000-2000CC",IF(AND(I3063&gt;2000,I3063&lt;=3000),"2000-3000CC",IF(AND(I3063&gt;3000,I3063&lt;=4000),"3000-4000CC",IF(AND(I3063&gt;4000,I3063&lt;=5000),"4000-5000CC",IF(AND(I3063&gt;5000,I3063&lt;=6000),"&gt;5000CC"))))))</f>
        <v>1000-2000CC</v>
      </c>
    </row>
    <row r="3064" spans="1:11" x14ac:dyDescent="0.3">
      <c r="A3064">
        <v>1018</v>
      </c>
      <c r="B3064" t="s">
        <v>737</v>
      </c>
      <c r="C3064" s="10">
        <v>4.93</v>
      </c>
      <c r="D3064" s="3">
        <v>13333</v>
      </c>
      <c r="E3064" t="s">
        <v>12</v>
      </c>
      <c r="F3064" t="s">
        <v>13</v>
      </c>
      <c r="G3064" t="s">
        <v>9</v>
      </c>
      <c r="H3064">
        <v>2019</v>
      </c>
      <c r="I3064">
        <v>1968</v>
      </c>
      <c r="J3064" t="s">
        <v>10</v>
      </c>
      <c r="K3064" t="str">
        <f>IF(AND(I3064&gt;600,I3064&lt;=1000),"600-1000CC",IF(AND(I3064&gt;1000,I3064&lt;=2000),"1000-2000CC",IF(AND(I3064&gt;2000,I3064&lt;=3000),"2000-3000CC",IF(AND(I3064&gt;3000,I3064&lt;=4000),"3000-4000CC",IF(AND(I3064&gt;4000,I3064&lt;=5000),"4000-5000CC",IF(AND(I3064&gt;5000,I3064&lt;=6000),"&gt;5000CC"))))))</f>
        <v>1000-2000CC</v>
      </c>
    </row>
    <row r="3065" spans="1:11" x14ac:dyDescent="0.3">
      <c r="A3065">
        <v>3440</v>
      </c>
      <c r="B3065" t="s">
        <v>674</v>
      </c>
      <c r="C3065" s="10">
        <v>4.93</v>
      </c>
      <c r="D3065" s="3">
        <v>93763</v>
      </c>
      <c r="E3065" t="s">
        <v>7</v>
      </c>
      <c r="F3065" t="s">
        <v>8</v>
      </c>
      <c r="G3065" t="s">
        <v>9</v>
      </c>
      <c r="H3065">
        <v>2015</v>
      </c>
      <c r="I3065">
        <v>998</v>
      </c>
      <c r="J3065" t="s">
        <v>10</v>
      </c>
      <c r="K3065" t="str">
        <f>IF(AND(I3065&gt;600,I3065&lt;=1000),"600-1000CC",IF(AND(I3065&gt;1000,I3065&lt;=2000),"1000-2000CC",IF(AND(I3065&gt;2000,I3065&lt;=3000),"2000-3000CC",IF(AND(I3065&gt;3000,I3065&lt;=4000),"3000-4000CC",IF(AND(I3065&gt;4000,I3065&lt;=5000),"4000-5000CC",IF(AND(I3065&gt;5000,I3065&lt;=6000),"&gt;5000CC"))))))</f>
        <v>600-1000CC</v>
      </c>
    </row>
    <row r="3066" spans="1:11" x14ac:dyDescent="0.3">
      <c r="A3066">
        <v>4023</v>
      </c>
      <c r="B3066" t="s">
        <v>798</v>
      </c>
      <c r="C3066" s="10">
        <v>4.92</v>
      </c>
      <c r="D3066" s="3">
        <v>15536</v>
      </c>
      <c r="E3066" t="s">
        <v>12</v>
      </c>
      <c r="F3066" t="s">
        <v>8</v>
      </c>
      <c r="G3066" t="s">
        <v>9</v>
      </c>
      <c r="H3066">
        <v>2021</v>
      </c>
      <c r="I3066">
        <v>1591</v>
      </c>
      <c r="J3066" t="s">
        <v>10</v>
      </c>
      <c r="K3066" t="str">
        <f>IF(AND(I3066&gt;600,I3066&lt;=1000),"600-1000CC",IF(AND(I3066&gt;1000,I3066&lt;=2000),"1000-2000CC",IF(AND(I3066&gt;2000,I3066&lt;=3000),"2000-3000CC",IF(AND(I3066&gt;3000,I3066&lt;=4000),"3000-4000CC",IF(AND(I3066&gt;4000,I3066&lt;=5000),"4000-5000CC",IF(AND(I3066&gt;5000,I3066&lt;=6000),"&gt;5000CC"))))))</f>
        <v>1000-2000CC</v>
      </c>
    </row>
    <row r="3067" spans="1:11" x14ac:dyDescent="0.3">
      <c r="A3067">
        <v>4701</v>
      </c>
      <c r="B3067" t="s">
        <v>909</v>
      </c>
      <c r="C3067" s="10">
        <v>4.92</v>
      </c>
      <c r="D3067" s="3">
        <v>80746</v>
      </c>
      <c r="E3067" t="s">
        <v>7</v>
      </c>
      <c r="F3067" t="s">
        <v>13</v>
      </c>
      <c r="G3067" t="s">
        <v>75</v>
      </c>
      <c r="H3067">
        <v>2016</v>
      </c>
      <c r="I3067">
        <v>1497</v>
      </c>
      <c r="J3067" t="s">
        <v>10</v>
      </c>
      <c r="K3067" t="str">
        <f>IF(AND(I3067&gt;600,I3067&lt;=1000),"600-1000CC",IF(AND(I3067&gt;1000,I3067&lt;=2000),"1000-2000CC",IF(AND(I3067&gt;2000,I3067&lt;=3000),"2000-3000CC",IF(AND(I3067&gt;3000,I3067&lt;=4000),"3000-4000CC",IF(AND(I3067&gt;4000,I3067&lt;=5000),"4000-5000CC",IF(AND(I3067&gt;5000,I3067&lt;=6000),"&gt;5000CC"))))))</f>
        <v>1000-2000CC</v>
      </c>
    </row>
    <row r="3068" spans="1:11" x14ac:dyDescent="0.3">
      <c r="A3068">
        <v>32</v>
      </c>
      <c r="B3068" t="s">
        <v>44</v>
      </c>
      <c r="C3068" s="10">
        <v>4.91</v>
      </c>
      <c r="D3068" s="3">
        <v>35424</v>
      </c>
      <c r="E3068" t="s">
        <v>12</v>
      </c>
      <c r="F3068" t="s">
        <v>8</v>
      </c>
      <c r="G3068" t="s">
        <v>9</v>
      </c>
      <c r="H3068">
        <v>2016</v>
      </c>
      <c r="I3068">
        <v>1197</v>
      </c>
      <c r="J3068" t="s">
        <v>10</v>
      </c>
      <c r="K3068" t="str">
        <f>IF(AND(I3068&gt;600,I3068&lt;=1000),"600-1000CC",IF(AND(I3068&gt;1000,I3068&lt;=2000),"1000-2000CC",IF(AND(I3068&gt;2000,I3068&lt;=3000),"2000-3000CC",IF(AND(I3068&gt;3000,I3068&lt;=4000),"3000-4000CC",IF(AND(I3068&gt;4000,I3068&lt;=5000),"4000-5000CC",IF(AND(I3068&gt;5000,I3068&lt;=6000),"&gt;5000CC"))))))</f>
        <v>1000-2000CC</v>
      </c>
    </row>
    <row r="3069" spans="1:11" x14ac:dyDescent="0.3">
      <c r="A3069">
        <v>540</v>
      </c>
      <c r="B3069" t="s">
        <v>461</v>
      </c>
      <c r="C3069" s="10">
        <v>4.91</v>
      </c>
      <c r="D3069" s="3">
        <v>60393</v>
      </c>
      <c r="E3069" t="s">
        <v>12</v>
      </c>
      <c r="F3069" t="s">
        <v>8</v>
      </c>
      <c r="G3069" t="s">
        <v>9</v>
      </c>
      <c r="H3069">
        <v>2017</v>
      </c>
      <c r="I3069">
        <v>1598</v>
      </c>
      <c r="J3069" t="s">
        <v>10</v>
      </c>
      <c r="K3069" t="str">
        <f>IF(AND(I3069&gt;600,I3069&lt;=1000),"600-1000CC",IF(AND(I3069&gt;1000,I3069&lt;=2000),"1000-2000CC",IF(AND(I3069&gt;2000,I3069&lt;=3000),"2000-3000CC",IF(AND(I3069&gt;3000,I3069&lt;=4000),"3000-4000CC",IF(AND(I3069&gt;4000,I3069&lt;=5000),"4000-5000CC",IF(AND(I3069&gt;5000,I3069&lt;=6000),"&gt;5000CC"))))))</f>
        <v>1000-2000CC</v>
      </c>
    </row>
    <row r="3070" spans="1:11" x14ac:dyDescent="0.3">
      <c r="A3070">
        <v>4139</v>
      </c>
      <c r="B3070" t="s">
        <v>765</v>
      </c>
      <c r="C3070" s="10">
        <v>4.91</v>
      </c>
      <c r="D3070" s="3">
        <v>26320</v>
      </c>
      <c r="E3070" t="s">
        <v>12</v>
      </c>
      <c r="F3070" t="s">
        <v>8</v>
      </c>
      <c r="G3070" t="s">
        <v>9</v>
      </c>
      <c r="H3070">
        <v>2017</v>
      </c>
      <c r="I3070">
        <v>1199</v>
      </c>
      <c r="J3070" t="s">
        <v>10</v>
      </c>
      <c r="K3070" t="str">
        <f>IF(AND(I3070&gt;600,I3070&lt;=1000),"600-1000CC",IF(AND(I3070&gt;1000,I3070&lt;=2000),"1000-2000CC",IF(AND(I3070&gt;2000,I3070&lt;=3000),"2000-3000CC",IF(AND(I3070&gt;3000,I3070&lt;=4000),"3000-4000CC",IF(AND(I3070&gt;4000,I3070&lt;=5000),"4000-5000CC",IF(AND(I3070&gt;5000,I3070&lt;=6000),"&gt;5000CC"))))))</f>
        <v>1000-2000CC</v>
      </c>
    </row>
    <row r="3071" spans="1:11" x14ac:dyDescent="0.3">
      <c r="A3071">
        <v>4262</v>
      </c>
      <c r="B3071" t="s">
        <v>765</v>
      </c>
      <c r="C3071" s="10">
        <v>4.91</v>
      </c>
      <c r="D3071" s="3">
        <v>93428</v>
      </c>
      <c r="E3071" t="s">
        <v>12</v>
      </c>
      <c r="F3071" t="s">
        <v>8</v>
      </c>
      <c r="G3071" t="s">
        <v>9</v>
      </c>
      <c r="H3071">
        <v>2017</v>
      </c>
      <c r="I3071">
        <v>1493</v>
      </c>
      <c r="J3071" t="s">
        <v>10</v>
      </c>
      <c r="K3071" t="str">
        <f>IF(AND(I3071&gt;600,I3071&lt;=1000),"600-1000CC",IF(AND(I3071&gt;1000,I3071&lt;=2000),"1000-2000CC",IF(AND(I3071&gt;2000,I3071&lt;=3000),"2000-3000CC",IF(AND(I3071&gt;3000,I3071&lt;=4000),"3000-4000CC",IF(AND(I3071&gt;4000,I3071&lt;=5000),"4000-5000CC",IF(AND(I3071&gt;5000,I3071&lt;=6000),"&gt;5000CC"))))))</f>
        <v>1000-2000CC</v>
      </c>
    </row>
    <row r="3072" spans="1:11" x14ac:dyDescent="0.3">
      <c r="A3072">
        <v>4365</v>
      </c>
      <c r="B3072" t="s">
        <v>798</v>
      </c>
      <c r="C3072" s="10">
        <v>4.91</v>
      </c>
      <c r="D3072" s="3">
        <v>23302</v>
      </c>
      <c r="E3072" t="s">
        <v>12</v>
      </c>
      <c r="F3072" t="s">
        <v>8</v>
      </c>
      <c r="G3072" t="s">
        <v>9</v>
      </c>
      <c r="H3072">
        <v>2021</v>
      </c>
      <c r="I3072">
        <v>2179</v>
      </c>
      <c r="J3072" t="s">
        <v>10</v>
      </c>
      <c r="K3072" t="str">
        <f>IF(AND(I3072&gt;600,I3072&lt;=1000),"600-1000CC",IF(AND(I3072&gt;1000,I3072&lt;=2000),"1000-2000CC",IF(AND(I3072&gt;2000,I3072&lt;=3000),"2000-3000CC",IF(AND(I3072&gt;3000,I3072&lt;=4000),"3000-4000CC",IF(AND(I3072&gt;4000,I3072&lt;=5000),"4000-5000CC",IF(AND(I3072&gt;5000,I3072&lt;=6000),"&gt;5000CC"))))))</f>
        <v>2000-3000CC</v>
      </c>
    </row>
    <row r="3073" spans="1:11" x14ac:dyDescent="0.3">
      <c r="A3073">
        <v>4568</v>
      </c>
      <c r="B3073" t="s">
        <v>60</v>
      </c>
      <c r="C3073" s="10">
        <v>4.91</v>
      </c>
      <c r="D3073" s="3">
        <v>77494</v>
      </c>
      <c r="E3073" t="s">
        <v>7</v>
      </c>
      <c r="F3073" t="s">
        <v>8</v>
      </c>
      <c r="G3073" t="s">
        <v>27</v>
      </c>
      <c r="H3073">
        <v>2012</v>
      </c>
      <c r="I3073">
        <v>1461</v>
      </c>
      <c r="J3073" t="s">
        <v>10</v>
      </c>
      <c r="K3073" t="str">
        <f>IF(AND(I3073&gt;600,I3073&lt;=1000),"600-1000CC",IF(AND(I3073&gt;1000,I3073&lt;=2000),"1000-2000CC",IF(AND(I3073&gt;2000,I3073&lt;=3000),"2000-3000CC",IF(AND(I3073&gt;3000,I3073&lt;=4000),"3000-4000CC",IF(AND(I3073&gt;4000,I3073&lt;=5000),"4000-5000CC",IF(AND(I3073&gt;5000,I3073&lt;=6000),"&gt;5000CC"))))))</f>
        <v>1000-2000CC</v>
      </c>
    </row>
    <row r="3074" spans="1:11" x14ac:dyDescent="0.3">
      <c r="A3074">
        <v>4980</v>
      </c>
      <c r="B3074" t="s">
        <v>60</v>
      </c>
      <c r="C3074" s="10">
        <v>4.91</v>
      </c>
      <c r="D3074" s="3">
        <v>127046</v>
      </c>
      <c r="E3074" t="s">
        <v>7</v>
      </c>
      <c r="F3074" t="s">
        <v>8</v>
      </c>
      <c r="G3074" t="s">
        <v>27</v>
      </c>
      <c r="H3074">
        <v>2013</v>
      </c>
      <c r="I3074">
        <v>998</v>
      </c>
      <c r="J3074" t="s">
        <v>61</v>
      </c>
      <c r="K3074" t="str">
        <f>IF(AND(I3074&gt;600,I3074&lt;=1000),"600-1000CC",IF(AND(I3074&gt;1000,I3074&lt;=2000),"1000-2000CC",IF(AND(I3074&gt;2000,I3074&lt;=3000),"2000-3000CC",IF(AND(I3074&gt;3000,I3074&lt;=4000),"3000-4000CC",IF(AND(I3074&gt;4000,I3074&lt;=5000),"4000-5000CC",IF(AND(I3074&gt;5000,I3074&lt;=6000),"&gt;5000CC"))))))</f>
        <v>600-1000CC</v>
      </c>
    </row>
    <row r="3075" spans="1:11" x14ac:dyDescent="0.3">
      <c r="A3075">
        <v>156</v>
      </c>
      <c r="B3075" t="s">
        <v>36</v>
      </c>
      <c r="C3075" s="10">
        <v>4.9000000000000004</v>
      </c>
      <c r="D3075" s="3">
        <v>40000</v>
      </c>
      <c r="E3075" t="s">
        <v>12</v>
      </c>
      <c r="F3075" t="s">
        <v>8</v>
      </c>
      <c r="G3075" t="s">
        <v>9</v>
      </c>
      <c r="H3075">
        <v>2017</v>
      </c>
      <c r="I3075">
        <v>1197</v>
      </c>
      <c r="J3075" t="s">
        <v>10</v>
      </c>
      <c r="K3075" t="str">
        <f>IF(AND(I3075&gt;600,I3075&lt;=1000),"600-1000CC",IF(AND(I3075&gt;1000,I3075&lt;=2000),"1000-2000CC",IF(AND(I3075&gt;2000,I3075&lt;=3000),"2000-3000CC",IF(AND(I3075&gt;3000,I3075&lt;=4000),"3000-4000CC",IF(AND(I3075&gt;4000,I3075&lt;=5000),"4000-5000CC",IF(AND(I3075&gt;5000,I3075&lt;=6000),"&gt;5000CC"))))))</f>
        <v>1000-2000CC</v>
      </c>
    </row>
    <row r="3076" spans="1:11" x14ac:dyDescent="0.3">
      <c r="A3076">
        <v>161</v>
      </c>
      <c r="B3076" t="s">
        <v>161</v>
      </c>
      <c r="C3076" s="10">
        <v>4.9000000000000004</v>
      </c>
      <c r="D3076" s="3">
        <v>27680</v>
      </c>
      <c r="E3076" t="s">
        <v>12</v>
      </c>
      <c r="F3076" t="s">
        <v>8</v>
      </c>
      <c r="G3076" t="s">
        <v>9</v>
      </c>
      <c r="H3076">
        <v>2013</v>
      </c>
      <c r="I3076">
        <v>1496</v>
      </c>
      <c r="J3076" t="s">
        <v>10</v>
      </c>
      <c r="K3076" t="str">
        <f>IF(AND(I3076&gt;600,I3076&lt;=1000),"600-1000CC",IF(AND(I3076&gt;1000,I3076&lt;=2000),"1000-2000CC",IF(AND(I3076&gt;2000,I3076&lt;=3000),"2000-3000CC",IF(AND(I3076&gt;3000,I3076&lt;=4000),"3000-4000CC",IF(AND(I3076&gt;4000,I3076&lt;=5000),"4000-5000CC",IF(AND(I3076&gt;5000,I3076&lt;=6000),"&gt;5000CC"))))))</f>
        <v>1000-2000CC</v>
      </c>
    </row>
    <row r="3077" spans="1:11" x14ac:dyDescent="0.3">
      <c r="A3077">
        <v>350</v>
      </c>
      <c r="B3077" t="s">
        <v>109</v>
      </c>
      <c r="C3077" s="10">
        <v>4.9000000000000004</v>
      </c>
      <c r="D3077" s="3">
        <v>79542</v>
      </c>
      <c r="E3077" t="s">
        <v>7</v>
      </c>
      <c r="F3077" t="s">
        <v>8</v>
      </c>
      <c r="G3077" t="s">
        <v>27</v>
      </c>
      <c r="H3077">
        <v>2014</v>
      </c>
      <c r="I3077">
        <v>1248</v>
      </c>
      <c r="J3077" t="s">
        <v>10</v>
      </c>
      <c r="K3077" t="str">
        <f>IF(AND(I3077&gt;600,I3077&lt;=1000),"600-1000CC",IF(AND(I3077&gt;1000,I3077&lt;=2000),"1000-2000CC",IF(AND(I3077&gt;2000,I3077&lt;=3000),"2000-3000CC",IF(AND(I3077&gt;3000,I3077&lt;=4000),"3000-4000CC",IF(AND(I3077&gt;4000,I3077&lt;=5000),"4000-5000CC",IF(AND(I3077&gt;5000,I3077&lt;=6000),"&gt;5000CC"))))))</f>
        <v>1000-2000CC</v>
      </c>
    </row>
    <row r="3078" spans="1:11" x14ac:dyDescent="0.3">
      <c r="A3078">
        <v>421</v>
      </c>
      <c r="B3078" t="s">
        <v>367</v>
      </c>
      <c r="C3078" s="10">
        <v>4.9000000000000004</v>
      </c>
      <c r="D3078" s="3">
        <v>60000</v>
      </c>
      <c r="E3078" t="s">
        <v>12</v>
      </c>
      <c r="F3078" t="s">
        <v>8</v>
      </c>
      <c r="G3078" t="s">
        <v>9</v>
      </c>
      <c r="H3078">
        <v>2018</v>
      </c>
      <c r="I3078">
        <v>1194</v>
      </c>
      <c r="J3078" t="s">
        <v>10</v>
      </c>
      <c r="K3078" t="str">
        <f>IF(AND(I3078&gt;600,I3078&lt;=1000),"600-1000CC",IF(AND(I3078&gt;1000,I3078&lt;=2000),"1000-2000CC",IF(AND(I3078&gt;2000,I3078&lt;=3000),"2000-3000CC",IF(AND(I3078&gt;3000,I3078&lt;=4000),"3000-4000CC",IF(AND(I3078&gt;4000,I3078&lt;=5000),"4000-5000CC",IF(AND(I3078&gt;5000,I3078&lt;=6000),"&gt;5000CC"))))))</f>
        <v>1000-2000CC</v>
      </c>
    </row>
    <row r="3079" spans="1:11" x14ac:dyDescent="0.3">
      <c r="A3079">
        <v>567</v>
      </c>
      <c r="B3079" t="s">
        <v>480</v>
      </c>
      <c r="C3079" s="10">
        <v>4.9000000000000004</v>
      </c>
      <c r="D3079" s="3">
        <v>59000</v>
      </c>
      <c r="E3079" t="s">
        <v>242</v>
      </c>
      <c r="F3079" t="s">
        <v>8</v>
      </c>
      <c r="G3079" t="s">
        <v>9</v>
      </c>
      <c r="H3079">
        <v>2019</v>
      </c>
      <c r="I3079">
        <v>1968</v>
      </c>
      <c r="J3079" t="s">
        <v>10</v>
      </c>
      <c r="K3079" t="str">
        <f>IF(AND(I3079&gt;600,I3079&lt;=1000),"600-1000CC",IF(AND(I3079&gt;1000,I3079&lt;=2000),"1000-2000CC",IF(AND(I3079&gt;2000,I3079&lt;=3000),"2000-3000CC",IF(AND(I3079&gt;3000,I3079&lt;=4000),"3000-4000CC",IF(AND(I3079&gt;4000,I3079&lt;=5000),"4000-5000CC",IF(AND(I3079&gt;5000,I3079&lt;=6000),"&gt;5000CC"))))))</f>
        <v>1000-2000CC</v>
      </c>
    </row>
    <row r="3080" spans="1:11" x14ac:dyDescent="0.3">
      <c r="A3080">
        <v>569</v>
      </c>
      <c r="B3080" t="s">
        <v>285</v>
      </c>
      <c r="C3080" s="10">
        <v>4.9000000000000004</v>
      </c>
      <c r="D3080" s="3">
        <v>115000</v>
      </c>
      <c r="E3080" t="s">
        <v>7</v>
      </c>
      <c r="F3080" t="s">
        <v>8</v>
      </c>
      <c r="G3080" t="s">
        <v>9</v>
      </c>
      <c r="H3080">
        <v>2012</v>
      </c>
      <c r="I3080">
        <v>1799</v>
      </c>
      <c r="J3080" t="s">
        <v>61</v>
      </c>
      <c r="K3080" t="str">
        <f>IF(AND(I3080&gt;600,I3080&lt;=1000),"600-1000CC",IF(AND(I3080&gt;1000,I3080&lt;=2000),"1000-2000CC",IF(AND(I3080&gt;2000,I3080&lt;=3000),"2000-3000CC",IF(AND(I3080&gt;3000,I3080&lt;=4000),"3000-4000CC",IF(AND(I3080&gt;4000,I3080&lt;=5000),"4000-5000CC",IF(AND(I3080&gt;5000,I3080&lt;=6000),"&gt;5000CC"))))))</f>
        <v>1000-2000CC</v>
      </c>
    </row>
    <row r="3081" spans="1:11" x14ac:dyDescent="0.3">
      <c r="A3081">
        <v>960</v>
      </c>
      <c r="B3081" t="s">
        <v>707</v>
      </c>
      <c r="C3081" s="10">
        <v>4.9000000000000004</v>
      </c>
      <c r="D3081" s="3">
        <v>100000</v>
      </c>
      <c r="E3081" t="s">
        <v>7</v>
      </c>
      <c r="F3081" t="s">
        <v>8</v>
      </c>
      <c r="G3081" t="s">
        <v>9</v>
      </c>
      <c r="H3081">
        <v>2004</v>
      </c>
      <c r="I3081">
        <v>2179</v>
      </c>
      <c r="J3081" t="s">
        <v>289</v>
      </c>
      <c r="K3081" t="str">
        <f>IF(AND(I3081&gt;600,I3081&lt;=1000),"600-1000CC",IF(AND(I3081&gt;1000,I3081&lt;=2000),"1000-2000CC",IF(AND(I3081&gt;2000,I3081&lt;=3000),"2000-3000CC",IF(AND(I3081&gt;3000,I3081&lt;=4000),"3000-4000CC",IF(AND(I3081&gt;4000,I3081&lt;=5000),"4000-5000CC",IF(AND(I3081&gt;5000,I3081&lt;=6000),"&gt;5000CC"))))))</f>
        <v>2000-3000CC</v>
      </c>
    </row>
    <row r="3082" spans="1:11" x14ac:dyDescent="0.3">
      <c r="A3082">
        <v>1555</v>
      </c>
      <c r="B3082" t="s">
        <v>788</v>
      </c>
      <c r="C3082" s="10">
        <v>4.9000000000000004</v>
      </c>
      <c r="D3082" s="3">
        <v>100000</v>
      </c>
      <c r="E3082" t="s">
        <v>7</v>
      </c>
      <c r="F3082" t="s">
        <v>8</v>
      </c>
      <c r="G3082" t="s">
        <v>75</v>
      </c>
      <c r="H3082">
        <v>2015</v>
      </c>
      <c r="I3082">
        <v>2179</v>
      </c>
      <c r="J3082" t="s">
        <v>61</v>
      </c>
      <c r="K3082" t="str">
        <f>IF(AND(I3082&gt;600,I3082&lt;=1000),"600-1000CC",IF(AND(I3082&gt;1000,I3082&lt;=2000),"1000-2000CC",IF(AND(I3082&gt;2000,I3082&lt;=3000),"2000-3000CC",IF(AND(I3082&gt;3000,I3082&lt;=4000),"3000-4000CC",IF(AND(I3082&gt;4000,I3082&lt;=5000),"4000-5000CC",IF(AND(I3082&gt;5000,I3082&lt;=6000),"&gt;5000CC"))))))</f>
        <v>2000-3000CC</v>
      </c>
    </row>
    <row r="3083" spans="1:11" x14ac:dyDescent="0.3">
      <c r="A3083">
        <v>1829</v>
      </c>
      <c r="B3083" t="s">
        <v>405</v>
      </c>
      <c r="C3083" s="10">
        <v>4.9000000000000004</v>
      </c>
      <c r="D3083" s="3">
        <v>30670</v>
      </c>
      <c r="E3083" t="s">
        <v>12</v>
      </c>
      <c r="F3083" t="s">
        <v>8</v>
      </c>
      <c r="G3083" t="s">
        <v>9</v>
      </c>
      <c r="H3083">
        <v>2019</v>
      </c>
      <c r="I3083">
        <v>1197</v>
      </c>
      <c r="J3083" t="s">
        <v>10</v>
      </c>
      <c r="K3083" t="str">
        <f>IF(AND(I3083&gt;600,I3083&lt;=1000),"600-1000CC",IF(AND(I3083&gt;1000,I3083&lt;=2000),"1000-2000CC",IF(AND(I3083&gt;2000,I3083&lt;=3000),"2000-3000CC",IF(AND(I3083&gt;3000,I3083&lt;=4000),"3000-4000CC",IF(AND(I3083&gt;4000,I3083&lt;=5000),"4000-5000CC",IF(AND(I3083&gt;5000,I3083&lt;=6000),"&gt;5000CC"))))))</f>
        <v>1000-2000CC</v>
      </c>
    </row>
    <row r="3084" spans="1:11" x14ac:dyDescent="0.3">
      <c r="A3084">
        <v>1891</v>
      </c>
      <c r="B3084" t="s">
        <v>78</v>
      </c>
      <c r="C3084" s="10">
        <v>4.9000000000000004</v>
      </c>
      <c r="D3084" s="3">
        <v>118393</v>
      </c>
      <c r="E3084" t="s">
        <v>7</v>
      </c>
      <c r="F3084" t="s">
        <v>8</v>
      </c>
      <c r="G3084" t="s">
        <v>9</v>
      </c>
      <c r="H3084">
        <v>2014</v>
      </c>
      <c r="I3084">
        <v>1368</v>
      </c>
      <c r="J3084" t="s">
        <v>10</v>
      </c>
      <c r="K3084" t="str">
        <f>IF(AND(I3084&gt;600,I3084&lt;=1000),"600-1000CC",IF(AND(I3084&gt;1000,I3084&lt;=2000),"1000-2000CC",IF(AND(I3084&gt;2000,I3084&lt;=3000),"2000-3000CC",IF(AND(I3084&gt;3000,I3084&lt;=4000),"3000-4000CC",IF(AND(I3084&gt;4000,I3084&lt;=5000),"4000-5000CC",IF(AND(I3084&gt;5000,I3084&lt;=6000),"&gt;5000CC"))))))</f>
        <v>1000-2000CC</v>
      </c>
    </row>
    <row r="3085" spans="1:11" x14ac:dyDescent="0.3">
      <c r="A3085">
        <v>1894</v>
      </c>
      <c r="B3085" t="s">
        <v>1043</v>
      </c>
      <c r="C3085" s="10">
        <v>4.9000000000000004</v>
      </c>
      <c r="D3085" s="3">
        <v>13800</v>
      </c>
      <c r="E3085" t="s">
        <v>12</v>
      </c>
      <c r="F3085" t="s">
        <v>13</v>
      </c>
      <c r="G3085" t="s">
        <v>9</v>
      </c>
      <c r="H3085">
        <v>2020</v>
      </c>
      <c r="I3085">
        <v>1198</v>
      </c>
      <c r="J3085" t="s">
        <v>10</v>
      </c>
      <c r="K3085" t="str">
        <f>IF(AND(I3085&gt;600,I3085&lt;=1000),"600-1000CC",IF(AND(I3085&gt;1000,I3085&lt;=2000),"1000-2000CC",IF(AND(I3085&gt;2000,I3085&lt;=3000),"2000-3000CC",IF(AND(I3085&gt;3000,I3085&lt;=4000),"3000-4000CC",IF(AND(I3085&gt;4000,I3085&lt;=5000),"4000-5000CC",IF(AND(I3085&gt;5000,I3085&lt;=6000),"&gt;5000CC"))))))</f>
        <v>1000-2000CC</v>
      </c>
    </row>
    <row r="3086" spans="1:11" x14ac:dyDescent="0.3">
      <c r="A3086">
        <v>1987</v>
      </c>
      <c r="B3086" t="s">
        <v>472</v>
      </c>
      <c r="C3086" s="10">
        <v>4.9000000000000004</v>
      </c>
      <c r="D3086" s="3">
        <v>89982</v>
      </c>
      <c r="E3086" t="s">
        <v>12</v>
      </c>
      <c r="F3086" t="s">
        <v>8</v>
      </c>
      <c r="G3086" t="s">
        <v>27</v>
      </c>
      <c r="H3086">
        <v>2015</v>
      </c>
      <c r="I3086">
        <v>1198</v>
      </c>
      <c r="J3086" t="s">
        <v>10</v>
      </c>
      <c r="K3086" t="str">
        <f>IF(AND(I3086&gt;600,I3086&lt;=1000),"600-1000CC",IF(AND(I3086&gt;1000,I3086&lt;=2000),"1000-2000CC",IF(AND(I3086&gt;2000,I3086&lt;=3000),"2000-3000CC",IF(AND(I3086&gt;3000,I3086&lt;=4000),"3000-4000CC",IF(AND(I3086&gt;4000,I3086&lt;=5000),"4000-5000CC",IF(AND(I3086&gt;5000,I3086&lt;=6000),"&gt;5000CC"))))))</f>
        <v>1000-2000CC</v>
      </c>
    </row>
    <row r="3087" spans="1:11" x14ac:dyDescent="0.3">
      <c r="A3087">
        <v>2284</v>
      </c>
      <c r="B3087" t="s">
        <v>1175</v>
      </c>
      <c r="C3087" s="10">
        <v>4.9000000000000004</v>
      </c>
      <c r="D3087" s="3">
        <v>50000</v>
      </c>
      <c r="E3087" t="s">
        <v>12</v>
      </c>
      <c r="F3087" t="s">
        <v>8</v>
      </c>
      <c r="G3087" t="s">
        <v>27</v>
      </c>
      <c r="H3087">
        <v>2019</v>
      </c>
      <c r="I3087">
        <v>1197</v>
      </c>
      <c r="J3087" t="s">
        <v>10</v>
      </c>
      <c r="K3087" t="str">
        <f>IF(AND(I3087&gt;600,I3087&lt;=1000),"600-1000CC",IF(AND(I3087&gt;1000,I3087&lt;=2000),"1000-2000CC",IF(AND(I3087&gt;2000,I3087&lt;=3000),"2000-3000CC",IF(AND(I3087&gt;3000,I3087&lt;=4000),"3000-4000CC",IF(AND(I3087&gt;4000,I3087&lt;=5000),"4000-5000CC",IF(AND(I3087&gt;5000,I3087&lt;=6000),"&gt;5000CC"))))))</f>
        <v>1000-2000CC</v>
      </c>
    </row>
    <row r="3088" spans="1:11" x14ac:dyDescent="0.3">
      <c r="A3088">
        <v>2396</v>
      </c>
      <c r="B3088" t="s">
        <v>490</v>
      </c>
      <c r="C3088" s="10">
        <v>4.9000000000000004</v>
      </c>
      <c r="D3088" s="3">
        <v>82113</v>
      </c>
      <c r="E3088" t="s">
        <v>12</v>
      </c>
      <c r="F3088" t="s">
        <v>8</v>
      </c>
      <c r="G3088" t="s">
        <v>9</v>
      </c>
      <c r="H3088">
        <v>2014</v>
      </c>
      <c r="I3088">
        <v>1186</v>
      </c>
      <c r="J3088" t="s">
        <v>10</v>
      </c>
      <c r="K3088" t="str">
        <f>IF(AND(I3088&gt;600,I3088&lt;=1000),"600-1000CC",IF(AND(I3088&gt;1000,I3088&lt;=2000),"1000-2000CC",IF(AND(I3088&gt;2000,I3088&lt;=3000),"2000-3000CC",IF(AND(I3088&gt;3000,I3088&lt;=4000),"3000-4000CC",IF(AND(I3088&gt;4000,I3088&lt;=5000),"4000-5000CC",IF(AND(I3088&gt;5000,I3088&lt;=6000),"&gt;5000CC"))))))</f>
        <v>1000-2000CC</v>
      </c>
    </row>
    <row r="3089" spans="1:11" x14ac:dyDescent="0.3">
      <c r="A3089">
        <v>2564</v>
      </c>
      <c r="B3089" t="s">
        <v>292</v>
      </c>
      <c r="C3089" s="10">
        <v>4.9000000000000004</v>
      </c>
      <c r="D3089" s="3">
        <v>60000</v>
      </c>
      <c r="E3089" t="s">
        <v>12</v>
      </c>
      <c r="F3089" t="s">
        <v>8</v>
      </c>
      <c r="G3089" t="s">
        <v>27</v>
      </c>
      <c r="H3089">
        <v>2015</v>
      </c>
      <c r="I3089">
        <v>2494</v>
      </c>
      <c r="J3089" t="s">
        <v>10</v>
      </c>
      <c r="K3089" t="str">
        <f>IF(AND(I3089&gt;600,I3089&lt;=1000),"600-1000CC",IF(AND(I3089&gt;1000,I3089&lt;=2000),"1000-2000CC",IF(AND(I3089&gt;2000,I3089&lt;=3000),"2000-3000CC",IF(AND(I3089&gt;3000,I3089&lt;=4000),"3000-4000CC",IF(AND(I3089&gt;4000,I3089&lt;=5000),"4000-5000CC",IF(AND(I3089&gt;5000,I3089&lt;=6000),"&gt;5000CC"))))))</f>
        <v>2000-3000CC</v>
      </c>
    </row>
    <row r="3090" spans="1:11" x14ac:dyDescent="0.3">
      <c r="A3090">
        <v>2907</v>
      </c>
      <c r="B3090" t="s">
        <v>495</v>
      </c>
      <c r="C3090" s="10">
        <v>4.9000000000000004</v>
      </c>
      <c r="D3090" s="3">
        <v>80000</v>
      </c>
      <c r="E3090" t="s">
        <v>242</v>
      </c>
      <c r="F3090" t="s">
        <v>8</v>
      </c>
      <c r="G3090" t="s">
        <v>9</v>
      </c>
      <c r="H3090">
        <v>2019</v>
      </c>
      <c r="I3090">
        <v>1998</v>
      </c>
      <c r="J3090" t="s">
        <v>10</v>
      </c>
      <c r="K3090" t="str">
        <f>IF(AND(I3090&gt;600,I3090&lt;=1000),"600-1000CC",IF(AND(I3090&gt;1000,I3090&lt;=2000),"1000-2000CC",IF(AND(I3090&gt;2000,I3090&lt;=3000),"2000-3000CC",IF(AND(I3090&gt;3000,I3090&lt;=4000),"3000-4000CC",IF(AND(I3090&gt;4000,I3090&lt;=5000),"4000-5000CC",IF(AND(I3090&gt;5000,I3090&lt;=6000),"&gt;5000CC"))))))</f>
        <v>1000-2000CC</v>
      </c>
    </row>
    <row r="3091" spans="1:11" x14ac:dyDescent="0.3">
      <c r="A3091">
        <v>3043</v>
      </c>
      <c r="B3091" t="s">
        <v>1417</v>
      </c>
      <c r="C3091" s="10">
        <v>4.9000000000000004</v>
      </c>
      <c r="D3091" s="3">
        <v>100000</v>
      </c>
      <c r="E3091" t="s">
        <v>7</v>
      </c>
      <c r="F3091" t="s">
        <v>8</v>
      </c>
      <c r="G3091" t="s">
        <v>9</v>
      </c>
      <c r="H3091">
        <v>2015</v>
      </c>
      <c r="I3091">
        <v>1198</v>
      </c>
      <c r="J3091" t="s">
        <v>61</v>
      </c>
      <c r="K3091" t="str">
        <f>IF(AND(I3091&gt;600,I3091&lt;=1000),"600-1000CC",IF(AND(I3091&gt;1000,I3091&lt;=2000),"1000-2000CC",IF(AND(I3091&gt;2000,I3091&lt;=3000),"2000-3000CC",IF(AND(I3091&gt;3000,I3091&lt;=4000),"3000-4000CC",IF(AND(I3091&gt;4000,I3091&lt;=5000),"4000-5000CC",IF(AND(I3091&gt;5000,I3091&lt;=6000),"&gt;5000CC"))))))</f>
        <v>1000-2000CC</v>
      </c>
    </row>
    <row r="3092" spans="1:11" x14ac:dyDescent="0.3">
      <c r="A3092">
        <v>3106</v>
      </c>
      <c r="B3092" t="s">
        <v>642</v>
      </c>
      <c r="C3092" s="10">
        <v>4.9000000000000004</v>
      </c>
      <c r="D3092" s="3">
        <v>120000</v>
      </c>
      <c r="E3092" t="s">
        <v>7</v>
      </c>
      <c r="F3092" t="s">
        <v>8</v>
      </c>
      <c r="G3092" t="s">
        <v>9</v>
      </c>
      <c r="H3092">
        <v>2016</v>
      </c>
      <c r="I3092">
        <v>1298</v>
      </c>
      <c r="J3092" t="s">
        <v>10</v>
      </c>
      <c r="K3092" t="str">
        <f>IF(AND(I3092&gt;600,I3092&lt;=1000),"600-1000CC",IF(AND(I3092&gt;1000,I3092&lt;=2000),"1000-2000CC",IF(AND(I3092&gt;2000,I3092&lt;=3000),"2000-3000CC",IF(AND(I3092&gt;3000,I3092&lt;=4000),"3000-4000CC",IF(AND(I3092&gt;4000,I3092&lt;=5000),"4000-5000CC",IF(AND(I3092&gt;5000,I3092&lt;=6000),"&gt;5000CC"))))))</f>
        <v>1000-2000CC</v>
      </c>
    </row>
    <row r="3093" spans="1:11" x14ac:dyDescent="0.3">
      <c r="A3093">
        <v>5060</v>
      </c>
      <c r="B3093" t="s">
        <v>1121</v>
      </c>
      <c r="C3093" s="10">
        <v>4.9000000000000004</v>
      </c>
      <c r="D3093" s="3">
        <v>56000</v>
      </c>
      <c r="E3093" t="s">
        <v>7</v>
      </c>
      <c r="F3093" t="s">
        <v>8</v>
      </c>
      <c r="G3093" t="s">
        <v>27</v>
      </c>
      <c r="H3093">
        <v>2013</v>
      </c>
      <c r="I3093">
        <v>1047</v>
      </c>
      <c r="J3093" t="s">
        <v>10</v>
      </c>
      <c r="K3093" t="str">
        <f>IF(AND(I3093&gt;600,I3093&lt;=1000),"600-1000CC",IF(AND(I3093&gt;1000,I3093&lt;=2000),"1000-2000CC",IF(AND(I3093&gt;2000,I3093&lt;=3000),"2000-3000CC",IF(AND(I3093&gt;3000,I3093&lt;=4000),"3000-4000CC",IF(AND(I3093&gt;4000,I3093&lt;=5000),"4000-5000CC",IF(AND(I3093&gt;5000,I3093&lt;=6000),"&gt;5000CC"))))))</f>
        <v>1000-2000CC</v>
      </c>
    </row>
    <row r="3094" spans="1:11" x14ac:dyDescent="0.3">
      <c r="A3094">
        <v>5279</v>
      </c>
      <c r="B3094" t="s">
        <v>1317</v>
      </c>
      <c r="C3094" s="10">
        <v>4.9000000000000004</v>
      </c>
      <c r="D3094" s="3">
        <v>10000</v>
      </c>
      <c r="E3094" t="s">
        <v>12</v>
      </c>
      <c r="F3094" t="s">
        <v>8</v>
      </c>
      <c r="G3094" t="s">
        <v>27</v>
      </c>
      <c r="H3094">
        <v>2018</v>
      </c>
      <c r="I3094">
        <v>2498</v>
      </c>
      <c r="J3094" t="s">
        <v>10</v>
      </c>
      <c r="K3094" t="str">
        <f>IF(AND(I3094&gt;600,I3094&lt;=1000),"600-1000CC",IF(AND(I3094&gt;1000,I3094&lt;=2000),"1000-2000CC",IF(AND(I3094&gt;2000,I3094&lt;=3000),"2000-3000CC",IF(AND(I3094&gt;3000,I3094&lt;=4000),"3000-4000CC",IF(AND(I3094&gt;4000,I3094&lt;=5000),"4000-5000CC",IF(AND(I3094&gt;5000,I3094&lt;=6000),"&gt;5000CC"))))))</f>
        <v>2000-3000CC</v>
      </c>
    </row>
    <row r="3095" spans="1:11" x14ac:dyDescent="0.3">
      <c r="A3095">
        <v>5480</v>
      </c>
      <c r="B3095" t="s">
        <v>1695</v>
      </c>
      <c r="C3095" s="10">
        <v>4.9000000000000004</v>
      </c>
      <c r="D3095" s="3">
        <v>54000</v>
      </c>
      <c r="E3095" t="s">
        <v>7</v>
      </c>
      <c r="F3095" t="s">
        <v>8</v>
      </c>
      <c r="G3095" t="s">
        <v>9</v>
      </c>
      <c r="H3095">
        <v>2015</v>
      </c>
      <c r="I3095">
        <v>1950</v>
      </c>
      <c r="J3095" t="s">
        <v>10</v>
      </c>
      <c r="K3095" t="str">
        <f>IF(AND(I3095&gt;600,I3095&lt;=1000),"600-1000CC",IF(AND(I3095&gt;1000,I3095&lt;=2000),"1000-2000CC",IF(AND(I3095&gt;2000,I3095&lt;=3000),"2000-3000CC",IF(AND(I3095&gt;3000,I3095&lt;=4000),"3000-4000CC",IF(AND(I3095&gt;4000,I3095&lt;=5000),"4000-5000CC",IF(AND(I3095&gt;5000,I3095&lt;=6000),"&gt;5000CC"))))))</f>
        <v>1000-2000CC</v>
      </c>
    </row>
    <row r="3096" spans="1:11" x14ac:dyDescent="0.3">
      <c r="A3096">
        <v>3405</v>
      </c>
      <c r="B3096" t="s">
        <v>798</v>
      </c>
      <c r="C3096" s="10">
        <v>4.8899999999999997</v>
      </c>
      <c r="D3096" s="3">
        <v>21513</v>
      </c>
      <c r="E3096" t="s">
        <v>12</v>
      </c>
      <c r="F3096" t="s">
        <v>8</v>
      </c>
      <c r="G3096" t="s">
        <v>9</v>
      </c>
      <c r="H3096">
        <v>2020</v>
      </c>
      <c r="I3096">
        <v>1798</v>
      </c>
      <c r="J3096" t="s">
        <v>61</v>
      </c>
      <c r="K3096" t="str">
        <f>IF(AND(I3096&gt;600,I3096&lt;=1000),"600-1000CC",IF(AND(I3096&gt;1000,I3096&lt;=2000),"1000-2000CC",IF(AND(I3096&gt;2000,I3096&lt;=3000),"2000-3000CC",IF(AND(I3096&gt;3000,I3096&lt;=4000),"3000-4000CC",IF(AND(I3096&gt;4000,I3096&lt;=5000),"4000-5000CC",IF(AND(I3096&gt;5000,I3096&lt;=6000),"&gt;5000CC"))))))</f>
        <v>1000-2000CC</v>
      </c>
    </row>
    <row r="3097" spans="1:11" x14ac:dyDescent="0.3">
      <c r="A3097">
        <v>5103</v>
      </c>
      <c r="B3097" t="s">
        <v>189</v>
      </c>
      <c r="C3097" s="10">
        <v>4.8899999999999997</v>
      </c>
      <c r="D3097" s="3">
        <v>15321</v>
      </c>
      <c r="E3097" t="s">
        <v>12</v>
      </c>
      <c r="F3097" t="s">
        <v>8</v>
      </c>
      <c r="G3097" t="s">
        <v>9</v>
      </c>
      <c r="H3097">
        <v>2017</v>
      </c>
      <c r="I3097">
        <v>1591</v>
      </c>
      <c r="J3097" t="s">
        <v>10</v>
      </c>
      <c r="K3097" t="str">
        <f>IF(AND(I3097&gt;600,I3097&lt;=1000),"600-1000CC",IF(AND(I3097&gt;1000,I3097&lt;=2000),"1000-2000CC",IF(AND(I3097&gt;2000,I3097&lt;=3000),"2000-3000CC",IF(AND(I3097&gt;3000,I3097&lt;=4000),"3000-4000CC",IF(AND(I3097&gt;4000,I3097&lt;=5000),"4000-5000CC",IF(AND(I3097&gt;5000,I3097&lt;=6000),"&gt;5000CC"))))))</f>
        <v>1000-2000CC</v>
      </c>
    </row>
    <row r="3098" spans="1:11" x14ac:dyDescent="0.3">
      <c r="A3098">
        <v>2712</v>
      </c>
      <c r="B3098" t="s">
        <v>1323</v>
      </c>
      <c r="C3098" s="10">
        <v>4.88</v>
      </c>
      <c r="D3098" s="3">
        <v>2258</v>
      </c>
      <c r="E3098" t="s">
        <v>12</v>
      </c>
      <c r="F3098" t="s">
        <v>13</v>
      </c>
      <c r="G3098" t="s">
        <v>9</v>
      </c>
      <c r="H3098">
        <v>2021</v>
      </c>
      <c r="I3098">
        <v>999</v>
      </c>
      <c r="J3098" t="s">
        <v>10</v>
      </c>
      <c r="K3098" t="str">
        <f>IF(AND(I3098&gt;600,I3098&lt;=1000),"600-1000CC",IF(AND(I3098&gt;1000,I3098&lt;=2000),"1000-2000CC",IF(AND(I3098&gt;2000,I3098&lt;=3000),"2000-3000CC",IF(AND(I3098&gt;3000,I3098&lt;=4000),"3000-4000CC",IF(AND(I3098&gt;4000,I3098&lt;=5000),"4000-5000CC",IF(AND(I3098&gt;5000,I3098&lt;=6000),"&gt;5000CC"))))))</f>
        <v>600-1000CC</v>
      </c>
    </row>
    <row r="3099" spans="1:11" x14ac:dyDescent="0.3">
      <c r="A3099">
        <v>4554</v>
      </c>
      <c r="B3099" t="s">
        <v>77</v>
      </c>
      <c r="C3099" s="10">
        <v>4.88</v>
      </c>
      <c r="D3099" s="3">
        <v>77038</v>
      </c>
      <c r="E3099" t="s">
        <v>12</v>
      </c>
      <c r="F3099" t="s">
        <v>13</v>
      </c>
      <c r="G3099" t="s">
        <v>27</v>
      </c>
      <c r="H3099">
        <v>2015</v>
      </c>
      <c r="I3099">
        <v>1461</v>
      </c>
      <c r="J3099" t="s">
        <v>10</v>
      </c>
      <c r="K3099" t="str">
        <f>IF(AND(I3099&gt;600,I3099&lt;=1000),"600-1000CC",IF(AND(I3099&gt;1000,I3099&lt;=2000),"1000-2000CC",IF(AND(I3099&gt;2000,I3099&lt;=3000),"2000-3000CC",IF(AND(I3099&gt;3000,I3099&lt;=4000),"3000-4000CC",IF(AND(I3099&gt;4000,I3099&lt;=5000),"4000-5000CC",IF(AND(I3099&gt;5000,I3099&lt;=6000),"&gt;5000CC"))))))</f>
        <v>1000-2000CC</v>
      </c>
    </row>
    <row r="3100" spans="1:11" x14ac:dyDescent="0.3">
      <c r="A3100">
        <v>750</v>
      </c>
      <c r="B3100" t="s">
        <v>581</v>
      </c>
      <c r="C3100" s="10">
        <v>4.8600000000000003</v>
      </c>
      <c r="D3100" s="3">
        <v>67231</v>
      </c>
      <c r="E3100" t="s">
        <v>242</v>
      </c>
      <c r="F3100" t="s">
        <v>8</v>
      </c>
      <c r="G3100" t="s">
        <v>9</v>
      </c>
      <c r="H3100">
        <v>2014</v>
      </c>
      <c r="I3100">
        <v>1061</v>
      </c>
      <c r="J3100" t="s">
        <v>61</v>
      </c>
      <c r="K3100" t="str">
        <f>IF(AND(I3100&gt;600,I3100&lt;=1000),"600-1000CC",IF(AND(I3100&gt;1000,I3100&lt;=2000),"1000-2000CC",IF(AND(I3100&gt;2000,I3100&lt;=3000),"2000-3000CC",IF(AND(I3100&gt;3000,I3100&lt;=4000),"3000-4000CC",IF(AND(I3100&gt;4000,I3100&lt;=5000),"4000-5000CC",IF(AND(I3100&gt;5000,I3100&lt;=6000),"&gt;5000CC"))))))</f>
        <v>1000-2000CC</v>
      </c>
    </row>
    <row r="3101" spans="1:11" x14ac:dyDescent="0.3">
      <c r="A3101">
        <v>1972</v>
      </c>
      <c r="B3101" t="s">
        <v>581</v>
      </c>
      <c r="C3101" s="10">
        <v>4.8600000000000003</v>
      </c>
      <c r="D3101" s="3">
        <v>67231</v>
      </c>
      <c r="E3101" t="s">
        <v>242</v>
      </c>
      <c r="F3101" t="s">
        <v>8</v>
      </c>
      <c r="G3101" t="s">
        <v>9</v>
      </c>
      <c r="H3101">
        <v>2014</v>
      </c>
      <c r="I3101">
        <v>998</v>
      </c>
      <c r="J3101" t="s">
        <v>10</v>
      </c>
      <c r="K3101" t="str">
        <f>IF(AND(I3101&gt;600,I3101&lt;=1000),"600-1000CC",IF(AND(I3101&gt;1000,I3101&lt;=2000),"1000-2000CC",IF(AND(I3101&gt;2000,I3101&lt;=3000),"2000-3000CC",IF(AND(I3101&gt;3000,I3101&lt;=4000),"3000-4000CC",IF(AND(I3101&gt;4000,I3101&lt;=5000),"4000-5000CC",IF(AND(I3101&gt;5000,I3101&lt;=6000),"&gt;5000CC"))))))</f>
        <v>600-1000CC</v>
      </c>
    </row>
    <row r="3102" spans="1:11" x14ac:dyDescent="0.3">
      <c r="A3102">
        <v>1757</v>
      </c>
      <c r="B3102" t="s">
        <v>986</v>
      </c>
      <c r="C3102" s="10">
        <v>4.8499999999999996</v>
      </c>
      <c r="D3102" s="3">
        <v>54431</v>
      </c>
      <c r="E3102" t="s">
        <v>12</v>
      </c>
      <c r="F3102" t="s">
        <v>8</v>
      </c>
      <c r="G3102" t="s">
        <v>27</v>
      </c>
      <c r="H3102">
        <v>2015</v>
      </c>
      <c r="I3102">
        <v>1498</v>
      </c>
      <c r="J3102" t="s">
        <v>10</v>
      </c>
      <c r="K3102" t="str">
        <f>IF(AND(I3102&gt;600,I3102&lt;=1000),"600-1000CC",IF(AND(I3102&gt;1000,I3102&lt;=2000),"1000-2000CC",IF(AND(I3102&gt;2000,I3102&lt;=3000),"2000-3000CC",IF(AND(I3102&gt;3000,I3102&lt;=4000),"3000-4000CC",IF(AND(I3102&gt;4000,I3102&lt;=5000),"4000-5000CC",IF(AND(I3102&gt;5000,I3102&lt;=6000),"&gt;5000CC"))))))</f>
        <v>1000-2000CC</v>
      </c>
    </row>
    <row r="3103" spans="1:11" x14ac:dyDescent="0.3">
      <c r="A3103">
        <v>1759</v>
      </c>
      <c r="B3103" t="s">
        <v>76</v>
      </c>
      <c r="C3103" s="10">
        <v>4.8499999999999996</v>
      </c>
      <c r="D3103" s="3">
        <v>113706</v>
      </c>
      <c r="E3103" t="s">
        <v>7</v>
      </c>
      <c r="F3103" t="s">
        <v>8</v>
      </c>
      <c r="G3103" t="s">
        <v>27</v>
      </c>
      <c r="H3103">
        <v>2014</v>
      </c>
      <c r="I3103">
        <v>2523</v>
      </c>
      <c r="J3103" t="s">
        <v>289</v>
      </c>
      <c r="K3103" t="str">
        <f>IF(AND(I3103&gt;600,I3103&lt;=1000),"600-1000CC",IF(AND(I3103&gt;1000,I3103&lt;=2000),"1000-2000CC",IF(AND(I3103&gt;2000,I3103&lt;=3000),"2000-3000CC",IF(AND(I3103&gt;3000,I3103&lt;=4000),"3000-4000CC",IF(AND(I3103&gt;4000,I3103&lt;=5000),"4000-5000CC",IF(AND(I3103&gt;5000,I3103&lt;=6000),"&gt;5000CC"))))))</f>
        <v>2000-3000CC</v>
      </c>
    </row>
    <row r="3104" spans="1:11" x14ac:dyDescent="0.3">
      <c r="A3104">
        <v>1915</v>
      </c>
      <c r="B3104" t="s">
        <v>1048</v>
      </c>
      <c r="C3104" s="10">
        <v>4.8499999999999996</v>
      </c>
      <c r="D3104" s="3">
        <v>66000</v>
      </c>
      <c r="E3104" t="s">
        <v>7</v>
      </c>
      <c r="F3104" t="s">
        <v>8</v>
      </c>
      <c r="G3104" t="s">
        <v>9</v>
      </c>
      <c r="H3104">
        <v>2015</v>
      </c>
      <c r="I3104">
        <v>2967</v>
      </c>
      <c r="J3104" t="s">
        <v>10</v>
      </c>
      <c r="K3104" t="str">
        <f>IF(AND(I3104&gt;600,I3104&lt;=1000),"600-1000CC",IF(AND(I3104&gt;1000,I3104&lt;=2000),"1000-2000CC",IF(AND(I3104&gt;2000,I3104&lt;=3000),"2000-3000CC",IF(AND(I3104&gt;3000,I3104&lt;=4000),"3000-4000CC",IF(AND(I3104&gt;4000,I3104&lt;=5000),"4000-5000CC",IF(AND(I3104&gt;5000,I3104&lt;=6000),"&gt;5000CC"))))))</f>
        <v>2000-3000CC</v>
      </c>
    </row>
    <row r="3105" spans="1:11" x14ac:dyDescent="0.3">
      <c r="A3105">
        <v>3879</v>
      </c>
      <c r="B3105" t="s">
        <v>670</v>
      </c>
      <c r="C3105" s="10">
        <v>4.8499999999999996</v>
      </c>
      <c r="D3105" s="3">
        <v>30000</v>
      </c>
      <c r="E3105" t="s">
        <v>12</v>
      </c>
      <c r="F3105" t="s">
        <v>8</v>
      </c>
      <c r="G3105" t="s">
        <v>9</v>
      </c>
      <c r="H3105">
        <v>2015</v>
      </c>
      <c r="I3105">
        <v>1956</v>
      </c>
      <c r="J3105" t="s">
        <v>10</v>
      </c>
      <c r="K3105" t="str">
        <f>IF(AND(I3105&gt;600,I3105&lt;=1000),"600-1000CC",IF(AND(I3105&gt;1000,I3105&lt;=2000),"1000-2000CC",IF(AND(I3105&gt;2000,I3105&lt;=3000),"2000-3000CC",IF(AND(I3105&gt;3000,I3105&lt;=4000),"3000-4000CC",IF(AND(I3105&gt;4000,I3105&lt;=5000),"4000-5000CC",IF(AND(I3105&gt;5000,I3105&lt;=6000),"&gt;5000CC"))))))</f>
        <v>1000-2000CC</v>
      </c>
    </row>
    <row r="3106" spans="1:11" x14ac:dyDescent="0.3">
      <c r="A3106">
        <v>4279</v>
      </c>
      <c r="B3106" t="s">
        <v>1721</v>
      </c>
      <c r="C3106" s="10">
        <v>4.8499999999999996</v>
      </c>
      <c r="D3106" s="3">
        <v>62168</v>
      </c>
      <c r="E3106" t="s">
        <v>12</v>
      </c>
      <c r="F3106" t="s">
        <v>13</v>
      </c>
      <c r="G3106" t="s">
        <v>9</v>
      </c>
      <c r="H3106">
        <v>2015</v>
      </c>
      <c r="I3106">
        <v>1248</v>
      </c>
      <c r="J3106" t="s">
        <v>10</v>
      </c>
      <c r="K3106" t="str">
        <f>IF(AND(I3106&gt;600,I3106&lt;=1000),"600-1000CC",IF(AND(I3106&gt;1000,I3106&lt;=2000),"1000-2000CC",IF(AND(I3106&gt;2000,I3106&lt;=3000),"2000-3000CC",IF(AND(I3106&gt;3000,I3106&lt;=4000),"3000-4000CC",IF(AND(I3106&gt;4000,I3106&lt;=5000),"4000-5000CC",IF(AND(I3106&gt;5000,I3106&lt;=6000),"&gt;5000CC"))))))</f>
        <v>1000-2000CC</v>
      </c>
    </row>
    <row r="3107" spans="1:11" x14ac:dyDescent="0.3">
      <c r="A3107">
        <v>2423</v>
      </c>
      <c r="B3107" t="s">
        <v>1232</v>
      </c>
      <c r="C3107" s="10">
        <v>4.84</v>
      </c>
      <c r="D3107" s="3">
        <v>90992</v>
      </c>
      <c r="E3107" t="s">
        <v>7</v>
      </c>
      <c r="F3107" t="s">
        <v>8</v>
      </c>
      <c r="G3107" t="s">
        <v>27</v>
      </c>
      <c r="H3107">
        <v>2014</v>
      </c>
      <c r="I3107">
        <v>1498</v>
      </c>
      <c r="J3107" t="s">
        <v>10</v>
      </c>
      <c r="K3107" t="str">
        <f>IF(AND(I3107&gt;600,I3107&lt;=1000),"600-1000CC",IF(AND(I3107&gt;1000,I3107&lt;=2000),"1000-2000CC",IF(AND(I3107&gt;2000,I3107&lt;=3000),"2000-3000CC",IF(AND(I3107&gt;3000,I3107&lt;=4000),"3000-4000CC",IF(AND(I3107&gt;4000,I3107&lt;=5000),"4000-5000CC",IF(AND(I3107&gt;5000,I3107&lt;=6000),"&gt;5000CC"))))))</f>
        <v>1000-2000CC</v>
      </c>
    </row>
    <row r="3108" spans="1:11" x14ac:dyDescent="0.3">
      <c r="A3108">
        <v>1219</v>
      </c>
      <c r="B3108" t="s">
        <v>652</v>
      </c>
      <c r="C3108" s="10">
        <v>4.83</v>
      </c>
      <c r="D3108" s="3">
        <v>37229</v>
      </c>
      <c r="E3108" t="s">
        <v>12</v>
      </c>
      <c r="F3108" t="s">
        <v>8</v>
      </c>
      <c r="G3108" t="s">
        <v>9</v>
      </c>
      <c r="H3108">
        <v>2020</v>
      </c>
      <c r="I3108">
        <v>2179</v>
      </c>
      <c r="J3108" t="s">
        <v>61</v>
      </c>
      <c r="K3108" t="str">
        <f>IF(AND(I3108&gt;600,I3108&lt;=1000),"600-1000CC",IF(AND(I3108&gt;1000,I3108&lt;=2000),"1000-2000CC",IF(AND(I3108&gt;2000,I3108&lt;=3000),"2000-3000CC",IF(AND(I3108&gt;3000,I3108&lt;=4000),"3000-4000CC",IF(AND(I3108&gt;4000,I3108&lt;=5000),"4000-5000CC",IF(AND(I3108&gt;5000,I3108&lt;=6000),"&gt;5000CC"))))))</f>
        <v>2000-3000CC</v>
      </c>
    </row>
    <row r="3109" spans="1:11" x14ac:dyDescent="0.3">
      <c r="A3109">
        <v>1554</v>
      </c>
      <c r="B3109" t="s">
        <v>652</v>
      </c>
      <c r="C3109" s="10">
        <v>4.83</v>
      </c>
      <c r="D3109" s="3">
        <v>37229</v>
      </c>
      <c r="E3109" t="s">
        <v>12</v>
      </c>
      <c r="F3109" t="s">
        <v>8</v>
      </c>
      <c r="G3109" t="s">
        <v>9</v>
      </c>
      <c r="H3109">
        <v>2020</v>
      </c>
      <c r="I3109">
        <v>2993</v>
      </c>
      <c r="J3109" t="s">
        <v>10</v>
      </c>
      <c r="K3109" t="str">
        <f>IF(AND(I3109&gt;600,I3109&lt;=1000),"600-1000CC",IF(AND(I3109&gt;1000,I3109&lt;=2000),"1000-2000CC",IF(AND(I3109&gt;2000,I3109&lt;=3000),"2000-3000CC",IF(AND(I3109&gt;3000,I3109&lt;=4000),"3000-4000CC",IF(AND(I3109&gt;4000,I3109&lt;=5000),"4000-5000CC",IF(AND(I3109&gt;5000,I3109&lt;=6000),"&gt;5000CC"))))))</f>
        <v>2000-3000CC</v>
      </c>
    </row>
    <row r="3110" spans="1:11" x14ac:dyDescent="0.3">
      <c r="A3110">
        <v>2464</v>
      </c>
      <c r="B3110" t="s">
        <v>888</v>
      </c>
      <c r="C3110" s="10">
        <v>4.83</v>
      </c>
      <c r="D3110" s="3">
        <v>55259</v>
      </c>
      <c r="E3110" t="s">
        <v>7</v>
      </c>
      <c r="F3110" t="s">
        <v>8</v>
      </c>
      <c r="G3110" t="s">
        <v>9</v>
      </c>
      <c r="H3110">
        <v>2016</v>
      </c>
      <c r="I3110">
        <v>1497</v>
      </c>
      <c r="J3110" t="s">
        <v>10</v>
      </c>
      <c r="K3110" t="str">
        <f>IF(AND(I3110&gt;600,I3110&lt;=1000),"600-1000CC",IF(AND(I3110&gt;1000,I3110&lt;=2000),"1000-2000CC",IF(AND(I3110&gt;2000,I3110&lt;=3000),"2000-3000CC",IF(AND(I3110&gt;3000,I3110&lt;=4000),"3000-4000CC",IF(AND(I3110&gt;4000,I3110&lt;=5000),"4000-5000CC",IF(AND(I3110&gt;5000,I3110&lt;=6000),"&gt;5000CC"))))))</f>
        <v>1000-2000CC</v>
      </c>
    </row>
    <row r="3111" spans="1:11" x14ac:dyDescent="0.3">
      <c r="A3111">
        <v>4555</v>
      </c>
      <c r="B3111" t="s">
        <v>798</v>
      </c>
      <c r="C3111" s="10">
        <v>4.83</v>
      </c>
      <c r="D3111" s="3">
        <v>13945</v>
      </c>
      <c r="E3111" t="s">
        <v>12</v>
      </c>
      <c r="F3111" t="s">
        <v>8</v>
      </c>
      <c r="G3111" t="s">
        <v>9</v>
      </c>
      <c r="H3111">
        <v>2021</v>
      </c>
      <c r="I3111">
        <v>1086</v>
      </c>
      <c r="J3111" t="s">
        <v>10</v>
      </c>
      <c r="K3111" t="str">
        <f>IF(AND(I3111&gt;600,I3111&lt;=1000),"600-1000CC",IF(AND(I3111&gt;1000,I3111&lt;=2000),"1000-2000CC",IF(AND(I3111&gt;2000,I3111&lt;=3000),"2000-3000CC",IF(AND(I3111&gt;3000,I3111&lt;=4000),"3000-4000CC",IF(AND(I3111&gt;4000,I3111&lt;=5000),"4000-5000CC",IF(AND(I3111&gt;5000,I3111&lt;=6000),"&gt;5000CC"))))))</f>
        <v>1000-2000CC</v>
      </c>
    </row>
    <row r="3112" spans="1:11" x14ac:dyDescent="0.3">
      <c r="A3112">
        <v>4586</v>
      </c>
      <c r="B3112" t="s">
        <v>1770</v>
      </c>
      <c r="C3112" s="10">
        <v>4.83</v>
      </c>
      <c r="D3112" s="3">
        <v>73140</v>
      </c>
      <c r="E3112" t="s">
        <v>12</v>
      </c>
      <c r="F3112" t="s">
        <v>8</v>
      </c>
      <c r="G3112" t="s">
        <v>9</v>
      </c>
      <c r="H3112">
        <v>2017</v>
      </c>
      <c r="I3112">
        <v>1248</v>
      </c>
      <c r="J3112" t="s">
        <v>10</v>
      </c>
      <c r="K3112" t="str">
        <f>IF(AND(I3112&gt;600,I3112&lt;=1000),"600-1000CC",IF(AND(I3112&gt;1000,I3112&lt;=2000),"1000-2000CC",IF(AND(I3112&gt;2000,I3112&lt;=3000),"2000-3000CC",IF(AND(I3112&gt;3000,I3112&lt;=4000),"3000-4000CC",IF(AND(I3112&gt;4000,I3112&lt;=5000),"4000-5000CC",IF(AND(I3112&gt;5000,I3112&lt;=6000),"&gt;5000CC"))))))</f>
        <v>1000-2000CC</v>
      </c>
    </row>
    <row r="3113" spans="1:11" x14ac:dyDescent="0.3">
      <c r="A3113">
        <v>5026</v>
      </c>
      <c r="B3113" t="s">
        <v>1617</v>
      </c>
      <c r="C3113" s="10">
        <v>4.83</v>
      </c>
      <c r="D3113" s="3">
        <v>45691</v>
      </c>
      <c r="E3113" t="s">
        <v>7</v>
      </c>
      <c r="F3113" t="s">
        <v>8</v>
      </c>
      <c r="G3113" t="s">
        <v>9</v>
      </c>
      <c r="H3113">
        <v>2014</v>
      </c>
      <c r="I3113">
        <v>1991</v>
      </c>
      <c r="J3113" t="s">
        <v>53</v>
      </c>
      <c r="K3113" t="str">
        <f>IF(AND(I3113&gt;600,I3113&lt;=1000),"600-1000CC",IF(AND(I3113&gt;1000,I3113&lt;=2000),"1000-2000CC",IF(AND(I3113&gt;2000,I3113&lt;=3000),"2000-3000CC",IF(AND(I3113&gt;3000,I3113&lt;=4000),"3000-4000CC",IF(AND(I3113&gt;4000,I3113&lt;=5000),"4000-5000CC",IF(AND(I3113&gt;5000,I3113&lt;=6000),"&gt;5000CC"))))))</f>
        <v>1000-2000CC</v>
      </c>
    </row>
    <row r="3114" spans="1:11" x14ac:dyDescent="0.3">
      <c r="A3114">
        <v>3494</v>
      </c>
      <c r="B3114" t="s">
        <v>765</v>
      </c>
      <c r="C3114" s="10">
        <v>4.82</v>
      </c>
      <c r="D3114" s="3">
        <v>21109</v>
      </c>
      <c r="E3114" t="s">
        <v>12</v>
      </c>
      <c r="F3114" t="s">
        <v>8</v>
      </c>
      <c r="G3114" t="s">
        <v>9</v>
      </c>
      <c r="H3114">
        <v>2017</v>
      </c>
      <c r="I3114">
        <v>1498</v>
      </c>
      <c r="J3114" t="s">
        <v>10</v>
      </c>
      <c r="K3114" t="str">
        <f>IF(AND(I3114&gt;600,I3114&lt;=1000),"600-1000CC",IF(AND(I3114&gt;1000,I3114&lt;=2000),"1000-2000CC",IF(AND(I3114&gt;2000,I3114&lt;=3000),"2000-3000CC",IF(AND(I3114&gt;3000,I3114&lt;=4000),"3000-4000CC",IF(AND(I3114&gt;4000,I3114&lt;=5000),"4000-5000CC",IF(AND(I3114&gt;5000,I3114&lt;=6000),"&gt;5000CC"))))))</f>
        <v>1000-2000CC</v>
      </c>
    </row>
    <row r="3115" spans="1:11" x14ac:dyDescent="0.3">
      <c r="A3115">
        <v>182</v>
      </c>
      <c r="B3115" t="s">
        <v>179</v>
      </c>
      <c r="C3115" s="10">
        <v>4.8</v>
      </c>
      <c r="D3115" s="3">
        <v>41370</v>
      </c>
      <c r="E3115" t="s">
        <v>12</v>
      </c>
      <c r="F3115" t="s">
        <v>13</v>
      </c>
      <c r="G3115" t="s">
        <v>9</v>
      </c>
      <c r="H3115">
        <v>2020</v>
      </c>
      <c r="I3115">
        <v>998</v>
      </c>
      <c r="J3115" t="s">
        <v>10</v>
      </c>
      <c r="K3115" t="str">
        <f>IF(AND(I3115&gt;600,I3115&lt;=1000),"600-1000CC",IF(AND(I3115&gt;1000,I3115&lt;=2000),"1000-2000CC",IF(AND(I3115&gt;2000,I3115&lt;=3000),"2000-3000CC",IF(AND(I3115&gt;3000,I3115&lt;=4000),"3000-4000CC",IF(AND(I3115&gt;4000,I3115&lt;=5000),"4000-5000CC",IF(AND(I3115&gt;5000,I3115&lt;=6000),"&gt;5000CC"))))))</f>
        <v>600-1000CC</v>
      </c>
    </row>
    <row r="3116" spans="1:11" x14ac:dyDescent="0.3">
      <c r="A3116">
        <v>829</v>
      </c>
      <c r="B3116" t="s">
        <v>99</v>
      </c>
      <c r="C3116" s="10">
        <v>4.8</v>
      </c>
      <c r="D3116" s="3">
        <v>50000</v>
      </c>
      <c r="E3116" t="s">
        <v>12</v>
      </c>
      <c r="F3116" t="s">
        <v>8</v>
      </c>
      <c r="G3116" t="s">
        <v>9</v>
      </c>
      <c r="H3116">
        <v>2020</v>
      </c>
      <c r="I3116">
        <v>1395</v>
      </c>
      <c r="J3116" t="s">
        <v>10</v>
      </c>
      <c r="K3116" t="str">
        <f>IF(AND(I3116&gt;600,I3116&lt;=1000),"600-1000CC",IF(AND(I3116&gt;1000,I3116&lt;=2000),"1000-2000CC",IF(AND(I3116&gt;2000,I3116&lt;=3000),"2000-3000CC",IF(AND(I3116&gt;3000,I3116&lt;=4000),"3000-4000CC",IF(AND(I3116&gt;4000,I3116&lt;=5000),"4000-5000CC",IF(AND(I3116&gt;5000,I3116&lt;=6000),"&gt;5000CC"))))))</f>
        <v>1000-2000CC</v>
      </c>
    </row>
    <row r="3117" spans="1:11" x14ac:dyDescent="0.3">
      <c r="A3117">
        <v>963</v>
      </c>
      <c r="B3117" t="s">
        <v>709</v>
      </c>
      <c r="C3117" s="10">
        <v>4.8</v>
      </c>
      <c r="D3117" s="3">
        <v>120000</v>
      </c>
      <c r="E3117" t="s">
        <v>7</v>
      </c>
      <c r="F3117" t="s">
        <v>13</v>
      </c>
      <c r="G3117" t="s">
        <v>27</v>
      </c>
      <c r="H3117">
        <v>2012</v>
      </c>
      <c r="I3117">
        <v>998</v>
      </c>
      <c r="J3117" t="s">
        <v>10</v>
      </c>
      <c r="K3117" t="str">
        <f>IF(AND(I3117&gt;600,I3117&lt;=1000),"600-1000CC",IF(AND(I3117&gt;1000,I3117&lt;=2000),"1000-2000CC",IF(AND(I3117&gt;2000,I3117&lt;=3000),"2000-3000CC",IF(AND(I3117&gt;3000,I3117&lt;=4000),"3000-4000CC",IF(AND(I3117&gt;4000,I3117&lt;=5000),"4000-5000CC",IF(AND(I3117&gt;5000,I3117&lt;=6000),"&gt;5000CC"))))))</f>
        <v>600-1000CC</v>
      </c>
    </row>
    <row r="3118" spans="1:11" x14ac:dyDescent="0.3">
      <c r="A3118">
        <v>1744</v>
      </c>
      <c r="B3118" t="s">
        <v>979</v>
      </c>
      <c r="C3118" s="10">
        <v>4.8</v>
      </c>
      <c r="D3118" s="3">
        <v>90000</v>
      </c>
      <c r="E3118" t="s">
        <v>7</v>
      </c>
      <c r="F3118" t="s">
        <v>8</v>
      </c>
      <c r="G3118" t="s">
        <v>27</v>
      </c>
      <c r="H3118">
        <v>2010</v>
      </c>
      <c r="I3118">
        <v>1197</v>
      </c>
      <c r="J3118" t="s">
        <v>10</v>
      </c>
      <c r="K3118" t="str">
        <f>IF(AND(I3118&gt;600,I3118&lt;=1000),"600-1000CC",IF(AND(I3118&gt;1000,I3118&lt;=2000),"1000-2000CC",IF(AND(I3118&gt;2000,I3118&lt;=3000),"2000-3000CC",IF(AND(I3118&gt;3000,I3118&lt;=4000),"3000-4000CC",IF(AND(I3118&gt;4000,I3118&lt;=5000),"4000-5000CC",IF(AND(I3118&gt;5000,I3118&lt;=6000),"&gt;5000CC"))))))</f>
        <v>1000-2000CC</v>
      </c>
    </row>
    <row r="3119" spans="1:11" x14ac:dyDescent="0.3">
      <c r="A3119">
        <v>1896</v>
      </c>
      <c r="B3119" t="s">
        <v>723</v>
      </c>
      <c r="C3119" s="10">
        <v>4.8</v>
      </c>
      <c r="D3119" s="3">
        <v>50000</v>
      </c>
      <c r="E3119" t="s">
        <v>12</v>
      </c>
      <c r="F3119" t="s">
        <v>8</v>
      </c>
      <c r="G3119" t="s">
        <v>75</v>
      </c>
      <c r="H3119">
        <v>2016</v>
      </c>
      <c r="I3119">
        <v>1498</v>
      </c>
      <c r="J3119" t="s">
        <v>61</v>
      </c>
      <c r="K3119" t="str">
        <f>IF(AND(I3119&gt;600,I3119&lt;=1000),"600-1000CC",IF(AND(I3119&gt;1000,I3119&lt;=2000),"1000-2000CC",IF(AND(I3119&gt;2000,I3119&lt;=3000),"2000-3000CC",IF(AND(I3119&gt;3000,I3119&lt;=4000),"3000-4000CC",IF(AND(I3119&gt;4000,I3119&lt;=5000),"4000-5000CC",IF(AND(I3119&gt;5000,I3119&lt;=6000),"&gt;5000CC"))))))</f>
        <v>1000-2000CC</v>
      </c>
    </row>
    <row r="3120" spans="1:11" x14ac:dyDescent="0.3">
      <c r="A3120">
        <v>2584</v>
      </c>
      <c r="B3120" t="s">
        <v>1287</v>
      </c>
      <c r="C3120" s="10">
        <v>4.8</v>
      </c>
      <c r="D3120" s="3">
        <v>70000</v>
      </c>
      <c r="E3120" t="s">
        <v>7</v>
      </c>
      <c r="F3120" t="s">
        <v>8</v>
      </c>
      <c r="G3120" t="s">
        <v>27</v>
      </c>
      <c r="H3120">
        <v>2017</v>
      </c>
      <c r="I3120">
        <v>2982</v>
      </c>
      <c r="J3120" t="s">
        <v>10</v>
      </c>
      <c r="K3120" t="str">
        <f>IF(AND(I3120&gt;600,I3120&lt;=1000),"600-1000CC",IF(AND(I3120&gt;1000,I3120&lt;=2000),"1000-2000CC",IF(AND(I3120&gt;2000,I3120&lt;=3000),"2000-3000CC",IF(AND(I3120&gt;3000,I3120&lt;=4000),"3000-4000CC",IF(AND(I3120&gt;4000,I3120&lt;=5000),"4000-5000CC",IF(AND(I3120&gt;5000,I3120&lt;=6000),"&gt;5000CC"))))))</f>
        <v>2000-3000CC</v>
      </c>
    </row>
    <row r="3121" spans="1:11" x14ac:dyDescent="0.3">
      <c r="A3121">
        <v>3355</v>
      </c>
      <c r="B3121" t="s">
        <v>1121</v>
      </c>
      <c r="C3121" s="10">
        <v>4.8</v>
      </c>
      <c r="D3121" s="3">
        <v>40000</v>
      </c>
      <c r="E3121" t="s">
        <v>7</v>
      </c>
      <c r="F3121" t="s">
        <v>8</v>
      </c>
      <c r="G3121" t="s">
        <v>27</v>
      </c>
      <c r="H3121">
        <v>2016</v>
      </c>
      <c r="I3121">
        <v>2179</v>
      </c>
      <c r="J3121" t="s">
        <v>10</v>
      </c>
      <c r="K3121" t="str">
        <f>IF(AND(I3121&gt;600,I3121&lt;=1000),"600-1000CC",IF(AND(I3121&gt;1000,I3121&lt;=2000),"1000-2000CC",IF(AND(I3121&gt;2000,I3121&lt;=3000),"2000-3000CC",IF(AND(I3121&gt;3000,I3121&lt;=4000),"3000-4000CC",IF(AND(I3121&gt;4000,I3121&lt;=5000),"4000-5000CC",IF(AND(I3121&gt;5000,I3121&lt;=6000),"&gt;5000CC"))))))</f>
        <v>2000-3000CC</v>
      </c>
    </row>
    <row r="3122" spans="1:11" x14ac:dyDescent="0.3">
      <c r="A3122">
        <v>3624</v>
      </c>
      <c r="B3122" t="s">
        <v>1573</v>
      </c>
      <c r="C3122" s="10">
        <v>4.8</v>
      </c>
      <c r="D3122" s="3">
        <v>70000</v>
      </c>
      <c r="E3122" t="s">
        <v>7</v>
      </c>
      <c r="F3122" t="s">
        <v>8</v>
      </c>
      <c r="G3122" t="s">
        <v>9</v>
      </c>
      <c r="H3122">
        <v>2019</v>
      </c>
      <c r="I3122">
        <v>993</v>
      </c>
      <c r="J3122" t="s">
        <v>10</v>
      </c>
      <c r="K3122" t="str">
        <f>IF(AND(I3122&gt;600,I3122&lt;=1000),"600-1000CC",IF(AND(I3122&gt;1000,I3122&lt;=2000),"1000-2000CC",IF(AND(I3122&gt;2000,I3122&lt;=3000),"2000-3000CC",IF(AND(I3122&gt;3000,I3122&lt;=4000),"3000-4000CC",IF(AND(I3122&gt;4000,I3122&lt;=5000),"4000-5000CC",IF(AND(I3122&gt;5000,I3122&lt;=6000),"&gt;5000CC"))))))</f>
        <v>600-1000CC</v>
      </c>
    </row>
    <row r="3123" spans="1:11" x14ac:dyDescent="0.3">
      <c r="A3123">
        <v>3625</v>
      </c>
      <c r="B3123" t="s">
        <v>1573</v>
      </c>
      <c r="C3123" s="10">
        <v>4.8</v>
      </c>
      <c r="D3123" s="3">
        <v>70000</v>
      </c>
      <c r="E3123" t="s">
        <v>7</v>
      </c>
      <c r="F3123" t="s">
        <v>8</v>
      </c>
      <c r="G3123" t="s">
        <v>9</v>
      </c>
      <c r="H3123">
        <v>2019</v>
      </c>
      <c r="I3123">
        <v>1451</v>
      </c>
      <c r="J3123" t="s">
        <v>10</v>
      </c>
      <c r="K3123" t="str">
        <f>IF(AND(I3123&gt;600,I3123&lt;=1000),"600-1000CC",IF(AND(I3123&gt;1000,I3123&lt;=2000),"1000-2000CC",IF(AND(I3123&gt;2000,I3123&lt;=3000),"2000-3000CC",IF(AND(I3123&gt;3000,I3123&lt;=4000),"3000-4000CC",IF(AND(I3123&gt;4000,I3123&lt;=5000),"4000-5000CC",IF(AND(I3123&gt;5000,I3123&lt;=6000),"&gt;5000CC"))))))</f>
        <v>1000-2000CC</v>
      </c>
    </row>
    <row r="3124" spans="1:11" x14ac:dyDescent="0.3">
      <c r="A3124">
        <v>3878</v>
      </c>
      <c r="B3124" t="s">
        <v>1643</v>
      </c>
      <c r="C3124" s="10">
        <v>4.8</v>
      </c>
      <c r="D3124" s="3">
        <v>35000</v>
      </c>
      <c r="E3124" t="s">
        <v>12</v>
      </c>
      <c r="F3124" t="s">
        <v>13</v>
      </c>
      <c r="G3124" t="s">
        <v>9</v>
      </c>
      <c r="H3124">
        <v>2020</v>
      </c>
      <c r="I3124">
        <v>1493</v>
      </c>
      <c r="J3124" t="s">
        <v>10</v>
      </c>
      <c r="K3124" t="str">
        <f>IF(AND(I3124&gt;600,I3124&lt;=1000),"600-1000CC",IF(AND(I3124&gt;1000,I3124&lt;=2000),"1000-2000CC",IF(AND(I3124&gt;2000,I3124&lt;=3000),"2000-3000CC",IF(AND(I3124&gt;3000,I3124&lt;=4000),"3000-4000CC",IF(AND(I3124&gt;4000,I3124&lt;=5000),"4000-5000CC",IF(AND(I3124&gt;5000,I3124&lt;=6000),"&gt;5000CC"))))))</f>
        <v>1000-2000CC</v>
      </c>
    </row>
    <row r="3125" spans="1:11" x14ac:dyDescent="0.3">
      <c r="A3125">
        <v>739</v>
      </c>
      <c r="B3125" t="s">
        <v>576</v>
      </c>
      <c r="C3125" s="10">
        <v>4.79</v>
      </c>
      <c r="D3125" s="3">
        <v>50827</v>
      </c>
      <c r="E3125" t="s">
        <v>12</v>
      </c>
      <c r="F3125" t="s">
        <v>8</v>
      </c>
      <c r="G3125" t="s">
        <v>27</v>
      </c>
      <c r="H3125">
        <v>2015</v>
      </c>
      <c r="I3125">
        <v>1197</v>
      </c>
      <c r="J3125" t="s">
        <v>10</v>
      </c>
      <c r="K3125" t="str">
        <f>IF(AND(I3125&gt;600,I3125&lt;=1000),"600-1000CC",IF(AND(I3125&gt;1000,I3125&lt;=2000),"1000-2000CC",IF(AND(I3125&gt;2000,I3125&lt;=3000),"2000-3000CC",IF(AND(I3125&gt;3000,I3125&lt;=4000),"3000-4000CC",IF(AND(I3125&gt;4000,I3125&lt;=5000),"4000-5000CC",IF(AND(I3125&gt;5000,I3125&lt;=6000),"&gt;5000CC"))))))</f>
        <v>1000-2000CC</v>
      </c>
    </row>
    <row r="3126" spans="1:11" x14ac:dyDescent="0.3">
      <c r="A3126">
        <v>1965</v>
      </c>
      <c r="B3126" t="s">
        <v>576</v>
      </c>
      <c r="C3126" s="10">
        <v>4.79</v>
      </c>
      <c r="D3126" s="3">
        <v>50827</v>
      </c>
      <c r="E3126" t="s">
        <v>12</v>
      </c>
      <c r="F3126" t="s">
        <v>8</v>
      </c>
      <c r="G3126" t="s">
        <v>27</v>
      </c>
      <c r="H3126">
        <v>2015</v>
      </c>
      <c r="I3126">
        <v>995</v>
      </c>
      <c r="J3126" t="s">
        <v>10</v>
      </c>
      <c r="K3126" t="str">
        <f>IF(AND(I3126&gt;600,I3126&lt;=1000),"600-1000CC",IF(AND(I3126&gt;1000,I3126&lt;=2000),"1000-2000CC",IF(AND(I3126&gt;2000,I3126&lt;=3000),"2000-3000CC",IF(AND(I3126&gt;3000,I3126&lt;=4000),"3000-4000CC",IF(AND(I3126&gt;4000,I3126&lt;=5000),"4000-5000CC",IF(AND(I3126&gt;5000,I3126&lt;=6000),"&gt;5000CC"))))))</f>
        <v>600-1000CC</v>
      </c>
    </row>
    <row r="3127" spans="1:11" x14ac:dyDescent="0.3">
      <c r="A3127">
        <v>2989</v>
      </c>
      <c r="B3127" t="s">
        <v>1226</v>
      </c>
      <c r="C3127" s="10">
        <v>4.79</v>
      </c>
      <c r="D3127" s="3">
        <v>64705</v>
      </c>
      <c r="E3127" t="s">
        <v>7</v>
      </c>
      <c r="F3127" t="s">
        <v>8</v>
      </c>
      <c r="G3127" t="s">
        <v>27</v>
      </c>
      <c r="H3127">
        <v>2015</v>
      </c>
      <c r="I3127">
        <v>1399</v>
      </c>
      <c r="J3127" t="s">
        <v>10</v>
      </c>
      <c r="K3127" t="str">
        <f>IF(AND(I3127&gt;600,I3127&lt;=1000),"600-1000CC",IF(AND(I3127&gt;1000,I3127&lt;=2000),"1000-2000CC",IF(AND(I3127&gt;2000,I3127&lt;=3000),"2000-3000CC",IF(AND(I3127&gt;3000,I3127&lt;=4000),"3000-4000CC",IF(AND(I3127&gt;4000,I3127&lt;=5000),"4000-5000CC",IF(AND(I3127&gt;5000,I3127&lt;=6000),"&gt;5000CC"))))))</f>
        <v>1000-2000CC</v>
      </c>
    </row>
    <row r="3128" spans="1:11" x14ac:dyDescent="0.3">
      <c r="A3128">
        <v>3257</v>
      </c>
      <c r="B3128" t="s">
        <v>688</v>
      </c>
      <c r="C3128" s="10">
        <v>4.79</v>
      </c>
      <c r="D3128" s="3">
        <v>9669</v>
      </c>
      <c r="E3128" t="s">
        <v>12</v>
      </c>
      <c r="F3128" t="s">
        <v>8</v>
      </c>
      <c r="G3128" t="s">
        <v>9</v>
      </c>
      <c r="H3128">
        <v>2018</v>
      </c>
      <c r="I3128">
        <v>1956</v>
      </c>
      <c r="J3128" t="s">
        <v>10</v>
      </c>
      <c r="K3128" t="str">
        <f>IF(AND(I3128&gt;600,I3128&lt;=1000),"600-1000CC",IF(AND(I3128&gt;1000,I3128&lt;=2000),"1000-2000CC",IF(AND(I3128&gt;2000,I3128&lt;=3000),"2000-3000CC",IF(AND(I3128&gt;3000,I3128&lt;=4000),"3000-4000CC",IF(AND(I3128&gt;4000,I3128&lt;=5000),"4000-5000CC",IF(AND(I3128&gt;5000,I3128&lt;=6000),"&gt;5000CC"))))))</f>
        <v>1000-2000CC</v>
      </c>
    </row>
    <row r="3129" spans="1:11" x14ac:dyDescent="0.3">
      <c r="A3129">
        <v>1103</v>
      </c>
      <c r="B3129" t="s">
        <v>329</v>
      </c>
      <c r="C3129" s="10">
        <v>4.78</v>
      </c>
      <c r="D3129" s="3">
        <v>119878</v>
      </c>
      <c r="E3129" t="s">
        <v>7</v>
      </c>
      <c r="F3129" t="s">
        <v>8</v>
      </c>
      <c r="G3129" t="s">
        <v>9</v>
      </c>
      <c r="H3129">
        <v>2015</v>
      </c>
      <c r="I3129">
        <v>1248</v>
      </c>
      <c r="J3129" t="s">
        <v>10</v>
      </c>
      <c r="K3129" t="str">
        <f>IF(AND(I3129&gt;600,I3129&lt;=1000),"600-1000CC",IF(AND(I3129&gt;1000,I3129&lt;=2000),"1000-2000CC",IF(AND(I3129&gt;2000,I3129&lt;=3000),"2000-3000CC",IF(AND(I3129&gt;3000,I3129&lt;=4000),"3000-4000CC",IF(AND(I3129&gt;4000,I3129&lt;=5000),"4000-5000CC",IF(AND(I3129&gt;5000,I3129&lt;=6000),"&gt;5000CC"))))))</f>
        <v>1000-2000CC</v>
      </c>
    </row>
    <row r="3130" spans="1:11" x14ac:dyDescent="0.3">
      <c r="A3130">
        <v>1372</v>
      </c>
      <c r="B3130" t="s">
        <v>329</v>
      </c>
      <c r="C3130" s="10">
        <v>4.78</v>
      </c>
      <c r="D3130" s="3">
        <v>119878</v>
      </c>
      <c r="E3130" t="s">
        <v>7</v>
      </c>
      <c r="F3130" t="s">
        <v>8</v>
      </c>
      <c r="G3130" t="s">
        <v>9</v>
      </c>
      <c r="H3130">
        <v>2015</v>
      </c>
      <c r="I3130">
        <v>1248</v>
      </c>
      <c r="J3130" t="s">
        <v>10</v>
      </c>
      <c r="K3130" t="str">
        <f>IF(AND(I3130&gt;600,I3130&lt;=1000),"600-1000CC",IF(AND(I3130&gt;1000,I3130&lt;=2000),"1000-2000CC",IF(AND(I3130&gt;2000,I3130&lt;=3000),"2000-3000CC",IF(AND(I3130&gt;3000,I3130&lt;=4000),"3000-4000CC",IF(AND(I3130&gt;4000,I3130&lt;=5000),"4000-5000CC",IF(AND(I3130&gt;5000,I3130&lt;=6000),"&gt;5000CC"))))))</f>
        <v>1000-2000CC</v>
      </c>
    </row>
    <row r="3131" spans="1:11" x14ac:dyDescent="0.3">
      <c r="A3131">
        <v>2868</v>
      </c>
      <c r="B3131" t="s">
        <v>564</v>
      </c>
      <c r="C3131" s="10">
        <v>4.78</v>
      </c>
      <c r="D3131" s="3">
        <v>25000</v>
      </c>
      <c r="E3131" t="s">
        <v>12</v>
      </c>
      <c r="F3131" t="s">
        <v>8</v>
      </c>
      <c r="G3131" t="s">
        <v>9</v>
      </c>
      <c r="H3131">
        <v>2020</v>
      </c>
      <c r="I3131">
        <v>1086</v>
      </c>
      <c r="J3131" t="s">
        <v>10</v>
      </c>
      <c r="K3131" t="str">
        <f>IF(AND(I3131&gt;600,I3131&lt;=1000),"600-1000CC",IF(AND(I3131&gt;1000,I3131&lt;=2000),"1000-2000CC",IF(AND(I3131&gt;2000,I3131&lt;=3000),"2000-3000CC",IF(AND(I3131&gt;3000,I3131&lt;=4000),"3000-4000CC",IF(AND(I3131&gt;4000,I3131&lt;=5000),"4000-5000CC",IF(AND(I3131&gt;5000,I3131&lt;=6000),"&gt;5000CC"))))))</f>
        <v>1000-2000CC</v>
      </c>
    </row>
    <row r="3132" spans="1:11" x14ac:dyDescent="0.3">
      <c r="A3132">
        <v>5162</v>
      </c>
      <c r="B3132" t="s">
        <v>1776</v>
      </c>
      <c r="C3132" s="10">
        <v>4.78</v>
      </c>
      <c r="D3132" s="3">
        <v>21330</v>
      </c>
      <c r="E3132" t="s">
        <v>12</v>
      </c>
      <c r="F3132" t="s">
        <v>8</v>
      </c>
      <c r="G3132" t="s">
        <v>9</v>
      </c>
      <c r="H3132">
        <v>2021</v>
      </c>
      <c r="I3132">
        <v>1197</v>
      </c>
      <c r="J3132" t="s">
        <v>10</v>
      </c>
      <c r="K3132" t="str">
        <f>IF(AND(I3132&gt;600,I3132&lt;=1000),"600-1000CC",IF(AND(I3132&gt;1000,I3132&lt;=2000),"1000-2000CC",IF(AND(I3132&gt;2000,I3132&lt;=3000),"2000-3000CC",IF(AND(I3132&gt;3000,I3132&lt;=4000),"3000-4000CC",IF(AND(I3132&gt;4000,I3132&lt;=5000),"4000-5000CC",IF(AND(I3132&gt;5000,I3132&lt;=6000),"&gt;5000CC"))))))</f>
        <v>1000-2000CC</v>
      </c>
    </row>
    <row r="3133" spans="1:11" x14ac:dyDescent="0.3">
      <c r="A3133">
        <v>3950</v>
      </c>
      <c r="B3133" t="s">
        <v>259</v>
      </c>
      <c r="C3133" s="10">
        <v>4.7699999999999996</v>
      </c>
      <c r="D3133" s="3">
        <v>44888</v>
      </c>
      <c r="E3133" t="s">
        <v>12</v>
      </c>
      <c r="F3133" t="s">
        <v>8</v>
      </c>
      <c r="G3133" t="s">
        <v>9</v>
      </c>
      <c r="H3133">
        <v>2018</v>
      </c>
      <c r="I3133">
        <v>1461</v>
      </c>
      <c r="J3133" t="s">
        <v>10</v>
      </c>
      <c r="K3133" t="str">
        <f>IF(AND(I3133&gt;600,I3133&lt;=1000),"600-1000CC",IF(AND(I3133&gt;1000,I3133&lt;=2000),"1000-2000CC",IF(AND(I3133&gt;2000,I3133&lt;=3000),"2000-3000CC",IF(AND(I3133&gt;3000,I3133&lt;=4000),"3000-4000CC",IF(AND(I3133&gt;4000,I3133&lt;=5000),"4000-5000CC",IF(AND(I3133&gt;5000,I3133&lt;=6000),"&gt;5000CC"))))))</f>
        <v>1000-2000CC</v>
      </c>
    </row>
    <row r="3134" spans="1:11" x14ac:dyDescent="0.3">
      <c r="A3134">
        <v>1435</v>
      </c>
      <c r="B3134" t="s">
        <v>731</v>
      </c>
      <c r="C3134" s="10">
        <v>4.76</v>
      </c>
      <c r="D3134" s="3">
        <v>57122</v>
      </c>
      <c r="E3134" t="s">
        <v>7</v>
      </c>
      <c r="F3134" t="s">
        <v>8</v>
      </c>
      <c r="G3134" t="s">
        <v>9</v>
      </c>
      <c r="H3134">
        <v>2014</v>
      </c>
      <c r="I3134">
        <v>1186</v>
      </c>
      <c r="J3134" t="s">
        <v>10</v>
      </c>
      <c r="K3134" t="str">
        <f>IF(AND(I3134&gt;600,I3134&lt;=1000),"600-1000CC",IF(AND(I3134&gt;1000,I3134&lt;=2000),"1000-2000CC",IF(AND(I3134&gt;2000,I3134&lt;=3000),"2000-3000CC",IF(AND(I3134&gt;3000,I3134&lt;=4000),"3000-4000CC",IF(AND(I3134&gt;4000,I3134&lt;=5000),"4000-5000CC",IF(AND(I3134&gt;5000,I3134&lt;=6000),"&gt;5000CC"))))))</f>
        <v>1000-2000CC</v>
      </c>
    </row>
    <row r="3135" spans="1:11" x14ac:dyDescent="0.3">
      <c r="A3135">
        <v>3484</v>
      </c>
      <c r="B3135" t="s">
        <v>765</v>
      </c>
      <c r="C3135" s="10">
        <v>4.76</v>
      </c>
      <c r="D3135" s="3">
        <v>78178</v>
      </c>
      <c r="E3135" t="s">
        <v>12</v>
      </c>
      <c r="F3135" t="s">
        <v>8</v>
      </c>
      <c r="G3135" t="s">
        <v>9</v>
      </c>
      <c r="H3135">
        <v>2017</v>
      </c>
      <c r="I3135">
        <v>814</v>
      </c>
      <c r="J3135" t="s">
        <v>61</v>
      </c>
      <c r="K3135" t="str">
        <f>IF(AND(I3135&gt;600,I3135&lt;=1000),"600-1000CC",IF(AND(I3135&gt;1000,I3135&lt;=2000),"1000-2000CC",IF(AND(I3135&gt;2000,I3135&lt;=3000),"2000-3000CC",IF(AND(I3135&gt;3000,I3135&lt;=4000),"3000-4000CC",IF(AND(I3135&gt;4000,I3135&lt;=5000),"4000-5000CC",IF(AND(I3135&gt;5000,I3135&lt;=6000),"&gt;5000CC"))))))</f>
        <v>600-1000CC</v>
      </c>
    </row>
    <row r="3136" spans="1:11" x14ac:dyDescent="0.3">
      <c r="A3136">
        <v>3501</v>
      </c>
      <c r="B3136" t="s">
        <v>1540</v>
      </c>
      <c r="C3136" s="10">
        <v>4.76</v>
      </c>
      <c r="D3136" s="3">
        <v>182108</v>
      </c>
      <c r="E3136" t="s">
        <v>7</v>
      </c>
      <c r="F3136" t="s">
        <v>8</v>
      </c>
      <c r="G3136" t="s">
        <v>9</v>
      </c>
      <c r="H3136">
        <v>2015</v>
      </c>
      <c r="I3136">
        <v>1451</v>
      </c>
      <c r="J3136" t="s">
        <v>10</v>
      </c>
      <c r="K3136" t="str">
        <f>IF(AND(I3136&gt;600,I3136&lt;=1000),"600-1000CC",IF(AND(I3136&gt;1000,I3136&lt;=2000),"1000-2000CC",IF(AND(I3136&gt;2000,I3136&lt;=3000),"2000-3000CC",IF(AND(I3136&gt;3000,I3136&lt;=4000),"3000-4000CC",IF(AND(I3136&gt;4000,I3136&lt;=5000),"4000-5000CC",IF(AND(I3136&gt;5000,I3136&lt;=6000),"&gt;5000CC"))))))</f>
        <v>1000-2000CC</v>
      </c>
    </row>
    <row r="3137" spans="1:11" x14ac:dyDescent="0.3">
      <c r="A3137">
        <v>77</v>
      </c>
      <c r="B3137" t="s">
        <v>85</v>
      </c>
      <c r="C3137" s="10">
        <v>4.75</v>
      </c>
      <c r="D3137" s="3">
        <v>45000</v>
      </c>
      <c r="E3137" t="s">
        <v>12</v>
      </c>
      <c r="F3137" t="s">
        <v>13</v>
      </c>
      <c r="G3137" t="s">
        <v>9</v>
      </c>
      <c r="H3137">
        <v>2014</v>
      </c>
      <c r="I3137">
        <v>1198</v>
      </c>
      <c r="J3137" t="s">
        <v>10</v>
      </c>
      <c r="K3137" t="str">
        <f>IF(AND(I3137&gt;600,I3137&lt;=1000),"600-1000CC",IF(AND(I3137&gt;1000,I3137&lt;=2000),"1000-2000CC",IF(AND(I3137&gt;2000,I3137&lt;=3000),"2000-3000CC",IF(AND(I3137&gt;3000,I3137&lt;=4000),"3000-4000CC",IF(AND(I3137&gt;4000,I3137&lt;=5000),"4000-5000CC",IF(AND(I3137&gt;5000,I3137&lt;=6000),"&gt;5000CC"))))))</f>
        <v>1000-2000CC</v>
      </c>
    </row>
    <row r="3138" spans="1:11" x14ac:dyDescent="0.3">
      <c r="A3138">
        <v>153</v>
      </c>
      <c r="B3138" t="s">
        <v>155</v>
      </c>
      <c r="C3138" s="10">
        <v>4.75</v>
      </c>
      <c r="D3138" s="3">
        <v>65413</v>
      </c>
      <c r="E3138" t="s">
        <v>12</v>
      </c>
      <c r="F3138" t="s">
        <v>13</v>
      </c>
      <c r="G3138" t="s">
        <v>9</v>
      </c>
      <c r="H3138">
        <v>2013</v>
      </c>
      <c r="I3138">
        <v>1198</v>
      </c>
      <c r="J3138" t="s">
        <v>10</v>
      </c>
      <c r="K3138" t="str">
        <f>IF(AND(I3138&gt;600,I3138&lt;=1000),"600-1000CC",IF(AND(I3138&gt;1000,I3138&lt;=2000),"1000-2000CC",IF(AND(I3138&gt;2000,I3138&lt;=3000),"2000-3000CC",IF(AND(I3138&gt;3000,I3138&lt;=4000),"3000-4000CC",IF(AND(I3138&gt;4000,I3138&lt;=5000),"4000-5000CC",IF(AND(I3138&gt;5000,I3138&lt;=6000),"&gt;5000CC"))))))</f>
        <v>1000-2000CC</v>
      </c>
    </row>
    <row r="3139" spans="1:11" x14ac:dyDescent="0.3">
      <c r="A3139">
        <v>201</v>
      </c>
      <c r="B3139" t="s">
        <v>195</v>
      </c>
      <c r="C3139" s="10">
        <v>4.75</v>
      </c>
      <c r="D3139" s="3">
        <v>58000</v>
      </c>
      <c r="E3139" t="s">
        <v>7</v>
      </c>
      <c r="F3139" t="s">
        <v>8</v>
      </c>
      <c r="G3139" t="s">
        <v>9</v>
      </c>
      <c r="H3139">
        <v>2017</v>
      </c>
      <c r="I3139">
        <v>1198</v>
      </c>
      <c r="J3139" t="s">
        <v>53</v>
      </c>
      <c r="K3139" t="str">
        <f>IF(AND(I3139&gt;600,I3139&lt;=1000),"600-1000CC",IF(AND(I3139&gt;1000,I3139&lt;=2000),"1000-2000CC",IF(AND(I3139&gt;2000,I3139&lt;=3000),"2000-3000CC",IF(AND(I3139&gt;3000,I3139&lt;=4000),"3000-4000CC",IF(AND(I3139&gt;4000,I3139&lt;=5000),"4000-5000CC",IF(AND(I3139&gt;5000,I3139&lt;=6000),"&gt;5000CC"))))))</f>
        <v>1000-2000CC</v>
      </c>
    </row>
    <row r="3140" spans="1:11" x14ac:dyDescent="0.3">
      <c r="A3140">
        <v>389</v>
      </c>
      <c r="B3140" t="s">
        <v>32</v>
      </c>
      <c r="C3140" s="10">
        <v>4.75</v>
      </c>
      <c r="D3140" s="3">
        <v>80000</v>
      </c>
      <c r="E3140" t="s">
        <v>12</v>
      </c>
      <c r="F3140" t="s">
        <v>8</v>
      </c>
      <c r="G3140" t="s">
        <v>27</v>
      </c>
      <c r="H3140">
        <v>2013</v>
      </c>
      <c r="I3140">
        <v>1197</v>
      </c>
      <c r="J3140" t="s">
        <v>10</v>
      </c>
      <c r="K3140" t="str">
        <f>IF(AND(I3140&gt;600,I3140&lt;=1000),"600-1000CC",IF(AND(I3140&gt;1000,I3140&lt;=2000),"1000-2000CC",IF(AND(I3140&gt;2000,I3140&lt;=3000),"2000-3000CC",IF(AND(I3140&gt;3000,I3140&lt;=4000),"3000-4000CC",IF(AND(I3140&gt;4000,I3140&lt;=5000),"4000-5000CC",IF(AND(I3140&gt;5000,I3140&lt;=6000),"&gt;5000CC"))))))</f>
        <v>1000-2000CC</v>
      </c>
    </row>
    <row r="3141" spans="1:11" x14ac:dyDescent="0.3">
      <c r="A3141">
        <v>457</v>
      </c>
      <c r="B3141" t="s">
        <v>399</v>
      </c>
      <c r="C3141" s="10">
        <v>4.75</v>
      </c>
      <c r="D3141" s="3">
        <v>14000</v>
      </c>
      <c r="E3141" t="s">
        <v>12</v>
      </c>
      <c r="F3141" t="s">
        <v>8</v>
      </c>
      <c r="G3141" t="s">
        <v>9</v>
      </c>
      <c r="H3141">
        <v>2014</v>
      </c>
      <c r="I3141">
        <v>998</v>
      </c>
      <c r="J3141" t="s">
        <v>10</v>
      </c>
      <c r="K3141" t="str">
        <f>IF(AND(I3141&gt;600,I3141&lt;=1000),"600-1000CC",IF(AND(I3141&gt;1000,I3141&lt;=2000),"1000-2000CC",IF(AND(I3141&gt;2000,I3141&lt;=3000),"2000-3000CC",IF(AND(I3141&gt;3000,I3141&lt;=4000),"3000-4000CC",IF(AND(I3141&gt;4000,I3141&lt;=5000),"4000-5000CC",IF(AND(I3141&gt;5000,I3141&lt;=6000),"&gt;5000CC"))))))</f>
        <v>600-1000CC</v>
      </c>
    </row>
    <row r="3142" spans="1:11" x14ac:dyDescent="0.3">
      <c r="A3142">
        <v>671</v>
      </c>
      <c r="B3142" t="s">
        <v>44</v>
      </c>
      <c r="C3142" s="10">
        <v>4.75</v>
      </c>
      <c r="D3142" s="3">
        <v>30000</v>
      </c>
      <c r="E3142" t="s">
        <v>12</v>
      </c>
      <c r="F3142" t="s">
        <v>8</v>
      </c>
      <c r="G3142" t="s">
        <v>9</v>
      </c>
      <c r="H3142">
        <v>2016</v>
      </c>
      <c r="I3142">
        <v>2179</v>
      </c>
      <c r="J3142" t="s">
        <v>10</v>
      </c>
      <c r="K3142" t="str">
        <f>IF(AND(I3142&gt;600,I3142&lt;=1000),"600-1000CC",IF(AND(I3142&gt;1000,I3142&lt;=2000),"1000-2000CC",IF(AND(I3142&gt;2000,I3142&lt;=3000),"2000-3000CC",IF(AND(I3142&gt;3000,I3142&lt;=4000),"3000-4000CC",IF(AND(I3142&gt;4000,I3142&lt;=5000),"4000-5000CC",IF(AND(I3142&gt;5000,I3142&lt;=6000),"&gt;5000CC"))))))</f>
        <v>2000-3000CC</v>
      </c>
    </row>
    <row r="3143" spans="1:11" x14ac:dyDescent="0.3">
      <c r="A3143">
        <v>876</v>
      </c>
      <c r="B3143" t="s">
        <v>652</v>
      </c>
      <c r="C3143" s="10">
        <v>4.75</v>
      </c>
      <c r="D3143" s="3">
        <v>65150</v>
      </c>
      <c r="E3143" t="s">
        <v>12</v>
      </c>
      <c r="F3143" t="s">
        <v>8</v>
      </c>
      <c r="G3143" t="s">
        <v>9</v>
      </c>
      <c r="H3143">
        <v>2017</v>
      </c>
      <c r="I3143">
        <v>1248</v>
      </c>
      <c r="J3143" t="s">
        <v>61</v>
      </c>
      <c r="K3143" t="str">
        <f>IF(AND(I3143&gt;600,I3143&lt;=1000),"600-1000CC",IF(AND(I3143&gt;1000,I3143&lt;=2000),"1000-2000CC",IF(AND(I3143&gt;2000,I3143&lt;=3000),"2000-3000CC",IF(AND(I3143&gt;3000,I3143&lt;=4000),"3000-4000CC",IF(AND(I3143&gt;4000,I3143&lt;=5000),"4000-5000CC",IF(AND(I3143&gt;5000,I3143&lt;=6000),"&gt;5000CC"))))))</f>
        <v>1000-2000CC</v>
      </c>
    </row>
    <row r="3144" spans="1:11" x14ac:dyDescent="0.3">
      <c r="A3144">
        <v>964</v>
      </c>
      <c r="B3144" t="s">
        <v>460</v>
      </c>
      <c r="C3144" s="10">
        <v>4.75</v>
      </c>
      <c r="D3144" s="3">
        <v>116000</v>
      </c>
      <c r="E3144" t="s">
        <v>7</v>
      </c>
      <c r="F3144" t="s">
        <v>8</v>
      </c>
      <c r="G3144" t="s">
        <v>9</v>
      </c>
      <c r="H3144">
        <v>2015</v>
      </c>
      <c r="I3144">
        <v>1968</v>
      </c>
      <c r="J3144" t="s">
        <v>10</v>
      </c>
      <c r="K3144" t="str">
        <f>IF(AND(I3144&gt;600,I3144&lt;=1000),"600-1000CC",IF(AND(I3144&gt;1000,I3144&lt;=2000),"1000-2000CC",IF(AND(I3144&gt;2000,I3144&lt;=3000),"2000-3000CC",IF(AND(I3144&gt;3000,I3144&lt;=4000),"3000-4000CC",IF(AND(I3144&gt;4000,I3144&lt;=5000),"4000-5000CC",IF(AND(I3144&gt;5000,I3144&lt;=6000),"&gt;5000CC"))))))</f>
        <v>1000-2000CC</v>
      </c>
    </row>
    <row r="3145" spans="1:11" x14ac:dyDescent="0.3">
      <c r="A3145">
        <v>1038</v>
      </c>
      <c r="B3145" t="s">
        <v>748</v>
      </c>
      <c r="C3145" s="10">
        <v>4.75</v>
      </c>
      <c r="D3145" s="3">
        <v>182048</v>
      </c>
      <c r="E3145" t="s">
        <v>7</v>
      </c>
      <c r="F3145" t="s">
        <v>8</v>
      </c>
      <c r="G3145" t="s">
        <v>9</v>
      </c>
      <c r="H3145">
        <v>2015</v>
      </c>
      <c r="I3145">
        <v>2393</v>
      </c>
      <c r="J3145" t="s">
        <v>289</v>
      </c>
      <c r="K3145" t="str">
        <f>IF(AND(I3145&gt;600,I3145&lt;=1000),"600-1000CC",IF(AND(I3145&gt;1000,I3145&lt;=2000),"1000-2000CC",IF(AND(I3145&gt;2000,I3145&lt;=3000),"2000-3000CC",IF(AND(I3145&gt;3000,I3145&lt;=4000),"3000-4000CC",IF(AND(I3145&gt;4000,I3145&lt;=5000),"4000-5000CC",IF(AND(I3145&gt;5000,I3145&lt;=6000),"&gt;5000CC"))))))</f>
        <v>2000-3000CC</v>
      </c>
    </row>
    <row r="3146" spans="1:11" x14ac:dyDescent="0.3">
      <c r="A3146">
        <v>1185</v>
      </c>
      <c r="B3146" t="s">
        <v>423</v>
      </c>
      <c r="C3146" s="10">
        <v>4.75</v>
      </c>
      <c r="D3146" s="3">
        <v>62500</v>
      </c>
      <c r="E3146" t="s">
        <v>7</v>
      </c>
      <c r="F3146" t="s">
        <v>8</v>
      </c>
      <c r="G3146" t="s">
        <v>9</v>
      </c>
      <c r="H3146">
        <v>2015</v>
      </c>
      <c r="I3146">
        <v>2143</v>
      </c>
      <c r="J3146" t="s">
        <v>10</v>
      </c>
      <c r="K3146" t="str">
        <f>IF(AND(I3146&gt;600,I3146&lt;=1000),"600-1000CC",IF(AND(I3146&gt;1000,I3146&lt;=2000),"1000-2000CC",IF(AND(I3146&gt;2000,I3146&lt;=3000),"2000-3000CC",IF(AND(I3146&gt;3000,I3146&lt;=4000),"3000-4000CC",IF(AND(I3146&gt;4000,I3146&lt;=5000),"4000-5000CC",IF(AND(I3146&gt;5000,I3146&lt;=6000),"&gt;5000CC"))))))</f>
        <v>2000-3000CC</v>
      </c>
    </row>
    <row r="3147" spans="1:11" x14ac:dyDescent="0.3">
      <c r="A3147">
        <v>1204</v>
      </c>
      <c r="B3147" t="s">
        <v>76</v>
      </c>
      <c r="C3147" s="10">
        <v>4.75</v>
      </c>
      <c r="D3147" s="3">
        <v>62500</v>
      </c>
      <c r="E3147" t="s">
        <v>7</v>
      </c>
      <c r="F3147" t="s">
        <v>8</v>
      </c>
      <c r="G3147" t="s">
        <v>9</v>
      </c>
      <c r="H3147">
        <v>2015</v>
      </c>
      <c r="I3147">
        <v>1582</v>
      </c>
      <c r="J3147" t="s">
        <v>10</v>
      </c>
      <c r="K3147" t="str">
        <f>IF(AND(I3147&gt;600,I3147&lt;=1000),"600-1000CC",IF(AND(I3147&gt;1000,I3147&lt;=2000),"1000-2000CC",IF(AND(I3147&gt;2000,I3147&lt;=3000),"2000-3000CC",IF(AND(I3147&gt;3000,I3147&lt;=4000),"3000-4000CC",IF(AND(I3147&gt;4000,I3147&lt;=5000),"4000-5000CC",IF(AND(I3147&gt;5000,I3147&lt;=6000),"&gt;5000CC"))))))</f>
        <v>1000-2000CC</v>
      </c>
    </row>
    <row r="3148" spans="1:11" x14ac:dyDescent="0.3">
      <c r="A3148">
        <v>1349</v>
      </c>
      <c r="B3148" t="s">
        <v>688</v>
      </c>
      <c r="C3148" s="10">
        <v>4.75</v>
      </c>
      <c r="D3148" s="3">
        <v>60000</v>
      </c>
      <c r="E3148" t="s">
        <v>12</v>
      </c>
      <c r="F3148" t="s">
        <v>8</v>
      </c>
      <c r="G3148" t="s">
        <v>27</v>
      </c>
      <c r="H3148">
        <v>2019</v>
      </c>
      <c r="I3148">
        <v>1199</v>
      </c>
      <c r="J3148" t="s">
        <v>10</v>
      </c>
      <c r="K3148" t="str">
        <f>IF(AND(I3148&gt;600,I3148&lt;=1000),"600-1000CC",IF(AND(I3148&gt;1000,I3148&lt;=2000),"1000-2000CC",IF(AND(I3148&gt;2000,I3148&lt;=3000),"2000-3000CC",IF(AND(I3148&gt;3000,I3148&lt;=4000),"3000-4000CC",IF(AND(I3148&gt;4000,I3148&lt;=5000),"4000-5000CC",IF(AND(I3148&gt;5000,I3148&lt;=6000),"&gt;5000CC"))))))</f>
        <v>1000-2000CC</v>
      </c>
    </row>
    <row r="3149" spans="1:11" x14ac:dyDescent="0.3">
      <c r="A3149">
        <v>1455</v>
      </c>
      <c r="B3149" t="s">
        <v>893</v>
      </c>
      <c r="C3149" s="10">
        <v>4.75</v>
      </c>
      <c r="D3149" s="3">
        <v>86000</v>
      </c>
      <c r="E3149" t="s">
        <v>12</v>
      </c>
      <c r="F3149" t="s">
        <v>8</v>
      </c>
      <c r="G3149" t="s">
        <v>9</v>
      </c>
      <c r="H3149">
        <v>2012</v>
      </c>
      <c r="I3149">
        <v>2987</v>
      </c>
      <c r="J3149" t="s">
        <v>61</v>
      </c>
      <c r="K3149" t="str">
        <f>IF(AND(I3149&gt;600,I3149&lt;=1000),"600-1000CC",IF(AND(I3149&gt;1000,I3149&lt;=2000),"1000-2000CC",IF(AND(I3149&gt;2000,I3149&lt;=3000),"2000-3000CC",IF(AND(I3149&gt;3000,I3149&lt;=4000),"3000-4000CC",IF(AND(I3149&gt;4000,I3149&lt;=5000),"4000-5000CC",IF(AND(I3149&gt;5000,I3149&lt;=6000),"&gt;5000CC"))))))</f>
        <v>2000-3000CC</v>
      </c>
    </row>
    <row r="3150" spans="1:11" x14ac:dyDescent="0.3">
      <c r="A3150">
        <v>1510</v>
      </c>
      <c r="B3150" t="s">
        <v>423</v>
      </c>
      <c r="C3150" s="10">
        <v>4.75</v>
      </c>
      <c r="D3150" s="3">
        <v>62500</v>
      </c>
      <c r="E3150" t="s">
        <v>7</v>
      </c>
      <c r="F3150" t="s">
        <v>8</v>
      </c>
      <c r="G3150" t="s">
        <v>9</v>
      </c>
      <c r="H3150">
        <v>2015</v>
      </c>
      <c r="I3150">
        <v>1950</v>
      </c>
      <c r="J3150" t="s">
        <v>10</v>
      </c>
      <c r="K3150" t="str">
        <f>IF(AND(I3150&gt;600,I3150&lt;=1000),"600-1000CC",IF(AND(I3150&gt;1000,I3150&lt;=2000),"1000-2000CC",IF(AND(I3150&gt;2000,I3150&lt;=3000),"2000-3000CC",IF(AND(I3150&gt;3000,I3150&lt;=4000),"3000-4000CC",IF(AND(I3150&gt;4000,I3150&lt;=5000),"4000-5000CC",IF(AND(I3150&gt;5000,I3150&lt;=6000),"&gt;5000CC"))))))</f>
        <v>1000-2000CC</v>
      </c>
    </row>
    <row r="3151" spans="1:11" x14ac:dyDescent="0.3">
      <c r="A3151">
        <v>1532</v>
      </c>
      <c r="B3151" t="s">
        <v>76</v>
      </c>
      <c r="C3151" s="10">
        <v>4.75</v>
      </c>
      <c r="D3151" s="3">
        <v>62500</v>
      </c>
      <c r="E3151" t="s">
        <v>7</v>
      </c>
      <c r="F3151" t="s">
        <v>8</v>
      </c>
      <c r="G3151" t="s">
        <v>9</v>
      </c>
      <c r="H3151">
        <v>2015</v>
      </c>
      <c r="I3151">
        <v>1950</v>
      </c>
      <c r="J3151" t="s">
        <v>10</v>
      </c>
      <c r="K3151" t="str">
        <f>IF(AND(I3151&gt;600,I3151&lt;=1000),"600-1000CC",IF(AND(I3151&gt;1000,I3151&lt;=2000),"1000-2000CC",IF(AND(I3151&gt;2000,I3151&lt;=3000),"2000-3000CC",IF(AND(I3151&gt;3000,I3151&lt;=4000),"3000-4000CC",IF(AND(I3151&gt;4000,I3151&lt;=5000),"4000-5000CC",IF(AND(I3151&gt;5000,I3151&lt;=6000),"&gt;5000CC"))))))</f>
        <v>1000-2000CC</v>
      </c>
    </row>
    <row r="3152" spans="1:11" x14ac:dyDescent="0.3">
      <c r="A3152">
        <v>1908</v>
      </c>
      <c r="B3152" t="s">
        <v>945</v>
      </c>
      <c r="C3152" s="10">
        <v>4.75</v>
      </c>
      <c r="D3152" s="3">
        <v>50000</v>
      </c>
      <c r="E3152" t="s">
        <v>12</v>
      </c>
      <c r="F3152" t="s">
        <v>13</v>
      </c>
      <c r="G3152" t="s">
        <v>27</v>
      </c>
      <c r="H3152">
        <v>2012</v>
      </c>
      <c r="I3152">
        <v>998</v>
      </c>
      <c r="J3152" t="s">
        <v>10</v>
      </c>
      <c r="K3152" t="str">
        <f>IF(AND(I3152&gt;600,I3152&lt;=1000),"600-1000CC",IF(AND(I3152&gt;1000,I3152&lt;=2000),"1000-2000CC",IF(AND(I3152&gt;2000,I3152&lt;=3000),"2000-3000CC",IF(AND(I3152&gt;3000,I3152&lt;=4000),"3000-4000CC",IF(AND(I3152&gt;4000,I3152&lt;=5000),"4000-5000CC",IF(AND(I3152&gt;5000,I3152&lt;=6000),"&gt;5000CC"))))))</f>
        <v>600-1000CC</v>
      </c>
    </row>
    <row r="3153" spans="1:11" x14ac:dyDescent="0.3">
      <c r="A3153">
        <v>2292</v>
      </c>
      <c r="B3153" t="s">
        <v>1170</v>
      </c>
      <c r="C3153" s="10">
        <v>4.75</v>
      </c>
      <c r="D3153" s="3">
        <v>25943</v>
      </c>
      <c r="E3153" t="s">
        <v>12</v>
      </c>
      <c r="F3153" t="s">
        <v>8</v>
      </c>
      <c r="G3153" t="s">
        <v>9</v>
      </c>
      <c r="H3153">
        <v>2017</v>
      </c>
      <c r="I3153">
        <v>1248</v>
      </c>
      <c r="J3153" t="s">
        <v>10</v>
      </c>
      <c r="K3153" t="str">
        <f>IF(AND(I3153&gt;600,I3153&lt;=1000),"600-1000CC",IF(AND(I3153&gt;1000,I3153&lt;=2000),"1000-2000CC",IF(AND(I3153&gt;2000,I3153&lt;=3000),"2000-3000CC",IF(AND(I3153&gt;3000,I3153&lt;=4000),"3000-4000CC",IF(AND(I3153&gt;4000,I3153&lt;=5000),"4000-5000CC",IF(AND(I3153&gt;5000,I3153&lt;=6000),"&gt;5000CC"))))))</f>
        <v>1000-2000CC</v>
      </c>
    </row>
    <row r="3154" spans="1:11" x14ac:dyDescent="0.3">
      <c r="A3154">
        <v>2400</v>
      </c>
      <c r="B3154" t="s">
        <v>1222</v>
      </c>
      <c r="C3154" s="10">
        <v>4.75</v>
      </c>
      <c r="D3154" s="3">
        <v>90000</v>
      </c>
      <c r="E3154" t="s">
        <v>7</v>
      </c>
      <c r="F3154" t="s">
        <v>8</v>
      </c>
      <c r="G3154" t="s">
        <v>9</v>
      </c>
      <c r="H3154">
        <v>2017</v>
      </c>
      <c r="I3154">
        <v>2494</v>
      </c>
      <c r="J3154" t="s">
        <v>61</v>
      </c>
      <c r="K3154" t="str">
        <f>IF(AND(I3154&gt;600,I3154&lt;=1000),"600-1000CC",IF(AND(I3154&gt;1000,I3154&lt;=2000),"1000-2000CC",IF(AND(I3154&gt;2000,I3154&lt;=3000),"2000-3000CC",IF(AND(I3154&gt;3000,I3154&lt;=4000),"3000-4000CC",IF(AND(I3154&gt;4000,I3154&lt;=5000),"4000-5000CC",IF(AND(I3154&gt;5000,I3154&lt;=6000),"&gt;5000CC"))))))</f>
        <v>2000-3000CC</v>
      </c>
    </row>
    <row r="3155" spans="1:11" x14ac:dyDescent="0.3">
      <c r="A3155">
        <v>3651</v>
      </c>
      <c r="B3155" t="s">
        <v>460</v>
      </c>
      <c r="C3155" s="10">
        <v>4.75</v>
      </c>
      <c r="D3155" s="3">
        <v>73000</v>
      </c>
      <c r="E3155" t="s">
        <v>7</v>
      </c>
      <c r="F3155" t="s">
        <v>8</v>
      </c>
      <c r="G3155" t="s">
        <v>27</v>
      </c>
      <c r="H3155">
        <v>2015</v>
      </c>
      <c r="I3155">
        <v>1248</v>
      </c>
      <c r="J3155" t="s">
        <v>10</v>
      </c>
      <c r="K3155" t="str">
        <f>IF(AND(I3155&gt;600,I3155&lt;=1000),"600-1000CC",IF(AND(I3155&gt;1000,I3155&lt;=2000),"1000-2000CC",IF(AND(I3155&gt;2000,I3155&lt;=3000),"2000-3000CC",IF(AND(I3155&gt;3000,I3155&lt;=4000),"3000-4000CC",IF(AND(I3155&gt;4000,I3155&lt;=5000),"4000-5000CC",IF(AND(I3155&gt;5000,I3155&lt;=6000),"&gt;5000CC"))))))</f>
        <v>1000-2000CC</v>
      </c>
    </row>
    <row r="3156" spans="1:11" x14ac:dyDescent="0.3">
      <c r="A3156">
        <v>4398</v>
      </c>
      <c r="B3156" t="s">
        <v>85</v>
      </c>
      <c r="C3156" s="10">
        <v>4.75</v>
      </c>
      <c r="D3156" s="3">
        <v>45000</v>
      </c>
      <c r="E3156" t="s">
        <v>12</v>
      </c>
      <c r="F3156" t="s">
        <v>13</v>
      </c>
      <c r="G3156" t="s">
        <v>9</v>
      </c>
      <c r="H3156">
        <v>2014</v>
      </c>
      <c r="I3156">
        <v>1998</v>
      </c>
      <c r="J3156" t="s">
        <v>10</v>
      </c>
      <c r="K3156" t="str">
        <f>IF(AND(I3156&gt;600,I3156&lt;=1000),"600-1000CC",IF(AND(I3156&gt;1000,I3156&lt;=2000),"1000-2000CC",IF(AND(I3156&gt;2000,I3156&lt;=3000),"2000-3000CC",IF(AND(I3156&gt;3000,I3156&lt;=4000),"3000-4000CC",IF(AND(I3156&gt;4000,I3156&lt;=5000),"4000-5000CC",IF(AND(I3156&gt;5000,I3156&lt;=6000),"&gt;5000CC"))))))</f>
        <v>1000-2000CC</v>
      </c>
    </row>
    <row r="3157" spans="1:11" x14ac:dyDescent="0.3">
      <c r="A3157">
        <v>4839</v>
      </c>
      <c r="B3157" t="s">
        <v>1358</v>
      </c>
      <c r="C3157" s="10">
        <v>4.75</v>
      </c>
      <c r="D3157" s="3">
        <v>62000</v>
      </c>
      <c r="E3157" t="s">
        <v>7</v>
      </c>
      <c r="F3157" t="s">
        <v>8</v>
      </c>
      <c r="G3157" t="s">
        <v>9</v>
      </c>
      <c r="H3157">
        <v>2015</v>
      </c>
      <c r="I3157">
        <v>1248</v>
      </c>
      <c r="J3157" t="s">
        <v>10</v>
      </c>
      <c r="K3157" t="str">
        <f>IF(AND(I3157&gt;600,I3157&lt;=1000),"600-1000CC",IF(AND(I3157&gt;1000,I3157&lt;=2000),"1000-2000CC",IF(AND(I3157&gt;2000,I3157&lt;=3000),"2000-3000CC",IF(AND(I3157&gt;3000,I3157&lt;=4000),"3000-4000CC",IF(AND(I3157&gt;4000,I3157&lt;=5000),"4000-5000CC",IF(AND(I3157&gt;5000,I3157&lt;=6000),"&gt;5000CC"))))))</f>
        <v>1000-2000CC</v>
      </c>
    </row>
    <row r="3158" spans="1:11" x14ac:dyDescent="0.3">
      <c r="A3158">
        <v>4919</v>
      </c>
      <c r="B3158" t="s">
        <v>85</v>
      </c>
      <c r="C3158" s="10">
        <v>4.75</v>
      </c>
      <c r="D3158" s="3">
        <v>45000</v>
      </c>
      <c r="E3158" t="s">
        <v>12</v>
      </c>
      <c r="F3158" t="s">
        <v>13</v>
      </c>
      <c r="G3158" t="s">
        <v>9</v>
      </c>
      <c r="H3158">
        <v>2014</v>
      </c>
      <c r="I3158">
        <v>1998</v>
      </c>
      <c r="J3158" t="s">
        <v>10</v>
      </c>
      <c r="K3158" t="str">
        <f>IF(AND(I3158&gt;600,I3158&lt;=1000),"600-1000CC",IF(AND(I3158&gt;1000,I3158&lt;=2000),"1000-2000CC",IF(AND(I3158&gt;2000,I3158&lt;=3000),"2000-3000CC",IF(AND(I3158&gt;3000,I3158&lt;=4000),"3000-4000CC",IF(AND(I3158&gt;4000,I3158&lt;=5000),"4000-5000CC",IF(AND(I3158&gt;5000,I3158&lt;=6000),"&gt;5000CC"))))))</f>
        <v>1000-2000CC</v>
      </c>
    </row>
    <row r="3159" spans="1:11" x14ac:dyDescent="0.3">
      <c r="A3159">
        <v>5243</v>
      </c>
      <c r="B3159" t="s">
        <v>423</v>
      </c>
      <c r="C3159" s="10">
        <v>4.75</v>
      </c>
      <c r="D3159" s="3">
        <v>62500</v>
      </c>
      <c r="E3159" t="s">
        <v>7</v>
      </c>
      <c r="F3159" t="s">
        <v>8</v>
      </c>
      <c r="G3159" t="s">
        <v>9</v>
      </c>
      <c r="H3159">
        <v>2015</v>
      </c>
      <c r="I3159">
        <v>4367</v>
      </c>
      <c r="J3159" t="s">
        <v>10</v>
      </c>
      <c r="K3159" t="str">
        <f>IF(AND(I3159&gt;600,I3159&lt;=1000),"600-1000CC",IF(AND(I3159&gt;1000,I3159&lt;=2000),"1000-2000CC",IF(AND(I3159&gt;2000,I3159&lt;=3000),"2000-3000CC",IF(AND(I3159&gt;3000,I3159&lt;=4000),"3000-4000CC",IF(AND(I3159&gt;4000,I3159&lt;=5000),"4000-5000CC",IF(AND(I3159&gt;5000,I3159&lt;=6000),"&gt;5000CC"))))))</f>
        <v>4000-5000CC</v>
      </c>
    </row>
    <row r="3160" spans="1:11" x14ac:dyDescent="0.3">
      <c r="A3160">
        <v>5254</v>
      </c>
      <c r="B3160" t="s">
        <v>76</v>
      </c>
      <c r="C3160" s="10">
        <v>4.75</v>
      </c>
      <c r="D3160" s="3">
        <v>62500</v>
      </c>
      <c r="E3160" t="s">
        <v>7</v>
      </c>
      <c r="F3160" t="s">
        <v>8</v>
      </c>
      <c r="G3160" t="s">
        <v>9</v>
      </c>
      <c r="H3160">
        <v>2015</v>
      </c>
      <c r="I3160">
        <v>0</v>
      </c>
      <c r="J3160" t="s">
        <v>10</v>
      </c>
      <c r="K3160" t="b">
        <f>IF(AND(I3160&gt;600,I3160&lt;=1000),"600-1000CC",IF(AND(I3160&gt;1000,I3160&lt;=2000),"1000-2000CC",IF(AND(I3160&gt;2000,I3160&lt;=3000),"2000-3000CC",IF(AND(I3160&gt;3000,I3160&lt;=4000),"3000-4000CC",IF(AND(I3160&gt;4000,I3160&lt;=5000),"4000-5000CC",IF(AND(I3160&gt;5000,I3160&lt;=6000),"&gt;5000CC"))))))</f>
        <v>0</v>
      </c>
    </row>
    <row r="3161" spans="1:11" x14ac:dyDescent="0.3">
      <c r="A3161">
        <v>2961</v>
      </c>
      <c r="B3161" t="s">
        <v>1393</v>
      </c>
      <c r="C3161" s="10">
        <v>4.7300000000000004</v>
      </c>
      <c r="D3161" s="3">
        <v>98105</v>
      </c>
      <c r="E3161" t="s">
        <v>7</v>
      </c>
      <c r="F3161" t="s">
        <v>8</v>
      </c>
      <c r="G3161" t="s">
        <v>9</v>
      </c>
      <c r="H3161">
        <v>2015</v>
      </c>
      <c r="I3161">
        <v>1197</v>
      </c>
      <c r="J3161" t="s">
        <v>10</v>
      </c>
      <c r="K3161" t="str">
        <f>IF(AND(I3161&gt;600,I3161&lt;=1000),"600-1000CC",IF(AND(I3161&gt;1000,I3161&lt;=2000),"1000-2000CC",IF(AND(I3161&gt;2000,I3161&lt;=3000),"2000-3000CC",IF(AND(I3161&gt;3000,I3161&lt;=4000),"3000-4000CC",IF(AND(I3161&gt;4000,I3161&lt;=5000),"4000-5000CC",IF(AND(I3161&gt;5000,I3161&lt;=6000),"&gt;5000CC"))))))</f>
        <v>1000-2000CC</v>
      </c>
    </row>
    <row r="3162" spans="1:11" x14ac:dyDescent="0.3">
      <c r="A3162">
        <v>4020</v>
      </c>
      <c r="B3162" t="s">
        <v>535</v>
      </c>
      <c r="C3162" s="10">
        <v>4.72</v>
      </c>
      <c r="D3162" s="3">
        <v>22718</v>
      </c>
      <c r="E3162" t="s">
        <v>12</v>
      </c>
      <c r="F3162" t="s">
        <v>8</v>
      </c>
      <c r="G3162" t="s">
        <v>9</v>
      </c>
      <c r="H3162">
        <v>2015</v>
      </c>
      <c r="I3162">
        <v>1497</v>
      </c>
      <c r="J3162" t="s">
        <v>10</v>
      </c>
      <c r="K3162" t="str">
        <f>IF(AND(I3162&gt;600,I3162&lt;=1000),"600-1000CC",IF(AND(I3162&gt;1000,I3162&lt;=2000),"1000-2000CC",IF(AND(I3162&gt;2000,I3162&lt;=3000),"2000-3000CC",IF(AND(I3162&gt;3000,I3162&lt;=4000),"3000-4000CC",IF(AND(I3162&gt;4000,I3162&lt;=5000),"4000-5000CC",IF(AND(I3162&gt;5000,I3162&lt;=6000),"&gt;5000CC"))))))</f>
        <v>1000-2000CC</v>
      </c>
    </row>
    <row r="3163" spans="1:11" x14ac:dyDescent="0.3">
      <c r="A3163">
        <v>4821</v>
      </c>
      <c r="B3163" t="s">
        <v>1815</v>
      </c>
      <c r="C3163" s="10">
        <v>4.72</v>
      </c>
      <c r="D3163" s="3">
        <v>101695</v>
      </c>
      <c r="E3163" t="s">
        <v>7</v>
      </c>
      <c r="F3163" t="s">
        <v>13</v>
      </c>
      <c r="G3163" t="s">
        <v>75</v>
      </c>
      <c r="H3163">
        <v>2015</v>
      </c>
      <c r="I3163">
        <v>1197</v>
      </c>
      <c r="J3163" t="s">
        <v>10</v>
      </c>
      <c r="K3163" t="str">
        <f>IF(AND(I3163&gt;600,I3163&lt;=1000),"600-1000CC",IF(AND(I3163&gt;1000,I3163&lt;=2000),"1000-2000CC",IF(AND(I3163&gt;2000,I3163&lt;=3000),"2000-3000CC",IF(AND(I3163&gt;3000,I3163&lt;=4000),"3000-4000CC",IF(AND(I3163&gt;4000,I3163&lt;=5000),"4000-5000CC",IF(AND(I3163&gt;5000,I3163&lt;=6000),"&gt;5000CC"))))))</f>
        <v>1000-2000CC</v>
      </c>
    </row>
    <row r="3164" spans="1:11" x14ac:dyDescent="0.3">
      <c r="A3164">
        <v>1139</v>
      </c>
      <c r="B3164" t="s">
        <v>793</v>
      </c>
      <c r="C3164" s="10">
        <v>4.71</v>
      </c>
      <c r="D3164" s="3">
        <v>6357</v>
      </c>
      <c r="E3164" t="s">
        <v>12</v>
      </c>
      <c r="F3164" t="s">
        <v>8</v>
      </c>
      <c r="G3164" t="s">
        <v>9</v>
      </c>
      <c r="H3164">
        <v>2017</v>
      </c>
      <c r="I3164">
        <v>1199</v>
      </c>
      <c r="J3164" t="s">
        <v>10</v>
      </c>
      <c r="K3164" t="str">
        <f>IF(AND(I3164&gt;600,I3164&lt;=1000),"600-1000CC",IF(AND(I3164&gt;1000,I3164&lt;=2000),"1000-2000CC",IF(AND(I3164&gt;2000,I3164&lt;=3000),"2000-3000CC",IF(AND(I3164&gt;3000,I3164&lt;=4000),"3000-4000CC",IF(AND(I3164&gt;4000,I3164&lt;=5000),"4000-5000CC",IF(AND(I3164&gt;5000,I3164&lt;=6000),"&gt;5000CC"))))))</f>
        <v>1000-2000CC</v>
      </c>
    </row>
    <row r="3165" spans="1:11" x14ac:dyDescent="0.3">
      <c r="A3165">
        <v>1416</v>
      </c>
      <c r="B3165" t="s">
        <v>793</v>
      </c>
      <c r="C3165" s="10">
        <v>4.71</v>
      </c>
      <c r="D3165" s="3">
        <v>6357</v>
      </c>
      <c r="E3165" t="s">
        <v>12</v>
      </c>
      <c r="F3165" t="s">
        <v>8</v>
      </c>
      <c r="G3165" t="s">
        <v>9</v>
      </c>
      <c r="H3165">
        <v>2017</v>
      </c>
      <c r="I3165">
        <v>1497</v>
      </c>
      <c r="J3165" t="s">
        <v>10</v>
      </c>
      <c r="K3165" t="str">
        <f>IF(AND(I3165&gt;600,I3165&lt;=1000),"600-1000CC",IF(AND(I3165&gt;1000,I3165&lt;=2000),"1000-2000CC",IF(AND(I3165&gt;2000,I3165&lt;=3000),"2000-3000CC",IF(AND(I3165&gt;3000,I3165&lt;=4000),"3000-4000CC",IF(AND(I3165&gt;4000,I3165&lt;=5000),"4000-5000CC",IF(AND(I3165&gt;5000,I3165&lt;=6000),"&gt;5000CC"))))))</f>
        <v>1000-2000CC</v>
      </c>
    </row>
    <row r="3166" spans="1:11" x14ac:dyDescent="0.3">
      <c r="A3166">
        <v>3688</v>
      </c>
      <c r="B3166" t="s">
        <v>1445</v>
      </c>
      <c r="C3166" s="10">
        <v>4.71</v>
      </c>
      <c r="D3166" s="3">
        <v>80769</v>
      </c>
      <c r="E3166" t="s">
        <v>12</v>
      </c>
      <c r="F3166" t="s">
        <v>8</v>
      </c>
      <c r="G3166" t="s">
        <v>27</v>
      </c>
      <c r="H3166">
        <v>2015</v>
      </c>
      <c r="I3166">
        <v>1197</v>
      </c>
      <c r="J3166" t="s">
        <v>10</v>
      </c>
      <c r="K3166" t="str">
        <f>IF(AND(I3166&gt;600,I3166&lt;=1000),"600-1000CC",IF(AND(I3166&gt;1000,I3166&lt;=2000),"1000-2000CC",IF(AND(I3166&gt;2000,I3166&lt;=3000),"2000-3000CC",IF(AND(I3166&gt;3000,I3166&lt;=4000),"3000-4000CC",IF(AND(I3166&gt;4000,I3166&lt;=5000),"4000-5000CC",IF(AND(I3166&gt;5000,I3166&lt;=6000),"&gt;5000CC"))))))</f>
        <v>1000-2000CC</v>
      </c>
    </row>
    <row r="3167" spans="1:11" x14ac:dyDescent="0.3">
      <c r="A3167">
        <v>309</v>
      </c>
      <c r="B3167" t="s">
        <v>287</v>
      </c>
      <c r="C3167" s="10">
        <v>4.7</v>
      </c>
      <c r="D3167" s="3">
        <v>39341</v>
      </c>
      <c r="E3167" t="s">
        <v>12</v>
      </c>
      <c r="F3167" t="s">
        <v>8</v>
      </c>
      <c r="G3167" t="s">
        <v>9</v>
      </c>
      <c r="H3167">
        <v>2019</v>
      </c>
      <c r="I3167">
        <v>1196</v>
      </c>
      <c r="J3167" t="s">
        <v>10</v>
      </c>
      <c r="K3167" t="str">
        <f>IF(AND(I3167&gt;600,I3167&lt;=1000),"600-1000CC",IF(AND(I3167&gt;1000,I3167&lt;=2000),"1000-2000CC",IF(AND(I3167&gt;2000,I3167&lt;=3000),"2000-3000CC",IF(AND(I3167&gt;3000,I3167&lt;=4000),"3000-4000CC",IF(AND(I3167&gt;4000,I3167&lt;=5000),"4000-5000CC",IF(AND(I3167&gt;5000,I3167&lt;=6000),"&gt;5000CC"))))))</f>
        <v>1000-2000CC</v>
      </c>
    </row>
    <row r="3168" spans="1:11" x14ac:dyDescent="0.3">
      <c r="A3168">
        <v>365</v>
      </c>
      <c r="B3168" t="s">
        <v>330</v>
      </c>
      <c r="C3168" s="10">
        <v>4.7</v>
      </c>
      <c r="D3168" s="3">
        <v>89680</v>
      </c>
      <c r="E3168" t="s">
        <v>12</v>
      </c>
      <c r="F3168" t="s">
        <v>8</v>
      </c>
      <c r="G3168" t="s">
        <v>27</v>
      </c>
      <c r="H3168">
        <v>2015</v>
      </c>
      <c r="I3168">
        <v>1197</v>
      </c>
      <c r="J3168" t="s">
        <v>10</v>
      </c>
      <c r="K3168" t="str">
        <f>IF(AND(I3168&gt;600,I3168&lt;=1000),"600-1000CC",IF(AND(I3168&gt;1000,I3168&lt;=2000),"1000-2000CC",IF(AND(I3168&gt;2000,I3168&lt;=3000),"2000-3000CC",IF(AND(I3168&gt;3000,I3168&lt;=4000),"3000-4000CC",IF(AND(I3168&gt;4000,I3168&lt;=5000),"4000-5000CC",IF(AND(I3168&gt;5000,I3168&lt;=6000),"&gt;5000CC"))))))</f>
        <v>1000-2000CC</v>
      </c>
    </row>
    <row r="3169" spans="1:11" x14ac:dyDescent="0.3">
      <c r="A3169">
        <v>640</v>
      </c>
      <c r="B3169" t="s">
        <v>526</v>
      </c>
      <c r="C3169" s="10">
        <v>4.7</v>
      </c>
      <c r="D3169" s="3">
        <v>19062</v>
      </c>
      <c r="E3169" t="s">
        <v>12</v>
      </c>
      <c r="F3169" t="s">
        <v>8</v>
      </c>
      <c r="G3169" t="s">
        <v>9</v>
      </c>
      <c r="H3169">
        <v>2015</v>
      </c>
      <c r="I3169">
        <v>1199</v>
      </c>
      <c r="J3169" t="s">
        <v>10</v>
      </c>
      <c r="K3169" t="str">
        <f>IF(AND(I3169&gt;600,I3169&lt;=1000),"600-1000CC",IF(AND(I3169&gt;1000,I3169&lt;=2000),"1000-2000CC",IF(AND(I3169&gt;2000,I3169&lt;=3000),"2000-3000CC",IF(AND(I3169&gt;3000,I3169&lt;=4000),"3000-4000CC",IF(AND(I3169&gt;4000,I3169&lt;=5000),"4000-5000CC",IF(AND(I3169&gt;5000,I3169&lt;=6000),"&gt;5000CC"))))))</f>
        <v>1000-2000CC</v>
      </c>
    </row>
    <row r="3170" spans="1:11" x14ac:dyDescent="0.3">
      <c r="A3170">
        <v>939</v>
      </c>
      <c r="B3170" t="s">
        <v>690</v>
      </c>
      <c r="C3170" s="10">
        <v>4.7</v>
      </c>
      <c r="D3170" s="3">
        <v>20000</v>
      </c>
      <c r="E3170" t="s">
        <v>12</v>
      </c>
      <c r="F3170" t="s">
        <v>8</v>
      </c>
      <c r="G3170" t="s">
        <v>27</v>
      </c>
      <c r="H3170">
        <v>2021</v>
      </c>
      <c r="I3170">
        <v>796</v>
      </c>
      <c r="J3170" t="s">
        <v>127</v>
      </c>
      <c r="K3170" t="str">
        <f>IF(AND(I3170&gt;600,I3170&lt;=1000),"600-1000CC",IF(AND(I3170&gt;1000,I3170&lt;=2000),"1000-2000CC",IF(AND(I3170&gt;2000,I3170&lt;=3000),"2000-3000CC",IF(AND(I3170&gt;3000,I3170&lt;=4000),"3000-4000CC",IF(AND(I3170&gt;4000,I3170&lt;=5000),"4000-5000CC",IF(AND(I3170&gt;5000,I3170&lt;=6000),"&gt;5000CC"))))))</f>
        <v>600-1000CC</v>
      </c>
    </row>
    <row r="3171" spans="1:11" x14ac:dyDescent="0.3">
      <c r="A3171">
        <v>1548</v>
      </c>
      <c r="B3171" t="s">
        <v>908</v>
      </c>
      <c r="C3171" s="10">
        <v>4.7</v>
      </c>
      <c r="D3171" s="3">
        <v>30000</v>
      </c>
      <c r="E3171" t="s">
        <v>12</v>
      </c>
      <c r="F3171" t="s">
        <v>13</v>
      </c>
      <c r="G3171" t="s">
        <v>9</v>
      </c>
      <c r="H3171">
        <v>2019</v>
      </c>
      <c r="I3171">
        <v>0</v>
      </c>
      <c r="J3171" t="s">
        <v>10</v>
      </c>
      <c r="K3171" t="b">
        <f>IF(AND(I3171&gt;600,I3171&lt;=1000),"600-1000CC",IF(AND(I3171&gt;1000,I3171&lt;=2000),"1000-2000CC",IF(AND(I3171&gt;2000,I3171&lt;=3000),"2000-3000CC",IF(AND(I3171&gt;3000,I3171&lt;=4000),"3000-4000CC",IF(AND(I3171&gt;4000,I3171&lt;=5000),"4000-5000CC",IF(AND(I3171&gt;5000,I3171&lt;=6000),"&gt;5000CC"))))))</f>
        <v>0</v>
      </c>
    </row>
    <row r="3172" spans="1:11" x14ac:dyDescent="0.3">
      <c r="A3172">
        <v>1927</v>
      </c>
      <c r="B3172" t="s">
        <v>526</v>
      </c>
      <c r="C3172" s="10">
        <v>4.7</v>
      </c>
      <c r="D3172" s="3">
        <v>19062</v>
      </c>
      <c r="E3172" t="s">
        <v>12</v>
      </c>
      <c r="F3172" t="s">
        <v>8</v>
      </c>
      <c r="G3172" t="s">
        <v>9</v>
      </c>
      <c r="H3172">
        <v>2015</v>
      </c>
      <c r="I3172">
        <v>2360</v>
      </c>
      <c r="J3172" t="s">
        <v>10</v>
      </c>
      <c r="K3172" t="str">
        <f>IF(AND(I3172&gt;600,I3172&lt;=1000),"600-1000CC",IF(AND(I3172&gt;1000,I3172&lt;=2000),"1000-2000CC",IF(AND(I3172&gt;2000,I3172&lt;=3000),"2000-3000CC",IF(AND(I3172&gt;3000,I3172&lt;=4000),"3000-4000CC",IF(AND(I3172&gt;4000,I3172&lt;=5000),"4000-5000CC",IF(AND(I3172&gt;5000,I3172&lt;=6000),"&gt;5000CC"))))))</f>
        <v>2000-3000CC</v>
      </c>
    </row>
    <row r="3173" spans="1:11" x14ac:dyDescent="0.3">
      <c r="A3173">
        <v>2211</v>
      </c>
      <c r="B3173" t="s">
        <v>645</v>
      </c>
      <c r="C3173" s="10">
        <v>4.7</v>
      </c>
      <c r="D3173" s="3">
        <v>98836</v>
      </c>
      <c r="E3173" t="s">
        <v>7</v>
      </c>
      <c r="F3173" t="s">
        <v>8</v>
      </c>
      <c r="G3173" t="s">
        <v>9</v>
      </c>
      <c r="H3173">
        <v>2013</v>
      </c>
      <c r="I3173">
        <v>1598</v>
      </c>
      <c r="J3173" t="s">
        <v>10</v>
      </c>
      <c r="K3173" t="str">
        <f>IF(AND(I3173&gt;600,I3173&lt;=1000),"600-1000CC",IF(AND(I3173&gt;1000,I3173&lt;=2000),"1000-2000CC",IF(AND(I3173&gt;2000,I3173&lt;=3000),"2000-3000CC",IF(AND(I3173&gt;3000,I3173&lt;=4000),"3000-4000CC",IF(AND(I3173&gt;4000,I3173&lt;=5000),"4000-5000CC",IF(AND(I3173&gt;5000,I3173&lt;=6000),"&gt;5000CC"))))))</f>
        <v>1000-2000CC</v>
      </c>
    </row>
    <row r="3174" spans="1:11" x14ac:dyDescent="0.3">
      <c r="A3174">
        <v>2578</v>
      </c>
      <c r="B3174" t="s">
        <v>1284</v>
      </c>
      <c r="C3174" s="10">
        <v>4.7</v>
      </c>
      <c r="D3174" s="3">
        <v>40000</v>
      </c>
      <c r="E3174" t="s">
        <v>7</v>
      </c>
      <c r="F3174" t="s">
        <v>13</v>
      </c>
      <c r="G3174" t="s">
        <v>27</v>
      </c>
      <c r="H3174">
        <v>2017</v>
      </c>
      <c r="I3174">
        <v>1086</v>
      </c>
      <c r="J3174" t="s">
        <v>10</v>
      </c>
      <c r="K3174" t="str">
        <f>IF(AND(I3174&gt;600,I3174&lt;=1000),"600-1000CC",IF(AND(I3174&gt;1000,I3174&lt;=2000),"1000-2000CC",IF(AND(I3174&gt;2000,I3174&lt;=3000),"2000-3000CC",IF(AND(I3174&gt;3000,I3174&lt;=4000),"3000-4000CC",IF(AND(I3174&gt;4000,I3174&lt;=5000),"4000-5000CC",IF(AND(I3174&gt;5000,I3174&lt;=6000),"&gt;5000CC"))))))</f>
        <v>1000-2000CC</v>
      </c>
    </row>
    <row r="3175" spans="1:11" x14ac:dyDescent="0.3">
      <c r="A3175">
        <v>2728</v>
      </c>
      <c r="B3175" t="s">
        <v>1035</v>
      </c>
      <c r="C3175" s="10">
        <v>4.7</v>
      </c>
      <c r="D3175" s="3">
        <v>33193</v>
      </c>
      <c r="E3175" t="s">
        <v>12</v>
      </c>
      <c r="F3175" t="s">
        <v>8</v>
      </c>
      <c r="G3175" t="s">
        <v>9</v>
      </c>
      <c r="H3175">
        <v>2015</v>
      </c>
      <c r="I3175">
        <v>1496</v>
      </c>
      <c r="J3175" t="s">
        <v>10</v>
      </c>
      <c r="K3175" t="str">
        <f>IF(AND(I3175&gt;600,I3175&lt;=1000),"600-1000CC",IF(AND(I3175&gt;1000,I3175&lt;=2000),"1000-2000CC",IF(AND(I3175&gt;2000,I3175&lt;=3000),"2000-3000CC",IF(AND(I3175&gt;3000,I3175&lt;=4000),"3000-4000CC",IF(AND(I3175&gt;4000,I3175&lt;=5000),"4000-5000CC",IF(AND(I3175&gt;5000,I3175&lt;=6000),"&gt;5000CC"))))))</f>
        <v>1000-2000CC</v>
      </c>
    </row>
    <row r="3176" spans="1:11" x14ac:dyDescent="0.3">
      <c r="A3176">
        <v>3084</v>
      </c>
      <c r="B3176" t="s">
        <v>431</v>
      </c>
      <c r="C3176" s="10">
        <v>4.7</v>
      </c>
      <c r="D3176" s="3">
        <v>60000</v>
      </c>
      <c r="E3176" t="s">
        <v>7</v>
      </c>
      <c r="F3176" t="s">
        <v>8</v>
      </c>
      <c r="G3176" t="s">
        <v>27</v>
      </c>
      <c r="H3176">
        <v>2014</v>
      </c>
      <c r="I3176">
        <v>2143</v>
      </c>
      <c r="J3176" t="s">
        <v>10</v>
      </c>
      <c r="K3176" t="str">
        <f>IF(AND(I3176&gt;600,I3176&lt;=1000),"600-1000CC",IF(AND(I3176&gt;1000,I3176&lt;=2000),"1000-2000CC",IF(AND(I3176&gt;2000,I3176&lt;=3000),"2000-3000CC",IF(AND(I3176&gt;3000,I3176&lt;=4000),"3000-4000CC",IF(AND(I3176&gt;4000,I3176&lt;=5000),"4000-5000CC",IF(AND(I3176&gt;5000,I3176&lt;=6000),"&gt;5000CC"))))))</f>
        <v>2000-3000CC</v>
      </c>
    </row>
    <row r="3177" spans="1:11" x14ac:dyDescent="0.3">
      <c r="A3177">
        <v>3853</v>
      </c>
      <c r="B3177" t="s">
        <v>1631</v>
      </c>
      <c r="C3177" s="10">
        <v>4.7</v>
      </c>
      <c r="D3177" s="3">
        <v>30000</v>
      </c>
      <c r="E3177" t="s">
        <v>12</v>
      </c>
      <c r="F3177" t="s">
        <v>13</v>
      </c>
      <c r="G3177" t="s">
        <v>9</v>
      </c>
      <c r="H3177">
        <v>2019</v>
      </c>
      <c r="I3177">
        <v>1498</v>
      </c>
      <c r="J3177" t="s">
        <v>10</v>
      </c>
      <c r="K3177" t="str">
        <f>IF(AND(I3177&gt;600,I3177&lt;=1000),"600-1000CC",IF(AND(I3177&gt;1000,I3177&lt;=2000),"1000-2000CC",IF(AND(I3177&gt;2000,I3177&lt;=3000),"2000-3000CC",IF(AND(I3177&gt;3000,I3177&lt;=4000),"3000-4000CC",IF(AND(I3177&gt;4000,I3177&lt;=5000),"4000-5000CC",IF(AND(I3177&gt;5000,I3177&lt;=6000),"&gt;5000CC"))))))</f>
        <v>1000-2000CC</v>
      </c>
    </row>
    <row r="3178" spans="1:11" x14ac:dyDescent="0.3">
      <c r="A3178">
        <v>3895</v>
      </c>
      <c r="B3178" t="s">
        <v>32</v>
      </c>
      <c r="C3178" s="10">
        <v>4.7</v>
      </c>
      <c r="D3178" s="3">
        <v>80000</v>
      </c>
      <c r="E3178" t="s">
        <v>12</v>
      </c>
      <c r="F3178" t="s">
        <v>8</v>
      </c>
      <c r="G3178" t="s">
        <v>9</v>
      </c>
      <c r="H3178">
        <v>2015</v>
      </c>
      <c r="I3178">
        <v>1086</v>
      </c>
      <c r="J3178" t="s">
        <v>289</v>
      </c>
      <c r="K3178" t="str">
        <f>IF(AND(I3178&gt;600,I3178&lt;=1000),"600-1000CC",IF(AND(I3178&gt;1000,I3178&lt;=2000),"1000-2000CC",IF(AND(I3178&gt;2000,I3178&lt;=3000),"2000-3000CC",IF(AND(I3178&gt;3000,I3178&lt;=4000),"3000-4000CC",IF(AND(I3178&gt;4000,I3178&lt;=5000),"4000-5000CC",IF(AND(I3178&gt;5000,I3178&lt;=6000),"&gt;5000CC"))))))</f>
        <v>1000-2000CC</v>
      </c>
    </row>
    <row r="3179" spans="1:11" x14ac:dyDescent="0.3">
      <c r="A3179">
        <v>4442</v>
      </c>
      <c r="B3179" t="s">
        <v>1350</v>
      </c>
      <c r="C3179" s="10">
        <v>4.7</v>
      </c>
      <c r="D3179" s="3">
        <v>70000</v>
      </c>
      <c r="E3179" t="s">
        <v>7</v>
      </c>
      <c r="F3179" t="s">
        <v>8</v>
      </c>
      <c r="G3179" t="s">
        <v>27</v>
      </c>
      <c r="H3179">
        <v>2015</v>
      </c>
      <c r="I3179">
        <v>2179</v>
      </c>
      <c r="J3179" t="s">
        <v>10</v>
      </c>
      <c r="K3179" t="str">
        <f>IF(AND(I3179&gt;600,I3179&lt;=1000),"600-1000CC",IF(AND(I3179&gt;1000,I3179&lt;=2000),"1000-2000CC",IF(AND(I3179&gt;2000,I3179&lt;=3000),"2000-3000CC",IF(AND(I3179&gt;3000,I3179&lt;=4000),"3000-4000CC",IF(AND(I3179&gt;4000,I3179&lt;=5000),"4000-5000CC",IF(AND(I3179&gt;5000,I3179&lt;=6000),"&gt;5000CC"))))))</f>
        <v>2000-3000CC</v>
      </c>
    </row>
    <row r="3180" spans="1:11" x14ac:dyDescent="0.3">
      <c r="A3180">
        <v>4971</v>
      </c>
      <c r="B3180" t="s">
        <v>36</v>
      </c>
      <c r="C3180" s="10">
        <v>4.7</v>
      </c>
      <c r="D3180" s="3">
        <v>35708</v>
      </c>
      <c r="E3180" t="s">
        <v>12</v>
      </c>
      <c r="F3180" t="s">
        <v>8</v>
      </c>
      <c r="G3180" t="s">
        <v>9</v>
      </c>
      <c r="H3180">
        <v>2018</v>
      </c>
      <c r="I3180">
        <v>1248</v>
      </c>
      <c r="J3180" t="s">
        <v>10</v>
      </c>
      <c r="K3180" t="str">
        <f>IF(AND(I3180&gt;600,I3180&lt;=1000),"600-1000CC",IF(AND(I3180&gt;1000,I3180&lt;=2000),"1000-2000CC",IF(AND(I3180&gt;2000,I3180&lt;=3000),"2000-3000CC",IF(AND(I3180&gt;3000,I3180&lt;=4000),"3000-4000CC",IF(AND(I3180&gt;4000,I3180&lt;=5000),"4000-5000CC",IF(AND(I3180&gt;5000,I3180&lt;=6000),"&gt;5000CC"))))))</f>
        <v>1000-2000CC</v>
      </c>
    </row>
    <row r="3181" spans="1:11" x14ac:dyDescent="0.3">
      <c r="A3181">
        <v>1017</v>
      </c>
      <c r="B3181" t="s">
        <v>736</v>
      </c>
      <c r="C3181" s="10">
        <v>4.6900000000000004</v>
      </c>
      <c r="D3181" s="3">
        <v>168062</v>
      </c>
      <c r="E3181" t="s">
        <v>7</v>
      </c>
      <c r="F3181" t="s">
        <v>8</v>
      </c>
      <c r="G3181" t="s">
        <v>75</v>
      </c>
      <c r="H3181">
        <v>2010</v>
      </c>
      <c r="I3181">
        <v>2489</v>
      </c>
      <c r="J3181" t="s">
        <v>61</v>
      </c>
      <c r="K3181" t="str">
        <f>IF(AND(I3181&gt;600,I3181&lt;=1000),"600-1000CC",IF(AND(I3181&gt;1000,I3181&lt;=2000),"1000-2000CC",IF(AND(I3181&gt;2000,I3181&lt;=3000),"2000-3000CC",IF(AND(I3181&gt;3000,I3181&lt;=4000),"3000-4000CC",IF(AND(I3181&gt;4000,I3181&lt;=5000),"4000-5000CC",IF(AND(I3181&gt;5000,I3181&lt;=6000),"&gt;5000CC"))))))</f>
        <v>2000-3000CC</v>
      </c>
    </row>
    <row r="3182" spans="1:11" x14ac:dyDescent="0.3">
      <c r="A3182">
        <v>3889</v>
      </c>
      <c r="B3182" t="s">
        <v>798</v>
      </c>
      <c r="C3182" s="10">
        <v>4.6900000000000004</v>
      </c>
      <c r="D3182" s="3">
        <v>12000</v>
      </c>
      <c r="E3182" t="s">
        <v>12</v>
      </c>
      <c r="F3182" t="s">
        <v>8</v>
      </c>
      <c r="G3182" t="s">
        <v>9</v>
      </c>
      <c r="H3182">
        <v>2021</v>
      </c>
      <c r="I3182">
        <v>1197</v>
      </c>
      <c r="J3182" t="s">
        <v>10</v>
      </c>
      <c r="K3182" t="str">
        <f>IF(AND(I3182&gt;600,I3182&lt;=1000),"600-1000CC",IF(AND(I3182&gt;1000,I3182&lt;=2000),"1000-2000CC",IF(AND(I3182&gt;2000,I3182&lt;=3000),"2000-3000CC",IF(AND(I3182&gt;3000,I3182&lt;=4000),"3000-4000CC",IF(AND(I3182&gt;4000,I3182&lt;=5000),"4000-5000CC",IF(AND(I3182&gt;5000,I3182&lt;=6000),"&gt;5000CC"))))))</f>
        <v>1000-2000CC</v>
      </c>
    </row>
    <row r="3183" spans="1:11" x14ac:dyDescent="0.3">
      <c r="A3183">
        <v>4771</v>
      </c>
      <c r="B3183" t="s">
        <v>430</v>
      </c>
      <c r="C3183" s="10">
        <v>4.6900000000000004</v>
      </c>
      <c r="D3183" s="3">
        <v>81759</v>
      </c>
      <c r="E3183" t="s">
        <v>7</v>
      </c>
      <c r="F3183" t="s">
        <v>8</v>
      </c>
      <c r="G3183" t="s">
        <v>9</v>
      </c>
      <c r="H3183">
        <v>2015</v>
      </c>
      <c r="I3183">
        <v>796</v>
      </c>
      <c r="J3183" t="s">
        <v>10</v>
      </c>
      <c r="K3183" t="str">
        <f>IF(AND(I3183&gt;600,I3183&lt;=1000),"600-1000CC",IF(AND(I3183&gt;1000,I3183&lt;=2000),"1000-2000CC",IF(AND(I3183&gt;2000,I3183&lt;=3000),"2000-3000CC",IF(AND(I3183&gt;3000,I3183&lt;=4000),"3000-4000CC",IF(AND(I3183&gt;4000,I3183&lt;=5000),"4000-5000CC",IF(AND(I3183&gt;5000,I3183&lt;=6000),"&gt;5000CC"))))))</f>
        <v>600-1000CC</v>
      </c>
    </row>
    <row r="3184" spans="1:11" x14ac:dyDescent="0.3">
      <c r="A3184">
        <v>5201</v>
      </c>
      <c r="B3184" t="s">
        <v>1394</v>
      </c>
      <c r="C3184" s="10">
        <v>4.6900000000000004</v>
      </c>
      <c r="D3184" s="3">
        <v>75386</v>
      </c>
      <c r="E3184" t="s">
        <v>7</v>
      </c>
      <c r="F3184" t="s">
        <v>13</v>
      </c>
      <c r="G3184" t="s">
        <v>75</v>
      </c>
      <c r="H3184">
        <v>2014</v>
      </c>
      <c r="I3184">
        <v>1199</v>
      </c>
      <c r="J3184" t="s">
        <v>10</v>
      </c>
      <c r="K3184" t="str">
        <f>IF(AND(I3184&gt;600,I3184&lt;=1000),"600-1000CC",IF(AND(I3184&gt;1000,I3184&lt;=2000),"1000-2000CC",IF(AND(I3184&gt;2000,I3184&lt;=3000),"2000-3000CC",IF(AND(I3184&gt;3000,I3184&lt;=4000),"3000-4000CC",IF(AND(I3184&gt;4000,I3184&lt;=5000),"4000-5000CC",IF(AND(I3184&gt;5000,I3184&lt;=6000),"&gt;5000CC"))))))</f>
        <v>1000-2000CC</v>
      </c>
    </row>
    <row r="3185" spans="1:11" x14ac:dyDescent="0.3">
      <c r="A3185">
        <v>2972</v>
      </c>
      <c r="B3185" t="s">
        <v>1354</v>
      </c>
      <c r="C3185" s="10">
        <v>4.68</v>
      </c>
      <c r="D3185" s="3">
        <v>18636</v>
      </c>
      <c r="E3185" t="s">
        <v>12</v>
      </c>
      <c r="F3185" t="s">
        <v>8</v>
      </c>
      <c r="G3185" t="s">
        <v>9</v>
      </c>
      <c r="H3185">
        <v>2022</v>
      </c>
      <c r="I3185">
        <v>2755</v>
      </c>
      <c r="J3185" t="s">
        <v>10</v>
      </c>
      <c r="K3185" t="str">
        <f>IF(AND(I3185&gt;600,I3185&lt;=1000),"600-1000CC",IF(AND(I3185&gt;1000,I3185&lt;=2000),"1000-2000CC",IF(AND(I3185&gt;2000,I3185&lt;=3000),"2000-3000CC",IF(AND(I3185&gt;3000,I3185&lt;=4000),"3000-4000CC",IF(AND(I3185&gt;4000,I3185&lt;=5000),"4000-5000CC",IF(AND(I3185&gt;5000,I3185&lt;=6000),"&gt;5000CC"))))))</f>
        <v>2000-3000CC</v>
      </c>
    </row>
    <row r="3186" spans="1:11" x14ac:dyDescent="0.3">
      <c r="A3186">
        <v>3929</v>
      </c>
      <c r="B3186" t="s">
        <v>986</v>
      </c>
      <c r="C3186" s="10">
        <v>4.68</v>
      </c>
      <c r="D3186" s="3">
        <v>57392</v>
      </c>
      <c r="E3186" t="s">
        <v>12</v>
      </c>
      <c r="F3186" t="s">
        <v>8</v>
      </c>
      <c r="G3186" t="s">
        <v>9</v>
      </c>
      <c r="H3186">
        <v>2018</v>
      </c>
      <c r="I3186">
        <v>1968</v>
      </c>
      <c r="J3186" t="s">
        <v>10</v>
      </c>
      <c r="K3186" t="str">
        <f>IF(AND(I3186&gt;600,I3186&lt;=1000),"600-1000CC",IF(AND(I3186&gt;1000,I3186&lt;=2000),"1000-2000CC",IF(AND(I3186&gt;2000,I3186&lt;=3000),"2000-3000CC",IF(AND(I3186&gt;3000,I3186&lt;=4000),"3000-4000CC",IF(AND(I3186&gt;4000,I3186&lt;=5000),"4000-5000CC",IF(AND(I3186&gt;5000,I3186&lt;=6000),"&gt;5000CC"))))))</f>
        <v>1000-2000CC</v>
      </c>
    </row>
    <row r="3187" spans="1:11" x14ac:dyDescent="0.3">
      <c r="A3187">
        <v>4165</v>
      </c>
      <c r="B3187" t="s">
        <v>36</v>
      </c>
      <c r="C3187" s="10">
        <v>4.68</v>
      </c>
      <c r="D3187" s="3">
        <v>24623</v>
      </c>
      <c r="E3187" t="s">
        <v>12</v>
      </c>
      <c r="F3187" t="s">
        <v>8</v>
      </c>
      <c r="G3187" t="s">
        <v>27</v>
      </c>
      <c r="H3187">
        <v>2019</v>
      </c>
      <c r="I3187">
        <v>2987</v>
      </c>
      <c r="J3187" t="s">
        <v>61</v>
      </c>
      <c r="K3187" t="str">
        <f>IF(AND(I3187&gt;600,I3187&lt;=1000),"600-1000CC",IF(AND(I3187&gt;1000,I3187&lt;=2000),"1000-2000CC",IF(AND(I3187&gt;2000,I3187&lt;=3000),"2000-3000CC",IF(AND(I3187&gt;3000,I3187&lt;=4000),"3000-4000CC",IF(AND(I3187&gt;4000,I3187&lt;=5000),"4000-5000CC",IF(AND(I3187&gt;5000,I3187&lt;=6000),"&gt;5000CC"))))))</f>
        <v>2000-3000CC</v>
      </c>
    </row>
    <row r="3188" spans="1:11" x14ac:dyDescent="0.3">
      <c r="A3188">
        <v>4318</v>
      </c>
      <c r="B3188" t="s">
        <v>447</v>
      </c>
      <c r="C3188" s="10">
        <v>4.67</v>
      </c>
      <c r="D3188" s="3">
        <v>14748</v>
      </c>
      <c r="E3188" t="s">
        <v>12</v>
      </c>
      <c r="F3188" t="s">
        <v>8</v>
      </c>
      <c r="G3188" t="s">
        <v>9</v>
      </c>
      <c r="H3188">
        <v>2018</v>
      </c>
      <c r="I3188">
        <v>1368</v>
      </c>
      <c r="J3188" t="s">
        <v>10</v>
      </c>
      <c r="K3188" t="str">
        <f>IF(AND(I3188&gt;600,I3188&lt;=1000),"600-1000CC",IF(AND(I3188&gt;1000,I3188&lt;=2000),"1000-2000CC",IF(AND(I3188&gt;2000,I3188&lt;=3000),"2000-3000CC",IF(AND(I3188&gt;3000,I3188&lt;=4000),"3000-4000CC",IF(AND(I3188&gt;4000,I3188&lt;=5000),"4000-5000CC",IF(AND(I3188&gt;5000,I3188&lt;=6000),"&gt;5000CC"))))))</f>
        <v>1000-2000CC</v>
      </c>
    </row>
    <row r="3189" spans="1:11" x14ac:dyDescent="0.3">
      <c r="A3189">
        <v>3477</v>
      </c>
      <c r="B3189" t="s">
        <v>447</v>
      </c>
      <c r="C3189" s="10">
        <v>4.66</v>
      </c>
      <c r="D3189" s="3">
        <v>51777</v>
      </c>
      <c r="E3189" t="s">
        <v>12</v>
      </c>
      <c r="F3189" t="s">
        <v>8</v>
      </c>
      <c r="G3189" t="s">
        <v>9</v>
      </c>
      <c r="H3189">
        <v>2018</v>
      </c>
      <c r="I3189">
        <v>1197</v>
      </c>
      <c r="J3189" t="s">
        <v>10</v>
      </c>
      <c r="K3189" t="str">
        <f>IF(AND(I3189&gt;600,I3189&lt;=1000),"600-1000CC",IF(AND(I3189&gt;1000,I3189&lt;=2000),"1000-2000CC",IF(AND(I3189&gt;2000,I3189&lt;=3000),"2000-3000CC",IF(AND(I3189&gt;3000,I3189&lt;=4000),"3000-4000CC",IF(AND(I3189&gt;4000,I3189&lt;=5000),"4000-5000CC",IF(AND(I3189&gt;5000,I3189&lt;=6000),"&gt;5000CC"))))))</f>
        <v>1000-2000CC</v>
      </c>
    </row>
    <row r="3190" spans="1:11" x14ac:dyDescent="0.3">
      <c r="A3190">
        <v>3736</v>
      </c>
      <c r="B3190" t="s">
        <v>571</v>
      </c>
      <c r="C3190" s="10">
        <v>4.66</v>
      </c>
      <c r="D3190" s="3">
        <v>9006</v>
      </c>
      <c r="E3190" t="s">
        <v>12</v>
      </c>
      <c r="F3190" t="s">
        <v>8</v>
      </c>
      <c r="G3190" t="s">
        <v>9</v>
      </c>
      <c r="H3190">
        <v>2019</v>
      </c>
      <c r="I3190">
        <v>998</v>
      </c>
      <c r="J3190" t="s">
        <v>10</v>
      </c>
      <c r="K3190" t="str">
        <f>IF(AND(I3190&gt;600,I3190&lt;=1000),"600-1000CC",IF(AND(I3190&gt;1000,I3190&lt;=2000),"1000-2000CC",IF(AND(I3190&gt;2000,I3190&lt;=3000),"2000-3000CC",IF(AND(I3190&gt;3000,I3190&lt;=4000),"3000-4000CC",IF(AND(I3190&gt;4000,I3190&lt;=5000),"4000-5000CC",IF(AND(I3190&gt;5000,I3190&lt;=6000),"&gt;5000CC"))))))</f>
        <v>600-1000CC</v>
      </c>
    </row>
    <row r="3191" spans="1:11" x14ac:dyDescent="0.3">
      <c r="A3191">
        <v>79</v>
      </c>
      <c r="B3191" t="s">
        <v>87</v>
      </c>
      <c r="C3191" s="10">
        <v>4.6500000000000004</v>
      </c>
      <c r="D3191" s="3">
        <v>23000</v>
      </c>
      <c r="E3191" t="s">
        <v>12</v>
      </c>
      <c r="F3191" t="s">
        <v>8</v>
      </c>
      <c r="G3191" t="s">
        <v>9</v>
      </c>
      <c r="H3191">
        <v>2014</v>
      </c>
      <c r="I3191">
        <v>1197</v>
      </c>
      <c r="J3191" t="s">
        <v>10</v>
      </c>
      <c r="K3191" t="str">
        <f>IF(AND(I3191&gt;600,I3191&lt;=1000),"600-1000CC",IF(AND(I3191&gt;1000,I3191&lt;=2000),"1000-2000CC",IF(AND(I3191&gt;2000,I3191&lt;=3000),"2000-3000CC",IF(AND(I3191&gt;3000,I3191&lt;=4000),"3000-4000CC",IF(AND(I3191&gt;4000,I3191&lt;=5000),"4000-5000CC",IF(AND(I3191&gt;5000,I3191&lt;=6000),"&gt;5000CC"))))))</f>
        <v>1000-2000CC</v>
      </c>
    </row>
    <row r="3192" spans="1:11" x14ac:dyDescent="0.3">
      <c r="A3192">
        <v>414</v>
      </c>
      <c r="B3192" t="s">
        <v>361</v>
      </c>
      <c r="C3192" s="10">
        <v>4.6500000000000004</v>
      </c>
      <c r="D3192" s="3">
        <v>117000</v>
      </c>
      <c r="E3192" t="s">
        <v>12</v>
      </c>
      <c r="F3192" t="s">
        <v>8</v>
      </c>
      <c r="G3192" t="s">
        <v>9</v>
      </c>
      <c r="H3192">
        <v>2011</v>
      </c>
      <c r="I3192">
        <v>1591</v>
      </c>
      <c r="J3192" t="s">
        <v>10</v>
      </c>
      <c r="K3192" t="str">
        <f>IF(AND(I3192&gt;600,I3192&lt;=1000),"600-1000CC",IF(AND(I3192&gt;1000,I3192&lt;=2000),"1000-2000CC",IF(AND(I3192&gt;2000,I3192&lt;=3000),"2000-3000CC",IF(AND(I3192&gt;3000,I3192&lt;=4000),"3000-4000CC",IF(AND(I3192&gt;4000,I3192&lt;=5000),"4000-5000CC",IF(AND(I3192&gt;5000,I3192&lt;=6000),"&gt;5000CC"))))))</f>
        <v>1000-2000CC</v>
      </c>
    </row>
    <row r="3193" spans="1:11" x14ac:dyDescent="0.3">
      <c r="A3193">
        <v>594</v>
      </c>
      <c r="B3193" t="s">
        <v>495</v>
      </c>
      <c r="C3193" s="10">
        <v>4.6500000000000004</v>
      </c>
      <c r="D3193" s="3">
        <v>72000</v>
      </c>
      <c r="E3193" t="s">
        <v>242</v>
      </c>
      <c r="F3193" t="s">
        <v>8</v>
      </c>
      <c r="G3193" t="s">
        <v>9</v>
      </c>
      <c r="H3193">
        <v>2017</v>
      </c>
      <c r="I3193">
        <v>1582</v>
      </c>
      <c r="J3193" t="s">
        <v>10</v>
      </c>
      <c r="K3193" t="str">
        <f>IF(AND(I3193&gt;600,I3193&lt;=1000),"600-1000CC",IF(AND(I3193&gt;1000,I3193&lt;=2000),"1000-2000CC",IF(AND(I3193&gt;2000,I3193&lt;=3000),"2000-3000CC",IF(AND(I3193&gt;3000,I3193&lt;=4000),"3000-4000CC",IF(AND(I3193&gt;4000,I3193&lt;=5000),"4000-5000CC",IF(AND(I3193&gt;5000,I3193&lt;=6000),"&gt;5000CC"))))))</f>
        <v>1000-2000CC</v>
      </c>
    </row>
    <row r="3194" spans="1:11" x14ac:dyDescent="0.3">
      <c r="A3194">
        <v>636</v>
      </c>
      <c r="B3194" t="s">
        <v>32</v>
      </c>
      <c r="C3194" s="10">
        <v>4.6500000000000004</v>
      </c>
      <c r="D3194" s="3">
        <v>26000</v>
      </c>
      <c r="E3194" t="s">
        <v>12</v>
      </c>
      <c r="F3194" t="s">
        <v>8</v>
      </c>
      <c r="G3194" t="s">
        <v>9</v>
      </c>
      <c r="H3194">
        <v>2014</v>
      </c>
      <c r="I3194">
        <v>998</v>
      </c>
      <c r="J3194" t="s">
        <v>10</v>
      </c>
      <c r="K3194" t="str">
        <f>IF(AND(I3194&gt;600,I3194&lt;=1000),"600-1000CC",IF(AND(I3194&gt;1000,I3194&lt;=2000),"1000-2000CC",IF(AND(I3194&gt;2000,I3194&lt;=3000),"2000-3000CC",IF(AND(I3194&gt;3000,I3194&lt;=4000),"3000-4000CC",IF(AND(I3194&gt;4000,I3194&lt;=5000),"4000-5000CC",IF(AND(I3194&gt;5000,I3194&lt;=6000),"&gt;5000CC"))))))</f>
        <v>600-1000CC</v>
      </c>
    </row>
    <row r="3195" spans="1:11" x14ac:dyDescent="0.3">
      <c r="A3195">
        <v>783</v>
      </c>
      <c r="B3195" t="s">
        <v>250</v>
      </c>
      <c r="C3195" s="10">
        <v>4.6500000000000004</v>
      </c>
      <c r="D3195" s="3">
        <v>46149</v>
      </c>
      <c r="E3195" t="s">
        <v>12</v>
      </c>
      <c r="F3195" t="s">
        <v>8</v>
      </c>
      <c r="G3195" t="s">
        <v>27</v>
      </c>
      <c r="H3195">
        <v>2015</v>
      </c>
      <c r="I3195">
        <v>1497</v>
      </c>
      <c r="J3195" t="s">
        <v>10</v>
      </c>
      <c r="K3195" t="str">
        <f>IF(AND(I3195&gt;600,I3195&lt;=1000),"600-1000CC",IF(AND(I3195&gt;1000,I3195&lt;=2000),"1000-2000CC",IF(AND(I3195&gt;2000,I3195&lt;=3000),"2000-3000CC",IF(AND(I3195&gt;3000,I3195&lt;=4000),"3000-4000CC",IF(AND(I3195&gt;4000,I3195&lt;=5000),"4000-5000CC",IF(AND(I3195&gt;5000,I3195&lt;=6000),"&gt;5000CC"))))))</f>
        <v>1000-2000CC</v>
      </c>
    </row>
    <row r="3196" spans="1:11" x14ac:dyDescent="0.3">
      <c r="A3196">
        <v>1265</v>
      </c>
      <c r="B3196" t="s">
        <v>26</v>
      </c>
      <c r="C3196" s="10">
        <v>4.6500000000000004</v>
      </c>
      <c r="D3196" s="3">
        <v>64836</v>
      </c>
      <c r="E3196" t="s">
        <v>12</v>
      </c>
      <c r="F3196" t="s">
        <v>13</v>
      </c>
      <c r="G3196" t="s">
        <v>9</v>
      </c>
      <c r="H3196">
        <v>2015</v>
      </c>
      <c r="I3196">
        <v>1197</v>
      </c>
      <c r="J3196" t="s">
        <v>10</v>
      </c>
      <c r="K3196" t="str">
        <f>IF(AND(I3196&gt;600,I3196&lt;=1000),"600-1000CC",IF(AND(I3196&gt;1000,I3196&lt;=2000),"1000-2000CC",IF(AND(I3196&gt;2000,I3196&lt;=3000),"2000-3000CC",IF(AND(I3196&gt;3000,I3196&lt;=4000),"3000-4000CC",IF(AND(I3196&gt;4000,I3196&lt;=5000),"4000-5000CC",IF(AND(I3196&gt;5000,I3196&lt;=6000),"&gt;5000CC"))))))</f>
        <v>1000-2000CC</v>
      </c>
    </row>
    <row r="3197" spans="1:11" x14ac:dyDescent="0.3">
      <c r="A3197">
        <v>1321</v>
      </c>
      <c r="B3197" t="s">
        <v>871</v>
      </c>
      <c r="C3197" s="10">
        <v>4.6500000000000004</v>
      </c>
      <c r="D3197" s="3">
        <v>72000</v>
      </c>
      <c r="E3197" t="s">
        <v>7</v>
      </c>
      <c r="F3197" t="s">
        <v>8</v>
      </c>
      <c r="G3197" t="s">
        <v>9</v>
      </c>
      <c r="H3197">
        <v>2015</v>
      </c>
      <c r="I3197">
        <v>1950</v>
      </c>
      <c r="J3197" t="s">
        <v>10</v>
      </c>
      <c r="K3197" t="str">
        <f>IF(AND(I3197&gt;600,I3197&lt;=1000),"600-1000CC",IF(AND(I3197&gt;1000,I3197&lt;=2000),"1000-2000CC",IF(AND(I3197&gt;2000,I3197&lt;=3000),"2000-3000CC",IF(AND(I3197&gt;3000,I3197&lt;=4000),"3000-4000CC",IF(AND(I3197&gt;4000,I3197&lt;=5000),"4000-5000CC",IF(AND(I3197&gt;5000,I3197&lt;=6000),"&gt;5000CC"))))))</f>
        <v>1000-2000CC</v>
      </c>
    </row>
    <row r="3198" spans="1:11" x14ac:dyDescent="0.3">
      <c r="A3198">
        <v>2362</v>
      </c>
      <c r="B3198" t="s">
        <v>1020</v>
      </c>
      <c r="C3198" s="10">
        <v>4.6500000000000004</v>
      </c>
      <c r="D3198" s="3">
        <v>38800</v>
      </c>
      <c r="E3198" t="s">
        <v>12</v>
      </c>
      <c r="F3198" t="s">
        <v>8</v>
      </c>
      <c r="G3198" t="s">
        <v>27</v>
      </c>
      <c r="H3198">
        <v>2017</v>
      </c>
      <c r="I3198">
        <v>796</v>
      </c>
      <c r="J3198" t="s">
        <v>10</v>
      </c>
      <c r="K3198" t="str">
        <f>IF(AND(I3198&gt;600,I3198&lt;=1000),"600-1000CC",IF(AND(I3198&gt;1000,I3198&lt;=2000),"1000-2000CC",IF(AND(I3198&gt;2000,I3198&lt;=3000),"2000-3000CC",IF(AND(I3198&gt;3000,I3198&lt;=4000),"3000-4000CC",IF(AND(I3198&gt;4000,I3198&lt;=5000),"4000-5000CC",IF(AND(I3198&gt;5000,I3198&lt;=6000),"&gt;5000CC"))))))</f>
        <v>600-1000CC</v>
      </c>
    </row>
    <row r="3199" spans="1:11" x14ac:dyDescent="0.3">
      <c r="A3199">
        <v>2511</v>
      </c>
      <c r="B3199" t="s">
        <v>602</v>
      </c>
      <c r="C3199" s="10">
        <v>4.6500000000000004</v>
      </c>
      <c r="D3199" s="3">
        <v>60000</v>
      </c>
      <c r="E3199" t="s">
        <v>7</v>
      </c>
      <c r="F3199" t="s">
        <v>8</v>
      </c>
      <c r="G3199" t="s">
        <v>9</v>
      </c>
      <c r="H3199">
        <v>2015</v>
      </c>
      <c r="I3199">
        <v>1197</v>
      </c>
      <c r="J3199" t="s">
        <v>10</v>
      </c>
      <c r="K3199" t="str">
        <f>IF(AND(I3199&gt;600,I3199&lt;=1000),"600-1000CC",IF(AND(I3199&gt;1000,I3199&lt;=2000),"1000-2000CC",IF(AND(I3199&gt;2000,I3199&lt;=3000),"2000-3000CC",IF(AND(I3199&gt;3000,I3199&lt;=4000),"3000-4000CC",IF(AND(I3199&gt;4000,I3199&lt;=5000),"4000-5000CC",IF(AND(I3199&gt;5000,I3199&lt;=6000),"&gt;5000CC"))))))</f>
        <v>1000-2000CC</v>
      </c>
    </row>
    <row r="3200" spans="1:11" x14ac:dyDescent="0.3">
      <c r="A3200">
        <v>2546</v>
      </c>
      <c r="B3200" t="s">
        <v>1271</v>
      </c>
      <c r="C3200" s="10">
        <v>4.6500000000000004</v>
      </c>
      <c r="D3200" s="3">
        <v>74988</v>
      </c>
      <c r="E3200" t="s">
        <v>7</v>
      </c>
      <c r="F3200" t="s">
        <v>8</v>
      </c>
      <c r="G3200" t="s">
        <v>9</v>
      </c>
      <c r="H3200">
        <v>2012</v>
      </c>
      <c r="I3200">
        <v>814</v>
      </c>
      <c r="J3200" t="s">
        <v>10</v>
      </c>
      <c r="K3200" t="str">
        <f>IF(AND(I3200&gt;600,I3200&lt;=1000),"600-1000CC",IF(AND(I3200&gt;1000,I3200&lt;=2000),"1000-2000CC",IF(AND(I3200&gt;2000,I3200&lt;=3000),"2000-3000CC",IF(AND(I3200&gt;3000,I3200&lt;=4000),"3000-4000CC",IF(AND(I3200&gt;4000,I3200&lt;=5000),"4000-5000CC",IF(AND(I3200&gt;5000,I3200&lt;=6000),"&gt;5000CC"))))))</f>
        <v>600-1000CC</v>
      </c>
    </row>
    <row r="3201" spans="1:11" x14ac:dyDescent="0.3">
      <c r="A3201">
        <v>2549</v>
      </c>
      <c r="B3201" t="s">
        <v>90</v>
      </c>
      <c r="C3201" s="10">
        <v>4.6500000000000004</v>
      </c>
      <c r="D3201" s="3">
        <v>80000</v>
      </c>
      <c r="E3201" t="s">
        <v>7</v>
      </c>
      <c r="F3201" t="s">
        <v>8</v>
      </c>
      <c r="G3201" t="s">
        <v>9</v>
      </c>
      <c r="H3201">
        <v>2014</v>
      </c>
      <c r="I3201">
        <v>1198</v>
      </c>
      <c r="J3201" t="s">
        <v>10</v>
      </c>
      <c r="K3201" t="str">
        <f>IF(AND(I3201&gt;600,I3201&lt;=1000),"600-1000CC",IF(AND(I3201&gt;1000,I3201&lt;=2000),"1000-2000CC",IF(AND(I3201&gt;2000,I3201&lt;=3000),"2000-3000CC",IF(AND(I3201&gt;3000,I3201&lt;=4000),"3000-4000CC",IF(AND(I3201&gt;4000,I3201&lt;=5000),"4000-5000CC",IF(AND(I3201&gt;5000,I3201&lt;=6000),"&gt;5000CC"))))))</f>
        <v>1000-2000CC</v>
      </c>
    </row>
    <row r="3202" spans="1:11" x14ac:dyDescent="0.3">
      <c r="A3202">
        <v>2781</v>
      </c>
      <c r="B3202" t="s">
        <v>116</v>
      </c>
      <c r="C3202" s="10">
        <v>4.6500000000000004</v>
      </c>
      <c r="D3202" s="3">
        <v>64164</v>
      </c>
      <c r="E3202" t="s">
        <v>12</v>
      </c>
      <c r="F3202" t="s">
        <v>8</v>
      </c>
      <c r="G3202" t="s">
        <v>9</v>
      </c>
      <c r="H3202">
        <v>2017</v>
      </c>
      <c r="I3202">
        <v>1199</v>
      </c>
      <c r="J3202" t="s">
        <v>10</v>
      </c>
      <c r="K3202" t="str">
        <f>IF(AND(I3202&gt;600,I3202&lt;=1000),"600-1000CC",IF(AND(I3202&gt;1000,I3202&lt;=2000),"1000-2000CC",IF(AND(I3202&gt;2000,I3202&lt;=3000),"2000-3000CC",IF(AND(I3202&gt;3000,I3202&lt;=4000),"3000-4000CC",IF(AND(I3202&gt;4000,I3202&lt;=5000),"4000-5000CC",IF(AND(I3202&gt;5000,I3202&lt;=6000),"&gt;5000CC"))))))</f>
        <v>1000-2000CC</v>
      </c>
    </row>
    <row r="3203" spans="1:11" x14ac:dyDescent="0.3">
      <c r="A3203">
        <v>3161</v>
      </c>
      <c r="B3203" t="s">
        <v>688</v>
      </c>
      <c r="C3203" s="10">
        <v>4.6500000000000004</v>
      </c>
      <c r="D3203" s="3">
        <v>90000</v>
      </c>
      <c r="E3203" t="s">
        <v>12</v>
      </c>
      <c r="F3203" t="s">
        <v>8</v>
      </c>
      <c r="G3203" t="s">
        <v>9</v>
      </c>
      <c r="H3203">
        <v>2019</v>
      </c>
      <c r="I3203">
        <v>2179</v>
      </c>
      <c r="J3203" t="s">
        <v>10</v>
      </c>
      <c r="K3203" t="str">
        <f>IF(AND(I3203&gt;600,I3203&lt;=1000),"600-1000CC",IF(AND(I3203&gt;1000,I3203&lt;=2000),"1000-2000CC",IF(AND(I3203&gt;2000,I3203&lt;=3000),"2000-3000CC",IF(AND(I3203&gt;3000,I3203&lt;=4000),"3000-4000CC",IF(AND(I3203&gt;4000,I3203&lt;=5000),"4000-5000CC",IF(AND(I3203&gt;5000,I3203&lt;=6000),"&gt;5000CC"))))))</f>
        <v>2000-3000CC</v>
      </c>
    </row>
    <row r="3204" spans="1:11" x14ac:dyDescent="0.3">
      <c r="A3204">
        <v>4010</v>
      </c>
      <c r="B3204" t="s">
        <v>1675</v>
      </c>
      <c r="C3204" s="10">
        <v>4.6500000000000004</v>
      </c>
      <c r="D3204" s="3">
        <v>70611</v>
      </c>
      <c r="E3204" t="s">
        <v>7</v>
      </c>
      <c r="F3204" t="s">
        <v>8</v>
      </c>
      <c r="G3204" t="s">
        <v>9</v>
      </c>
      <c r="H3204">
        <v>2017</v>
      </c>
      <c r="I3204">
        <v>1396</v>
      </c>
      <c r="J3204" t="s">
        <v>61</v>
      </c>
      <c r="K3204" t="str">
        <f>IF(AND(I3204&gt;600,I3204&lt;=1000),"600-1000CC",IF(AND(I3204&gt;1000,I3204&lt;=2000),"1000-2000CC",IF(AND(I3204&gt;2000,I3204&lt;=3000),"2000-3000CC",IF(AND(I3204&gt;3000,I3204&lt;=4000),"3000-4000CC",IF(AND(I3204&gt;4000,I3204&lt;=5000),"4000-5000CC",IF(AND(I3204&gt;5000,I3204&lt;=6000),"&gt;5000CC"))))))</f>
        <v>1000-2000CC</v>
      </c>
    </row>
    <row r="3205" spans="1:11" x14ac:dyDescent="0.3">
      <c r="A3205">
        <v>4309</v>
      </c>
      <c r="B3205" t="s">
        <v>1418</v>
      </c>
      <c r="C3205" s="10">
        <v>4.6500000000000004</v>
      </c>
      <c r="D3205" s="3">
        <v>60130</v>
      </c>
      <c r="E3205" t="s">
        <v>7</v>
      </c>
      <c r="F3205" t="s">
        <v>8</v>
      </c>
      <c r="G3205" t="s">
        <v>27</v>
      </c>
      <c r="H3205">
        <v>2012</v>
      </c>
      <c r="I3205">
        <v>1248</v>
      </c>
      <c r="J3205" t="s">
        <v>10</v>
      </c>
      <c r="K3205" t="str">
        <f>IF(AND(I3205&gt;600,I3205&lt;=1000),"600-1000CC",IF(AND(I3205&gt;1000,I3205&lt;=2000),"1000-2000CC",IF(AND(I3205&gt;2000,I3205&lt;=3000),"2000-3000CC",IF(AND(I3205&gt;3000,I3205&lt;=4000),"3000-4000CC",IF(AND(I3205&gt;4000,I3205&lt;=5000),"4000-5000CC",IF(AND(I3205&gt;5000,I3205&lt;=6000),"&gt;5000CC"))))))</f>
        <v>1000-2000CC</v>
      </c>
    </row>
    <row r="3206" spans="1:11" x14ac:dyDescent="0.3">
      <c r="A3206">
        <v>4400</v>
      </c>
      <c r="B3206" t="s">
        <v>87</v>
      </c>
      <c r="C3206" s="10">
        <v>4.6500000000000004</v>
      </c>
      <c r="D3206" s="3">
        <v>23000</v>
      </c>
      <c r="E3206" t="s">
        <v>12</v>
      </c>
      <c r="F3206" t="s">
        <v>8</v>
      </c>
      <c r="G3206" t="s">
        <v>9</v>
      </c>
      <c r="H3206">
        <v>2014</v>
      </c>
      <c r="I3206">
        <v>1396</v>
      </c>
      <c r="J3206" t="s">
        <v>10</v>
      </c>
      <c r="K3206" t="str">
        <f>IF(AND(I3206&gt;600,I3206&lt;=1000),"600-1000CC",IF(AND(I3206&gt;1000,I3206&lt;=2000),"1000-2000CC",IF(AND(I3206&gt;2000,I3206&lt;=3000),"2000-3000CC",IF(AND(I3206&gt;3000,I3206&lt;=4000),"3000-4000CC",IF(AND(I3206&gt;4000,I3206&lt;=5000),"4000-5000CC",IF(AND(I3206&gt;5000,I3206&lt;=6000),"&gt;5000CC"))))))</f>
        <v>1000-2000CC</v>
      </c>
    </row>
    <row r="3207" spans="1:11" x14ac:dyDescent="0.3">
      <c r="A3207">
        <v>4407</v>
      </c>
      <c r="B3207" t="s">
        <v>674</v>
      </c>
      <c r="C3207" s="10">
        <v>4.6500000000000004</v>
      </c>
      <c r="D3207" s="3">
        <v>90000</v>
      </c>
      <c r="E3207" t="s">
        <v>7</v>
      </c>
      <c r="F3207" t="s">
        <v>8</v>
      </c>
      <c r="G3207" t="s">
        <v>27</v>
      </c>
      <c r="H3207">
        <v>2015</v>
      </c>
      <c r="I3207">
        <v>1197</v>
      </c>
      <c r="J3207" t="s">
        <v>10</v>
      </c>
      <c r="K3207" t="str">
        <f>IF(AND(I3207&gt;600,I3207&lt;=1000),"600-1000CC",IF(AND(I3207&gt;1000,I3207&lt;=2000),"1000-2000CC",IF(AND(I3207&gt;2000,I3207&lt;=3000),"2000-3000CC",IF(AND(I3207&gt;3000,I3207&lt;=4000),"3000-4000CC",IF(AND(I3207&gt;4000,I3207&lt;=5000),"4000-5000CC",IF(AND(I3207&gt;5000,I3207&lt;=6000),"&gt;5000CC"))))))</f>
        <v>1000-2000CC</v>
      </c>
    </row>
    <row r="3208" spans="1:11" x14ac:dyDescent="0.3">
      <c r="A3208">
        <v>4804</v>
      </c>
      <c r="B3208" t="s">
        <v>1746</v>
      </c>
      <c r="C3208" s="10">
        <v>4.6500000000000004</v>
      </c>
      <c r="D3208" s="3">
        <v>62000</v>
      </c>
      <c r="E3208" t="s">
        <v>7</v>
      </c>
      <c r="F3208" t="s">
        <v>8</v>
      </c>
      <c r="G3208" t="s">
        <v>9</v>
      </c>
      <c r="H3208">
        <v>2018</v>
      </c>
      <c r="I3208">
        <v>1498</v>
      </c>
      <c r="J3208" t="s">
        <v>10</v>
      </c>
      <c r="K3208" t="str">
        <f>IF(AND(I3208&gt;600,I3208&lt;=1000),"600-1000CC",IF(AND(I3208&gt;1000,I3208&lt;=2000),"1000-2000CC",IF(AND(I3208&gt;2000,I3208&lt;=3000),"2000-3000CC",IF(AND(I3208&gt;3000,I3208&lt;=4000),"3000-4000CC",IF(AND(I3208&gt;4000,I3208&lt;=5000),"4000-5000CC",IF(AND(I3208&gt;5000,I3208&lt;=6000),"&gt;5000CC"))))))</f>
        <v>1000-2000CC</v>
      </c>
    </row>
    <row r="3209" spans="1:11" x14ac:dyDescent="0.3">
      <c r="A3209">
        <v>4921</v>
      </c>
      <c r="B3209" t="s">
        <v>87</v>
      </c>
      <c r="C3209" s="10">
        <v>4.6500000000000004</v>
      </c>
      <c r="D3209" s="3">
        <v>23000</v>
      </c>
      <c r="E3209" t="s">
        <v>12</v>
      </c>
      <c r="F3209" t="s">
        <v>8</v>
      </c>
      <c r="G3209" t="s">
        <v>9</v>
      </c>
      <c r="H3209">
        <v>2014</v>
      </c>
      <c r="I3209">
        <v>1199</v>
      </c>
      <c r="J3209" t="s">
        <v>10</v>
      </c>
      <c r="K3209" t="str">
        <f>IF(AND(I3209&gt;600,I3209&lt;=1000),"600-1000CC",IF(AND(I3209&gt;1000,I3209&lt;=2000),"1000-2000CC",IF(AND(I3209&gt;2000,I3209&lt;=3000),"2000-3000CC",IF(AND(I3209&gt;3000,I3209&lt;=4000),"3000-4000CC",IF(AND(I3209&gt;4000,I3209&lt;=5000),"4000-5000CC",IF(AND(I3209&gt;5000,I3209&lt;=6000),"&gt;5000CC"))))))</f>
        <v>1000-2000CC</v>
      </c>
    </row>
    <row r="3210" spans="1:11" x14ac:dyDescent="0.3">
      <c r="A3210">
        <v>5134</v>
      </c>
      <c r="B3210" t="s">
        <v>381</v>
      </c>
      <c r="C3210" s="10">
        <v>4.6500000000000004</v>
      </c>
      <c r="D3210" s="3">
        <v>116560</v>
      </c>
      <c r="E3210" t="s">
        <v>12</v>
      </c>
      <c r="F3210" t="s">
        <v>8</v>
      </c>
      <c r="G3210" t="s">
        <v>9</v>
      </c>
      <c r="H3210">
        <v>2019</v>
      </c>
      <c r="I3210">
        <v>1198</v>
      </c>
      <c r="J3210" t="s">
        <v>10</v>
      </c>
      <c r="K3210" t="str">
        <f>IF(AND(I3210&gt;600,I3210&lt;=1000),"600-1000CC",IF(AND(I3210&gt;1000,I3210&lt;=2000),"1000-2000CC",IF(AND(I3210&gt;2000,I3210&lt;=3000),"2000-3000CC",IF(AND(I3210&gt;3000,I3210&lt;=4000),"3000-4000CC",IF(AND(I3210&gt;4000,I3210&lt;=5000),"4000-5000CC",IF(AND(I3210&gt;5000,I3210&lt;=6000),"&gt;5000CC"))))))</f>
        <v>1000-2000CC</v>
      </c>
    </row>
    <row r="3211" spans="1:11" x14ac:dyDescent="0.3">
      <c r="A3211">
        <v>3926</v>
      </c>
      <c r="B3211" t="s">
        <v>367</v>
      </c>
      <c r="C3211" s="10">
        <v>4.6399999999999997</v>
      </c>
      <c r="D3211" s="3">
        <v>53106</v>
      </c>
      <c r="E3211" t="s">
        <v>12</v>
      </c>
      <c r="F3211" t="s">
        <v>8</v>
      </c>
      <c r="G3211" t="s">
        <v>9</v>
      </c>
      <c r="H3211">
        <v>2018</v>
      </c>
      <c r="I3211">
        <v>1248</v>
      </c>
      <c r="J3211" t="s">
        <v>10</v>
      </c>
      <c r="K3211" t="str">
        <f>IF(AND(I3211&gt;600,I3211&lt;=1000),"600-1000CC",IF(AND(I3211&gt;1000,I3211&lt;=2000),"1000-2000CC",IF(AND(I3211&gt;2000,I3211&lt;=3000),"2000-3000CC",IF(AND(I3211&gt;3000,I3211&lt;=4000),"3000-4000CC",IF(AND(I3211&gt;4000,I3211&lt;=5000),"4000-5000CC",IF(AND(I3211&gt;5000,I3211&lt;=6000),"&gt;5000CC"))))))</f>
        <v>1000-2000CC</v>
      </c>
    </row>
    <row r="3212" spans="1:11" x14ac:dyDescent="0.3">
      <c r="A3212">
        <v>620</v>
      </c>
      <c r="B3212" t="s">
        <v>60</v>
      </c>
      <c r="C3212" s="10">
        <v>4.63</v>
      </c>
      <c r="D3212" s="3">
        <v>116509</v>
      </c>
      <c r="E3212" t="s">
        <v>7</v>
      </c>
      <c r="F3212" t="s">
        <v>8</v>
      </c>
      <c r="G3212" t="s">
        <v>27</v>
      </c>
      <c r="H3212">
        <v>2012</v>
      </c>
      <c r="I3212">
        <v>2967</v>
      </c>
      <c r="J3212" t="s">
        <v>61</v>
      </c>
      <c r="K3212" t="str">
        <f>IF(AND(I3212&gt;600,I3212&lt;=1000),"600-1000CC",IF(AND(I3212&gt;1000,I3212&lt;=2000),"1000-2000CC",IF(AND(I3212&gt;2000,I3212&lt;=3000),"2000-3000CC",IF(AND(I3212&gt;3000,I3212&lt;=4000),"3000-4000CC",IF(AND(I3212&gt;4000,I3212&lt;=5000),"4000-5000CC",IF(AND(I3212&gt;5000,I3212&lt;=6000),"&gt;5000CC"))))))</f>
        <v>2000-3000CC</v>
      </c>
    </row>
    <row r="3213" spans="1:11" x14ac:dyDescent="0.3">
      <c r="A3213">
        <v>1916</v>
      </c>
      <c r="B3213" t="s">
        <v>60</v>
      </c>
      <c r="C3213" s="10">
        <v>4.63</v>
      </c>
      <c r="D3213" s="3">
        <v>116509</v>
      </c>
      <c r="E3213" t="s">
        <v>7</v>
      </c>
      <c r="F3213" t="s">
        <v>8</v>
      </c>
      <c r="G3213" t="s">
        <v>27</v>
      </c>
      <c r="H3213">
        <v>2012</v>
      </c>
      <c r="I3213">
        <v>2894</v>
      </c>
      <c r="J3213" t="s">
        <v>127</v>
      </c>
      <c r="K3213" t="str">
        <f>IF(AND(I3213&gt;600,I3213&lt;=1000),"600-1000CC",IF(AND(I3213&gt;1000,I3213&lt;=2000),"1000-2000CC",IF(AND(I3213&gt;2000,I3213&lt;=3000),"2000-3000CC",IF(AND(I3213&gt;3000,I3213&lt;=4000),"3000-4000CC",IF(AND(I3213&gt;4000,I3213&lt;=5000),"4000-5000CC",IF(AND(I3213&gt;5000,I3213&lt;=6000),"&gt;5000CC"))))))</f>
        <v>2000-3000CC</v>
      </c>
    </row>
    <row r="3214" spans="1:11" x14ac:dyDescent="0.3">
      <c r="A3214">
        <v>2962</v>
      </c>
      <c r="B3214" t="s">
        <v>1394</v>
      </c>
      <c r="C3214" s="10">
        <v>4.63</v>
      </c>
      <c r="D3214" s="3">
        <v>93147</v>
      </c>
      <c r="E3214" t="s">
        <v>7</v>
      </c>
      <c r="F3214" t="s">
        <v>13</v>
      </c>
      <c r="G3214" t="s">
        <v>9</v>
      </c>
      <c r="H3214">
        <v>2014</v>
      </c>
      <c r="I3214">
        <v>1248</v>
      </c>
      <c r="J3214" t="s">
        <v>61</v>
      </c>
      <c r="K3214" t="str">
        <f>IF(AND(I3214&gt;600,I3214&lt;=1000),"600-1000CC",IF(AND(I3214&gt;1000,I3214&lt;=2000),"1000-2000CC",IF(AND(I3214&gt;2000,I3214&lt;=3000),"2000-3000CC",IF(AND(I3214&gt;3000,I3214&lt;=4000),"3000-4000CC",IF(AND(I3214&gt;4000,I3214&lt;=5000),"4000-5000CC",IF(AND(I3214&gt;5000,I3214&lt;=6000),"&gt;5000CC"))))))</f>
        <v>1000-2000CC</v>
      </c>
    </row>
    <row r="3215" spans="1:11" x14ac:dyDescent="0.3">
      <c r="A3215">
        <v>3492</v>
      </c>
      <c r="B3215" t="s">
        <v>394</v>
      </c>
      <c r="C3215" s="10">
        <v>4.63</v>
      </c>
      <c r="D3215" s="3">
        <v>93764</v>
      </c>
      <c r="E3215" t="s">
        <v>7</v>
      </c>
      <c r="F3215" t="s">
        <v>8</v>
      </c>
      <c r="G3215" t="s">
        <v>27</v>
      </c>
      <c r="H3215">
        <v>2013</v>
      </c>
      <c r="I3215">
        <v>1498</v>
      </c>
      <c r="J3215" t="s">
        <v>10</v>
      </c>
      <c r="K3215" t="str">
        <f>IF(AND(I3215&gt;600,I3215&lt;=1000),"600-1000CC",IF(AND(I3215&gt;1000,I3215&lt;=2000),"1000-2000CC",IF(AND(I3215&gt;2000,I3215&lt;=3000),"2000-3000CC",IF(AND(I3215&gt;3000,I3215&lt;=4000),"3000-4000CC",IF(AND(I3215&gt;4000,I3215&lt;=5000),"4000-5000CC",IF(AND(I3215&gt;5000,I3215&lt;=6000),"&gt;5000CC"))))))</f>
        <v>1000-2000CC</v>
      </c>
    </row>
    <row r="3216" spans="1:11" x14ac:dyDescent="0.3">
      <c r="A3216">
        <v>732</v>
      </c>
      <c r="B3216" t="s">
        <v>572</v>
      </c>
      <c r="C3216" s="10">
        <v>4.62</v>
      </c>
      <c r="D3216" s="3">
        <v>112696</v>
      </c>
      <c r="E3216" t="s">
        <v>12</v>
      </c>
      <c r="F3216" t="s">
        <v>8</v>
      </c>
      <c r="G3216" t="s">
        <v>27</v>
      </c>
      <c r="H3216">
        <v>2013</v>
      </c>
      <c r="I3216">
        <v>1968</v>
      </c>
      <c r="J3216" t="s">
        <v>61</v>
      </c>
      <c r="K3216" t="str">
        <f>IF(AND(I3216&gt;600,I3216&lt;=1000),"600-1000CC",IF(AND(I3216&gt;1000,I3216&lt;=2000),"1000-2000CC",IF(AND(I3216&gt;2000,I3216&lt;=3000),"2000-3000CC",IF(AND(I3216&gt;3000,I3216&lt;=4000),"3000-4000CC",IF(AND(I3216&gt;4000,I3216&lt;=5000),"4000-5000CC",IF(AND(I3216&gt;5000,I3216&lt;=6000),"&gt;5000CC"))))))</f>
        <v>1000-2000CC</v>
      </c>
    </row>
    <row r="3217" spans="1:11" x14ac:dyDescent="0.3">
      <c r="A3217">
        <v>998</v>
      </c>
      <c r="B3217" t="s">
        <v>727</v>
      </c>
      <c r="C3217" s="10">
        <v>4.62</v>
      </c>
      <c r="D3217" s="3">
        <v>151537</v>
      </c>
      <c r="E3217" t="s">
        <v>7</v>
      </c>
      <c r="F3217" t="s">
        <v>13</v>
      </c>
      <c r="G3217" t="s">
        <v>27</v>
      </c>
      <c r="H3217">
        <v>2013</v>
      </c>
      <c r="I3217">
        <v>796</v>
      </c>
      <c r="J3217" t="s">
        <v>289</v>
      </c>
      <c r="K3217" t="str">
        <f>IF(AND(I3217&gt;600,I3217&lt;=1000),"600-1000CC",IF(AND(I3217&gt;1000,I3217&lt;=2000),"1000-2000CC",IF(AND(I3217&gt;2000,I3217&lt;=3000),"2000-3000CC",IF(AND(I3217&gt;3000,I3217&lt;=4000),"3000-4000CC",IF(AND(I3217&gt;4000,I3217&lt;=5000),"4000-5000CC",IF(AND(I3217&gt;5000,I3217&lt;=6000),"&gt;5000CC"))))))</f>
        <v>600-1000CC</v>
      </c>
    </row>
    <row r="3218" spans="1:11" x14ac:dyDescent="0.3">
      <c r="A3218">
        <v>1961</v>
      </c>
      <c r="B3218" t="s">
        <v>572</v>
      </c>
      <c r="C3218" s="10">
        <v>4.62</v>
      </c>
      <c r="D3218" s="3">
        <v>112696</v>
      </c>
      <c r="E3218" t="s">
        <v>12</v>
      </c>
      <c r="F3218" t="s">
        <v>8</v>
      </c>
      <c r="G3218" t="s">
        <v>27</v>
      </c>
      <c r="H3218">
        <v>2013</v>
      </c>
      <c r="I3218">
        <v>1498</v>
      </c>
      <c r="J3218" t="s">
        <v>10</v>
      </c>
      <c r="K3218" t="str">
        <f>IF(AND(I3218&gt;600,I3218&lt;=1000),"600-1000CC",IF(AND(I3218&gt;1000,I3218&lt;=2000),"1000-2000CC",IF(AND(I3218&gt;2000,I3218&lt;=3000),"2000-3000CC",IF(AND(I3218&gt;3000,I3218&lt;=4000),"3000-4000CC",IF(AND(I3218&gt;4000,I3218&lt;=5000),"4000-5000CC",IF(AND(I3218&gt;5000,I3218&lt;=6000),"&gt;5000CC"))))))</f>
        <v>1000-2000CC</v>
      </c>
    </row>
    <row r="3219" spans="1:11" x14ac:dyDescent="0.3">
      <c r="A3219">
        <v>3212</v>
      </c>
      <c r="B3219" t="s">
        <v>447</v>
      </c>
      <c r="C3219" s="10">
        <v>4.62</v>
      </c>
      <c r="D3219" s="3">
        <v>47841</v>
      </c>
      <c r="E3219" t="s">
        <v>12</v>
      </c>
      <c r="F3219" t="s">
        <v>8</v>
      </c>
      <c r="G3219" t="s">
        <v>9</v>
      </c>
      <c r="H3219">
        <v>2018</v>
      </c>
      <c r="I3219">
        <v>1248</v>
      </c>
      <c r="J3219" t="s">
        <v>10</v>
      </c>
      <c r="K3219" t="str">
        <f>IF(AND(I3219&gt;600,I3219&lt;=1000),"600-1000CC",IF(AND(I3219&gt;1000,I3219&lt;=2000),"1000-2000CC",IF(AND(I3219&gt;2000,I3219&lt;=3000),"2000-3000CC",IF(AND(I3219&gt;3000,I3219&lt;=4000),"3000-4000CC",IF(AND(I3219&gt;4000,I3219&lt;=5000),"4000-5000CC",IF(AND(I3219&gt;5000,I3219&lt;=6000),"&gt;5000CC"))))))</f>
        <v>1000-2000CC</v>
      </c>
    </row>
    <row r="3220" spans="1:11" x14ac:dyDescent="0.3">
      <c r="A3220">
        <v>4145</v>
      </c>
      <c r="B3220" t="s">
        <v>285</v>
      </c>
      <c r="C3220" s="10">
        <v>4.62</v>
      </c>
      <c r="D3220" s="3">
        <v>81153</v>
      </c>
      <c r="E3220" t="s">
        <v>7</v>
      </c>
      <c r="F3220" t="s">
        <v>8</v>
      </c>
      <c r="G3220" t="s">
        <v>27</v>
      </c>
      <c r="H3220">
        <v>2013</v>
      </c>
      <c r="I3220">
        <v>1995</v>
      </c>
      <c r="J3220" t="s">
        <v>10</v>
      </c>
      <c r="K3220" t="str">
        <f>IF(AND(I3220&gt;600,I3220&lt;=1000),"600-1000CC",IF(AND(I3220&gt;1000,I3220&lt;=2000),"1000-2000CC",IF(AND(I3220&gt;2000,I3220&lt;=3000),"2000-3000CC",IF(AND(I3220&gt;3000,I3220&lt;=4000),"3000-4000CC",IF(AND(I3220&gt;4000,I3220&lt;=5000),"4000-5000CC",IF(AND(I3220&gt;5000,I3220&lt;=6000),"&gt;5000CC"))))))</f>
        <v>1000-2000CC</v>
      </c>
    </row>
    <row r="3221" spans="1:11" x14ac:dyDescent="0.3">
      <c r="A3221">
        <v>2600</v>
      </c>
      <c r="B3221" t="s">
        <v>361</v>
      </c>
      <c r="C3221" s="10">
        <v>4.6100000000000003</v>
      </c>
      <c r="D3221" s="3">
        <v>46000</v>
      </c>
      <c r="E3221" t="s">
        <v>12</v>
      </c>
      <c r="F3221" t="s">
        <v>8</v>
      </c>
      <c r="G3221" t="s">
        <v>9</v>
      </c>
      <c r="H3221">
        <v>2014</v>
      </c>
      <c r="I3221">
        <v>814</v>
      </c>
      <c r="J3221" t="s">
        <v>10</v>
      </c>
      <c r="K3221" t="str">
        <f>IF(AND(I3221&gt;600,I3221&lt;=1000),"600-1000CC",IF(AND(I3221&gt;1000,I3221&lt;=2000),"1000-2000CC",IF(AND(I3221&gt;2000,I3221&lt;=3000),"2000-3000CC",IF(AND(I3221&gt;3000,I3221&lt;=4000),"3000-4000CC",IF(AND(I3221&gt;4000,I3221&lt;=5000),"4000-5000CC",IF(AND(I3221&gt;5000,I3221&lt;=6000),"&gt;5000CC"))))))</f>
        <v>600-1000CC</v>
      </c>
    </row>
    <row r="3222" spans="1:11" x14ac:dyDescent="0.3">
      <c r="A3222">
        <v>3963</v>
      </c>
      <c r="B3222" t="s">
        <v>765</v>
      </c>
      <c r="C3222" s="10">
        <v>4.6100000000000003</v>
      </c>
      <c r="D3222" s="3">
        <v>59026</v>
      </c>
      <c r="E3222" t="s">
        <v>12</v>
      </c>
      <c r="F3222" t="s">
        <v>8</v>
      </c>
      <c r="G3222" t="s">
        <v>9</v>
      </c>
      <c r="H3222">
        <v>2016</v>
      </c>
      <c r="I3222">
        <v>1461</v>
      </c>
      <c r="J3222" t="s">
        <v>61</v>
      </c>
      <c r="K3222" t="str">
        <f>IF(AND(I3222&gt;600,I3222&lt;=1000),"600-1000CC",IF(AND(I3222&gt;1000,I3222&lt;=2000),"1000-2000CC",IF(AND(I3222&gt;2000,I3222&lt;=3000),"2000-3000CC",IF(AND(I3222&gt;3000,I3222&lt;=4000),"3000-4000CC",IF(AND(I3222&gt;4000,I3222&lt;=5000),"4000-5000CC",IF(AND(I3222&gt;5000,I3222&lt;=6000),"&gt;5000CC"))))))</f>
        <v>1000-2000CC</v>
      </c>
    </row>
    <row r="3223" spans="1:11" x14ac:dyDescent="0.3">
      <c r="A3223">
        <v>4141</v>
      </c>
      <c r="B3223" t="s">
        <v>638</v>
      </c>
      <c r="C3223" s="10">
        <v>4.6100000000000003</v>
      </c>
      <c r="D3223" s="3">
        <v>31202</v>
      </c>
      <c r="E3223" t="s">
        <v>7</v>
      </c>
      <c r="F3223" t="s">
        <v>8</v>
      </c>
      <c r="G3223" t="s">
        <v>75</v>
      </c>
      <c r="H3223">
        <v>2016</v>
      </c>
      <c r="I3223">
        <v>2987</v>
      </c>
      <c r="J3223" t="s">
        <v>61</v>
      </c>
      <c r="K3223" t="str">
        <f>IF(AND(I3223&gt;600,I3223&lt;=1000),"600-1000CC",IF(AND(I3223&gt;1000,I3223&lt;=2000),"1000-2000CC",IF(AND(I3223&gt;2000,I3223&lt;=3000),"2000-3000CC",IF(AND(I3223&gt;3000,I3223&lt;=4000),"3000-4000CC",IF(AND(I3223&gt;4000,I3223&lt;=5000),"4000-5000CC",IF(AND(I3223&gt;5000,I3223&lt;=6000),"&gt;5000CC"))))))</f>
        <v>2000-3000CC</v>
      </c>
    </row>
    <row r="3224" spans="1:11" x14ac:dyDescent="0.3">
      <c r="A3224">
        <v>4185</v>
      </c>
      <c r="B3224" t="s">
        <v>464</v>
      </c>
      <c r="C3224" s="10">
        <v>4.6100000000000003</v>
      </c>
      <c r="D3224" s="3">
        <v>85004</v>
      </c>
      <c r="E3224" t="s">
        <v>12</v>
      </c>
      <c r="F3224" t="s">
        <v>8</v>
      </c>
      <c r="G3224" t="s">
        <v>27</v>
      </c>
      <c r="H3224">
        <v>2014</v>
      </c>
      <c r="I3224">
        <v>1950</v>
      </c>
      <c r="J3224" t="s">
        <v>10</v>
      </c>
      <c r="K3224" t="str">
        <f>IF(AND(I3224&gt;600,I3224&lt;=1000),"600-1000CC",IF(AND(I3224&gt;1000,I3224&lt;=2000),"1000-2000CC",IF(AND(I3224&gt;2000,I3224&lt;=3000),"2000-3000CC",IF(AND(I3224&gt;3000,I3224&lt;=4000),"3000-4000CC",IF(AND(I3224&gt;4000,I3224&lt;=5000),"4000-5000CC",IF(AND(I3224&gt;5000,I3224&lt;=6000),"&gt;5000CC"))))))</f>
        <v>1000-2000CC</v>
      </c>
    </row>
    <row r="3225" spans="1:11" x14ac:dyDescent="0.3">
      <c r="A3225">
        <v>5051</v>
      </c>
      <c r="B3225" t="s">
        <v>1175</v>
      </c>
      <c r="C3225" s="10">
        <v>4.6100000000000003</v>
      </c>
      <c r="D3225" s="3">
        <v>5246</v>
      </c>
      <c r="E3225" t="s">
        <v>12</v>
      </c>
      <c r="F3225" t="s">
        <v>8</v>
      </c>
      <c r="G3225" t="s">
        <v>9</v>
      </c>
      <c r="H3225">
        <v>2019</v>
      </c>
      <c r="I3225">
        <v>799</v>
      </c>
      <c r="J3225" t="s">
        <v>10</v>
      </c>
      <c r="K3225" t="str">
        <f>IF(AND(I3225&gt;600,I3225&lt;=1000),"600-1000CC",IF(AND(I3225&gt;1000,I3225&lt;=2000),"1000-2000CC",IF(AND(I3225&gt;2000,I3225&lt;=3000),"2000-3000CC",IF(AND(I3225&gt;3000,I3225&lt;=4000),"3000-4000CC",IF(AND(I3225&gt;4000,I3225&lt;=5000),"4000-5000CC",IF(AND(I3225&gt;5000,I3225&lt;=6000),"&gt;5000CC"))))))</f>
        <v>600-1000CC</v>
      </c>
    </row>
    <row r="3226" spans="1:11" x14ac:dyDescent="0.3">
      <c r="A3226">
        <v>80</v>
      </c>
      <c r="B3226" t="s">
        <v>88</v>
      </c>
      <c r="C3226" s="10">
        <v>4.5999999999999996</v>
      </c>
      <c r="D3226" s="3">
        <v>45000</v>
      </c>
      <c r="E3226" t="s">
        <v>12</v>
      </c>
      <c r="F3226" t="s">
        <v>8</v>
      </c>
      <c r="G3226" t="s">
        <v>9</v>
      </c>
      <c r="H3226">
        <v>2019</v>
      </c>
      <c r="I3226">
        <v>1197</v>
      </c>
      <c r="J3226" t="s">
        <v>10</v>
      </c>
      <c r="K3226" t="str">
        <f>IF(AND(I3226&gt;600,I3226&lt;=1000),"600-1000CC",IF(AND(I3226&gt;1000,I3226&lt;=2000),"1000-2000CC",IF(AND(I3226&gt;2000,I3226&lt;=3000),"2000-3000CC",IF(AND(I3226&gt;3000,I3226&lt;=4000),"3000-4000CC",IF(AND(I3226&gt;4000,I3226&lt;=5000),"4000-5000CC",IF(AND(I3226&gt;5000,I3226&lt;=6000),"&gt;5000CC"))))))</f>
        <v>1000-2000CC</v>
      </c>
    </row>
    <row r="3227" spans="1:11" x14ac:dyDescent="0.3">
      <c r="A3227">
        <v>91</v>
      </c>
      <c r="B3227" t="s">
        <v>99</v>
      </c>
      <c r="C3227" s="10">
        <v>4.5999999999999996</v>
      </c>
      <c r="D3227" s="3">
        <v>29900</v>
      </c>
      <c r="E3227" t="s">
        <v>12</v>
      </c>
      <c r="F3227" t="s">
        <v>8</v>
      </c>
      <c r="G3227" t="s">
        <v>9</v>
      </c>
      <c r="H3227">
        <v>2015</v>
      </c>
      <c r="I3227">
        <v>1197</v>
      </c>
      <c r="J3227" t="s">
        <v>10</v>
      </c>
      <c r="K3227" t="str">
        <f>IF(AND(I3227&gt;600,I3227&lt;=1000),"600-1000CC",IF(AND(I3227&gt;1000,I3227&lt;=2000),"1000-2000CC",IF(AND(I3227&gt;2000,I3227&lt;=3000),"2000-3000CC",IF(AND(I3227&gt;3000,I3227&lt;=4000),"3000-4000CC",IF(AND(I3227&gt;4000,I3227&lt;=5000),"4000-5000CC",IF(AND(I3227&gt;5000,I3227&lt;=6000),"&gt;5000CC"))))))</f>
        <v>1000-2000CC</v>
      </c>
    </row>
    <row r="3228" spans="1:11" x14ac:dyDescent="0.3">
      <c r="A3228">
        <v>127</v>
      </c>
      <c r="B3228" t="s">
        <v>99</v>
      </c>
      <c r="C3228" s="10">
        <v>4.5999999999999996</v>
      </c>
      <c r="D3228" s="3">
        <v>60000</v>
      </c>
      <c r="E3228" t="s">
        <v>12</v>
      </c>
      <c r="F3228" t="s">
        <v>8</v>
      </c>
      <c r="G3228" t="s">
        <v>9</v>
      </c>
      <c r="H3228">
        <v>2016</v>
      </c>
      <c r="I3228">
        <v>1197</v>
      </c>
      <c r="J3228" t="s">
        <v>10</v>
      </c>
      <c r="K3228" t="str">
        <f>IF(AND(I3228&gt;600,I3228&lt;=1000),"600-1000CC",IF(AND(I3228&gt;1000,I3228&lt;=2000),"1000-2000CC",IF(AND(I3228&gt;2000,I3228&lt;=3000),"2000-3000CC",IF(AND(I3228&gt;3000,I3228&lt;=4000),"3000-4000CC",IF(AND(I3228&gt;4000,I3228&lt;=5000),"4000-5000CC",IF(AND(I3228&gt;5000,I3228&lt;=6000),"&gt;5000CC"))))))</f>
        <v>1000-2000CC</v>
      </c>
    </row>
    <row r="3229" spans="1:11" x14ac:dyDescent="0.3">
      <c r="A3229">
        <v>351</v>
      </c>
      <c r="B3229" t="s">
        <v>318</v>
      </c>
      <c r="C3229" s="10">
        <v>4.5999999999999996</v>
      </c>
      <c r="D3229" s="3">
        <v>96000</v>
      </c>
      <c r="E3229" t="s">
        <v>12</v>
      </c>
      <c r="F3229" t="s">
        <v>13</v>
      </c>
      <c r="G3229" t="s">
        <v>27</v>
      </c>
      <c r="H3229">
        <v>2010</v>
      </c>
      <c r="I3229">
        <v>1497</v>
      </c>
      <c r="J3229" t="s">
        <v>10</v>
      </c>
      <c r="K3229" t="str">
        <f>IF(AND(I3229&gt;600,I3229&lt;=1000),"600-1000CC",IF(AND(I3229&gt;1000,I3229&lt;=2000),"1000-2000CC",IF(AND(I3229&gt;2000,I3229&lt;=3000),"2000-3000CC",IF(AND(I3229&gt;3000,I3229&lt;=4000),"3000-4000CC",IF(AND(I3229&gt;4000,I3229&lt;=5000),"4000-5000CC",IF(AND(I3229&gt;5000,I3229&lt;=6000),"&gt;5000CC"))))))</f>
        <v>1000-2000CC</v>
      </c>
    </row>
    <row r="3230" spans="1:11" x14ac:dyDescent="0.3">
      <c r="A3230">
        <v>487</v>
      </c>
      <c r="B3230" t="s">
        <v>425</v>
      </c>
      <c r="C3230" s="10">
        <v>4.5999999999999996</v>
      </c>
      <c r="D3230" s="3">
        <v>40000</v>
      </c>
      <c r="E3230" t="s">
        <v>12</v>
      </c>
      <c r="F3230" t="s">
        <v>13</v>
      </c>
      <c r="G3230" t="s">
        <v>27</v>
      </c>
      <c r="H3230">
        <v>2017</v>
      </c>
      <c r="I3230">
        <v>1498</v>
      </c>
      <c r="J3230" t="s">
        <v>10</v>
      </c>
      <c r="K3230" t="str">
        <f>IF(AND(I3230&gt;600,I3230&lt;=1000),"600-1000CC",IF(AND(I3230&gt;1000,I3230&lt;=2000),"1000-2000CC",IF(AND(I3230&gt;2000,I3230&lt;=3000),"2000-3000CC",IF(AND(I3230&gt;3000,I3230&lt;=4000),"3000-4000CC",IF(AND(I3230&gt;4000,I3230&lt;=5000),"4000-5000CC",IF(AND(I3230&gt;5000,I3230&lt;=6000),"&gt;5000CC"))))))</f>
        <v>1000-2000CC</v>
      </c>
    </row>
    <row r="3231" spans="1:11" x14ac:dyDescent="0.3">
      <c r="A3231">
        <v>878</v>
      </c>
      <c r="B3231" t="s">
        <v>430</v>
      </c>
      <c r="C3231" s="10">
        <v>4.5999999999999996</v>
      </c>
      <c r="D3231" s="3">
        <v>80000</v>
      </c>
      <c r="E3231" t="s">
        <v>7</v>
      </c>
      <c r="F3231" t="s">
        <v>8</v>
      </c>
      <c r="G3231" t="s">
        <v>27</v>
      </c>
      <c r="H3231">
        <v>2014</v>
      </c>
      <c r="I3231">
        <v>1582</v>
      </c>
      <c r="J3231" t="s">
        <v>61</v>
      </c>
      <c r="K3231" t="str">
        <f>IF(AND(I3231&gt;600,I3231&lt;=1000),"600-1000CC",IF(AND(I3231&gt;1000,I3231&lt;=2000),"1000-2000CC",IF(AND(I3231&gt;2000,I3231&lt;=3000),"2000-3000CC",IF(AND(I3231&gt;3000,I3231&lt;=4000),"3000-4000CC",IF(AND(I3231&gt;4000,I3231&lt;=5000),"4000-5000CC",IF(AND(I3231&gt;5000,I3231&lt;=6000),"&gt;5000CC"))))))</f>
        <v>1000-2000CC</v>
      </c>
    </row>
    <row r="3232" spans="1:11" x14ac:dyDescent="0.3">
      <c r="A3232">
        <v>1589</v>
      </c>
      <c r="B3232" t="s">
        <v>321</v>
      </c>
      <c r="C3232" s="10">
        <v>4.5999999999999996</v>
      </c>
      <c r="D3232" s="3">
        <v>60000</v>
      </c>
      <c r="E3232" t="s">
        <v>12</v>
      </c>
      <c r="F3232" t="s">
        <v>8</v>
      </c>
      <c r="G3232" t="s">
        <v>27</v>
      </c>
      <c r="H3232">
        <v>2015</v>
      </c>
      <c r="I3232">
        <v>1968</v>
      </c>
      <c r="J3232" t="s">
        <v>10</v>
      </c>
      <c r="K3232" t="str">
        <f>IF(AND(I3232&gt;600,I3232&lt;=1000),"600-1000CC",IF(AND(I3232&gt;1000,I3232&lt;=2000),"1000-2000CC",IF(AND(I3232&gt;2000,I3232&lt;=3000),"2000-3000CC",IF(AND(I3232&gt;3000,I3232&lt;=4000),"3000-4000CC",IF(AND(I3232&gt;4000,I3232&lt;=5000),"4000-5000CC",IF(AND(I3232&gt;5000,I3232&lt;=6000),"&gt;5000CC"))))))</f>
        <v>1000-2000CC</v>
      </c>
    </row>
    <row r="3233" spans="1:11" x14ac:dyDescent="0.3">
      <c r="A3233">
        <v>2341</v>
      </c>
      <c r="B3233" t="s">
        <v>785</v>
      </c>
      <c r="C3233" s="10">
        <v>4.5999999999999996</v>
      </c>
      <c r="D3233" s="3">
        <v>40000</v>
      </c>
      <c r="E3233" t="s">
        <v>12</v>
      </c>
      <c r="F3233" t="s">
        <v>8</v>
      </c>
      <c r="G3233" t="s">
        <v>9</v>
      </c>
      <c r="H3233">
        <v>2016</v>
      </c>
      <c r="I3233">
        <v>1968</v>
      </c>
      <c r="J3233" t="s">
        <v>10</v>
      </c>
      <c r="K3233" t="str">
        <f>IF(AND(I3233&gt;600,I3233&lt;=1000),"600-1000CC",IF(AND(I3233&gt;1000,I3233&lt;=2000),"1000-2000CC",IF(AND(I3233&gt;2000,I3233&lt;=3000),"2000-3000CC",IF(AND(I3233&gt;3000,I3233&lt;=4000),"3000-4000CC",IF(AND(I3233&gt;4000,I3233&lt;=5000),"4000-5000CC",IF(AND(I3233&gt;5000,I3233&lt;=6000),"&gt;5000CC"))))))</f>
        <v>1000-2000CC</v>
      </c>
    </row>
    <row r="3234" spans="1:11" x14ac:dyDescent="0.3">
      <c r="A3234">
        <v>2879</v>
      </c>
      <c r="B3234" t="s">
        <v>722</v>
      </c>
      <c r="C3234" s="10">
        <v>4.5999999999999996</v>
      </c>
      <c r="D3234" s="3">
        <v>110000</v>
      </c>
      <c r="E3234" t="s">
        <v>7</v>
      </c>
      <c r="F3234" t="s">
        <v>8</v>
      </c>
      <c r="G3234" t="s">
        <v>27</v>
      </c>
      <c r="H3234">
        <v>2014</v>
      </c>
      <c r="I3234">
        <v>1248</v>
      </c>
      <c r="J3234" t="s">
        <v>10</v>
      </c>
      <c r="K3234" t="str">
        <f>IF(AND(I3234&gt;600,I3234&lt;=1000),"600-1000CC",IF(AND(I3234&gt;1000,I3234&lt;=2000),"1000-2000CC",IF(AND(I3234&gt;2000,I3234&lt;=3000),"2000-3000CC",IF(AND(I3234&gt;3000,I3234&lt;=4000),"3000-4000CC",IF(AND(I3234&gt;4000,I3234&lt;=5000),"4000-5000CC",IF(AND(I3234&gt;5000,I3234&lt;=6000),"&gt;5000CC"))))))</f>
        <v>1000-2000CC</v>
      </c>
    </row>
    <row r="3235" spans="1:11" x14ac:dyDescent="0.3">
      <c r="A3235">
        <v>3331</v>
      </c>
      <c r="B3235" t="s">
        <v>1180</v>
      </c>
      <c r="C3235" s="10">
        <v>4.5999999999999996</v>
      </c>
      <c r="D3235" s="3">
        <v>30000</v>
      </c>
      <c r="E3235" t="s">
        <v>7</v>
      </c>
      <c r="F3235" t="s">
        <v>8</v>
      </c>
      <c r="G3235" t="s">
        <v>9</v>
      </c>
      <c r="H3235">
        <v>2015</v>
      </c>
      <c r="I3235">
        <v>2993</v>
      </c>
      <c r="J3235" t="s">
        <v>10</v>
      </c>
      <c r="K3235" t="str">
        <f>IF(AND(I3235&gt;600,I3235&lt;=1000),"600-1000CC",IF(AND(I3235&gt;1000,I3235&lt;=2000),"1000-2000CC",IF(AND(I3235&gt;2000,I3235&lt;=3000),"2000-3000CC",IF(AND(I3235&gt;3000,I3235&lt;=4000),"3000-4000CC",IF(AND(I3235&gt;4000,I3235&lt;=5000),"4000-5000CC",IF(AND(I3235&gt;5000,I3235&lt;=6000),"&gt;5000CC"))))))</f>
        <v>2000-3000CC</v>
      </c>
    </row>
    <row r="3236" spans="1:11" x14ac:dyDescent="0.3">
      <c r="A3236">
        <v>3900</v>
      </c>
      <c r="B3236" t="s">
        <v>1652</v>
      </c>
      <c r="C3236" s="10">
        <v>4.5999999999999996</v>
      </c>
      <c r="D3236" s="3">
        <v>35000</v>
      </c>
      <c r="E3236" t="s">
        <v>12</v>
      </c>
      <c r="F3236" t="s">
        <v>8</v>
      </c>
      <c r="G3236" t="s">
        <v>9</v>
      </c>
      <c r="H3236">
        <v>2020</v>
      </c>
      <c r="I3236">
        <v>1396</v>
      </c>
      <c r="J3236" t="s">
        <v>10</v>
      </c>
      <c r="K3236" t="str">
        <f>IF(AND(I3236&gt;600,I3236&lt;=1000),"600-1000CC",IF(AND(I3236&gt;1000,I3236&lt;=2000),"1000-2000CC",IF(AND(I3236&gt;2000,I3236&lt;=3000),"2000-3000CC",IF(AND(I3236&gt;3000,I3236&lt;=4000),"3000-4000CC",IF(AND(I3236&gt;4000,I3236&lt;=5000),"4000-5000CC",IF(AND(I3236&gt;5000,I3236&lt;=6000),"&gt;5000CC"))))))</f>
        <v>1000-2000CC</v>
      </c>
    </row>
    <row r="3237" spans="1:11" x14ac:dyDescent="0.3">
      <c r="A3237">
        <v>4401</v>
      </c>
      <c r="B3237" t="s">
        <v>88</v>
      </c>
      <c r="C3237" s="10">
        <v>4.5999999999999996</v>
      </c>
      <c r="D3237" s="3">
        <v>45000</v>
      </c>
      <c r="E3237" t="s">
        <v>12</v>
      </c>
      <c r="F3237" t="s">
        <v>8</v>
      </c>
      <c r="G3237" t="s">
        <v>9</v>
      </c>
      <c r="H3237">
        <v>2019</v>
      </c>
      <c r="I3237">
        <v>1495</v>
      </c>
      <c r="J3237" t="s">
        <v>10</v>
      </c>
      <c r="K3237" t="str">
        <f>IF(AND(I3237&gt;600,I3237&lt;=1000),"600-1000CC",IF(AND(I3237&gt;1000,I3237&lt;=2000),"1000-2000CC",IF(AND(I3237&gt;2000,I3237&lt;=3000),"2000-3000CC",IF(AND(I3237&gt;3000,I3237&lt;=4000),"3000-4000CC",IF(AND(I3237&gt;4000,I3237&lt;=5000),"4000-5000CC",IF(AND(I3237&gt;5000,I3237&lt;=6000),"&gt;5000CC"))))))</f>
        <v>1000-2000CC</v>
      </c>
    </row>
    <row r="3238" spans="1:11" x14ac:dyDescent="0.3">
      <c r="A3238">
        <v>4922</v>
      </c>
      <c r="B3238" t="s">
        <v>88</v>
      </c>
      <c r="C3238" s="10">
        <v>4.5999999999999996</v>
      </c>
      <c r="D3238" s="3">
        <v>45000</v>
      </c>
      <c r="E3238" t="s">
        <v>12</v>
      </c>
      <c r="F3238" t="s">
        <v>8</v>
      </c>
      <c r="G3238" t="s">
        <v>9</v>
      </c>
      <c r="H3238">
        <v>2019</v>
      </c>
      <c r="I3238">
        <v>2499</v>
      </c>
      <c r="J3238" t="s">
        <v>10</v>
      </c>
      <c r="K3238" t="str">
        <f>IF(AND(I3238&gt;600,I3238&lt;=1000),"600-1000CC",IF(AND(I3238&gt;1000,I3238&lt;=2000),"1000-2000CC",IF(AND(I3238&gt;2000,I3238&lt;=3000),"2000-3000CC",IF(AND(I3238&gt;3000,I3238&lt;=4000),"3000-4000CC",IF(AND(I3238&gt;4000,I3238&lt;=5000),"4000-5000CC",IF(AND(I3238&gt;5000,I3238&lt;=6000),"&gt;5000CC"))))))</f>
        <v>2000-3000CC</v>
      </c>
    </row>
    <row r="3239" spans="1:11" x14ac:dyDescent="0.3">
      <c r="A3239">
        <v>2967</v>
      </c>
      <c r="B3239" t="s">
        <v>109</v>
      </c>
      <c r="C3239" s="10">
        <v>4.59</v>
      </c>
      <c r="D3239" s="3">
        <v>55133</v>
      </c>
      <c r="E3239" t="s">
        <v>7</v>
      </c>
      <c r="F3239" t="s">
        <v>8</v>
      </c>
      <c r="G3239" t="s">
        <v>9</v>
      </c>
      <c r="H3239">
        <v>2016</v>
      </c>
      <c r="I3239">
        <v>1196</v>
      </c>
      <c r="J3239" t="s">
        <v>61</v>
      </c>
      <c r="K3239" t="str">
        <f>IF(AND(I3239&gt;600,I3239&lt;=1000),"600-1000CC",IF(AND(I3239&gt;1000,I3239&lt;=2000),"1000-2000CC",IF(AND(I3239&gt;2000,I3239&lt;=3000),"2000-3000CC",IF(AND(I3239&gt;3000,I3239&lt;=4000),"3000-4000CC",IF(AND(I3239&gt;4000,I3239&lt;=5000),"4000-5000CC",IF(AND(I3239&gt;5000,I3239&lt;=6000),"&gt;5000CC"))))))</f>
        <v>1000-2000CC</v>
      </c>
    </row>
    <row r="3240" spans="1:11" x14ac:dyDescent="0.3">
      <c r="A3240">
        <v>4081</v>
      </c>
      <c r="B3240" t="s">
        <v>32</v>
      </c>
      <c r="C3240" s="10">
        <v>4.59</v>
      </c>
      <c r="D3240" s="3">
        <v>39592</v>
      </c>
      <c r="E3240" t="s">
        <v>12</v>
      </c>
      <c r="F3240" t="s">
        <v>8</v>
      </c>
      <c r="G3240" t="s">
        <v>9</v>
      </c>
      <c r="H3240">
        <v>2017</v>
      </c>
      <c r="I3240">
        <v>1995</v>
      </c>
      <c r="J3240" t="s">
        <v>10</v>
      </c>
      <c r="K3240" t="str">
        <f>IF(AND(I3240&gt;600,I3240&lt;=1000),"600-1000CC",IF(AND(I3240&gt;1000,I3240&lt;=2000),"1000-2000CC",IF(AND(I3240&gt;2000,I3240&lt;=3000),"2000-3000CC",IF(AND(I3240&gt;3000,I3240&lt;=4000),"3000-4000CC",IF(AND(I3240&gt;4000,I3240&lt;=5000),"4000-5000CC",IF(AND(I3240&gt;5000,I3240&lt;=6000),"&gt;5000CC"))))))</f>
        <v>1000-2000CC</v>
      </c>
    </row>
    <row r="3241" spans="1:11" x14ac:dyDescent="0.3">
      <c r="A3241">
        <v>4250</v>
      </c>
      <c r="B3241" t="s">
        <v>62</v>
      </c>
      <c r="C3241" s="10">
        <v>4.58</v>
      </c>
      <c r="D3241" s="3">
        <v>72009</v>
      </c>
      <c r="E3241" t="s">
        <v>12</v>
      </c>
      <c r="F3241" t="s">
        <v>8</v>
      </c>
      <c r="G3241" t="s">
        <v>9</v>
      </c>
      <c r="H3241">
        <v>2016</v>
      </c>
      <c r="I3241">
        <v>1956</v>
      </c>
      <c r="J3241" t="s">
        <v>10</v>
      </c>
      <c r="K3241" t="str">
        <f>IF(AND(I3241&gt;600,I3241&lt;=1000),"600-1000CC",IF(AND(I3241&gt;1000,I3241&lt;=2000),"1000-2000CC",IF(AND(I3241&gt;2000,I3241&lt;=3000),"2000-3000CC",IF(AND(I3241&gt;3000,I3241&lt;=4000),"3000-4000CC",IF(AND(I3241&gt;4000,I3241&lt;=5000),"4000-5000CC",IF(AND(I3241&gt;5000,I3241&lt;=6000),"&gt;5000CC"))))))</f>
        <v>1000-2000CC</v>
      </c>
    </row>
    <row r="3242" spans="1:11" x14ac:dyDescent="0.3">
      <c r="A3242">
        <v>5129</v>
      </c>
      <c r="B3242" t="s">
        <v>17</v>
      </c>
      <c r="C3242" s="10">
        <v>4.57</v>
      </c>
      <c r="D3242" s="3">
        <v>92028</v>
      </c>
      <c r="E3242" t="s">
        <v>12</v>
      </c>
      <c r="F3242" t="s">
        <v>13</v>
      </c>
      <c r="G3242" t="s">
        <v>27</v>
      </c>
      <c r="H3242">
        <v>2015</v>
      </c>
      <c r="I3242">
        <v>1198</v>
      </c>
      <c r="J3242" t="s">
        <v>10</v>
      </c>
      <c r="K3242" t="str">
        <f>IF(AND(I3242&gt;600,I3242&lt;=1000),"600-1000CC",IF(AND(I3242&gt;1000,I3242&lt;=2000),"1000-2000CC",IF(AND(I3242&gt;2000,I3242&lt;=3000),"2000-3000CC",IF(AND(I3242&gt;3000,I3242&lt;=4000),"3000-4000CC",IF(AND(I3242&gt;4000,I3242&lt;=5000),"4000-5000CC",IF(AND(I3242&gt;5000,I3242&lt;=6000),"&gt;5000CC"))))))</f>
        <v>1000-2000CC</v>
      </c>
    </row>
    <row r="3243" spans="1:11" x14ac:dyDescent="0.3">
      <c r="A3243">
        <v>1110</v>
      </c>
      <c r="B3243" t="s">
        <v>728</v>
      </c>
      <c r="C3243" s="10">
        <v>4.5599999999999996</v>
      </c>
      <c r="D3243" s="3">
        <v>94025</v>
      </c>
      <c r="E3243" t="s">
        <v>12</v>
      </c>
      <c r="F3243" t="s">
        <v>8</v>
      </c>
      <c r="G3243" t="s">
        <v>9</v>
      </c>
      <c r="H3243">
        <v>2017</v>
      </c>
      <c r="I3243">
        <v>998</v>
      </c>
      <c r="J3243" t="s">
        <v>10</v>
      </c>
      <c r="K3243" t="str">
        <f>IF(AND(I3243&gt;600,I3243&lt;=1000),"600-1000CC",IF(AND(I3243&gt;1000,I3243&lt;=2000),"1000-2000CC",IF(AND(I3243&gt;2000,I3243&lt;=3000),"2000-3000CC",IF(AND(I3243&gt;3000,I3243&lt;=4000),"3000-4000CC",IF(AND(I3243&gt;4000,I3243&lt;=5000),"4000-5000CC",IF(AND(I3243&gt;5000,I3243&lt;=6000),"&gt;5000CC"))))))</f>
        <v>600-1000CC</v>
      </c>
    </row>
    <row r="3244" spans="1:11" x14ac:dyDescent="0.3">
      <c r="A3244">
        <v>1379</v>
      </c>
      <c r="B3244" t="s">
        <v>728</v>
      </c>
      <c r="C3244" s="10">
        <v>4.5599999999999996</v>
      </c>
      <c r="D3244" s="3">
        <v>94025</v>
      </c>
      <c r="E3244" t="s">
        <v>12</v>
      </c>
      <c r="F3244" t="s">
        <v>8</v>
      </c>
      <c r="G3244" t="s">
        <v>9</v>
      </c>
      <c r="H3244">
        <v>2017</v>
      </c>
      <c r="I3244">
        <v>998</v>
      </c>
      <c r="J3244" t="s">
        <v>10</v>
      </c>
      <c r="K3244" t="str">
        <f>IF(AND(I3244&gt;600,I3244&lt;=1000),"600-1000CC",IF(AND(I3244&gt;1000,I3244&lt;=2000),"1000-2000CC",IF(AND(I3244&gt;2000,I3244&lt;=3000),"2000-3000CC",IF(AND(I3244&gt;3000,I3244&lt;=4000),"3000-4000CC",IF(AND(I3244&gt;4000,I3244&lt;=5000),"4000-5000CC",IF(AND(I3244&gt;5000,I3244&lt;=6000),"&gt;5000CC"))))))</f>
        <v>600-1000CC</v>
      </c>
    </row>
    <row r="3245" spans="1:11" x14ac:dyDescent="0.3">
      <c r="A3245">
        <v>4878</v>
      </c>
      <c r="B3245" t="s">
        <v>762</v>
      </c>
      <c r="C3245" s="10">
        <v>4.5599999999999996</v>
      </c>
      <c r="D3245" s="3">
        <v>65281</v>
      </c>
      <c r="E3245" t="s">
        <v>7</v>
      </c>
      <c r="F3245" t="s">
        <v>8</v>
      </c>
      <c r="G3245" t="s">
        <v>27</v>
      </c>
      <c r="H3245">
        <v>2015</v>
      </c>
      <c r="I3245">
        <v>1197</v>
      </c>
      <c r="J3245" t="s">
        <v>289</v>
      </c>
      <c r="K3245" t="str">
        <f>IF(AND(I3245&gt;600,I3245&lt;=1000),"600-1000CC",IF(AND(I3245&gt;1000,I3245&lt;=2000),"1000-2000CC",IF(AND(I3245&gt;2000,I3245&lt;=3000),"2000-3000CC",IF(AND(I3245&gt;3000,I3245&lt;=4000),"3000-4000CC",IF(AND(I3245&gt;4000,I3245&lt;=5000),"4000-5000CC",IF(AND(I3245&gt;5000,I3245&lt;=6000),"&gt;5000CC"))))))</f>
        <v>1000-2000CC</v>
      </c>
    </row>
    <row r="3246" spans="1:11" x14ac:dyDescent="0.3">
      <c r="A3246">
        <v>4951</v>
      </c>
      <c r="B3246" t="s">
        <v>1834</v>
      </c>
      <c r="C3246" s="10">
        <v>4.5599999999999996</v>
      </c>
      <c r="D3246" s="3">
        <v>122759</v>
      </c>
      <c r="E3246" t="s">
        <v>7</v>
      </c>
      <c r="F3246" t="s">
        <v>8</v>
      </c>
      <c r="G3246" t="s">
        <v>9</v>
      </c>
      <c r="H3246">
        <v>2015</v>
      </c>
      <c r="I3246">
        <v>2494</v>
      </c>
      <c r="J3246" t="s">
        <v>10</v>
      </c>
      <c r="K3246" t="str">
        <f>IF(AND(I3246&gt;600,I3246&lt;=1000),"600-1000CC",IF(AND(I3246&gt;1000,I3246&lt;=2000),"1000-2000CC",IF(AND(I3246&gt;2000,I3246&lt;=3000),"2000-3000CC",IF(AND(I3246&gt;3000,I3246&lt;=4000),"3000-4000CC",IF(AND(I3246&gt;4000,I3246&lt;=5000),"4000-5000CC",IF(AND(I3246&gt;5000,I3246&lt;=6000),"&gt;5000CC"))))))</f>
        <v>2000-3000CC</v>
      </c>
    </row>
    <row r="3247" spans="1:11" x14ac:dyDescent="0.3">
      <c r="A3247">
        <v>1495</v>
      </c>
      <c r="B3247" t="s">
        <v>900</v>
      </c>
      <c r="C3247" s="10">
        <v>4.55</v>
      </c>
      <c r="D3247" s="3">
        <v>66000</v>
      </c>
      <c r="E3247" t="s">
        <v>12</v>
      </c>
      <c r="F3247" t="s">
        <v>8</v>
      </c>
      <c r="G3247" t="s">
        <v>27</v>
      </c>
      <c r="H3247">
        <v>2016</v>
      </c>
      <c r="I3247">
        <v>1461</v>
      </c>
      <c r="J3247" t="s">
        <v>10</v>
      </c>
      <c r="K3247" t="str">
        <f>IF(AND(I3247&gt;600,I3247&lt;=1000),"600-1000CC",IF(AND(I3247&gt;1000,I3247&lt;=2000),"1000-2000CC",IF(AND(I3247&gt;2000,I3247&lt;=3000),"2000-3000CC",IF(AND(I3247&gt;3000,I3247&lt;=4000),"3000-4000CC",IF(AND(I3247&gt;4000,I3247&lt;=5000),"4000-5000CC",IF(AND(I3247&gt;5000,I3247&lt;=6000),"&gt;5000CC"))))))</f>
        <v>1000-2000CC</v>
      </c>
    </row>
    <row r="3248" spans="1:11" x14ac:dyDescent="0.3">
      <c r="A3248">
        <v>4283</v>
      </c>
      <c r="B3248" t="s">
        <v>1470</v>
      </c>
      <c r="C3248" s="10">
        <v>4.55</v>
      </c>
      <c r="D3248" s="3">
        <v>66001</v>
      </c>
      <c r="E3248" t="s">
        <v>7</v>
      </c>
      <c r="F3248" t="s">
        <v>8</v>
      </c>
      <c r="G3248" t="s">
        <v>27</v>
      </c>
      <c r="H3248">
        <v>2014</v>
      </c>
      <c r="I3248">
        <v>1197</v>
      </c>
      <c r="J3248" t="s">
        <v>10</v>
      </c>
      <c r="K3248" t="str">
        <f>IF(AND(I3248&gt;600,I3248&lt;=1000),"600-1000CC",IF(AND(I3248&gt;1000,I3248&lt;=2000),"1000-2000CC",IF(AND(I3248&gt;2000,I3248&lt;=3000),"2000-3000CC",IF(AND(I3248&gt;3000,I3248&lt;=4000),"3000-4000CC",IF(AND(I3248&gt;4000,I3248&lt;=5000),"4000-5000CC",IF(AND(I3248&gt;5000,I3248&lt;=6000),"&gt;5000CC"))))))</f>
        <v>1000-2000CC</v>
      </c>
    </row>
    <row r="3249" spans="1:11" x14ac:dyDescent="0.3">
      <c r="A3249">
        <v>4548</v>
      </c>
      <c r="B3249" t="s">
        <v>189</v>
      </c>
      <c r="C3249" s="10">
        <v>4.55</v>
      </c>
      <c r="D3249" s="3">
        <v>127509</v>
      </c>
      <c r="E3249" t="s">
        <v>12</v>
      </c>
      <c r="F3249" t="s">
        <v>8</v>
      </c>
      <c r="G3249" t="s">
        <v>9</v>
      </c>
      <c r="H3249">
        <v>2017</v>
      </c>
      <c r="I3249">
        <v>1197</v>
      </c>
      <c r="J3249" t="s">
        <v>10</v>
      </c>
      <c r="K3249" t="str">
        <f>IF(AND(I3249&gt;600,I3249&lt;=1000),"600-1000CC",IF(AND(I3249&gt;1000,I3249&lt;=2000),"1000-2000CC",IF(AND(I3249&gt;2000,I3249&lt;=3000),"2000-3000CC",IF(AND(I3249&gt;3000,I3249&lt;=4000),"3000-4000CC",IF(AND(I3249&gt;4000,I3249&lt;=5000),"4000-5000CC",IF(AND(I3249&gt;5000,I3249&lt;=6000),"&gt;5000CC"))))))</f>
        <v>1000-2000CC</v>
      </c>
    </row>
    <row r="3250" spans="1:11" x14ac:dyDescent="0.3">
      <c r="A3250">
        <v>3135</v>
      </c>
      <c r="B3250" t="s">
        <v>785</v>
      </c>
      <c r="C3250" s="10">
        <v>4.54</v>
      </c>
      <c r="D3250" s="3">
        <v>40000</v>
      </c>
      <c r="E3250" t="s">
        <v>12</v>
      </c>
      <c r="F3250" t="s">
        <v>8</v>
      </c>
      <c r="G3250" t="s">
        <v>9</v>
      </c>
      <c r="H3250">
        <v>2019</v>
      </c>
      <c r="I3250">
        <v>1120</v>
      </c>
      <c r="J3250" t="s">
        <v>10</v>
      </c>
      <c r="K3250" t="str">
        <f>IF(AND(I3250&gt;600,I3250&lt;=1000),"600-1000CC",IF(AND(I3250&gt;1000,I3250&lt;=2000),"1000-2000CC",IF(AND(I3250&gt;2000,I3250&lt;=3000),"2000-3000CC",IF(AND(I3250&gt;3000,I3250&lt;=4000),"3000-4000CC",IF(AND(I3250&gt;4000,I3250&lt;=5000),"4000-5000CC",IF(AND(I3250&gt;5000,I3250&lt;=6000),"&gt;5000CC"))))))</f>
        <v>1000-2000CC</v>
      </c>
    </row>
    <row r="3251" spans="1:11" x14ac:dyDescent="0.3">
      <c r="A3251">
        <v>3197</v>
      </c>
      <c r="B3251" t="s">
        <v>1246</v>
      </c>
      <c r="C3251" s="10">
        <v>4.54</v>
      </c>
      <c r="D3251" s="3">
        <v>85890</v>
      </c>
      <c r="E3251" t="s">
        <v>7</v>
      </c>
      <c r="F3251" t="s">
        <v>8</v>
      </c>
      <c r="G3251" t="s">
        <v>9</v>
      </c>
      <c r="H3251">
        <v>2015</v>
      </c>
      <c r="I3251">
        <v>624</v>
      </c>
      <c r="J3251" t="s">
        <v>10</v>
      </c>
      <c r="K3251" t="str">
        <f>IF(AND(I3251&gt;600,I3251&lt;=1000),"600-1000CC",IF(AND(I3251&gt;1000,I3251&lt;=2000),"1000-2000CC",IF(AND(I3251&gt;2000,I3251&lt;=3000),"2000-3000CC",IF(AND(I3251&gt;3000,I3251&lt;=4000),"3000-4000CC",IF(AND(I3251&gt;4000,I3251&lt;=5000),"4000-5000CC",IF(AND(I3251&gt;5000,I3251&lt;=6000),"&gt;5000CC"))))))</f>
        <v>600-1000CC</v>
      </c>
    </row>
    <row r="3252" spans="1:11" x14ac:dyDescent="0.3">
      <c r="A3252">
        <v>4733</v>
      </c>
      <c r="B3252" t="s">
        <v>107</v>
      </c>
      <c r="C3252" s="10">
        <v>4.54</v>
      </c>
      <c r="D3252" s="3">
        <v>23677</v>
      </c>
      <c r="E3252" t="s">
        <v>12</v>
      </c>
      <c r="F3252" t="s">
        <v>8</v>
      </c>
      <c r="G3252" t="s">
        <v>9</v>
      </c>
      <c r="H3252">
        <v>2016</v>
      </c>
      <c r="I3252">
        <v>1197</v>
      </c>
      <c r="J3252" t="s">
        <v>10</v>
      </c>
      <c r="K3252" t="str">
        <f>IF(AND(I3252&gt;600,I3252&lt;=1000),"600-1000CC",IF(AND(I3252&gt;1000,I3252&lt;=2000),"1000-2000CC",IF(AND(I3252&gt;2000,I3252&lt;=3000),"2000-3000CC",IF(AND(I3252&gt;3000,I3252&lt;=4000),"3000-4000CC",IF(AND(I3252&gt;4000,I3252&lt;=5000),"4000-5000CC",IF(AND(I3252&gt;5000,I3252&lt;=6000),"&gt;5000CC"))))))</f>
        <v>1000-2000CC</v>
      </c>
    </row>
    <row r="3253" spans="1:11" x14ac:dyDescent="0.3">
      <c r="A3253">
        <v>5014</v>
      </c>
      <c r="B3253" t="s">
        <v>447</v>
      </c>
      <c r="C3253" s="10">
        <v>4.54</v>
      </c>
      <c r="D3253" s="3">
        <v>74334</v>
      </c>
      <c r="E3253" t="s">
        <v>12</v>
      </c>
      <c r="F3253" t="s">
        <v>8</v>
      </c>
      <c r="G3253" t="s">
        <v>9</v>
      </c>
      <c r="H3253">
        <v>2018</v>
      </c>
      <c r="I3253">
        <v>796</v>
      </c>
      <c r="J3253" t="s">
        <v>10</v>
      </c>
      <c r="K3253" t="str">
        <f>IF(AND(I3253&gt;600,I3253&lt;=1000),"600-1000CC",IF(AND(I3253&gt;1000,I3253&lt;=2000),"1000-2000CC",IF(AND(I3253&gt;2000,I3253&lt;=3000),"2000-3000CC",IF(AND(I3253&gt;3000,I3253&lt;=4000),"3000-4000CC",IF(AND(I3253&gt;4000,I3253&lt;=5000),"4000-5000CC",IF(AND(I3253&gt;5000,I3253&lt;=6000),"&gt;5000CC"))))))</f>
        <v>600-1000CC</v>
      </c>
    </row>
    <row r="3254" spans="1:11" x14ac:dyDescent="0.3">
      <c r="A3254">
        <v>5171</v>
      </c>
      <c r="B3254" t="s">
        <v>43</v>
      </c>
      <c r="C3254" s="10">
        <v>4.54</v>
      </c>
      <c r="D3254" s="3">
        <v>22055</v>
      </c>
      <c r="E3254" t="s">
        <v>12</v>
      </c>
      <c r="F3254" t="s">
        <v>8</v>
      </c>
      <c r="G3254" t="s">
        <v>9</v>
      </c>
      <c r="H3254">
        <v>2016</v>
      </c>
      <c r="I3254">
        <v>799</v>
      </c>
      <c r="J3254" t="s">
        <v>10</v>
      </c>
      <c r="K3254" t="str">
        <f>IF(AND(I3254&gt;600,I3254&lt;=1000),"600-1000CC",IF(AND(I3254&gt;1000,I3254&lt;=2000),"1000-2000CC",IF(AND(I3254&gt;2000,I3254&lt;=3000),"2000-3000CC",IF(AND(I3254&gt;3000,I3254&lt;=4000),"3000-4000CC",IF(AND(I3254&gt;4000,I3254&lt;=5000),"4000-5000CC",IF(AND(I3254&gt;5000,I3254&lt;=6000),"&gt;5000CC"))))))</f>
        <v>600-1000CC</v>
      </c>
    </row>
    <row r="3255" spans="1:11" x14ac:dyDescent="0.3">
      <c r="A3255">
        <v>324</v>
      </c>
      <c r="B3255" t="s">
        <v>299</v>
      </c>
      <c r="C3255" s="10">
        <v>4.53</v>
      </c>
      <c r="D3255" s="3">
        <v>44487</v>
      </c>
      <c r="E3255" t="s">
        <v>7</v>
      </c>
      <c r="F3255" t="s">
        <v>8</v>
      </c>
      <c r="G3255" t="s">
        <v>27</v>
      </c>
      <c r="H3255">
        <v>2014</v>
      </c>
      <c r="I3255">
        <v>1498</v>
      </c>
      <c r="J3255" t="s">
        <v>10</v>
      </c>
      <c r="K3255" t="str">
        <f>IF(AND(I3255&gt;600,I3255&lt;=1000),"600-1000CC",IF(AND(I3255&gt;1000,I3255&lt;=2000),"1000-2000CC",IF(AND(I3255&gt;2000,I3255&lt;=3000),"2000-3000CC",IF(AND(I3255&gt;3000,I3255&lt;=4000),"3000-4000CC",IF(AND(I3255&gt;4000,I3255&lt;=5000),"4000-5000CC",IF(AND(I3255&gt;5000,I3255&lt;=6000),"&gt;5000CC"))))))</f>
        <v>1000-2000CC</v>
      </c>
    </row>
    <row r="3256" spans="1:11" x14ac:dyDescent="0.3">
      <c r="A3256">
        <v>524</v>
      </c>
      <c r="B3256" t="s">
        <v>450</v>
      </c>
      <c r="C3256" s="10">
        <v>4.53</v>
      </c>
      <c r="D3256" s="3">
        <v>22915</v>
      </c>
      <c r="E3256" t="s">
        <v>12</v>
      </c>
      <c r="F3256" t="s">
        <v>8</v>
      </c>
      <c r="G3256" t="s">
        <v>9</v>
      </c>
      <c r="H3256">
        <v>2017</v>
      </c>
      <c r="I3256">
        <v>1197</v>
      </c>
      <c r="J3256" t="s">
        <v>10</v>
      </c>
      <c r="K3256" t="str">
        <f>IF(AND(I3256&gt;600,I3256&lt;=1000),"600-1000CC",IF(AND(I3256&gt;1000,I3256&lt;=2000),"1000-2000CC",IF(AND(I3256&gt;2000,I3256&lt;=3000),"2000-3000CC",IF(AND(I3256&gt;3000,I3256&lt;=4000),"3000-4000CC",IF(AND(I3256&gt;4000,I3256&lt;=5000),"4000-5000CC",IF(AND(I3256&gt;5000,I3256&lt;=6000),"&gt;5000CC"))))))</f>
        <v>1000-2000CC</v>
      </c>
    </row>
    <row r="3257" spans="1:11" x14ac:dyDescent="0.3">
      <c r="A3257">
        <v>293</v>
      </c>
      <c r="B3257" t="s">
        <v>44</v>
      </c>
      <c r="C3257" s="10">
        <v>4.5199999999999996</v>
      </c>
      <c r="D3257" s="3">
        <v>24395</v>
      </c>
      <c r="E3257" t="s">
        <v>12</v>
      </c>
      <c r="F3257" t="s">
        <v>8</v>
      </c>
      <c r="G3257" t="s">
        <v>9</v>
      </c>
      <c r="H3257">
        <v>2016</v>
      </c>
      <c r="I3257">
        <v>1197</v>
      </c>
      <c r="J3257" t="s">
        <v>10</v>
      </c>
      <c r="K3257" t="str">
        <f>IF(AND(I3257&gt;600,I3257&lt;=1000),"600-1000CC",IF(AND(I3257&gt;1000,I3257&lt;=2000),"1000-2000CC",IF(AND(I3257&gt;2000,I3257&lt;=3000),"2000-3000CC",IF(AND(I3257&gt;3000,I3257&lt;=4000),"3000-4000CC",IF(AND(I3257&gt;4000,I3257&lt;=5000),"4000-5000CC",IF(AND(I3257&gt;5000,I3257&lt;=6000),"&gt;5000CC"))))))</f>
        <v>1000-2000CC</v>
      </c>
    </row>
    <row r="3258" spans="1:11" x14ac:dyDescent="0.3">
      <c r="A3258">
        <v>3757</v>
      </c>
      <c r="B3258" t="s">
        <v>405</v>
      </c>
      <c r="C3258" s="10">
        <v>4.5199999999999996</v>
      </c>
      <c r="D3258" s="3">
        <v>15845</v>
      </c>
      <c r="E3258" t="s">
        <v>12</v>
      </c>
      <c r="F3258" t="s">
        <v>8</v>
      </c>
      <c r="G3258" t="s">
        <v>9</v>
      </c>
      <c r="H3258">
        <v>2019</v>
      </c>
      <c r="I3258">
        <v>1248</v>
      </c>
      <c r="J3258" t="s">
        <v>10</v>
      </c>
      <c r="K3258" t="str">
        <f>IF(AND(I3258&gt;600,I3258&lt;=1000),"600-1000CC",IF(AND(I3258&gt;1000,I3258&lt;=2000),"1000-2000CC",IF(AND(I3258&gt;2000,I3258&lt;=3000),"2000-3000CC",IF(AND(I3258&gt;3000,I3258&lt;=4000),"3000-4000CC",IF(AND(I3258&gt;4000,I3258&lt;=5000),"4000-5000CC",IF(AND(I3258&gt;5000,I3258&lt;=6000),"&gt;5000CC"))))))</f>
        <v>1000-2000CC</v>
      </c>
    </row>
    <row r="3259" spans="1:11" x14ac:dyDescent="0.3">
      <c r="A3259">
        <v>4207</v>
      </c>
      <c r="B3259" t="s">
        <v>76</v>
      </c>
      <c r="C3259" s="10">
        <v>4.5199999999999996</v>
      </c>
      <c r="D3259" s="3">
        <v>50141</v>
      </c>
      <c r="E3259" t="s">
        <v>7</v>
      </c>
      <c r="F3259" t="s">
        <v>8</v>
      </c>
      <c r="G3259" t="s">
        <v>27</v>
      </c>
      <c r="H3259">
        <v>2014</v>
      </c>
      <c r="I3259">
        <v>999</v>
      </c>
      <c r="J3259" t="s">
        <v>10</v>
      </c>
      <c r="K3259" t="str">
        <f>IF(AND(I3259&gt;600,I3259&lt;=1000),"600-1000CC",IF(AND(I3259&gt;1000,I3259&lt;=2000),"1000-2000CC",IF(AND(I3259&gt;2000,I3259&lt;=3000),"2000-3000CC",IF(AND(I3259&gt;3000,I3259&lt;=4000),"3000-4000CC",IF(AND(I3259&gt;4000,I3259&lt;=5000),"4000-5000CC",IF(AND(I3259&gt;5000,I3259&lt;=6000),"&gt;5000CC"))))))</f>
        <v>600-1000CC</v>
      </c>
    </row>
    <row r="3260" spans="1:11" x14ac:dyDescent="0.3">
      <c r="A3260">
        <v>141</v>
      </c>
      <c r="B3260" t="s">
        <v>146</v>
      </c>
      <c r="C3260" s="10">
        <v>4.51</v>
      </c>
      <c r="D3260" s="3">
        <v>67000</v>
      </c>
      <c r="E3260" t="s">
        <v>7</v>
      </c>
      <c r="F3260" t="s">
        <v>8</v>
      </c>
      <c r="G3260" t="s">
        <v>9</v>
      </c>
      <c r="H3260">
        <v>2017</v>
      </c>
      <c r="I3260">
        <v>1248</v>
      </c>
      <c r="J3260" t="s">
        <v>10</v>
      </c>
      <c r="K3260" t="str">
        <f>IF(AND(I3260&gt;600,I3260&lt;=1000),"600-1000CC",IF(AND(I3260&gt;1000,I3260&lt;=2000),"1000-2000CC",IF(AND(I3260&gt;2000,I3260&lt;=3000),"2000-3000CC",IF(AND(I3260&gt;3000,I3260&lt;=4000),"3000-4000CC",IF(AND(I3260&gt;4000,I3260&lt;=5000),"4000-5000CC",IF(AND(I3260&gt;5000,I3260&lt;=6000),"&gt;5000CC"))))))</f>
        <v>1000-2000CC</v>
      </c>
    </row>
    <row r="3261" spans="1:11" x14ac:dyDescent="0.3">
      <c r="A3261">
        <v>752</v>
      </c>
      <c r="B3261" t="s">
        <v>583</v>
      </c>
      <c r="C3261" s="10">
        <v>4.51</v>
      </c>
      <c r="D3261" s="3">
        <v>55362</v>
      </c>
      <c r="E3261" t="s">
        <v>242</v>
      </c>
      <c r="F3261" t="s">
        <v>8</v>
      </c>
      <c r="G3261" t="s">
        <v>9</v>
      </c>
      <c r="H3261">
        <v>2017</v>
      </c>
      <c r="I3261">
        <v>1582</v>
      </c>
      <c r="J3261" t="s">
        <v>10</v>
      </c>
      <c r="K3261" t="str">
        <f>IF(AND(I3261&gt;600,I3261&lt;=1000),"600-1000CC",IF(AND(I3261&gt;1000,I3261&lt;=2000),"1000-2000CC",IF(AND(I3261&gt;2000,I3261&lt;=3000),"2000-3000CC",IF(AND(I3261&gt;3000,I3261&lt;=4000),"3000-4000CC",IF(AND(I3261&gt;4000,I3261&lt;=5000),"4000-5000CC",IF(AND(I3261&gt;5000,I3261&lt;=6000),"&gt;5000CC"))))))</f>
        <v>1000-2000CC</v>
      </c>
    </row>
    <row r="3262" spans="1:11" x14ac:dyDescent="0.3">
      <c r="A3262">
        <v>1974</v>
      </c>
      <c r="B3262" t="s">
        <v>583</v>
      </c>
      <c r="C3262" s="10">
        <v>4.51</v>
      </c>
      <c r="D3262" s="3">
        <v>55362</v>
      </c>
      <c r="E3262" t="s">
        <v>242</v>
      </c>
      <c r="F3262" t="s">
        <v>8</v>
      </c>
      <c r="G3262" t="s">
        <v>9</v>
      </c>
      <c r="H3262">
        <v>2017</v>
      </c>
      <c r="I3262">
        <v>999</v>
      </c>
      <c r="J3262" t="s">
        <v>10</v>
      </c>
      <c r="K3262" t="str">
        <f>IF(AND(I3262&gt;600,I3262&lt;=1000),"600-1000CC",IF(AND(I3262&gt;1000,I3262&lt;=2000),"1000-2000CC",IF(AND(I3262&gt;2000,I3262&lt;=3000),"2000-3000CC",IF(AND(I3262&gt;3000,I3262&lt;=4000),"3000-4000CC",IF(AND(I3262&gt;4000,I3262&lt;=5000),"4000-5000CC",IF(AND(I3262&gt;5000,I3262&lt;=6000),"&gt;5000CC"))))))</f>
        <v>600-1000CC</v>
      </c>
    </row>
    <row r="3263" spans="1:11" x14ac:dyDescent="0.3">
      <c r="A3263">
        <v>4059</v>
      </c>
      <c r="B3263" t="s">
        <v>1275</v>
      </c>
      <c r="C3263" s="10">
        <v>4.51</v>
      </c>
      <c r="D3263" s="3">
        <v>21538</v>
      </c>
      <c r="E3263" t="s">
        <v>12</v>
      </c>
      <c r="F3263" t="s">
        <v>8</v>
      </c>
      <c r="G3263" t="s">
        <v>9</v>
      </c>
      <c r="H3263">
        <v>2019</v>
      </c>
      <c r="I3263">
        <v>1364</v>
      </c>
      <c r="J3263" t="s">
        <v>10</v>
      </c>
      <c r="K3263" t="str">
        <f>IF(AND(I3263&gt;600,I3263&lt;=1000),"600-1000CC",IF(AND(I3263&gt;1000,I3263&lt;=2000),"1000-2000CC",IF(AND(I3263&gt;2000,I3263&lt;=3000),"2000-3000CC",IF(AND(I3263&gt;3000,I3263&lt;=4000),"3000-4000CC",IF(AND(I3263&gt;4000,I3263&lt;=5000),"4000-5000CC",IF(AND(I3263&gt;5000,I3263&lt;=6000),"&gt;5000CC"))))))</f>
        <v>1000-2000CC</v>
      </c>
    </row>
    <row r="3264" spans="1:11" x14ac:dyDescent="0.3">
      <c r="A3264">
        <v>99</v>
      </c>
      <c r="B3264" t="s">
        <v>107</v>
      </c>
      <c r="C3264" s="10">
        <v>4.5</v>
      </c>
      <c r="D3264" s="3">
        <v>67000</v>
      </c>
      <c r="E3264" t="s">
        <v>12</v>
      </c>
      <c r="F3264" t="s">
        <v>8</v>
      </c>
      <c r="G3264" t="s">
        <v>9</v>
      </c>
      <c r="H3264">
        <v>2015</v>
      </c>
      <c r="I3264">
        <v>1198</v>
      </c>
      <c r="J3264" t="s">
        <v>10</v>
      </c>
      <c r="K3264" t="str">
        <f>IF(AND(I3264&gt;600,I3264&lt;=1000),"600-1000CC",IF(AND(I3264&gt;1000,I3264&lt;=2000),"1000-2000CC",IF(AND(I3264&gt;2000,I3264&lt;=3000),"2000-3000CC",IF(AND(I3264&gt;3000,I3264&lt;=4000),"3000-4000CC",IF(AND(I3264&gt;4000,I3264&lt;=5000),"4000-5000CC",IF(AND(I3264&gt;5000,I3264&lt;=6000),"&gt;5000CC"))))))</f>
        <v>1000-2000CC</v>
      </c>
    </row>
    <row r="3265" spans="1:11" x14ac:dyDescent="0.3">
      <c r="A3265">
        <v>113</v>
      </c>
      <c r="B3265" t="s">
        <v>43</v>
      </c>
      <c r="C3265" s="10">
        <v>4.5</v>
      </c>
      <c r="D3265" s="3">
        <v>30000</v>
      </c>
      <c r="E3265" t="s">
        <v>12</v>
      </c>
      <c r="F3265" t="s">
        <v>8</v>
      </c>
      <c r="G3265" t="s">
        <v>9</v>
      </c>
      <c r="H3265">
        <v>2015</v>
      </c>
      <c r="I3265">
        <v>1198</v>
      </c>
      <c r="J3265" t="s">
        <v>10</v>
      </c>
      <c r="K3265" t="str">
        <f>IF(AND(I3265&gt;600,I3265&lt;=1000),"600-1000CC",IF(AND(I3265&gt;1000,I3265&lt;=2000),"1000-2000CC",IF(AND(I3265&gt;2000,I3265&lt;=3000),"2000-3000CC",IF(AND(I3265&gt;3000,I3265&lt;=4000),"3000-4000CC",IF(AND(I3265&gt;4000,I3265&lt;=5000),"4000-5000CC",IF(AND(I3265&gt;5000,I3265&lt;=6000),"&gt;5000CC"))))))</f>
        <v>1000-2000CC</v>
      </c>
    </row>
    <row r="3266" spans="1:11" x14ac:dyDescent="0.3">
      <c r="A3266">
        <v>189</v>
      </c>
      <c r="B3266" t="s">
        <v>99</v>
      </c>
      <c r="C3266" s="10">
        <v>4.5</v>
      </c>
      <c r="D3266" s="3">
        <v>20000</v>
      </c>
      <c r="E3266" t="s">
        <v>12</v>
      </c>
      <c r="F3266" t="s">
        <v>8</v>
      </c>
      <c r="G3266" t="s">
        <v>27</v>
      </c>
      <c r="H3266">
        <v>2017</v>
      </c>
      <c r="I3266">
        <v>1197</v>
      </c>
      <c r="J3266" t="s">
        <v>10</v>
      </c>
      <c r="K3266" t="str">
        <f>IF(AND(I3266&gt;600,I3266&lt;=1000),"600-1000CC",IF(AND(I3266&gt;1000,I3266&lt;=2000),"1000-2000CC",IF(AND(I3266&gt;2000,I3266&lt;=3000),"2000-3000CC",IF(AND(I3266&gt;3000,I3266&lt;=4000),"3000-4000CC",IF(AND(I3266&gt;4000,I3266&lt;=5000),"4000-5000CC",IF(AND(I3266&gt;5000,I3266&lt;=6000),"&gt;5000CC"))))))</f>
        <v>1000-2000CC</v>
      </c>
    </row>
    <row r="3267" spans="1:11" x14ac:dyDescent="0.3">
      <c r="A3267">
        <v>875</v>
      </c>
      <c r="B3267" t="s">
        <v>651</v>
      </c>
      <c r="C3267" s="10">
        <v>4.5</v>
      </c>
      <c r="D3267" s="3">
        <v>160000</v>
      </c>
      <c r="E3267" t="s">
        <v>7</v>
      </c>
      <c r="F3267" t="s">
        <v>8</v>
      </c>
      <c r="G3267" t="s">
        <v>27</v>
      </c>
      <c r="H3267">
        <v>2013</v>
      </c>
      <c r="I3267">
        <v>2967</v>
      </c>
      <c r="J3267" t="s">
        <v>10</v>
      </c>
      <c r="K3267" t="str">
        <f>IF(AND(I3267&gt;600,I3267&lt;=1000),"600-1000CC",IF(AND(I3267&gt;1000,I3267&lt;=2000),"1000-2000CC",IF(AND(I3267&gt;2000,I3267&lt;=3000),"2000-3000CC",IF(AND(I3267&gt;3000,I3267&lt;=4000),"3000-4000CC",IF(AND(I3267&gt;4000,I3267&lt;=5000),"4000-5000CC",IF(AND(I3267&gt;5000,I3267&lt;=6000),"&gt;5000CC"))))))</f>
        <v>2000-3000CC</v>
      </c>
    </row>
    <row r="3268" spans="1:11" x14ac:dyDescent="0.3">
      <c r="A3268">
        <v>885</v>
      </c>
      <c r="B3268" t="s">
        <v>656</v>
      </c>
      <c r="C3268" s="10">
        <v>4.5</v>
      </c>
      <c r="D3268" s="3">
        <v>80105</v>
      </c>
      <c r="E3268" t="s">
        <v>7</v>
      </c>
      <c r="F3268" t="s">
        <v>13</v>
      </c>
      <c r="G3268" t="s">
        <v>27</v>
      </c>
      <c r="H3268">
        <v>2016</v>
      </c>
      <c r="I3268">
        <v>999</v>
      </c>
      <c r="J3268" t="s">
        <v>10</v>
      </c>
      <c r="K3268" t="str">
        <f>IF(AND(I3268&gt;600,I3268&lt;=1000),"600-1000CC",IF(AND(I3268&gt;1000,I3268&lt;=2000),"1000-2000CC",IF(AND(I3268&gt;2000,I3268&lt;=3000),"2000-3000CC",IF(AND(I3268&gt;3000,I3268&lt;=4000),"3000-4000CC",IF(AND(I3268&gt;4000,I3268&lt;=5000),"4000-5000CC",IF(AND(I3268&gt;5000,I3268&lt;=6000),"&gt;5000CC"))))))</f>
        <v>600-1000CC</v>
      </c>
    </row>
    <row r="3269" spans="1:11" x14ac:dyDescent="0.3">
      <c r="A3269">
        <v>911</v>
      </c>
      <c r="B3269" t="s">
        <v>672</v>
      </c>
      <c r="C3269" s="10">
        <v>4.5</v>
      </c>
      <c r="D3269" s="3">
        <v>80250</v>
      </c>
      <c r="E3269" t="s">
        <v>7</v>
      </c>
      <c r="F3269" t="s">
        <v>8</v>
      </c>
      <c r="G3269" t="s">
        <v>27</v>
      </c>
      <c r="H3269">
        <v>2014</v>
      </c>
      <c r="I3269">
        <v>1396</v>
      </c>
      <c r="J3269" t="s">
        <v>10</v>
      </c>
      <c r="K3269" t="str">
        <f>IF(AND(I3269&gt;600,I3269&lt;=1000),"600-1000CC",IF(AND(I3269&gt;1000,I3269&lt;=2000),"1000-2000CC",IF(AND(I3269&gt;2000,I3269&lt;=3000),"2000-3000CC",IF(AND(I3269&gt;3000,I3269&lt;=4000),"3000-4000CC",IF(AND(I3269&gt;4000,I3269&lt;=5000),"4000-5000CC",IF(AND(I3269&gt;5000,I3269&lt;=6000),"&gt;5000CC"))))))</f>
        <v>1000-2000CC</v>
      </c>
    </row>
    <row r="3270" spans="1:11" x14ac:dyDescent="0.3">
      <c r="A3270">
        <v>1137</v>
      </c>
      <c r="B3270" t="s">
        <v>767</v>
      </c>
      <c r="C3270" s="10">
        <v>4.5</v>
      </c>
      <c r="D3270" s="3">
        <v>75000</v>
      </c>
      <c r="E3270" t="s">
        <v>7</v>
      </c>
      <c r="F3270" t="s">
        <v>8</v>
      </c>
      <c r="G3270" t="s">
        <v>9</v>
      </c>
      <c r="H3270">
        <v>2013</v>
      </c>
      <c r="I3270">
        <v>1198</v>
      </c>
      <c r="J3270" t="s">
        <v>10</v>
      </c>
      <c r="K3270" t="str">
        <f>IF(AND(I3270&gt;600,I3270&lt;=1000),"600-1000CC",IF(AND(I3270&gt;1000,I3270&lt;=2000),"1000-2000CC",IF(AND(I3270&gt;2000,I3270&lt;=3000),"2000-3000CC",IF(AND(I3270&gt;3000,I3270&lt;=4000),"3000-4000CC",IF(AND(I3270&gt;4000,I3270&lt;=5000),"4000-5000CC",IF(AND(I3270&gt;5000,I3270&lt;=6000),"&gt;5000CC"))))))</f>
        <v>1000-2000CC</v>
      </c>
    </row>
    <row r="3271" spans="1:11" x14ac:dyDescent="0.3">
      <c r="A3271">
        <v>1411</v>
      </c>
      <c r="B3271" t="s">
        <v>767</v>
      </c>
      <c r="C3271" s="10">
        <v>4.5</v>
      </c>
      <c r="D3271" s="3">
        <v>75000</v>
      </c>
      <c r="E3271" t="s">
        <v>7</v>
      </c>
      <c r="F3271" t="s">
        <v>8</v>
      </c>
      <c r="G3271" t="s">
        <v>9</v>
      </c>
      <c r="H3271">
        <v>2013</v>
      </c>
      <c r="I3271">
        <v>1150</v>
      </c>
      <c r="J3271" t="s">
        <v>10</v>
      </c>
      <c r="K3271" t="str">
        <f>IF(AND(I3271&gt;600,I3271&lt;=1000),"600-1000CC",IF(AND(I3271&gt;1000,I3271&lt;=2000),"1000-2000CC",IF(AND(I3271&gt;2000,I3271&lt;=3000),"2000-3000CC",IF(AND(I3271&gt;3000,I3271&lt;=4000),"3000-4000CC",IF(AND(I3271&gt;4000,I3271&lt;=5000),"4000-5000CC",IF(AND(I3271&gt;5000,I3271&lt;=6000),"&gt;5000CC"))))))</f>
        <v>1000-2000CC</v>
      </c>
    </row>
    <row r="3272" spans="1:11" x14ac:dyDescent="0.3">
      <c r="A3272">
        <v>1543</v>
      </c>
      <c r="B3272" t="s">
        <v>711</v>
      </c>
      <c r="C3272" s="10">
        <v>4.5</v>
      </c>
      <c r="D3272" s="3">
        <v>120000</v>
      </c>
      <c r="E3272" t="s">
        <v>7</v>
      </c>
      <c r="F3272" t="s">
        <v>8</v>
      </c>
      <c r="G3272" t="s">
        <v>9</v>
      </c>
      <c r="H3272">
        <v>2015</v>
      </c>
      <c r="I3272">
        <v>998</v>
      </c>
      <c r="J3272" t="s">
        <v>10</v>
      </c>
      <c r="K3272" t="str">
        <f>IF(AND(I3272&gt;600,I3272&lt;=1000),"600-1000CC",IF(AND(I3272&gt;1000,I3272&lt;=2000),"1000-2000CC",IF(AND(I3272&gt;2000,I3272&lt;=3000),"2000-3000CC",IF(AND(I3272&gt;3000,I3272&lt;=4000),"3000-4000CC",IF(AND(I3272&gt;4000,I3272&lt;=5000),"4000-5000CC",IF(AND(I3272&gt;5000,I3272&lt;=6000),"&gt;5000CC"))))))</f>
        <v>600-1000CC</v>
      </c>
    </row>
    <row r="3273" spans="1:11" x14ac:dyDescent="0.3">
      <c r="A3273">
        <v>1649</v>
      </c>
      <c r="B3273" t="s">
        <v>576</v>
      </c>
      <c r="C3273" s="10">
        <v>4.5</v>
      </c>
      <c r="D3273" s="3">
        <v>63759</v>
      </c>
      <c r="E3273" t="s">
        <v>12</v>
      </c>
      <c r="F3273" t="s">
        <v>8</v>
      </c>
      <c r="G3273" t="s">
        <v>9</v>
      </c>
      <c r="H3273">
        <v>2013</v>
      </c>
      <c r="I3273">
        <v>1199</v>
      </c>
      <c r="J3273" t="s">
        <v>10</v>
      </c>
      <c r="K3273" t="str">
        <f>IF(AND(I3273&gt;600,I3273&lt;=1000),"600-1000CC",IF(AND(I3273&gt;1000,I3273&lt;=2000),"1000-2000CC",IF(AND(I3273&gt;2000,I3273&lt;=3000),"2000-3000CC",IF(AND(I3273&gt;3000,I3273&lt;=4000),"3000-4000CC",IF(AND(I3273&gt;4000,I3273&lt;=5000),"4000-5000CC",IF(AND(I3273&gt;5000,I3273&lt;=6000),"&gt;5000CC"))))))</f>
        <v>1000-2000CC</v>
      </c>
    </row>
    <row r="3274" spans="1:11" x14ac:dyDescent="0.3">
      <c r="A3274">
        <v>1657</v>
      </c>
      <c r="B3274" t="s">
        <v>843</v>
      </c>
      <c r="C3274" s="10">
        <v>4.5</v>
      </c>
      <c r="D3274" s="3">
        <v>156596</v>
      </c>
      <c r="E3274" t="s">
        <v>12</v>
      </c>
      <c r="F3274" t="s">
        <v>8</v>
      </c>
      <c r="G3274" t="s">
        <v>9</v>
      </c>
      <c r="H3274">
        <v>2015</v>
      </c>
      <c r="I3274">
        <v>1798</v>
      </c>
      <c r="J3274" t="s">
        <v>10</v>
      </c>
      <c r="K3274" t="str">
        <f>IF(AND(I3274&gt;600,I3274&lt;=1000),"600-1000CC",IF(AND(I3274&gt;1000,I3274&lt;=2000),"1000-2000CC",IF(AND(I3274&gt;2000,I3274&lt;=3000),"2000-3000CC",IF(AND(I3274&gt;3000,I3274&lt;=4000),"3000-4000CC",IF(AND(I3274&gt;4000,I3274&lt;=5000),"4000-5000CC",IF(AND(I3274&gt;5000,I3274&lt;=6000),"&gt;5000CC"))))))</f>
        <v>1000-2000CC</v>
      </c>
    </row>
    <row r="3275" spans="1:11" x14ac:dyDescent="0.3">
      <c r="A3275">
        <v>1681</v>
      </c>
      <c r="B3275" t="s">
        <v>476</v>
      </c>
      <c r="C3275" s="10">
        <v>4.5</v>
      </c>
      <c r="D3275" s="3">
        <v>46352</v>
      </c>
      <c r="E3275" t="s">
        <v>12</v>
      </c>
      <c r="F3275" t="s">
        <v>13</v>
      </c>
      <c r="G3275" t="s">
        <v>9</v>
      </c>
      <c r="H3275">
        <v>2012</v>
      </c>
      <c r="I3275">
        <v>1197</v>
      </c>
      <c r="J3275" t="s">
        <v>10</v>
      </c>
      <c r="K3275" t="str">
        <f>IF(AND(I3275&gt;600,I3275&lt;=1000),"600-1000CC",IF(AND(I3275&gt;1000,I3275&lt;=2000),"1000-2000CC",IF(AND(I3275&gt;2000,I3275&lt;=3000),"2000-3000CC",IF(AND(I3275&gt;3000,I3275&lt;=4000),"3000-4000CC",IF(AND(I3275&gt;4000,I3275&lt;=5000),"4000-5000CC",IF(AND(I3275&gt;5000,I3275&lt;=6000),"&gt;5000CC"))))))</f>
        <v>1000-2000CC</v>
      </c>
    </row>
    <row r="3276" spans="1:11" x14ac:dyDescent="0.3">
      <c r="A3276">
        <v>1777</v>
      </c>
      <c r="B3276" t="s">
        <v>995</v>
      </c>
      <c r="C3276" s="10">
        <v>4.5</v>
      </c>
      <c r="D3276" s="3">
        <v>35000</v>
      </c>
      <c r="E3276" t="s">
        <v>7</v>
      </c>
      <c r="F3276" t="s">
        <v>8</v>
      </c>
      <c r="G3276" t="s">
        <v>27</v>
      </c>
      <c r="H3276">
        <v>2017</v>
      </c>
      <c r="I3276">
        <v>1582</v>
      </c>
      <c r="J3276" t="s">
        <v>10</v>
      </c>
      <c r="K3276" t="str">
        <f>IF(AND(I3276&gt;600,I3276&lt;=1000),"600-1000CC",IF(AND(I3276&gt;1000,I3276&lt;=2000),"1000-2000CC",IF(AND(I3276&gt;2000,I3276&lt;=3000),"2000-3000CC",IF(AND(I3276&gt;3000,I3276&lt;=4000),"3000-4000CC",IF(AND(I3276&gt;4000,I3276&lt;=5000),"4000-5000CC",IF(AND(I3276&gt;5000,I3276&lt;=6000),"&gt;5000CC"))))))</f>
        <v>1000-2000CC</v>
      </c>
    </row>
    <row r="3277" spans="1:11" x14ac:dyDescent="0.3">
      <c r="A3277">
        <v>1783</v>
      </c>
      <c r="B3277" t="s">
        <v>99</v>
      </c>
      <c r="C3277" s="10">
        <v>4.5</v>
      </c>
      <c r="D3277" s="3">
        <v>30900</v>
      </c>
      <c r="E3277" t="s">
        <v>12</v>
      </c>
      <c r="F3277" t="s">
        <v>8</v>
      </c>
      <c r="G3277" t="s">
        <v>9</v>
      </c>
      <c r="H3277">
        <v>2015</v>
      </c>
      <c r="I3277">
        <v>2199</v>
      </c>
      <c r="J3277" t="s">
        <v>61</v>
      </c>
      <c r="K3277" t="str">
        <f>IF(AND(I3277&gt;600,I3277&lt;=1000),"600-1000CC",IF(AND(I3277&gt;1000,I3277&lt;=2000),"1000-2000CC",IF(AND(I3277&gt;2000,I3277&lt;=3000),"2000-3000CC",IF(AND(I3277&gt;3000,I3277&lt;=4000),"3000-4000CC",IF(AND(I3277&gt;4000,I3277&lt;=5000),"4000-5000CC",IF(AND(I3277&gt;5000,I3277&lt;=6000),"&gt;5000CC"))))))</f>
        <v>2000-3000CC</v>
      </c>
    </row>
    <row r="3278" spans="1:11" x14ac:dyDescent="0.3">
      <c r="A3278">
        <v>1862</v>
      </c>
      <c r="B3278" t="s">
        <v>304</v>
      </c>
      <c r="C3278" s="10">
        <v>4.5</v>
      </c>
      <c r="D3278" s="3">
        <v>100000</v>
      </c>
      <c r="E3278" t="s">
        <v>7</v>
      </c>
      <c r="F3278" t="s">
        <v>8</v>
      </c>
      <c r="G3278" t="s">
        <v>27</v>
      </c>
      <c r="H3278">
        <v>2013</v>
      </c>
      <c r="I3278">
        <v>1396</v>
      </c>
      <c r="J3278" t="s">
        <v>10</v>
      </c>
      <c r="K3278" t="str">
        <f>IF(AND(I3278&gt;600,I3278&lt;=1000),"600-1000CC",IF(AND(I3278&gt;1000,I3278&lt;=2000),"1000-2000CC",IF(AND(I3278&gt;2000,I3278&lt;=3000),"2000-3000CC",IF(AND(I3278&gt;3000,I3278&lt;=4000),"3000-4000CC",IF(AND(I3278&gt;4000,I3278&lt;=5000),"4000-5000CC",IF(AND(I3278&gt;5000,I3278&lt;=6000),"&gt;5000CC"))))))</f>
        <v>1000-2000CC</v>
      </c>
    </row>
    <row r="3279" spans="1:11" x14ac:dyDescent="0.3">
      <c r="A3279">
        <v>2020</v>
      </c>
      <c r="B3279" t="s">
        <v>32</v>
      </c>
      <c r="C3279" s="10">
        <v>4.5</v>
      </c>
      <c r="D3279" s="3">
        <v>73000</v>
      </c>
      <c r="E3279" t="s">
        <v>12</v>
      </c>
      <c r="F3279" t="s">
        <v>8</v>
      </c>
      <c r="G3279" t="s">
        <v>9</v>
      </c>
      <c r="H3279">
        <v>2013</v>
      </c>
      <c r="I3279">
        <v>1493</v>
      </c>
      <c r="J3279" t="s">
        <v>10</v>
      </c>
      <c r="K3279" t="str">
        <f>IF(AND(I3279&gt;600,I3279&lt;=1000),"600-1000CC",IF(AND(I3279&gt;1000,I3279&lt;=2000),"1000-2000CC",IF(AND(I3279&gt;2000,I3279&lt;=3000),"2000-3000CC",IF(AND(I3279&gt;3000,I3279&lt;=4000),"3000-4000CC",IF(AND(I3279&gt;4000,I3279&lt;=5000),"4000-5000CC",IF(AND(I3279&gt;5000,I3279&lt;=6000),"&gt;5000CC"))))))</f>
        <v>1000-2000CC</v>
      </c>
    </row>
    <row r="3280" spans="1:11" x14ac:dyDescent="0.3">
      <c r="A3280">
        <v>2026</v>
      </c>
      <c r="B3280" t="s">
        <v>1075</v>
      </c>
      <c r="C3280" s="10">
        <v>4.5</v>
      </c>
      <c r="D3280" s="3">
        <v>77000</v>
      </c>
      <c r="E3280" t="s">
        <v>7</v>
      </c>
      <c r="F3280" t="s">
        <v>8</v>
      </c>
      <c r="G3280" t="s">
        <v>9</v>
      </c>
      <c r="H3280">
        <v>2016</v>
      </c>
      <c r="I3280">
        <v>796</v>
      </c>
      <c r="J3280" t="s">
        <v>10</v>
      </c>
      <c r="K3280" t="str">
        <f>IF(AND(I3280&gt;600,I3280&lt;=1000),"600-1000CC",IF(AND(I3280&gt;1000,I3280&lt;=2000),"1000-2000CC",IF(AND(I3280&gt;2000,I3280&lt;=3000),"2000-3000CC",IF(AND(I3280&gt;3000,I3280&lt;=4000),"3000-4000CC",IF(AND(I3280&gt;4000,I3280&lt;=5000),"4000-5000CC",IF(AND(I3280&gt;5000,I3280&lt;=6000),"&gt;5000CC"))))))</f>
        <v>600-1000CC</v>
      </c>
    </row>
    <row r="3281" spans="1:11" x14ac:dyDescent="0.3">
      <c r="A3281">
        <v>2041</v>
      </c>
      <c r="B3281" t="s">
        <v>1083</v>
      </c>
      <c r="C3281" s="10">
        <v>4.5</v>
      </c>
      <c r="D3281" s="3">
        <v>70000</v>
      </c>
      <c r="E3281" t="s">
        <v>12</v>
      </c>
      <c r="F3281" t="s">
        <v>13</v>
      </c>
      <c r="G3281" t="s">
        <v>75</v>
      </c>
      <c r="H3281">
        <v>2015</v>
      </c>
      <c r="I3281">
        <v>1596</v>
      </c>
      <c r="J3281" t="s">
        <v>10</v>
      </c>
      <c r="K3281" t="str">
        <f>IF(AND(I3281&gt;600,I3281&lt;=1000),"600-1000CC",IF(AND(I3281&gt;1000,I3281&lt;=2000),"1000-2000CC",IF(AND(I3281&gt;2000,I3281&lt;=3000),"2000-3000CC",IF(AND(I3281&gt;3000,I3281&lt;=4000),"3000-4000CC",IF(AND(I3281&gt;4000,I3281&lt;=5000),"4000-5000CC",IF(AND(I3281&gt;5000,I3281&lt;=6000),"&gt;5000CC"))))))</f>
        <v>1000-2000CC</v>
      </c>
    </row>
    <row r="3282" spans="1:11" x14ac:dyDescent="0.3">
      <c r="A3282">
        <v>2045</v>
      </c>
      <c r="B3282" t="s">
        <v>1087</v>
      </c>
      <c r="C3282" s="10">
        <v>4.5</v>
      </c>
      <c r="D3282" s="3">
        <v>90000</v>
      </c>
      <c r="E3282" t="s">
        <v>7</v>
      </c>
      <c r="F3282" t="s">
        <v>8</v>
      </c>
      <c r="G3282" t="s">
        <v>27</v>
      </c>
      <c r="H3282">
        <v>2015</v>
      </c>
      <c r="I3282">
        <v>995</v>
      </c>
      <c r="J3282" t="s">
        <v>10</v>
      </c>
      <c r="K3282" t="str">
        <f>IF(AND(I3282&gt;600,I3282&lt;=1000),"600-1000CC",IF(AND(I3282&gt;1000,I3282&lt;=2000),"1000-2000CC",IF(AND(I3282&gt;2000,I3282&lt;=3000),"2000-3000CC",IF(AND(I3282&gt;3000,I3282&lt;=4000),"3000-4000CC",IF(AND(I3282&gt;4000,I3282&lt;=5000),"4000-5000CC",IF(AND(I3282&gt;5000,I3282&lt;=6000),"&gt;5000CC"))))))</f>
        <v>600-1000CC</v>
      </c>
    </row>
    <row r="3283" spans="1:11" x14ac:dyDescent="0.3">
      <c r="A3283">
        <v>2053</v>
      </c>
      <c r="B3283" t="s">
        <v>490</v>
      </c>
      <c r="C3283" s="10">
        <v>4.5</v>
      </c>
      <c r="D3283" s="3">
        <v>50000</v>
      </c>
      <c r="E3283" t="s">
        <v>12</v>
      </c>
      <c r="F3283" t="s">
        <v>8</v>
      </c>
      <c r="G3283" t="s">
        <v>27</v>
      </c>
      <c r="H3283">
        <v>2016</v>
      </c>
      <c r="I3283">
        <v>1197</v>
      </c>
      <c r="J3283" t="s">
        <v>10</v>
      </c>
      <c r="K3283" t="str">
        <f>IF(AND(I3283&gt;600,I3283&lt;=1000),"600-1000CC",IF(AND(I3283&gt;1000,I3283&lt;=2000),"1000-2000CC",IF(AND(I3283&gt;2000,I3283&lt;=3000),"2000-3000CC",IF(AND(I3283&gt;3000,I3283&lt;=4000),"3000-4000CC",IF(AND(I3283&gt;4000,I3283&lt;=5000),"4000-5000CC",IF(AND(I3283&gt;5000,I3283&lt;=6000),"&gt;5000CC"))))))</f>
        <v>1000-2000CC</v>
      </c>
    </row>
    <row r="3284" spans="1:11" x14ac:dyDescent="0.3">
      <c r="A3284">
        <v>2089</v>
      </c>
      <c r="B3284" t="s">
        <v>898</v>
      </c>
      <c r="C3284" s="10">
        <v>4.5</v>
      </c>
      <c r="D3284" s="3">
        <v>40000</v>
      </c>
      <c r="E3284" t="s">
        <v>242</v>
      </c>
      <c r="F3284" t="s">
        <v>8</v>
      </c>
      <c r="G3284" t="s">
        <v>27</v>
      </c>
      <c r="H3284">
        <v>2017</v>
      </c>
      <c r="I3284">
        <v>1197</v>
      </c>
      <c r="J3284" t="s">
        <v>10</v>
      </c>
      <c r="K3284" t="str">
        <f>IF(AND(I3284&gt;600,I3284&lt;=1000),"600-1000CC",IF(AND(I3284&gt;1000,I3284&lt;=2000),"1000-2000CC",IF(AND(I3284&gt;2000,I3284&lt;=3000),"2000-3000CC",IF(AND(I3284&gt;3000,I3284&lt;=4000),"3000-4000CC",IF(AND(I3284&gt;4000,I3284&lt;=5000),"4000-5000CC",IF(AND(I3284&gt;5000,I3284&lt;=6000),"&gt;5000CC"))))))</f>
        <v>1000-2000CC</v>
      </c>
    </row>
    <row r="3285" spans="1:11" x14ac:dyDescent="0.3">
      <c r="A3285">
        <v>2092</v>
      </c>
      <c r="B3285" t="s">
        <v>1104</v>
      </c>
      <c r="C3285" s="10">
        <v>4.5</v>
      </c>
      <c r="D3285" s="3">
        <v>120000</v>
      </c>
      <c r="E3285" t="s">
        <v>7</v>
      </c>
      <c r="F3285" t="s">
        <v>8</v>
      </c>
      <c r="G3285" t="s">
        <v>9</v>
      </c>
      <c r="H3285">
        <v>2017</v>
      </c>
      <c r="I3285">
        <v>814</v>
      </c>
      <c r="J3285" t="s">
        <v>10</v>
      </c>
      <c r="K3285" t="str">
        <f>IF(AND(I3285&gt;600,I3285&lt;=1000),"600-1000CC",IF(AND(I3285&gt;1000,I3285&lt;=2000),"1000-2000CC",IF(AND(I3285&gt;2000,I3285&lt;=3000),"2000-3000CC",IF(AND(I3285&gt;3000,I3285&lt;=4000),"3000-4000CC",IF(AND(I3285&gt;4000,I3285&lt;=5000),"4000-5000CC",IF(AND(I3285&gt;5000,I3285&lt;=6000),"&gt;5000CC"))))))</f>
        <v>600-1000CC</v>
      </c>
    </row>
    <row r="3286" spans="1:11" x14ac:dyDescent="0.3">
      <c r="A3286">
        <v>2231</v>
      </c>
      <c r="B3286" t="s">
        <v>304</v>
      </c>
      <c r="C3286" s="10">
        <v>4.5</v>
      </c>
      <c r="D3286" s="3">
        <v>110000</v>
      </c>
      <c r="E3286" t="s">
        <v>7</v>
      </c>
      <c r="F3286" t="s">
        <v>8</v>
      </c>
      <c r="G3286" t="s">
        <v>27</v>
      </c>
      <c r="H3286">
        <v>2013</v>
      </c>
      <c r="I3286">
        <v>1199</v>
      </c>
      <c r="J3286" t="s">
        <v>61</v>
      </c>
      <c r="K3286" t="str">
        <f>IF(AND(I3286&gt;600,I3286&lt;=1000),"600-1000CC",IF(AND(I3286&gt;1000,I3286&lt;=2000),"1000-2000CC",IF(AND(I3286&gt;2000,I3286&lt;=3000),"2000-3000CC",IF(AND(I3286&gt;3000,I3286&lt;=4000),"3000-4000CC",IF(AND(I3286&gt;4000,I3286&lt;=5000),"4000-5000CC",IF(AND(I3286&gt;5000,I3286&lt;=6000),"&gt;5000CC"))))))</f>
        <v>1000-2000CC</v>
      </c>
    </row>
    <row r="3287" spans="1:11" x14ac:dyDescent="0.3">
      <c r="A3287">
        <v>2234</v>
      </c>
      <c r="B3287" t="s">
        <v>1087</v>
      </c>
      <c r="C3287" s="10">
        <v>4.5</v>
      </c>
      <c r="D3287" s="3">
        <v>89506</v>
      </c>
      <c r="E3287" t="s">
        <v>7</v>
      </c>
      <c r="F3287" t="s">
        <v>8</v>
      </c>
      <c r="G3287" t="s">
        <v>9</v>
      </c>
      <c r="H3287">
        <v>2013</v>
      </c>
      <c r="I3287">
        <v>1197</v>
      </c>
      <c r="J3287" t="s">
        <v>10</v>
      </c>
      <c r="K3287" t="str">
        <f>IF(AND(I3287&gt;600,I3287&lt;=1000),"600-1000CC",IF(AND(I3287&gt;1000,I3287&lt;=2000),"1000-2000CC",IF(AND(I3287&gt;2000,I3287&lt;=3000),"2000-3000CC",IF(AND(I3287&gt;3000,I3287&lt;=4000),"3000-4000CC",IF(AND(I3287&gt;4000,I3287&lt;=5000),"4000-5000CC",IF(AND(I3287&gt;5000,I3287&lt;=6000),"&gt;5000CC"))))))</f>
        <v>1000-2000CC</v>
      </c>
    </row>
    <row r="3288" spans="1:11" x14ac:dyDescent="0.3">
      <c r="A3288">
        <v>2236</v>
      </c>
      <c r="B3288" t="s">
        <v>1159</v>
      </c>
      <c r="C3288" s="10">
        <v>4.5</v>
      </c>
      <c r="D3288" s="3">
        <v>120000</v>
      </c>
      <c r="E3288" t="s">
        <v>12</v>
      </c>
      <c r="F3288" t="s">
        <v>8</v>
      </c>
      <c r="G3288" t="s">
        <v>27</v>
      </c>
      <c r="H3288">
        <v>2014</v>
      </c>
      <c r="I3288">
        <v>1497</v>
      </c>
      <c r="J3288" t="s">
        <v>10</v>
      </c>
      <c r="K3288" t="str">
        <f>IF(AND(I3288&gt;600,I3288&lt;=1000),"600-1000CC",IF(AND(I3288&gt;1000,I3288&lt;=2000),"1000-2000CC",IF(AND(I3288&gt;2000,I3288&lt;=3000),"2000-3000CC",IF(AND(I3288&gt;3000,I3288&lt;=4000),"3000-4000CC",IF(AND(I3288&gt;4000,I3288&lt;=5000),"4000-5000CC",IF(AND(I3288&gt;5000,I3288&lt;=6000),"&gt;5000CC"))))))</f>
        <v>1000-2000CC</v>
      </c>
    </row>
    <row r="3289" spans="1:11" x14ac:dyDescent="0.3">
      <c r="A3289">
        <v>2248</v>
      </c>
      <c r="B3289" t="s">
        <v>1165</v>
      </c>
      <c r="C3289" s="10">
        <v>4.5</v>
      </c>
      <c r="D3289" s="3">
        <v>100000</v>
      </c>
      <c r="E3289" t="s">
        <v>7</v>
      </c>
      <c r="F3289" t="s">
        <v>8</v>
      </c>
      <c r="G3289" t="s">
        <v>9</v>
      </c>
      <c r="H3289">
        <v>2016</v>
      </c>
      <c r="I3289">
        <v>1399</v>
      </c>
      <c r="J3289" t="s">
        <v>61</v>
      </c>
      <c r="K3289" t="str">
        <f>IF(AND(I3289&gt;600,I3289&lt;=1000),"600-1000CC",IF(AND(I3289&gt;1000,I3289&lt;=2000),"1000-2000CC",IF(AND(I3289&gt;2000,I3289&lt;=3000),"2000-3000CC",IF(AND(I3289&gt;3000,I3289&lt;=4000),"3000-4000CC",IF(AND(I3289&gt;4000,I3289&lt;=5000),"4000-5000CC",IF(AND(I3289&gt;5000,I3289&lt;=6000),"&gt;5000CC"))))))</f>
        <v>1000-2000CC</v>
      </c>
    </row>
    <row r="3290" spans="1:11" x14ac:dyDescent="0.3">
      <c r="A3290">
        <v>2304</v>
      </c>
      <c r="B3290" t="s">
        <v>1186</v>
      </c>
      <c r="C3290" s="10">
        <v>4.5</v>
      </c>
      <c r="D3290" s="3">
        <v>50000</v>
      </c>
      <c r="E3290" t="s">
        <v>12</v>
      </c>
      <c r="F3290" t="s">
        <v>13</v>
      </c>
      <c r="G3290" t="s">
        <v>27</v>
      </c>
      <c r="H3290">
        <v>2018</v>
      </c>
      <c r="I3290">
        <v>2494</v>
      </c>
      <c r="J3290" t="s">
        <v>10</v>
      </c>
      <c r="K3290" t="str">
        <f>IF(AND(I3290&gt;600,I3290&lt;=1000),"600-1000CC",IF(AND(I3290&gt;1000,I3290&lt;=2000),"1000-2000CC",IF(AND(I3290&gt;2000,I3290&lt;=3000),"2000-3000CC",IF(AND(I3290&gt;3000,I3290&lt;=4000),"3000-4000CC",IF(AND(I3290&gt;4000,I3290&lt;=5000),"4000-5000CC",IF(AND(I3290&gt;5000,I3290&lt;=6000),"&gt;5000CC"))))))</f>
        <v>2000-3000CC</v>
      </c>
    </row>
    <row r="3291" spans="1:11" x14ac:dyDescent="0.3">
      <c r="A3291">
        <v>2350</v>
      </c>
      <c r="B3291" t="s">
        <v>317</v>
      </c>
      <c r="C3291" s="10">
        <v>4.5</v>
      </c>
      <c r="D3291" s="3">
        <v>80000</v>
      </c>
      <c r="E3291" t="s">
        <v>7</v>
      </c>
      <c r="F3291" t="s">
        <v>8</v>
      </c>
      <c r="G3291" t="s">
        <v>9</v>
      </c>
      <c r="H3291">
        <v>2011</v>
      </c>
      <c r="I3291">
        <v>993</v>
      </c>
      <c r="J3291" t="s">
        <v>10</v>
      </c>
      <c r="K3291" t="str">
        <f>IF(AND(I3291&gt;600,I3291&lt;=1000),"600-1000CC",IF(AND(I3291&gt;1000,I3291&lt;=2000),"1000-2000CC",IF(AND(I3291&gt;2000,I3291&lt;=3000),"2000-3000CC",IF(AND(I3291&gt;3000,I3291&lt;=4000),"3000-4000CC",IF(AND(I3291&gt;4000,I3291&lt;=5000),"4000-5000CC",IF(AND(I3291&gt;5000,I3291&lt;=6000),"&gt;5000CC"))))))</f>
        <v>600-1000CC</v>
      </c>
    </row>
    <row r="3292" spans="1:11" x14ac:dyDescent="0.3">
      <c r="A3292">
        <v>2351</v>
      </c>
      <c r="B3292" t="s">
        <v>1204</v>
      </c>
      <c r="C3292" s="10">
        <v>4.5</v>
      </c>
      <c r="D3292" s="3">
        <v>110000</v>
      </c>
      <c r="E3292" t="s">
        <v>12</v>
      </c>
      <c r="F3292" t="s">
        <v>8</v>
      </c>
      <c r="G3292" t="s">
        <v>27</v>
      </c>
      <c r="H3292">
        <v>2013</v>
      </c>
      <c r="I3292">
        <v>1968</v>
      </c>
      <c r="J3292" t="s">
        <v>10</v>
      </c>
      <c r="K3292" t="str">
        <f>IF(AND(I3292&gt;600,I3292&lt;=1000),"600-1000CC",IF(AND(I3292&gt;1000,I3292&lt;=2000),"1000-2000CC",IF(AND(I3292&gt;2000,I3292&lt;=3000),"2000-3000CC",IF(AND(I3292&gt;3000,I3292&lt;=4000),"3000-4000CC",IF(AND(I3292&gt;4000,I3292&lt;=5000),"4000-5000CC",IF(AND(I3292&gt;5000,I3292&lt;=6000),"&gt;5000CC"))))))</f>
        <v>1000-2000CC</v>
      </c>
    </row>
    <row r="3293" spans="1:11" x14ac:dyDescent="0.3">
      <c r="A3293">
        <v>2371</v>
      </c>
      <c r="B3293" t="s">
        <v>785</v>
      </c>
      <c r="C3293" s="10">
        <v>4.5</v>
      </c>
      <c r="D3293" s="3">
        <v>60000</v>
      </c>
      <c r="E3293" t="s">
        <v>12</v>
      </c>
      <c r="F3293" t="s">
        <v>8</v>
      </c>
      <c r="G3293" t="s">
        <v>9</v>
      </c>
      <c r="H3293">
        <v>2017</v>
      </c>
      <c r="I3293">
        <v>1396</v>
      </c>
      <c r="J3293" t="s">
        <v>10</v>
      </c>
      <c r="K3293" t="str">
        <f>IF(AND(I3293&gt;600,I3293&lt;=1000),"600-1000CC",IF(AND(I3293&gt;1000,I3293&lt;=2000),"1000-2000CC",IF(AND(I3293&gt;2000,I3293&lt;=3000),"2000-3000CC",IF(AND(I3293&gt;3000,I3293&lt;=4000),"3000-4000CC",IF(AND(I3293&gt;4000,I3293&lt;=5000),"4000-5000CC",IF(AND(I3293&gt;5000,I3293&lt;=6000),"&gt;5000CC"))))))</f>
        <v>1000-2000CC</v>
      </c>
    </row>
    <row r="3294" spans="1:11" x14ac:dyDescent="0.3">
      <c r="A3294">
        <v>2499</v>
      </c>
      <c r="B3294" t="s">
        <v>186</v>
      </c>
      <c r="C3294" s="10">
        <v>4.5</v>
      </c>
      <c r="D3294" s="3">
        <v>176000</v>
      </c>
      <c r="E3294" t="s">
        <v>7</v>
      </c>
      <c r="F3294" t="s">
        <v>8</v>
      </c>
      <c r="G3294" t="s">
        <v>9</v>
      </c>
      <c r="H3294">
        <v>2017</v>
      </c>
      <c r="I3294">
        <v>1598</v>
      </c>
      <c r="J3294" t="s">
        <v>10</v>
      </c>
      <c r="K3294" t="str">
        <f>IF(AND(I3294&gt;600,I3294&lt;=1000),"600-1000CC",IF(AND(I3294&gt;1000,I3294&lt;=2000),"1000-2000CC",IF(AND(I3294&gt;2000,I3294&lt;=3000),"2000-3000CC",IF(AND(I3294&gt;3000,I3294&lt;=4000),"3000-4000CC",IF(AND(I3294&gt;4000,I3294&lt;=5000),"4000-5000CC",IF(AND(I3294&gt;5000,I3294&lt;=6000),"&gt;5000CC"))))))</f>
        <v>1000-2000CC</v>
      </c>
    </row>
    <row r="3295" spans="1:11" x14ac:dyDescent="0.3">
      <c r="A3295">
        <v>2566</v>
      </c>
      <c r="B3295" t="s">
        <v>765</v>
      </c>
      <c r="C3295" s="10">
        <v>4.5</v>
      </c>
      <c r="D3295" s="3">
        <v>25000</v>
      </c>
      <c r="E3295" t="s">
        <v>12</v>
      </c>
      <c r="F3295" t="s">
        <v>8</v>
      </c>
      <c r="G3295" t="s">
        <v>9</v>
      </c>
      <c r="H3295">
        <v>2019</v>
      </c>
      <c r="I3295">
        <v>796</v>
      </c>
      <c r="J3295" t="s">
        <v>10</v>
      </c>
      <c r="K3295" t="str">
        <f>IF(AND(I3295&gt;600,I3295&lt;=1000),"600-1000CC",IF(AND(I3295&gt;1000,I3295&lt;=2000),"1000-2000CC",IF(AND(I3295&gt;2000,I3295&lt;=3000),"2000-3000CC",IF(AND(I3295&gt;3000,I3295&lt;=4000),"3000-4000CC",IF(AND(I3295&gt;4000,I3295&lt;=5000),"4000-5000CC",IF(AND(I3295&gt;5000,I3295&lt;=6000),"&gt;5000CC"))))))</f>
        <v>600-1000CC</v>
      </c>
    </row>
    <row r="3296" spans="1:11" x14ac:dyDescent="0.3">
      <c r="A3296">
        <v>2577</v>
      </c>
      <c r="B3296" t="s">
        <v>873</v>
      </c>
      <c r="C3296" s="10">
        <v>4.5</v>
      </c>
      <c r="D3296" s="3">
        <v>25000</v>
      </c>
      <c r="E3296" t="s">
        <v>12</v>
      </c>
      <c r="F3296" t="s">
        <v>13</v>
      </c>
      <c r="G3296" t="s">
        <v>9</v>
      </c>
      <c r="H3296">
        <v>2019</v>
      </c>
      <c r="I3296">
        <v>1399</v>
      </c>
      <c r="J3296" t="s">
        <v>10</v>
      </c>
      <c r="K3296" t="str">
        <f>IF(AND(I3296&gt;600,I3296&lt;=1000),"600-1000CC",IF(AND(I3296&gt;1000,I3296&lt;=2000),"1000-2000CC",IF(AND(I3296&gt;2000,I3296&lt;=3000),"2000-3000CC",IF(AND(I3296&gt;3000,I3296&lt;=4000),"3000-4000CC",IF(AND(I3296&gt;4000,I3296&lt;=5000),"4000-5000CC",IF(AND(I3296&gt;5000,I3296&lt;=6000),"&gt;5000CC"))))))</f>
        <v>1000-2000CC</v>
      </c>
    </row>
    <row r="3297" spans="1:11" x14ac:dyDescent="0.3">
      <c r="A3297">
        <v>2597</v>
      </c>
      <c r="B3297" t="s">
        <v>198</v>
      </c>
      <c r="C3297" s="10">
        <v>4.5</v>
      </c>
      <c r="D3297" s="3">
        <v>15000</v>
      </c>
      <c r="E3297" t="s">
        <v>12</v>
      </c>
      <c r="F3297" t="s">
        <v>8</v>
      </c>
      <c r="G3297" t="s">
        <v>9</v>
      </c>
      <c r="H3297">
        <v>2015</v>
      </c>
      <c r="I3297">
        <v>1582</v>
      </c>
      <c r="J3297" t="s">
        <v>10</v>
      </c>
      <c r="K3297" t="str">
        <f>IF(AND(I3297&gt;600,I3297&lt;=1000),"600-1000CC",IF(AND(I3297&gt;1000,I3297&lt;=2000),"1000-2000CC",IF(AND(I3297&gt;2000,I3297&lt;=3000),"2000-3000CC",IF(AND(I3297&gt;3000,I3297&lt;=4000),"3000-4000CC",IF(AND(I3297&gt;4000,I3297&lt;=5000),"4000-5000CC",IF(AND(I3297&gt;5000,I3297&lt;=6000),"&gt;5000CC"))))))</f>
        <v>1000-2000CC</v>
      </c>
    </row>
    <row r="3298" spans="1:11" x14ac:dyDescent="0.3">
      <c r="A3298">
        <v>2647</v>
      </c>
      <c r="B3298" t="s">
        <v>1304</v>
      </c>
      <c r="C3298" s="10">
        <v>4.5</v>
      </c>
      <c r="D3298" s="3">
        <v>50000</v>
      </c>
      <c r="E3298" t="s">
        <v>7</v>
      </c>
      <c r="F3298" t="s">
        <v>8</v>
      </c>
      <c r="G3298" t="s">
        <v>9</v>
      </c>
      <c r="H3298">
        <v>2018</v>
      </c>
      <c r="I3298">
        <v>1498</v>
      </c>
      <c r="J3298" t="s">
        <v>10</v>
      </c>
      <c r="K3298" t="str">
        <f>IF(AND(I3298&gt;600,I3298&lt;=1000),"600-1000CC",IF(AND(I3298&gt;1000,I3298&lt;=2000),"1000-2000CC",IF(AND(I3298&gt;2000,I3298&lt;=3000),"2000-3000CC",IF(AND(I3298&gt;3000,I3298&lt;=4000),"3000-4000CC",IF(AND(I3298&gt;4000,I3298&lt;=5000),"4000-5000CC",IF(AND(I3298&gt;5000,I3298&lt;=6000),"&gt;5000CC"))))))</f>
        <v>1000-2000CC</v>
      </c>
    </row>
    <row r="3299" spans="1:11" x14ac:dyDescent="0.3">
      <c r="A3299">
        <v>2801</v>
      </c>
      <c r="B3299" t="s">
        <v>1353</v>
      </c>
      <c r="C3299" s="10">
        <v>4.5</v>
      </c>
      <c r="D3299" s="3">
        <v>25000</v>
      </c>
      <c r="E3299" t="s">
        <v>7</v>
      </c>
      <c r="F3299" t="s">
        <v>8</v>
      </c>
      <c r="G3299" t="s">
        <v>27</v>
      </c>
      <c r="H3299">
        <v>2014</v>
      </c>
      <c r="I3299">
        <v>1199</v>
      </c>
      <c r="J3299" t="s">
        <v>10</v>
      </c>
      <c r="K3299" t="str">
        <f>IF(AND(I3299&gt;600,I3299&lt;=1000),"600-1000CC",IF(AND(I3299&gt;1000,I3299&lt;=2000),"1000-2000CC",IF(AND(I3299&gt;2000,I3299&lt;=3000),"2000-3000CC",IF(AND(I3299&gt;3000,I3299&lt;=4000),"3000-4000CC",IF(AND(I3299&gt;4000,I3299&lt;=5000),"4000-5000CC",IF(AND(I3299&gt;5000,I3299&lt;=6000),"&gt;5000CC"))))))</f>
        <v>1000-2000CC</v>
      </c>
    </row>
    <row r="3300" spans="1:11" x14ac:dyDescent="0.3">
      <c r="A3300">
        <v>2817</v>
      </c>
      <c r="B3300" t="s">
        <v>1355</v>
      </c>
      <c r="C3300" s="10">
        <v>4.5</v>
      </c>
      <c r="D3300" s="3">
        <v>60000</v>
      </c>
      <c r="E3300" t="s">
        <v>7</v>
      </c>
      <c r="F3300" t="s">
        <v>8</v>
      </c>
      <c r="G3300" t="s">
        <v>9</v>
      </c>
      <c r="H3300">
        <v>2015</v>
      </c>
      <c r="I3300">
        <v>1086</v>
      </c>
      <c r="J3300" t="s">
        <v>10</v>
      </c>
      <c r="K3300" t="str">
        <f>IF(AND(I3300&gt;600,I3300&lt;=1000),"600-1000CC",IF(AND(I3300&gt;1000,I3300&lt;=2000),"1000-2000CC",IF(AND(I3300&gt;2000,I3300&lt;=3000),"2000-3000CC",IF(AND(I3300&gt;3000,I3300&lt;=4000),"3000-4000CC",IF(AND(I3300&gt;4000,I3300&lt;=5000),"4000-5000CC",IF(AND(I3300&gt;5000,I3300&lt;=6000),"&gt;5000CC"))))))</f>
        <v>1000-2000CC</v>
      </c>
    </row>
    <row r="3301" spans="1:11" x14ac:dyDescent="0.3">
      <c r="A3301">
        <v>2905</v>
      </c>
      <c r="B3301" t="s">
        <v>429</v>
      </c>
      <c r="C3301" s="10">
        <v>4.5</v>
      </c>
      <c r="D3301" s="3">
        <v>120000</v>
      </c>
      <c r="E3301" t="s">
        <v>7</v>
      </c>
      <c r="F3301" t="s">
        <v>8</v>
      </c>
      <c r="G3301" t="s">
        <v>244</v>
      </c>
      <c r="H3301">
        <v>2014</v>
      </c>
      <c r="I3301">
        <v>3996</v>
      </c>
      <c r="J3301" t="s">
        <v>127</v>
      </c>
      <c r="K3301" t="str">
        <f>IF(AND(I3301&gt;600,I3301&lt;=1000),"600-1000CC",IF(AND(I3301&gt;1000,I3301&lt;=2000),"1000-2000CC",IF(AND(I3301&gt;2000,I3301&lt;=3000),"2000-3000CC",IF(AND(I3301&gt;3000,I3301&lt;=4000),"3000-4000CC",IF(AND(I3301&gt;4000,I3301&lt;=5000),"4000-5000CC",IF(AND(I3301&gt;5000,I3301&lt;=6000),"&gt;5000CC"))))))</f>
        <v>3000-4000CC</v>
      </c>
    </row>
    <row r="3302" spans="1:11" x14ac:dyDescent="0.3">
      <c r="A3302">
        <v>3028</v>
      </c>
      <c r="B3302" t="s">
        <v>1256</v>
      </c>
      <c r="C3302" s="10">
        <v>4.5</v>
      </c>
      <c r="D3302" s="3">
        <v>120000</v>
      </c>
      <c r="E3302" t="s">
        <v>7</v>
      </c>
      <c r="F3302" t="s">
        <v>8</v>
      </c>
      <c r="G3302" t="s">
        <v>27</v>
      </c>
      <c r="H3302">
        <v>2013</v>
      </c>
      <c r="I3302">
        <v>2523</v>
      </c>
      <c r="J3302" t="s">
        <v>61</v>
      </c>
      <c r="K3302" t="str">
        <f>IF(AND(I3302&gt;600,I3302&lt;=1000),"600-1000CC",IF(AND(I3302&gt;1000,I3302&lt;=2000),"1000-2000CC",IF(AND(I3302&gt;2000,I3302&lt;=3000),"2000-3000CC",IF(AND(I3302&gt;3000,I3302&lt;=4000),"3000-4000CC",IF(AND(I3302&gt;4000,I3302&lt;=5000),"4000-5000CC",IF(AND(I3302&gt;5000,I3302&lt;=6000),"&gt;5000CC"))))))</f>
        <v>2000-3000CC</v>
      </c>
    </row>
    <row r="3303" spans="1:11" x14ac:dyDescent="0.3">
      <c r="A3303">
        <v>3069</v>
      </c>
      <c r="B3303" t="s">
        <v>1427</v>
      </c>
      <c r="C3303" s="10">
        <v>4.5</v>
      </c>
      <c r="D3303" s="3">
        <v>110000</v>
      </c>
      <c r="E3303" t="s">
        <v>7</v>
      </c>
      <c r="F3303" t="s">
        <v>8</v>
      </c>
      <c r="G3303" t="s">
        <v>75</v>
      </c>
      <c r="H3303">
        <v>2015</v>
      </c>
      <c r="I3303">
        <v>2993</v>
      </c>
      <c r="J3303" t="s">
        <v>10</v>
      </c>
      <c r="K3303" t="str">
        <f>IF(AND(I3303&gt;600,I3303&lt;=1000),"600-1000CC",IF(AND(I3303&gt;1000,I3303&lt;=2000),"1000-2000CC",IF(AND(I3303&gt;2000,I3303&lt;=3000),"2000-3000CC",IF(AND(I3303&gt;3000,I3303&lt;=4000),"3000-4000CC",IF(AND(I3303&gt;4000,I3303&lt;=5000),"4000-5000CC",IF(AND(I3303&gt;5000,I3303&lt;=6000),"&gt;5000CC"))))))</f>
        <v>2000-3000CC</v>
      </c>
    </row>
    <row r="3304" spans="1:11" x14ac:dyDescent="0.3">
      <c r="A3304">
        <v>3123</v>
      </c>
      <c r="B3304" t="s">
        <v>1329</v>
      </c>
      <c r="C3304" s="10">
        <v>4.5</v>
      </c>
      <c r="D3304" s="3">
        <v>100000</v>
      </c>
      <c r="E3304" t="s">
        <v>7</v>
      </c>
      <c r="F3304" t="s">
        <v>8</v>
      </c>
      <c r="G3304" t="s">
        <v>27</v>
      </c>
      <c r="H3304">
        <v>2015</v>
      </c>
      <c r="I3304">
        <v>796</v>
      </c>
      <c r="J3304" t="s">
        <v>10</v>
      </c>
      <c r="K3304" t="str">
        <f>IF(AND(I3304&gt;600,I3304&lt;=1000),"600-1000CC",IF(AND(I3304&gt;1000,I3304&lt;=2000),"1000-2000CC",IF(AND(I3304&gt;2000,I3304&lt;=3000),"2000-3000CC",IF(AND(I3304&gt;3000,I3304&lt;=4000),"3000-4000CC",IF(AND(I3304&gt;4000,I3304&lt;=5000),"4000-5000CC",IF(AND(I3304&gt;5000,I3304&lt;=6000),"&gt;5000CC"))))))</f>
        <v>600-1000CC</v>
      </c>
    </row>
    <row r="3305" spans="1:11" x14ac:dyDescent="0.3">
      <c r="A3305">
        <v>3626</v>
      </c>
      <c r="B3305" t="s">
        <v>429</v>
      </c>
      <c r="C3305" s="10">
        <v>4.5</v>
      </c>
      <c r="D3305" s="3">
        <v>120000</v>
      </c>
      <c r="E3305" t="s">
        <v>7</v>
      </c>
      <c r="F3305" t="s">
        <v>8</v>
      </c>
      <c r="G3305" t="s">
        <v>9</v>
      </c>
      <c r="H3305">
        <v>2012</v>
      </c>
      <c r="I3305">
        <v>1248</v>
      </c>
      <c r="J3305" t="s">
        <v>10</v>
      </c>
      <c r="K3305" t="str">
        <f>IF(AND(I3305&gt;600,I3305&lt;=1000),"600-1000CC",IF(AND(I3305&gt;1000,I3305&lt;=2000),"1000-2000CC",IF(AND(I3305&gt;2000,I3305&lt;=3000),"2000-3000CC",IF(AND(I3305&gt;3000,I3305&lt;=4000),"3000-4000CC",IF(AND(I3305&gt;4000,I3305&lt;=5000),"4000-5000CC",IF(AND(I3305&gt;5000,I3305&lt;=6000),"&gt;5000CC"))))))</f>
        <v>1000-2000CC</v>
      </c>
    </row>
    <row r="3306" spans="1:11" x14ac:dyDescent="0.3">
      <c r="A3306">
        <v>3750</v>
      </c>
      <c r="B3306" t="s">
        <v>638</v>
      </c>
      <c r="C3306" s="10">
        <v>4.5</v>
      </c>
      <c r="D3306" s="3">
        <v>75000</v>
      </c>
      <c r="E3306" t="s">
        <v>7</v>
      </c>
      <c r="F3306" t="s">
        <v>8</v>
      </c>
      <c r="G3306" t="s">
        <v>9</v>
      </c>
      <c r="H3306">
        <v>2014</v>
      </c>
      <c r="I3306">
        <v>1086</v>
      </c>
      <c r="J3306" t="s">
        <v>10</v>
      </c>
      <c r="K3306" t="str">
        <f>IF(AND(I3306&gt;600,I3306&lt;=1000),"600-1000CC",IF(AND(I3306&gt;1000,I3306&lt;=2000),"1000-2000CC",IF(AND(I3306&gt;2000,I3306&lt;=3000),"2000-3000CC",IF(AND(I3306&gt;3000,I3306&lt;=4000),"3000-4000CC",IF(AND(I3306&gt;4000,I3306&lt;=5000),"4000-5000CC",IF(AND(I3306&gt;5000,I3306&lt;=6000),"&gt;5000CC"))))))</f>
        <v>1000-2000CC</v>
      </c>
    </row>
    <row r="3307" spans="1:11" x14ac:dyDescent="0.3">
      <c r="A3307">
        <v>3802</v>
      </c>
      <c r="B3307" t="s">
        <v>1620</v>
      </c>
      <c r="C3307" s="10">
        <v>4.5</v>
      </c>
      <c r="D3307" s="3">
        <v>104656</v>
      </c>
      <c r="E3307" t="s">
        <v>7</v>
      </c>
      <c r="F3307" t="s">
        <v>13</v>
      </c>
      <c r="G3307" t="s">
        <v>9</v>
      </c>
      <c r="H3307">
        <v>2015</v>
      </c>
      <c r="I3307">
        <v>1461</v>
      </c>
      <c r="J3307" t="s">
        <v>10</v>
      </c>
      <c r="K3307" t="str">
        <f>IF(AND(I3307&gt;600,I3307&lt;=1000),"600-1000CC",IF(AND(I3307&gt;1000,I3307&lt;=2000),"1000-2000CC",IF(AND(I3307&gt;2000,I3307&lt;=3000),"2000-3000CC",IF(AND(I3307&gt;3000,I3307&lt;=4000),"3000-4000CC",IF(AND(I3307&gt;4000,I3307&lt;=5000),"4000-5000CC",IF(AND(I3307&gt;5000,I3307&lt;=6000),"&gt;5000CC"))))))</f>
        <v>1000-2000CC</v>
      </c>
    </row>
    <row r="3308" spans="1:11" x14ac:dyDescent="0.3">
      <c r="A3308">
        <v>3838</v>
      </c>
      <c r="B3308" t="s">
        <v>490</v>
      </c>
      <c r="C3308" s="10">
        <v>4.5</v>
      </c>
      <c r="D3308" s="3">
        <v>25000</v>
      </c>
      <c r="E3308" t="s">
        <v>12</v>
      </c>
      <c r="F3308" t="s">
        <v>8</v>
      </c>
      <c r="G3308" t="s">
        <v>9</v>
      </c>
      <c r="H3308">
        <v>2014</v>
      </c>
      <c r="I3308">
        <v>1248</v>
      </c>
      <c r="J3308" t="s">
        <v>10</v>
      </c>
      <c r="K3308" t="str">
        <f>IF(AND(I3308&gt;600,I3308&lt;=1000),"600-1000CC",IF(AND(I3308&gt;1000,I3308&lt;=2000),"1000-2000CC",IF(AND(I3308&gt;2000,I3308&lt;=3000),"2000-3000CC",IF(AND(I3308&gt;3000,I3308&lt;=4000),"3000-4000CC",IF(AND(I3308&gt;4000,I3308&lt;=5000),"4000-5000CC",IF(AND(I3308&gt;5000,I3308&lt;=6000),"&gt;5000CC"))))))</f>
        <v>1000-2000CC</v>
      </c>
    </row>
    <row r="3309" spans="1:11" x14ac:dyDescent="0.3">
      <c r="A3309">
        <v>4089</v>
      </c>
      <c r="B3309" t="s">
        <v>934</v>
      </c>
      <c r="C3309" s="10">
        <v>4.5</v>
      </c>
      <c r="D3309" s="3">
        <v>91000</v>
      </c>
      <c r="E3309" t="s">
        <v>12</v>
      </c>
      <c r="F3309" t="s">
        <v>8</v>
      </c>
      <c r="G3309" t="s">
        <v>9</v>
      </c>
      <c r="H3309">
        <v>2015</v>
      </c>
      <c r="I3309">
        <v>2998</v>
      </c>
      <c r="J3309" t="s">
        <v>10</v>
      </c>
      <c r="K3309" t="str">
        <f>IF(AND(I3309&gt;600,I3309&lt;=1000),"600-1000CC",IF(AND(I3309&gt;1000,I3309&lt;=2000),"1000-2000CC",IF(AND(I3309&gt;2000,I3309&lt;=3000),"2000-3000CC",IF(AND(I3309&gt;3000,I3309&lt;=4000),"3000-4000CC",IF(AND(I3309&gt;4000,I3309&lt;=5000),"4000-5000CC",IF(AND(I3309&gt;5000,I3309&lt;=6000),"&gt;5000CC"))))))</f>
        <v>2000-3000CC</v>
      </c>
    </row>
    <row r="3310" spans="1:11" x14ac:dyDescent="0.3">
      <c r="A3310">
        <v>4102</v>
      </c>
      <c r="B3310" t="s">
        <v>1617</v>
      </c>
      <c r="C3310" s="10">
        <v>4.5</v>
      </c>
      <c r="D3310" s="3">
        <v>100000</v>
      </c>
      <c r="E3310" t="s">
        <v>7</v>
      </c>
      <c r="F3310" t="s">
        <v>8</v>
      </c>
      <c r="G3310" t="s">
        <v>9</v>
      </c>
      <c r="H3310">
        <v>2012</v>
      </c>
      <c r="I3310">
        <v>1197</v>
      </c>
      <c r="J3310" t="s">
        <v>10</v>
      </c>
      <c r="K3310" t="str">
        <f>IF(AND(I3310&gt;600,I3310&lt;=1000),"600-1000CC",IF(AND(I3310&gt;1000,I3310&lt;=2000),"1000-2000CC",IF(AND(I3310&gt;2000,I3310&lt;=3000),"2000-3000CC",IF(AND(I3310&gt;3000,I3310&lt;=4000),"3000-4000CC",IF(AND(I3310&gt;4000,I3310&lt;=5000),"4000-5000CC",IF(AND(I3310&gt;5000,I3310&lt;=6000),"&gt;5000CC"))))))</f>
        <v>1000-2000CC</v>
      </c>
    </row>
    <row r="3311" spans="1:11" x14ac:dyDescent="0.3">
      <c r="A3311">
        <v>4222</v>
      </c>
      <c r="B3311" t="s">
        <v>328</v>
      </c>
      <c r="C3311" s="10">
        <v>4.5</v>
      </c>
      <c r="D3311" s="3">
        <v>77000</v>
      </c>
      <c r="E3311" t="s">
        <v>7</v>
      </c>
      <c r="F3311" t="s">
        <v>8</v>
      </c>
      <c r="G3311" t="s">
        <v>27</v>
      </c>
      <c r="H3311">
        <v>2016</v>
      </c>
      <c r="I3311">
        <v>1197</v>
      </c>
      <c r="J3311" t="s">
        <v>10</v>
      </c>
      <c r="K3311" t="str">
        <f>IF(AND(I3311&gt;600,I3311&lt;=1000),"600-1000CC",IF(AND(I3311&gt;1000,I3311&lt;=2000),"1000-2000CC",IF(AND(I3311&gt;2000,I3311&lt;=3000),"2000-3000CC",IF(AND(I3311&gt;3000,I3311&lt;=4000),"3000-4000CC",IF(AND(I3311&gt;4000,I3311&lt;=5000),"4000-5000CC",IF(AND(I3311&gt;5000,I3311&lt;=6000),"&gt;5000CC"))))))</f>
        <v>1000-2000CC</v>
      </c>
    </row>
    <row r="3312" spans="1:11" x14ac:dyDescent="0.3">
      <c r="A3312">
        <v>4225</v>
      </c>
      <c r="B3312" t="s">
        <v>1709</v>
      </c>
      <c r="C3312" s="10">
        <v>4.5</v>
      </c>
      <c r="D3312" s="3">
        <v>91000</v>
      </c>
      <c r="E3312" t="s">
        <v>7</v>
      </c>
      <c r="F3312" t="s">
        <v>8</v>
      </c>
      <c r="G3312" t="s">
        <v>9</v>
      </c>
      <c r="H3312">
        <v>2015</v>
      </c>
      <c r="I3312">
        <v>1395</v>
      </c>
      <c r="J3312" t="s">
        <v>10</v>
      </c>
      <c r="K3312" t="str">
        <f>IF(AND(I3312&gt;600,I3312&lt;=1000),"600-1000CC",IF(AND(I3312&gt;1000,I3312&lt;=2000),"1000-2000CC",IF(AND(I3312&gt;2000,I3312&lt;=3000),"2000-3000CC",IF(AND(I3312&gt;3000,I3312&lt;=4000),"3000-4000CC",IF(AND(I3312&gt;4000,I3312&lt;=5000),"4000-5000CC",IF(AND(I3312&gt;5000,I3312&lt;=6000),"&gt;5000CC"))))))</f>
        <v>1000-2000CC</v>
      </c>
    </row>
    <row r="3313" spans="1:11" x14ac:dyDescent="0.3">
      <c r="A3313">
        <v>4266</v>
      </c>
      <c r="B3313" t="s">
        <v>317</v>
      </c>
      <c r="C3313" s="10">
        <v>4.5</v>
      </c>
      <c r="D3313" s="3">
        <v>78960</v>
      </c>
      <c r="E3313" t="s">
        <v>7</v>
      </c>
      <c r="F3313" t="s">
        <v>8</v>
      </c>
      <c r="G3313" t="s">
        <v>27</v>
      </c>
      <c r="H3313">
        <v>2014</v>
      </c>
      <c r="I3313">
        <v>1999</v>
      </c>
      <c r="J3313" t="s">
        <v>10</v>
      </c>
      <c r="K3313" t="str">
        <f>IF(AND(I3313&gt;600,I3313&lt;=1000),"600-1000CC",IF(AND(I3313&gt;1000,I3313&lt;=2000),"1000-2000CC",IF(AND(I3313&gt;2000,I3313&lt;=3000),"2000-3000CC",IF(AND(I3313&gt;3000,I3313&lt;=4000),"3000-4000CC",IF(AND(I3313&gt;4000,I3313&lt;=5000),"4000-5000CC",IF(AND(I3313&gt;5000,I3313&lt;=6000),"&gt;5000CC"))))))</f>
        <v>1000-2000CC</v>
      </c>
    </row>
    <row r="3314" spans="1:11" x14ac:dyDescent="0.3">
      <c r="A3314">
        <v>4489</v>
      </c>
      <c r="B3314" t="s">
        <v>33</v>
      </c>
      <c r="C3314" s="10">
        <v>4.5</v>
      </c>
      <c r="D3314" s="3">
        <v>20000</v>
      </c>
      <c r="E3314" t="s">
        <v>12</v>
      </c>
      <c r="F3314" t="s">
        <v>8</v>
      </c>
      <c r="G3314" t="s">
        <v>9</v>
      </c>
      <c r="H3314">
        <v>2021</v>
      </c>
      <c r="I3314">
        <v>1984</v>
      </c>
      <c r="J3314" t="s">
        <v>10</v>
      </c>
      <c r="K3314" t="str">
        <f>IF(AND(I3314&gt;600,I3314&lt;=1000),"600-1000CC",IF(AND(I3314&gt;1000,I3314&lt;=2000),"1000-2000CC",IF(AND(I3314&gt;2000,I3314&lt;=3000),"2000-3000CC",IF(AND(I3314&gt;3000,I3314&lt;=4000),"3000-4000CC",IF(AND(I3314&gt;4000,I3314&lt;=5000),"4000-5000CC",IF(AND(I3314&gt;5000,I3314&lt;=6000),"&gt;5000CC"))))))</f>
        <v>1000-2000CC</v>
      </c>
    </row>
    <row r="3315" spans="1:11" x14ac:dyDescent="0.3">
      <c r="A3315">
        <v>4495</v>
      </c>
      <c r="B3315" t="s">
        <v>90</v>
      </c>
      <c r="C3315" s="10">
        <v>4.5</v>
      </c>
      <c r="D3315" s="3">
        <v>120000</v>
      </c>
      <c r="E3315" t="s">
        <v>7</v>
      </c>
      <c r="F3315" t="s">
        <v>8</v>
      </c>
      <c r="G3315" t="s">
        <v>27</v>
      </c>
      <c r="H3315">
        <v>2014</v>
      </c>
      <c r="I3315">
        <v>1248</v>
      </c>
      <c r="J3315" t="s">
        <v>10</v>
      </c>
      <c r="K3315" t="str">
        <f>IF(AND(I3315&gt;600,I3315&lt;=1000),"600-1000CC",IF(AND(I3315&gt;1000,I3315&lt;=2000),"1000-2000CC",IF(AND(I3315&gt;2000,I3315&lt;=3000),"2000-3000CC",IF(AND(I3315&gt;3000,I3315&lt;=4000),"3000-4000CC",IF(AND(I3315&gt;4000,I3315&lt;=5000),"4000-5000CC",IF(AND(I3315&gt;5000,I3315&lt;=6000),"&gt;5000CC"))))))</f>
        <v>1000-2000CC</v>
      </c>
    </row>
    <row r="3316" spans="1:11" x14ac:dyDescent="0.3">
      <c r="A3316">
        <v>4497</v>
      </c>
      <c r="B3316" t="s">
        <v>189</v>
      </c>
      <c r="C3316" s="10">
        <v>4.5</v>
      </c>
      <c r="D3316" s="3">
        <v>80000</v>
      </c>
      <c r="E3316" t="s">
        <v>12</v>
      </c>
      <c r="F3316" t="s">
        <v>8</v>
      </c>
      <c r="G3316" t="s">
        <v>75</v>
      </c>
      <c r="H3316">
        <v>2018</v>
      </c>
      <c r="I3316">
        <v>1197</v>
      </c>
      <c r="J3316" t="s">
        <v>10</v>
      </c>
      <c r="K3316" t="str">
        <f>IF(AND(I3316&gt;600,I3316&lt;=1000),"600-1000CC",IF(AND(I3316&gt;1000,I3316&lt;=2000),"1000-2000CC",IF(AND(I3316&gt;2000,I3316&lt;=3000),"2000-3000CC",IF(AND(I3316&gt;3000,I3316&lt;=4000),"3000-4000CC",IF(AND(I3316&gt;4000,I3316&lt;=5000),"4000-5000CC",IF(AND(I3316&gt;5000,I3316&lt;=6000),"&gt;5000CC"))))))</f>
        <v>1000-2000CC</v>
      </c>
    </row>
    <row r="3317" spans="1:11" x14ac:dyDescent="0.3">
      <c r="A3317">
        <v>4632</v>
      </c>
      <c r="B3317" t="s">
        <v>321</v>
      </c>
      <c r="C3317" s="10">
        <v>4.5</v>
      </c>
      <c r="D3317" s="3">
        <v>60000</v>
      </c>
      <c r="E3317" t="s">
        <v>12</v>
      </c>
      <c r="F3317" t="s">
        <v>8</v>
      </c>
      <c r="G3317" t="s">
        <v>9</v>
      </c>
      <c r="H3317">
        <v>2015</v>
      </c>
      <c r="I3317">
        <v>1498</v>
      </c>
      <c r="J3317" t="s">
        <v>10</v>
      </c>
      <c r="K3317" t="str">
        <f>IF(AND(I3317&gt;600,I3317&lt;=1000),"600-1000CC",IF(AND(I3317&gt;1000,I3317&lt;=2000),"1000-2000CC",IF(AND(I3317&gt;2000,I3317&lt;=3000),"2000-3000CC",IF(AND(I3317&gt;3000,I3317&lt;=4000),"3000-4000CC",IF(AND(I3317&gt;4000,I3317&lt;=5000),"4000-5000CC",IF(AND(I3317&gt;5000,I3317&lt;=6000),"&gt;5000CC"))))))</f>
        <v>1000-2000CC</v>
      </c>
    </row>
    <row r="3318" spans="1:11" x14ac:dyDescent="0.3">
      <c r="A3318">
        <v>4760</v>
      </c>
      <c r="B3318" t="s">
        <v>1439</v>
      </c>
      <c r="C3318" s="10">
        <v>4.5</v>
      </c>
      <c r="D3318" s="3">
        <v>54000</v>
      </c>
      <c r="E3318" t="s">
        <v>7</v>
      </c>
      <c r="F3318" t="s">
        <v>8</v>
      </c>
      <c r="G3318" t="s">
        <v>9</v>
      </c>
      <c r="H3318">
        <v>2015</v>
      </c>
      <c r="I3318">
        <v>1197</v>
      </c>
      <c r="J3318" t="s">
        <v>10</v>
      </c>
      <c r="K3318" t="str">
        <f>IF(AND(I3318&gt;600,I3318&lt;=1000),"600-1000CC",IF(AND(I3318&gt;1000,I3318&lt;=2000),"1000-2000CC",IF(AND(I3318&gt;2000,I3318&lt;=3000),"2000-3000CC",IF(AND(I3318&gt;3000,I3318&lt;=4000),"3000-4000CC",IF(AND(I3318&gt;4000,I3318&lt;=5000),"4000-5000CC",IF(AND(I3318&gt;5000,I3318&lt;=6000),"&gt;5000CC"))))))</f>
        <v>1000-2000CC</v>
      </c>
    </row>
    <row r="3319" spans="1:11" x14ac:dyDescent="0.3">
      <c r="A3319">
        <v>4761</v>
      </c>
      <c r="B3319" t="s">
        <v>755</v>
      </c>
      <c r="C3319" s="10">
        <v>4.5</v>
      </c>
      <c r="D3319" s="3">
        <v>54000</v>
      </c>
      <c r="E3319" t="s">
        <v>7</v>
      </c>
      <c r="F3319" t="s">
        <v>8</v>
      </c>
      <c r="G3319" t="s">
        <v>9</v>
      </c>
      <c r="H3319">
        <v>2016</v>
      </c>
      <c r="I3319">
        <v>998</v>
      </c>
      <c r="J3319" t="s">
        <v>10</v>
      </c>
      <c r="K3319" t="str">
        <f>IF(AND(I3319&gt;600,I3319&lt;=1000),"600-1000CC",IF(AND(I3319&gt;1000,I3319&lt;=2000),"1000-2000CC",IF(AND(I3319&gt;2000,I3319&lt;=3000),"2000-3000CC",IF(AND(I3319&gt;3000,I3319&lt;=4000),"3000-4000CC",IF(AND(I3319&gt;4000,I3319&lt;=5000),"4000-5000CC",IF(AND(I3319&gt;5000,I3319&lt;=6000),"&gt;5000CC"))))))</f>
        <v>600-1000CC</v>
      </c>
    </row>
    <row r="3320" spans="1:11" x14ac:dyDescent="0.3">
      <c r="A3320">
        <v>4904</v>
      </c>
      <c r="B3320" t="s">
        <v>1830</v>
      </c>
      <c r="C3320" s="10">
        <v>4.5</v>
      </c>
      <c r="D3320" s="3">
        <v>57313</v>
      </c>
      <c r="E3320" t="s">
        <v>12</v>
      </c>
      <c r="F3320" t="s">
        <v>8</v>
      </c>
      <c r="G3320" t="s">
        <v>9</v>
      </c>
      <c r="H3320">
        <v>2019</v>
      </c>
      <c r="I3320">
        <v>1086</v>
      </c>
      <c r="J3320" t="s">
        <v>10</v>
      </c>
      <c r="K3320" t="str">
        <f>IF(AND(I3320&gt;600,I3320&lt;=1000),"600-1000CC",IF(AND(I3320&gt;1000,I3320&lt;=2000),"1000-2000CC",IF(AND(I3320&gt;2000,I3320&lt;=3000),"2000-3000CC",IF(AND(I3320&gt;3000,I3320&lt;=4000),"3000-4000CC",IF(AND(I3320&gt;4000,I3320&lt;=5000),"4000-5000CC",IF(AND(I3320&gt;5000,I3320&lt;=6000),"&gt;5000CC"))))))</f>
        <v>1000-2000CC</v>
      </c>
    </row>
    <row r="3321" spans="1:11" x14ac:dyDescent="0.3">
      <c r="A3321">
        <v>4946</v>
      </c>
      <c r="B3321" t="s">
        <v>32</v>
      </c>
      <c r="C3321" s="10">
        <v>4.5</v>
      </c>
      <c r="D3321" s="3">
        <v>40000</v>
      </c>
      <c r="E3321" t="s">
        <v>12</v>
      </c>
      <c r="F3321" t="s">
        <v>8</v>
      </c>
      <c r="G3321" t="s">
        <v>9</v>
      </c>
      <c r="H3321">
        <v>2015</v>
      </c>
      <c r="I3321">
        <v>998</v>
      </c>
      <c r="J3321" t="s">
        <v>289</v>
      </c>
      <c r="K3321" t="str">
        <f>IF(AND(I3321&gt;600,I3321&lt;=1000),"600-1000CC",IF(AND(I3321&gt;1000,I3321&lt;=2000),"1000-2000CC",IF(AND(I3321&gt;2000,I3321&lt;=3000),"2000-3000CC",IF(AND(I3321&gt;3000,I3321&lt;=4000),"3000-4000CC",IF(AND(I3321&gt;4000,I3321&lt;=5000),"4000-5000CC",IF(AND(I3321&gt;5000,I3321&lt;=6000),"&gt;5000CC"))))))</f>
        <v>600-1000CC</v>
      </c>
    </row>
    <row r="3322" spans="1:11" x14ac:dyDescent="0.3">
      <c r="A3322">
        <v>5034</v>
      </c>
      <c r="B3322" t="s">
        <v>390</v>
      </c>
      <c r="C3322" s="10">
        <v>4.5</v>
      </c>
      <c r="D3322" s="3">
        <v>84000</v>
      </c>
      <c r="E3322" t="s">
        <v>7</v>
      </c>
      <c r="F3322" t="s">
        <v>13</v>
      </c>
      <c r="G3322" t="s">
        <v>27</v>
      </c>
      <c r="H3322">
        <v>2012</v>
      </c>
      <c r="I3322">
        <v>1086</v>
      </c>
      <c r="J3322" t="s">
        <v>10</v>
      </c>
      <c r="K3322" t="str">
        <f>IF(AND(I3322&gt;600,I3322&lt;=1000),"600-1000CC",IF(AND(I3322&gt;1000,I3322&lt;=2000),"1000-2000CC",IF(AND(I3322&gt;2000,I3322&lt;=3000),"2000-3000CC",IF(AND(I3322&gt;3000,I3322&lt;=4000),"3000-4000CC",IF(AND(I3322&gt;4000,I3322&lt;=5000),"4000-5000CC",IF(AND(I3322&gt;5000,I3322&lt;=6000),"&gt;5000CC"))))))</f>
        <v>1000-2000CC</v>
      </c>
    </row>
    <row r="3323" spans="1:11" x14ac:dyDescent="0.3">
      <c r="A3323">
        <v>5058</v>
      </c>
      <c r="B3323" t="s">
        <v>460</v>
      </c>
      <c r="C3323" s="10">
        <v>4.5</v>
      </c>
      <c r="D3323" s="3">
        <v>42900</v>
      </c>
      <c r="E3323" t="s">
        <v>7</v>
      </c>
      <c r="F3323" t="s">
        <v>8</v>
      </c>
      <c r="G3323" t="s">
        <v>75</v>
      </c>
      <c r="H3323">
        <v>2014</v>
      </c>
      <c r="I3323">
        <v>1199</v>
      </c>
      <c r="J3323" t="s">
        <v>61</v>
      </c>
      <c r="K3323" t="str">
        <f>IF(AND(I3323&gt;600,I3323&lt;=1000),"600-1000CC",IF(AND(I3323&gt;1000,I3323&lt;=2000),"1000-2000CC",IF(AND(I3323&gt;2000,I3323&lt;=3000),"2000-3000CC",IF(AND(I3323&gt;3000,I3323&lt;=4000),"3000-4000CC",IF(AND(I3323&gt;4000,I3323&lt;=5000),"4000-5000CC",IF(AND(I3323&gt;5000,I3323&lt;=6000),"&gt;5000CC"))))))</f>
        <v>1000-2000CC</v>
      </c>
    </row>
    <row r="3324" spans="1:11" x14ac:dyDescent="0.3">
      <c r="A3324">
        <v>5383</v>
      </c>
      <c r="B3324" t="s">
        <v>1901</v>
      </c>
      <c r="C3324" s="10">
        <v>4.5</v>
      </c>
      <c r="D3324" s="3">
        <v>50000</v>
      </c>
      <c r="E3324" t="s">
        <v>12</v>
      </c>
      <c r="F3324" t="s">
        <v>8</v>
      </c>
      <c r="G3324" t="s">
        <v>27</v>
      </c>
      <c r="H3324">
        <v>2019</v>
      </c>
      <c r="I3324">
        <v>1462</v>
      </c>
      <c r="J3324" t="s">
        <v>10</v>
      </c>
      <c r="K3324" t="str">
        <f>IF(AND(I3324&gt;600,I3324&lt;=1000),"600-1000CC",IF(AND(I3324&gt;1000,I3324&lt;=2000),"1000-2000CC",IF(AND(I3324&gt;2000,I3324&lt;=3000),"2000-3000CC",IF(AND(I3324&gt;3000,I3324&lt;=4000),"3000-4000CC",IF(AND(I3324&gt;4000,I3324&lt;=5000),"4000-5000CC",IF(AND(I3324&gt;5000,I3324&lt;=6000),"&gt;5000CC"))))))</f>
        <v>1000-2000CC</v>
      </c>
    </row>
    <row r="3325" spans="1:11" x14ac:dyDescent="0.3">
      <c r="A3325">
        <v>5396</v>
      </c>
      <c r="B3325" t="s">
        <v>731</v>
      </c>
      <c r="C3325" s="10">
        <v>4.5</v>
      </c>
      <c r="D3325" s="3">
        <v>90000</v>
      </c>
      <c r="E3325" t="s">
        <v>7</v>
      </c>
      <c r="F3325" t="s">
        <v>8</v>
      </c>
      <c r="G3325" t="s">
        <v>9</v>
      </c>
      <c r="H3325">
        <v>2014</v>
      </c>
      <c r="I3325">
        <v>1197</v>
      </c>
      <c r="J3325" t="s">
        <v>10</v>
      </c>
      <c r="K3325" t="str">
        <f>IF(AND(I3325&gt;600,I3325&lt;=1000),"600-1000CC",IF(AND(I3325&gt;1000,I3325&lt;=2000),"1000-2000CC",IF(AND(I3325&gt;2000,I3325&lt;=3000),"2000-3000CC",IF(AND(I3325&gt;3000,I3325&lt;=4000),"3000-4000CC",IF(AND(I3325&gt;4000,I3325&lt;=5000),"4000-5000CC",IF(AND(I3325&gt;5000,I3325&lt;=6000),"&gt;5000CC"))))))</f>
        <v>1000-2000CC</v>
      </c>
    </row>
    <row r="3326" spans="1:11" x14ac:dyDescent="0.3">
      <c r="A3326">
        <v>1834</v>
      </c>
      <c r="B3326" t="s">
        <v>1019</v>
      </c>
      <c r="C3326" s="10">
        <v>4.49</v>
      </c>
      <c r="D3326" s="3">
        <v>58365</v>
      </c>
      <c r="E3326" t="s">
        <v>12</v>
      </c>
      <c r="F3326" t="s">
        <v>13</v>
      </c>
      <c r="G3326" t="s">
        <v>9</v>
      </c>
      <c r="H3326">
        <v>2016</v>
      </c>
      <c r="I3326">
        <v>1197</v>
      </c>
      <c r="J3326" t="s">
        <v>10</v>
      </c>
      <c r="K3326" t="str">
        <f>IF(AND(I3326&gt;600,I3326&lt;=1000),"600-1000CC",IF(AND(I3326&gt;1000,I3326&lt;=2000),"1000-2000CC",IF(AND(I3326&gt;2000,I3326&lt;=3000),"2000-3000CC",IF(AND(I3326&gt;3000,I3326&lt;=4000),"3000-4000CC",IF(AND(I3326&gt;4000,I3326&lt;=5000),"4000-5000CC",IF(AND(I3326&gt;5000,I3326&lt;=6000),"&gt;5000CC"))))))</f>
        <v>1000-2000CC</v>
      </c>
    </row>
    <row r="3327" spans="1:11" x14ac:dyDescent="0.3">
      <c r="A3327">
        <v>2183</v>
      </c>
      <c r="B3327" t="s">
        <v>32</v>
      </c>
      <c r="C3327" s="10">
        <v>4.49</v>
      </c>
      <c r="D3327" s="3">
        <v>51200</v>
      </c>
      <c r="E3327" t="s">
        <v>12</v>
      </c>
      <c r="F3327" t="s">
        <v>8</v>
      </c>
      <c r="G3327" t="s">
        <v>27</v>
      </c>
      <c r="H3327">
        <v>2014</v>
      </c>
      <c r="I3327">
        <v>1999</v>
      </c>
      <c r="J3327" t="s">
        <v>10</v>
      </c>
      <c r="K3327" t="str">
        <f>IF(AND(I3327&gt;600,I3327&lt;=1000),"600-1000CC",IF(AND(I3327&gt;1000,I3327&lt;=2000),"1000-2000CC",IF(AND(I3327&gt;2000,I3327&lt;=3000),"2000-3000CC",IF(AND(I3327&gt;3000,I3327&lt;=4000),"3000-4000CC",IF(AND(I3327&gt;4000,I3327&lt;=5000),"4000-5000CC",IF(AND(I3327&gt;5000,I3327&lt;=6000),"&gt;5000CC"))))))</f>
        <v>1000-2000CC</v>
      </c>
    </row>
    <row r="3328" spans="1:11" x14ac:dyDescent="0.3">
      <c r="A3328">
        <v>2525</v>
      </c>
      <c r="B3328" t="s">
        <v>1146</v>
      </c>
      <c r="C3328" s="10">
        <v>4.49</v>
      </c>
      <c r="D3328" s="3">
        <v>42130</v>
      </c>
      <c r="E3328" t="s">
        <v>7</v>
      </c>
      <c r="F3328" t="s">
        <v>8</v>
      </c>
      <c r="G3328" t="s">
        <v>9</v>
      </c>
      <c r="H3328">
        <v>2014</v>
      </c>
      <c r="I3328">
        <v>1364</v>
      </c>
      <c r="J3328" t="s">
        <v>10</v>
      </c>
      <c r="K3328" t="str">
        <f>IF(AND(I3328&gt;600,I3328&lt;=1000),"600-1000CC",IF(AND(I3328&gt;1000,I3328&lt;=2000),"1000-2000CC",IF(AND(I3328&gt;2000,I3328&lt;=3000),"2000-3000CC",IF(AND(I3328&gt;3000,I3328&lt;=4000),"3000-4000CC",IF(AND(I3328&gt;4000,I3328&lt;=5000),"4000-5000CC",IF(AND(I3328&gt;5000,I3328&lt;=6000),"&gt;5000CC"))))))</f>
        <v>1000-2000CC</v>
      </c>
    </row>
    <row r="3329" spans="1:11" x14ac:dyDescent="0.3">
      <c r="A3329">
        <v>2965</v>
      </c>
      <c r="B3329" t="s">
        <v>1396</v>
      </c>
      <c r="C3329" s="10">
        <v>4.49</v>
      </c>
      <c r="D3329" s="3">
        <v>68266</v>
      </c>
      <c r="E3329" t="s">
        <v>12</v>
      </c>
      <c r="F3329" t="s">
        <v>8</v>
      </c>
      <c r="G3329" t="s">
        <v>9</v>
      </c>
      <c r="H3329">
        <v>2014</v>
      </c>
      <c r="I3329">
        <v>2982</v>
      </c>
      <c r="J3329" t="s">
        <v>10</v>
      </c>
      <c r="K3329" t="str">
        <f>IF(AND(I3329&gt;600,I3329&lt;=1000),"600-1000CC",IF(AND(I3329&gt;1000,I3329&lt;=2000),"1000-2000CC",IF(AND(I3329&gt;2000,I3329&lt;=3000),"2000-3000CC",IF(AND(I3329&gt;3000,I3329&lt;=4000),"3000-4000CC",IF(AND(I3329&gt;4000,I3329&lt;=5000),"4000-5000CC",IF(AND(I3329&gt;5000,I3329&lt;=6000),"&gt;5000CC"))))))</f>
        <v>2000-3000CC</v>
      </c>
    </row>
    <row r="3330" spans="1:11" x14ac:dyDescent="0.3">
      <c r="A3330">
        <v>4858</v>
      </c>
      <c r="B3330" t="s">
        <v>44</v>
      </c>
      <c r="C3330" s="10">
        <v>4.49</v>
      </c>
      <c r="D3330" s="3">
        <v>39910</v>
      </c>
      <c r="E3330" t="s">
        <v>12</v>
      </c>
      <c r="F3330" t="s">
        <v>8</v>
      </c>
      <c r="G3330" t="s">
        <v>9</v>
      </c>
      <c r="H3330">
        <v>2017</v>
      </c>
      <c r="I3330">
        <v>1462</v>
      </c>
      <c r="J3330" t="s">
        <v>10</v>
      </c>
      <c r="K3330" t="str">
        <f>IF(AND(I3330&gt;600,I3330&lt;=1000),"600-1000CC",IF(AND(I3330&gt;1000,I3330&lt;=2000),"1000-2000CC",IF(AND(I3330&gt;2000,I3330&lt;=3000),"2000-3000CC",IF(AND(I3330&gt;3000,I3330&lt;=4000),"3000-4000CC",IF(AND(I3330&gt;4000,I3330&lt;=5000),"4000-5000CC",IF(AND(I3330&gt;5000,I3330&lt;=6000),"&gt;5000CC"))))))</f>
        <v>1000-2000CC</v>
      </c>
    </row>
    <row r="3331" spans="1:11" x14ac:dyDescent="0.3">
      <c r="A3331">
        <v>1919</v>
      </c>
      <c r="B3331" t="s">
        <v>445</v>
      </c>
      <c r="C3331" s="10">
        <v>4.47</v>
      </c>
      <c r="D3331" s="3">
        <v>61000</v>
      </c>
      <c r="E3331" t="s">
        <v>12</v>
      </c>
      <c r="F3331" t="s">
        <v>8</v>
      </c>
      <c r="G3331" t="s">
        <v>9</v>
      </c>
      <c r="H3331">
        <v>2014</v>
      </c>
      <c r="I3331">
        <v>1248</v>
      </c>
      <c r="J3331" t="s">
        <v>10</v>
      </c>
      <c r="K3331" t="str">
        <f>IF(AND(I3331&gt;600,I3331&lt;=1000),"600-1000CC",IF(AND(I3331&gt;1000,I3331&lt;=2000),"1000-2000CC",IF(AND(I3331&gt;2000,I3331&lt;=3000),"2000-3000CC",IF(AND(I3331&gt;3000,I3331&lt;=4000),"3000-4000CC",IF(AND(I3331&gt;4000,I3331&lt;=5000),"4000-5000CC",IF(AND(I3331&gt;5000,I3331&lt;=6000),"&gt;5000CC"))))))</f>
        <v>1000-2000CC</v>
      </c>
    </row>
    <row r="3332" spans="1:11" x14ac:dyDescent="0.3">
      <c r="A3332">
        <v>5186</v>
      </c>
      <c r="B3332" t="s">
        <v>60</v>
      </c>
      <c r="C3332" s="10">
        <v>4.47</v>
      </c>
      <c r="D3332" s="3">
        <v>81631</v>
      </c>
      <c r="E3332" t="s">
        <v>7</v>
      </c>
      <c r="F3332" t="s">
        <v>8</v>
      </c>
      <c r="G3332" t="s">
        <v>75</v>
      </c>
      <c r="H3332">
        <v>2012</v>
      </c>
      <c r="I3332">
        <v>1298</v>
      </c>
      <c r="J3332" t="s">
        <v>10</v>
      </c>
      <c r="K3332" t="str">
        <f>IF(AND(I3332&gt;600,I3332&lt;=1000),"600-1000CC",IF(AND(I3332&gt;1000,I3332&lt;=2000),"1000-2000CC",IF(AND(I3332&gt;2000,I3332&lt;=3000),"2000-3000CC",IF(AND(I3332&gt;3000,I3332&lt;=4000),"3000-4000CC",IF(AND(I3332&gt;4000,I3332&lt;=5000),"4000-5000CC",IF(AND(I3332&gt;5000,I3332&lt;=6000),"&gt;5000CC"))))))</f>
        <v>1000-2000CC</v>
      </c>
    </row>
    <row r="3333" spans="1:11" x14ac:dyDescent="0.3">
      <c r="A3333">
        <v>4326</v>
      </c>
      <c r="B3333" t="s">
        <v>285</v>
      </c>
      <c r="C3333" s="10">
        <v>4.46</v>
      </c>
      <c r="D3333" s="3">
        <v>91480</v>
      </c>
      <c r="E3333" t="s">
        <v>7</v>
      </c>
      <c r="F3333" t="s">
        <v>8</v>
      </c>
      <c r="G3333" t="s">
        <v>9</v>
      </c>
      <c r="H3333">
        <v>2012</v>
      </c>
      <c r="I3333">
        <v>1197</v>
      </c>
      <c r="J3333" t="s">
        <v>10</v>
      </c>
      <c r="K3333" t="str">
        <f>IF(AND(I3333&gt;600,I3333&lt;=1000),"600-1000CC",IF(AND(I3333&gt;1000,I3333&lt;=2000),"1000-2000CC",IF(AND(I3333&gt;2000,I3333&lt;=3000),"2000-3000CC",IF(AND(I3333&gt;3000,I3333&lt;=4000),"3000-4000CC",IF(AND(I3333&gt;4000,I3333&lt;=5000),"4000-5000CC",IF(AND(I3333&gt;5000,I3333&lt;=6000),"&gt;5000CC"))))))</f>
        <v>1000-2000CC</v>
      </c>
    </row>
    <row r="3334" spans="1:11" x14ac:dyDescent="0.3">
      <c r="A3334">
        <v>5020</v>
      </c>
      <c r="B3334" t="s">
        <v>997</v>
      </c>
      <c r="C3334" s="10">
        <v>4.46</v>
      </c>
      <c r="D3334" s="3">
        <v>22532</v>
      </c>
      <c r="E3334" t="s">
        <v>12</v>
      </c>
      <c r="F3334" t="s">
        <v>8</v>
      </c>
      <c r="G3334" t="s">
        <v>9</v>
      </c>
      <c r="H3334">
        <v>2019</v>
      </c>
      <c r="I3334">
        <v>1086</v>
      </c>
      <c r="J3334" t="s">
        <v>10</v>
      </c>
      <c r="K3334" t="str">
        <f>IF(AND(I3334&gt;600,I3334&lt;=1000),"600-1000CC",IF(AND(I3334&gt;1000,I3334&lt;=2000),"1000-2000CC",IF(AND(I3334&gt;2000,I3334&lt;=3000),"2000-3000CC",IF(AND(I3334&gt;3000,I3334&lt;=4000),"3000-4000CC",IF(AND(I3334&gt;4000,I3334&lt;=5000),"4000-5000CC",IF(AND(I3334&gt;5000,I3334&lt;=6000),"&gt;5000CC"))))))</f>
        <v>1000-2000CC</v>
      </c>
    </row>
    <row r="3335" spans="1:11" x14ac:dyDescent="0.3">
      <c r="A3335">
        <v>5112</v>
      </c>
      <c r="B3335" t="s">
        <v>1087</v>
      </c>
      <c r="C3335" s="10">
        <v>4.46</v>
      </c>
      <c r="D3335" s="3">
        <v>124908</v>
      </c>
      <c r="E3335" t="s">
        <v>7</v>
      </c>
      <c r="F3335" t="s">
        <v>8</v>
      </c>
      <c r="G3335" t="s">
        <v>9</v>
      </c>
      <c r="H3335">
        <v>2016</v>
      </c>
      <c r="I3335">
        <v>1248</v>
      </c>
      <c r="J3335" t="s">
        <v>10</v>
      </c>
      <c r="K3335" t="str">
        <f>IF(AND(I3335&gt;600,I3335&lt;=1000),"600-1000CC",IF(AND(I3335&gt;1000,I3335&lt;=2000),"1000-2000CC",IF(AND(I3335&gt;2000,I3335&lt;=3000),"2000-3000CC",IF(AND(I3335&gt;3000,I3335&lt;=4000),"3000-4000CC",IF(AND(I3335&gt;4000,I3335&lt;=5000),"4000-5000CC",IF(AND(I3335&gt;5000,I3335&lt;=6000),"&gt;5000CC"))))))</f>
        <v>1000-2000CC</v>
      </c>
    </row>
    <row r="3336" spans="1:11" x14ac:dyDescent="0.3">
      <c r="A3336">
        <v>515</v>
      </c>
      <c r="B3336" t="s">
        <v>443</v>
      </c>
      <c r="C3336" s="10">
        <v>4.45</v>
      </c>
      <c r="D3336" s="3">
        <v>55000</v>
      </c>
      <c r="E3336" t="s">
        <v>12</v>
      </c>
      <c r="F3336" t="s">
        <v>8</v>
      </c>
      <c r="G3336" t="s">
        <v>27</v>
      </c>
      <c r="H3336">
        <v>2014</v>
      </c>
      <c r="I3336">
        <v>1499</v>
      </c>
      <c r="J3336" t="s">
        <v>10</v>
      </c>
      <c r="K3336" t="str">
        <f>IF(AND(I3336&gt;600,I3336&lt;=1000),"600-1000CC",IF(AND(I3336&gt;1000,I3336&lt;=2000),"1000-2000CC",IF(AND(I3336&gt;2000,I3336&lt;=3000),"2000-3000CC",IF(AND(I3336&gt;3000,I3336&lt;=4000),"3000-4000CC",IF(AND(I3336&gt;4000,I3336&lt;=5000),"4000-5000CC",IF(AND(I3336&gt;5000,I3336&lt;=6000),"&gt;5000CC"))))))</f>
        <v>1000-2000CC</v>
      </c>
    </row>
    <row r="3337" spans="1:11" x14ac:dyDescent="0.3">
      <c r="A3337">
        <v>988</v>
      </c>
      <c r="B3337" t="s">
        <v>723</v>
      </c>
      <c r="C3337" s="10">
        <v>4.45</v>
      </c>
      <c r="D3337" s="3">
        <v>38738</v>
      </c>
      <c r="E3337" t="s">
        <v>12</v>
      </c>
      <c r="F3337" t="s">
        <v>8</v>
      </c>
      <c r="G3337" t="s">
        <v>9</v>
      </c>
      <c r="H3337">
        <v>2016</v>
      </c>
      <c r="I3337">
        <v>1462</v>
      </c>
      <c r="J3337" t="s">
        <v>10</v>
      </c>
      <c r="K3337" t="str">
        <f>IF(AND(I3337&gt;600,I3337&lt;=1000),"600-1000CC",IF(AND(I3337&gt;1000,I3337&lt;=2000),"1000-2000CC",IF(AND(I3337&gt;2000,I3337&lt;=3000),"2000-3000CC",IF(AND(I3337&gt;3000,I3337&lt;=4000),"3000-4000CC",IF(AND(I3337&gt;4000,I3337&lt;=5000),"4000-5000CC",IF(AND(I3337&gt;5000,I3337&lt;=6000),"&gt;5000CC"))))))</f>
        <v>1000-2000CC</v>
      </c>
    </row>
    <row r="3338" spans="1:11" x14ac:dyDescent="0.3">
      <c r="A3338">
        <v>3218</v>
      </c>
      <c r="B3338" t="s">
        <v>1462</v>
      </c>
      <c r="C3338" s="10">
        <v>4.45</v>
      </c>
      <c r="D3338" s="3">
        <v>4603</v>
      </c>
      <c r="E3338" t="s">
        <v>12</v>
      </c>
      <c r="F3338" t="s">
        <v>13</v>
      </c>
      <c r="G3338" t="s">
        <v>9</v>
      </c>
      <c r="H3338">
        <v>2020</v>
      </c>
      <c r="I3338">
        <v>1497</v>
      </c>
      <c r="J3338" t="s">
        <v>10</v>
      </c>
      <c r="K3338" t="str">
        <f>IF(AND(I3338&gt;600,I3338&lt;=1000),"600-1000CC",IF(AND(I3338&gt;1000,I3338&lt;=2000),"1000-2000CC",IF(AND(I3338&gt;2000,I3338&lt;=3000),"2000-3000CC",IF(AND(I3338&gt;3000,I3338&lt;=4000),"3000-4000CC",IF(AND(I3338&gt;4000,I3338&lt;=5000),"4000-5000CC",IF(AND(I3338&gt;5000,I3338&lt;=6000),"&gt;5000CC"))))))</f>
        <v>1000-2000CC</v>
      </c>
    </row>
    <row r="3339" spans="1:11" x14ac:dyDescent="0.3">
      <c r="A3339">
        <v>3989</v>
      </c>
      <c r="B3339" t="s">
        <v>40</v>
      </c>
      <c r="C3339" s="10">
        <v>4.45</v>
      </c>
      <c r="D3339" s="3">
        <v>97679</v>
      </c>
      <c r="E3339" t="s">
        <v>12</v>
      </c>
      <c r="F3339" t="s">
        <v>8</v>
      </c>
      <c r="G3339" t="s">
        <v>27</v>
      </c>
      <c r="H3339">
        <v>2017</v>
      </c>
      <c r="I3339">
        <v>1197</v>
      </c>
      <c r="J3339" t="s">
        <v>10</v>
      </c>
      <c r="K3339" t="str">
        <f>IF(AND(I3339&gt;600,I3339&lt;=1000),"600-1000CC",IF(AND(I3339&gt;1000,I3339&lt;=2000),"1000-2000CC",IF(AND(I3339&gt;2000,I3339&lt;=3000),"2000-3000CC",IF(AND(I3339&gt;3000,I3339&lt;=4000),"3000-4000CC",IF(AND(I3339&gt;4000,I3339&lt;=5000),"4000-5000CC",IF(AND(I3339&gt;5000,I3339&lt;=6000),"&gt;5000CC"))))))</f>
        <v>1000-2000CC</v>
      </c>
    </row>
    <row r="3340" spans="1:11" x14ac:dyDescent="0.3">
      <c r="A3340">
        <v>4287</v>
      </c>
      <c r="B3340" t="s">
        <v>44</v>
      </c>
      <c r="C3340" s="10">
        <v>4.45</v>
      </c>
      <c r="D3340" s="3">
        <v>73000</v>
      </c>
      <c r="E3340" t="s">
        <v>12</v>
      </c>
      <c r="F3340" t="s">
        <v>8</v>
      </c>
      <c r="G3340" t="s">
        <v>9</v>
      </c>
      <c r="H3340">
        <v>2016</v>
      </c>
      <c r="I3340">
        <v>2143</v>
      </c>
      <c r="J3340" t="s">
        <v>10</v>
      </c>
      <c r="K3340" t="str">
        <f>IF(AND(I3340&gt;600,I3340&lt;=1000),"600-1000CC",IF(AND(I3340&gt;1000,I3340&lt;=2000),"1000-2000CC",IF(AND(I3340&gt;2000,I3340&lt;=3000),"2000-3000CC",IF(AND(I3340&gt;3000,I3340&lt;=4000),"3000-4000CC",IF(AND(I3340&gt;4000,I3340&lt;=5000),"4000-5000CC",IF(AND(I3340&gt;5000,I3340&lt;=6000),"&gt;5000CC"))))))</f>
        <v>2000-3000CC</v>
      </c>
    </row>
    <row r="3341" spans="1:11" x14ac:dyDescent="0.3">
      <c r="A3341">
        <v>4301</v>
      </c>
      <c r="B3341" t="s">
        <v>44</v>
      </c>
      <c r="C3341" s="10">
        <v>4.45</v>
      </c>
      <c r="D3341" s="3">
        <v>73000</v>
      </c>
      <c r="E3341" t="s">
        <v>12</v>
      </c>
      <c r="F3341" t="s">
        <v>8</v>
      </c>
      <c r="G3341" t="s">
        <v>9</v>
      </c>
      <c r="H3341">
        <v>2016</v>
      </c>
      <c r="I3341">
        <v>1198</v>
      </c>
      <c r="J3341" t="s">
        <v>10</v>
      </c>
      <c r="K3341" t="str">
        <f>IF(AND(I3341&gt;600,I3341&lt;=1000),"600-1000CC",IF(AND(I3341&gt;1000,I3341&lt;=2000),"1000-2000CC",IF(AND(I3341&gt;2000,I3341&lt;=3000),"2000-3000CC",IF(AND(I3341&gt;3000,I3341&lt;=4000),"3000-4000CC",IF(AND(I3341&gt;4000,I3341&lt;=5000),"4000-5000CC",IF(AND(I3341&gt;5000,I3341&lt;=6000),"&gt;5000CC"))))))</f>
        <v>1000-2000CC</v>
      </c>
    </row>
    <row r="3342" spans="1:11" x14ac:dyDescent="0.3">
      <c r="A3342">
        <v>4425</v>
      </c>
      <c r="B3342" t="s">
        <v>1554</v>
      </c>
      <c r="C3342" s="10">
        <v>4.45</v>
      </c>
      <c r="D3342" s="3">
        <v>30000</v>
      </c>
      <c r="E3342" t="s">
        <v>12</v>
      </c>
      <c r="F3342" t="s">
        <v>8</v>
      </c>
      <c r="G3342" t="s">
        <v>27</v>
      </c>
      <c r="H3342">
        <v>2017</v>
      </c>
      <c r="I3342">
        <v>796</v>
      </c>
      <c r="J3342" t="s">
        <v>61</v>
      </c>
      <c r="K3342" t="str">
        <f>IF(AND(I3342&gt;600,I3342&lt;=1000),"600-1000CC",IF(AND(I3342&gt;1000,I3342&lt;=2000),"1000-2000CC",IF(AND(I3342&gt;2000,I3342&lt;=3000),"2000-3000CC",IF(AND(I3342&gt;3000,I3342&lt;=4000),"3000-4000CC",IF(AND(I3342&gt;4000,I3342&lt;=5000),"4000-5000CC",IF(AND(I3342&gt;5000,I3342&lt;=6000),"&gt;5000CC"))))))</f>
        <v>600-1000CC</v>
      </c>
    </row>
    <row r="3343" spans="1:11" x14ac:dyDescent="0.3">
      <c r="A3343">
        <v>4816</v>
      </c>
      <c r="B3343" t="s">
        <v>1392</v>
      </c>
      <c r="C3343" s="10">
        <v>4.45</v>
      </c>
      <c r="D3343" s="3">
        <v>121816</v>
      </c>
      <c r="E3343" t="s">
        <v>7</v>
      </c>
      <c r="F3343" t="s">
        <v>8</v>
      </c>
      <c r="G3343" t="s">
        <v>9</v>
      </c>
      <c r="H3343">
        <v>2014</v>
      </c>
      <c r="I3343">
        <v>1248</v>
      </c>
      <c r="J3343" t="s">
        <v>10</v>
      </c>
      <c r="K3343" t="str">
        <f>IF(AND(I3343&gt;600,I3343&lt;=1000),"600-1000CC",IF(AND(I3343&gt;1000,I3343&lt;=2000),"1000-2000CC",IF(AND(I3343&gt;2000,I3343&lt;=3000),"2000-3000CC",IF(AND(I3343&gt;3000,I3343&lt;=4000),"3000-4000CC",IF(AND(I3343&gt;4000,I3343&lt;=5000),"4000-5000CC",IF(AND(I3343&gt;5000,I3343&lt;=6000),"&gt;5000CC"))))))</f>
        <v>1000-2000CC</v>
      </c>
    </row>
    <row r="3344" spans="1:11" x14ac:dyDescent="0.3">
      <c r="A3344">
        <v>5205</v>
      </c>
      <c r="B3344" t="s">
        <v>76</v>
      </c>
      <c r="C3344" s="10">
        <v>4.45</v>
      </c>
      <c r="D3344" s="3">
        <v>82347</v>
      </c>
      <c r="E3344" t="s">
        <v>7</v>
      </c>
      <c r="F3344" t="s">
        <v>8</v>
      </c>
      <c r="G3344" t="s">
        <v>27</v>
      </c>
      <c r="H3344">
        <v>2014</v>
      </c>
      <c r="I3344">
        <v>1197</v>
      </c>
      <c r="J3344" t="s">
        <v>10</v>
      </c>
      <c r="K3344" t="str">
        <f>IF(AND(I3344&gt;600,I3344&lt;=1000),"600-1000CC",IF(AND(I3344&gt;1000,I3344&lt;=2000),"1000-2000CC",IF(AND(I3344&gt;2000,I3344&lt;=3000),"2000-3000CC",IF(AND(I3344&gt;3000,I3344&lt;=4000),"3000-4000CC",IF(AND(I3344&gt;4000,I3344&lt;=5000),"4000-5000CC",IF(AND(I3344&gt;5000,I3344&lt;=6000),"&gt;5000CC"))))))</f>
        <v>1000-2000CC</v>
      </c>
    </row>
    <row r="3345" spans="1:11" x14ac:dyDescent="0.3">
      <c r="A3345">
        <v>1431</v>
      </c>
      <c r="B3345" t="s">
        <v>394</v>
      </c>
      <c r="C3345" s="10">
        <v>4.4400000000000004</v>
      </c>
      <c r="D3345" s="3">
        <v>49812</v>
      </c>
      <c r="E3345" t="s">
        <v>7</v>
      </c>
      <c r="F3345" t="s">
        <v>8</v>
      </c>
      <c r="G3345" t="s">
        <v>27</v>
      </c>
      <c r="H3345">
        <v>2013</v>
      </c>
      <c r="I3345">
        <v>1198</v>
      </c>
      <c r="J3345" t="s">
        <v>10</v>
      </c>
      <c r="K3345" t="str">
        <f>IF(AND(I3345&gt;600,I3345&lt;=1000),"600-1000CC",IF(AND(I3345&gt;1000,I3345&lt;=2000),"1000-2000CC",IF(AND(I3345&gt;2000,I3345&lt;=3000),"2000-3000CC",IF(AND(I3345&gt;3000,I3345&lt;=4000),"3000-4000CC",IF(AND(I3345&gt;4000,I3345&lt;=5000),"4000-5000CC",IF(AND(I3345&gt;5000,I3345&lt;=6000),"&gt;5000CC"))))))</f>
        <v>1000-2000CC</v>
      </c>
    </row>
    <row r="3346" spans="1:11" x14ac:dyDescent="0.3">
      <c r="A3346">
        <v>1995</v>
      </c>
      <c r="B3346" t="s">
        <v>1060</v>
      </c>
      <c r="C3346" s="10">
        <v>4.4400000000000004</v>
      </c>
      <c r="D3346" s="3">
        <v>58613</v>
      </c>
      <c r="E3346" t="s">
        <v>12</v>
      </c>
      <c r="F3346" t="s">
        <v>8</v>
      </c>
      <c r="G3346" t="s">
        <v>9</v>
      </c>
      <c r="H3346">
        <v>2013</v>
      </c>
      <c r="I3346">
        <v>1598</v>
      </c>
      <c r="J3346" t="s">
        <v>10</v>
      </c>
      <c r="K3346" t="str">
        <f>IF(AND(I3346&gt;600,I3346&lt;=1000),"600-1000CC",IF(AND(I3346&gt;1000,I3346&lt;=2000),"1000-2000CC",IF(AND(I3346&gt;2000,I3346&lt;=3000),"2000-3000CC",IF(AND(I3346&gt;3000,I3346&lt;=4000),"3000-4000CC",IF(AND(I3346&gt;4000,I3346&lt;=5000),"4000-5000CC",IF(AND(I3346&gt;5000,I3346&lt;=6000),"&gt;5000CC"))))))</f>
        <v>1000-2000CC</v>
      </c>
    </row>
    <row r="3347" spans="1:11" x14ac:dyDescent="0.3">
      <c r="A3347">
        <v>4876</v>
      </c>
      <c r="B3347" t="s">
        <v>563</v>
      </c>
      <c r="C3347" s="10">
        <v>4.4400000000000004</v>
      </c>
      <c r="D3347" s="3">
        <v>60923</v>
      </c>
      <c r="E3347" t="s">
        <v>12</v>
      </c>
      <c r="F3347" t="s">
        <v>8</v>
      </c>
      <c r="G3347" t="s">
        <v>75</v>
      </c>
      <c r="H3347">
        <v>2016</v>
      </c>
      <c r="I3347">
        <v>1248</v>
      </c>
      <c r="J3347" t="s">
        <v>10</v>
      </c>
      <c r="K3347" t="str">
        <f>IF(AND(I3347&gt;600,I3347&lt;=1000),"600-1000CC",IF(AND(I3347&gt;1000,I3347&lt;=2000),"1000-2000CC",IF(AND(I3347&gt;2000,I3347&lt;=3000),"2000-3000CC",IF(AND(I3347&gt;3000,I3347&lt;=4000),"3000-4000CC",IF(AND(I3347&gt;4000,I3347&lt;=5000),"4000-5000CC",IF(AND(I3347&gt;5000,I3347&lt;=6000),"&gt;5000CC"))))))</f>
        <v>1000-2000CC</v>
      </c>
    </row>
    <row r="3348" spans="1:11" x14ac:dyDescent="0.3">
      <c r="A3348">
        <v>1064</v>
      </c>
      <c r="B3348" t="s">
        <v>537</v>
      </c>
      <c r="C3348" s="10">
        <v>4.43</v>
      </c>
      <c r="D3348" s="3">
        <v>74295</v>
      </c>
      <c r="E3348" t="s">
        <v>12</v>
      </c>
      <c r="F3348" t="s">
        <v>8</v>
      </c>
      <c r="G3348" t="s">
        <v>9</v>
      </c>
      <c r="H3348">
        <v>2017</v>
      </c>
      <c r="I3348">
        <v>1248</v>
      </c>
      <c r="J3348" t="s">
        <v>10</v>
      </c>
      <c r="K3348" t="str">
        <f>IF(AND(I3348&gt;600,I3348&lt;=1000),"600-1000CC",IF(AND(I3348&gt;1000,I3348&lt;=2000),"1000-2000CC",IF(AND(I3348&gt;2000,I3348&lt;=3000),"2000-3000CC",IF(AND(I3348&gt;3000,I3348&lt;=4000),"3000-4000CC",IF(AND(I3348&gt;4000,I3348&lt;=5000),"4000-5000CC",IF(AND(I3348&gt;5000,I3348&lt;=6000),"&gt;5000CC"))))))</f>
        <v>1000-2000CC</v>
      </c>
    </row>
    <row r="3349" spans="1:11" x14ac:dyDescent="0.3">
      <c r="A3349">
        <v>1188</v>
      </c>
      <c r="B3349" t="s">
        <v>817</v>
      </c>
      <c r="C3349" s="10">
        <v>4.41</v>
      </c>
      <c r="D3349" s="3">
        <v>39889</v>
      </c>
      <c r="E3349" t="s">
        <v>12</v>
      </c>
      <c r="F3349" t="s">
        <v>8</v>
      </c>
      <c r="G3349" t="s">
        <v>27</v>
      </c>
      <c r="H3349">
        <v>2017</v>
      </c>
      <c r="I3349">
        <v>1997</v>
      </c>
      <c r="J3349" t="s">
        <v>10</v>
      </c>
      <c r="K3349" t="str">
        <f>IF(AND(I3349&gt;600,I3349&lt;=1000),"600-1000CC",IF(AND(I3349&gt;1000,I3349&lt;=2000),"1000-2000CC",IF(AND(I3349&gt;2000,I3349&lt;=3000),"2000-3000CC",IF(AND(I3349&gt;3000,I3349&lt;=4000),"3000-4000CC",IF(AND(I3349&gt;4000,I3349&lt;=5000),"4000-5000CC",IF(AND(I3349&gt;5000,I3349&lt;=6000),"&gt;5000CC"))))))</f>
        <v>1000-2000CC</v>
      </c>
    </row>
    <row r="3350" spans="1:11" x14ac:dyDescent="0.3">
      <c r="A3350">
        <v>1514</v>
      </c>
      <c r="B3350" t="s">
        <v>817</v>
      </c>
      <c r="C3350" s="10">
        <v>4.41</v>
      </c>
      <c r="D3350" s="3">
        <v>39889</v>
      </c>
      <c r="E3350" t="s">
        <v>12</v>
      </c>
      <c r="F3350" t="s">
        <v>8</v>
      </c>
      <c r="G3350" t="s">
        <v>27</v>
      </c>
      <c r="H3350">
        <v>2017</v>
      </c>
      <c r="I3350">
        <v>2967</v>
      </c>
      <c r="J3350" t="s">
        <v>127</v>
      </c>
      <c r="K3350" t="str">
        <f>IF(AND(I3350&gt;600,I3350&lt;=1000),"600-1000CC",IF(AND(I3350&gt;1000,I3350&lt;=2000),"1000-2000CC",IF(AND(I3350&gt;2000,I3350&lt;=3000),"2000-3000CC",IF(AND(I3350&gt;3000,I3350&lt;=4000),"3000-4000CC",IF(AND(I3350&gt;4000,I3350&lt;=5000),"4000-5000CC",IF(AND(I3350&gt;5000,I3350&lt;=6000),"&gt;5000CC"))))))</f>
        <v>2000-3000CC</v>
      </c>
    </row>
    <row r="3351" spans="1:11" x14ac:dyDescent="0.3">
      <c r="A3351">
        <v>3516</v>
      </c>
      <c r="B3351" t="s">
        <v>1542</v>
      </c>
      <c r="C3351" s="10">
        <v>4.41</v>
      </c>
      <c r="D3351" s="3">
        <v>133451</v>
      </c>
      <c r="E3351" t="s">
        <v>7</v>
      </c>
      <c r="F3351" t="s">
        <v>8</v>
      </c>
      <c r="G3351" t="s">
        <v>9</v>
      </c>
      <c r="H3351">
        <v>2015</v>
      </c>
      <c r="I3351">
        <v>1197</v>
      </c>
      <c r="J3351" t="s">
        <v>10</v>
      </c>
      <c r="K3351" t="str">
        <f>IF(AND(I3351&gt;600,I3351&lt;=1000),"600-1000CC",IF(AND(I3351&gt;1000,I3351&lt;=2000),"1000-2000CC",IF(AND(I3351&gt;2000,I3351&lt;=3000),"2000-3000CC",IF(AND(I3351&gt;3000,I3351&lt;=4000),"3000-4000CC",IF(AND(I3351&gt;4000,I3351&lt;=5000),"4000-5000CC",IF(AND(I3351&gt;5000,I3351&lt;=6000),"&gt;5000CC"))))))</f>
        <v>1000-2000CC</v>
      </c>
    </row>
    <row r="3352" spans="1:11" x14ac:dyDescent="0.3">
      <c r="A3352">
        <v>4981</v>
      </c>
      <c r="B3352" t="s">
        <v>535</v>
      </c>
      <c r="C3352" s="10">
        <v>4.41</v>
      </c>
      <c r="D3352" s="3">
        <v>82158</v>
      </c>
      <c r="E3352" t="s">
        <v>12</v>
      </c>
      <c r="F3352" t="s">
        <v>8</v>
      </c>
      <c r="G3352" t="s">
        <v>9</v>
      </c>
      <c r="H3352">
        <v>2015</v>
      </c>
      <c r="I3352">
        <v>1199</v>
      </c>
      <c r="J3352" t="s">
        <v>10</v>
      </c>
      <c r="K3352" t="str">
        <f>IF(AND(I3352&gt;600,I3352&lt;=1000),"600-1000CC",IF(AND(I3352&gt;1000,I3352&lt;=2000),"1000-2000CC",IF(AND(I3352&gt;2000,I3352&lt;=3000),"2000-3000CC",IF(AND(I3352&gt;3000,I3352&lt;=4000),"3000-4000CC",IF(AND(I3352&gt;4000,I3352&lt;=5000),"4000-5000CC",IF(AND(I3352&gt;5000,I3352&lt;=6000),"&gt;5000CC"))))))</f>
        <v>1000-2000CC</v>
      </c>
    </row>
    <row r="3353" spans="1:11" x14ac:dyDescent="0.3">
      <c r="A3353">
        <v>995</v>
      </c>
      <c r="B3353" t="s">
        <v>705</v>
      </c>
      <c r="C3353" s="10">
        <v>4.4000000000000004</v>
      </c>
      <c r="D3353" s="3">
        <v>29782</v>
      </c>
      <c r="E3353" t="s">
        <v>12</v>
      </c>
      <c r="F3353" t="s">
        <v>8</v>
      </c>
      <c r="G3353" t="s">
        <v>9</v>
      </c>
      <c r="H3353">
        <v>2021</v>
      </c>
      <c r="I3353">
        <v>1248</v>
      </c>
      <c r="J3353" t="s">
        <v>10</v>
      </c>
      <c r="K3353" t="str">
        <f>IF(AND(I3353&gt;600,I3353&lt;=1000),"600-1000CC",IF(AND(I3353&gt;1000,I3353&lt;=2000),"1000-2000CC",IF(AND(I3353&gt;2000,I3353&lt;=3000),"2000-3000CC",IF(AND(I3353&gt;3000,I3353&lt;=4000),"3000-4000CC",IF(AND(I3353&gt;4000,I3353&lt;=5000),"4000-5000CC",IF(AND(I3353&gt;5000,I3353&lt;=6000),"&gt;5000CC"))))))</f>
        <v>1000-2000CC</v>
      </c>
    </row>
    <row r="3354" spans="1:11" x14ac:dyDescent="0.3">
      <c r="A3354">
        <v>999</v>
      </c>
      <c r="B3354" t="s">
        <v>728</v>
      </c>
      <c r="C3354" s="10">
        <v>4.4000000000000004</v>
      </c>
      <c r="D3354" s="3">
        <v>91437</v>
      </c>
      <c r="E3354" t="s">
        <v>12</v>
      </c>
      <c r="F3354" t="s">
        <v>8</v>
      </c>
      <c r="G3354" t="s">
        <v>9</v>
      </c>
      <c r="H3354">
        <v>2017</v>
      </c>
      <c r="I3354">
        <v>2143</v>
      </c>
      <c r="J3354" t="s">
        <v>10</v>
      </c>
      <c r="K3354" t="str">
        <f>IF(AND(I3354&gt;600,I3354&lt;=1000),"600-1000CC",IF(AND(I3354&gt;1000,I3354&lt;=2000),"1000-2000CC",IF(AND(I3354&gt;2000,I3354&lt;=3000),"2000-3000CC",IF(AND(I3354&gt;3000,I3354&lt;=4000),"3000-4000CC",IF(AND(I3354&gt;4000,I3354&lt;=5000),"4000-5000CC",IF(AND(I3354&gt;5000,I3354&lt;=6000),"&gt;5000CC"))))))</f>
        <v>2000-3000CC</v>
      </c>
    </row>
    <row r="3355" spans="1:11" x14ac:dyDescent="0.3">
      <c r="A3355">
        <v>1584</v>
      </c>
      <c r="B3355" t="s">
        <v>43</v>
      </c>
      <c r="C3355" s="10">
        <v>4.4000000000000004</v>
      </c>
      <c r="D3355" s="3">
        <v>59534</v>
      </c>
      <c r="E3355" t="s">
        <v>12</v>
      </c>
      <c r="F3355" t="s">
        <v>8</v>
      </c>
      <c r="G3355" t="s">
        <v>27</v>
      </c>
      <c r="H3355">
        <v>2015</v>
      </c>
      <c r="I3355">
        <v>1373</v>
      </c>
      <c r="J3355" t="s">
        <v>10</v>
      </c>
      <c r="K3355" t="str">
        <f>IF(AND(I3355&gt;600,I3355&lt;=1000),"600-1000CC",IF(AND(I3355&gt;1000,I3355&lt;=2000),"1000-2000CC",IF(AND(I3355&gt;2000,I3355&lt;=3000),"2000-3000CC",IF(AND(I3355&gt;3000,I3355&lt;=4000),"3000-4000CC",IF(AND(I3355&gt;4000,I3355&lt;=5000),"4000-5000CC",IF(AND(I3355&gt;5000,I3355&lt;=6000),"&gt;5000CC"))))))</f>
        <v>1000-2000CC</v>
      </c>
    </row>
    <row r="3356" spans="1:11" x14ac:dyDescent="0.3">
      <c r="A3356">
        <v>1682</v>
      </c>
      <c r="B3356" t="s">
        <v>956</v>
      </c>
      <c r="C3356" s="10">
        <v>4.4000000000000004</v>
      </c>
      <c r="D3356" s="3">
        <v>84123</v>
      </c>
      <c r="E3356" t="s">
        <v>12</v>
      </c>
      <c r="F3356" t="s">
        <v>8</v>
      </c>
      <c r="G3356" t="s">
        <v>9</v>
      </c>
      <c r="H3356">
        <v>2017</v>
      </c>
      <c r="I3356">
        <v>796</v>
      </c>
      <c r="J3356" t="s">
        <v>10</v>
      </c>
      <c r="K3356" t="str">
        <f>IF(AND(I3356&gt;600,I3356&lt;=1000),"600-1000CC",IF(AND(I3356&gt;1000,I3356&lt;=2000),"1000-2000CC",IF(AND(I3356&gt;2000,I3356&lt;=3000),"2000-3000CC",IF(AND(I3356&gt;3000,I3356&lt;=4000),"3000-4000CC",IF(AND(I3356&gt;4000,I3356&lt;=5000),"4000-5000CC",IF(AND(I3356&gt;5000,I3356&lt;=6000),"&gt;5000CC"))))))</f>
        <v>600-1000CC</v>
      </c>
    </row>
    <row r="3357" spans="1:11" x14ac:dyDescent="0.3">
      <c r="A3357">
        <v>2751</v>
      </c>
      <c r="B3357" t="s">
        <v>658</v>
      </c>
      <c r="C3357" s="10">
        <v>4.4000000000000004</v>
      </c>
      <c r="D3357" s="3">
        <v>158066</v>
      </c>
      <c r="E3357" t="s">
        <v>7</v>
      </c>
      <c r="F3357" t="s">
        <v>8</v>
      </c>
      <c r="G3357" t="s">
        <v>9</v>
      </c>
      <c r="H3357">
        <v>2015</v>
      </c>
      <c r="I3357">
        <v>1598</v>
      </c>
      <c r="J3357" t="s">
        <v>53</v>
      </c>
      <c r="K3357" t="str">
        <f>IF(AND(I3357&gt;600,I3357&lt;=1000),"600-1000CC",IF(AND(I3357&gt;1000,I3357&lt;=2000),"1000-2000CC",IF(AND(I3357&gt;2000,I3357&lt;=3000),"2000-3000CC",IF(AND(I3357&gt;3000,I3357&lt;=4000),"3000-4000CC",IF(AND(I3357&gt;4000,I3357&lt;=5000),"4000-5000CC",IF(AND(I3357&gt;5000,I3357&lt;=6000),"&gt;5000CC"))))))</f>
        <v>1000-2000CC</v>
      </c>
    </row>
    <row r="3358" spans="1:11" x14ac:dyDescent="0.3">
      <c r="A3358">
        <v>3576</v>
      </c>
      <c r="B3358" t="s">
        <v>1095</v>
      </c>
      <c r="C3358" s="10">
        <v>4.4000000000000004</v>
      </c>
      <c r="D3358" s="3">
        <v>25000</v>
      </c>
      <c r="E3358" t="s">
        <v>12</v>
      </c>
      <c r="F3358" t="s">
        <v>8</v>
      </c>
      <c r="G3358" t="s">
        <v>9</v>
      </c>
      <c r="H3358">
        <v>2019</v>
      </c>
      <c r="I3358">
        <v>1399</v>
      </c>
      <c r="J3358" t="s">
        <v>10</v>
      </c>
      <c r="K3358" t="str">
        <f>IF(AND(I3358&gt;600,I3358&lt;=1000),"600-1000CC",IF(AND(I3358&gt;1000,I3358&lt;=2000),"1000-2000CC",IF(AND(I3358&gt;2000,I3358&lt;=3000),"2000-3000CC",IF(AND(I3358&gt;3000,I3358&lt;=4000),"3000-4000CC",IF(AND(I3358&gt;4000,I3358&lt;=5000),"4000-5000CC",IF(AND(I3358&gt;5000,I3358&lt;=6000),"&gt;5000CC"))))))</f>
        <v>1000-2000CC</v>
      </c>
    </row>
    <row r="3359" spans="1:11" x14ac:dyDescent="0.3">
      <c r="A3359">
        <v>3622</v>
      </c>
      <c r="B3359" t="s">
        <v>99</v>
      </c>
      <c r="C3359" s="10">
        <v>4.4000000000000004</v>
      </c>
      <c r="D3359" s="3">
        <v>34000</v>
      </c>
      <c r="E3359" t="s">
        <v>12</v>
      </c>
      <c r="F3359" t="s">
        <v>8</v>
      </c>
      <c r="G3359" t="s">
        <v>9</v>
      </c>
      <c r="H3359">
        <v>2016</v>
      </c>
      <c r="I3359">
        <v>2179</v>
      </c>
      <c r="J3359" t="s">
        <v>10</v>
      </c>
      <c r="K3359" t="str">
        <f>IF(AND(I3359&gt;600,I3359&lt;=1000),"600-1000CC",IF(AND(I3359&gt;1000,I3359&lt;=2000),"1000-2000CC",IF(AND(I3359&gt;2000,I3359&lt;=3000),"2000-3000CC",IF(AND(I3359&gt;3000,I3359&lt;=4000),"3000-4000CC",IF(AND(I3359&gt;4000,I3359&lt;=5000),"4000-5000CC",IF(AND(I3359&gt;5000,I3359&lt;=6000),"&gt;5000CC"))))))</f>
        <v>2000-3000CC</v>
      </c>
    </row>
    <row r="3360" spans="1:11" x14ac:dyDescent="0.3">
      <c r="A3360">
        <v>3894</v>
      </c>
      <c r="B3360" t="s">
        <v>537</v>
      </c>
      <c r="C3360" s="10">
        <v>4.4000000000000004</v>
      </c>
      <c r="D3360" s="3">
        <v>80000</v>
      </c>
      <c r="E3360" t="s">
        <v>12</v>
      </c>
      <c r="F3360" t="s">
        <v>8</v>
      </c>
      <c r="G3360" t="s">
        <v>9</v>
      </c>
      <c r="H3360">
        <v>2018</v>
      </c>
      <c r="I3360">
        <v>796</v>
      </c>
      <c r="J3360" t="s">
        <v>10</v>
      </c>
      <c r="K3360" t="str">
        <f>IF(AND(I3360&gt;600,I3360&lt;=1000),"600-1000CC",IF(AND(I3360&gt;1000,I3360&lt;=2000),"1000-2000CC",IF(AND(I3360&gt;2000,I3360&lt;=3000),"2000-3000CC",IF(AND(I3360&gt;3000,I3360&lt;=4000),"3000-4000CC",IF(AND(I3360&gt;4000,I3360&lt;=5000),"4000-5000CC",IF(AND(I3360&gt;5000,I3360&lt;=6000),"&gt;5000CC"))))))</f>
        <v>600-1000CC</v>
      </c>
    </row>
    <row r="3361" spans="1:11" x14ac:dyDescent="0.3">
      <c r="A3361">
        <v>3920</v>
      </c>
      <c r="B3361" t="s">
        <v>365</v>
      </c>
      <c r="C3361" s="10">
        <v>4.4000000000000004</v>
      </c>
      <c r="D3361" s="3">
        <v>197770</v>
      </c>
      <c r="E3361" t="s">
        <v>7</v>
      </c>
      <c r="F3361" t="s">
        <v>8</v>
      </c>
      <c r="G3361" t="s">
        <v>9</v>
      </c>
      <c r="H3361">
        <v>2010</v>
      </c>
      <c r="I3361">
        <v>1582</v>
      </c>
      <c r="J3361" t="s">
        <v>61</v>
      </c>
      <c r="K3361" t="str">
        <f>IF(AND(I3361&gt;600,I3361&lt;=1000),"600-1000CC",IF(AND(I3361&gt;1000,I3361&lt;=2000),"1000-2000CC",IF(AND(I3361&gt;2000,I3361&lt;=3000),"2000-3000CC",IF(AND(I3361&gt;3000,I3361&lt;=4000),"3000-4000CC",IF(AND(I3361&gt;4000,I3361&lt;=5000),"4000-5000CC",IF(AND(I3361&gt;5000,I3361&lt;=6000),"&gt;5000CC"))))))</f>
        <v>1000-2000CC</v>
      </c>
    </row>
    <row r="3362" spans="1:11" x14ac:dyDescent="0.3">
      <c r="A3362">
        <v>4669</v>
      </c>
      <c r="B3362" t="s">
        <v>723</v>
      </c>
      <c r="C3362" s="10">
        <v>4.4000000000000004</v>
      </c>
      <c r="D3362" s="3">
        <v>70000</v>
      </c>
      <c r="E3362" t="s">
        <v>12</v>
      </c>
      <c r="F3362" t="s">
        <v>8</v>
      </c>
      <c r="G3362" t="s">
        <v>27</v>
      </c>
      <c r="H3362">
        <v>2014</v>
      </c>
      <c r="I3362">
        <v>2354</v>
      </c>
      <c r="J3362" t="s">
        <v>10</v>
      </c>
      <c r="K3362" t="str">
        <f>IF(AND(I3362&gt;600,I3362&lt;=1000),"600-1000CC",IF(AND(I3362&gt;1000,I3362&lt;=2000),"1000-2000CC",IF(AND(I3362&gt;2000,I3362&lt;=3000),"2000-3000CC",IF(AND(I3362&gt;3000,I3362&lt;=4000),"3000-4000CC",IF(AND(I3362&gt;4000,I3362&lt;=5000),"4000-5000CC",IF(AND(I3362&gt;5000,I3362&lt;=6000),"&gt;5000CC"))))))</f>
        <v>2000-3000CC</v>
      </c>
    </row>
    <row r="3363" spans="1:11" x14ac:dyDescent="0.3">
      <c r="A3363">
        <v>4190</v>
      </c>
      <c r="B3363" t="s">
        <v>1186</v>
      </c>
      <c r="C3363" s="10">
        <v>4.3899999999999997</v>
      </c>
      <c r="D3363" s="3">
        <v>68911</v>
      </c>
      <c r="E3363" t="s">
        <v>12</v>
      </c>
      <c r="F3363" t="s">
        <v>13</v>
      </c>
      <c r="G3363" t="s">
        <v>9</v>
      </c>
      <c r="H3363">
        <v>2018</v>
      </c>
      <c r="I3363">
        <v>2179</v>
      </c>
      <c r="J3363" t="s">
        <v>10</v>
      </c>
      <c r="K3363" t="str">
        <f>IF(AND(I3363&gt;600,I3363&lt;=1000),"600-1000CC",IF(AND(I3363&gt;1000,I3363&lt;=2000),"1000-2000CC",IF(AND(I3363&gt;2000,I3363&lt;=3000),"2000-3000CC",IF(AND(I3363&gt;3000,I3363&lt;=4000),"3000-4000CC",IF(AND(I3363&gt;4000,I3363&lt;=5000),"4000-5000CC",IF(AND(I3363&gt;5000,I3363&lt;=6000),"&gt;5000CC"))))))</f>
        <v>2000-3000CC</v>
      </c>
    </row>
    <row r="3364" spans="1:11" x14ac:dyDescent="0.3">
      <c r="A3364">
        <v>4191</v>
      </c>
      <c r="B3364" t="s">
        <v>1392</v>
      </c>
      <c r="C3364" s="10">
        <v>4.3899999999999997</v>
      </c>
      <c r="D3364" s="3">
        <v>105767</v>
      </c>
      <c r="E3364" t="s">
        <v>7</v>
      </c>
      <c r="F3364" t="s">
        <v>8</v>
      </c>
      <c r="G3364" t="s">
        <v>75</v>
      </c>
      <c r="H3364">
        <v>2015</v>
      </c>
      <c r="I3364">
        <v>814</v>
      </c>
      <c r="J3364" t="s">
        <v>10</v>
      </c>
      <c r="K3364" t="str">
        <f>IF(AND(I3364&gt;600,I3364&lt;=1000),"600-1000CC",IF(AND(I3364&gt;1000,I3364&lt;=2000),"1000-2000CC",IF(AND(I3364&gt;2000,I3364&lt;=3000),"2000-3000CC",IF(AND(I3364&gt;3000,I3364&lt;=4000),"3000-4000CC",IF(AND(I3364&gt;4000,I3364&lt;=5000),"4000-5000CC",IF(AND(I3364&gt;5000,I3364&lt;=6000),"&gt;5000CC"))))))</f>
        <v>600-1000CC</v>
      </c>
    </row>
    <row r="3365" spans="1:11" x14ac:dyDescent="0.3">
      <c r="A3365">
        <v>4969</v>
      </c>
      <c r="B3365" t="s">
        <v>32</v>
      </c>
      <c r="C3365" s="10">
        <v>4.3899999999999997</v>
      </c>
      <c r="D3365" s="3">
        <v>92720</v>
      </c>
      <c r="E3365" t="s">
        <v>12</v>
      </c>
      <c r="F3365" t="s">
        <v>8</v>
      </c>
      <c r="G3365" t="s">
        <v>27</v>
      </c>
      <c r="H3365">
        <v>2016</v>
      </c>
      <c r="I3365">
        <v>998</v>
      </c>
      <c r="J3365" t="s">
        <v>61</v>
      </c>
      <c r="K3365" t="str">
        <f>IF(AND(I3365&gt;600,I3365&lt;=1000),"600-1000CC",IF(AND(I3365&gt;1000,I3365&lt;=2000),"1000-2000CC",IF(AND(I3365&gt;2000,I3365&lt;=3000),"2000-3000CC",IF(AND(I3365&gt;3000,I3365&lt;=4000),"3000-4000CC",IF(AND(I3365&gt;4000,I3365&lt;=5000),"4000-5000CC",IF(AND(I3365&gt;5000,I3365&lt;=6000),"&gt;5000CC"))))))</f>
        <v>600-1000CC</v>
      </c>
    </row>
    <row r="3366" spans="1:11" x14ac:dyDescent="0.3">
      <c r="A3366">
        <v>3803</v>
      </c>
      <c r="B3366" t="s">
        <v>674</v>
      </c>
      <c r="C3366" s="10">
        <v>4.38</v>
      </c>
      <c r="D3366" s="3">
        <v>163925</v>
      </c>
      <c r="E3366" t="s">
        <v>7</v>
      </c>
      <c r="F3366" t="s">
        <v>8</v>
      </c>
      <c r="G3366" t="s">
        <v>9</v>
      </c>
      <c r="H3366">
        <v>2015</v>
      </c>
      <c r="I3366">
        <v>998</v>
      </c>
      <c r="J3366" t="s">
        <v>10</v>
      </c>
      <c r="K3366" t="str">
        <f>IF(AND(I3366&gt;600,I3366&lt;=1000),"600-1000CC",IF(AND(I3366&gt;1000,I3366&lt;=2000),"1000-2000CC",IF(AND(I3366&gt;2000,I3366&lt;=3000),"2000-3000CC",IF(AND(I3366&gt;3000,I3366&lt;=4000),"3000-4000CC",IF(AND(I3366&gt;4000,I3366&lt;=5000),"4000-5000CC",IF(AND(I3366&gt;5000,I3366&lt;=6000),"&gt;5000CC"))))))</f>
        <v>600-1000CC</v>
      </c>
    </row>
    <row r="3367" spans="1:11" x14ac:dyDescent="0.3">
      <c r="A3367">
        <v>653</v>
      </c>
      <c r="B3367" t="s">
        <v>534</v>
      </c>
      <c r="C3367" s="10">
        <v>4.3600000000000003</v>
      </c>
      <c r="D3367" s="3">
        <v>89653</v>
      </c>
      <c r="E3367" t="s">
        <v>7</v>
      </c>
      <c r="F3367" t="s">
        <v>8</v>
      </c>
      <c r="G3367" t="s">
        <v>75</v>
      </c>
      <c r="H3367">
        <v>2014</v>
      </c>
      <c r="I3367">
        <v>3198</v>
      </c>
      <c r="J3367" t="s">
        <v>61</v>
      </c>
      <c r="K3367" t="str">
        <f>IF(AND(I3367&gt;600,I3367&lt;=1000),"600-1000CC",IF(AND(I3367&gt;1000,I3367&lt;=2000),"1000-2000CC",IF(AND(I3367&gt;2000,I3367&lt;=3000),"2000-3000CC",IF(AND(I3367&gt;3000,I3367&lt;=4000),"3000-4000CC",IF(AND(I3367&gt;4000,I3367&lt;=5000),"4000-5000CC",IF(AND(I3367&gt;5000,I3367&lt;=6000),"&gt;5000CC"))))))</f>
        <v>3000-4000CC</v>
      </c>
    </row>
    <row r="3368" spans="1:11" x14ac:dyDescent="0.3">
      <c r="A3368">
        <v>1933</v>
      </c>
      <c r="B3368" t="s">
        <v>534</v>
      </c>
      <c r="C3368" s="10">
        <v>4.3600000000000003</v>
      </c>
      <c r="D3368" s="3">
        <v>89653</v>
      </c>
      <c r="E3368" t="s">
        <v>7</v>
      </c>
      <c r="F3368" t="s">
        <v>8</v>
      </c>
      <c r="G3368" t="s">
        <v>75</v>
      </c>
      <c r="H3368">
        <v>2014</v>
      </c>
      <c r="I3368">
        <v>2987</v>
      </c>
      <c r="J3368" t="s">
        <v>61</v>
      </c>
      <c r="K3368" t="str">
        <f>IF(AND(I3368&gt;600,I3368&lt;=1000),"600-1000CC",IF(AND(I3368&gt;1000,I3368&lt;=2000),"1000-2000CC",IF(AND(I3368&gt;2000,I3368&lt;=3000),"2000-3000CC",IF(AND(I3368&gt;3000,I3368&lt;=4000),"3000-4000CC",IF(AND(I3368&gt;4000,I3368&lt;=5000),"4000-5000CC",IF(AND(I3368&gt;5000,I3368&lt;=6000),"&gt;5000CC"))))))</f>
        <v>2000-3000CC</v>
      </c>
    </row>
    <row r="3369" spans="1:11" x14ac:dyDescent="0.3">
      <c r="A3369">
        <v>3167</v>
      </c>
      <c r="B3369" t="s">
        <v>1448</v>
      </c>
      <c r="C3369" s="10">
        <v>4.3600000000000003</v>
      </c>
      <c r="D3369" s="3">
        <v>17535</v>
      </c>
      <c r="E3369" t="s">
        <v>12</v>
      </c>
      <c r="F3369" t="s">
        <v>8</v>
      </c>
      <c r="G3369" t="s">
        <v>9</v>
      </c>
      <c r="H3369">
        <v>2020</v>
      </c>
      <c r="I3369">
        <v>1248</v>
      </c>
      <c r="J3369" t="s">
        <v>10</v>
      </c>
      <c r="K3369" t="str">
        <f>IF(AND(I3369&gt;600,I3369&lt;=1000),"600-1000CC",IF(AND(I3369&gt;1000,I3369&lt;=2000),"1000-2000CC",IF(AND(I3369&gt;2000,I3369&lt;=3000),"2000-3000CC",IF(AND(I3369&gt;3000,I3369&lt;=4000),"3000-4000CC",IF(AND(I3369&gt;4000,I3369&lt;=5000),"4000-5000CC",IF(AND(I3369&gt;5000,I3369&lt;=6000),"&gt;5000CC"))))))</f>
        <v>1000-2000CC</v>
      </c>
    </row>
    <row r="3370" spans="1:11" x14ac:dyDescent="0.3">
      <c r="A3370">
        <v>3497</v>
      </c>
      <c r="B3370" t="s">
        <v>1539</v>
      </c>
      <c r="C3370" s="10">
        <v>4.3600000000000003</v>
      </c>
      <c r="D3370" s="3">
        <v>65892</v>
      </c>
      <c r="E3370" t="s">
        <v>7</v>
      </c>
      <c r="F3370" t="s">
        <v>8</v>
      </c>
      <c r="G3370" t="s">
        <v>9</v>
      </c>
      <c r="H3370">
        <v>2018</v>
      </c>
      <c r="I3370">
        <v>998</v>
      </c>
      <c r="J3370" t="s">
        <v>10</v>
      </c>
      <c r="K3370" t="str">
        <f>IF(AND(I3370&gt;600,I3370&lt;=1000),"600-1000CC",IF(AND(I3370&gt;1000,I3370&lt;=2000),"1000-2000CC",IF(AND(I3370&gt;2000,I3370&lt;=3000),"2000-3000CC",IF(AND(I3370&gt;3000,I3370&lt;=4000),"3000-4000CC",IF(AND(I3370&gt;4000,I3370&lt;=5000),"4000-5000CC",IF(AND(I3370&gt;5000,I3370&lt;=6000),"&gt;5000CC"))))))</f>
        <v>600-1000CC</v>
      </c>
    </row>
    <row r="3371" spans="1:11" x14ac:dyDescent="0.3">
      <c r="A3371">
        <v>692</v>
      </c>
      <c r="B3371" t="s">
        <v>109</v>
      </c>
      <c r="C3371" s="10">
        <v>4.3499999999999996</v>
      </c>
      <c r="D3371" s="3">
        <v>96000</v>
      </c>
      <c r="E3371" t="s">
        <v>7</v>
      </c>
      <c r="F3371" t="s">
        <v>8</v>
      </c>
      <c r="G3371" t="s">
        <v>27</v>
      </c>
      <c r="H3371">
        <v>2014</v>
      </c>
      <c r="I3371">
        <v>2143</v>
      </c>
      <c r="J3371" t="s">
        <v>10</v>
      </c>
      <c r="K3371" t="str">
        <f>IF(AND(I3371&gt;600,I3371&lt;=1000),"600-1000CC",IF(AND(I3371&gt;1000,I3371&lt;=2000),"1000-2000CC",IF(AND(I3371&gt;2000,I3371&lt;=3000),"2000-3000CC",IF(AND(I3371&gt;3000,I3371&lt;=4000),"3000-4000CC",IF(AND(I3371&gt;4000,I3371&lt;=5000),"4000-5000CC",IF(AND(I3371&gt;5000,I3371&lt;=6000),"&gt;5000CC"))))))</f>
        <v>2000-3000CC</v>
      </c>
    </row>
    <row r="3372" spans="1:11" x14ac:dyDescent="0.3">
      <c r="A3372">
        <v>1342</v>
      </c>
      <c r="B3372" t="s">
        <v>461</v>
      </c>
      <c r="C3372" s="10">
        <v>4.3499999999999996</v>
      </c>
      <c r="D3372" s="3">
        <v>80000</v>
      </c>
      <c r="E3372" t="s">
        <v>12</v>
      </c>
      <c r="F3372" t="s">
        <v>8</v>
      </c>
      <c r="G3372" t="s">
        <v>9</v>
      </c>
      <c r="H3372">
        <v>2018</v>
      </c>
      <c r="I3372">
        <v>1497</v>
      </c>
      <c r="J3372" t="s">
        <v>10</v>
      </c>
      <c r="K3372" t="str">
        <f>IF(AND(I3372&gt;600,I3372&lt;=1000),"600-1000CC",IF(AND(I3372&gt;1000,I3372&lt;=2000),"1000-2000CC",IF(AND(I3372&gt;2000,I3372&lt;=3000),"2000-3000CC",IF(AND(I3372&gt;3000,I3372&lt;=4000),"3000-4000CC",IF(AND(I3372&gt;4000,I3372&lt;=5000),"4000-5000CC",IF(AND(I3372&gt;5000,I3372&lt;=6000),"&gt;5000CC"))))))</f>
        <v>1000-2000CC</v>
      </c>
    </row>
    <row r="3373" spans="1:11" x14ac:dyDescent="0.3">
      <c r="A3373">
        <v>1454</v>
      </c>
      <c r="B3373" t="s">
        <v>892</v>
      </c>
      <c r="C3373" s="10">
        <v>4.3499999999999996</v>
      </c>
      <c r="D3373" s="3">
        <v>36000</v>
      </c>
      <c r="E3373" t="s">
        <v>12</v>
      </c>
      <c r="F3373" t="s">
        <v>8</v>
      </c>
      <c r="G3373" t="s">
        <v>9</v>
      </c>
      <c r="H3373">
        <v>2017</v>
      </c>
      <c r="I3373">
        <v>1968</v>
      </c>
      <c r="J3373" t="s">
        <v>10</v>
      </c>
      <c r="K3373" t="str">
        <f>IF(AND(I3373&gt;600,I3373&lt;=1000),"600-1000CC",IF(AND(I3373&gt;1000,I3373&lt;=2000),"1000-2000CC",IF(AND(I3373&gt;2000,I3373&lt;=3000),"2000-3000CC",IF(AND(I3373&gt;3000,I3373&lt;=4000),"3000-4000CC",IF(AND(I3373&gt;4000,I3373&lt;=5000),"4000-5000CC",IF(AND(I3373&gt;5000,I3373&lt;=6000),"&gt;5000CC"))))))</f>
        <v>1000-2000CC</v>
      </c>
    </row>
    <row r="3374" spans="1:11" x14ac:dyDescent="0.3">
      <c r="A3374">
        <v>2095</v>
      </c>
      <c r="B3374" t="s">
        <v>1106</v>
      </c>
      <c r="C3374" s="10">
        <v>4.3499999999999996</v>
      </c>
      <c r="D3374" s="3">
        <v>100000</v>
      </c>
      <c r="E3374" t="s">
        <v>7</v>
      </c>
      <c r="F3374" t="s">
        <v>8</v>
      </c>
      <c r="G3374" t="s">
        <v>27</v>
      </c>
      <c r="H3374">
        <v>2013</v>
      </c>
      <c r="I3374">
        <v>1199</v>
      </c>
      <c r="J3374" t="s">
        <v>10</v>
      </c>
      <c r="K3374" t="str">
        <f>IF(AND(I3374&gt;600,I3374&lt;=1000),"600-1000CC",IF(AND(I3374&gt;1000,I3374&lt;=2000),"1000-2000CC",IF(AND(I3374&gt;2000,I3374&lt;=3000),"2000-3000CC",IF(AND(I3374&gt;3000,I3374&lt;=4000),"3000-4000CC",IF(AND(I3374&gt;4000,I3374&lt;=5000),"4000-5000CC",IF(AND(I3374&gt;5000,I3374&lt;=6000),"&gt;5000CC"))))))</f>
        <v>1000-2000CC</v>
      </c>
    </row>
    <row r="3375" spans="1:11" x14ac:dyDescent="0.3">
      <c r="A3375">
        <v>2210</v>
      </c>
      <c r="B3375" t="s">
        <v>494</v>
      </c>
      <c r="C3375" s="10">
        <v>4.3499999999999996</v>
      </c>
      <c r="D3375" s="3">
        <v>78318</v>
      </c>
      <c r="E3375" t="s">
        <v>12</v>
      </c>
      <c r="F3375" t="s">
        <v>8</v>
      </c>
      <c r="G3375" t="s">
        <v>9</v>
      </c>
      <c r="H3375">
        <v>2013</v>
      </c>
      <c r="I3375">
        <v>1248</v>
      </c>
      <c r="J3375" t="s">
        <v>10</v>
      </c>
      <c r="K3375" t="str">
        <f>IF(AND(I3375&gt;600,I3375&lt;=1000),"600-1000CC",IF(AND(I3375&gt;1000,I3375&lt;=2000),"1000-2000CC",IF(AND(I3375&gt;2000,I3375&lt;=3000),"2000-3000CC",IF(AND(I3375&gt;3000,I3375&lt;=4000),"3000-4000CC",IF(AND(I3375&gt;4000,I3375&lt;=5000),"4000-5000CC",IF(AND(I3375&gt;5000,I3375&lt;=6000),"&gt;5000CC"))))))</f>
        <v>1000-2000CC</v>
      </c>
    </row>
    <row r="3376" spans="1:11" x14ac:dyDescent="0.3">
      <c r="A3376">
        <v>2365</v>
      </c>
      <c r="B3376" t="s">
        <v>1109</v>
      </c>
      <c r="C3376" s="10">
        <v>4.3499999999999996</v>
      </c>
      <c r="D3376" s="3">
        <v>20439</v>
      </c>
      <c r="E3376" t="s">
        <v>12</v>
      </c>
      <c r="F3376" t="s">
        <v>8</v>
      </c>
      <c r="G3376" t="s">
        <v>9</v>
      </c>
      <c r="H3376">
        <v>2019</v>
      </c>
      <c r="I3376">
        <v>1799</v>
      </c>
      <c r="J3376" t="s">
        <v>10</v>
      </c>
      <c r="K3376" t="str">
        <f>IF(AND(I3376&gt;600,I3376&lt;=1000),"600-1000CC",IF(AND(I3376&gt;1000,I3376&lt;=2000),"1000-2000CC",IF(AND(I3376&gt;2000,I3376&lt;=3000),"2000-3000CC",IF(AND(I3376&gt;3000,I3376&lt;=4000),"3000-4000CC",IF(AND(I3376&gt;4000,I3376&lt;=5000),"4000-5000CC",IF(AND(I3376&gt;5000,I3376&lt;=6000),"&gt;5000CC"))))))</f>
        <v>1000-2000CC</v>
      </c>
    </row>
    <row r="3377" spans="1:11" x14ac:dyDescent="0.3">
      <c r="A3377">
        <v>2528</v>
      </c>
      <c r="B3377" t="s">
        <v>1035</v>
      </c>
      <c r="C3377" s="10">
        <v>4.3499999999999996</v>
      </c>
      <c r="D3377" s="3">
        <v>47000</v>
      </c>
      <c r="E3377" t="s">
        <v>12</v>
      </c>
      <c r="F3377" t="s">
        <v>8</v>
      </c>
      <c r="G3377" t="s">
        <v>9</v>
      </c>
      <c r="H3377">
        <v>2015</v>
      </c>
      <c r="I3377">
        <v>1197</v>
      </c>
      <c r="J3377" t="s">
        <v>10</v>
      </c>
      <c r="K3377" t="str">
        <f>IF(AND(I3377&gt;600,I3377&lt;=1000),"600-1000CC",IF(AND(I3377&gt;1000,I3377&lt;=2000),"1000-2000CC",IF(AND(I3377&gt;2000,I3377&lt;=3000),"2000-3000CC",IF(AND(I3377&gt;3000,I3377&lt;=4000),"3000-4000CC",IF(AND(I3377&gt;4000,I3377&lt;=5000),"4000-5000CC",IF(AND(I3377&gt;5000,I3377&lt;=6000),"&gt;5000CC"))))))</f>
        <v>1000-2000CC</v>
      </c>
    </row>
    <row r="3378" spans="1:11" x14ac:dyDescent="0.3">
      <c r="A3378">
        <v>4105</v>
      </c>
      <c r="B3378" t="s">
        <v>1490</v>
      </c>
      <c r="C3378" s="10">
        <v>4.3499999999999996</v>
      </c>
      <c r="D3378" s="3">
        <v>100000</v>
      </c>
      <c r="E3378" t="s">
        <v>7</v>
      </c>
      <c r="F3378" t="s">
        <v>8</v>
      </c>
      <c r="G3378" t="s">
        <v>75</v>
      </c>
      <c r="H3378">
        <v>2015</v>
      </c>
      <c r="I3378">
        <v>1995</v>
      </c>
      <c r="J3378" t="s">
        <v>10</v>
      </c>
      <c r="K3378" t="str">
        <f>IF(AND(I3378&gt;600,I3378&lt;=1000),"600-1000CC",IF(AND(I3378&gt;1000,I3378&lt;=2000),"1000-2000CC",IF(AND(I3378&gt;2000,I3378&lt;=3000),"2000-3000CC",IF(AND(I3378&gt;3000,I3378&lt;=4000),"3000-4000CC",IF(AND(I3378&gt;4000,I3378&lt;=5000),"4000-5000CC",IF(AND(I3378&gt;5000,I3378&lt;=6000),"&gt;5000CC"))))))</f>
        <v>1000-2000CC</v>
      </c>
    </row>
    <row r="3379" spans="1:11" x14ac:dyDescent="0.3">
      <c r="A3379">
        <v>4194</v>
      </c>
      <c r="B3379" t="s">
        <v>1702</v>
      </c>
      <c r="C3379" s="10">
        <v>4.3499999999999996</v>
      </c>
      <c r="D3379" s="3">
        <v>81325</v>
      </c>
      <c r="E3379" t="s">
        <v>7</v>
      </c>
      <c r="F3379" t="s">
        <v>8</v>
      </c>
      <c r="G3379" t="s">
        <v>27</v>
      </c>
      <c r="H3379">
        <v>2016</v>
      </c>
      <c r="I3379">
        <v>998</v>
      </c>
      <c r="J3379" t="s">
        <v>127</v>
      </c>
      <c r="K3379" t="str">
        <f>IF(AND(I3379&gt;600,I3379&lt;=1000),"600-1000CC",IF(AND(I3379&gt;1000,I3379&lt;=2000),"1000-2000CC",IF(AND(I3379&gt;2000,I3379&lt;=3000),"2000-3000CC",IF(AND(I3379&gt;3000,I3379&lt;=4000),"3000-4000CC",IF(AND(I3379&gt;4000,I3379&lt;=5000),"4000-5000CC",IF(AND(I3379&gt;5000,I3379&lt;=6000),"&gt;5000CC"))))))</f>
        <v>600-1000CC</v>
      </c>
    </row>
    <row r="3380" spans="1:11" x14ac:dyDescent="0.3">
      <c r="A3380">
        <v>4292</v>
      </c>
      <c r="B3380" t="s">
        <v>1723</v>
      </c>
      <c r="C3380" s="10">
        <v>4.3499999999999996</v>
      </c>
      <c r="D3380" s="3">
        <v>29000</v>
      </c>
      <c r="E3380" t="s">
        <v>12</v>
      </c>
      <c r="F3380" t="s">
        <v>13</v>
      </c>
      <c r="G3380" t="s">
        <v>9</v>
      </c>
      <c r="H3380">
        <v>2014</v>
      </c>
      <c r="I3380">
        <v>1498</v>
      </c>
      <c r="J3380" t="s">
        <v>10</v>
      </c>
      <c r="K3380" t="str">
        <f>IF(AND(I3380&gt;600,I3380&lt;=1000),"600-1000CC",IF(AND(I3380&gt;1000,I3380&lt;=2000),"1000-2000CC",IF(AND(I3380&gt;2000,I3380&lt;=3000),"2000-3000CC",IF(AND(I3380&gt;3000,I3380&lt;=4000),"3000-4000CC",IF(AND(I3380&gt;4000,I3380&lt;=5000),"4000-5000CC",IF(AND(I3380&gt;5000,I3380&lt;=6000),"&gt;5000CC"))))))</f>
        <v>1000-2000CC</v>
      </c>
    </row>
    <row r="3381" spans="1:11" x14ac:dyDescent="0.3">
      <c r="A3381">
        <v>4721</v>
      </c>
      <c r="B3381" t="s">
        <v>1799</v>
      </c>
      <c r="C3381" s="10">
        <v>4.3499999999999996</v>
      </c>
      <c r="D3381" s="3">
        <v>97702</v>
      </c>
      <c r="E3381" t="s">
        <v>7</v>
      </c>
      <c r="F3381" t="s">
        <v>8</v>
      </c>
      <c r="G3381" t="s">
        <v>27</v>
      </c>
      <c r="H3381">
        <v>2015</v>
      </c>
      <c r="I3381">
        <v>1197</v>
      </c>
      <c r="J3381" t="s">
        <v>10</v>
      </c>
      <c r="K3381" t="str">
        <f>IF(AND(I3381&gt;600,I3381&lt;=1000),"600-1000CC",IF(AND(I3381&gt;1000,I3381&lt;=2000),"1000-2000CC",IF(AND(I3381&gt;2000,I3381&lt;=3000),"2000-3000CC",IF(AND(I3381&gt;3000,I3381&lt;=4000),"3000-4000CC",IF(AND(I3381&gt;4000,I3381&lt;=5000),"4000-5000CC",IF(AND(I3381&gt;5000,I3381&lt;=6000),"&gt;5000CC"))))))</f>
        <v>1000-2000CC</v>
      </c>
    </row>
    <row r="3382" spans="1:11" x14ac:dyDescent="0.3">
      <c r="A3382">
        <v>4814</v>
      </c>
      <c r="B3382" t="s">
        <v>576</v>
      </c>
      <c r="C3382" s="10">
        <v>4.3499999999999996</v>
      </c>
      <c r="D3382" s="3">
        <v>75317</v>
      </c>
      <c r="E3382" t="s">
        <v>12</v>
      </c>
      <c r="F3382" t="s">
        <v>8</v>
      </c>
      <c r="G3382" t="s">
        <v>27</v>
      </c>
      <c r="H3382">
        <v>2014</v>
      </c>
      <c r="I3382">
        <v>1498</v>
      </c>
      <c r="J3382" t="s">
        <v>10</v>
      </c>
      <c r="K3382" t="str">
        <f>IF(AND(I3382&gt;600,I3382&lt;=1000),"600-1000CC",IF(AND(I3382&gt;1000,I3382&lt;=2000),"1000-2000CC",IF(AND(I3382&gt;2000,I3382&lt;=3000),"2000-3000CC",IF(AND(I3382&gt;3000,I3382&lt;=4000),"3000-4000CC",IF(AND(I3382&gt;4000,I3382&lt;=5000),"4000-5000CC",IF(AND(I3382&gt;5000,I3382&lt;=6000),"&gt;5000CC"))))))</f>
        <v>1000-2000CC</v>
      </c>
    </row>
    <row r="3383" spans="1:11" x14ac:dyDescent="0.3">
      <c r="A3383">
        <v>4909</v>
      </c>
      <c r="B3383" t="s">
        <v>32</v>
      </c>
      <c r="C3383" s="10">
        <v>4.3499999999999996</v>
      </c>
      <c r="D3383" s="3">
        <v>80176</v>
      </c>
      <c r="E3383" t="s">
        <v>12</v>
      </c>
      <c r="F3383" t="s">
        <v>8</v>
      </c>
      <c r="G3383" t="s">
        <v>9</v>
      </c>
      <c r="H3383">
        <v>2013</v>
      </c>
      <c r="I3383">
        <v>1248</v>
      </c>
      <c r="J3383" t="s">
        <v>10</v>
      </c>
      <c r="K3383" t="str">
        <f>IF(AND(I3383&gt;600,I3383&lt;=1000),"600-1000CC",IF(AND(I3383&gt;1000,I3383&lt;=2000),"1000-2000CC",IF(AND(I3383&gt;2000,I3383&lt;=3000),"2000-3000CC",IF(AND(I3383&gt;3000,I3383&lt;=4000),"3000-4000CC",IF(AND(I3383&gt;4000,I3383&lt;=5000),"4000-5000CC",IF(AND(I3383&gt;5000,I3383&lt;=6000),"&gt;5000CC"))))))</f>
        <v>1000-2000CC</v>
      </c>
    </row>
    <row r="3384" spans="1:11" x14ac:dyDescent="0.3">
      <c r="A3384">
        <v>20</v>
      </c>
      <c r="B3384" t="s">
        <v>32</v>
      </c>
      <c r="C3384" s="10">
        <v>4.34</v>
      </c>
      <c r="D3384" s="3">
        <v>56568</v>
      </c>
      <c r="E3384" t="s">
        <v>12</v>
      </c>
      <c r="F3384" t="s">
        <v>8</v>
      </c>
      <c r="G3384" t="s">
        <v>9</v>
      </c>
      <c r="H3384">
        <v>2014</v>
      </c>
      <c r="I3384">
        <v>1197</v>
      </c>
      <c r="J3384" t="s">
        <v>10</v>
      </c>
      <c r="K3384" t="str">
        <f>IF(AND(I3384&gt;600,I3384&lt;=1000),"600-1000CC",IF(AND(I3384&gt;1000,I3384&lt;=2000),"1000-2000CC",IF(AND(I3384&gt;2000,I3384&lt;=3000),"2000-3000CC",IF(AND(I3384&gt;3000,I3384&lt;=4000),"3000-4000CC",IF(AND(I3384&gt;4000,I3384&lt;=5000),"4000-5000CC",IF(AND(I3384&gt;5000,I3384&lt;=6000),"&gt;5000CC"))))))</f>
        <v>1000-2000CC</v>
      </c>
    </row>
    <row r="3385" spans="1:11" x14ac:dyDescent="0.3">
      <c r="A3385">
        <v>5087</v>
      </c>
      <c r="B3385" t="s">
        <v>1300</v>
      </c>
      <c r="C3385" s="10">
        <v>4.34</v>
      </c>
      <c r="D3385" s="3">
        <v>88227</v>
      </c>
      <c r="E3385" t="s">
        <v>7</v>
      </c>
      <c r="F3385" t="s">
        <v>8</v>
      </c>
      <c r="G3385" t="s">
        <v>9</v>
      </c>
      <c r="H3385">
        <v>2016</v>
      </c>
      <c r="I3385">
        <v>1497</v>
      </c>
      <c r="J3385" t="s">
        <v>61</v>
      </c>
      <c r="K3385" t="str">
        <f>IF(AND(I3385&gt;600,I3385&lt;=1000),"600-1000CC",IF(AND(I3385&gt;1000,I3385&lt;=2000),"1000-2000CC",IF(AND(I3385&gt;2000,I3385&lt;=3000),"2000-3000CC",IF(AND(I3385&gt;3000,I3385&lt;=4000),"3000-4000CC",IF(AND(I3385&gt;4000,I3385&lt;=5000),"4000-5000CC",IF(AND(I3385&gt;5000,I3385&lt;=6000),"&gt;5000CC"))))))</f>
        <v>1000-2000CC</v>
      </c>
    </row>
    <row r="3386" spans="1:11" x14ac:dyDescent="0.3">
      <c r="A3386">
        <v>1026</v>
      </c>
      <c r="B3386" t="s">
        <v>743</v>
      </c>
      <c r="C3386" s="10">
        <v>4.33</v>
      </c>
      <c r="D3386" s="3">
        <v>26850</v>
      </c>
      <c r="E3386" t="s">
        <v>12</v>
      </c>
      <c r="F3386" t="s">
        <v>8</v>
      </c>
      <c r="G3386" t="s">
        <v>27</v>
      </c>
      <c r="H3386">
        <v>2017</v>
      </c>
      <c r="I3386">
        <v>814</v>
      </c>
      <c r="J3386" t="s">
        <v>10</v>
      </c>
      <c r="K3386" t="str">
        <f>IF(AND(I3386&gt;600,I3386&lt;=1000),"600-1000CC",IF(AND(I3386&gt;1000,I3386&lt;=2000),"1000-2000CC",IF(AND(I3386&gt;2000,I3386&lt;=3000),"2000-3000CC",IF(AND(I3386&gt;3000,I3386&lt;=4000),"3000-4000CC",IF(AND(I3386&gt;4000,I3386&lt;=5000),"4000-5000CC",IF(AND(I3386&gt;5000,I3386&lt;=6000),"&gt;5000CC"))))))</f>
        <v>600-1000CC</v>
      </c>
    </row>
    <row r="3387" spans="1:11" x14ac:dyDescent="0.3">
      <c r="A3387">
        <v>3746</v>
      </c>
      <c r="B3387" t="s">
        <v>495</v>
      </c>
      <c r="C3387" s="10">
        <v>4.33</v>
      </c>
      <c r="D3387" s="3">
        <v>34088</v>
      </c>
      <c r="E3387" t="s">
        <v>242</v>
      </c>
      <c r="F3387" t="s">
        <v>8</v>
      </c>
      <c r="G3387" t="s">
        <v>27</v>
      </c>
      <c r="H3387">
        <v>2019</v>
      </c>
      <c r="I3387">
        <v>1591</v>
      </c>
      <c r="J3387" t="s">
        <v>10</v>
      </c>
      <c r="K3387" t="str">
        <f>IF(AND(I3387&gt;600,I3387&lt;=1000),"600-1000CC",IF(AND(I3387&gt;1000,I3387&lt;=2000),"1000-2000CC",IF(AND(I3387&gt;2000,I3387&lt;=3000),"2000-3000CC",IF(AND(I3387&gt;3000,I3387&lt;=4000),"3000-4000CC",IF(AND(I3387&gt;4000,I3387&lt;=5000),"4000-5000CC",IF(AND(I3387&gt;5000,I3387&lt;=6000),"&gt;5000CC"))))))</f>
        <v>1000-2000CC</v>
      </c>
    </row>
    <row r="3388" spans="1:11" x14ac:dyDescent="0.3">
      <c r="A3388">
        <v>3781</v>
      </c>
      <c r="B3388" t="s">
        <v>445</v>
      </c>
      <c r="C3388" s="10">
        <v>4.33</v>
      </c>
      <c r="D3388" s="3">
        <v>88581</v>
      </c>
      <c r="E3388" t="s">
        <v>12</v>
      </c>
      <c r="F3388" t="s">
        <v>8</v>
      </c>
      <c r="G3388" t="s">
        <v>9</v>
      </c>
      <c r="H3388">
        <v>2015</v>
      </c>
      <c r="I3388">
        <v>2179</v>
      </c>
      <c r="J3388" t="s">
        <v>10</v>
      </c>
      <c r="K3388" t="str">
        <f>IF(AND(I3388&gt;600,I3388&lt;=1000),"600-1000CC",IF(AND(I3388&gt;1000,I3388&lt;=2000),"1000-2000CC",IF(AND(I3388&gt;2000,I3388&lt;=3000),"2000-3000CC",IF(AND(I3388&gt;3000,I3388&lt;=4000),"3000-4000CC",IF(AND(I3388&gt;4000,I3388&lt;=5000),"4000-5000CC",IF(AND(I3388&gt;5000,I3388&lt;=6000),"&gt;5000CC"))))))</f>
        <v>2000-3000CC</v>
      </c>
    </row>
    <row r="3389" spans="1:11" x14ac:dyDescent="0.3">
      <c r="A3389">
        <v>3805</v>
      </c>
      <c r="B3389" t="s">
        <v>537</v>
      </c>
      <c r="C3389" s="10">
        <v>4.33</v>
      </c>
      <c r="D3389" s="3">
        <v>44230</v>
      </c>
      <c r="E3389" t="s">
        <v>12</v>
      </c>
      <c r="F3389" t="s">
        <v>8</v>
      </c>
      <c r="G3389" t="s">
        <v>9</v>
      </c>
      <c r="H3389">
        <v>2017</v>
      </c>
      <c r="I3389">
        <v>1969</v>
      </c>
      <c r="J3389" t="s">
        <v>61</v>
      </c>
      <c r="K3389" t="str">
        <f>IF(AND(I3389&gt;600,I3389&lt;=1000),"600-1000CC",IF(AND(I3389&gt;1000,I3389&lt;=2000),"1000-2000CC",IF(AND(I3389&gt;2000,I3389&lt;=3000),"2000-3000CC",IF(AND(I3389&gt;3000,I3389&lt;=4000),"3000-4000CC",IF(AND(I3389&gt;4000,I3389&lt;=5000),"4000-5000CC",IF(AND(I3389&gt;5000,I3389&lt;=6000),"&gt;5000CC"))))))</f>
        <v>1000-2000CC</v>
      </c>
    </row>
    <row r="3390" spans="1:11" x14ac:dyDescent="0.3">
      <c r="A3390">
        <v>5180</v>
      </c>
      <c r="B3390" t="s">
        <v>1229</v>
      </c>
      <c r="C3390" s="10">
        <v>4.33</v>
      </c>
      <c r="D3390" s="3">
        <v>21712</v>
      </c>
      <c r="E3390" t="s">
        <v>12</v>
      </c>
      <c r="F3390" t="s">
        <v>8</v>
      </c>
      <c r="G3390" t="s">
        <v>9</v>
      </c>
      <c r="H3390">
        <v>2014</v>
      </c>
      <c r="I3390">
        <v>998</v>
      </c>
      <c r="J3390" t="s">
        <v>10</v>
      </c>
      <c r="K3390" t="str">
        <f>IF(AND(I3390&gt;600,I3390&lt;=1000),"600-1000CC",IF(AND(I3390&gt;1000,I3390&lt;=2000),"1000-2000CC",IF(AND(I3390&gt;2000,I3390&lt;=3000),"2000-3000CC",IF(AND(I3390&gt;3000,I3390&lt;=4000),"3000-4000CC",IF(AND(I3390&gt;4000,I3390&lt;=5000),"4000-5000CC",IF(AND(I3390&gt;5000,I3390&lt;=6000),"&gt;5000CC"))))))</f>
        <v>600-1000CC</v>
      </c>
    </row>
    <row r="3391" spans="1:11" x14ac:dyDescent="0.3">
      <c r="A3391">
        <v>4983</v>
      </c>
      <c r="B3391" t="s">
        <v>1553</v>
      </c>
      <c r="C3391" s="10">
        <v>4.32</v>
      </c>
      <c r="D3391" s="3">
        <v>74776</v>
      </c>
      <c r="E3391" t="s">
        <v>242</v>
      </c>
      <c r="F3391" t="s">
        <v>8</v>
      </c>
      <c r="G3391" t="s">
        <v>9</v>
      </c>
      <c r="H3391">
        <v>2020</v>
      </c>
      <c r="I3391">
        <v>1197</v>
      </c>
      <c r="J3391" t="s">
        <v>10</v>
      </c>
      <c r="K3391" t="str">
        <f>IF(AND(I3391&gt;600,I3391&lt;=1000),"600-1000CC",IF(AND(I3391&gt;1000,I3391&lt;=2000),"1000-2000CC",IF(AND(I3391&gt;2000,I3391&lt;=3000),"2000-3000CC",IF(AND(I3391&gt;3000,I3391&lt;=4000),"3000-4000CC",IF(AND(I3391&gt;4000,I3391&lt;=5000),"4000-5000CC",IF(AND(I3391&gt;5000,I3391&lt;=6000),"&gt;5000CC"))))))</f>
        <v>1000-2000CC</v>
      </c>
    </row>
    <row r="3392" spans="1:11" x14ac:dyDescent="0.3">
      <c r="A3392">
        <v>1221</v>
      </c>
      <c r="B3392" t="s">
        <v>394</v>
      </c>
      <c r="C3392" s="10">
        <v>4.3099999999999996</v>
      </c>
      <c r="D3392" s="3">
        <v>90928</v>
      </c>
      <c r="E3392" t="s">
        <v>7</v>
      </c>
      <c r="F3392" t="s">
        <v>8</v>
      </c>
      <c r="G3392" t="s">
        <v>9</v>
      </c>
      <c r="H3392">
        <v>2013</v>
      </c>
      <c r="I3392">
        <v>1373</v>
      </c>
      <c r="J3392" t="s">
        <v>61</v>
      </c>
      <c r="K3392" t="str">
        <f>IF(AND(I3392&gt;600,I3392&lt;=1000),"600-1000CC",IF(AND(I3392&gt;1000,I3392&lt;=2000),"1000-2000CC",IF(AND(I3392&gt;2000,I3392&lt;=3000),"2000-3000CC",IF(AND(I3392&gt;3000,I3392&lt;=4000),"3000-4000CC",IF(AND(I3392&gt;4000,I3392&lt;=5000),"4000-5000CC",IF(AND(I3392&gt;5000,I3392&lt;=6000),"&gt;5000CC"))))))</f>
        <v>1000-2000CC</v>
      </c>
    </row>
    <row r="3393" spans="1:11" x14ac:dyDescent="0.3">
      <c r="A3393">
        <v>1557</v>
      </c>
      <c r="B3393" t="s">
        <v>394</v>
      </c>
      <c r="C3393" s="10">
        <v>4.3099999999999996</v>
      </c>
      <c r="D3393" s="3">
        <v>90928</v>
      </c>
      <c r="E3393" t="s">
        <v>7</v>
      </c>
      <c r="F3393" t="s">
        <v>8</v>
      </c>
      <c r="G3393" t="s">
        <v>9</v>
      </c>
      <c r="H3393">
        <v>2013</v>
      </c>
      <c r="I3393">
        <v>1498</v>
      </c>
      <c r="J3393" t="s">
        <v>10</v>
      </c>
      <c r="K3393" t="str">
        <f>IF(AND(I3393&gt;600,I3393&lt;=1000),"600-1000CC",IF(AND(I3393&gt;1000,I3393&lt;=2000),"1000-2000CC",IF(AND(I3393&gt;2000,I3393&lt;=3000),"2000-3000CC",IF(AND(I3393&gt;3000,I3393&lt;=4000),"3000-4000CC",IF(AND(I3393&gt;4000,I3393&lt;=5000),"4000-5000CC",IF(AND(I3393&gt;5000,I3393&lt;=6000),"&gt;5000CC"))))))</f>
        <v>1000-2000CC</v>
      </c>
    </row>
    <row r="3394" spans="1:11" x14ac:dyDescent="0.3">
      <c r="A3394">
        <v>2601</v>
      </c>
      <c r="B3394" t="s">
        <v>317</v>
      </c>
      <c r="C3394" s="10">
        <v>4.3099999999999996</v>
      </c>
      <c r="D3394" s="3">
        <v>55000</v>
      </c>
      <c r="E3394" t="s">
        <v>7</v>
      </c>
      <c r="F3394" t="s">
        <v>8</v>
      </c>
      <c r="G3394" t="s">
        <v>9</v>
      </c>
      <c r="H3394">
        <v>2014</v>
      </c>
      <c r="I3394">
        <v>1396</v>
      </c>
      <c r="J3394" t="s">
        <v>10</v>
      </c>
      <c r="K3394" t="str">
        <f>IF(AND(I3394&gt;600,I3394&lt;=1000),"600-1000CC",IF(AND(I3394&gt;1000,I3394&lt;=2000),"1000-2000CC",IF(AND(I3394&gt;2000,I3394&lt;=3000),"2000-3000CC",IF(AND(I3394&gt;3000,I3394&lt;=4000),"3000-4000CC",IF(AND(I3394&gt;4000,I3394&lt;=5000),"4000-5000CC",IF(AND(I3394&gt;5000,I3394&lt;=6000),"&gt;5000CC"))))))</f>
        <v>1000-2000CC</v>
      </c>
    </row>
    <row r="3395" spans="1:11" x14ac:dyDescent="0.3">
      <c r="A3395">
        <v>3315</v>
      </c>
      <c r="B3395" t="s">
        <v>785</v>
      </c>
      <c r="C3395" s="10">
        <v>4.3099999999999996</v>
      </c>
      <c r="D3395" s="3">
        <v>65938</v>
      </c>
      <c r="E3395" t="s">
        <v>12</v>
      </c>
      <c r="F3395" t="s">
        <v>8</v>
      </c>
      <c r="G3395" t="s">
        <v>9</v>
      </c>
      <c r="H3395">
        <v>2017</v>
      </c>
      <c r="I3395">
        <v>796</v>
      </c>
      <c r="J3395" t="s">
        <v>10</v>
      </c>
      <c r="K3395" t="str">
        <f>IF(AND(I3395&gt;600,I3395&lt;=1000),"600-1000CC",IF(AND(I3395&gt;1000,I3395&lt;=2000),"1000-2000CC",IF(AND(I3395&gt;2000,I3395&lt;=3000),"2000-3000CC",IF(AND(I3395&gt;3000,I3395&lt;=4000),"3000-4000CC",IF(AND(I3395&gt;4000,I3395&lt;=5000),"4000-5000CC",IF(AND(I3395&gt;5000,I3395&lt;=6000),"&gt;5000CC"))))))</f>
        <v>600-1000CC</v>
      </c>
    </row>
    <row r="3396" spans="1:11" x14ac:dyDescent="0.3">
      <c r="A3396">
        <v>4242</v>
      </c>
      <c r="B3396" t="s">
        <v>494</v>
      </c>
      <c r="C3396" s="10">
        <v>4.3099999999999996</v>
      </c>
      <c r="D3396" s="3">
        <v>71234</v>
      </c>
      <c r="E3396" t="s">
        <v>12</v>
      </c>
      <c r="F3396" t="s">
        <v>8</v>
      </c>
      <c r="G3396" t="s">
        <v>9</v>
      </c>
      <c r="H3396">
        <v>2016</v>
      </c>
      <c r="I3396">
        <v>1956</v>
      </c>
      <c r="J3396" t="s">
        <v>10</v>
      </c>
      <c r="K3396" t="str">
        <f>IF(AND(I3396&gt;600,I3396&lt;=1000),"600-1000CC",IF(AND(I3396&gt;1000,I3396&lt;=2000),"1000-2000CC",IF(AND(I3396&gt;2000,I3396&lt;=3000),"2000-3000CC",IF(AND(I3396&gt;3000,I3396&lt;=4000),"3000-4000CC",IF(AND(I3396&gt;4000,I3396&lt;=5000),"4000-5000CC",IF(AND(I3396&gt;5000,I3396&lt;=6000),"&gt;5000CC"))))))</f>
        <v>1000-2000CC</v>
      </c>
    </row>
    <row r="3397" spans="1:11" x14ac:dyDescent="0.3">
      <c r="A3397">
        <v>4720</v>
      </c>
      <c r="B3397" t="s">
        <v>62</v>
      </c>
      <c r="C3397" s="10">
        <v>4.3099999999999996</v>
      </c>
      <c r="D3397" s="3">
        <v>46329</v>
      </c>
      <c r="E3397" t="s">
        <v>12</v>
      </c>
      <c r="F3397" t="s">
        <v>8</v>
      </c>
      <c r="G3397" t="s">
        <v>9</v>
      </c>
      <c r="H3397">
        <v>2015</v>
      </c>
      <c r="I3397">
        <v>1197</v>
      </c>
      <c r="J3397" t="s">
        <v>10</v>
      </c>
      <c r="K3397" t="str">
        <f>IF(AND(I3397&gt;600,I3397&lt;=1000),"600-1000CC",IF(AND(I3397&gt;1000,I3397&lt;=2000),"1000-2000CC",IF(AND(I3397&gt;2000,I3397&lt;=3000),"2000-3000CC",IF(AND(I3397&gt;3000,I3397&lt;=4000),"3000-4000CC",IF(AND(I3397&gt;4000,I3397&lt;=5000),"4000-5000CC",IF(AND(I3397&gt;5000,I3397&lt;=6000),"&gt;5000CC"))))))</f>
        <v>1000-2000CC</v>
      </c>
    </row>
    <row r="3398" spans="1:11" x14ac:dyDescent="0.3">
      <c r="A3398">
        <v>155</v>
      </c>
      <c r="B3398" t="s">
        <v>157</v>
      </c>
      <c r="C3398" s="10">
        <v>4.3</v>
      </c>
      <c r="D3398" s="3">
        <v>44000</v>
      </c>
      <c r="E3398" t="s">
        <v>12</v>
      </c>
      <c r="F3398" t="s">
        <v>8</v>
      </c>
      <c r="G3398" t="s">
        <v>9</v>
      </c>
      <c r="H3398">
        <v>2017</v>
      </c>
      <c r="I3398">
        <v>1196</v>
      </c>
      <c r="J3398" t="s">
        <v>10</v>
      </c>
      <c r="K3398" t="str">
        <f>IF(AND(I3398&gt;600,I3398&lt;=1000),"600-1000CC",IF(AND(I3398&gt;1000,I3398&lt;=2000),"1000-2000CC",IF(AND(I3398&gt;2000,I3398&lt;=3000),"2000-3000CC",IF(AND(I3398&gt;3000,I3398&lt;=4000),"3000-4000CC",IF(AND(I3398&gt;4000,I3398&lt;=5000),"4000-5000CC",IF(AND(I3398&gt;5000,I3398&lt;=6000),"&gt;5000CC"))))))</f>
        <v>1000-2000CC</v>
      </c>
    </row>
    <row r="3399" spans="1:11" x14ac:dyDescent="0.3">
      <c r="A3399">
        <v>223</v>
      </c>
      <c r="B3399" t="s">
        <v>215</v>
      </c>
      <c r="C3399" s="10">
        <v>4.3</v>
      </c>
      <c r="D3399" s="3">
        <v>30000</v>
      </c>
      <c r="E3399" t="s">
        <v>12</v>
      </c>
      <c r="F3399" t="s">
        <v>13</v>
      </c>
      <c r="G3399" t="s">
        <v>9</v>
      </c>
      <c r="H3399">
        <v>2018</v>
      </c>
      <c r="I3399">
        <v>998</v>
      </c>
      <c r="J3399" t="s">
        <v>10</v>
      </c>
      <c r="K3399" t="str">
        <f>IF(AND(I3399&gt;600,I3399&lt;=1000),"600-1000CC",IF(AND(I3399&gt;1000,I3399&lt;=2000),"1000-2000CC",IF(AND(I3399&gt;2000,I3399&lt;=3000),"2000-3000CC",IF(AND(I3399&gt;3000,I3399&lt;=4000),"3000-4000CC",IF(AND(I3399&gt;4000,I3399&lt;=5000),"4000-5000CC",IF(AND(I3399&gt;5000,I3399&lt;=6000),"&gt;5000CC"))))))</f>
        <v>600-1000CC</v>
      </c>
    </row>
    <row r="3400" spans="1:11" x14ac:dyDescent="0.3">
      <c r="A3400">
        <v>971</v>
      </c>
      <c r="B3400" t="s">
        <v>33</v>
      </c>
      <c r="C3400" s="10">
        <v>4.3</v>
      </c>
      <c r="D3400" s="3">
        <v>25000</v>
      </c>
      <c r="E3400" t="s">
        <v>12</v>
      </c>
      <c r="F3400" t="s">
        <v>8</v>
      </c>
      <c r="G3400" t="s">
        <v>9</v>
      </c>
      <c r="H3400">
        <v>2020</v>
      </c>
      <c r="I3400">
        <v>1196</v>
      </c>
      <c r="J3400" t="s">
        <v>61</v>
      </c>
      <c r="K3400" t="str">
        <f>IF(AND(I3400&gt;600,I3400&lt;=1000),"600-1000CC",IF(AND(I3400&gt;1000,I3400&lt;=2000),"1000-2000CC",IF(AND(I3400&gt;2000,I3400&lt;=3000),"2000-3000CC",IF(AND(I3400&gt;3000,I3400&lt;=4000),"3000-4000CC",IF(AND(I3400&gt;4000,I3400&lt;=5000),"4000-5000CC",IF(AND(I3400&gt;5000,I3400&lt;=6000),"&gt;5000CC"))))))</f>
        <v>1000-2000CC</v>
      </c>
    </row>
    <row r="3401" spans="1:11" x14ac:dyDescent="0.3">
      <c r="A3401">
        <v>1778</v>
      </c>
      <c r="B3401" t="s">
        <v>996</v>
      </c>
      <c r="C3401" s="10">
        <v>4.3</v>
      </c>
      <c r="D3401" s="3">
        <v>70000</v>
      </c>
      <c r="E3401" t="s">
        <v>12</v>
      </c>
      <c r="F3401" t="s">
        <v>8</v>
      </c>
      <c r="G3401" t="s">
        <v>27</v>
      </c>
      <c r="H3401">
        <v>2014</v>
      </c>
      <c r="I3401">
        <v>998</v>
      </c>
      <c r="J3401" t="s">
        <v>10</v>
      </c>
      <c r="K3401" t="str">
        <f>IF(AND(I3401&gt;600,I3401&lt;=1000),"600-1000CC",IF(AND(I3401&gt;1000,I3401&lt;=2000),"1000-2000CC",IF(AND(I3401&gt;2000,I3401&lt;=3000),"2000-3000CC",IF(AND(I3401&gt;3000,I3401&lt;=4000),"3000-4000CC",IF(AND(I3401&gt;4000,I3401&lt;=5000),"4000-5000CC",IF(AND(I3401&gt;5000,I3401&lt;=6000),"&gt;5000CC"))))))</f>
        <v>600-1000CC</v>
      </c>
    </row>
    <row r="3402" spans="1:11" x14ac:dyDescent="0.3">
      <c r="A3402">
        <v>2258</v>
      </c>
      <c r="B3402" t="s">
        <v>1091</v>
      </c>
      <c r="C3402" s="10">
        <v>4.3</v>
      </c>
      <c r="D3402" s="3">
        <v>62000</v>
      </c>
      <c r="E3402" t="s">
        <v>12</v>
      </c>
      <c r="F3402" t="s">
        <v>8</v>
      </c>
      <c r="G3402" t="s">
        <v>9</v>
      </c>
      <c r="H3402">
        <v>2017</v>
      </c>
      <c r="I3402">
        <v>1197</v>
      </c>
      <c r="J3402" t="s">
        <v>10</v>
      </c>
      <c r="K3402" t="str">
        <f>IF(AND(I3402&gt;600,I3402&lt;=1000),"600-1000CC",IF(AND(I3402&gt;1000,I3402&lt;=2000),"1000-2000CC",IF(AND(I3402&gt;2000,I3402&lt;=3000),"2000-3000CC",IF(AND(I3402&gt;3000,I3402&lt;=4000),"3000-4000CC",IF(AND(I3402&gt;4000,I3402&lt;=5000),"4000-5000CC",IF(AND(I3402&gt;5000,I3402&lt;=6000),"&gt;5000CC"))))))</f>
        <v>1000-2000CC</v>
      </c>
    </row>
    <row r="3403" spans="1:11" x14ac:dyDescent="0.3">
      <c r="A3403">
        <v>2374</v>
      </c>
      <c r="B3403" t="s">
        <v>133</v>
      </c>
      <c r="C3403" s="10">
        <v>4.3</v>
      </c>
      <c r="D3403" s="3">
        <v>50000</v>
      </c>
      <c r="E3403" t="s">
        <v>12</v>
      </c>
      <c r="F3403" t="s">
        <v>8</v>
      </c>
      <c r="G3403" t="s">
        <v>9</v>
      </c>
      <c r="H3403">
        <v>2018</v>
      </c>
      <c r="I3403">
        <v>1061</v>
      </c>
      <c r="J3403" t="s">
        <v>10</v>
      </c>
      <c r="K3403" t="str">
        <f>IF(AND(I3403&gt;600,I3403&lt;=1000),"600-1000CC",IF(AND(I3403&gt;1000,I3403&lt;=2000),"1000-2000CC",IF(AND(I3403&gt;2000,I3403&lt;=3000),"2000-3000CC",IF(AND(I3403&gt;3000,I3403&lt;=4000),"3000-4000CC",IF(AND(I3403&gt;4000,I3403&lt;=5000),"4000-5000CC",IF(AND(I3403&gt;5000,I3403&lt;=6000),"&gt;5000CC"))))))</f>
        <v>1000-2000CC</v>
      </c>
    </row>
    <row r="3404" spans="1:11" x14ac:dyDescent="0.3">
      <c r="A3404">
        <v>2388</v>
      </c>
      <c r="B3404" t="s">
        <v>361</v>
      </c>
      <c r="C3404" s="10">
        <v>4.3</v>
      </c>
      <c r="D3404" s="3">
        <v>96384</v>
      </c>
      <c r="E3404" t="s">
        <v>12</v>
      </c>
      <c r="F3404" t="s">
        <v>8</v>
      </c>
      <c r="G3404" t="s">
        <v>9</v>
      </c>
      <c r="H3404">
        <v>2011</v>
      </c>
      <c r="I3404">
        <v>1497</v>
      </c>
      <c r="J3404" t="s">
        <v>61</v>
      </c>
      <c r="K3404" t="str">
        <f>IF(AND(I3404&gt;600,I3404&lt;=1000),"600-1000CC",IF(AND(I3404&gt;1000,I3404&lt;=2000),"1000-2000CC",IF(AND(I3404&gt;2000,I3404&lt;=3000),"2000-3000CC",IF(AND(I3404&gt;3000,I3404&lt;=4000),"3000-4000CC",IF(AND(I3404&gt;4000,I3404&lt;=5000),"4000-5000CC",IF(AND(I3404&gt;5000,I3404&lt;=6000),"&gt;5000CC"))))))</f>
        <v>1000-2000CC</v>
      </c>
    </row>
    <row r="3405" spans="1:11" x14ac:dyDescent="0.3">
      <c r="A3405">
        <v>2394</v>
      </c>
      <c r="B3405" t="s">
        <v>564</v>
      </c>
      <c r="C3405" s="10">
        <v>4.3</v>
      </c>
      <c r="D3405" s="3">
        <v>96909</v>
      </c>
      <c r="E3405" t="s">
        <v>12</v>
      </c>
      <c r="F3405" t="s">
        <v>8</v>
      </c>
      <c r="G3405" t="s">
        <v>9</v>
      </c>
      <c r="H3405">
        <v>2015</v>
      </c>
      <c r="I3405">
        <v>998</v>
      </c>
      <c r="J3405" t="s">
        <v>10</v>
      </c>
      <c r="K3405" t="str">
        <f>IF(AND(I3405&gt;600,I3405&lt;=1000),"600-1000CC",IF(AND(I3405&gt;1000,I3405&lt;=2000),"1000-2000CC",IF(AND(I3405&gt;2000,I3405&lt;=3000),"2000-3000CC",IF(AND(I3405&gt;3000,I3405&lt;=4000),"3000-4000CC",IF(AND(I3405&gt;4000,I3405&lt;=5000),"4000-5000CC",IF(AND(I3405&gt;5000,I3405&lt;=6000),"&gt;5000CC"))))))</f>
        <v>600-1000CC</v>
      </c>
    </row>
    <row r="3406" spans="1:11" x14ac:dyDescent="0.3">
      <c r="A3406">
        <v>2554</v>
      </c>
      <c r="B3406" t="s">
        <v>1275</v>
      </c>
      <c r="C3406" s="10">
        <v>4.3</v>
      </c>
      <c r="D3406" s="3">
        <v>24531</v>
      </c>
      <c r="E3406" t="s">
        <v>12</v>
      </c>
      <c r="F3406" t="s">
        <v>8</v>
      </c>
      <c r="G3406" t="s">
        <v>9</v>
      </c>
      <c r="H3406">
        <v>2020</v>
      </c>
      <c r="I3406">
        <v>1197</v>
      </c>
      <c r="J3406" t="s">
        <v>10</v>
      </c>
      <c r="K3406" t="str">
        <f>IF(AND(I3406&gt;600,I3406&lt;=1000),"600-1000CC",IF(AND(I3406&gt;1000,I3406&lt;=2000),"1000-2000CC",IF(AND(I3406&gt;2000,I3406&lt;=3000),"2000-3000CC",IF(AND(I3406&gt;3000,I3406&lt;=4000),"3000-4000CC",IF(AND(I3406&gt;4000,I3406&lt;=5000),"4000-5000CC",IF(AND(I3406&gt;5000,I3406&lt;=6000),"&gt;5000CC"))))))</f>
        <v>1000-2000CC</v>
      </c>
    </row>
    <row r="3407" spans="1:11" x14ac:dyDescent="0.3">
      <c r="A3407">
        <v>3588</v>
      </c>
      <c r="B3407" t="s">
        <v>537</v>
      </c>
      <c r="C3407" s="10">
        <v>4.3</v>
      </c>
      <c r="D3407" s="3">
        <v>50000</v>
      </c>
      <c r="E3407" t="s">
        <v>12</v>
      </c>
      <c r="F3407" t="s">
        <v>8</v>
      </c>
      <c r="G3407" t="s">
        <v>9</v>
      </c>
      <c r="H3407">
        <v>2018</v>
      </c>
      <c r="I3407">
        <v>1498</v>
      </c>
      <c r="J3407" t="s">
        <v>61</v>
      </c>
      <c r="K3407" t="str">
        <f>IF(AND(I3407&gt;600,I3407&lt;=1000),"600-1000CC",IF(AND(I3407&gt;1000,I3407&lt;=2000),"1000-2000CC",IF(AND(I3407&gt;2000,I3407&lt;=3000),"2000-3000CC",IF(AND(I3407&gt;3000,I3407&lt;=4000),"3000-4000CC",IF(AND(I3407&gt;4000,I3407&lt;=5000),"4000-5000CC",IF(AND(I3407&gt;5000,I3407&lt;=6000),"&gt;5000CC"))))))</f>
        <v>1000-2000CC</v>
      </c>
    </row>
    <row r="3408" spans="1:11" x14ac:dyDescent="0.3">
      <c r="A3408">
        <v>3552</v>
      </c>
      <c r="B3408" t="s">
        <v>1553</v>
      </c>
      <c r="C3408" s="10">
        <v>4.29</v>
      </c>
      <c r="D3408" s="3">
        <v>48660</v>
      </c>
      <c r="E3408" t="s">
        <v>242</v>
      </c>
      <c r="F3408" t="s">
        <v>8</v>
      </c>
      <c r="G3408" t="s">
        <v>9</v>
      </c>
      <c r="H3408">
        <v>2020</v>
      </c>
      <c r="I3408">
        <v>1896</v>
      </c>
      <c r="J3408" t="s">
        <v>10</v>
      </c>
      <c r="K3408" t="str">
        <f>IF(AND(I3408&gt;600,I3408&lt;=1000),"600-1000CC",IF(AND(I3408&gt;1000,I3408&lt;=2000),"1000-2000CC",IF(AND(I3408&gt;2000,I3408&lt;=3000),"2000-3000CC",IF(AND(I3408&gt;3000,I3408&lt;=4000),"3000-4000CC",IF(AND(I3408&gt;4000,I3408&lt;=5000),"4000-5000CC",IF(AND(I3408&gt;5000,I3408&lt;=6000),"&gt;5000CC"))))))</f>
        <v>1000-2000CC</v>
      </c>
    </row>
    <row r="3409" spans="1:11" x14ac:dyDescent="0.3">
      <c r="A3409">
        <v>4381</v>
      </c>
      <c r="B3409" t="s">
        <v>285</v>
      </c>
      <c r="C3409" s="10">
        <v>4.29</v>
      </c>
      <c r="D3409" s="3">
        <v>121446</v>
      </c>
      <c r="E3409" t="s">
        <v>7</v>
      </c>
      <c r="F3409" t="s">
        <v>8</v>
      </c>
      <c r="G3409" t="s">
        <v>9</v>
      </c>
      <c r="H3409">
        <v>2012</v>
      </c>
      <c r="I3409">
        <v>1991</v>
      </c>
      <c r="J3409" t="s">
        <v>10</v>
      </c>
      <c r="K3409" t="str">
        <f>IF(AND(I3409&gt;600,I3409&lt;=1000),"600-1000CC",IF(AND(I3409&gt;1000,I3409&lt;=2000),"1000-2000CC",IF(AND(I3409&gt;2000,I3409&lt;=3000),"2000-3000CC",IF(AND(I3409&gt;3000,I3409&lt;=4000),"3000-4000CC",IF(AND(I3409&gt;4000,I3409&lt;=5000),"4000-5000CC",IF(AND(I3409&gt;5000,I3409&lt;=6000),"&gt;5000CC"))))))</f>
        <v>1000-2000CC</v>
      </c>
    </row>
    <row r="3410" spans="1:11" x14ac:dyDescent="0.3">
      <c r="A3410">
        <v>4591</v>
      </c>
      <c r="B3410" t="s">
        <v>1043</v>
      </c>
      <c r="C3410" s="10">
        <v>4.29</v>
      </c>
      <c r="D3410" s="3">
        <v>11755</v>
      </c>
      <c r="E3410" t="s">
        <v>12</v>
      </c>
      <c r="F3410" t="s">
        <v>13</v>
      </c>
      <c r="G3410" t="s">
        <v>9</v>
      </c>
      <c r="H3410">
        <v>2019</v>
      </c>
      <c r="I3410">
        <v>1798</v>
      </c>
      <c r="J3410" t="s">
        <v>10</v>
      </c>
      <c r="K3410" t="str">
        <f>IF(AND(I3410&gt;600,I3410&lt;=1000),"600-1000CC",IF(AND(I3410&gt;1000,I3410&lt;=2000),"1000-2000CC",IF(AND(I3410&gt;2000,I3410&lt;=3000),"2000-3000CC",IF(AND(I3410&gt;3000,I3410&lt;=4000),"3000-4000CC",IF(AND(I3410&gt;4000,I3410&lt;=5000),"4000-5000CC",IF(AND(I3410&gt;5000,I3410&lt;=6000),"&gt;5000CC"))))))</f>
        <v>1000-2000CC</v>
      </c>
    </row>
    <row r="3411" spans="1:11" x14ac:dyDescent="0.3">
      <c r="A3411">
        <v>4829</v>
      </c>
      <c r="B3411" t="s">
        <v>1818</v>
      </c>
      <c r="C3411" s="10">
        <v>4.29</v>
      </c>
      <c r="D3411" s="3">
        <v>82621</v>
      </c>
      <c r="E3411" t="s">
        <v>7</v>
      </c>
      <c r="F3411" t="s">
        <v>8</v>
      </c>
      <c r="G3411" t="s">
        <v>9</v>
      </c>
      <c r="H3411">
        <v>2018</v>
      </c>
      <c r="I3411">
        <v>1591</v>
      </c>
      <c r="J3411" t="s">
        <v>10</v>
      </c>
      <c r="K3411" t="str">
        <f>IF(AND(I3411&gt;600,I3411&lt;=1000),"600-1000CC",IF(AND(I3411&gt;1000,I3411&lt;=2000),"1000-2000CC",IF(AND(I3411&gt;2000,I3411&lt;=3000),"2000-3000CC",IF(AND(I3411&gt;3000,I3411&lt;=4000),"3000-4000CC",IF(AND(I3411&gt;4000,I3411&lt;=5000),"4000-5000CC",IF(AND(I3411&gt;5000,I3411&lt;=6000),"&gt;5000CC"))))))</f>
        <v>1000-2000CC</v>
      </c>
    </row>
    <row r="3412" spans="1:11" x14ac:dyDescent="0.3">
      <c r="A3412">
        <v>2627</v>
      </c>
      <c r="B3412" t="s">
        <v>1109</v>
      </c>
      <c r="C3412" s="10">
        <v>4.28</v>
      </c>
      <c r="D3412" s="3">
        <v>5000</v>
      </c>
      <c r="E3412" t="s">
        <v>12</v>
      </c>
      <c r="F3412" t="s">
        <v>8</v>
      </c>
      <c r="G3412" t="s">
        <v>9</v>
      </c>
      <c r="H3412">
        <v>2022</v>
      </c>
      <c r="I3412">
        <v>1197</v>
      </c>
      <c r="J3412" t="s">
        <v>10</v>
      </c>
      <c r="K3412" t="str">
        <f>IF(AND(I3412&gt;600,I3412&lt;=1000),"600-1000CC",IF(AND(I3412&gt;1000,I3412&lt;=2000),"1000-2000CC",IF(AND(I3412&gt;2000,I3412&lt;=3000),"2000-3000CC",IF(AND(I3412&gt;3000,I3412&lt;=4000),"3000-4000CC",IF(AND(I3412&gt;4000,I3412&lt;=5000),"4000-5000CC",IF(AND(I3412&gt;5000,I3412&lt;=6000),"&gt;5000CC"))))))</f>
        <v>1000-2000CC</v>
      </c>
    </row>
    <row r="3413" spans="1:11" x14ac:dyDescent="0.3">
      <c r="A3413">
        <v>3431</v>
      </c>
      <c r="B3413" t="s">
        <v>1525</v>
      </c>
      <c r="C3413" s="10">
        <v>4.28</v>
      </c>
      <c r="D3413" s="3">
        <v>84346</v>
      </c>
      <c r="E3413" t="s">
        <v>242</v>
      </c>
      <c r="F3413" t="s">
        <v>8</v>
      </c>
      <c r="G3413" t="s">
        <v>9</v>
      </c>
      <c r="H3413">
        <v>2018</v>
      </c>
      <c r="I3413">
        <v>1968</v>
      </c>
      <c r="J3413" t="s">
        <v>10</v>
      </c>
      <c r="K3413" t="str">
        <f>IF(AND(I3413&gt;600,I3413&lt;=1000),"600-1000CC",IF(AND(I3413&gt;1000,I3413&lt;=2000),"1000-2000CC",IF(AND(I3413&gt;2000,I3413&lt;=3000),"2000-3000CC",IF(AND(I3413&gt;3000,I3413&lt;=4000),"3000-4000CC",IF(AND(I3413&gt;4000,I3413&lt;=5000),"4000-5000CC",IF(AND(I3413&gt;5000,I3413&lt;=6000),"&gt;5000CC"))))))</f>
        <v>1000-2000CC</v>
      </c>
    </row>
    <row r="3414" spans="1:11" x14ac:dyDescent="0.3">
      <c r="A3414">
        <v>3437</v>
      </c>
      <c r="B3414" t="s">
        <v>1526</v>
      </c>
      <c r="C3414" s="10">
        <v>4.28</v>
      </c>
      <c r="D3414" s="3">
        <v>133384</v>
      </c>
      <c r="E3414" t="s">
        <v>7</v>
      </c>
      <c r="F3414" t="s">
        <v>8</v>
      </c>
      <c r="G3414" t="s">
        <v>9</v>
      </c>
      <c r="H3414">
        <v>2014</v>
      </c>
      <c r="I3414">
        <v>1582</v>
      </c>
      <c r="J3414" t="s">
        <v>10</v>
      </c>
      <c r="K3414" t="str">
        <f>IF(AND(I3414&gt;600,I3414&lt;=1000),"600-1000CC",IF(AND(I3414&gt;1000,I3414&lt;=2000),"1000-2000CC",IF(AND(I3414&gt;2000,I3414&lt;=3000),"2000-3000CC",IF(AND(I3414&gt;3000,I3414&lt;=4000),"3000-4000CC",IF(AND(I3414&gt;4000,I3414&lt;=5000),"4000-5000CC",IF(AND(I3414&gt;5000,I3414&lt;=6000),"&gt;5000CC"))))))</f>
        <v>1000-2000CC</v>
      </c>
    </row>
    <row r="3415" spans="1:11" x14ac:dyDescent="0.3">
      <c r="A3415">
        <v>3717</v>
      </c>
      <c r="B3415" t="s">
        <v>122</v>
      </c>
      <c r="C3415" s="10">
        <v>4.28</v>
      </c>
      <c r="D3415" s="3">
        <v>60694</v>
      </c>
      <c r="E3415" t="s">
        <v>7</v>
      </c>
      <c r="F3415" t="s">
        <v>8</v>
      </c>
      <c r="G3415" t="s">
        <v>27</v>
      </c>
      <c r="H3415">
        <v>2018</v>
      </c>
      <c r="I3415">
        <v>1198</v>
      </c>
      <c r="J3415" t="s">
        <v>10</v>
      </c>
      <c r="K3415" t="str">
        <f>IF(AND(I3415&gt;600,I3415&lt;=1000),"600-1000CC",IF(AND(I3415&gt;1000,I3415&lt;=2000),"1000-2000CC",IF(AND(I3415&gt;2000,I3415&lt;=3000),"2000-3000CC",IF(AND(I3415&gt;3000,I3415&lt;=4000),"3000-4000CC",IF(AND(I3415&gt;4000,I3415&lt;=5000),"4000-5000CC",IF(AND(I3415&gt;5000,I3415&lt;=6000),"&gt;5000CC"))))))</f>
        <v>1000-2000CC</v>
      </c>
    </row>
    <row r="3416" spans="1:11" x14ac:dyDescent="0.3">
      <c r="A3416">
        <v>3993</v>
      </c>
      <c r="B3416" t="s">
        <v>90</v>
      </c>
      <c r="C3416" s="10">
        <v>4.28</v>
      </c>
      <c r="D3416" s="3">
        <v>216228</v>
      </c>
      <c r="E3416" t="s">
        <v>7</v>
      </c>
      <c r="F3416" t="s">
        <v>8</v>
      </c>
      <c r="G3416" t="s">
        <v>9</v>
      </c>
      <c r="H3416">
        <v>2013</v>
      </c>
      <c r="I3416">
        <v>1498</v>
      </c>
      <c r="J3416" t="s">
        <v>10</v>
      </c>
      <c r="K3416" t="str">
        <f>IF(AND(I3416&gt;600,I3416&lt;=1000),"600-1000CC",IF(AND(I3416&gt;1000,I3416&lt;=2000),"1000-2000CC",IF(AND(I3416&gt;2000,I3416&lt;=3000),"2000-3000CC",IF(AND(I3416&gt;3000,I3416&lt;=4000),"3000-4000CC",IF(AND(I3416&gt;4000,I3416&lt;=5000),"4000-5000CC",IF(AND(I3416&gt;5000,I3416&lt;=6000),"&gt;5000CC"))))))</f>
        <v>1000-2000CC</v>
      </c>
    </row>
    <row r="3417" spans="1:11" x14ac:dyDescent="0.3">
      <c r="A3417">
        <v>4247</v>
      </c>
      <c r="B3417" t="s">
        <v>430</v>
      </c>
      <c r="C3417" s="10">
        <v>4.28</v>
      </c>
      <c r="D3417" s="3">
        <v>111298</v>
      </c>
      <c r="E3417" t="s">
        <v>7</v>
      </c>
      <c r="F3417" t="s">
        <v>8</v>
      </c>
      <c r="G3417" t="s">
        <v>27</v>
      </c>
      <c r="H3417">
        <v>2015</v>
      </c>
      <c r="I3417">
        <v>1998</v>
      </c>
      <c r="J3417" t="s">
        <v>10</v>
      </c>
      <c r="K3417" t="str">
        <f>IF(AND(I3417&gt;600,I3417&lt;=1000),"600-1000CC",IF(AND(I3417&gt;1000,I3417&lt;=2000),"1000-2000CC",IF(AND(I3417&gt;2000,I3417&lt;=3000),"2000-3000CC",IF(AND(I3417&gt;3000,I3417&lt;=4000),"3000-4000CC",IF(AND(I3417&gt;4000,I3417&lt;=5000),"4000-5000CC",IF(AND(I3417&gt;5000,I3417&lt;=6000),"&gt;5000CC"))))))</f>
        <v>1000-2000CC</v>
      </c>
    </row>
    <row r="3418" spans="1:11" x14ac:dyDescent="0.3">
      <c r="A3418">
        <v>4354</v>
      </c>
      <c r="B3418" t="s">
        <v>430</v>
      </c>
      <c r="C3418" s="10">
        <v>4.28</v>
      </c>
      <c r="D3418" s="3">
        <v>99515</v>
      </c>
      <c r="E3418" t="s">
        <v>7</v>
      </c>
      <c r="F3418" t="s">
        <v>8</v>
      </c>
      <c r="G3418" t="s">
        <v>27</v>
      </c>
      <c r="H3418">
        <v>2015</v>
      </c>
      <c r="I3418">
        <v>1197</v>
      </c>
      <c r="J3418" t="s">
        <v>10</v>
      </c>
      <c r="K3418" t="str">
        <f>IF(AND(I3418&gt;600,I3418&lt;=1000),"600-1000CC",IF(AND(I3418&gt;1000,I3418&lt;=2000),"1000-2000CC",IF(AND(I3418&gt;2000,I3418&lt;=3000),"2000-3000CC",IF(AND(I3418&gt;3000,I3418&lt;=4000),"3000-4000CC",IF(AND(I3418&gt;4000,I3418&lt;=5000),"4000-5000CC",IF(AND(I3418&gt;5000,I3418&lt;=6000),"&gt;5000CC"))))))</f>
        <v>1000-2000CC</v>
      </c>
    </row>
    <row r="3419" spans="1:11" x14ac:dyDescent="0.3">
      <c r="A3419">
        <v>5086</v>
      </c>
      <c r="B3419" t="s">
        <v>1175</v>
      </c>
      <c r="C3419" s="10">
        <v>4.28</v>
      </c>
      <c r="D3419" s="3">
        <v>33173</v>
      </c>
      <c r="E3419" t="s">
        <v>12</v>
      </c>
      <c r="F3419" t="s">
        <v>8</v>
      </c>
      <c r="G3419" t="s">
        <v>9</v>
      </c>
      <c r="H3419">
        <v>2018</v>
      </c>
      <c r="I3419">
        <v>995</v>
      </c>
      <c r="J3419" t="s">
        <v>10</v>
      </c>
      <c r="K3419" t="str">
        <f>IF(AND(I3419&gt;600,I3419&lt;=1000),"600-1000CC",IF(AND(I3419&gt;1000,I3419&lt;=2000),"1000-2000CC",IF(AND(I3419&gt;2000,I3419&lt;=3000),"2000-3000CC",IF(AND(I3419&gt;3000,I3419&lt;=4000),"3000-4000CC",IF(AND(I3419&gt;4000,I3419&lt;=5000),"4000-5000CC",IF(AND(I3419&gt;5000,I3419&lt;=6000),"&gt;5000CC"))))))</f>
        <v>600-1000CC</v>
      </c>
    </row>
    <row r="3420" spans="1:11" x14ac:dyDescent="0.3">
      <c r="A3420">
        <v>1121</v>
      </c>
      <c r="B3420" t="s">
        <v>665</v>
      </c>
      <c r="C3420" s="10">
        <v>4.2699999999999996</v>
      </c>
      <c r="D3420" s="3">
        <v>82392</v>
      </c>
      <c r="E3420" t="s">
        <v>7</v>
      </c>
      <c r="F3420" t="s">
        <v>8</v>
      </c>
      <c r="G3420" t="s">
        <v>9</v>
      </c>
      <c r="H3420">
        <v>2017</v>
      </c>
      <c r="I3420">
        <v>2179</v>
      </c>
      <c r="J3420" t="s">
        <v>61</v>
      </c>
      <c r="K3420" t="str">
        <f>IF(AND(I3420&gt;600,I3420&lt;=1000),"600-1000CC",IF(AND(I3420&gt;1000,I3420&lt;=2000),"1000-2000CC",IF(AND(I3420&gt;2000,I3420&lt;=3000),"2000-3000CC",IF(AND(I3420&gt;3000,I3420&lt;=4000),"3000-4000CC",IF(AND(I3420&gt;4000,I3420&lt;=5000),"4000-5000CC",IF(AND(I3420&gt;5000,I3420&lt;=6000),"&gt;5000CC"))))))</f>
        <v>2000-3000CC</v>
      </c>
    </row>
    <row r="3421" spans="1:11" x14ac:dyDescent="0.3">
      <c r="A3421">
        <v>1390</v>
      </c>
      <c r="B3421" t="s">
        <v>665</v>
      </c>
      <c r="C3421" s="10">
        <v>4.2699999999999996</v>
      </c>
      <c r="D3421" s="3">
        <v>82392</v>
      </c>
      <c r="E3421" t="s">
        <v>7</v>
      </c>
      <c r="F3421" t="s">
        <v>8</v>
      </c>
      <c r="G3421" t="s">
        <v>9</v>
      </c>
      <c r="H3421">
        <v>2017</v>
      </c>
      <c r="I3421">
        <v>2179</v>
      </c>
      <c r="J3421" t="s">
        <v>61</v>
      </c>
      <c r="K3421" t="str">
        <f>IF(AND(I3421&gt;600,I3421&lt;=1000),"600-1000CC",IF(AND(I3421&gt;1000,I3421&lt;=2000),"1000-2000CC",IF(AND(I3421&gt;2000,I3421&lt;=3000),"2000-3000CC",IF(AND(I3421&gt;3000,I3421&lt;=4000),"3000-4000CC",IF(AND(I3421&gt;4000,I3421&lt;=5000),"4000-5000CC",IF(AND(I3421&gt;5000,I3421&lt;=6000),"&gt;5000CC"))))))</f>
        <v>2000-3000CC</v>
      </c>
    </row>
    <row r="3422" spans="1:11" x14ac:dyDescent="0.3">
      <c r="A3422">
        <v>4043</v>
      </c>
      <c r="B3422" t="s">
        <v>461</v>
      </c>
      <c r="C3422" s="10">
        <v>4.2699999999999996</v>
      </c>
      <c r="D3422" s="3">
        <v>110069</v>
      </c>
      <c r="E3422" t="s">
        <v>12</v>
      </c>
      <c r="F3422" t="s">
        <v>8</v>
      </c>
      <c r="G3422" t="s">
        <v>9</v>
      </c>
      <c r="H3422">
        <v>2018</v>
      </c>
      <c r="I3422">
        <v>998</v>
      </c>
      <c r="J3422" t="s">
        <v>10</v>
      </c>
      <c r="K3422" t="str">
        <f>IF(AND(I3422&gt;600,I3422&lt;=1000),"600-1000CC",IF(AND(I3422&gt;1000,I3422&lt;=2000),"1000-2000CC",IF(AND(I3422&gt;2000,I3422&lt;=3000),"2000-3000CC",IF(AND(I3422&gt;3000,I3422&lt;=4000),"3000-4000CC",IF(AND(I3422&gt;4000,I3422&lt;=5000),"4000-5000CC",IF(AND(I3422&gt;5000,I3422&lt;=6000),"&gt;5000CC"))))))</f>
        <v>600-1000CC</v>
      </c>
    </row>
    <row r="3423" spans="1:11" x14ac:dyDescent="0.3">
      <c r="A3423">
        <v>965</v>
      </c>
      <c r="B3423" t="s">
        <v>478</v>
      </c>
      <c r="C3423" s="10">
        <v>4.26</v>
      </c>
      <c r="D3423" s="3">
        <v>25000</v>
      </c>
      <c r="E3423" t="s">
        <v>12</v>
      </c>
      <c r="F3423" t="s">
        <v>13</v>
      </c>
      <c r="G3423" t="s">
        <v>9</v>
      </c>
      <c r="H3423">
        <v>2017</v>
      </c>
      <c r="I3423">
        <v>2523</v>
      </c>
      <c r="J3423" t="s">
        <v>61</v>
      </c>
      <c r="K3423" t="str">
        <f>IF(AND(I3423&gt;600,I3423&lt;=1000),"600-1000CC",IF(AND(I3423&gt;1000,I3423&lt;=2000),"1000-2000CC",IF(AND(I3423&gt;2000,I3423&lt;=3000),"2000-3000CC",IF(AND(I3423&gt;3000,I3423&lt;=4000),"3000-4000CC",IF(AND(I3423&gt;4000,I3423&lt;=5000),"4000-5000CC",IF(AND(I3423&gt;5000,I3423&lt;=6000),"&gt;5000CC"))))))</f>
        <v>2000-3000CC</v>
      </c>
    </row>
    <row r="3424" spans="1:11" x14ac:dyDescent="0.3">
      <c r="A3424">
        <v>2700</v>
      </c>
      <c r="B3424" t="s">
        <v>1219</v>
      </c>
      <c r="C3424" s="10">
        <v>4.26</v>
      </c>
      <c r="D3424" s="3">
        <v>55517</v>
      </c>
      <c r="E3424" t="s">
        <v>12</v>
      </c>
      <c r="F3424" t="s">
        <v>8</v>
      </c>
      <c r="G3424" t="s">
        <v>9</v>
      </c>
      <c r="H3424">
        <v>2014</v>
      </c>
      <c r="I3424">
        <v>2179</v>
      </c>
      <c r="J3424" t="s">
        <v>10</v>
      </c>
      <c r="K3424" t="str">
        <f>IF(AND(I3424&gt;600,I3424&lt;=1000),"600-1000CC",IF(AND(I3424&gt;1000,I3424&lt;=2000),"1000-2000CC",IF(AND(I3424&gt;2000,I3424&lt;=3000),"2000-3000CC",IF(AND(I3424&gt;3000,I3424&lt;=4000),"3000-4000CC",IF(AND(I3424&gt;4000,I3424&lt;=5000),"4000-5000CC",IF(AND(I3424&gt;5000,I3424&lt;=6000),"&gt;5000CC"))))))</f>
        <v>2000-3000CC</v>
      </c>
    </row>
    <row r="3425" spans="1:11" x14ac:dyDescent="0.3">
      <c r="A3425">
        <v>221</v>
      </c>
      <c r="B3425" t="s">
        <v>213</v>
      </c>
      <c r="C3425" s="10">
        <v>4.25</v>
      </c>
      <c r="D3425" s="3">
        <v>66000</v>
      </c>
      <c r="E3425" t="s">
        <v>7</v>
      </c>
      <c r="F3425" t="s">
        <v>8</v>
      </c>
      <c r="G3425" t="s">
        <v>9</v>
      </c>
      <c r="H3425">
        <v>2015</v>
      </c>
      <c r="I3425">
        <v>1498</v>
      </c>
      <c r="J3425" t="s">
        <v>10</v>
      </c>
      <c r="K3425" t="str">
        <f>IF(AND(I3425&gt;600,I3425&lt;=1000),"600-1000CC",IF(AND(I3425&gt;1000,I3425&lt;=2000),"1000-2000CC",IF(AND(I3425&gt;2000,I3425&lt;=3000),"2000-3000CC",IF(AND(I3425&gt;3000,I3425&lt;=4000),"3000-4000CC",IF(AND(I3425&gt;4000,I3425&lt;=5000),"4000-5000CC",IF(AND(I3425&gt;5000,I3425&lt;=6000),"&gt;5000CC"))))))</f>
        <v>1000-2000CC</v>
      </c>
    </row>
    <row r="3426" spans="1:11" x14ac:dyDescent="0.3">
      <c r="A3426">
        <v>236</v>
      </c>
      <c r="B3426" t="s">
        <v>227</v>
      </c>
      <c r="C3426" s="10">
        <v>4.25</v>
      </c>
      <c r="D3426" s="3">
        <v>48000</v>
      </c>
      <c r="E3426" t="s">
        <v>12</v>
      </c>
      <c r="F3426" t="s">
        <v>13</v>
      </c>
      <c r="G3426" t="s">
        <v>9</v>
      </c>
      <c r="H3426">
        <v>2016</v>
      </c>
      <c r="I3426">
        <v>998</v>
      </c>
      <c r="J3426" t="s">
        <v>10</v>
      </c>
      <c r="K3426" t="str">
        <f>IF(AND(I3426&gt;600,I3426&lt;=1000),"600-1000CC",IF(AND(I3426&gt;1000,I3426&lt;=2000),"1000-2000CC",IF(AND(I3426&gt;2000,I3426&lt;=3000),"2000-3000CC",IF(AND(I3426&gt;3000,I3426&lt;=4000),"3000-4000CC",IF(AND(I3426&gt;4000,I3426&lt;=5000),"4000-5000CC",IF(AND(I3426&gt;5000,I3426&lt;=6000),"&gt;5000CC"))))))</f>
        <v>600-1000CC</v>
      </c>
    </row>
    <row r="3427" spans="1:11" x14ac:dyDescent="0.3">
      <c r="A3427">
        <v>244</v>
      </c>
      <c r="B3427" t="s">
        <v>234</v>
      </c>
      <c r="C3427" s="10">
        <v>4.25</v>
      </c>
      <c r="D3427" s="3">
        <v>46000</v>
      </c>
      <c r="E3427" t="s">
        <v>12</v>
      </c>
      <c r="F3427" t="s">
        <v>8</v>
      </c>
      <c r="G3427" t="s">
        <v>9</v>
      </c>
      <c r="H3427">
        <v>2018</v>
      </c>
      <c r="I3427">
        <v>1198</v>
      </c>
      <c r="J3427" t="s">
        <v>53</v>
      </c>
      <c r="K3427" t="str">
        <f>IF(AND(I3427&gt;600,I3427&lt;=1000),"600-1000CC",IF(AND(I3427&gt;1000,I3427&lt;=2000),"1000-2000CC",IF(AND(I3427&gt;2000,I3427&lt;=3000),"2000-3000CC",IF(AND(I3427&gt;3000,I3427&lt;=4000),"3000-4000CC",IF(AND(I3427&gt;4000,I3427&lt;=5000),"4000-5000CC",IF(AND(I3427&gt;5000,I3427&lt;=6000),"&gt;5000CC"))))))</f>
        <v>1000-2000CC</v>
      </c>
    </row>
    <row r="3428" spans="1:11" x14ac:dyDescent="0.3">
      <c r="A3428">
        <v>305</v>
      </c>
      <c r="B3428" t="s">
        <v>284</v>
      </c>
      <c r="C3428" s="10">
        <v>4.25</v>
      </c>
      <c r="D3428" s="3">
        <v>52000</v>
      </c>
      <c r="E3428" t="s">
        <v>12</v>
      </c>
      <c r="F3428" t="s">
        <v>8</v>
      </c>
      <c r="G3428" t="s">
        <v>27</v>
      </c>
      <c r="H3428">
        <v>2014</v>
      </c>
      <c r="I3428">
        <v>1086</v>
      </c>
      <c r="J3428" t="s">
        <v>10</v>
      </c>
      <c r="K3428" t="str">
        <f>IF(AND(I3428&gt;600,I3428&lt;=1000),"600-1000CC",IF(AND(I3428&gt;1000,I3428&lt;=2000),"1000-2000CC",IF(AND(I3428&gt;2000,I3428&lt;=3000),"2000-3000CC",IF(AND(I3428&gt;3000,I3428&lt;=4000),"3000-4000CC",IF(AND(I3428&gt;4000,I3428&lt;=5000),"4000-5000CC",IF(AND(I3428&gt;5000,I3428&lt;=6000),"&gt;5000CC"))))))</f>
        <v>1000-2000CC</v>
      </c>
    </row>
    <row r="3429" spans="1:11" x14ac:dyDescent="0.3">
      <c r="A3429">
        <v>400</v>
      </c>
      <c r="B3429" t="s">
        <v>354</v>
      </c>
      <c r="C3429" s="10">
        <v>4.25</v>
      </c>
      <c r="D3429" s="3">
        <v>22248</v>
      </c>
      <c r="E3429" t="s">
        <v>12</v>
      </c>
      <c r="F3429" t="s">
        <v>8</v>
      </c>
      <c r="G3429" t="s">
        <v>9</v>
      </c>
      <c r="H3429">
        <v>2017</v>
      </c>
      <c r="I3429">
        <v>998</v>
      </c>
      <c r="J3429" t="s">
        <v>10</v>
      </c>
      <c r="K3429" t="str">
        <f>IF(AND(I3429&gt;600,I3429&lt;=1000),"600-1000CC",IF(AND(I3429&gt;1000,I3429&lt;=2000),"1000-2000CC",IF(AND(I3429&gt;2000,I3429&lt;=3000),"2000-3000CC",IF(AND(I3429&gt;3000,I3429&lt;=4000),"3000-4000CC",IF(AND(I3429&gt;4000,I3429&lt;=5000),"4000-5000CC",IF(AND(I3429&gt;5000,I3429&lt;=6000),"&gt;5000CC"))))))</f>
        <v>600-1000CC</v>
      </c>
    </row>
    <row r="3430" spans="1:11" x14ac:dyDescent="0.3">
      <c r="A3430">
        <v>514</v>
      </c>
      <c r="B3430" t="s">
        <v>442</v>
      </c>
      <c r="C3430" s="10">
        <v>4.25</v>
      </c>
      <c r="D3430" s="3">
        <v>50000</v>
      </c>
      <c r="E3430" t="s">
        <v>12</v>
      </c>
      <c r="F3430" t="s">
        <v>13</v>
      </c>
      <c r="G3430" t="s">
        <v>9</v>
      </c>
      <c r="H3430">
        <v>2014</v>
      </c>
      <c r="I3430">
        <v>1198</v>
      </c>
      <c r="J3430" t="s">
        <v>10</v>
      </c>
      <c r="K3430" t="str">
        <f>IF(AND(I3430&gt;600,I3430&lt;=1000),"600-1000CC",IF(AND(I3430&gt;1000,I3430&lt;=2000),"1000-2000CC",IF(AND(I3430&gt;2000,I3430&lt;=3000),"2000-3000CC",IF(AND(I3430&gt;3000,I3430&lt;=4000),"3000-4000CC",IF(AND(I3430&gt;4000,I3430&lt;=5000),"4000-5000CC",IF(AND(I3430&gt;5000,I3430&lt;=6000),"&gt;5000CC"))))))</f>
        <v>1000-2000CC</v>
      </c>
    </row>
    <row r="3431" spans="1:11" x14ac:dyDescent="0.3">
      <c r="A3431">
        <v>562</v>
      </c>
      <c r="B3431" t="s">
        <v>476</v>
      </c>
      <c r="C3431" s="10">
        <v>4.25</v>
      </c>
      <c r="D3431" s="3">
        <v>21000</v>
      </c>
      <c r="E3431" t="s">
        <v>12</v>
      </c>
      <c r="F3431" t="s">
        <v>13</v>
      </c>
      <c r="G3431" t="s">
        <v>9</v>
      </c>
      <c r="H3431">
        <v>2012</v>
      </c>
      <c r="I3431">
        <v>998</v>
      </c>
      <c r="J3431" t="s">
        <v>10</v>
      </c>
      <c r="K3431" t="str">
        <f>IF(AND(I3431&gt;600,I3431&lt;=1000),"600-1000CC",IF(AND(I3431&gt;1000,I3431&lt;=2000),"1000-2000CC",IF(AND(I3431&gt;2000,I3431&lt;=3000),"2000-3000CC",IF(AND(I3431&gt;3000,I3431&lt;=4000),"3000-4000CC",IF(AND(I3431&gt;4000,I3431&lt;=5000),"4000-5000CC",IF(AND(I3431&gt;5000,I3431&lt;=6000),"&gt;5000CC"))))))</f>
        <v>600-1000CC</v>
      </c>
    </row>
    <row r="3432" spans="1:11" x14ac:dyDescent="0.3">
      <c r="A3432">
        <v>565</v>
      </c>
      <c r="B3432" t="s">
        <v>478</v>
      </c>
      <c r="C3432" s="10">
        <v>4.25</v>
      </c>
      <c r="D3432" s="3">
        <v>46000</v>
      </c>
      <c r="E3432" t="s">
        <v>12</v>
      </c>
      <c r="F3432" t="s">
        <v>13</v>
      </c>
      <c r="G3432" t="s">
        <v>27</v>
      </c>
      <c r="H3432">
        <v>2015</v>
      </c>
      <c r="I3432">
        <v>1991</v>
      </c>
      <c r="J3432" t="s">
        <v>10</v>
      </c>
      <c r="K3432" t="str">
        <f>IF(AND(I3432&gt;600,I3432&lt;=1000),"600-1000CC",IF(AND(I3432&gt;1000,I3432&lt;=2000),"1000-2000CC",IF(AND(I3432&gt;2000,I3432&lt;=3000),"2000-3000CC",IF(AND(I3432&gt;3000,I3432&lt;=4000),"3000-4000CC",IF(AND(I3432&gt;4000,I3432&lt;=5000),"4000-5000CC",IF(AND(I3432&gt;5000,I3432&lt;=6000),"&gt;5000CC"))))))</f>
        <v>1000-2000CC</v>
      </c>
    </row>
    <row r="3433" spans="1:11" x14ac:dyDescent="0.3">
      <c r="A3433">
        <v>872</v>
      </c>
      <c r="B3433" t="s">
        <v>649</v>
      </c>
      <c r="C3433" s="10">
        <v>4.25</v>
      </c>
      <c r="D3433" s="3">
        <v>75200</v>
      </c>
      <c r="E3433" t="s">
        <v>12</v>
      </c>
      <c r="F3433" t="s">
        <v>13</v>
      </c>
      <c r="G3433" t="s">
        <v>9</v>
      </c>
      <c r="H3433">
        <v>2013</v>
      </c>
      <c r="I3433">
        <v>998</v>
      </c>
      <c r="J3433" t="s">
        <v>10</v>
      </c>
      <c r="K3433" t="str">
        <f>IF(AND(I3433&gt;600,I3433&lt;=1000),"600-1000CC",IF(AND(I3433&gt;1000,I3433&lt;=2000),"1000-2000CC",IF(AND(I3433&gt;2000,I3433&lt;=3000),"2000-3000CC",IF(AND(I3433&gt;3000,I3433&lt;=4000),"3000-4000CC",IF(AND(I3433&gt;4000,I3433&lt;=5000),"4000-5000CC",IF(AND(I3433&gt;5000,I3433&lt;=6000),"&gt;5000CC"))))))</f>
        <v>600-1000CC</v>
      </c>
    </row>
    <row r="3434" spans="1:11" x14ac:dyDescent="0.3">
      <c r="A3434">
        <v>902</v>
      </c>
      <c r="B3434" t="s">
        <v>665</v>
      </c>
      <c r="C3434" s="10">
        <v>4.25</v>
      </c>
      <c r="D3434" s="3">
        <v>80000</v>
      </c>
      <c r="E3434" t="s">
        <v>7</v>
      </c>
      <c r="F3434" t="s">
        <v>8</v>
      </c>
      <c r="G3434" t="s">
        <v>9</v>
      </c>
      <c r="H3434">
        <v>2016</v>
      </c>
      <c r="I3434">
        <v>2987</v>
      </c>
      <c r="J3434" t="s">
        <v>10</v>
      </c>
      <c r="K3434" t="str">
        <f>IF(AND(I3434&gt;600,I3434&lt;=1000),"600-1000CC",IF(AND(I3434&gt;1000,I3434&lt;=2000),"1000-2000CC",IF(AND(I3434&gt;2000,I3434&lt;=3000),"2000-3000CC",IF(AND(I3434&gt;3000,I3434&lt;=4000),"3000-4000CC",IF(AND(I3434&gt;4000,I3434&lt;=5000),"4000-5000CC",IF(AND(I3434&gt;5000,I3434&lt;=6000),"&gt;5000CC"))))))</f>
        <v>2000-3000CC</v>
      </c>
    </row>
    <row r="3435" spans="1:11" x14ac:dyDescent="0.3">
      <c r="A3435">
        <v>1136</v>
      </c>
      <c r="B3435" t="s">
        <v>32</v>
      </c>
      <c r="C3435" s="10">
        <v>4.25</v>
      </c>
      <c r="D3435" s="3">
        <v>49000</v>
      </c>
      <c r="E3435" t="s">
        <v>12</v>
      </c>
      <c r="F3435" t="s">
        <v>8</v>
      </c>
      <c r="G3435" t="s">
        <v>9</v>
      </c>
      <c r="H3435">
        <v>2014</v>
      </c>
      <c r="I3435">
        <v>1995</v>
      </c>
      <c r="J3435" t="s">
        <v>10</v>
      </c>
      <c r="K3435" t="str">
        <f>IF(AND(I3435&gt;600,I3435&lt;=1000),"600-1000CC",IF(AND(I3435&gt;1000,I3435&lt;=2000),"1000-2000CC",IF(AND(I3435&gt;2000,I3435&lt;=3000),"2000-3000CC",IF(AND(I3435&gt;3000,I3435&lt;=4000),"3000-4000CC",IF(AND(I3435&gt;4000,I3435&lt;=5000),"4000-5000CC",IF(AND(I3435&gt;5000,I3435&lt;=6000),"&gt;5000CC"))))))</f>
        <v>1000-2000CC</v>
      </c>
    </row>
    <row r="3436" spans="1:11" x14ac:dyDescent="0.3">
      <c r="A3436">
        <v>1410</v>
      </c>
      <c r="B3436" t="s">
        <v>32</v>
      </c>
      <c r="C3436" s="10">
        <v>4.25</v>
      </c>
      <c r="D3436" s="3">
        <v>49000</v>
      </c>
      <c r="E3436" t="s">
        <v>12</v>
      </c>
      <c r="F3436" t="s">
        <v>8</v>
      </c>
      <c r="G3436" t="s">
        <v>9</v>
      </c>
      <c r="H3436">
        <v>2014</v>
      </c>
      <c r="I3436">
        <v>1498</v>
      </c>
      <c r="J3436" t="s">
        <v>10</v>
      </c>
      <c r="K3436" t="str">
        <f>IF(AND(I3436&gt;600,I3436&lt;=1000),"600-1000CC",IF(AND(I3436&gt;1000,I3436&lt;=2000),"1000-2000CC",IF(AND(I3436&gt;2000,I3436&lt;=3000),"2000-3000CC",IF(AND(I3436&gt;3000,I3436&lt;=4000),"3000-4000CC",IF(AND(I3436&gt;4000,I3436&lt;=5000),"4000-5000CC",IF(AND(I3436&gt;5000,I3436&lt;=6000),"&gt;5000CC"))))))</f>
        <v>1000-2000CC</v>
      </c>
    </row>
    <row r="3437" spans="1:11" x14ac:dyDescent="0.3">
      <c r="A3437">
        <v>1497</v>
      </c>
      <c r="B3437" t="s">
        <v>901</v>
      </c>
      <c r="C3437" s="10">
        <v>4.25</v>
      </c>
      <c r="D3437" s="3">
        <v>67000</v>
      </c>
      <c r="E3437" t="s">
        <v>7</v>
      </c>
      <c r="F3437" t="s">
        <v>8</v>
      </c>
      <c r="G3437" t="s">
        <v>9</v>
      </c>
      <c r="H3437">
        <v>2014</v>
      </c>
      <c r="I3437">
        <v>1493</v>
      </c>
      <c r="J3437" t="s">
        <v>61</v>
      </c>
      <c r="K3437" t="str">
        <f>IF(AND(I3437&gt;600,I3437&lt;=1000),"600-1000CC",IF(AND(I3437&gt;1000,I3437&lt;=2000),"1000-2000CC",IF(AND(I3437&gt;2000,I3437&lt;=3000),"2000-3000CC",IF(AND(I3437&gt;3000,I3437&lt;=4000),"3000-4000CC",IF(AND(I3437&gt;4000,I3437&lt;=5000),"4000-5000CC",IF(AND(I3437&gt;5000,I3437&lt;=6000),"&gt;5000CC"))))))</f>
        <v>1000-2000CC</v>
      </c>
    </row>
    <row r="3438" spans="1:11" x14ac:dyDescent="0.3">
      <c r="A3438">
        <v>1780</v>
      </c>
      <c r="B3438" t="s">
        <v>997</v>
      </c>
      <c r="C3438" s="10">
        <v>4.25</v>
      </c>
      <c r="D3438" s="3">
        <v>35000</v>
      </c>
      <c r="E3438" t="s">
        <v>12</v>
      </c>
      <c r="F3438" t="s">
        <v>8</v>
      </c>
      <c r="G3438" t="s">
        <v>9</v>
      </c>
      <c r="H3438">
        <v>2018</v>
      </c>
      <c r="I3438">
        <v>1197</v>
      </c>
      <c r="J3438" t="s">
        <v>10</v>
      </c>
      <c r="K3438" t="str">
        <f>IF(AND(I3438&gt;600,I3438&lt;=1000),"600-1000CC",IF(AND(I3438&gt;1000,I3438&lt;=2000),"1000-2000CC",IF(AND(I3438&gt;2000,I3438&lt;=3000),"2000-3000CC",IF(AND(I3438&gt;3000,I3438&lt;=4000),"3000-4000CC",IF(AND(I3438&gt;4000,I3438&lt;=5000),"4000-5000CC",IF(AND(I3438&gt;5000,I3438&lt;=6000),"&gt;5000CC"))))))</f>
        <v>1000-2000CC</v>
      </c>
    </row>
    <row r="3439" spans="1:11" x14ac:dyDescent="0.3">
      <c r="A3439">
        <v>1890</v>
      </c>
      <c r="B3439" t="s">
        <v>540</v>
      </c>
      <c r="C3439" s="10">
        <v>4.25</v>
      </c>
      <c r="D3439" s="3">
        <v>97320</v>
      </c>
      <c r="E3439" t="s">
        <v>12</v>
      </c>
      <c r="F3439" t="s">
        <v>8</v>
      </c>
      <c r="G3439" t="s">
        <v>9</v>
      </c>
      <c r="H3439">
        <v>2012</v>
      </c>
      <c r="I3439">
        <v>1199</v>
      </c>
      <c r="J3439" t="s">
        <v>10</v>
      </c>
      <c r="K3439" t="str">
        <f>IF(AND(I3439&gt;600,I3439&lt;=1000),"600-1000CC",IF(AND(I3439&gt;1000,I3439&lt;=2000),"1000-2000CC",IF(AND(I3439&gt;2000,I3439&lt;=3000),"2000-3000CC",IF(AND(I3439&gt;3000,I3439&lt;=4000),"3000-4000CC",IF(AND(I3439&gt;4000,I3439&lt;=5000),"4000-5000CC",IF(AND(I3439&gt;5000,I3439&lt;=6000),"&gt;5000CC"))))))</f>
        <v>1000-2000CC</v>
      </c>
    </row>
    <row r="3440" spans="1:11" x14ac:dyDescent="0.3">
      <c r="A3440">
        <v>2105</v>
      </c>
      <c r="B3440" t="s">
        <v>1113</v>
      </c>
      <c r="C3440" s="10">
        <v>4.25</v>
      </c>
      <c r="D3440" s="3">
        <v>64000</v>
      </c>
      <c r="E3440" t="s">
        <v>12</v>
      </c>
      <c r="F3440" t="s">
        <v>8</v>
      </c>
      <c r="G3440" t="s">
        <v>9</v>
      </c>
      <c r="H3440">
        <v>2010</v>
      </c>
      <c r="I3440">
        <v>1497</v>
      </c>
      <c r="J3440" t="s">
        <v>10</v>
      </c>
      <c r="K3440" t="str">
        <f>IF(AND(I3440&gt;600,I3440&lt;=1000),"600-1000CC",IF(AND(I3440&gt;1000,I3440&lt;=2000),"1000-2000CC",IF(AND(I3440&gt;2000,I3440&lt;=3000),"2000-3000CC",IF(AND(I3440&gt;3000,I3440&lt;=4000),"3000-4000CC",IF(AND(I3440&gt;4000,I3440&lt;=5000),"4000-5000CC",IF(AND(I3440&gt;5000,I3440&lt;=6000),"&gt;5000CC"))))))</f>
        <v>1000-2000CC</v>
      </c>
    </row>
    <row r="3441" spans="1:11" x14ac:dyDescent="0.3">
      <c r="A3441">
        <v>2256</v>
      </c>
      <c r="B3441" t="s">
        <v>215</v>
      </c>
      <c r="C3441" s="10">
        <v>4.25</v>
      </c>
      <c r="D3441" s="3">
        <v>57988</v>
      </c>
      <c r="E3441" t="s">
        <v>12</v>
      </c>
      <c r="F3441" t="s">
        <v>13</v>
      </c>
      <c r="G3441" t="s">
        <v>9</v>
      </c>
      <c r="H3441">
        <v>2019</v>
      </c>
      <c r="I3441">
        <v>1197</v>
      </c>
      <c r="J3441" t="s">
        <v>10</v>
      </c>
      <c r="K3441" t="str">
        <f>IF(AND(I3441&gt;600,I3441&lt;=1000),"600-1000CC",IF(AND(I3441&gt;1000,I3441&lt;=2000),"1000-2000CC",IF(AND(I3441&gt;2000,I3441&lt;=3000),"2000-3000CC",IF(AND(I3441&gt;3000,I3441&lt;=4000),"3000-4000CC",IF(AND(I3441&gt;4000,I3441&lt;=5000),"4000-5000CC",IF(AND(I3441&gt;5000,I3441&lt;=6000),"&gt;5000CC"))))))</f>
        <v>1000-2000CC</v>
      </c>
    </row>
    <row r="3442" spans="1:11" x14ac:dyDescent="0.3">
      <c r="A3442">
        <v>2424</v>
      </c>
      <c r="B3442" t="s">
        <v>16</v>
      </c>
      <c r="C3442" s="10">
        <v>4.25</v>
      </c>
      <c r="D3442" s="3">
        <v>42322</v>
      </c>
      <c r="E3442" t="s">
        <v>12</v>
      </c>
      <c r="F3442" t="s">
        <v>8</v>
      </c>
      <c r="G3442" t="s">
        <v>27</v>
      </c>
      <c r="H3442">
        <v>2014</v>
      </c>
      <c r="I3442">
        <v>1061</v>
      </c>
      <c r="J3442" t="s">
        <v>10</v>
      </c>
      <c r="K3442" t="str">
        <f>IF(AND(I3442&gt;600,I3442&lt;=1000),"600-1000CC",IF(AND(I3442&gt;1000,I3442&lt;=2000),"1000-2000CC",IF(AND(I3442&gt;2000,I3442&lt;=3000),"2000-3000CC",IF(AND(I3442&gt;3000,I3442&lt;=4000),"3000-4000CC",IF(AND(I3442&gt;4000,I3442&lt;=5000),"4000-5000CC",IF(AND(I3442&gt;5000,I3442&lt;=6000),"&gt;5000CC"))))))</f>
        <v>1000-2000CC</v>
      </c>
    </row>
    <row r="3443" spans="1:11" x14ac:dyDescent="0.3">
      <c r="A3443">
        <v>2523</v>
      </c>
      <c r="B3443" t="s">
        <v>192</v>
      </c>
      <c r="C3443" s="10">
        <v>4.25</v>
      </c>
      <c r="D3443" s="3">
        <v>120000</v>
      </c>
      <c r="E3443" t="s">
        <v>7</v>
      </c>
      <c r="F3443" t="s">
        <v>8</v>
      </c>
      <c r="G3443" t="s">
        <v>9</v>
      </c>
      <c r="H3443">
        <v>2014</v>
      </c>
      <c r="I3443">
        <v>2354</v>
      </c>
      <c r="J3443" t="s">
        <v>10</v>
      </c>
      <c r="K3443" t="str">
        <f>IF(AND(I3443&gt;600,I3443&lt;=1000),"600-1000CC",IF(AND(I3443&gt;1000,I3443&lt;=2000),"1000-2000CC",IF(AND(I3443&gt;2000,I3443&lt;=3000),"2000-3000CC",IF(AND(I3443&gt;3000,I3443&lt;=4000),"3000-4000CC",IF(AND(I3443&gt;4000,I3443&lt;=5000),"4000-5000CC",IF(AND(I3443&gt;5000,I3443&lt;=6000),"&gt;5000CC"))))))</f>
        <v>2000-3000CC</v>
      </c>
    </row>
    <row r="3444" spans="1:11" x14ac:dyDescent="0.3">
      <c r="A3444">
        <v>2850</v>
      </c>
      <c r="B3444" t="s">
        <v>76</v>
      </c>
      <c r="C3444" s="10">
        <v>4.25</v>
      </c>
      <c r="D3444" s="3">
        <v>120000</v>
      </c>
      <c r="E3444" t="s">
        <v>7</v>
      </c>
      <c r="F3444" t="s">
        <v>8</v>
      </c>
      <c r="G3444" t="s">
        <v>27</v>
      </c>
      <c r="H3444">
        <v>2014</v>
      </c>
      <c r="I3444">
        <v>796</v>
      </c>
      <c r="J3444" t="s">
        <v>10</v>
      </c>
      <c r="K3444" t="str">
        <f>IF(AND(I3444&gt;600,I3444&lt;=1000),"600-1000CC",IF(AND(I3444&gt;1000,I3444&lt;=2000),"1000-2000CC",IF(AND(I3444&gt;2000,I3444&lt;=3000),"2000-3000CC",IF(AND(I3444&gt;3000,I3444&lt;=4000),"3000-4000CC",IF(AND(I3444&gt;4000,I3444&lt;=5000),"4000-5000CC",IF(AND(I3444&gt;5000,I3444&lt;=6000),"&gt;5000CC"))))))</f>
        <v>600-1000CC</v>
      </c>
    </row>
    <row r="3445" spans="1:11" x14ac:dyDescent="0.3">
      <c r="A3445">
        <v>3086</v>
      </c>
      <c r="B3445" t="s">
        <v>1432</v>
      </c>
      <c r="C3445" s="10">
        <v>4.25</v>
      </c>
      <c r="D3445" s="3">
        <v>200000</v>
      </c>
      <c r="E3445" t="s">
        <v>7</v>
      </c>
      <c r="F3445" t="s">
        <v>8</v>
      </c>
      <c r="G3445" t="s">
        <v>27</v>
      </c>
      <c r="H3445">
        <v>2012</v>
      </c>
      <c r="I3445">
        <v>1405</v>
      </c>
      <c r="J3445" t="s">
        <v>10</v>
      </c>
      <c r="K3445" t="str">
        <f>IF(AND(I3445&gt;600,I3445&lt;=1000),"600-1000CC",IF(AND(I3445&gt;1000,I3445&lt;=2000),"1000-2000CC",IF(AND(I3445&gt;2000,I3445&lt;=3000),"2000-3000CC",IF(AND(I3445&gt;3000,I3445&lt;=4000),"3000-4000CC",IF(AND(I3445&gt;4000,I3445&lt;=5000),"4000-5000CC",IF(AND(I3445&gt;5000,I3445&lt;=6000),"&gt;5000CC"))))))</f>
        <v>1000-2000CC</v>
      </c>
    </row>
    <row r="3446" spans="1:11" x14ac:dyDescent="0.3">
      <c r="A3446">
        <v>3172</v>
      </c>
      <c r="B3446" t="s">
        <v>109</v>
      </c>
      <c r="C3446" s="10">
        <v>4.25</v>
      </c>
      <c r="D3446" s="3">
        <v>77173</v>
      </c>
      <c r="E3446" t="s">
        <v>7</v>
      </c>
      <c r="F3446" t="s">
        <v>8</v>
      </c>
      <c r="G3446" t="s">
        <v>9</v>
      </c>
      <c r="H3446">
        <v>2015</v>
      </c>
      <c r="I3446">
        <v>1198</v>
      </c>
      <c r="J3446" t="s">
        <v>10</v>
      </c>
      <c r="K3446" t="str">
        <f>IF(AND(I3446&gt;600,I3446&lt;=1000),"600-1000CC",IF(AND(I3446&gt;1000,I3446&lt;=2000),"1000-2000CC",IF(AND(I3446&gt;2000,I3446&lt;=3000),"2000-3000CC",IF(AND(I3446&gt;3000,I3446&lt;=4000),"3000-4000CC",IF(AND(I3446&gt;4000,I3446&lt;=5000),"4000-5000CC",IF(AND(I3446&gt;5000,I3446&lt;=6000),"&gt;5000CC"))))))</f>
        <v>1000-2000CC</v>
      </c>
    </row>
    <row r="3447" spans="1:11" x14ac:dyDescent="0.3">
      <c r="A3447">
        <v>3231</v>
      </c>
      <c r="B3447" t="s">
        <v>109</v>
      </c>
      <c r="C3447" s="10">
        <v>4.25</v>
      </c>
      <c r="D3447" s="3">
        <v>51755</v>
      </c>
      <c r="E3447" t="s">
        <v>7</v>
      </c>
      <c r="F3447" t="s">
        <v>8</v>
      </c>
      <c r="G3447" t="s">
        <v>9</v>
      </c>
      <c r="H3447">
        <v>2015</v>
      </c>
      <c r="I3447">
        <v>1193</v>
      </c>
      <c r="J3447" t="s">
        <v>61</v>
      </c>
      <c r="K3447" t="str">
        <f>IF(AND(I3447&gt;600,I3447&lt;=1000),"600-1000CC",IF(AND(I3447&gt;1000,I3447&lt;=2000),"1000-2000CC",IF(AND(I3447&gt;2000,I3447&lt;=3000),"2000-3000CC",IF(AND(I3447&gt;3000,I3447&lt;=4000),"3000-4000CC",IF(AND(I3447&gt;4000,I3447&lt;=5000),"4000-5000CC",IF(AND(I3447&gt;5000,I3447&lt;=6000),"&gt;5000CC"))))))</f>
        <v>1000-2000CC</v>
      </c>
    </row>
    <row r="3448" spans="1:11" x14ac:dyDescent="0.3">
      <c r="A3448">
        <v>3351</v>
      </c>
      <c r="B3448" t="s">
        <v>1500</v>
      </c>
      <c r="C3448" s="10">
        <v>4.25</v>
      </c>
      <c r="D3448" s="3">
        <v>20000</v>
      </c>
      <c r="E3448" t="s">
        <v>12</v>
      </c>
      <c r="F3448" t="s">
        <v>8</v>
      </c>
      <c r="G3448" t="s">
        <v>9</v>
      </c>
      <c r="H3448">
        <v>2019</v>
      </c>
      <c r="I3448">
        <v>1798</v>
      </c>
      <c r="J3448" t="s">
        <v>10</v>
      </c>
      <c r="K3448" t="str">
        <f>IF(AND(I3448&gt;600,I3448&lt;=1000),"600-1000CC",IF(AND(I3448&gt;1000,I3448&lt;=2000),"1000-2000CC",IF(AND(I3448&gt;2000,I3448&lt;=3000),"2000-3000CC",IF(AND(I3448&gt;3000,I3448&lt;=4000),"3000-4000CC",IF(AND(I3448&gt;4000,I3448&lt;=5000),"4000-5000CC",IF(AND(I3448&gt;5000,I3448&lt;=6000),"&gt;5000CC"))))))</f>
        <v>1000-2000CC</v>
      </c>
    </row>
    <row r="3449" spans="1:11" x14ac:dyDescent="0.3">
      <c r="A3449">
        <v>3380</v>
      </c>
      <c r="B3449" t="s">
        <v>430</v>
      </c>
      <c r="C3449" s="10">
        <v>4.25</v>
      </c>
      <c r="D3449" s="3">
        <v>100000</v>
      </c>
      <c r="E3449" t="s">
        <v>7</v>
      </c>
      <c r="F3449" t="s">
        <v>8</v>
      </c>
      <c r="G3449" t="s">
        <v>27</v>
      </c>
      <c r="H3449">
        <v>2014</v>
      </c>
      <c r="I3449">
        <v>1198</v>
      </c>
      <c r="J3449" t="s">
        <v>10</v>
      </c>
      <c r="K3449" t="str">
        <f>IF(AND(I3449&gt;600,I3449&lt;=1000),"600-1000CC",IF(AND(I3449&gt;1000,I3449&lt;=2000),"1000-2000CC",IF(AND(I3449&gt;2000,I3449&lt;=3000),"2000-3000CC",IF(AND(I3449&gt;3000,I3449&lt;=4000),"3000-4000CC",IF(AND(I3449&gt;4000,I3449&lt;=5000),"4000-5000CC",IF(AND(I3449&gt;5000,I3449&lt;=6000),"&gt;5000CC"))))))</f>
        <v>1000-2000CC</v>
      </c>
    </row>
    <row r="3450" spans="1:11" x14ac:dyDescent="0.3">
      <c r="A3450">
        <v>3570</v>
      </c>
      <c r="B3450" t="s">
        <v>304</v>
      </c>
      <c r="C3450" s="10">
        <v>4.25</v>
      </c>
      <c r="D3450" s="3">
        <v>66000</v>
      </c>
      <c r="E3450" t="s">
        <v>7</v>
      </c>
      <c r="F3450" t="s">
        <v>8</v>
      </c>
      <c r="G3450" t="s">
        <v>9</v>
      </c>
      <c r="H3450">
        <v>2014</v>
      </c>
      <c r="I3450">
        <v>2184</v>
      </c>
      <c r="J3450" t="s">
        <v>10</v>
      </c>
      <c r="K3450" t="str">
        <f>IF(AND(I3450&gt;600,I3450&lt;=1000),"600-1000CC",IF(AND(I3450&gt;1000,I3450&lt;=2000),"1000-2000CC",IF(AND(I3450&gt;2000,I3450&lt;=3000),"2000-3000CC",IF(AND(I3450&gt;3000,I3450&lt;=4000),"3000-4000CC",IF(AND(I3450&gt;4000,I3450&lt;=5000),"4000-5000CC",IF(AND(I3450&gt;5000,I3450&lt;=6000),"&gt;5000CC"))))))</f>
        <v>2000-3000CC</v>
      </c>
    </row>
    <row r="3451" spans="1:11" x14ac:dyDescent="0.3">
      <c r="A3451">
        <v>3638</v>
      </c>
      <c r="B3451" t="s">
        <v>1576</v>
      </c>
      <c r="C3451" s="10">
        <v>4.25</v>
      </c>
      <c r="D3451" s="3">
        <v>40000</v>
      </c>
      <c r="E3451" t="s">
        <v>12</v>
      </c>
      <c r="F3451" t="s">
        <v>8</v>
      </c>
      <c r="G3451" t="s">
        <v>9</v>
      </c>
      <c r="H3451">
        <v>2018</v>
      </c>
      <c r="I3451">
        <v>1248</v>
      </c>
      <c r="J3451" t="s">
        <v>10</v>
      </c>
      <c r="K3451" t="str">
        <f>IF(AND(I3451&gt;600,I3451&lt;=1000),"600-1000CC",IF(AND(I3451&gt;1000,I3451&lt;=2000),"1000-2000CC",IF(AND(I3451&gt;2000,I3451&lt;=3000),"2000-3000CC",IF(AND(I3451&gt;3000,I3451&lt;=4000),"3000-4000CC",IF(AND(I3451&gt;4000,I3451&lt;=5000),"4000-5000CC",IF(AND(I3451&gt;5000,I3451&lt;=6000),"&gt;5000CC"))))))</f>
        <v>1000-2000CC</v>
      </c>
    </row>
    <row r="3452" spans="1:11" x14ac:dyDescent="0.3">
      <c r="A3452">
        <v>3650</v>
      </c>
      <c r="B3452" t="s">
        <v>109</v>
      </c>
      <c r="C3452" s="10">
        <v>4.25</v>
      </c>
      <c r="D3452" s="3">
        <v>80000</v>
      </c>
      <c r="E3452" t="s">
        <v>7</v>
      </c>
      <c r="F3452" t="s">
        <v>8</v>
      </c>
      <c r="G3452" t="s">
        <v>9</v>
      </c>
      <c r="H3452">
        <v>2016</v>
      </c>
      <c r="I3452">
        <v>1248</v>
      </c>
      <c r="J3452" t="s">
        <v>61</v>
      </c>
      <c r="K3452" t="str">
        <f>IF(AND(I3452&gt;600,I3452&lt;=1000),"600-1000CC",IF(AND(I3452&gt;1000,I3452&lt;=2000),"1000-2000CC",IF(AND(I3452&gt;2000,I3452&lt;=3000),"2000-3000CC",IF(AND(I3452&gt;3000,I3452&lt;=4000),"3000-4000CC",IF(AND(I3452&gt;4000,I3452&lt;=5000),"4000-5000CC",IF(AND(I3452&gt;5000,I3452&lt;=6000),"&gt;5000CC"))))))</f>
        <v>1000-2000CC</v>
      </c>
    </row>
    <row r="3453" spans="1:11" x14ac:dyDescent="0.3">
      <c r="A3453">
        <v>4067</v>
      </c>
      <c r="B3453" t="s">
        <v>453</v>
      </c>
      <c r="C3453" s="10">
        <v>4.25</v>
      </c>
      <c r="D3453" s="3">
        <v>29587</v>
      </c>
      <c r="E3453" t="s">
        <v>12</v>
      </c>
      <c r="F3453" t="s">
        <v>8</v>
      </c>
      <c r="G3453" t="s">
        <v>9</v>
      </c>
      <c r="H3453">
        <v>2015</v>
      </c>
      <c r="I3453">
        <v>1950</v>
      </c>
      <c r="J3453" t="s">
        <v>10</v>
      </c>
      <c r="K3453" t="str">
        <f>IF(AND(I3453&gt;600,I3453&lt;=1000),"600-1000CC",IF(AND(I3453&gt;1000,I3453&lt;=2000),"1000-2000CC",IF(AND(I3453&gt;2000,I3453&lt;=3000),"2000-3000CC",IF(AND(I3453&gt;3000,I3453&lt;=4000),"3000-4000CC",IF(AND(I3453&gt;4000,I3453&lt;=5000),"4000-5000CC",IF(AND(I3453&gt;5000,I3453&lt;=6000),"&gt;5000CC"))))))</f>
        <v>1000-2000CC</v>
      </c>
    </row>
    <row r="3454" spans="1:11" x14ac:dyDescent="0.3">
      <c r="A3454">
        <v>4416</v>
      </c>
      <c r="B3454" t="s">
        <v>1736</v>
      </c>
      <c r="C3454" s="10">
        <v>4.25</v>
      </c>
      <c r="D3454" s="3">
        <v>55000</v>
      </c>
      <c r="E3454" t="s">
        <v>7</v>
      </c>
      <c r="F3454" t="s">
        <v>8</v>
      </c>
      <c r="G3454" t="s">
        <v>27</v>
      </c>
      <c r="H3454">
        <v>2018</v>
      </c>
      <c r="I3454">
        <v>1497</v>
      </c>
      <c r="J3454" t="s">
        <v>10</v>
      </c>
      <c r="K3454" t="str">
        <f>IF(AND(I3454&gt;600,I3454&lt;=1000),"600-1000CC",IF(AND(I3454&gt;1000,I3454&lt;=2000),"1000-2000CC",IF(AND(I3454&gt;2000,I3454&lt;=3000),"2000-3000CC",IF(AND(I3454&gt;3000,I3454&lt;=4000),"3000-4000CC",IF(AND(I3454&gt;4000,I3454&lt;=5000),"4000-5000CC",IF(AND(I3454&gt;5000,I3454&lt;=6000),"&gt;5000CC"))))))</f>
        <v>1000-2000CC</v>
      </c>
    </row>
    <row r="3455" spans="1:11" x14ac:dyDescent="0.3">
      <c r="A3455">
        <v>4468</v>
      </c>
      <c r="B3455" t="s">
        <v>571</v>
      </c>
      <c r="C3455" s="10">
        <v>4.25</v>
      </c>
      <c r="D3455" s="3">
        <v>50000</v>
      </c>
      <c r="E3455" t="s">
        <v>12</v>
      </c>
      <c r="F3455" t="s">
        <v>8</v>
      </c>
      <c r="G3455" t="s">
        <v>75</v>
      </c>
      <c r="H3455">
        <v>2020</v>
      </c>
      <c r="I3455">
        <v>1199</v>
      </c>
      <c r="J3455" t="s">
        <v>10</v>
      </c>
      <c r="K3455" t="str">
        <f>IF(AND(I3455&gt;600,I3455&lt;=1000),"600-1000CC",IF(AND(I3455&gt;1000,I3455&lt;=2000),"1000-2000CC",IF(AND(I3455&gt;2000,I3455&lt;=3000),"2000-3000CC",IF(AND(I3455&gt;3000,I3455&lt;=4000),"3000-4000CC",IF(AND(I3455&gt;4000,I3455&lt;=5000),"4000-5000CC",IF(AND(I3455&gt;5000,I3455&lt;=6000),"&gt;5000CC"))))))</f>
        <v>1000-2000CC</v>
      </c>
    </row>
    <row r="3456" spans="1:11" x14ac:dyDescent="0.3">
      <c r="A3456">
        <v>4470</v>
      </c>
      <c r="B3456" t="s">
        <v>535</v>
      </c>
      <c r="C3456" s="10">
        <v>4.25</v>
      </c>
      <c r="D3456" s="3">
        <v>90000</v>
      </c>
      <c r="E3456" t="s">
        <v>12</v>
      </c>
      <c r="F3456" t="s">
        <v>8</v>
      </c>
      <c r="G3456" t="s">
        <v>244</v>
      </c>
      <c r="H3456">
        <v>2013</v>
      </c>
      <c r="I3456">
        <v>1197</v>
      </c>
      <c r="J3456" t="s">
        <v>10</v>
      </c>
      <c r="K3456" t="str">
        <f>IF(AND(I3456&gt;600,I3456&lt;=1000),"600-1000CC",IF(AND(I3456&gt;1000,I3456&lt;=2000),"1000-2000CC",IF(AND(I3456&gt;2000,I3456&lt;=3000),"2000-3000CC",IF(AND(I3456&gt;3000,I3456&lt;=4000),"3000-4000CC",IF(AND(I3456&gt;4000,I3456&lt;=5000),"4000-5000CC",IF(AND(I3456&gt;5000,I3456&lt;=6000),"&gt;5000CC"))))))</f>
        <v>1000-2000CC</v>
      </c>
    </row>
    <row r="3457" spans="1:11" x14ac:dyDescent="0.3">
      <c r="A3457">
        <v>4475</v>
      </c>
      <c r="B3457" t="s">
        <v>785</v>
      </c>
      <c r="C3457" s="10">
        <v>4.25</v>
      </c>
      <c r="D3457" s="3">
        <v>110000</v>
      </c>
      <c r="E3457" t="s">
        <v>12</v>
      </c>
      <c r="F3457" t="s">
        <v>8</v>
      </c>
      <c r="G3457" t="s">
        <v>9</v>
      </c>
      <c r="H3457">
        <v>2018</v>
      </c>
      <c r="I3457">
        <v>796</v>
      </c>
      <c r="J3457" t="s">
        <v>10</v>
      </c>
      <c r="K3457" t="str">
        <f>IF(AND(I3457&gt;600,I3457&lt;=1000),"600-1000CC",IF(AND(I3457&gt;1000,I3457&lt;=2000),"1000-2000CC",IF(AND(I3457&gt;2000,I3457&lt;=3000),"2000-3000CC",IF(AND(I3457&gt;3000,I3457&lt;=4000),"3000-4000CC",IF(AND(I3457&gt;4000,I3457&lt;=5000),"4000-5000CC",IF(AND(I3457&gt;5000,I3457&lt;=6000),"&gt;5000CC"))))))</f>
        <v>600-1000CC</v>
      </c>
    </row>
    <row r="3458" spans="1:11" x14ac:dyDescent="0.3">
      <c r="A3458">
        <v>5131</v>
      </c>
      <c r="B3458" t="s">
        <v>1865</v>
      </c>
      <c r="C3458" s="10">
        <v>4.25</v>
      </c>
      <c r="D3458" s="3">
        <v>46407</v>
      </c>
      <c r="E3458" t="s">
        <v>12</v>
      </c>
      <c r="F3458" t="s">
        <v>8</v>
      </c>
      <c r="G3458" t="s">
        <v>9</v>
      </c>
      <c r="H3458">
        <v>2016</v>
      </c>
      <c r="I3458">
        <v>1248</v>
      </c>
      <c r="J3458" t="s">
        <v>10</v>
      </c>
      <c r="K3458" t="str">
        <f>IF(AND(I3458&gt;600,I3458&lt;=1000),"600-1000CC",IF(AND(I3458&gt;1000,I3458&lt;=2000),"1000-2000CC",IF(AND(I3458&gt;2000,I3458&lt;=3000),"2000-3000CC",IF(AND(I3458&gt;3000,I3458&lt;=4000),"3000-4000CC",IF(AND(I3458&gt;4000,I3458&lt;=5000),"4000-5000CC",IF(AND(I3458&gt;5000,I3458&lt;=6000),"&gt;5000CC"))))))</f>
        <v>1000-2000CC</v>
      </c>
    </row>
    <row r="3459" spans="1:11" x14ac:dyDescent="0.3">
      <c r="A3459">
        <v>5423</v>
      </c>
      <c r="B3459" t="s">
        <v>430</v>
      </c>
      <c r="C3459" s="10">
        <v>4.25</v>
      </c>
      <c r="D3459" s="3">
        <v>80000</v>
      </c>
      <c r="E3459" t="s">
        <v>7</v>
      </c>
      <c r="F3459" t="s">
        <v>8</v>
      </c>
      <c r="G3459" t="s">
        <v>27</v>
      </c>
      <c r="H3459">
        <v>2014</v>
      </c>
      <c r="I3459">
        <v>1086</v>
      </c>
      <c r="J3459" t="s">
        <v>10</v>
      </c>
      <c r="K3459" t="str">
        <f>IF(AND(I3459&gt;600,I3459&lt;=1000),"600-1000CC",IF(AND(I3459&gt;1000,I3459&lt;=2000),"1000-2000CC",IF(AND(I3459&gt;2000,I3459&lt;=3000),"2000-3000CC",IF(AND(I3459&gt;3000,I3459&lt;=4000),"3000-4000CC",IF(AND(I3459&gt;4000,I3459&lt;=5000),"4000-5000CC",IF(AND(I3459&gt;5000,I3459&lt;=6000),"&gt;5000CC"))))))</f>
        <v>1000-2000CC</v>
      </c>
    </row>
    <row r="3460" spans="1:11" x14ac:dyDescent="0.3">
      <c r="A3460">
        <v>4616</v>
      </c>
      <c r="B3460" t="s">
        <v>888</v>
      </c>
      <c r="C3460" s="10">
        <v>4.24</v>
      </c>
      <c r="D3460" s="3">
        <v>61893</v>
      </c>
      <c r="E3460" t="s">
        <v>7</v>
      </c>
      <c r="F3460" t="s">
        <v>8</v>
      </c>
      <c r="G3460" t="s">
        <v>27</v>
      </c>
      <c r="H3460">
        <v>2017</v>
      </c>
      <c r="I3460">
        <v>2499</v>
      </c>
      <c r="J3460" t="s">
        <v>10</v>
      </c>
      <c r="K3460" t="str">
        <f>IF(AND(I3460&gt;600,I3460&lt;=1000),"600-1000CC",IF(AND(I3460&gt;1000,I3460&lt;=2000),"1000-2000CC",IF(AND(I3460&gt;2000,I3460&lt;=3000),"2000-3000CC",IF(AND(I3460&gt;3000,I3460&lt;=4000),"3000-4000CC",IF(AND(I3460&gt;4000,I3460&lt;=5000),"4000-5000CC",IF(AND(I3460&gt;5000,I3460&lt;=6000),"&gt;5000CC"))))))</f>
        <v>2000-3000CC</v>
      </c>
    </row>
    <row r="3461" spans="1:11" x14ac:dyDescent="0.3">
      <c r="A3461">
        <v>4832</v>
      </c>
      <c r="B3461" t="s">
        <v>1317</v>
      </c>
      <c r="C3461" s="10">
        <v>4.24</v>
      </c>
      <c r="D3461" s="3">
        <v>26680</v>
      </c>
      <c r="E3461" t="s">
        <v>12</v>
      </c>
      <c r="F3461" t="s">
        <v>8</v>
      </c>
      <c r="G3461" t="s">
        <v>9</v>
      </c>
      <c r="H3461">
        <v>2018</v>
      </c>
      <c r="I3461">
        <v>1498</v>
      </c>
      <c r="J3461" t="s">
        <v>10</v>
      </c>
      <c r="K3461" t="str">
        <f>IF(AND(I3461&gt;600,I3461&lt;=1000),"600-1000CC",IF(AND(I3461&gt;1000,I3461&lt;=2000),"1000-2000CC",IF(AND(I3461&gt;2000,I3461&lt;=3000),"2000-3000CC",IF(AND(I3461&gt;3000,I3461&lt;=4000),"3000-4000CC",IF(AND(I3461&gt;4000,I3461&lt;=5000),"4000-5000CC",IF(AND(I3461&gt;5000,I3461&lt;=6000),"&gt;5000CC"))))))</f>
        <v>1000-2000CC</v>
      </c>
    </row>
    <row r="3462" spans="1:11" x14ac:dyDescent="0.3">
      <c r="A3462">
        <v>3510</v>
      </c>
      <c r="B3462" t="s">
        <v>1392</v>
      </c>
      <c r="C3462" s="10">
        <v>4.2300000000000004</v>
      </c>
      <c r="D3462" s="3">
        <v>66357</v>
      </c>
      <c r="E3462" t="s">
        <v>7</v>
      </c>
      <c r="F3462" t="s">
        <v>8</v>
      </c>
      <c r="G3462" t="s">
        <v>75</v>
      </c>
      <c r="H3462">
        <v>2014</v>
      </c>
      <c r="I3462">
        <v>1461</v>
      </c>
      <c r="J3462" t="s">
        <v>10</v>
      </c>
      <c r="K3462" t="str">
        <f>IF(AND(I3462&gt;600,I3462&lt;=1000),"600-1000CC",IF(AND(I3462&gt;1000,I3462&lt;=2000),"1000-2000CC",IF(AND(I3462&gt;2000,I3462&lt;=3000),"2000-3000CC",IF(AND(I3462&gt;3000,I3462&lt;=4000),"3000-4000CC",IF(AND(I3462&gt;4000,I3462&lt;=5000),"4000-5000CC",IF(AND(I3462&gt;5000,I3462&lt;=6000),"&gt;5000CC"))))))</f>
        <v>1000-2000CC</v>
      </c>
    </row>
    <row r="3463" spans="1:11" x14ac:dyDescent="0.3">
      <c r="A3463">
        <v>4862</v>
      </c>
      <c r="B3463" t="s">
        <v>534</v>
      </c>
      <c r="C3463" s="10">
        <v>4.2300000000000004</v>
      </c>
      <c r="D3463" s="3">
        <v>130151</v>
      </c>
      <c r="E3463" t="s">
        <v>7</v>
      </c>
      <c r="F3463" t="s">
        <v>8</v>
      </c>
      <c r="G3463" t="s">
        <v>9</v>
      </c>
      <c r="H3463">
        <v>2015</v>
      </c>
      <c r="I3463">
        <v>1298</v>
      </c>
      <c r="J3463" t="s">
        <v>10</v>
      </c>
      <c r="K3463" t="str">
        <f>IF(AND(I3463&gt;600,I3463&lt;=1000),"600-1000CC",IF(AND(I3463&gt;1000,I3463&lt;=2000),"1000-2000CC",IF(AND(I3463&gt;2000,I3463&lt;=3000),"2000-3000CC",IF(AND(I3463&gt;3000,I3463&lt;=4000),"3000-4000CC",IF(AND(I3463&gt;4000,I3463&lt;=5000),"4000-5000CC",IF(AND(I3463&gt;5000,I3463&lt;=6000),"&gt;5000CC"))))))</f>
        <v>1000-2000CC</v>
      </c>
    </row>
    <row r="3464" spans="1:11" x14ac:dyDescent="0.3">
      <c r="A3464">
        <v>5209</v>
      </c>
      <c r="B3464" t="s">
        <v>1317</v>
      </c>
      <c r="C3464" s="10">
        <v>4.2300000000000004</v>
      </c>
      <c r="D3464" s="3">
        <v>34121</v>
      </c>
      <c r="E3464" t="s">
        <v>12</v>
      </c>
      <c r="F3464" t="s">
        <v>8</v>
      </c>
      <c r="G3464" t="s">
        <v>27</v>
      </c>
      <c r="H3464">
        <v>2018</v>
      </c>
      <c r="I3464">
        <v>1199</v>
      </c>
      <c r="J3464" t="s">
        <v>10</v>
      </c>
      <c r="K3464" t="str">
        <f>IF(AND(I3464&gt;600,I3464&lt;=1000),"600-1000CC",IF(AND(I3464&gt;1000,I3464&lt;=2000),"1000-2000CC",IF(AND(I3464&gt;2000,I3464&lt;=3000),"2000-3000CC",IF(AND(I3464&gt;3000,I3464&lt;=4000),"3000-4000CC",IF(AND(I3464&gt;4000,I3464&lt;=5000),"4000-5000CC",IF(AND(I3464&gt;5000,I3464&lt;=6000),"&gt;5000CC"))))))</f>
        <v>1000-2000CC</v>
      </c>
    </row>
    <row r="3465" spans="1:11" x14ac:dyDescent="0.3">
      <c r="A3465">
        <v>3981</v>
      </c>
      <c r="B3465" t="s">
        <v>652</v>
      </c>
      <c r="C3465" s="10">
        <v>4.22</v>
      </c>
      <c r="D3465" s="3">
        <v>35430</v>
      </c>
      <c r="E3465" t="s">
        <v>12</v>
      </c>
      <c r="F3465" t="s">
        <v>8</v>
      </c>
      <c r="G3465" t="s">
        <v>9</v>
      </c>
      <c r="H3465">
        <v>2018</v>
      </c>
      <c r="I3465">
        <v>1197</v>
      </c>
      <c r="J3465" t="s">
        <v>61</v>
      </c>
      <c r="K3465" t="str">
        <f>IF(AND(I3465&gt;600,I3465&lt;=1000),"600-1000CC",IF(AND(I3465&gt;1000,I3465&lt;=2000),"1000-2000CC",IF(AND(I3465&gt;2000,I3465&lt;=3000),"2000-3000CC",IF(AND(I3465&gt;3000,I3465&lt;=4000),"3000-4000CC",IF(AND(I3465&gt;4000,I3465&lt;=5000),"4000-5000CC",IF(AND(I3465&gt;5000,I3465&lt;=6000),"&gt;5000CC"))))))</f>
        <v>1000-2000CC</v>
      </c>
    </row>
    <row r="3466" spans="1:11" x14ac:dyDescent="0.3">
      <c r="A3466">
        <v>3987</v>
      </c>
      <c r="B3466" t="s">
        <v>705</v>
      </c>
      <c r="C3466" s="10">
        <v>4.22</v>
      </c>
      <c r="D3466" s="3">
        <v>29371</v>
      </c>
      <c r="E3466" t="s">
        <v>12</v>
      </c>
      <c r="F3466" t="s">
        <v>8</v>
      </c>
      <c r="G3466" t="s">
        <v>9</v>
      </c>
      <c r="H3466">
        <v>2021</v>
      </c>
      <c r="I3466">
        <v>1373</v>
      </c>
      <c r="J3466" t="s">
        <v>10</v>
      </c>
      <c r="K3466" t="str">
        <f>IF(AND(I3466&gt;600,I3466&lt;=1000),"600-1000CC",IF(AND(I3466&gt;1000,I3466&lt;=2000),"1000-2000CC",IF(AND(I3466&gt;2000,I3466&lt;=3000),"2000-3000CC",IF(AND(I3466&gt;3000,I3466&lt;=4000),"3000-4000CC",IF(AND(I3466&gt;4000,I3466&lt;=5000),"4000-5000CC",IF(AND(I3466&gt;5000,I3466&lt;=6000),"&gt;5000CC"))))))</f>
        <v>1000-2000CC</v>
      </c>
    </row>
    <row r="3467" spans="1:11" x14ac:dyDescent="0.3">
      <c r="A3467">
        <v>4391</v>
      </c>
      <c r="B3467" t="s">
        <v>109</v>
      </c>
      <c r="C3467" s="10">
        <v>4.22</v>
      </c>
      <c r="D3467" s="3">
        <v>88559</v>
      </c>
      <c r="E3467" t="s">
        <v>7</v>
      </c>
      <c r="F3467" t="s">
        <v>8</v>
      </c>
      <c r="G3467" t="s">
        <v>27</v>
      </c>
      <c r="H3467">
        <v>2015</v>
      </c>
      <c r="I3467">
        <v>1198</v>
      </c>
      <c r="J3467" t="s">
        <v>10</v>
      </c>
      <c r="K3467" t="str">
        <f>IF(AND(I3467&gt;600,I3467&lt;=1000),"600-1000CC",IF(AND(I3467&gt;1000,I3467&lt;=2000),"1000-2000CC",IF(AND(I3467&gt;2000,I3467&lt;=3000),"2000-3000CC",IF(AND(I3467&gt;3000,I3467&lt;=4000),"3000-4000CC",IF(AND(I3467&gt;4000,I3467&lt;=5000),"4000-5000CC",IF(AND(I3467&gt;5000,I3467&lt;=6000),"&gt;5000CC"))))))</f>
        <v>1000-2000CC</v>
      </c>
    </row>
    <row r="3468" spans="1:11" x14ac:dyDescent="0.3">
      <c r="A3468">
        <v>40</v>
      </c>
      <c r="B3468" t="s">
        <v>43</v>
      </c>
      <c r="C3468" s="10">
        <v>4.21</v>
      </c>
      <c r="D3468" s="3">
        <v>46623</v>
      </c>
      <c r="E3468" t="s">
        <v>12</v>
      </c>
      <c r="F3468" t="s">
        <v>8</v>
      </c>
      <c r="G3468" t="s">
        <v>27</v>
      </c>
      <c r="H3468">
        <v>2015</v>
      </c>
      <c r="I3468">
        <v>1198</v>
      </c>
      <c r="J3468" t="s">
        <v>10</v>
      </c>
      <c r="K3468" t="str">
        <f>IF(AND(I3468&gt;600,I3468&lt;=1000),"600-1000CC",IF(AND(I3468&gt;1000,I3468&lt;=2000),"1000-2000CC",IF(AND(I3468&gt;2000,I3468&lt;=3000),"2000-3000CC",IF(AND(I3468&gt;3000,I3468&lt;=4000),"3000-4000CC",IF(AND(I3468&gt;4000,I3468&lt;=5000),"4000-5000CC",IF(AND(I3468&gt;5000,I3468&lt;=6000),"&gt;5000CC"))))))</f>
        <v>1000-2000CC</v>
      </c>
    </row>
    <row r="3469" spans="1:11" x14ac:dyDescent="0.3">
      <c r="A3469">
        <v>296</v>
      </c>
      <c r="B3469" t="s">
        <v>276</v>
      </c>
      <c r="C3469" s="10">
        <v>4.21</v>
      </c>
      <c r="D3469" s="3">
        <v>105053</v>
      </c>
      <c r="E3469" t="s">
        <v>7</v>
      </c>
      <c r="F3469" t="s">
        <v>8</v>
      </c>
      <c r="G3469" t="s">
        <v>27</v>
      </c>
      <c r="H3469">
        <v>2013</v>
      </c>
      <c r="I3469">
        <v>1248</v>
      </c>
      <c r="J3469" t="s">
        <v>10</v>
      </c>
      <c r="K3469" t="str">
        <f>IF(AND(I3469&gt;600,I3469&lt;=1000),"600-1000CC",IF(AND(I3469&gt;1000,I3469&lt;=2000),"1000-2000CC",IF(AND(I3469&gt;2000,I3469&lt;=3000),"2000-3000CC",IF(AND(I3469&gt;3000,I3469&lt;=4000),"3000-4000CC",IF(AND(I3469&gt;4000,I3469&lt;=5000),"4000-5000CC",IF(AND(I3469&gt;5000,I3469&lt;=6000),"&gt;5000CC"))))))</f>
        <v>1000-2000CC</v>
      </c>
    </row>
    <row r="3470" spans="1:11" x14ac:dyDescent="0.3">
      <c r="A3470">
        <v>771</v>
      </c>
      <c r="B3470" t="s">
        <v>593</v>
      </c>
      <c r="C3470" s="10">
        <v>4.21</v>
      </c>
      <c r="D3470" s="3">
        <v>66512</v>
      </c>
      <c r="E3470" t="s">
        <v>7</v>
      </c>
      <c r="F3470" t="s">
        <v>8</v>
      </c>
      <c r="G3470" t="s">
        <v>27</v>
      </c>
      <c r="H3470">
        <v>2014</v>
      </c>
      <c r="I3470">
        <v>1591</v>
      </c>
      <c r="J3470" t="s">
        <v>10</v>
      </c>
      <c r="K3470" t="str">
        <f>IF(AND(I3470&gt;600,I3470&lt;=1000),"600-1000CC",IF(AND(I3470&gt;1000,I3470&lt;=2000),"1000-2000CC",IF(AND(I3470&gt;2000,I3470&lt;=3000),"2000-3000CC",IF(AND(I3470&gt;3000,I3470&lt;=4000),"3000-4000CC",IF(AND(I3470&gt;4000,I3470&lt;=5000),"4000-5000CC",IF(AND(I3470&gt;5000,I3470&lt;=6000),"&gt;5000CC"))))))</f>
        <v>1000-2000CC</v>
      </c>
    </row>
    <row r="3471" spans="1:11" x14ac:dyDescent="0.3">
      <c r="A3471">
        <v>788</v>
      </c>
      <c r="B3471" t="s">
        <v>25</v>
      </c>
      <c r="C3471" s="10">
        <v>4.21</v>
      </c>
      <c r="D3471" s="3">
        <v>80078</v>
      </c>
      <c r="E3471" t="s">
        <v>12</v>
      </c>
      <c r="F3471" t="s">
        <v>8</v>
      </c>
      <c r="G3471" t="s">
        <v>9</v>
      </c>
      <c r="H3471">
        <v>2013</v>
      </c>
      <c r="I3471">
        <v>1968</v>
      </c>
      <c r="J3471" t="s">
        <v>10</v>
      </c>
      <c r="K3471" t="str">
        <f>IF(AND(I3471&gt;600,I3471&lt;=1000),"600-1000CC",IF(AND(I3471&gt;1000,I3471&lt;=2000),"1000-2000CC",IF(AND(I3471&gt;2000,I3471&lt;=3000),"2000-3000CC",IF(AND(I3471&gt;3000,I3471&lt;=4000),"3000-4000CC",IF(AND(I3471&gt;4000,I3471&lt;=5000),"4000-5000CC",IF(AND(I3471&gt;5000,I3471&lt;=6000),"&gt;5000CC"))))))</f>
        <v>1000-2000CC</v>
      </c>
    </row>
    <row r="3472" spans="1:11" x14ac:dyDescent="0.3">
      <c r="A3472">
        <v>1004</v>
      </c>
      <c r="B3472" t="s">
        <v>730</v>
      </c>
      <c r="C3472" s="10">
        <v>4.21</v>
      </c>
      <c r="D3472" s="3">
        <v>68000</v>
      </c>
      <c r="E3472" t="s">
        <v>7</v>
      </c>
      <c r="F3472" t="s">
        <v>8</v>
      </c>
      <c r="G3472" t="s">
        <v>9</v>
      </c>
      <c r="H3472">
        <v>2012</v>
      </c>
      <c r="I3472">
        <v>1497</v>
      </c>
      <c r="J3472" t="s">
        <v>10</v>
      </c>
      <c r="K3472" t="str">
        <f>IF(AND(I3472&gt;600,I3472&lt;=1000),"600-1000CC",IF(AND(I3472&gt;1000,I3472&lt;=2000),"1000-2000CC",IF(AND(I3472&gt;2000,I3472&lt;=3000),"2000-3000CC",IF(AND(I3472&gt;3000,I3472&lt;=4000),"3000-4000CC",IF(AND(I3472&gt;4000,I3472&lt;=5000),"4000-5000CC",IF(AND(I3472&gt;5000,I3472&lt;=6000),"&gt;5000CC"))))))</f>
        <v>1000-2000CC</v>
      </c>
    </row>
    <row r="3473" spans="1:11" x14ac:dyDescent="0.3">
      <c r="A3473">
        <v>5011</v>
      </c>
      <c r="B3473" t="s">
        <v>1286</v>
      </c>
      <c r="C3473" s="10">
        <v>4.21</v>
      </c>
      <c r="D3473" s="3">
        <v>40687</v>
      </c>
      <c r="E3473" t="s">
        <v>12</v>
      </c>
      <c r="F3473" t="s">
        <v>8</v>
      </c>
      <c r="G3473" t="s">
        <v>9</v>
      </c>
      <c r="H3473">
        <v>2015</v>
      </c>
      <c r="I3473">
        <v>1248</v>
      </c>
      <c r="J3473" t="s">
        <v>10</v>
      </c>
      <c r="K3473" t="str">
        <f>IF(AND(I3473&gt;600,I3473&lt;=1000),"600-1000CC",IF(AND(I3473&gt;1000,I3473&lt;=2000),"1000-2000CC",IF(AND(I3473&gt;2000,I3473&lt;=3000),"2000-3000CC",IF(AND(I3473&gt;3000,I3473&lt;=4000),"3000-4000CC",IF(AND(I3473&gt;4000,I3473&lt;=5000),"4000-5000CC",IF(AND(I3473&gt;5000,I3473&lt;=6000),"&gt;5000CC"))))))</f>
        <v>1000-2000CC</v>
      </c>
    </row>
    <row r="3474" spans="1:11" x14ac:dyDescent="0.3">
      <c r="A3474">
        <v>31</v>
      </c>
      <c r="B3474" t="s">
        <v>43</v>
      </c>
      <c r="C3474" s="10">
        <v>4.2</v>
      </c>
      <c r="D3474" s="3">
        <v>100161</v>
      </c>
      <c r="E3474" t="s">
        <v>12</v>
      </c>
      <c r="F3474" t="s">
        <v>8</v>
      </c>
      <c r="G3474" t="s">
        <v>9</v>
      </c>
      <c r="H3474">
        <v>2015</v>
      </c>
      <c r="I3474">
        <v>1198</v>
      </c>
      <c r="J3474" t="s">
        <v>10</v>
      </c>
      <c r="K3474" t="str">
        <f>IF(AND(I3474&gt;600,I3474&lt;=1000),"600-1000CC",IF(AND(I3474&gt;1000,I3474&lt;=2000),"1000-2000CC",IF(AND(I3474&gt;2000,I3474&lt;=3000),"2000-3000CC",IF(AND(I3474&gt;3000,I3474&lt;=4000),"3000-4000CC",IF(AND(I3474&gt;4000,I3474&lt;=5000),"4000-5000CC",IF(AND(I3474&gt;5000,I3474&lt;=6000),"&gt;5000CC"))))))</f>
        <v>1000-2000CC</v>
      </c>
    </row>
    <row r="3475" spans="1:11" x14ac:dyDescent="0.3">
      <c r="A3475">
        <v>1639</v>
      </c>
      <c r="B3475" t="s">
        <v>936</v>
      </c>
      <c r="C3475" s="10">
        <v>4.2</v>
      </c>
      <c r="D3475" s="3">
        <v>80000</v>
      </c>
      <c r="E3475" t="s">
        <v>7</v>
      </c>
      <c r="F3475" t="s">
        <v>8</v>
      </c>
      <c r="G3475" t="s">
        <v>27</v>
      </c>
      <c r="H3475">
        <v>2012</v>
      </c>
      <c r="I3475">
        <v>1462</v>
      </c>
      <c r="J3475" t="s">
        <v>10</v>
      </c>
      <c r="K3475" t="str">
        <f>IF(AND(I3475&gt;600,I3475&lt;=1000),"600-1000CC",IF(AND(I3475&gt;1000,I3475&lt;=2000),"1000-2000CC",IF(AND(I3475&gt;2000,I3475&lt;=3000),"2000-3000CC",IF(AND(I3475&gt;3000,I3475&lt;=4000),"3000-4000CC",IF(AND(I3475&gt;4000,I3475&lt;=5000),"4000-5000CC",IF(AND(I3475&gt;5000,I3475&lt;=6000),"&gt;5000CC"))))))</f>
        <v>1000-2000CC</v>
      </c>
    </row>
    <row r="3476" spans="1:11" x14ac:dyDescent="0.3">
      <c r="A3476">
        <v>1754</v>
      </c>
      <c r="B3476" t="s">
        <v>984</v>
      </c>
      <c r="C3476" s="10">
        <v>4.2</v>
      </c>
      <c r="D3476" s="3">
        <v>68000</v>
      </c>
      <c r="E3476" t="s">
        <v>12</v>
      </c>
      <c r="F3476" t="s">
        <v>8</v>
      </c>
      <c r="G3476" t="s">
        <v>27</v>
      </c>
      <c r="H3476">
        <v>2014</v>
      </c>
      <c r="I3476">
        <v>1197</v>
      </c>
      <c r="J3476" t="s">
        <v>10</v>
      </c>
      <c r="K3476" t="str">
        <f>IF(AND(I3476&gt;600,I3476&lt;=1000),"600-1000CC",IF(AND(I3476&gt;1000,I3476&lt;=2000),"1000-2000CC",IF(AND(I3476&gt;2000,I3476&lt;=3000),"2000-3000CC",IF(AND(I3476&gt;3000,I3476&lt;=4000),"3000-4000CC",IF(AND(I3476&gt;4000,I3476&lt;=5000),"4000-5000CC",IF(AND(I3476&gt;5000,I3476&lt;=6000),"&gt;5000CC"))))))</f>
        <v>1000-2000CC</v>
      </c>
    </row>
    <row r="3477" spans="1:11" x14ac:dyDescent="0.3">
      <c r="A3477">
        <v>2203</v>
      </c>
      <c r="B3477" t="s">
        <v>1150</v>
      </c>
      <c r="C3477" s="10">
        <v>4.2</v>
      </c>
      <c r="D3477" s="3">
        <v>30000</v>
      </c>
      <c r="E3477" t="s">
        <v>12</v>
      </c>
      <c r="F3477" t="s">
        <v>8</v>
      </c>
      <c r="G3477" t="s">
        <v>27</v>
      </c>
      <c r="H3477">
        <v>2019</v>
      </c>
      <c r="I3477">
        <v>2179</v>
      </c>
      <c r="J3477" t="s">
        <v>10</v>
      </c>
      <c r="K3477" t="str">
        <f>IF(AND(I3477&gt;600,I3477&lt;=1000),"600-1000CC",IF(AND(I3477&gt;1000,I3477&lt;=2000),"1000-2000CC",IF(AND(I3477&gt;2000,I3477&lt;=3000),"2000-3000CC",IF(AND(I3477&gt;3000,I3477&lt;=4000),"3000-4000CC",IF(AND(I3477&gt;4000,I3477&lt;=5000),"4000-5000CC",IF(AND(I3477&gt;5000,I3477&lt;=6000),"&gt;5000CC"))))))</f>
        <v>2000-3000CC</v>
      </c>
    </row>
    <row r="3478" spans="1:11" x14ac:dyDescent="0.3">
      <c r="A3478">
        <v>2253</v>
      </c>
      <c r="B3478" t="s">
        <v>32</v>
      </c>
      <c r="C3478" s="10">
        <v>4.2</v>
      </c>
      <c r="D3478" s="3">
        <v>90000</v>
      </c>
      <c r="E3478" t="s">
        <v>12</v>
      </c>
      <c r="F3478" t="s">
        <v>8</v>
      </c>
      <c r="G3478" t="s">
        <v>9</v>
      </c>
      <c r="H3478">
        <v>2014</v>
      </c>
      <c r="I3478">
        <v>2179</v>
      </c>
      <c r="J3478" t="s">
        <v>10</v>
      </c>
      <c r="K3478" t="str">
        <f>IF(AND(I3478&gt;600,I3478&lt;=1000),"600-1000CC",IF(AND(I3478&gt;1000,I3478&lt;=2000),"1000-2000CC",IF(AND(I3478&gt;2000,I3478&lt;=3000),"2000-3000CC",IF(AND(I3478&gt;3000,I3478&lt;=4000),"3000-4000CC",IF(AND(I3478&gt;4000,I3478&lt;=5000),"4000-5000CC",IF(AND(I3478&gt;5000,I3478&lt;=6000),"&gt;5000CC"))))))</f>
        <v>2000-3000CC</v>
      </c>
    </row>
    <row r="3479" spans="1:11" x14ac:dyDescent="0.3">
      <c r="A3479">
        <v>2472</v>
      </c>
      <c r="B3479" t="s">
        <v>153</v>
      </c>
      <c r="C3479" s="10">
        <v>4.2</v>
      </c>
      <c r="D3479" s="3">
        <v>106188</v>
      </c>
      <c r="E3479" t="s">
        <v>12</v>
      </c>
      <c r="F3479" t="s">
        <v>8</v>
      </c>
      <c r="G3479" t="s">
        <v>9</v>
      </c>
      <c r="H3479">
        <v>2013</v>
      </c>
      <c r="I3479">
        <v>1197</v>
      </c>
      <c r="J3479" t="s">
        <v>10</v>
      </c>
      <c r="K3479" t="str">
        <f>IF(AND(I3479&gt;600,I3479&lt;=1000),"600-1000CC",IF(AND(I3479&gt;1000,I3479&lt;=2000),"1000-2000CC",IF(AND(I3479&gt;2000,I3479&lt;=3000),"2000-3000CC",IF(AND(I3479&gt;3000,I3479&lt;=4000),"3000-4000CC",IF(AND(I3479&gt;4000,I3479&lt;=5000),"4000-5000CC",IF(AND(I3479&gt;5000,I3479&lt;=6000),"&gt;5000CC"))))))</f>
        <v>1000-2000CC</v>
      </c>
    </row>
    <row r="3480" spans="1:11" x14ac:dyDescent="0.3">
      <c r="A3480">
        <v>2631</v>
      </c>
      <c r="B3480" t="s">
        <v>1101</v>
      </c>
      <c r="C3480" s="10">
        <v>4.2</v>
      </c>
      <c r="D3480" s="3">
        <v>80000</v>
      </c>
      <c r="E3480" t="s">
        <v>12</v>
      </c>
      <c r="F3480" t="s">
        <v>8</v>
      </c>
      <c r="G3480" t="s">
        <v>9</v>
      </c>
      <c r="H3480">
        <v>2017</v>
      </c>
      <c r="I3480">
        <v>814</v>
      </c>
      <c r="J3480" t="s">
        <v>10</v>
      </c>
      <c r="K3480" t="str">
        <f>IF(AND(I3480&gt;600,I3480&lt;=1000),"600-1000CC",IF(AND(I3480&gt;1000,I3480&lt;=2000),"1000-2000CC",IF(AND(I3480&gt;2000,I3480&lt;=3000),"2000-3000CC",IF(AND(I3480&gt;3000,I3480&lt;=4000),"3000-4000CC",IF(AND(I3480&gt;4000,I3480&lt;=5000),"4000-5000CC",IF(AND(I3480&gt;5000,I3480&lt;=6000),"&gt;5000CC"))))))</f>
        <v>600-1000CC</v>
      </c>
    </row>
    <row r="3481" spans="1:11" x14ac:dyDescent="0.3">
      <c r="A3481">
        <v>2787</v>
      </c>
      <c r="B3481" t="s">
        <v>1348</v>
      </c>
      <c r="C3481" s="10">
        <v>4.2</v>
      </c>
      <c r="D3481" s="3">
        <v>80000</v>
      </c>
      <c r="E3481" t="s">
        <v>7</v>
      </c>
      <c r="F3481" t="s">
        <v>8</v>
      </c>
      <c r="G3481" t="s">
        <v>9</v>
      </c>
      <c r="H3481">
        <v>2014</v>
      </c>
      <c r="I3481">
        <v>1497</v>
      </c>
      <c r="J3481" t="s">
        <v>10</v>
      </c>
      <c r="K3481" t="str">
        <f>IF(AND(I3481&gt;600,I3481&lt;=1000),"600-1000CC",IF(AND(I3481&gt;1000,I3481&lt;=2000),"1000-2000CC",IF(AND(I3481&gt;2000,I3481&lt;=3000),"2000-3000CC",IF(AND(I3481&gt;3000,I3481&lt;=4000),"3000-4000CC",IF(AND(I3481&gt;4000,I3481&lt;=5000),"4000-5000CC",IF(AND(I3481&gt;5000,I3481&lt;=6000),"&gt;5000CC"))))))</f>
        <v>1000-2000CC</v>
      </c>
    </row>
    <row r="3482" spans="1:11" x14ac:dyDescent="0.3">
      <c r="A3482">
        <v>2795</v>
      </c>
      <c r="B3482" t="s">
        <v>430</v>
      </c>
      <c r="C3482" s="10">
        <v>4.2</v>
      </c>
      <c r="D3482" s="3">
        <v>120000</v>
      </c>
      <c r="E3482" t="s">
        <v>7</v>
      </c>
      <c r="F3482" t="s">
        <v>8</v>
      </c>
      <c r="G3482" t="s">
        <v>27</v>
      </c>
      <c r="H3482">
        <v>2015</v>
      </c>
      <c r="I3482">
        <v>998</v>
      </c>
      <c r="J3482" t="s">
        <v>10</v>
      </c>
      <c r="K3482" t="str">
        <f>IF(AND(I3482&gt;600,I3482&lt;=1000),"600-1000CC",IF(AND(I3482&gt;1000,I3482&lt;=2000),"1000-2000CC",IF(AND(I3482&gt;2000,I3482&lt;=3000),"2000-3000CC",IF(AND(I3482&gt;3000,I3482&lt;=4000),"3000-4000CC",IF(AND(I3482&gt;4000,I3482&lt;=5000),"4000-5000CC",IF(AND(I3482&gt;5000,I3482&lt;=6000),"&gt;5000CC"))))))</f>
        <v>600-1000CC</v>
      </c>
    </row>
    <row r="3483" spans="1:11" x14ac:dyDescent="0.3">
      <c r="A3483">
        <v>2810</v>
      </c>
      <c r="B3483" t="s">
        <v>1354</v>
      </c>
      <c r="C3483" s="10">
        <v>4.2</v>
      </c>
      <c r="D3483" s="3">
        <v>110000</v>
      </c>
      <c r="E3483" t="s">
        <v>12</v>
      </c>
      <c r="F3483" t="s">
        <v>8</v>
      </c>
      <c r="G3483" t="s">
        <v>9</v>
      </c>
      <c r="H3483">
        <v>2020</v>
      </c>
      <c r="I3483">
        <v>936</v>
      </c>
      <c r="J3483" t="s">
        <v>10</v>
      </c>
      <c r="K3483" t="str">
        <f>IF(AND(I3483&gt;600,I3483&lt;=1000),"600-1000CC",IF(AND(I3483&gt;1000,I3483&lt;=2000),"1000-2000CC",IF(AND(I3483&gt;2000,I3483&lt;=3000),"2000-3000CC",IF(AND(I3483&gt;3000,I3483&lt;=4000),"3000-4000CC",IF(AND(I3483&gt;4000,I3483&lt;=5000),"4000-5000CC",IF(AND(I3483&gt;5000,I3483&lt;=6000),"&gt;5000CC"))))))</f>
        <v>600-1000CC</v>
      </c>
    </row>
    <row r="3484" spans="1:11" x14ac:dyDescent="0.3">
      <c r="A3484">
        <v>2846</v>
      </c>
      <c r="B3484" t="s">
        <v>430</v>
      </c>
      <c r="C3484" s="10">
        <v>4.2</v>
      </c>
      <c r="D3484" s="3">
        <v>60000</v>
      </c>
      <c r="E3484" t="s">
        <v>7</v>
      </c>
      <c r="F3484" t="s">
        <v>8</v>
      </c>
      <c r="G3484" t="s">
        <v>27</v>
      </c>
      <c r="H3484">
        <v>2017</v>
      </c>
      <c r="I3484">
        <v>814</v>
      </c>
      <c r="J3484" t="s">
        <v>10</v>
      </c>
      <c r="K3484" t="str">
        <f>IF(AND(I3484&gt;600,I3484&lt;=1000),"600-1000CC",IF(AND(I3484&gt;1000,I3484&lt;=2000),"1000-2000CC",IF(AND(I3484&gt;2000,I3484&lt;=3000),"2000-3000CC",IF(AND(I3484&gt;3000,I3484&lt;=4000),"3000-4000CC",IF(AND(I3484&gt;4000,I3484&lt;=5000),"4000-5000CC",IF(AND(I3484&gt;5000,I3484&lt;=6000),"&gt;5000CC"))))))</f>
        <v>600-1000CC</v>
      </c>
    </row>
    <row r="3485" spans="1:11" x14ac:dyDescent="0.3">
      <c r="A3485">
        <v>2855</v>
      </c>
      <c r="B3485" t="s">
        <v>1109</v>
      </c>
      <c r="C3485" s="10">
        <v>4.2</v>
      </c>
      <c r="D3485" s="3">
        <v>5000</v>
      </c>
      <c r="E3485" t="s">
        <v>12</v>
      </c>
      <c r="F3485" t="s">
        <v>8</v>
      </c>
      <c r="G3485" t="s">
        <v>9</v>
      </c>
      <c r="H3485">
        <v>2022</v>
      </c>
      <c r="I3485">
        <v>2179</v>
      </c>
      <c r="J3485" t="s">
        <v>10</v>
      </c>
      <c r="K3485" t="str">
        <f>IF(AND(I3485&gt;600,I3485&lt;=1000),"600-1000CC",IF(AND(I3485&gt;1000,I3485&lt;=2000),"1000-2000CC",IF(AND(I3485&gt;2000,I3485&lt;=3000),"2000-3000CC",IF(AND(I3485&gt;3000,I3485&lt;=4000),"3000-4000CC",IF(AND(I3485&gt;4000,I3485&lt;=5000),"4000-5000CC",IF(AND(I3485&gt;5000,I3485&lt;=6000),"&gt;5000CC"))))))</f>
        <v>2000-3000CC</v>
      </c>
    </row>
    <row r="3486" spans="1:11" x14ac:dyDescent="0.3">
      <c r="A3486">
        <v>2870</v>
      </c>
      <c r="B3486" t="s">
        <v>168</v>
      </c>
      <c r="C3486" s="10">
        <v>4.2</v>
      </c>
      <c r="D3486" s="3">
        <v>90000</v>
      </c>
      <c r="E3486" t="s">
        <v>7</v>
      </c>
      <c r="F3486" t="s">
        <v>8</v>
      </c>
      <c r="G3486" t="s">
        <v>9</v>
      </c>
      <c r="H3486">
        <v>2015</v>
      </c>
      <c r="I3486">
        <v>1582</v>
      </c>
      <c r="J3486" t="s">
        <v>10</v>
      </c>
      <c r="K3486" t="str">
        <f>IF(AND(I3486&gt;600,I3486&lt;=1000),"600-1000CC",IF(AND(I3486&gt;1000,I3486&lt;=2000),"1000-2000CC",IF(AND(I3486&gt;2000,I3486&lt;=3000),"2000-3000CC",IF(AND(I3486&gt;3000,I3486&lt;=4000),"3000-4000CC",IF(AND(I3486&gt;4000,I3486&lt;=5000),"4000-5000CC",IF(AND(I3486&gt;5000,I3486&lt;=6000),"&gt;5000CC"))))))</f>
        <v>1000-2000CC</v>
      </c>
    </row>
    <row r="3487" spans="1:11" x14ac:dyDescent="0.3">
      <c r="A3487">
        <v>3322</v>
      </c>
      <c r="B3487" t="s">
        <v>1490</v>
      </c>
      <c r="C3487" s="10">
        <v>4.2</v>
      </c>
      <c r="D3487" s="3">
        <v>110000</v>
      </c>
      <c r="E3487" t="s">
        <v>7</v>
      </c>
      <c r="F3487" t="s">
        <v>8</v>
      </c>
      <c r="G3487" t="s">
        <v>9</v>
      </c>
      <c r="H3487">
        <v>2014</v>
      </c>
      <c r="I3487">
        <v>1199</v>
      </c>
      <c r="J3487" t="s">
        <v>10</v>
      </c>
      <c r="K3487" t="str">
        <f>IF(AND(I3487&gt;600,I3487&lt;=1000),"600-1000CC",IF(AND(I3487&gt;1000,I3487&lt;=2000),"1000-2000CC",IF(AND(I3487&gt;2000,I3487&lt;=3000),"2000-3000CC",IF(AND(I3487&gt;3000,I3487&lt;=4000),"3000-4000CC",IF(AND(I3487&gt;4000,I3487&lt;=5000),"4000-5000CC",IF(AND(I3487&gt;5000,I3487&lt;=6000),"&gt;5000CC"))))))</f>
        <v>1000-2000CC</v>
      </c>
    </row>
    <row r="3488" spans="1:11" x14ac:dyDescent="0.3">
      <c r="A3488">
        <v>3610</v>
      </c>
      <c r="B3488" t="s">
        <v>401</v>
      </c>
      <c r="C3488" s="10">
        <v>4.2</v>
      </c>
      <c r="D3488" s="3">
        <v>50000</v>
      </c>
      <c r="E3488" t="s">
        <v>12</v>
      </c>
      <c r="F3488" t="s">
        <v>8</v>
      </c>
      <c r="G3488" t="s">
        <v>9</v>
      </c>
      <c r="H3488">
        <v>2019</v>
      </c>
      <c r="I3488">
        <v>814</v>
      </c>
      <c r="J3488" t="s">
        <v>10</v>
      </c>
      <c r="K3488" t="str">
        <f>IF(AND(I3488&gt;600,I3488&lt;=1000),"600-1000CC",IF(AND(I3488&gt;1000,I3488&lt;=2000),"1000-2000CC",IF(AND(I3488&gt;2000,I3488&lt;=3000),"2000-3000CC",IF(AND(I3488&gt;3000,I3488&lt;=4000),"3000-4000CC",IF(AND(I3488&gt;4000,I3488&lt;=5000),"4000-5000CC",IF(AND(I3488&gt;5000,I3488&lt;=6000),"&gt;5000CC"))))))</f>
        <v>600-1000CC</v>
      </c>
    </row>
    <row r="3489" spans="1:11" x14ac:dyDescent="0.3">
      <c r="A3489">
        <v>3821</v>
      </c>
      <c r="B3489" t="s">
        <v>1611</v>
      </c>
      <c r="C3489" s="10">
        <v>4.2</v>
      </c>
      <c r="D3489" s="3">
        <v>130000</v>
      </c>
      <c r="E3489" t="s">
        <v>7</v>
      </c>
      <c r="F3489" t="s">
        <v>8</v>
      </c>
      <c r="G3489" t="s">
        <v>9</v>
      </c>
      <c r="H3489">
        <v>2014</v>
      </c>
      <c r="I3489">
        <v>1196</v>
      </c>
      <c r="J3489" t="s">
        <v>10</v>
      </c>
      <c r="K3489" t="str">
        <f>IF(AND(I3489&gt;600,I3489&lt;=1000),"600-1000CC",IF(AND(I3489&gt;1000,I3489&lt;=2000),"1000-2000CC",IF(AND(I3489&gt;2000,I3489&lt;=3000),"2000-3000CC",IF(AND(I3489&gt;3000,I3489&lt;=4000),"3000-4000CC",IF(AND(I3489&gt;4000,I3489&lt;=5000),"4000-5000CC",IF(AND(I3489&gt;5000,I3489&lt;=6000),"&gt;5000CC"))))))</f>
        <v>1000-2000CC</v>
      </c>
    </row>
    <row r="3490" spans="1:11" x14ac:dyDescent="0.3">
      <c r="A3490">
        <v>3880</v>
      </c>
      <c r="B3490" t="s">
        <v>1644</v>
      </c>
      <c r="C3490" s="10">
        <v>4.2</v>
      </c>
      <c r="D3490" s="3">
        <v>80000</v>
      </c>
      <c r="E3490" t="s">
        <v>7</v>
      </c>
      <c r="F3490" t="s">
        <v>8</v>
      </c>
      <c r="G3490" t="s">
        <v>27</v>
      </c>
      <c r="H3490">
        <v>2018</v>
      </c>
      <c r="I3490">
        <v>1498</v>
      </c>
      <c r="J3490" t="s">
        <v>61</v>
      </c>
      <c r="K3490" t="str">
        <f>IF(AND(I3490&gt;600,I3490&lt;=1000),"600-1000CC",IF(AND(I3490&gt;1000,I3490&lt;=2000),"1000-2000CC",IF(AND(I3490&gt;2000,I3490&lt;=3000),"2000-3000CC",IF(AND(I3490&gt;3000,I3490&lt;=4000),"3000-4000CC",IF(AND(I3490&gt;4000,I3490&lt;=5000),"4000-5000CC",IF(AND(I3490&gt;5000,I3490&lt;=6000),"&gt;5000CC"))))))</f>
        <v>1000-2000CC</v>
      </c>
    </row>
    <row r="3491" spans="1:11" x14ac:dyDescent="0.3">
      <c r="A3491">
        <v>3898</v>
      </c>
      <c r="B3491" t="s">
        <v>728</v>
      </c>
      <c r="C3491" s="10">
        <v>4.2</v>
      </c>
      <c r="D3491" s="3">
        <v>30000</v>
      </c>
      <c r="E3491" t="s">
        <v>12</v>
      </c>
      <c r="F3491" t="s">
        <v>8</v>
      </c>
      <c r="G3491" t="s">
        <v>9</v>
      </c>
      <c r="H3491">
        <v>2016</v>
      </c>
      <c r="I3491">
        <v>2179</v>
      </c>
      <c r="J3491" t="s">
        <v>127</v>
      </c>
      <c r="K3491" t="str">
        <f>IF(AND(I3491&gt;600,I3491&lt;=1000),"600-1000CC",IF(AND(I3491&gt;1000,I3491&lt;=2000),"1000-2000CC",IF(AND(I3491&gt;2000,I3491&lt;=3000),"2000-3000CC",IF(AND(I3491&gt;3000,I3491&lt;=4000),"3000-4000CC",IF(AND(I3491&gt;4000,I3491&lt;=5000),"4000-5000CC",IF(AND(I3491&gt;5000,I3491&lt;=6000),"&gt;5000CC"))))))</f>
        <v>2000-3000CC</v>
      </c>
    </row>
    <row r="3492" spans="1:11" x14ac:dyDescent="0.3">
      <c r="A3492">
        <v>4739</v>
      </c>
      <c r="B3492" t="s">
        <v>430</v>
      </c>
      <c r="C3492" s="10">
        <v>4.2</v>
      </c>
      <c r="D3492" s="3">
        <v>48182</v>
      </c>
      <c r="E3492" t="s">
        <v>7</v>
      </c>
      <c r="F3492" t="s">
        <v>8</v>
      </c>
      <c r="G3492" t="s">
        <v>9</v>
      </c>
      <c r="H3492">
        <v>2014</v>
      </c>
      <c r="I3492">
        <v>1248</v>
      </c>
      <c r="J3492" t="s">
        <v>10</v>
      </c>
      <c r="K3492" t="str">
        <f>IF(AND(I3492&gt;600,I3492&lt;=1000),"600-1000CC",IF(AND(I3492&gt;1000,I3492&lt;=2000),"1000-2000CC",IF(AND(I3492&gt;2000,I3492&lt;=3000),"2000-3000CC",IF(AND(I3492&gt;3000,I3492&lt;=4000),"3000-4000CC",IF(AND(I3492&gt;4000,I3492&lt;=5000),"4000-5000CC",IF(AND(I3492&gt;5000,I3492&lt;=6000),"&gt;5000CC"))))))</f>
        <v>1000-2000CC</v>
      </c>
    </row>
    <row r="3493" spans="1:11" x14ac:dyDescent="0.3">
      <c r="A3493">
        <v>4840</v>
      </c>
      <c r="B3493" t="s">
        <v>32</v>
      </c>
      <c r="C3493" s="10">
        <v>4.2</v>
      </c>
      <c r="D3493" s="3">
        <v>67715</v>
      </c>
      <c r="E3493" t="s">
        <v>12</v>
      </c>
      <c r="F3493" t="s">
        <v>8</v>
      </c>
      <c r="G3493" t="s">
        <v>9</v>
      </c>
      <c r="H3493">
        <v>2015</v>
      </c>
      <c r="I3493">
        <v>1497</v>
      </c>
      <c r="J3493" t="s">
        <v>10</v>
      </c>
      <c r="K3493" t="str">
        <f>IF(AND(I3493&gt;600,I3493&lt;=1000),"600-1000CC",IF(AND(I3493&gt;1000,I3493&lt;=2000),"1000-2000CC",IF(AND(I3493&gt;2000,I3493&lt;=3000),"2000-3000CC",IF(AND(I3493&gt;3000,I3493&lt;=4000),"3000-4000CC",IF(AND(I3493&gt;4000,I3493&lt;=5000),"4000-5000CC",IF(AND(I3493&gt;5000,I3493&lt;=6000),"&gt;5000CC"))))))</f>
        <v>1000-2000CC</v>
      </c>
    </row>
    <row r="3494" spans="1:11" x14ac:dyDescent="0.3">
      <c r="A3494">
        <v>4945</v>
      </c>
      <c r="B3494" t="s">
        <v>602</v>
      </c>
      <c r="C3494" s="10">
        <v>4.2</v>
      </c>
      <c r="D3494" s="3">
        <v>165000</v>
      </c>
      <c r="E3494" t="s">
        <v>7</v>
      </c>
      <c r="F3494" t="s">
        <v>8</v>
      </c>
      <c r="G3494" t="s">
        <v>27</v>
      </c>
      <c r="H3494">
        <v>2014</v>
      </c>
      <c r="I3494">
        <v>1198</v>
      </c>
      <c r="J3494" t="s">
        <v>10</v>
      </c>
      <c r="K3494" t="str">
        <f>IF(AND(I3494&gt;600,I3494&lt;=1000),"600-1000CC",IF(AND(I3494&gt;1000,I3494&lt;=2000),"1000-2000CC",IF(AND(I3494&gt;2000,I3494&lt;=3000),"2000-3000CC",IF(AND(I3494&gt;3000,I3494&lt;=4000),"3000-4000CC",IF(AND(I3494&gt;4000,I3494&lt;=5000),"4000-5000CC",IF(AND(I3494&gt;5000,I3494&lt;=6000),"&gt;5000CC"))))))</f>
        <v>1000-2000CC</v>
      </c>
    </row>
    <row r="3495" spans="1:11" x14ac:dyDescent="0.3">
      <c r="A3495">
        <v>4608</v>
      </c>
      <c r="B3495" t="s">
        <v>1117</v>
      </c>
      <c r="C3495" s="10">
        <v>4.1900000000000004</v>
      </c>
      <c r="D3495" s="3">
        <v>92124</v>
      </c>
      <c r="E3495" t="s">
        <v>242</v>
      </c>
      <c r="F3495" t="s">
        <v>8</v>
      </c>
      <c r="G3495" t="s">
        <v>27</v>
      </c>
      <c r="H3495">
        <v>2018</v>
      </c>
      <c r="I3495">
        <v>1197</v>
      </c>
      <c r="J3495" t="s">
        <v>10</v>
      </c>
      <c r="K3495" t="str">
        <f>IF(AND(I3495&gt;600,I3495&lt;=1000),"600-1000CC",IF(AND(I3495&gt;1000,I3495&lt;=2000),"1000-2000CC",IF(AND(I3495&gt;2000,I3495&lt;=3000),"2000-3000CC",IF(AND(I3495&gt;3000,I3495&lt;=4000),"3000-4000CC",IF(AND(I3495&gt;4000,I3495&lt;=5000),"4000-5000CC",IF(AND(I3495&gt;5000,I3495&lt;=6000),"&gt;5000CC"))))))</f>
        <v>1000-2000CC</v>
      </c>
    </row>
    <row r="3496" spans="1:11" x14ac:dyDescent="0.3">
      <c r="A3496">
        <v>5023</v>
      </c>
      <c r="B3496" t="s">
        <v>109</v>
      </c>
      <c r="C3496" s="10">
        <v>4.1900000000000004</v>
      </c>
      <c r="D3496" s="3">
        <v>146256</v>
      </c>
      <c r="E3496" t="s">
        <v>7</v>
      </c>
      <c r="F3496" t="s">
        <v>8</v>
      </c>
      <c r="G3496" t="s">
        <v>9</v>
      </c>
      <c r="H3496">
        <v>2016</v>
      </c>
      <c r="I3496">
        <v>1497</v>
      </c>
      <c r="J3496" t="s">
        <v>10</v>
      </c>
      <c r="K3496" t="str">
        <f>IF(AND(I3496&gt;600,I3496&lt;=1000),"600-1000CC",IF(AND(I3496&gt;1000,I3496&lt;=2000),"1000-2000CC",IF(AND(I3496&gt;2000,I3496&lt;=3000),"2000-3000CC",IF(AND(I3496&gt;3000,I3496&lt;=4000),"3000-4000CC",IF(AND(I3496&gt;4000,I3496&lt;=5000),"4000-5000CC",IF(AND(I3496&gt;5000,I3496&lt;=6000),"&gt;5000CC"))))))</f>
        <v>1000-2000CC</v>
      </c>
    </row>
    <row r="3497" spans="1:11" x14ac:dyDescent="0.3">
      <c r="A3497">
        <v>288</v>
      </c>
      <c r="B3497" t="s">
        <v>271</v>
      </c>
      <c r="C3497" s="10">
        <v>4.18</v>
      </c>
      <c r="D3497" s="3">
        <v>24374</v>
      </c>
      <c r="E3497" t="s">
        <v>272</v>
      </c>
      <c r="F3497" t="s">
        <v>13</v>
      </c>
      <c r="G3497" t="s">
        <v>9</v>
      </c>
      <c r="H3497">
        <v>2021</v>
      </c>
      <c r="I3497">
        <v>0</v>
      </c>
      <c r="J3497" t="s">
        <v>10</v>
      </c>
      <c r="K3497" t="b">
        <f>IF(AND(I3497&gt;600,I3497&lt;=1000),"600-1000CC",IF(AND(I3497&gt;1000,I3497&lt;=2000),"1000-2000CC",IF(AND(I3497&gt;2000,I3497&lt;=3000),"2000-3000CC",IF(AND(I3497&gt;3000,I3497&lt;=4000),"3000-4000CC",IF(AND(I3497&gt;4000,I3497&lt;=5000),"4000-5000CC",IF(AND(I3497&gt;5000,I3497&lt;=6000),"&gt;5000CC"))))))</f>
        <v>0</v>
      </c>
    </row>
    <row r="3498" spans="1:11" x14ac:dyDescent="0.3">
      <c r="A3498">
        <v>2709</v>
      </c>
      <c r="B3498" t="s">
        <v>767</v>
      </c>
      <c r="C3498" s="10">
        <v>4.18</v>
      </c>
      <c r="D3498" s="3">
        <v>86336</v>
      </c>
      <c r="E3498" t="s">
        <v>7</v>
      </c>
      <c r="F3498" t="s">
        <v>8</v>
      </c>
      <c r="G3498" t="s">
        <v>27</v>
      </c>
      <c r="H3498">
        <v>2014</v>
      </c>
      <c r="I3498">
        <v>1248</v>
      </c>
      <c r="J3498" t="s">
        <v>10</v>
      </c>
      <c r="K3498" t="str">
        <f>IF(AND(I3498&gt;600,I3498&lt;=1000),"600-1000CC",IF(AND(I3498&gt;1000,I3498&lt;=2000),"1000-2000CC",IF(AND(I3498&gt;2000,I3498&lt;=3000),"2000-3000CC",IF(AND(I3498&gt;3000,I3498&lt;=4000),"3000-4000CC",IF(AND(I3498&gt;4000,I3498&lt;=5000),"4000-5000CC",IF(AND(I3498&gt;5000,I3498&lt;=6000),"&gt;5000CC"))))))</f>
        <v>1000-2000CC</v>
      </c>
    </row>
    <row r="3499" spans="1:11" x14ac:dyDescent="0.3">
      <c r="A3499">
        <v>4026</v>
      </c>
      <c r="B3499" t="s">
        <v>445</v>
      </c>
      <c r="C3499" s="10">
        <v>4.18</v>
      </c>
      <c r="D3499" s="3">
        <v>47654</v>
      </c>
      <c r="E3499" t="s">
        <v>12</v>
      </c>
      <c r="F3499" t="s">
        <v>8</v>
      </c>
      <c r="G3499" t="s">
        <v>27</v>
      </c>
      <c r="H3499">
        <v>2015</v>
      </c>
      <c r="I3499">
        <v>1396</v>
      </c>
      <c r="J3499" t="s">
        <v>61</v>
      </c>
      <c r="K3499" t="str">
        <f>IF(AND(I3499&gt;600,I3499&lt;=1000),"600-1000CC",IF(AND(I3499&gt;1000,I3499&lt;=2000),"1000-2000CC",IF(AND(I3499&gt;2000,I3499&lt;=3000),"2000-3000CC",IF(AND(I3499&gt;3000,I3499&lt;=4000),"3000-4000CC",IF(AND(I3499&gt;4000,I3499&lt;=5000),"4000-5000CC",IF(AND(I3499&gt;5000,I3499&lt;=6000),"&gt;5000CC"))))))</f>
        <v>1000-2000CC</v>
      </c>
    </row>
    <row r="3500" spans="1:11" x14ac:dyDescent="0.3">
      <c r="A3500">
        <v>2661</v>
      </c>
      <c r="B3500" t="s">
        <v>1309</v>
      </c>
      <c r="C3500" s="10">
        <v>4.17</v>
      </c>
      <c r="D3500" s="3">
        <v>20241</v>
      </c>
      <c r="E3500" t="s">
        <v>12</v>
      </c>
      <c r="F3500" t="s">
        <v>8</v>
      </c>
      <c r="G3500" t="s">
        <v>9</v>
      </c>
      <c r="H3500">
        <v>2015</v>
      </c>
      <c r="I3500">
        <v>1497</v>
      </c>
      <c r="J3500" t="s">
        <v>10</v>
      </c>
      <c r="K3500" t="str">
        <f>IF(AND(I3500&gt;600,I3500&lt;=1000),"600-1000CC",IF(AND(I3500&gt;1000,I3500&lt;=2000),"1000-2000CC",IF(AND(I3500&gt;2000,I3500&lt;=3000),"2000-3000CC",IF(AND(I3500&gt;3000,I3500&lt;=4000),"3000-4000CC",IF(AND(I3500&gt;4000,I3500&lt;=5000),"4000-5000CC",IF(AND(I3500&gt;5000,I3500&lt;=6000),"&gt;5000CC"))))))</f>
        <v>1000-2000CC</v>
      </c>
    </row>
    <row r="3501" spans="1:11" x14ac:dyDescent="0.3">
      <c r="A3501">
        <v>4331</v>
      </c>
      <c r="B3501" t="s">
        <v>44</v>
      </c>
      <c r="C3501" s="10">
        <v>4.17</v>
      </c>
      <c r="D3501" s="3">
        <v>23931</v>
      </c>
      <c r="E3501" t="s">
        <v>12</v>
      </c>
      <c r="F3501" t="s">
        <v>8</v>
      </c>
      <c r="G3501" t="s">
        <v>9</v>
      </c>
      <c r="H3501">
        <v>2017</v>
      </c>
      <c r="I3501">
        <v>1248</v>
      </c>
      <c r="J3501" t="s">
        <v>10</v>
      </c>
      <c r="K3501" t="str">
        <f>IF(AND(I3501&gt;600,I3501&lt;=1000),"600-1000CC",IF(AND(I3501&gt;1000,I3501&lt;=2000),"1000-2000CC",IF(AND(I3501&gt;2000,I3501&lt;=3000),"2000-3000CC",IF(AND(I3501&gt;3000,I3501&lt;=4000),"3000-4000CC",IF(AND(I3501&gt;4000,I3501&lt;=5000),"4000-5000CC",IF(AND(I3501&gt;5000,I3501&lt;=6000),"&gt;5000CC"))))))</f>
        <v>1000-2000CC</v>
      </c>
    </row>
    <row r="3502" spans="1:11" x14ac:dyDescent="0.3">
      <c r="A3502">
        <v>5102</v>
      </c>
      <c r="B3502" t="s">
        <v>25</v>
      </c>
      <c r="C3502" s="10">
        <v>4.17</v>
      </c>
      <c r="D3502" s="3">
        <v>70132</v>
      </c>
      <c r="E3502" t="s">
        <v>12</v>
      </c>
      <c r="F3502" t="s">
        <v>8</v>
      </c>
      <c r="G3502" t="s">
        <v>27</v>
      </c>
      <c r="H3502">
        <v>2012</v>
      </c>
      <c r="I3502">
        <v>1248</v>
      </c>
      <c r="J3502" t="s">
        <v>10</v>
      </c>
      <c r="K3502" t="str">
        <f>IF(AND(I3502&gt;600,I3502&lt;=1000),"600-1000CC",IF(AND(I3502&gt;1000,I3502&lt;=2000),"1000-2000CC",IF(AND(I3502&gt;2000,I3502&lt;=3000),"2000-3000CC",IF(AND(I3502&gt;3000,I3502&lt;=4000),"3000-4000CC",IF(AND(I3502&gt;4000,I3502&lt;=5000),"4000-5000CC",IF(AND(I3502&gt;5000,I3502&lt;=6000),"&gt;5000CC"))))))</f>
        <v>1000-2000CC</v>
      </c>
    </row>
    <row r="3503" spans="1:11" x14ac:dyDescent="0.3">
      <c r="A3503">
        <v>4571</v>
      </c>
      <c r="B3503" t="s">
        <v>767</v>
      </c>
      <c r="C3503" s="10">
        <v>4.16</v>
      </c>
      <c r="D3503" s="3">
        <v>90387</v>
      </c>
      <c r="E3503" t="s">
        <v>7</v>
      </c>
      <c r="F3503" t="s">
        <v>8</v>
      </c>
      <c r="G3503" t="s">
        <v>9</v>
      </c>
      <c r="H3503">
        <v>2012</v>
      </c>
      <c r="I3503">
        <v>998</v>
      </c>
      <c r="J3503" t="s">
        <v>10</v>
      </c>
      <c r="K3503" t="str">
        <f>IF(AND(I3503&gt;600,I3503&lt;=1000),"600-1000CC",IF(AND(I3503&gt;1000,I3503&lt;=2000),"1000-2000CC",IF(AND(I3503&gt;2000,I3503&lt;=3000),"2000-3000CC",IF(AND(I3503&gt;3000,I3503&lt;=4000),"3000-4000CC",IF(AND(I3503&gt;4000,I3503&lt;=5000),"4000-5000CC",IF(AND(I3503&gt;5000,I3503&lt;=6000),"&gt;5000CC"))))))</f>
        <v>600-1000CC</v>
      </c>
    </row>
    <row r="3504" spans="1:11" x14ac:dyDescent="0.3">
      <c r="A3504">
        <v>4614</v>
      </c>
      <c r="B3504" t="s">
        <v>1490</v>
      </c>
      <c r="C3504" s="10">
        <v>4.16</v>
      </c>
      <c r="D3504" s="3">
        <v>86019</v>
      </c>
      <c r="E3504" t="s">
        <v>7</v>
      </c>
      <c r="F3504" t="s">
        <v>8</v>
      </c>
      <c r="G3504" t="s">
        <v>27</v>
      </c>
      <c r="H3504">
        <v>2014</v>
      </c>
      <c r="I3504">
        <v>1196</v>
      </c>
      <c r="J3504" t="s">
        <v>10</v>
      </c>
      <c r="K3504" t="str">
        <f>IF(AND(I3504&gt;600,I3504&lt;=1000),"600-1000CC",IF(AND(I3504&gt;1000,I3504&lt;=2000),"1000-2000CC",IF(AND(I3504&gt;2000,I3504&lt;=3000),"2000-3000CC",IF(AND(I3504&gt;3000,I3504&lt;=4000),"3000-4000CC",IF(AND(I3504&gt;4000,I3504&lt;=5000),"4000-5000CC",IF(AND(I3504&gt;5000,I3504&lt;=6000),"&gt;5000CC"))))))</f>
        <v>1000-2000CC</v>
      </c>
    </row>
    <row r="3505" spans="1:11" x14ac:dyDescent="0.3">
      <c r="A3505">
        <v>1704</v>
      </c>
      <c r="B3505" t="s">
        <v>79</v>
      </c>
      <c r="C3505" s="10">
        <v>4.1500000000000004</v>
      </c>
      <c r="D3505" s="3">
        <v>19000</v>
      </c>
      <c r="E3505" t="s">
        <v>12</v>
      </c>
      <c r="F3505" t="s">
        <v>8</v>
      </c>
      <c r="G3505" t="s">
        <v>9</v>
      </c>
      <c r="H3505">
        <v>2014</v>
      </c>
      <c r="I3505">
        <v>1197</v>
      </c>
      <c r="J3505" t="s">
        <v>10</v>
      </c>
      <c r="K3505" t="str">
        <f>IF(AND(I3505&gt;600,I3505&lt;=1000),"600-1000CC",IF(AND(I3505&gt;1000,I3505&lt;=2000),"1000-2000CC",IF(AND(I3505&gt;2000,I3505&lt;=3000),"2000-3000CC",IF(AND(I3505&gt;3000,I3505&lt;=4000),"3000-4000CC",IF(AND(I3505&gt;4000,I3505&lt;=5000),"4000-5000CC",IF(AND(I3505&gt;5000,I3505&lt;=6000),"&gt;5000CC"))))))</f>
        <v>1000-2000CC</v>
      </c>
    </row>
    <row r="3506" spans="1:11" x14ac:dyDescent="0.3">
      <c r="A3506">
        <v>2039</v>
      </c>
      <c r="B3506" t="s">
        <v>674</v>
      </c>
      <c r="C3506" s="10">
        <v>4.1500000000000004</v>
      </c>
      <c r="D3506" s="3">
        <v>70000</v>
      </c>
      <c r="E3506" t="s">
        <v>7</v>
      </c>
      <c r="F3506" t="s">
        <v>8</v>
      </c>
      <c r="G3506" t="s">
        <v>27</v>
      </c>
      <c r="H3506">
        <v>2013</v>
      </c>
      <c r="I3506">
        <v>1197</v>
      </c>
      <c r="J3506" t="s">
        <v>10</v>
      </c>
      <c r="K3506" t="str">
        <f>IF(AND(I3506&gt;600,I3506&lt;=1000),"600-1000CC",IF(AND(I3506&gt;1000,I3506&lt;=2000),"1000-2000CC",IF(AND(I3506&gt;2000,I3506&lt;=3000),"2000-3000CC",IF(AND(I3506&gt;3000,I3506&lt;=4000),"3000-4000CC",IF(AND(I3506&gt;4000,I3506&lt;=5000),"4000-5000CC",IF(AND(I3506&gt;5000,I3506&lt;=6000),"&gt;5000CC"))))))</f>
        <v>1000-2000CC</v>
      </c>
    </row>
    <row r="3507" spans="1:11" x14ac:dyDescent="0.3">
      <c r="A3507">
        <v>2493</v>
      </c>
      <c r="B3507" t="s">
        <v>287</v>
      </c>
      <c r="C3507" s="10">
        <v>4.1500000000000004</v>
      </c>
      <c r="D3507" s="3">
        <v>25000</v>
      </c>
      <c r="E3507" t="s">
        <v>12</v>
      </c>
      <c r="F3507" t="s">
        <v>8</v>
      </c>
      <c r="G3507" t="s">
        <v>9</v>
      </c>
      <c r="H3507">
        <v>2019</v>
      </c>
      <c r="I3507">
        <v>1368</v>
      </c>
      <c r="J3507" t="s">
        <v>10</v>
      </c>
      <c r="K3507" t="str">
        <f>IF(AND(I3507&gt;600,I3507&lt;=1000),"600-1000CC",IF(AND(I3507&gt;1000,I3507&lt;=2000),"1000-2000CC",IF(AND(I3507&gt;2000,I3507&lt;=3000),"2000-3000CC",IF(AND(I3507&gt;3000,I3507&lt;=4000),"3000-4000CC",IF(AND(I3507&gt;4000,I3507&lt;=5000),"4000-5000CC",IF(AND(I3507&gt;5000,I3507&lt;=6000),"&gt;5000CC"))))))</f>
        <v>1000-2000CC</v>
      </c>
    </row>
    <row r="3508" spans="1:11" x14ac:dyDescent="0.3">
      <c r="A3508">
        <v>2729</v>
      </c>
      <c r="B3508" t="s">
        <v>494</v>
      </c>
      <c r="C3508" s="10">
        <v>4.1500000000000004</v>
      </c>
      <c r="D3508" s="3">
        <v>39260</v>
      </c>
      <c r="E3508" t="s">
        <v>12</v>
      </c>
      <c r="F3508" t="s">
        <v>8</v>
      </c>
      <c r="G3508" t="s">
        <v>9</v>
      </c>
      <c r="H3508">
        <v>2016</v>
      </c>
      <c r="I3508">
        <v>1198</v>
      </c>
      <c r="J3508" t="s">
        <v>10</v>
      </c>
      <c r="K3508" t="str">
        <f>IF(AND(I3508&gt;600,I3508&lt;=1000),"600-1000CC",IF(AND(I3508&gt;1000,I3508&lt;=2000),"1000-2000CC",IF(AND(I3508&gt;2000,I3508&lt;=3000),"2000-3000CC",IF(AND(I3508&gt;3000,I3508&lt;=4000),"3000-4000CC",IF(AND(I3508&gt;4000,I3508&lt;=5000),"4000-5000CC",IF(AND(I3508&gt;5000,I3508&lt;=6000),"&gt;5000CC"))))))</f>
        <v>1000-2000CC</v>
      </c>
    </row>
    <row r="3509" spans="1:11" x14ac:dyDescent="0.3">
      <c r="A3509">
        <v>4621</v>
      </c>
      <c r="B3509" t="s">
        <v>1776</v>
      </c>
      <c r="C3509" s="10">
        <v>4.1500000000000004</v>
      </c>
      <c r="D3509" s="3">
        <v>80000</v>
      </c>
      <c r="E3509" t="s">
        <v>12</v>
      </c>
      <c r="F3509" t="s">
        <v>8</v>
      </c>
      <c r="G3509" t="s">
        <v>27</v>
      </c>
      <c r="H3509">
        <v>2020</v>
      </c>
      <c r="I3509">
        <v>1396</v>
      </c>
      <c r="J3509" t="s">
        <v>10</v>
      </c>
      <c r="K3509" t="str">
        <f>IF(AND(I3509&gt;600,I3509&lt;=1000),"600-1000CC",IF(AND(I3509&gt;1000,I3509&lt;=2000),"1000-2000CC",IF(AND(I3509&gt;2000,I3509&lt;=3000),"2000-3000CC",IF(AND(I3509&gt;3000,I3509&lt;=4000),"3000-4000CC",IF(AND(I3509&gt;4000,I3509&lt;=5000),"4000-5000CC",IF(AND(I3509&gt;5000,I3509&lt;=6000),"&gt;5000CC"))))))</f>
        <v>1000-2000CC</v>
      </c>
    </row>
    <row r="3510" spans="1:11" x14ac:dyDescent="0.3">
      <c r="A3510">
        <v>5336</v>
      </c>
      <c r="B3510" t="s">
        <v>1121</v>
      </c>
      <c r="C3510" s="10">
        <v>4.1500000000000004</v>
      </c>
      <c r="D3510" s="3">
        <v>50000</v>
      </c>
      <c r="E3510" t="s">
        <v>7</v>
      </c>
      <c r="F3510" t="s">
        <v>8</v>
      </c>
      <c r="G3510" t="s">
        <v>9</v>
      </c>
      <c r="H3510">
        <v>2014</v>
      </c>
      <c r="I3510">
        <v>1968</v>
      </c>
      <c r="J3510" t="s">
        <v>10</v>
      </c>
      <c r="K3510" t="str">
        <f>IF(AND(I3510&gt;600,I3510&lt;=1000),"600-1000CC",IF(AND(I3510&gt;1000,I3510&lt;=2000),"1000-2000CC",IF(AND(I3510&gt;2000,I3510&lt;=3000),"2000-3000CC",IF(AND(I3510&gt;3000,I3510&lt;=4000),"3000-4000CC",IF(AND(I3510&gt;4000,I3510&lt;=5000),"4000-5000CC",IF(AND(I3510&gt;5000,I3510&lt;=6000),"&gt;5000CC"))))))</f>
        <v>1000-2000CC</v>
      </c>
    </row>
    <row r="3511" spans="1:11" x14ac:dyDescent="0.3">
      <c r="A3511">
        <v>2998</v>
      </c>
      <c r="B3511" t="s">
        <v>1407</v>
      </c>
      <c r="C3511" s="10">
        <v>4.1399999999999997</v>
      </c>
      <c r="D3511" s="3">
        <v>10098</v>
      </c>
      <c r="E3511" t="s">
        <v>12</v>
      </c>
      <c r="F3511" t="s">
        <v>8</v>
      </c>
      <c r="G3511" t="s">
        <v>9</v>
      </c>
      <c r="H3511">
        <v>2017</v>
      </c>
      <c r="I3511">
        <v>1399</v>
      </c>
      <c r="J3511" t="s">
        <v>10</v>
      </c>
      <c r="K3511" t="str">
        <f>IF(AND(I3511&gt;600,I3511&lt;=1000),"600-1000CC",IF(AND(I3511&gt;1000,I3511&lt;=2000),"1000-2000CC",IF(AND(I3511&gt;2000,I3511&lt;=3000),"2000-3000CC",IF(AND(I3511&gt;3000,I3511&lt;=4000),"3000-4000CC",IF(AND(I3511&gt;4000,I3511&lt;=5000),"4000-5000CC",IF(AND(I3511&gt;5000,I3511&lt;=6000),"&gt;5000CC"))))))</f>
        <v>1000-2000CC</v>
      </c>
    </row>
    <row r="3512" spans="1:11" x14ac:dyDescent="0.3">
      <c r="A3512">
        <v>3556</v>
      </c>
      <c r="B3512" t="s">
        <v>90</v>
      </c>
      <c r="C3512" s="10">
        <v>4.1399999999999997</v>
      </c>
      <c r="D3512" s="3">
        <v>127831</v>
      </c>
      <c r="E3512" t="s">
        <v>7</v>
      </c>
      <c r="F3512" t="s">
        <v>8</v>
      </c>
      <c r="G3512" t="s">
        <v>9</v>
      </c>
      <c r="H3512">
        <v>2012</v>
      </c>
      <c r="I3512">
        <v>1956</v>
      </c>
      <c r="J3512" t="s">
        <v>10</v>
      </c>
      <c r="K3512" t="str">
        <f>IF(AND(I3512&gt;600,I3512&lt;=1000),"600-1000CC",IF(AND(I3512&gt;1000,I3512&lt;=2000),"1000-2000CC",IF(AND(I3512&gt;2000,I3512&lt;=3000),"2000-3000CC",IF(AND(I3512&gt;3000,I3512&lt;=4000),"3000-4000CC",IF(AND(I3512&gt;4000,I3512&lt;=5000),"4000-5000CC",IF(AND(I3512&gt;5000,I3512&lt;=6000),"&gt;5000CC"))))))</f>
        <v>1000-2000CC</v>
      </c>
    </row>
    <row r="3513" spans="1:11" x14ac:dyDescent="0.3">
      <c r="A3513">
        <v>4347</v>
      </c>
      <c r="B3513" t="s">
        <v>1542</v>
      </c>
      <c r="C3513" s="10">
        <v>4.1399999999999997</v>
      </c>
      <c r="D3513" s="3">
        <v>99348</v>
      </c>
      <c r="E3513" t="s">
        <v>7</v>
      </c>
      <c r="F3513" t="s">
        <v>8</v>
      </c>
      <c r="G3513" t="s">
        <v>27</v>
      </c>
      <c r="H3513">
        <v>2014</v>
      </c>
      <c r="I3513">
        <v>1248</v>
      </c>
      <c r="J3513" t="s">
        <v>10</v>
      </c>
      <c r="K3513" t="str">
        <f>IF(AND(I3513&gt;600,I3513&lt;=1000),"600-1000CC",IF(AND(I3513&gt;1000,I3513&lt;=2000),"1000-2000CC",IF(AND(I3513&gt;2000,I3513&lt;=3000),"2000-3000CC",IF(AND(I3513&gt;3000,I3513&lt;=4000),"3000-4000CC",IF(AND(I3513&gt;4000,I3513&lt;=5000),"4000-5000CC",IF(AND(I3513&gt;5000,I3513&lt;=6000),"&gt;5000CC"))))))</f>
        <v>1000-2000CC</v>
      </c>
    </row>
    <row r="3514" spans="1:11" x14ac:dyDescent="0.3">
      <c r="A3514">
        <v>4364</v>
      </c>
      <c r="B3514" t="s">
        <v>767</v>
      </c>
      <c r="C3514" s="10">
        <v>4.1399999999999997</v>
      </c>
      <c r="D3514" s="3">
        <v>90867</v>
      </c>
      <c r="E3514" t="s">
        <v>7</v>
      </c>
      <c r="F3514" t="s">
        <v>8</v>
      </c>
      <c r="G3514" t="s">
        <v>9</v>
      </c>
      <c r="H3514">
        <v>2013</v>
      </c>
      <c r="I3514">
        <v>998</v>
      </c>
      <c r="J3514" t="s">
        <v>10</v>
      </c>
      <c r="K3514" t="str">
        <f>IF(AND(I3514&gt;600,I3514&lt;=1000),"600-1000CC",IF(AND(I3514&gt;1000,I3514&lt;=2000),"1000-2000CC",IF(AND(I3514&gt;2000,I3514&lt;=3000),"2000-3000CC",IF(AND(I3514&gt;3000,I3514&lt;=4000),"3000-4000CC",IF(AND(I3514&gt;4000,I3514&lt;=5000),"4000-5000CC",IF(AND(I3514&gt;5000,I3514&lt;=6000),"&gt;5000CC"))))))</f>
        <v>600-1000CC</v>
      </c>
    </row>
    <row r="3515" spans="1:11" x14ac:dyDescent="0.3">
      <c r="A3515">
        <v>4849</v>
      </c>
      <c r="B3515" t="s">
        <v>76</v>
      </c>
      <c r="C3515" s="10">
        <v>4.1399999999999997</v>
      </c>
      <c r="D3515" s="3">
        <v>88993</v>
      </c>
      <c r="E3515" t="s">
        <v>7</v>
      </c>
      <c r="F3515" t="s">
        <v>8</v>
      </c>
      <c r="G3515" t="s">
        <v>27</v>
      </c>
      <c r="H3515">
        <v>2013</v>
      </c>
      <c r="I3515">
        <v>1199</v>
      </c>
      <c r="J3515" t="s">
        <v>10</v>
      </c>
      <c r="K3515" t="str">
        <f>IF(AND(I3515&gt;600,I3515&lt;=1000),"600-1000CC",IF(AND(I3515&gt;1000,I3515&lt;=2000),"1000-2000CC",IF(AND(I3515&gt;2000,I3515&lt;=3000),"2000-3000CC",IF(AND(I3515&gt;3000,I3515&lt;=4000),"3000-4000CC",IF(AND(I3515&gt;4000,I3515&lt;=5000),"4000-5000CC",IF(AND(I3515&gt;5000,I3515&lt;=6000),"&gt;5000CC"))))))</f>
        <v>1000-2000CC</v>
      </c>
    </row>
    <row r="3516" spans="1:11" x14ac:dyDescent="0.3">
      <c r="A3516">
        <v>2984</v>
      </c>
      <c r="B3516" t="s">
        <v>1401</v>
      </c>
      <c r="C3516" s="10">
        <v>4.13</v>
      </c>
      <c r="D3516" s="3">
        <v>42561</v>
      </c>
      <c r="E3516" t="s">
        <v>12</v>
      </c>
      <c r="F3516" t="s">
        <v>8</v>
      </c>
      <c r="G3516" t="s">
        <v>9</v>
      </c>
      <c r="H3516">
        <v>2019</v>
      </c>
      <c r="I3516">
        <v>1248</v>
      </c>
      <c r="J3516" t="s">
        <v>10</v>
      </c>
      <c r="K3516" t="str">
        <f>IF(AND(I3516&gt;600,I3516&lt;=1000),"600-1000CC",IF(AND(I3516&gt;1000,I3516&lt;=2000),"1000-2000CC",IF(AND(I3516&gt;2000,I3516&lt;=3000),"2000-3000CC",IF(AND(I3516&gt;3000,I3516&lt;=4000),"3000-4000CC",IF(AND(I3516&gt;4000,I3516&lt;=5000),"4000-5000CC",IF(AND(I3516&gt;5000,I3516&lt;=6000),"&gt;5000CC"))))))</f>
        <v>1000-2000CC</v>
      </c>
    </row>
    <row r="3517" spans="1:11" x14ac:dyDescent="0.3">
      <c r="A3517">
        <v>4900</v>
      </c>
      <c r="B3517" t="s">
        <v>90</v>
      </c>
      <c r="C3517" s="10">
        <v>4.13</v>
      </c>
      <c r="D3517" s="3">
        <v>245456</v>
      </c>
      <c r="E3517" t="s">
        <v>7</v>
      </c>
      <c r="F3517" t="s">
        <v>8</v>
      </c>
      <c r="G3517" t="s">
        <v>9</v>
      </c>
      <c r="H3517">
        <v>2013</v>
      </c>
      <c r="I3517">
        <v>1497</v>
      </c>
      <c r="J3517" t="s">
        <v>61</v>
      </c>
      <c r="K3517" t="str">
        <f>IF(AND(I3517&gt;600,I3517&lt;=1000),"600-1000CC",IF(AND(I3517&gt;1000,I3517&lt;=2000),"1000-2000CC",IF(AND(I3517&gt;2000,I3517&lt;=3000),"2000-3000CC",IF(AND(I3517&gt;3000,I3517&lt;=4000),"3000-4000CC",IF(AND(I3517&gt;4000,I3517&lt;=5000),"4000-5000CC",IF(AND(I3517&gt;5000,I3517&lt;=6000),"&gt;5000CC"))))))</f>
        <v>1000-2000CC</v>
      </c>
    </row>
    <row r="3518" spans="1:11" x14ac:dyDescent="0.3">
      <c r="A3518">
        <v>3321</v>
      </c>
      <c r="B3518" t="s">
        <v>1109</v>
      </c>
      <c r="C3518" s="10">
        <v>4.12</v>
      </c>
      <c r="D3518" s="3">
        <v>3415</v>
      </c>
      <c r="E3518" t="s">
        <v>12</v>
      </c>
      <c r="F3518" t="s">
        <v>8</v>
      </c>
      <c r="G3518" t="s">
        <v>9</v>
      </c>
      <c r="H3518">
        <v>2021</v>
      </c>
      <c r="I3518">
        <v>1086</v>
      </c>
      <c r="J3518" t="s">
        <v>61</v>
      </c>
      <c r="K3518" t="str">
        <f>IF(AND(I3518&gt;600,I3518&lt;=1000),"600-1000CC",IF(AND(I3518&gt;1000,I3518&lt;=2000),"1000-2000CC",IF(AND(I3518&gt;2000,I3518&lt;=3000),"2000-3000CC",IF(AND(I3518&gt;3000,I3518&lt;=4000),"3000-4000CC",IF(AND(I3518&gt;4000,I3518&lt;=5000),"4000-5000CC",IF(AND(I3518&gt;5000,I3518&lt;=6000),"&gt;5000CC"))))))</f>
        <v>1000-2000CC</v>
      </c>
    </row>
    <row r="3519" spans="1:11" x14ac:dyDescent="0.3">
      <c r="A3519">
        <v>2975</v>
      </c>
      <c r="B3519" t="s">
        <v>535</v>
      </c>
      <c r="C3519" s="10">
        <v>4.1100000000000003</v>
      </c>
      <c r="D3519" s="3">
        <v>24920</v>
      </c>
      <c r="E3519" t="s">
        <v>12</v>
      </c>
      <c r="F3519" t="s">
        <v>8</v>
      </c>
      <c r="G3519" t="s">
        <v>27</v>
      </c>
      <c r="H3519">
        <v>2014</v>
      </c>
      <c r="I3519">
        <v>1197</v>
      </c>
      <c r="J3519" t="s">
        <v>10</v>
      </c>
      <c r="K3519" t="str">
        <f>IF(AND(I3519&gt;600,I3519&lt;=1000),"600-1000CC",IF(AND(I3519&gt;1000,I3519&lt;=2000),"1000-2000CC",IF(AND(I3519&gt;2000,I3519&lt;=3000),"2000-3000CC",IF(AND(I3519&gt;3000,I3519&lt;=4000),"3000-4000CC",IF(AND(I3519&gt;4000,I3519&lt;=5000),"4000-5000CC",IF(AND(I3519&gt;5000,I3519&lt;=6000),"&gt;5000CC"))))))</f>
        <v>1000-2000CC</v>
      </c>
    </row>
    <row r="3520" spans="1:11" x14ac:dyDescent="0.3">
      <c r="A3520">
        <v>3259</v>
      </c>
      <c r="B3520" t="s">
        <v>767</v>
      </c>
      <c r="C3520" s="10">
        <v>4.1100000000000003</v>
      </c>
      <c r="D3520" s="3">
        <v>111246</v>
      </c>
      <c r="E3520" t="s">
        <v>7</v>
      </c>
      <c r="F3520" t="s">
        <v>8</v>
      </c>
      <c r="G3520" t="s">
        <v>75</v>
      </c>
      <c r="H3520">
        <v>2014</v>
      </c>
      <c r="I3520">
        <v>1991</v>
      </c>
      <c r="J3520" t="s">
        <v>10</v>
      </c>
      <c r="K3520" t="str">
        <f>IF(AND(I3520&gt;600,I3520&lt;=1000),"600-1000CC",IF(AND(I3520&gt;1000,I3520&lt;=2000),"1000-2000CC",IF(AND(I3520&gt;2000,I3520&lt;=3000),"2000-3000CC",IF(AND(I3520&gt;3000,I3520&lt;=4000),"3000-4000CC",IF(AND(I3520&gt;4000,I3520&lt;=5000),"4000-5000CC",IF(AND(I3520&gt;5000,I3520&lt;=6000),"&gt;5000CC"))))))</f>
        <v>1000-2000CC</v>
      </c>
    </row>
    <row r="3521" spans="1:11" x14ac:dyDescent="0.3">
      <c r="A3521">
        <v>4445</v>
      </c>
      <c r="B3521" t="s">
        <v>99</v>
      </c>
      <c r="C3521" s="10">
        <v>4.1100000000000003</v>
      </c>
      <c r="D3521" s="3">
        <v>60000</v>
      </c>
      <c r="E3521" t="s">
        <v>12</v>
      </c>
      <c r="F3521" t="s">
        <v>8</v>
      </c>
      <c r="G3521" t="s">
        <v>9</v>
      </c>
      <c r="H3521">
        <v>2015</v>
      </c>
      <c r="I3521">
        <v>1797</v>
      </c>
      <c r="J3521" t="s">
        <v>10</v>
      </c>
      <c r="K3521" t="str">
        <f>IF(AND(I3521&gt;600,I3521&lt;=1000),"600-1000CC",IF(AND(I3521&gt;1000,I3521&lt;=2000),"1000-2000CC",IF(AND(I3521&gt;2000,I3521&lt;=3000),"2000-3000CC",IF(AND(I3521&gt;3000,I3521&lt;=4000),"3000-4000CC",IF(AND(I3521&gt;4000,I3521&lt;=5000),"4000-5000CC",IF(AND(I3521&gt;5000,I3521&lt;=6000),"&gt;5000CC"))))))</f>
        <v>1000-2000CC</v>
      </c>
    </row>
    <row r="3522" spans="1:11" x14ac:dyDescent="0.3">
      <c r="A3522">
        <v>4705</v>
      </c>
      <c r="B3522" t="s">
        <v>1632</v>
      </c>
      <c r="C3522" s="10">
        <v>4.1100000000000003</v>
      </c>
      <c r="D3522" s="3">
        <v>69693</v>
      </c>
      <c r="E3522" t="s">
        <v>12</v>
      </c>
      <c r="F3522" t="s">
        <v>13</v>
      </c>
      <c r="G3522" t="s">
        <v>27</v>
      </c>
      <c r="H3522">
        <v>2016</v>
      </c>
      <c r="I3522">
        <v>1197</v>
      </c>
      <c r="J3522" t="s">
        <v>10</v>
      </c>
      <c r="K3522" t="str">
        <f>IF(AND(I3522&gt;600,I3522&lt;=1000),"600-1000CC",IF(AND(I3522&gt;1000,I3522&lt;=2000),"1000-2000CC",IF(AND(I3522&gt;2000,I3522&lt;=3000),"2000-3000CC",IF(AND(I3522&gt;3000,I3522&lt;=4000),"3000-4000CC",IF(AND(I3522&gt;4000,I3522&lt;=5000),"4000-5000CC",IF(AND(I3522&gt;5000,I3522&lt;=6000),"&gt;5000CC"))))))</f>
        <v>1000-2000CC</v>
      </c>
    </row>
    <row r="3523" spans="1:11" x14ac:dyDescent="0.3">
      <c r="A3523">
        <v>4781</v>
      </c>
      <c r="B3523" t="s">
        <v>1808</v>
      </c>
      <c r="C3523" s="10">
        <v>4.1100000000000003</v>
      </c>
      <c r="D3523" s="3">
        <v>32111</v>
      </c>
      <c r="E3523" t="s">
        <v>12</v>
      </c>
      <c r="F3523" t="s">
        <v>8</v>
      </c>
      <c r="G3523" t="s">
        <v>9</v>
      </c>
      <c r="H3523">
        <v>2017</v>
      </c>
      <c r="I3523">
        <v>1248</v>
      </c>
      <c r="J3523" t="s">
        <v>10</v>
      </c>
      <c r="K3523" t="str">
        <f>IF(AND(I3523&gt;600,I3523&lt;=1000),"600-1000CC",IF(AND(I3523&gt;1000,I3523&lt;=2000),"1000-2000CC",IF(AND(I3523&gt;2000,I3523&lt;=3000),"2000-3000CC",IF(AND(I3523&gt;3000,I3523&lt;=4000),"3000-4000CC",IF(AND(I3523&gt;4000,I3523&lt;=5000),"4000-5000CC",IF(AND(I3523&gt;5000,I3523&lt;=6000),"&gt;5000CC"))))))</f>
        <v>1000-2000CC</v>
      </c>
    </row>
    <row r="3524" spans="1:11" x14ac:dyDescent="0.3">
      <c r="A3524">
        <v>5119</v>
      </c>
      <c r="B3524" t="s">
        <v>734</v>
      </c>
      <c r="C3524" s="10">
        <v>4.1100000000000003</v>
      </c>
      <c r="D3524" s="3">
        <v>65000</v>
      </c>
      <c r="E3524" t="s">
        <v>7</v>
      </c>
      <c r="F3524" t="s">
        <v>8</v>
      </c>
      <c r="G3524" t="s">
        <v>27</v>
      </c>
      <c r="H3524">
        <v>2011</v>
      </c>
      <c r="I3524">
        <v>1462</v>
      </c>
      <c r="J3524" t="s">
        <v>10</v>
      </c>
      <c r="K3524" t="str">
        <f>IF(AND(I3524&gt;600,I3524&lt;=1000),"600-1000CC",IF(AND(I3524&gt;1000,I3524&lt;=2000),"1000-2000CC",IF(AND(I3524&gt;2000,I3524&lt;=3000),"2000-3000CC",IF(AND(I3524&gt;3000,I3524&lt;=4000),"3000-4000CC",IF(AND(I3524&gt;4000,I3524&lt;=5000),"4000-5000CC",IF(AND(I3524&gt;5000,I3524&lt;=6000),"&gt;5000CC"))))))</f>
        <v>1000-2000CC</v>
      </c>
    </row>
    <row r="3525" spans="1:11" x14ac:dyDescent="0.3">
      <c r="A3525">
        <v>848</v>
      </c>
      <c r="B3525" t="s">
        <v>629</v>
      </c>
      <c r="C3525" s="10">
        <v>4.0999999999999996</v>
      </c>
      <c r="D3525" s="3">
        <v>115000</v>
      </c>
      <c r="E3525" t="s">
        <v>7</v>
      </c>
      <c r="F3525" t="s">
        <v>8</v>
      </c>
      <c r="G3525" t="s">
        <v>9</v>
      </c>
      <c r="H3525">
        <v>2016</v>
      </c>
      <c r="I3525">
        <v>1582</v>
      </c>
      <c r="J3525" t="s">
        <v>10</v>
      </c>
      <c r="K3525" t="str">
        <f>IF(AND(I3525&gt;600,I3525&lt;=1000),"600-1000CC",IF(AND(I3525&gt;1000,I3525&lt;=2000),"1000-2000CC",IF(AND(I3525&gt;2000,I3525&lt;=3000),"2000-3000CC",IF(AND(I3525&gt;3000,I3525&lt;=4000),"3000-4000CC",IF(AND(I3525&gt;4000,I3525&lt;=5000),"4000-5000CC",IF(AND(I3525&gt;5000,I3525&lt;=6000),"&gt;5000CC"))))))</f>
        <v>1000-2000CC</v>
      </c>
    </row>
    <row r="3526" spans="1:11" x14ac:dyDescent="0.3">
      <c r="A3526">
        <v>1276</v>
      </c>
      <c r="B3526" t="s">
        <v>629</v>
      </c>
      <c r="C3526" s="10">
        <v>4.0999999999999996</v>
      </c>
      <c r="D3526" s="3">
        <v>115000</v>
      </c>
      <c r="E3526" t="s">
        <v>7</v>
      </c>
      <c r="F3526" t="s">
        <v>8</v>
      </c>
      <c r="G3526" t="s">
        <v>9</v>
      </c>
      <c r="H3526">
        <v>2016</v>
      </c>
      <c r="I3526">
        <v>1462</v>
      </c>
      <c r="J3526" t="s">
        <v>53</v>
      </c>
      <c r="K3526" t="str">
        <f>IF(AND(I3526&gt;600,I3526&lt;=1000),"600-1000CC",IF(AND(I3526&gt;1000,I3526&lt;=2000),"1000-2000CC",IF(AND(I3526&gt;2000,I3526&lt;=3000),"2000-3000CC",IF(AND(I3526&gt;3000,I3526&lt;=4000),"3000-4000CC",IF(AND(I3526&gt;4000,I3526&lt;=5000),"4000-5000CC",IF(AND(I3526&gt;5000,I3526&lt;=6000),"&gt;5000CC"))))))</f>
        <v>1000-2000CC</v>
      </c>
    </row>
    <row r="3527" spans="1:11" x14ac:dyDescent="0.3">
      <c r="A3527">
        <v>1412</v>
      </c>
      <c r="B3527" t="s">
        <v>76</v>
      </c>
      <c r="C3527" s="10">
        <v>4.0999999999999996</v>
      </c>
      <c r="D3527" s="3">
        <v>71000</v>
      </c>
      <c r="E3527" t="s">
        <v>7</v>
      </c>
      <c r="F3527" t="s">
        <v>8</v>
      </c>
      <c r="G3527" t="s">
        <v>9</v>
      </c>
      <c r="H3527">
        <v>2014</v>
      </c>
      <c r="I3527">
        <v>1968</v>
      </c>
      <c r="J3527" t="s">
        <v>10</v>
      </c>
      <c r="K3527" t="str">
        <f>IF(AND(I3527&gt;600,I3527&lt;=1000),"600-1000CC",IF(AND(I3527&gt;1000,I3527&lt;=2000),"1000-2000CC",IF(AND(I3527&gt;2000,I3527&lt;=3000),"2000-3000CC",IF(AND(I3527&gt;3000,I3527&lt;=4000),"3000-4000CC",IF(AND(I3527&gt;4000,I3527&lt;=5000),"4000-5000CC",IF(AND(I3527&gt;5000,I3527&lt;=6000),"&gt;5000CC"))))))</f>
        <v>1000-2000CC</v>
      </c>
    </row>
    <row r="3528" spans="1:11" x14ac:dyDescent="0.3">
      <c r="A3528">
        <v>2112</v>
      </c>
      <c r="B3528" t="s">
        <v>1117</v>
      </c>
      <c r="C3528" s="10">
        <v>4.0999999999999996</v>
      </c>
      <c r="D3528" s="3">
        <v>120000</v>
      </c>
      <c r="E3528" t="s">
        <v>242</v>
      </c>
      <c r="F3528" t="s">
        <v>8</v>
      </c>
      <c r="G3528" t="s">
        <v>27</v>
      </c>
      <c r="H3528">
        <v>2018</v>
      </c>
      <c r="I3528">
        <v>1248</v>
      </c>
      <c r="J3528" t="s">
        <v>10</v>
      </c>
      <c r="K3528" t="str">
        <f>IF(AND(I3528&gt;600,I3528&lt;=1000),"600-1000CC",IF(AND(I3528&gt;1000,I3528&lt;=2000),"1000-2000CC",IF(AND(I3528&gt;2000,I3528&lt;=3000),"2000-3000CC",IF(AND(I3528&gt;3000,I3528&lt;=4000),"3000-4000CC",IF(AND(I3528&gt;4000,I3528&lt;=5000),"4000-5000CC",IF(AND(I3528&gt;5000,I3528&lt;=6000),"&gt;5000CC"))))))</f>
        <v>1000-2000CC</v>
      </c>
    </row>
    <row r="3529" spans="1:11" x14ac:dyDescent="0.3">
      <c r="A3529">
        <v>2268</v>
      </c>
      <c r="B3529" t="s">
        <v>1170</v>
      </c>
      <c r="C3529" s="10">
        <v>4.0999999999999996</v>
      </c>
      <c r="D3529" s="3">
        <v>54000</v>
      </c>
      <c r="E3529" t="s">
        <v>12</v>
      </c>
      <c r="F3529" t="s">
        <v>8</v>
      </c>
      <c r="G3529" t="s">
        <v>9</v>
      </c>
      <c r="H3529">
        <v>2017</v>
      </c>
      <c r="I3529">
        <v>1498</v>
      </c>
      <c r="J3529" t="s">
        <v>10</v>
      </c>
      <c r="K3529" t="str">
        <f>IF(AND(I3529&gt;600,I3529&lt;=1000),"600-1000CC",IF(AND(I3529&gt;1000,I3529&lt;=2000),"1000-2000CC",IF(AND(I3529&gt;2000,I3529&lt;=3000),"2000-3000CC",IF(AND(I3529&gt;3000,I3529&lt;=4000),"3000-4000CC",IF(AND(I3529&gt;4000,I3529&lt;=5000),"4000-5000CC",IF(AND(I3529&gt;5000,I3529&lt;=6000),"&gt;5000CC"))))))</f>
        <v>1000-2000CC</v>
      </c>
    </row>
    <row r="3530" spans="1:11" x14ac:dyDescent="0.3">
      <c r="A3530">
        <v>3578</v>
      </c>
      <c r="B3530" t="s">
        <v>60</v>
      </c>
      <c r="C3530" s="10">
        <v>4.0999999999999996</v>
      </c>
      <c r="D3530" s="3">
        <v>110000</v>
      </c>
      <c r="E3530" t="s">
        <v>7</v>
      </c>
      <c r="F3530" t="s">
        <v>8</v>
      </c>
      <c r="G3530" t="s">
        <v>75</v>
      </c>
      <c r="H3530">
        <v>2014</v>
      </c>
      <c r="I3530">
        <v>1396</v>
      </c>
      <c r="J3530" t="s">
        <v>10</v>
      </c>
      <c r="K3530" t="str">
        <f>IF(AND(I3530&gt;600,I3530&lt;=1000),"600-1000CC",IF(AND(I3530&gt;1000,I3530&lt;=2000),"1000-2000CC",IF(AND(I3530&gt;2000,I3530&lt;=3000),"2000-3000CC",IF(AND(I3530&gt;3000,I3530&lt;=4000),"3000-4000CC",IF(AND(I3530&gt;4000,I3530&lt;=5000),"4000-5000CC",IF(AND(I3530&gt;5000,I3530&lt;=6000),"&gt;5000CC"))))))</f>
        <v>1000-2000CC</v>
      </c>
    </row>
    <row r="3531" spans="1:11" x14ac:dyDescent="0.3">
      <c r="A3531">
        <v>3646</v>
      </c>
      <c r="B3531" t="s">
        <v>736</v>
      </c>
      <c r="C3531" s="10">
        <v>4.0999999999999996</v>
      </c>
      <c r="D3531" s="3">
        <v>120000</v>
      </c>
      <c r="E3531" t="s">
        <v>7</v>
      </c>
      <c r="F3531" t="s">
        <v>8</v>
      </c>
      <c r="G3531" t="s">
        <v>75</v>
      </c>
      <c r="H3531">
        <v>2011</v>
      </c>
      <c r="I3531">
        <v>1248</v>
      </c>
      <c r="J3531" t="s">
        <v>10</v>
      </c>
      <c r="K3531" t="str">
        <f>IF(AND(I3531&gt;600,I3531&lt;=1000),"600-1000CC",IF(AND(I3531&gt;1000,I3531&lt;=2000),"1000-2000CC",IF(AND(I3531&gt;2000,I3531&lt;=3000),"2000-3000CC",IF(AND(I3531&gt;3000,I3531&lt;=4000),"3000-4000CC",IF(AND(I3531&gt;4000,I3531&lt;=5000),"4000-5000CC",IF(AND(I3531&gt;5000,I3531&lt;=6000),"&gt;5000CC"))))))</f>
        <v>1000-2000CC</v>
      </c>
    </row>
    <row r="3532" spans="1:11" x14ac:dyDescent="0.3">
      <c r="A3532">
        <v>3814</v>
      </c>
      <c r="B3532" t="s">
        <v>430</v>
      </c>
      <c r="C3532" s="10">
        <v>4.0999999999999996</v>
      </c>
      <c r="D3532" s="3">
        <v>60000</v>
      </c>
      <c r="E3532" t="s">
        <v>7</v>
      </c>
      <c r="F3532" t="s">
        <v>8</v>
      </c>
      <c r="G3532" t="s">
        <v>9</v>
      </c>
      <c r="H3532">
        <v>2013</v>
      </c>
      <c r="I3532">
        <v>1364</v>
      </c>
      <c r="J3532" t="s">
        <v>10</v>
      </c>
      <c r="K3532" t="str">
        <f>IF(AND(I3532&gt;600,I3532&lt;=1000),"600-1000CC",IF(AND(I3532&gt;1000,I3532&lt;=2000),"1000-2000CC",IF(AND(I3532&gt;2000,I3532&lt;=3000),"2000-3000CC",IF(AND(I3532&gt;3000,I3532&lt;=4000),"3000-4000CC",IF(AND(I3532&gt;4000,I3532&lt;=5000),"4000-5000CC",IF(AND(I3532&gt;5000,I3532&lt;=6000),"&gt;5000CC"))))))</f>
        <v>1000-2000CC</v>
      </c>
    </row>
    <row r="3533" spans="1:11" x14ac:dyDescent="0.3">
      <c r="A3533">
        <v>3911</v>
      </c>
      <c r="B3533" t="s">
        <v>361</v>
      </c>
      <c r="C3533" s="10">
        <v>4.0999999999999996</v>
      </c>
      <c r="D3533" s="3">
        <v>70000</v>
      </c>
      <c r="E3533" t="s">
        <v>12</v>
      </c>
      <c r="F3533" t="s">
        <v>8</v>
      </c>
      <c r="G3533" t="s">
        <v>75</v>
      </c>
      <c r="H3533">
        <v>2014</v>
      </c>
      <c r="I3533">
        <v>1197</v>
      </c>
      <c r="J3533" t="s">
        <v>10</v>
      </c>
      <c r="K3533" t="str">
        <f>IF(AND(I3533&gt;600,I3533&lt;=1000),"600-1000CC",IF(AND(I3533&gt;1000,I3533&lt;=2000),"1000-2000CC",IF(AND(I3533&gt;2000,I3533&lt;=3000),"2000-3000CC",IF(AND(I3533&gt;3000,I3533&lt;=4000),"3000-4000CC",IF(AND(I3533&gt;4000,I3533&lt;=5000),"4000-5000CC",IF(AND(I3533&gt;5000,I3533&lt;=6000),"&gt;5000CC"))))))</f>
        <v>1000-2000CC</v>
      </c>
    </row>
    <row r="3534" spans="1:11" x14ac:dyDescent="0.3">
      <c r="A3534">
        <v>3953</v>
      </c>
      <c r="B3534" t="s">
        <v>1109</v>
      </c>
      <c r="C3534" s="10">
        <v>4.0999999999999996</v>
      </c>
      <c r="D3534" s="3">
        <v>4757</v>
      </c>
      <c r="E3534" t="s">
        <v>12</v>
      </c>
      <c r="F3534" t="s">
        <v>8</v>
      </c>
      <c r="G3534" t="s">
        <v>9</v>
      </c>
      <c r="H3534">
        <v>2022</v>
      </c>
      <c r="I3534">
        <v>1197</v>
      </c>
      <c r="J3534" t="s">
        <v>10</v>
      </c>
      <c r="K3534" t="str">
        <f>IF(AND(I3534&gt;600,I3534&lt;=1000),"600-1000CC",IF(AND(I3534&gt;1000,I3534&lt;=2000),"1000-2000CC",IF(AND(I3534&gt;2000,I3534&lt;=3000),"2000-3000CC",IF(AND(I3534&gt;3000,I3534&lt;=4000),"3000-4000CC",IF(AND(I3534&gt;4000,I3534&lt;=5000),"4000-5000CC",IF(AND(I3534&gt;5000,I3534&lt;=6000),"&gt;5000CC"))))))</f>
        <v>1000-2000CC</v>
      </c>
    </row>
    <row r="3535" spans="1:11" x14ac:dyDescent="0.3">
      <c r="A3535">
        <v>4087</v>
      </c>
      <c r="B3535" t="s">
        <v>629</v>
      </c>
      <c r="C3535" s="10">
        <v>4.0999999999999996</v>
      </c>
      <c r="D3535" s="3">
        <v>115000</v>
      </c>
      <c r="E3535" t="s">
        <v>7</v>
      </c>
      <c r="F3535" t="s">
        <v>8</v>
      </c>
      <c r="G3535" t="s">
        <v>9</v>
      </c>
      <c r="H3535">
        <v>2016</v>
      </c>
      <c r="I3535">
        <v>2755</v>
      </c>
      <c r="J3535" t="s">
        <v>10</v>
      </c>
      <c r="K3535" t="str">
        <f>IF(AND(I3535&gt;600,I3535&lt;=1000),"600-1000CC",IF(AND(I3535&gt;1000,I3535&lt;=2000),"1000-2000CC",IF(AND(I3535&gt;2000,I3535&lt;=3000),"2000-3000CC",IF(AND(I3535&gt;3000,I3535&lt;=4000),"3000-4000CC",IF(AND(I3535&gt;4000,I3535&lt;=5000),"4000-5000CC",IF(AND(I3535&gt;5000,I3535&lt;=6000),"&gt;5000CC"))))))</f>
        <v>2000-3000CC</v>
      </c>
    </row>
    <row r="3536" spans="1:11" x14ac:dyDescent="0.3">
      <c r="A3536">
        <v>4435</v>
      </c>
      <c r="B3536" t="s">
        <v>1354</v>
      </c>
      <c r="C3536" s="10">
        <v>4.0999999999999996</v>
      </c>
      <c r="D3536" s="3">
        <v>50000</v>
      </c>
      <c r="E3536" t="s">
        <v>12</v>
      </c>
      <c r="F3536" t="s">
        <v>8</v>
      </c>
      <c r="G3536" t="s">
        <v>27</v>
      </c>
      <c r="H3536">
        <v>2020</v>
      </c>
      <c r="I3536">
        <v>1498</v>
      </c>
      <c r="J3536" t="s">
        <v>10</v>
      </c>
      <c r="K3536" t="str">
        <f>IF(AND(I3536&gt;600,I3536&lt;=1000),"600-1000CC",IF(AND(I3536&gt;1000,I3536&lt;=2000),"1000-2000CC",IF(AND(I3536&gt;2000,I3536&lt;=3000),"2000-3000CC",IF(AND(I3536&gt;3000,I3536&lt;=4000),"3000-4000CC",IF(AND(I3536&gt;4000,I3536&lt;=5000),"4000-5000CC",IF(AND(I3536&gt;5000,I3536&lt;=6000),"&gt;5000CC"))))))</f>
        <v>1000-2000CC</v>
      </c>
    </row>
    <row r="3537" spans="1:11" x14ac:dyDescent="0.3">
      <c r="A3537">
        <v>5274</v>
      </c>
      <c r="B3537" t="s">
        <v>629</v>
      </c>
      <c r="C3537" s="10">
        <v>4.0999999999999996</v>
      </c>
      <c r="D3537" s="3">
        <v>115000</v>
      </c>
      <c r="E3537" t="s">
        <v>7</v>
      </c>
      <c r="F3537" t="s">
        <v>8</v>
      </c>
      <c r="G3537" t="s">
        <v>9</v>
      </c>
      <c r="H3537">
        <v>2016</v>
      </c>
      <c r="I3537">
        <v>1991</v>
      </c>
      <c r="J3537" t="s">
        <v>10</v>
      </c>
      <c r="K3537" t="str">
        <f>IF(AND(I3537&gt;600,I3537&lt;=1000),"600-1000CC",IF(AND(I3537&gt;1000,I3537&lt;=2000),"1000-2000CC",IF(AND(I3537&gt;2000,I3537&lt;=3000),"2000-3000CC",IF(AND(I3537&gt;3000,I3537&lt;=4000),"3000-4000CC",IF(AND(I3537&gt;4000,I3537&lt;=5000),"4000-5000CC",IF(AND(I3537&gt;5000,I3537&lt;=6000),"&gt;5000CC"))))))</f>
        <v>1000-2000CC</v>
      </c>
    </row>
    <row r="3538" spans="1:11" x14ac:dyDescent="0.3">
      <c r="A3538">
        <v>5327</v>
      </c>
      <c r="B3538" t="s">
        <v>390</v>
      </c>
      <c r="C3538" s="10">
        <v>4.0999999999999996</v>
      </c>
      <c r="D3538" s="3">
        <v>80000</v>
      </c>
      <c r="E3538" t="s">
        <v>7</v>
      </c>
      <c r="F3538" t="s">
        <v>13</v>
      </c>
      <c r="G3538" t="s">
        <v>75</v>
      </c>
      <c r="H3538">
        <v>2012</v>
      </c>
      <c r="I3538">
        <v>1120</v>
      </c>
      <c r="J3538" t="s">
        <v>61</v>
      </c>
      <c r="K3538" t="str">
        <f>IF(AND(I3538&gt;600,I3538&lt;=1000),"600-1000CC",IF(AND(I3538&gt;1000,I3538&lt;=2000),"1000-2000CC",IF(AND(I3538&gt;2000,I3538&lt;=3000),"2000-3000CC",IF(AND(I3538&gt;3000,I3538&lt;=4000),"3000-4000CC",IF(AND(I3538&gt;4000,I3538&lt;=5000),"4000-5000CC",IF(AND(I3538&gt;5000,I3538&lt;=6000),"&gt;5000CC"))))))</f>
        <v>1000-2000CC</v>
      </c>
    </row>
    <row r="3539" spans="1:11" x14ac:dyDescent="0.3">
      <c r="A3539">
        <v>4147</v>
      </c>
      <c r="B3539" t="s">
        <v>1109</v>
      </c>
      <c r="C3539" s="10">
        <v>4.09</v>
      </c>
      <c r="D3539" s="3">
        <v>5550</v>
      </c>
      <c r="E3539" t="s">
        <v>12</v>
      </c>
      <c r="F3539" t="s">
        <v>8</v>
      </c>
      <c r="G3539" t="s">
        <v>9</v>
      </c>
      <c r="H3539">
        <v>2022</v>
      </c>
      <c r="I3539">
        <v>1582</v>
      </c>
      <c r="J3539" t="s">
        <v>10</v>
      </c>
      <c r="K3539" t="str">
        <f>IF(AND(I3539&gt;600,I3539&lt;=1000),"600-1000CC",IF(AND(I3539&gt;1000,I3539&lt;=2000),"1000-2000CC",IF(AND(I3539&gt;2000,I3539&lt;=3000),"2000-3000CC",IF(AND(I3539&gt;3000,I3539&lt;=4000),"3000-4000CC",IF(AND(I3539&gt;4000,I3539&lt;=5000),"4000-5000CC",IF(AND(I3539&gt;5000,I3539&lt;=6000),"&gt;5000CC"))))))</f>
        <v>1000-2000CC</v>
      </c>
    </row>
    <row r="3540" spans="1:11" x14ac:dyDescent="0.3">
      <c r="A3540">
        <v>4552</v>
      </c>
      <c r="B3540" t="s">
        <v>572</v>
      </c>
      <c r="C3540" s="10">
        <v>4.09</v>
      </c>
      <c r="D3540" s="3">
        <v>93703</v>
      </c>
      <c r="E3540" t="s">
        <v>12</v>
      </c>
      <c r="F3540" t="s">
        <v>8</v>
      </c>
      <c r="G3540" t="s">
        <v>244</v>
      </c>
      <c r="H3540">
        <v>2013</v>
      </c>
      <c r="I3540">
        <v>1299</v>
      </c>
      <c r="J3540" t="s">
        <v>10</v>
      </c>
      <c r="K3540" t="str">
        <f>IF(AND(I3540&gt;600,I3540&lt;=1000),"600-1000CC",IF(AND(I3540&gt;1000,I3540&lt;=2000),"1000-2000CC",IF(AND(I3540&gt;2000,I3540&lt;=3000),"2000-3000CC",IF(AND(I3540&gt;3000,I3540&lt;=4000),"3000-4000CC",IF(AND(I3540&gt;4000,I3540&lt;=5000),"4000-5000CC",IF(AND(I3540&gt;5000,I3540&lt;=6000),"&gt;5000CC"))))))</f>
        <v>1000-2000CC</v>
      </c>
    </row>
    <row r="3541" spans="1:11" x14ac:dyDescent="0.3">
      <c r="A3541">
        <v>3779</v>
      </c>
      <c r="B3541" t="s">
        <v>1313</v>
      </c>
      <c r="C3541" s="10">
        <v>4.08</v>
      </c>
      <c r="D3541" s="3">
        <v>51490</v>
      </c>
      <c r="E3541" t="s">
        <v>7</v>
      </c>
      <c r="F3541" t="s">
        <v>8</v>
      </c>
      <c r="G3541" t="s">
        <v>9</v>
      </c>
      <c r="H3541">
        <v>2015</v>
      </c>
      <c r="I3541">
        <v>796</v>
      </c>
      <c r="J3541" t="s">
        <v>61</v>
      </c>
      <c r="K3541" t="str">
        <f>IF(AND(I3541&gt;600,I3541&lt;=1000),"600-1000CC",IF(AND(I3541&gt;1000,I3541&lt;=2000),"1000-2000CC",IF(AND(I3541&gt;2000,I3541&lt;=3000),"2000-3000CC",IF(AND(I3541&gt;3000,I3541&lt;=4000),"3000-4000CC",IF(AND(I3541&gt;4000,I3541&lt;=5000),"4000-5000CC",IF(AND(I3541&gt;5000,I3541&lt;=6000),"&gt;5000CC"))))))</f>
        <v>600-1000CC</v>
      </c>
    </row>
    <row r="3542" spans="1:11" x14ac:dyDescent="0.3">
      <c r="A3542">
        <v>4386</v>
      </c>
      <c r="B3542" t="s">
        <v>32</v>
      </c>
      <c r="C3542" s="10">
        <v>4.08</v>
      </c>
      <c r="D3542" s="3">
        <v>29265</v>
      </c>
      <c r="E3542" t="s">
        <v>12</v>
      </c>
      <c r="F3542" t="s">
        <v>8</v>
      </c>
      <c r="G3542" t="s">
        <v>9</v>
      </c>
      <c r="H3542">
        <v>2015</v>
      </c>
      <c r="I3542">
        <v>1995</v>
      </c>
      <c r="J3542" t="s">
        <v>10</v>
      </c>
      <c r="K3542" t="str">
        <f>IF(AND(I3542&gt;600,I3542&lt;=1000),"600-1000CC",IF(AND(I3542&gt;1000,I3542&lt;=2000),"1000-2000CC",IF(AND(I3542&gt;2000,I3542&lt;=3000),"2000-3000CC",IF(AND(I3542&gt;3000,I3542&lt;=4000),"3000-4000CC",IF(AND(I3542&gt;4000,I3542&lt;=5000),"4000-5000CC",IF(AND(I3542&gt;5000,I3542&lt;=6000),"&gt;5000CC"))))))</f>
        <v>1000-2000CC</v>
      </c>
    </row>
    <row r="3543" spans="1:11" x14ac:dyDescent="0.3">
      <c r="A3543">
        <v>5068</v>
      </c>
      <c r="B3543" t="s">
        <v>1573</v>
      </c>
      <c r="C3543" s="10">
        <v>4.08</v>
      </c>
      <c r="D3543" s="3">
        <v>134156</v>
      </c>
      <c r="E3543" t="s">
        <v>7</v>
      </c>
      <c r="F3543" t="s">
        <v>8</v>
      </c>
      <c r="G3543" t="s">
        <v>9</v>
      </c>
      <c r="H3543">
        <v>2017</v>
      </c>
      <c r="I3543">
        <v>2143</v>
      </c>
      <c r="J3543" t="s">
        <v>61</v>
      </c>
      <c r="K3543" t="str">
        <f>IF(AND(I3543&gt;600,I3543&lt;=1000),"600-1000CC",IF(AND(I3543&gt;1000,I3543&lt;=2000),"1000-2000CC",IF(AND(I3543&gt;2000,I3543&lt;=3000),"2000-3000CC",IF(AND(I3543&gt;3000,I3543&lt;=4000),"3000-4000CC",IF(AND(I3543&gt;4000,I3543&lt;=5000),"4000-5000CC",IF(AND(I3543&gt;5000,I3543&lt;=6000),"&gt;5000CC"))))))</f>
        <v>2000-3000CC</v>
      </c>
    </row>
    <row r="3544" spans="1:11" x14ac:dyDescent="0.3">
      <c r="A3544">
        <v>1071</v>
      </c>
      <c r="B3544" t="s">
        <v>767</v>
      </c>
      <c r="C3544" s="10">
        <v>4.07</v>
      </c>
      <c r="D3544" s="3">
        <v>116064</v>
      </c>
      <c r="E3544" t="s">
        <v>7</v>
      </c>
      <c r="F3544" t="s">
        <v>8</v>
      </c>
      <c r="G3544" t="s">
        <v>27</v>
      </c>
      <c r="H3544">
        <v>2013</v>
      </c>
      <c r="I3544">
        <v>5461</v>
      </c>
      <c r="J3544" t="s">
        <v>10</v>
      </c>
      <c r="K3544" t="str">
        <f>IF(AND(I3544&gt;600,I3544&lt;=1000),"600-1000CC",IF(AND(I3544&gt;1000,I3544&lt;=2000),"1000-2000CC",IF(AND(I3544&gt;2000,I3544&lt;=3000),"2000-3000CC",IF(AND(I3544&gt;3000,I3544&lt;=4000),"3000-4000CC",IF(AND(I3544&gt;4000,I3544&lt;=5000),"4000-5000CC",IF(AND(I3544&gt;5000,I3544&lt;=6000),"&gt;5000CC"))))))</f>
        <v>&gt;5000CC</v>
      </c>
    </row>
    <row r="3545" spans="1:11" x14ac:dyDescent="0.3">
      <c r="A3545">
        <v>4753</v>
      </c>
      <c r="B3545" t="s">
        <v>1617</v>
      </c>
      <c r="C3545" s="10">
        <v>4.07</v>
      </c>
      <c r="D3545" s="3">
        <v>137286</v>
      </c>
      <c r="E3545" t="s">
        <v>7</v>
      </c>
      <c r="F3545" t="s">
        <v>8</v>
      </c>
      <c r="G3545" t="s">
        <v>9</v>
      </c>
      <c r="H3545">
        <v>2014</v>
      </c>
      <c r="I3545">
        <v>1499</v>
      </c>
      <c r="J3545" t="s">
        <v>10</v>
      </c>
      <c r="K3545" t="str">
        <f>IF(AND(I3545&gt;600,I3545&lt;=1000),"600-1000CC",IF(AND(I3545&gt;1000,I3545&lt;=2000),"1000-2000CC",IF(AND(I3545&gt;2000,I3545&lt;=3000),"2000-3000CC",IF(AND(I3545&gt;3000,I3545&lt;=4000),"3000-4000CC",IF(AND(I3545&gt;4000,I3545&lt;=5000),"4000-5000CC",IF(AND(I3545&gt;5000,I3545&lt;=6000),"&gt;5000CC"))))))</f>
        <v>1000-2000CC</v>
      </c>
    </row>
    <row r="3546" spans="1:11" x14ac:dyDescent="0.3">
      <c r="A3546">
        <v>5176</v>
      </c>
      <c r="B3546" t="s">
        <v>1872</v>
      </c>
      <c r="C3546" s="10">
        <v>4.07</v>
      </c>
      <c r="D3546" s="3">
        <v>48096</v>
      </c>
      <c r="E3546" t="s">
        <v>12</v>
      </c>
      <c r="F3546" t="s">
        <v>8</v>
      </c>
      <c r="G3546" t="s">
        <v>27</v>
      </c>
      <c r="H3546">
        <v>2012</v>
      </c>
      <c r="I3546">
        <v>1599</v>
      </c>
      <c r="J3546" t="s">
        <v>10</v>
      </c>
      <c r="K3546" t="str">
        <f>IF(AND(I3546&gt;600,I3546&lt;=1000),"600-1000CC",IF(AND(I3546&gt;1000,I3546&lt;=2000),"1000-2000CC",IF(AND(I3546&gt;2000,I3546&lt;=3000),"2000-3000CC",IF(AND(I3546&gt;3000,I3546&lt;=4000),"3000-4000CC",IF(AND(I3546&gt;4000,I3546&lt;=5000),"4000-5000CC",IF(AND(I3546&gt;5000,I3546&lt;=6000),"&gt;5000CC"))))))</f>
        <v>1000-2000CC</v>
      </c>
    </row>
    <row r="3547" spans="1:11" x14ac:dyDescent="0.3">
      <c r="A3547">
        <v>1242</v>
      </c>
      <c r="B3547" t="s">
        <v>330</v>
      </c>
      <c r="C3547" s="10">
        <v>4.0599999999999996</v>
      </c>
      <c r="D3547" s="3">
        <v>30346</v>
      </c>
      <c r="E3547" t="s">
        <v>12</v>
      </c>
      <c r="F3547" t="s">
        <v>8</v>
      </c>
      <c r="G3547" t="s">
        <v>9</v>
      </c>
      <c r="H3547">
        <v>2016</v>
      </c>
      <c r="I3547">
        <v>1248</v>
      </c>
      <c r="J3547" t="s">
        <v>10</v>
      </c>
      <c r="K3547" t="str">
        <f>IF(AND(I3547&gt;600,I3547&lt;=1000),"600-1000CC",IF(AND(I3547&gt;1000,I3547&lt;=2000),"1000-2000CC",IF(AND(I3547&gt;2000,I3547&lt;=3000),"2000-3000CC",IF(AND(I3547&gt;3000,I3547&lt;=4000),"3000-4000CC",IF(AND(I3547&gt;4000,I3547&lt;=5000),"4000-5000CC",IF(AND(I3547&gt;5000,I3547&lt;=6000),"&gt;5000CC"))))))</f>
        <v>1000-2000CC</v>
      </c>
    </row>
    <row r="3548" spans="1:11" x14ac:dyDescent="0.3">
      <c r="A3548">
        <v>1580</v>
      </c>
      <c r="B3548" t="s">
        <v>330</v>
      </c>
      <c r="C3548" s="10">
        <v>4.0599999999999996</v>
      </c>
      <c r="D3548" s="3">
        <v>30346</v>
      </c>
      <c r="E3548" t="s">
        <v>12</v>
      </c>
      <c r="F3548" t="s">
        <v>8</v>
      </c>
      <c r="G3548" t="s">
        <v>9</v>
      </c>
      <c r="H3548">
        <v>2016</v>
      </c>
      <c r="I3548">
        <v>1248</v>
      </c>
      <c r="J3548" t="s">
        <v>10</v>
      </c>
      <c r="K3548" t="str">
        <f>IF(AND(I3548&gt;600,I3548&lt;=1000),"600-1000CC",IF(AND(I3548&gt;1000,I3548&lt;=2000),"1000-2000CC",IF(AND(I3548&gt;2000,I3548&lt;=3000),"2000-3000CC",IF(AND(I3548&gt;3000,I3548&lt;=4000),"3000-4000CC",IF(AND(I3548&gt;4000,I3548&lt;=5000),"4000-5000CC",IF(AND(I3548&gt;5000,I3548&lt;=6000),"&gt;5000CC"))))))</f>
        <v>1000-2000CC</v>
      </c>
    </row>
    <row r="3549" spans="1:11" x14ac:dyDescent="0.3">
      <c r="A3549">
        <v>2621</v>
      </c>
      <c r="B3549" t="s">
        <v>460</v>
      </c>
      <c r="C3549" s="10">
        <v>4.05</v>
      </c>
      <c r="D3549" s="3">
        <v>40000</v>
      </c>
      <c r="E3549" t="s">
        <v>7</v>
      </c>
      <c r="F3549" t="s">
        <v>8</v>
      </c>
      <c r="G3549" t="s">
        <v>27</v>
      </c>
      <c r="H3549">
        <v>2015</v>
      </c>
      <c r="I3549">
        <v>1197</v>
      </c>
      <c r="J3549" t="s">
        <v>61</v>
      </c>
      <c r="K3549" t="str">
        <f>IF(AND(I3549&gt;600,I3549&lt;=1000),"600-1000CC",IF(AND(I3549&gt;1000,I3549&lt;=2000),"1000-2000CC",IF(AND(I3549&gt;2000,I3549&lt;=3000),"2000-3000CC",IF(AND(I3549&gt;3000,I3549&lt;=4000),"3000-4000CC",IF(AND(I3549&gt;4000,I3549&lt;=5000),"4000-5000CC",IF(AND(I3549&gt;5000,I3549&lt;=6000),"&gt;5000CC"))))))</f>
        <v>1000-2000CC</v>
      </c>
    </row>
    <row r="3550" spans="1:11" x14ac:dyDescent="0.3">
      <c r="A3550">
        <v>4572</v>
      </c>
      <c r="B3550" t="s">
        <v>785</v>
      </c>
      <c r="C3550" s="10">
        <v>4.04</v>
      </c>
      <c r="D3550" s="3">
        <v>80176</v>
      </c>
      <c r="E3550" t="s">
        <v>12</v>
      </c>
      <c r="F3550" t="s">
        <v>8</v>
      </c>
      <c r="G3550" t="s">
        <v>9</v>
      </c>
      <c r="H3550">
        <v>2018</v>
      </c>
      <c r="I3550">
        <v>998</v>
      </c>
      <c r="J3550" t="s">
        <v>10</v>
      </c>
      <c r="K3550" t="str">
        <f>IF(AND(I3550&gt;600,I3550&lt;=1000),"600-1000CC",IF(AND(I3550&gt;1000,I3550&lt;=2000),"1000-2000CC",IF(AND(I3550&gt;2000,I3550&lt;=3000),"2000-3000CC",IF(AND(I3550&gt;3000,I3550&lt;=4000),"3000-4000CC",IF(AND(I3550&gt;4000,I3550&lt;=5000),"4000-5000CC",IF(AND(I3550&gt;5000,I3550&lt;=6000),"&gt;5000CC"))))))</f>
        <v>600-1000CC</v>
      </c>
    </row>
    <row r="3551" spans="1:11" x14ac:dyDescent="0.3">
      <c r="A3551">
        <v>977</v>
      </c>
      <c r="B3551" t="s">
        <v>718</v>
      </c>
      <c r="C3551" s="10">
        <v>4.03</v>
      </c>
      <c r="D3551" s="3">
        <v>35000</v>
      </c>
      <c r="E3551" t="s">
        <v>242</v>
      </c>
      <c r="F3551" t="s">
        <v>8</v>
      </c>
      <c r="G3551" t="s">
        <v>9</v>
      </c>
      <c r="H3551">
        <v>2021</v>
      </c>
      <c r="I3551">
        <v>1196</v>
      </c>
      <c r="J3551" t="s">
        <v>10</v>
      </c>
      <c r="K3551" t="str">
        <f>IF(AND(I3551&gt;600,I3551&lt;=1000),"600-1000CC",IF(AND(I3551&gt;1000,I3551&lt;=2000),"1000-2000CC",IF(AND(I3551&gt;2000,I3551&lt;=3000),"2000-3000CC",IF(AND(I3551&gt;3000,I3551&lt;=4000),"3000-4000CC",IF(AND(I3551&gt;4000,I3551&lt;=5000),"4000-5000CC",IF(AND(I3551&gt;5000,I3551&lt;=6000),"&gt;5000CC"))))))</f>
        <v>1000-2000CC</v>
      </c>
    </row>
    <row r="3552" spans="1:11" x14ac:dyDescent="0.3">
      <c r="A3552">
        <v>2931</v>
      </c>
      <c r="B3552" t="s">
        <v>1317</v>
      </c>
      <c r="C3552" s="10">
        <v>4.0199999999999996</v>
      </c>
      <c r="D3552" s="3">
        <v>25424</v>
      </c>
      <c r="E3552" t="s">
        <v>12</v>
      </c>
      <c r="F3552" t="s">
        <v>8</v>
      </c>
      <c r="G3552" t="s">
        <v>9</v>
      </c>
      <c r="H3552">
        <v>2019</v>
      </c>
      <c r="I3552">
        <v>1248</v>
      </c>
      <c r="J3552" t="s">
        <v>10</v>
      </c>
      <c r="K3552" t="str">
        <f>IF(AND(I3552&gt;600,I3552&lt;=1000),"600-1000CC",IF(AND(I3552&gt;1000,I3552&lt;=2000),"1000-2000CC",IF(AND(I3552&gt;2000,I3552&lt;=3000),"2000-3000CC",IF(AND(I3552&gt;3000,I3552&lt;=4000),"3000-4000CC",IF(AND(I3552&gt;4000,I3552&lt;=5000),"4000-5000CC",IF(AND(I3552&gt;5000,I3552&lt;=6000),"&gt;5000CC"))))))</f>
        <v>1000-2000CC</v>
      </c>
    </row>
    <row r="3553" spans="1:11" x14ac:dyDescent="0.3">
      <c r="A3553">
        <v>3844</v>
      </c>
      <c r="B3553" t="s">
        <v>405</v>
      </c>
      <c r="C3553" s="10">
        <v>4.0199999999999996</v>
      </c>
      <c r="D3553" s="3">
        <v>25000</v>
      </c>
      <c r="E3553" t="s">
        <v>12</v>
      </c>
      <c r="F3553" t="s">
        <v>8</v>
      </c>
      <c r="G3553" t="s">
        <v>9</v>
      </c>
      <c r="H3553">
        <v>2019</v>
      </c>
      <c r="I3553">
        <v>998</v>
      </c>
      <c r="J3553" t="s">
        <v>61</v>
      </c>
      <c r="K3553" t="str">
        <f>IF(AND(I3553&gt;600,I3553&lt;=1000),"600-1000CC",IF(AND(I3553&gt;1000,I3553&lt;=2000),"1000-2000CC",IF(AND(I3553&gt;2000,I3553&lt;=3000),"2000-3000CC",IF(AND(I3553&gt;3000,I3553&lt;=4000),"3000-4000CC",IF(AND(I3553&gt;4000,I3553&lt;=5000),"4000-5000CC",IF(AND(I3553&gt;5000,I3553&lt;=6000),"&gt;5000CC"))))))</f>
        <v>600-1000CC</v>
      </c>
    </row>
    <row r="3554" spans="1:11" x14ac:dyDescent="0.3">
      <c r="A3554">
        <v>2438</v>
      </c>
      <c r="B3554" t="s">
        <v>84</v>
      </c>
      <c r="C3554" s="10">
        <v>4.01</v>
      </c>
      <c r="D3554" s="3">
        <v>77960</v>
      </c>
      <c r="E3554" t="s">
        <v>12</v>
      </c>
      <c r="F3554" t="s">
        <v>8</v>
      </c>
      <c r="G3554" t="s">
        <v>27</v>
      </c>
      <c r="H3554">
        <v>2012</v>
      </c>
      <c r="I3554">
        <v>1086</v>
      </c>
      <c r="J3554" t="s">
        <v>10</v>
      </c>
      <c r="K3554" t="str">
        <f>IF(AND(I3554&gt;600,I3554&lt;=1000),"600-1000CC",IF(AND(I3554&gt;1000,I3554&lt;=2000),"1000-2000CC",IF(AND(I3554&gt;2000,I3554&lt;=3000),"2000-3000CC",IF(AND(I3554&gt;3000,I3554&lt;=4000),"3000-4000CC",IF(AND(I3554&gt;4000,I3554&lt;=5000),"4000-5000CC",IF(AND(I3554&gt;5000,I3554&lt;=6000),"&gt;5000CC"))))))</f>
        <v>1000-2000CC</v>
      </c>
    </row>
    <row r="3555" spans="1:11" x14ac:dyDescent="0.3">
      <c r="A3555">
        <v>4607</v>
      </c>
      <c r="B3555" t="s">
        <v>160</v>
      </c>
      <c r="C3555" s="10">
        <v>4.01</v>
      </c>
      <c r="D3555" s="3">
        <v>69733</v>
      </c>
      <c r="E3555" t="s">
        <v>12</v>
      </c>
      <c r="F3555" t="s">
        <v>8</v>
      </c>
      <c r="G3555" t="s">
        <v>9</v>
      </c>
      <c r="H3555">
        <v>2011</v>
      </c>
      <c r="I3555">
        <v>1461</v>
      </c>
      <c r="J3555" t="s">
        <v>10</v>
      </c>
      <c r="K3555" t="str">
        <f>IF(AND(I3555&gt;600,I3555&lt;=1000),"600-1000CC",IF(AND(I3555&gt;1000,I3555&lt;=2000),"1000-2000CC",IF(AND(I3555&gt;2000,I3555&lt;=3000),"2000-3000CC",IF(AND(I3555&gt;3000,I3555&lt;=4000),"3000-4000CC",IF(AND(I3555&gt;4000,I3555&lt;=5000),"4000-5000CC",IF(AND(I3555&gt;5000,I3555&lt;=6000),"&gt;5000CC"))))))</f>
        <v>1000-2000CC</v>
      </c>
    </row>
    <row r="3556" spans="1:11" x14ac:dyDescent="0.3">
      <c r="A3556">
        <v>76</v>
      </c>
      <c r="B3556" t="s">
        <v>84</v>
      </c>
      <c r="C3556" s="10">
        <v>4</v>
      </c>
      <c r="D3556" s="3">
        <v>48000</v>
      </c>
      <c r="E3556" t="s">
        <v>12</v>
      </c>
      <c r="F3556" t="s">
        <v>8</v>
      </c>
      <c r="G3556" t="s">
        <v>9</v>
      </c>
      <c r="H3556">
        <v>2012</v>
      </c>
      <c r="I3556">
        <v>1497</v>
      </c>
      <c r="J3556" t="s">
        <v>10</v>
      </c>
      <c r="K3556" t="str">
        <f>IF(AND(I3556&gt;600,I3556&lt;=1000),"600-1000CC",IF(AND(I3556&gt;1000,I3556&lt;=2000),"1000-2000CC",IF(AND(I3556&gt;2000,I3556&lt;=3000),"2000-3000CC",IF(AND(I3556&gt;3000,I3556&lt;=4000),"3000-4000CC",IF(AND(I3556&gt;4000,I3556&lt;=5000),"4000-5000CC",IF(AND(I3556&gt;5000,I3556&lt;=6000),"&gt;5000CC"))))))</f>
        <v>1000-2000CC</v>
      </c>
    </row>
    <row r="3557" spans="1:11" x14ac:dyDescent="0.3">
      <c r="A3557">
        <v>152</v>
      </c>
      <c r="B3557" t="s">
        <v>154</v>
      </c>
      <c r="C3557" s="10">
        <v>4</v>
      </c>
      <c r="D3557" s="3">
        <v>110000</v>
      </c>
      <c r="E3557" t="s">
        <v>7</v>
      </c>
      <c r="F3557" t="s">
        <v>8</v>
      </c>
      <c r="G3557" t="s">
        <v>27</v>
      </c>
      <c r="H3557">
        <v>2005</v>
      </c>
      <c r="I3557">
        <v>2953</v>
      </c>
      <c r="J3557" t="s">
        <v>61</v>
      </c>
      <c r="K3557" t="str">
        <f>IF(AND(I3557&gt;600,I3557&lt;=1000),"600-1000CC",IF(AND(I3557&gt;1000,I3557&lt;=2000),"1000-2000CC",IF(AND(I3557&gt;2000,I3557&lt;=3000),"2000-3000CC",IF(AND(I3557&gt;3000,I3557&lt;=4000),"3000-4000CC",IF(AND(I3557&gt;4000,I3557&lt;=5000),"4000-5000CC",IF(AND(I3557&gt;5000,I3557&lt;=6000),"&gt;5000CC"))))))</f>
        <v>2000-3000CC</v>
      </c>
    </row>
    <row r="3558" spans="1:11" x14ac:dyDescent="0.3">
      <c r="A3558">
        <v>193</v>
      </c>
      <c r="B3558" t="s">
        <v>187</v>
      </c>
      <c r="C3558" s="10">
        <v>4</v>
      </c>
      <c r="D3558" s="3">
        <v>40000</v>
      </c>
      <c r="E3558" t="s">
        <v>12</v>
      </c>
      <c r="F3558" t="s">
        <v>13</v>
      </c>
      <c r="G3558" t="s">
        <v>9</v>
      </c>
      <c r="H3558">
        <v>2009</v>
      </c>
      <c r="I3558">
        <v>1497</v>
      </c>
      <c r="J3558" t="s">
        <v>10</v>
      </c>
      <c r="K3558" t="str">
        <f>IF(AND(I3558&gt;600,I3558&lt;=1000),"600-1000CC",IF(AND(I3558&gt;1000,I3558&lt;=2000),"1000-2000CC",IF(AND(I3558&gt;2000,I3558&lt;=3000),"2000-3000CC",IF(AND(I3558&gt;3000,I3558&lt;=4000),"3000-4000CC",IF(AND(I3558&gt;4000,I3558&lt;=5000),"4000-5000CC",IF(AND(I3558&gt;5000,I3558&lt;=6000),"&gt;5000CC"))))))</f>
        <v>1000-2000CC</v>
      </c>
    </row>
    <row r="3559" spans="1:11" x14ac:dyDescent="0.3">
      <c r="A3559">
        <v>286</v>
      </c>
      <c r="B3559" t="s">
        <v>269</v>
      </c>
      <c r="C3559" s="10">
        <v>4</v>
      </c>
      <c r="D3559" s="3">
        <v>132596</v>
      </c>
      <c r="E3559" t="s">
        <v>12</v>
      </c>
      <c r="F3559" t="s">
        <v>8</v>
      </c>
      <c r="G3559" t="s">
        <v>27</v>
      </c>
      <c r="H3559">
        <v>2004</v>
      </c>
      <c r="I3559">
        <v>993</v>
      </c>
      <c r="J3559" t="s">
        <v>10</v>
      </c>
      <c r="K3559" t="str">
        <f>IF(AND(I3559&gt;600,I3559&lt;=1000),"600-1000CC",IF(AND(I3559&gt;1000,I3559&lt;=2000),"1000-2000CC",IF(AND(I3559&gt;2000,I3559&lt;=3000),"2000-3000CC",IF(AND(I3559&gt;3000,I3559&lt;=4000),"3000-4000CC",IF(AND(I3559&gt;4000,I3559&lt;=5000),"4000-5000CC",IF(AND(I3559&gt;5000,I3559&lt;=6000),"&gt;5000CC"))))))</f>
        <v>600-1000CC</v>
      </c>
    </row>
    <row r="3560" spans="1:11" x14ac:dyDescent="0.3">
      <c r="A3560">
        <v>629</v>
      </c>
      <c r="B3560" t="s">
        <v>517</v>
      </c>
      <c r="C3560" s="10">
        <v>4</v>
      </c>
      <c r="D3560" s="3">
        <v>90592</v>
      </c>
      <c r="E3560" t="s">
        <v>12</v>
      </c>
      <c r="F3560" t="s">
        <v>13</v>
      </c>
      <c r="G3560" t="s">
        <v>9</v>
      </c>
      <c r="H3560">
        <v>2013</v>
      </c>
      <c r="I3560">
        <v>1995</v>
      </c>
      <c r="J3560" t="s">
        <v>10</v>
      </c>
      <c r="K3560" t="str">
        <f>IF(AND(I3560&gt;600,I3560&lt;=1000),"600-1000CC",IF(AND(I3560&gt;1000,I3560&lt;=2000),"1000-2000CC",IF(AND(I3560&gt;2000,I3560&lt;=3000),"2000-3000CC",IF(AND(I3560&gt;3000,I3560&lt;=4000),"3000-4000CC",IF(AND(I3560&gt;4000,I3560&lt;=5000),"4000-5000CC",IF(AND(I3560&gt;5000,I3560&lt;=6000),"&gt;5000CC"))))))</f>
        <v>1000-2000CC</v>
      </c>
    </row>
    <row r="3561" spans="1:11" x14ac:dyDescent="0.3">
      <c r="A3561">
        <v>742</v>
      </c>
      <c r="B3561" t="s">
        <v>495</v>
      </c>
      <c r="C3561" s="10">
        <v>4</v>
      </c>
      <c r="D3561" s="3">
        <v>25000</v>
      </c>
      <c r="E3561" t="s">
        <v>242</v>
      </c>
      <c r="F3561" t="s">
        <v>8</v>
      </c>
      <c r="G3561" t="s">
        <v>27</v>
      </c>
      <c r="H3561">
        <v>2018</v>
      </c>
      <c r="I3561">
        <v>995</v>
      </c>
      <c r="J3561" t="s">
        <v>10</v>
      </c>
      <c r="K3561" t="str">
        <f>IF(AND(I3561&gt;600,I3561&lt;=1000),"600-1000CC",IF(AND(I3561&gt;1000,I3561&lt;=2000),"1000-2000CC",IF(AND(I3561&gt;2000,I3561&lt;=3000),"2000-3000CC",IF(AND(I3561&gt;3000,I3561&lt;=4000),"3000-4000CC",IF(AND(I3561&gt;4000,I3561&lt;=5000),"4000-5000CC",IF(AND(I3561&gt;5000,I3561&lt;=6000),"&gt;5000CC"))))))</f>
        <v>600-1000CC</v>
      </c>
    </row>
    <row r="3562" spans="1:11" x14ac:dyDescent="0.3">
      <c r="A3562">
        <v>967</v>
      </c>
      <c r="B3562" t="s">
        <v>711</v>
      </c>
      <c r="C3562" s="10">
        <v>4</v>
      </c>
      <c r="D3562" s="3">
        <v>120000</v>
      </c>
      <c r="E3562" t="s">
        <v>7</v>
      </c>
      <c r="F3562" t="s">
        <v>8</v>
      </c>
      <c r="G3562" t="s">
        <v>244</v>
      </c>
      <c r="H3562">
        <v>2013</v>
      </c>
      <c r="I3562">
        <v>1061</v>
      </c>
      <c r="J3562" t="s">
        <v>10</v>
      </c>
      <c r="K3562" t="str">
        <f>IF(AND(I3562&gt;600,I3562&lt;=1000),"600-1000CC",IF(AND(I3562&gt;1000,I3562&lt;=2000),"1000-2000CC",IF(AND(I3562&gt;2000,I3562&lt;=3000),"2000-3000CC",IF(AND(I3562&gt;3000,I3562&lt;=4000),"3000-4000CC",IF(AND(I3562&gt;4000,I3562&lt;=5000),"4000-5000CC",IF(AND(I3562&gt;5000,I3562&lt;=6000),"&gt;5000CC"))))))</f>
        <v>1000-2000CC</v>
      </c>
    </row>
    <row r="3563" spans="1:11" x14ac:dyDescent="0.3">
      <c r="A3563">
        <v>974</v>
      </c>
      <c r="B3563" t="s">
        <v>133</v>
      </c>
      <c r="C3563" s="10">
        <v>4</v>
      </c>
      <c r="D3563" s="3">
        <v>10000</v>
      </c>
      <c r="E3563" t="s">
        <v>12</v>
      </c>
      <c r="F3563" t="s">
        <v>8</v>
      </c>
      <c r="G3563" t="s">
        <v>75</v>
      </c>
      <c r="H3563">
        <v>2018</v>
      </c>
      <c r="I3563">
        <v>1248</v>
      </c>
      <c r="J3563" t="s">
        <v>10</v>
      </c>
      <c r="K3563" t="str">
        <f>IF(AND(I3563&gt;600,I3563&lt;=1000),"600-1000CC",IF(AND(I3563&gt;1000,I3563&lt;=2000),"1000-2000CC",IF(AND(I3563&gt;2000,I3563&lt;=3000),"2000-3000CC",IF(AND(I3563&gt;3000,I3563&lt;=4000),"3000-4000CC",IF(AND(I3563&gt;4000,I3563&lt;=5000),"4000-5000CC",IF(AND(I3563&gt;5000,I3563&lt;=6000),"&gt;5000CC"))))))</f>
        <v>1000-2000CC</v>
      </c>
    </row>
    <row r="3564" spans="1:11" x14ac:dyDescent="0.3">
      <c r="A3564">
        <v>1545</v>
      </c>
      <c r="B3564" t="s">
        <v>895</v>
      </c>
      <c r="C3564" s="10">
        <v>4</v>
      </c>
      <c r="D3564" s="3">
        <v>59000</v>
      </c>
      <c r="E3564" t="s">
        <v>242</v>
      </c>
      <c r="F3564" t="s">
        <v>8</v>
      </c>
      <c r="G3564" t="s">
        <v>9</v>
      </c>
      <c r="H3564">
        <v>2017</v>
      </c>
      <c r="I3564">
        <v>1451</v>
      </c>
      <c r="J3564" t="s">
        <v>10</v>
      </c>
      <c r="K3564" t="str">
        <f>IF(AND(I3564&gt;600,I3564&lt;=1000),"600-1000CC",IF(AND(I3564&gt;1000,I3564&lt;=2000),"1000-2000CC",IF(AND(I3564&gt;2000,I3564&lt;=3000),"2000-3000CC",IF(AND(I3564&gt;3000,I3564&lt;=4000),"3000-4000CC",IF(AND(I3564&gt;4000,I3564&lt;=5000),"4000-5000CC",IF(AND(I3564&gt;5000,I3564&lt;=6000),"&gt;5000CC"))))))</f>
        <v>1000-2000CC</v>
      </c>
    </row>
    <row r="3565" spans="1:11" x14ac:dyDescent="0.3">
      <c r="A3565">
        <v>1741</v>
      </c>
      <c r="B3565" t="s">
        <v>978</v>
      </c>
      <c r="C3565" s="10">
        <v>4</v>
      </c>
      <c r="D3565" s="3">
        <v>90000</v>
      </c>
      <c r="E3565" t="s">
        <v>7</v>
      </c>
      <c r="F3565" t="s">
        <v>8</v>
      </c>
      <c r="G3565" t="s">
        <v>27</v>
      </c>
      <c r="H3565">
        <v>2016</v>
      </c>
      <c r="I3565">
        <v>1497</v>
      </c>
      <c r="J3565" t="s">
        <v>10</v>
      </c>
      <c r="K3565" t="str">
        <f>IF(AND(I3565&gt;600,I3565&lt;=1000),"600-1000CC",IF(AND(I3565&gt;1000,I3565&lt;=2000),"1000-2000CC",IF(AND(I3565&gt;2000,I3565&lt;=3000),"2000-3000CC",IF(AND(I3565&gt;3000,I3565&lt;=4000),"3000-4000CC",IF(AND(I3565&gt;4000,I3565&lt;=5000),"4000-5000CC",IF(AND(I3565&gt;5000,I3565&lt;=6000),"&gt;5000CC"))))))</f>
        <v>1000-2000CC</v>
      </c>
    </row>
    <row r="3566" spans="1:11" x14ac:dyDescent="0.3">
      <c r="A3566">
        <v>1833</v>
      </c>
      <c r="B3566" t="s">
        <v>43</v>
      </c>
      <c r="C3566" s="10">
        <v>4</v>
      </c>
      <c r="D3566" s="3">
        <v>80000</v>
      </c>
      <c r="E3566" t="s">
        <v>12</v>
      </c>
      <c r="F3566" t="s">
        <v>8</v>
      </c>
      <c r="G3566" t="s">
        <v>9</v>
      </c>
      <c r="H3566">
        <v>2015</v>
      </c>
      <c r="I3566">
        <v>998</v>
      </c>
      <c r="J3566" t="s">
        <v>10</v>
      </c>
      <c r="K3566" t="str">
        <f>IF(AND(I3566&gt;600,I3566&lt;=1000),"600-1000CC",IF(AND(I3566&gt;1000,I3566&lt;=2000),"1000-2000CC",IF(AND(I3566&gt;2000,I3566&lt;=3000),"2000-3000CC",IF(AND(I3566&gt;3000,I3566&lt;=4000),"3000-4000CC",IF(AND(I3566&gt;4000,I3566&lt;=5000),"4000-5000CC",IF(AND(I3566&gt;5000,I3566&lt;=6000),"&gt;5000CC"))))))</f>
        <v>600-1000CC</v>
      </c>
    </row>
    <row r="3567" spans="1:11" x14ac:dyDescent="0.3">
      <c r="A3567">
        <v>1895</v>
      </c>
      <c r="B3567" t="s">
        <v>875</v>
      </c>
      <c r="C3567" s="10">
        <v>4</v>
      </c>
      <c r="D3567" s="3">
        <v>147000</v>
      </c>
      <c r="E3567" t="s">
        <v>7</v>
      </c>
      <c r="F3567" t="s">
        <v>8</v>
      </c>
      <c r="G3567" t="s">
        <v>27</v>
      </c>
      <c r="H3567">
        <v>2011</v>
      </c>
      <c r="I3567">
        <v>998</v>
      </c>
      <c r="J3567" t="s">
        <v>10</v>
      </c>
      <c r="K3567" t="str">
        <f>IF(AND(I3567&gt;600,I3567&lt;=1000),"600-1000CC",IF(AND(I3567&gt;1000,I3567&lt;=2000),"1000-2000CC",IF(AND(I3567&gt;2000,I3567&lt;=3000),"2000-3000CC",IF(AND(I3567&gt;3000,I3567&lt;=4000),"3000-4000CC",IF(AND(I3567&gt;4000,I3567&lt;=5000),"4000-5000CC",IF(AND(I3567&gt;5000,I3567&lt;=6000),"&gt;5000CC"))))))</f>
        <v>600-1000CC</v>
      </c>
    </row>
    <row r="3568" spans="1:11" x14ac:dyDescent="0.3">
      <c r="A3568">
        <v>1925</v>
      </c>
      <c r="B3568" t="s">
        <v>517</v>
      </c>
      <c r="C3568" s="10">
        <v>4</v>
      </c>
      <c r="D3568" s="3">
        <v>90592</v>
      </c>
      <c r="E3568" t="s">
        <v>12</v>
      </c>
      <c r="F3568" t="s">
        <v>13</v>
      </c>
      <c r="G3568" t="s">
        <v>9</v>
      </c>
      <c r="H3568">
        <v>2013</v>
      </c>
      <c r="I3568">
        <v>1198</v>
      </c>
      <c r="J3568" t="s">
        <v>10</v>
      </c>
      <c r="K3568" t="str">
        <f>IF(AND(I3568&gt;600,I3568&lt;=1000),"600-1000CC",IF(AND(I3568&gt;1000,I3568&lt;=2000),"1000-2000CC",IF(AND(I3568&gt;2000,I3568&lt;=3000),"2000-3000CC",IF(AND(I3568&gt;3000,I3568&lt;=4000),"3000-4000CC",IF(AND(I3568&gt;4000,I3568&lt;=5000),"4000-5000CC",IF(AND(I3568&gt;5000,I3568&lt;=6000),"&gt;5000CC"))))))</f>
        <v>1000-2000CC</v>
      </c>
    </row>
    <row r="3569" spans="1:11" x14ac:dyDescent="0.3">
      <c r="A3569">
        <v>2003</v>
      </c>
      <c r="B3569" t="s">
        <v>477</v>
      </c>
      <c r="C3569" s="10">
        <v>4</v>
      </c>
      <c r="D3569" s="3">
        <v>40000</v>
      </c>
      <c r="E3569" t="s">
        <v>242</v>
      </c>
      <c r="F3569" t="s">
        <v>8</v>
      </c>
      <c r="G3569" t="s">
        <v>75</v>
      </c>
      <c r="H3569">
        <v>2017</v>
      </c>
      <c r="I3569">
        <v>1591</v>
      </c>
      <c r="J3569" t="s">
        <v>10</v>
      </c>
      <c r="K3569" t="str">
        <f>IF(AND(I3569&gt;600,I3569&lt;=1000),"600-1000CC",IF(AND(I3569&gt;1000,I3569&lt;=2000),"1000-2000CC",IF(AND(I3569&gt;2000,I3569&lt;=3000),"2000-3000CC",IF(AND(I3569&gt;3000,I3569&lt;=4000),"3000-4000CC",IF(AND(I3569&gt;4000,I3569&lt;=5000),"4000-5000CC",IF(AND(I3569&gt;5000,I3569&lt;=6000),"&gt;5000CC"))))))</f>
        <v>1000-2000CC</v>
      </c>
    </row>
    <row r="3570" spans="1:11" x14ac:dyDescent="0.3">
      <c r="A3570">
        <v>2114</v>
      </c>
      <c r="B3570" t="s">
        <v>304</v>
      </c>
      <c r="C3570" s="10">
        <v>4</v>
      </c>
      <c r="D3570" s="3">
        <v>80000</v>
      </c>
      <c r="E3570" t="s">
        <v>7</v>
      </c>
      <c r="F3570" t="s">
        <v>8</v>
      </c>
      <c r="G3570" t="s">
        <v>27</v>
      </c>
      <c r="H3570">
        <v>2013</v>
      </c>
      <c r="I3570">
        <v>999</v>
      </c>
      <c r="J3570" t="s">
        <v>10</v>
      </c>
      <c r="K3570" t="str">
        <f>IF(AND(I3570&gt;600,I3570&lt;=1000),"600-1000CC",IF(AND(I3570&gt;1000,I3570&lt;=2000),"1000-2000CC",IF(AND(I3570&gt;2000,I3570&lt;=3000),"2000-3000CC",IF(AND(I3570&gt;3000,I3570&lt;=4000),"3000-4000CC",IF(AND(I3570&gt;4000,I3570&lt;=5000),"4000-5000CC",IF(AND(I3570&gt;5000,I3570&lt;=6000),"&gt;5000CC"))))))</f>
        <v>600-1000CC</v>
      </c>
    </row>
    <row r="3571" spans="1:11" x14ac:dyDescent="0.3">
      <c r="A3571">
        <v>2200</v>
      </c>
      <c r="B3571" t="s">
        <v>284</v>
      </c>
      <c r="C3571" s="10">
        <v>4</v>
      </c>
      <c r="D3571" s="3">
        <v>20000</v>
      </c>
      <c r="E3571" t="s">
        <v>12</v>
      </c>
      <c r="F3571" t="s">
        <v>8</v>
      </c>
      <c r="G3571" t="s">
        <v>9</v>
      </c>
      <c r="H3571">
        <v>2014</v>
      </c>
      <c r="I3571">
        <v>1197</v>
      </c>
      <c r="J3571" t="s">
        <v>127</v>
      </c>
      <c r="K3571" t="str">
        <f>IF(AND(I3571&gt;600,I3571&lt;=1000),"600-1000CC",IF(AND(I3571&gt;1000,I3571&lt;=2000),"1000-2000CC",IF(AND(I3571&gt;2000,I3571&lt;=3000),"2000-3000CC",IF(AND(I3571&gt;3000,I3571&lt;=4000),"3000-4000CC",IF(AND(I3571&gt;4000,I3571&lt;=5000),"4000-5000CC",IF(AND(I3571&gt;5000,I3571&lt;=6000),"&gt;5000CC"))))))</f>
        <v>1000-2000CC</v>
      </c>
    </row>
    <row r="3572" spans="1:11" x14ac:dyDescent="0.3">
      <c r="A3572">
        <v>2214</v>
      </c>
      <c r="B3572" t="s">
        <v>304</v>
      </c>
      <c r="C3572" s="10">
        <v>4</v>
      </c>
      <c r="D3572" s="3">
        <v>110000</v>
      </c>
      <c r="E3572" t="s">
        <v>7</v>
      </c>
      <c r="F3572" t="s">
        <v>8</v>
      </c>
      <c r="G3572" t="s">
        <v>27</v>
      </c>
      <c r="H3572">
        <v>2012</v>
      </c>
      <c r="I3572">
        <v>796</v>
      </c>
      <c r="J3572" t="s">
        <v>10</v>
      </c>
      <c r="K3572" t="str">
        <f>IF(AND(I3572&gt;600,I3572&lt;=1000),"600-1000CC",IF(AND(I3572&gt;1000,I3572&lt;=2000),"1000-2000CC",IF(AND(I3572&gt;2000,I3572&lt;=3000),"2000-3000CC",IF(AND(I3572&gt;3000,I3572&lt;=4000),"3000-4000CC",IF(AND(I3572&gt;4000,I3572&lt;=5000),"4000-5000CC",IF(AND(I3572&gt;5000,I3572&lt;=6000),"&gt;5000CC"))))))</f>
        <v>600-1000CC</v>
      </c>
    </row>
    <row r="3573" spans="1:11" x14ac:dyDescent="0.3">
      <c r="A3573">
        <v>2266</v>
      </c>
      <c r="B3573" t="s">
        <v>936</v>
      </c>
      <c r="C3573" s="10">
        <v>4</v>
      </c>
      <c r="D3573" s="3">
        <v>142366</v>
      </c>
      <c r="E3573" t="s">
        <v>7</v>
      </c>
      <c r="F3573" t="s">
        <v>8</v>
      </c>
      <c r="G3573" t="s">
        <v>9</v>
      </c>
      <c r="H3573">
        <v>2012</v>
      </c>
      <c r="I3573">
        <v>1198</v>
      </c>
      <c r="J3573" t="s">
        <v>10</v>
      </c>
      <c r="K3573" t="str">
        <f>IF(AND(I3573&gt;600,I3573&lt;=1000),"600-1000CC",IF(AND(I3573&gt;1000,I3573&lt;=2000),"1000-2000CC",IF(AND(I3573&gt;2000,I3573&lt;=3000),"2000-3000CC",IF(AND(I3573&gt;3000,I3573&lt;=4000),"3000-4000CC",IF(AND(I3573&gt;4000,I3573&lt;=5000),"4000-5000CC",IF(AND(I3573&gt;5000,I3573&lt;=6000),"&gt;5000CC"))))))</f>
        <v>1000-2000CC</v>
      </c>
    </row>
    <row r="3574" spans="1:11" x14ac:dyDescent="0.3">
      <c r="A3574">
        <v>2282</v>
      </c>
      <c r="B3574" t="s">
        <v>425</v>
      </c>
      <c r="C3574" s="10">
        <v>4</v>
      </c>
      <c r="D3574" s="3">
        <v>50000</v>
      </c>
      <c r="E3574" t="s">
        <v>12</v>
      </c>
      <c r="F3574" t="s">
        <v>13</v>
      </c>
      <c r="G3574" t="s">
        <v>27</v>
      </c>
      <c r="H3574">
        <v>2016</v>
      </c>
      <c r="I3574">
        <v>998</v>
      </c>
      <c r="J3574" t="s">
        <v>10</v>
      </c>
      <c r="K3574" t="str">
        <f>IF(AND(I3574&gt;600,I3574&lt;=1000),"600-1000CC",IF(AND(I3574&gt;1000,I3574&lt;=2000),"1000-2000CC",IF(AND(I3574&gt;2000,I3574&lt;=3000),"2000-3000CC",IF(AND(I3574&gt;3000,I3574&lt;=4000),"3000-4000CC",IF(AND(I3574&gt;4000,I3574&lt;=5000),"4000-5000CC",IF(AND(I3574&gt;5000,I3574&lt;=6000),"&gt;5000CC"))))))</f>
        <v>600-1000CC</v>
      </c>
    </row>
    <row r="3575" spans="1:11" x14ac:dyDescent="0.3">
      <c r="A3575">
        <v>2505</v>
      </c>
      <c r="B3575" t="s">
        <v>1257</v>
      </c>
      <c r="C3575" s="10">
        <v>4</v>
      </c>
      <c r="D3575" s="3">
        <v>120000</v>
      </c>
      <c r="E3575" t="s">
        <v>7</v>
      </c>
      <c r="F3575" t="s">
        <v>8</v>
      </c>
      <c r="G3575" t="s">
        <v>9</v>
      </c>
      <c r="H3575">
        <v>2018</v>
      </c>
      <c r="I3575">
        <v>796</v>
      </c>
      <c r="J3575" t="s">
        <v>10</v>
      </c>
      <c r="K3575" t="str">
        <f>IF(AND(I3575&gt;600,I3575&lt;=1000),"600-1000CC",IF(AND(I3575&gt;1000,I3575&lt;=2000),"1000-2000CC",IF(AND(I3575&gt;2000,I3575&lt;=3000),"2000-3000CC",IF(AND(I3575&gt;3000,I3575&lt;=4000),"3000-4000CC",IF(AND(I3575&gt;4000,I3575&lt;=5000),"4000-5000CC",IF(AND(I3575&gt;5000,I3575&lt;=6000),"&gt;5000CC"))))))</f>
        <v>600-1000CC</v>
      </c>
    </row>
    <row r="3576" spans="1:11" x14ac:dyDescent="0.3">
      <c r="A3576">
        <v>2561</v>
      </c>
      <c r="B3576" t="s">
        <v>99</v>
      </c>
      <c r="C3576" s="10">
        <v>4</v>
      </c>
      <c r="D3576" s="3">
        <v>90000</v>
      </c>
      <c r="E3576" t="s">
        <v>12</v>
      </c>
      <c r="F3576" t="s">
        <v>8</v>
      </c>
      <c r="G3576" t="s">
        <v>9</v>
      </c>
      <c r="H3576">
        <v>2017</v>
      </c>
      <c r="I3576">
        <v>1197</v>
      </c>
      <c r="J3576" t="s">
        <v>10</v>
      </c>
      <c r="K3576" t="str">
        <f>IF(AND(I3576&gt;600,I3576&lt;=1000),"600-1000CC",IF(AND(I3576&gt;1000,I3576&lt;=2000),"1000-2000CC",IF(AND(I3576&gt;2000,I3576&lt;=3000),"2000-3000CC",IF(AND(I3576&gt;3000,I3576&lt;=4000),"3000-4000CC",IF(AND(I3576&gt;4000,I3576&lt;=5000),"4000-5000CC",IF(AND(I3576&gt;5000,I3576&lt;=6000),"&gt;5000CC"))))))</f>
        <v>1000-2000CC</v>
      </c>
    </row>
    <row r="3577" spans="1:11" x14ac:dyDescent="0.3">
      <c r="A3577">
        <v>2565</v>
      </c>
      <c r="B3577" t="s">
        <v>1278</v>
      </c>
      <c r="C3577" s="10">
        <v>4</v>
      </c>
      <c r="D3577" s="3">
        <v>70000</v>
      </c>
      <c r="E3577" t="s">
        <v>242</v>
      </c>
      <c r="F3577" t="s">
        <v>8</v>
      </c>
      <c r="G3577" t="s">
        <v>9</v>
      </c>
      <c r="H3577">
        <v>2017</v>
      </c>
      <c r="I3577">
        <v>1199</v>
      </c>
      <c r="J3577" t="s">
        <v>10</v>
      </c>
      <c r="K3577" t="str">
        <f>IF(AND(I3577&gt;600,I3577&lt;=1000),"600-1000CC",IF(AND(I3577&gt;1000,I3577&lt;=2000),"1000-2000CC",IF(AND(I3577&gt;2000,I3577&lt;=3000),"2000-3000CC",IF(AND(I3577&gt;3000,I3577&lt;=4000),"3000-4000CC",IF(AND(I3577&gt;4000,I3577&lt;=5000),"4000-5000CC",IF(AND(I3577&gt;5000,I3577&lt;=6000),"&gt;5000CC"))))))</f>
        <v>1000-2000CC</v>
      </c>
    </row>
    <row r="3578" spans="1:11" x14ac:dyDescent="0.3">
      <c r="A3578">
        <v>2574</v>
      </c>
      <c r="B3578" t="s">
        <v>722</v>
      </c>
      <c r="C3578" s="10">
        <v>4</v>
      </c>
      <c r="D3578" s="3">
        <v>52314</v>
      </c>
      <c r="E3578" t="s">
        <v>7</v>
      </c>
      <c r="F3578" t="s">
        <v>8</v>
      </c>
      <c r="G3578" t="s">
        <v>9</v>
      </c>
      <c r="H3578">
        <v>2014</v>
      </c>
      <c r="I3578">
        <v>1498</v>
      </c>
      <c r="J3578" t="s">
        <v>10</v>
      </c>
      <c r="K3578" t="str">
        <f>IF(AND(I3578&gt;600,I3578&lt;=1000),"600-1000CC",IF(AND(I3578&gt;1000,I3578&lt;=2000),"1000-2000CC",IF(AND(I3578&gt;2000,I3578&lt;=3000),"2000-3000CC",IF(AND(I3578&gt;3000,I3578&lt;=4000),"3000-4000CC",IF(AND(I3578&gt;4000,I3578&lt;=5000),"4000-5000CC",IF(AND(I3578&gt;5000,I3578&lt;=6000),"&gt;5000CC"))))))</f>
        <v>1000-2000CC</v>
      </c>
    </row>
    <row r="3579" spans="1:11" x14ac:dyDescent="0.3">
      <c r="A3579">
        <v>2634</v>
      </c>
      <c r="B3579" t="s">
        <v>1300</v>
      </c>
      <c r="C3579" s="10">
        <v>4</v>
      </c>
      <c r="D3579" s="3">
        <v>120000</v>
      </c>
      <c r="E3579" t="s">
        <v>7</v>
      </c>
      <c r="F3579" t="s">
        <v>8</v>
      </c>
      <c r="G3579" t="s">
        <v>9</v>
      </c>
      <c r="H3579">
        <v>2016</v>
      </c>
      <c r="I3579">
        <v>1399</v>
      </c>
      <c r="J3579" t="s">
        <v>10</v>
      </c>
      <c r="K3579" t="str">
        <f>IF(AND(I3579&gt;600,I3579&lt;=1000),"600-1000CC",IF(AND(I3579&gt;1000,I3579&lt;=2000),"1000-2000CC",IF(AND(I3579&gt;2000,I3579&lt;=3000),"2000-3000CC",IF(AND(I3579&gt;3000,I3579&lt;=4000),"3000-4000CC",IF(AND(I3579&gt;4000,I3579&lt;=5000),"4000-5000CC",IF(AND(I3579&gt;5000,I3579&lt;=6000),"&gt;5000CC"))))))</f>
        <v>1000-2000CC</v>
      </c>
    </row>
    <row r="3580" spans="1:11" x14ac:dyDescent="0.3">
      <c r="A3580">
        <v>2834</v>
      </c>
      <c r="B3580" t="s">
        <v>431</v>
      </c>
      <c r="C3580" s="10">
        <v>4</v>
      </c>
      <c r="D3580" s="3">
        <v>50000</v>
      </c>
      <c r="E3580" t="s">
        <v>7</v>
      </c>
      <c r="F3580" t="s">
        <v>8</v>
      </c>
      <c r="G3580" t="s">
        <v>75</v>
      </c>
      <c r="H3580">
        <v>2013</v>
      </c>
      <c r="I3580">
        <v>1999</v>
      </c>
      <c r="J3580" t="s">
        <v>10</v>
      </c>
      <c r="K3580" t="str">
        <f>IF(AND(I3580&gt;600,I3580&lt;=1000),"600-1000CC",IF(AND(I3580&gt;1000,I3580&lt;=2000),"1000-2000CC",IF(AND(I3580&gt;2000,I3580&lt;=3000),"2000-3000CC",IF(AND(I3580&gt;3000,I3580&lt;=4000),"3000-4000CC",IF(AND(I3580&gt;4000,I3580&lt;=5000),"4000-5000CC",IF(AND(I3580&gt;5000,I3580&lt;=6000),"&gt;5000CC"))))))</f>
        <v>1000-2000CC</v>
      </c>
    </row>
    <row r="3581" spans="1:11" x14ac:dyDescent="0.3">
      <c r="A3581">
        <v>2856</v>
      </c>
      <c r="B3581" t="s">
        <v>767</v>
      </c>
      <c r="C3581" s="10">
        <v>4</v>
      </c>
      <c r="D3581" s="3">
        <v>70000</v>
      </c>
      <c r="E3581" t="s">
        <v>7</v>
      </c>
      <c r="F3581" t="s">
        <v>8</v>
      </c>
      <c r="G3581" t="s">
        <v>75</v>
      </c>
      <c r="H3581">
        <v>2013</v>
      </c>
      <c r="I3581">
        <v>1298</v>
      </c>
      <c r="J3581" t="s">
        <v>10</v>
      </c>
      <c r="K3581" t="str">
        <f>IF(AND(I3581&gt;600,I3581&lt;=1000),"600-1000CC",IF(AND(I3581&gt;1000,I3581&lt;=2000),"1000-2000CC",IF(AND(I3581&gt;2000,I3581&lt;=3000),"2000-3000CC",IF(AND(I3581&gt;3000,I3581&lt;=4000),"3000-4000CC",IF(AND(I3581&gt;4000,I3581&lt;=5000),"4000-5000CC",IF(AND(I3581&gt;5000,I3581&lt;=6000),"&gt;5000CC"))))))</f>
        <v>1000-2000CC</v>
      </c>
    </row>
    <row r="3582" spans="1:11" x14ac:dyDescent="0.3">
      <c r="A3582">
        <v>2864</v>
      </c>
      <c r="B3582" t="s">
        <v>162</v>
      </c>
      <c r="C3582" s="10">
        <v>4</v>
      </c>
      <c r="D3582" s="3">
        <v>120000</v>
      </c>
      <c r="E3582" t="s">
        <v>7</v>
      </c>
      <c r="F3582" t="s">
        <v>13</v>
      </c>
      <c r="G3582" t="s">
        <v>9</v>
      </c>
      <c r="H3582">
        <v>2009</v>
      </c>
      <c r="I3582">
        <v>796</v>
      </c>
      <c r="J3582" t="s">
        <v>10</v>
      </c>
      <c r="K3582" t="str">
        <f>IF(AND(I3582&gt;600,I3582&lt;=1000),"600-1000CC",IF(AND(I3582&gt;1000,I3582&lt;=2000),"1000-2000CC",IF(AND(I3582&gt;2000,I3582&lt;=3000),"2000-3000CC",IF(AND(I3582&gt;3000,I3582&lt;=4000),"3000-4000CC",IF(AND(I3582&gt;4000,I3582&lt;=5000),"4000-5000CC",IF(AND(I3582&gt;5000,I3582&lt;=6000),"&gt;5000CC"))))))</f>
        <v>600-1000CC</v>
      </c>
    </row>
    <row r="3583" spans="1:11" x14ac:dyDescent="0.3">
      <c r="A3583">
        <v>2890</v>
      </c>
      <c r="B3583" t="s">
        <v>1373</v>
      </c>
      <c r="C3583" s="10">
        <v>4</v>
      </c>
      <c r="D3583" s="3">
        <v>90000</v>
      </c>
      <c r="E3583" t="s">
        <v>7</v>
      </c>
      <c r="F3583" t="s">
        <v>8</v>
      </c>
      <c r="G3583" t="s">
        <v>9</v>
      </c>
      <c r="H3583">
        <v>2017</v>
      </c>
      <c r="I3583">
        <v>1248</v>
      </c>
      <c r="J3583" t="s">
        <v>10</v>
      </c>
      <c r="K3583" t="str">
        <f>IF(AND(I3583&gt;600,I3583&lt;=1000),"600-1000CC",IF(AND(I3583&gt;1000,I3583&lt;=2000),"1000-2000CC",IF(AND(I3583&gt;2000,I3583&lt;=3000),"2000-3000CC",IF(AND(I3583&gt;3000,I3583&lt;=4000),"3000-4000CC",IF(AND(I3583&gt;4000,I3583&lt;=5000),"4000-5000CC",IF(AND(I3583&gt;5000,I3583&lt;=6000),"&gt;5000CC"))))))</f>
        <v>1000-2000CC</v>
      </c>
    </row>
    <row r="3584" spans="1:11" x14ac:dyDescent="0.3">
      <c r="A3584">
        <v>2892</v>
      </c>
      <c r="B3584" t="s">
        <v>394</v>
      </c>
      <c r="C3584" s="10">
        <v>4</v>
      </c>
      <c r="D3584" s="3">
        <v>90000</v>
      </c>
      <c r="E3584" t="s">
        <v>7</v>
      </c>
      <c r="F3584" t="s">
        <v>8</v>
      </c>
      <c r="G3584" t="s">
        <v>75</v>
      </c>
      <c r="H3584">
        <v>2013</v>
      </c>
      <c r="I3584">
        <v>998</v>
      </c>
      <c r="J3584" t="s">
        <v>10</v>
      </c>
      <c r="K3584" t="str">
        <f>IF(AND(I3584&gt;600,I3584&lt;=1000),"600-1000CC",IF(AND(I3584&gt;1000,I3584&lt;=2000),"1000-2000CC",IF(AND(I3584&gt;2000,I3584&lt;=3000),"2000-3000CC",IF(AND(I3584&gt;3000,I3584&lt;=4000),"3000-4000CC",IF(AND(I3584&gt;4000,I3584&lt;=5000),"4000-5000CC",IF(AND(I3584&gt;5000,I3584&lt;=6000),"&gt;5000CC"))))))</f>
        <v>600-1000CC</v>
      </c>
    </row>
    <row r="3585" spans="1:11" x14ac:dyDescent="0.3">
      <c r="A3585">
        <v>3048</v>
      </c>
      <c r="B3585" t="s">
        <v>1170</v>
      </c>
      <c r="C3585" s="10">
        <v>4</v>
      </c>
      <c r="D3585" s="3">
        <v>25000</v>
      </c>
      <c r="E3585" t="s">
        <v>12</v>
      </c>
      <c r="F3585" t="s">
        <v>8</v>
      </c>
      <c r="G3585" t="s">
        <v>9</v>
      </c>
      <c r="H3585">
        <v>2018</v>
      </c>
      <c r="I3585">
        <v>2179</v>
      </c>
      <c r="J3585" t="s">
        <v>10</v>
      </c>
      <c r="K3585" t="str">
        <f>IF(AND(I3585&gt;600,I3585&lt;=1000),"600-1000CC",IF(AND(I3585&gt;1000,I3585&lt;=2000),"1000-2000CC",IF(AND(I3585&gt;2000,I3585&lt;=3000),"2000-3000CC",IF(AND(I3585&gt;3000,I3585&lt;=4000),"3000-4000CC",IF(AND(I3585&gt;4000,I3585&lt;=5000),"4000-5000CC",IF(AND(I3585&gt;5000,I3585&lt;=6000),"&gt;5000CC"))))))</f>
        <v>2000-3000CC</v>
      </c>
    </row>
    <row r="3586" spans="1:11" x14ac:dyDescent="0.3">
      <c r="A3586">
        <v>3148</v>
      </c>
      <c r="B3586" t="s">
        <v>44</v>
      </c>
      <c r="C3586" s="10">
        <v>4</v>
      </c>
      <c r="D3586" s="3">
        <v>90000</v>
      </c>
      <c r="E3586" t="s">
        <v>12</v>
      </c>
      <c r="F3586" t="s">
        <v>8</v>
      </c>
      <c r="G3586" t="s">
        <v>9</v>
      </c>
      <c r="H3586">
        <v>2017</v>
      </c>
      <c r="I3586">
        <v>1086</v>
      </c>
      <c r="J3586" t="s">
        <v>10</v>
      </c>
      <c r="K3586" t="str">
        <f>IF(AND(I3586&gt;600,I3586&lt;=1000),"600-1000CC",IF(AND(I3586&gt;1000,I3586&lt;=2000),"1000-2000CC",IF(AND(I3586&gt;2000,I3586&lt;=3000),"2000-3000CC",IF(AND(I3586&gt;3000,I3586&lt;=4000),"3000-4000CC",IF(AND(I3586&gt;4000,I3586&lt;=5000),"4000-5000CC",IF(AND(I3586&gt;5000,I3586&lt;=6000),"&gt;5000CC"))))))</f>
        <v>1000-2000CC</v>
      </c>
    </row>
    <row r="3587" spans="1:11" x14ac:dyDescent="0.3">
      <c r="A3587">
        <v>3340</v>
      </c>
      <c r="B3587" t="s">
        <v>602</v>
      </c>
      <c r="C3587" s="10">
        <v>4</v>
      </c>
      <c r="D3587" s="3">
        <v>120000</v>
      </c>
      <c r="E3587" t="s">
        <v>7</v>
      </c>
      <c r="F3587" t="s">
        <v>8</v>
      </c>
      <c r="G3587" t="s">
        <v>9</v>
      </c>
      <c r="H3587">
        <v>2015</v>
      </c>
      <c r="I3587">
        <v>1197</v>
      </c>
      <c r="J3587" t="s">
        <v>10</v>
      </c>
      <c r="K3587" t="str">
        <f>IF(AND(I3587&gt;600,I3587&lt;=1000),"600-1000CC",IF(AND(I3587&gt;1000,I3587&lt;=2000),"1000-2000CC",IF(AND(I3587&gt;2000,I3587&lt;=3000),"2000-3000CC",IF(AND(I3587&gt;3000,I3587&lt;=4000),"3000-4000CC",IF(AND(I3587&gt;4000,I3587&lt;=5000),"4000-5000CC",IF(AND(I3587&gt;5000,I3587&lt;=6000),"&gt;5000CC"))))))</f>
        <v>1000-2000CC</v>
      </c>
    </row>
    <row r="3588" spans="1:11" x14ac:dyDescent="0.3">
      <c r="A3588">
        <v>3349</v>
      </c>
      <c r="B3588" t="s">
        <v>1448</v>
      </c>
      <c r="C3588" s="10">
        <v>4</v>
      </c>
      <c r="D3588" s="3">
        <v>3700</v>
      </c>
      <c r="E3588" t="s">
        <v>12</v>
      </c>
      <c r="F3588" t="s">
        <v>8</v>
      </c>
      <c r="G3588" t="s">
        <v>9</v>
      </c>
      <c r="H3588">
        <v>2021</v>
      </c>
      <c r="I3588">
        <v>1582</v>
      </c>
      <c r="J3588" t="s">
        <v>10</v>
      </c>
      <c r="K3588" t="str">
        <f>IF(AND(I3588&gt;600,I3588&lt;=1000),"600-1000CC",IF(AND(I3588&gt;1000,I3588&lt;=2000),"1000-2000CC",IF(AND(I3588&gt;2000,I3588&lt;=3000),"2000-3000CC",IF(AND(I3588&gt;3000,I3588&lt;=4000),"3000-4000CC",IF(AND(I3588&gt;4000,I3588&lt;=5000),"4000-5000CC",IF(AND(I3588&gt;5000,I3588&lt;=6000),"&gt;5000CC"))))))</f>
        <v>1000-2000CC</v>
      </c>
    </row>
    <row r="3589" spans="1:11" x14ac:dyDescent="0.3">
      <c r="A3589">
        <v>3581</v>
      </c>
      <c r="B3589" t="s">
        <v>168</v>
      </c>
      <c r="C3589" s="10">
        <v>4</v>
      </c>
      <c r="D3589" s="3">
        <v>100000</v>
      </c>
      <c r="E3589" t="s">
        <v>7</v>
      </c>
      <c r="F3589" t="s">
        <v>8</v>
      </c>
      <c r="G3589" t="s">
        <v>9</v>
      </c>
      <c r="H3589">
        <v>2015</v>
      </c>
      <c r="I3589">
        <v>1197</v>
      </c>
      <c r="J3589" t="s">
        <v>10</v>
      </c>
      <c r="K3589" t="str">
        <f>IF(AND(I3589&gt;600,I3589&lt;=1000),"600-1000CC",IF(AND(I3589&gt;1000,I3589&lt;=2000),"1000-2000CC",IF(AND(I3589&gt;2000,I3589&lt;=3000),"2000-3000CC",IF(AND(I3589&gt;3000,I3589&lt;=4000),"3000-4000CC",IF(AND(I3589&gt;4000,I3589&lt;=5000),"4000-5000CC",IF(AND(I3589&gt;5000,I3589&lt;=6000),"&gt;5000CC"))))))</f>
        <v>1000-2000CC</v>
      </c>
    </row>
    <row r="3590" spans="1:11" x14ac:dyDescent="0.3">
      <c r="A3590">
        <v>3726</v>
      </c>
      <c r="B3590" t="s">
        <v>1597</v>
      </c>
      <c r="C3590" s="10">
        <v>4</v>
      </c>
      <c r="D3590" s="3">
        <v>17804</v>
      </c>
      <c r="E3590" t="s">
        <v>7</v>
      </c>
      <c r="F3590" t="s">
        <v>8</v>
      </c>
      <c r="G3590" t="s">
        <v>9</v>
      </c>
      <c r="H3590">
        <v>2014</v>
      </c>
      <c r="I3590">
        <v>1497</v>
      </c>
      <c r="J3590" t="s">
        <v>10</v>
      </c>
      <c r="K3590" t="str">
        <f>IF(AND(I3590&gt;600,I3590&lt;=1000),"600-1000CC",IF(AND(I3590&gt;1000,I3590&lt;=2000),"1000-2000CC",IF(AND(I3590&gt;2000,I3590&lt;=3000),"2000-3000CC",IF(AND(I3590&gt;3000,I3590&lt;=4000),"3000-4000CC",IF(AND(I3590&gt;4000,I3590&lt;=5000),"4000-5000CC",IF(AND(I3590&gt;5000,I3590&lt;=6000),"&gt;5000CC"))))))</f>
        <v>1000-2000CC</v>
      </c>
    </row>
    <row r="3591" spans="1:11" x14ac:dyDescent="0.3">
      <c r="A3591">
        <v>3856</v>
      </c>
      <c r="B3591" t="s">
        <v>1632</v>
      </c>
      <c r="C3591" s="10">
        <v>4</v>
      </c>
      <c r="D3591" s="3">
        <v>110000</v>
      </c>
      <c r="E3591" t="s">
        <v>12</v>
      </c>
      <c r="F3591" t="s">
        <v>13</v>
      </c>
      <c r="G3591" t="s">
        <v>9</v>
      </c>
      <c r="H3591">
        <v>2019</v>
      </c>
      <c r="I3591">
        <v>799</v>
      </c>
      <c r="J3591" t="s">
        <v>127</v>
      </c>
      <c r="K3591" t="str">
        <f>IF(AND(I3591&gt;600,I3591&lt;=1000),"600-1000CC",IF(AND(I3591&gt;1000,I3591&lt;=2000),"1000-2000CC",IF(AND(I3591&gt;2000,I3591&lt;=3000),"2000-3000CC",IF(AND(I3591&gt;3000,I3591&lt;=4000),"3000-4000CC",IF(AND(I3591&gt;4000,I3591&lt;=5000),"4000-5000CC",IF(AND(I3591&gt;5000,I3591&lt;=6000),"&gt;5000CC"))))))</f>
        <v>600-1000CC</v>
      </c>
    </row>
    <row r="3592" spans="1:11" x14ac:dyDescent="0.3">
      <c r="A3592">
        <v>3902</v>
      </c>
      <c r="B3592" t="s">
        <v>1500</v>
      </c>
      <c r="C3592" s="10">
        <v>4</v>
      </c>
      <c r="D3592" s="3">
        <v>15000</v>
      </c>
      <c r="E3592" t="s">
        <v>12</v>
      </c>
      <c r="F3592" t="s">
        <v>8</v>
      </c>
      <c r="G3592" t="s">
        <v>9</v>
      </c>
      <c r="H3592">
        <v>2019</v>
      </c>
      <c r="I3592">
        <v>1396</v>
      </c>
      <c r="J3592" t="s">
        <v>10</v>
      </c>
      <c r="K3592" t="str">
        <f>IF(AND(I3592&gt;600,I3592&lt;=1000),"600-1000CC",IF(AND(I3592&gt;1000,I3592&lt;=2000),"1000-2000CC",IF(AND(I3592&gt;2000,I3592&lt;=3000),"2000-3000CC",IF(AND(I3592&gt;3000,I3592&lt;=4000),"3000-4000CC",IF(AND(I3592&gt;4000,I3592&lt;=5000),"4000-5000CC",IF(AND(I3592&gt;5000,I3592&lt;=6000),"&gt;5000CC"))))))</f>
        <v>1000-2000CC</v>
      </c>
    </row>
    <row r="3593" spans="1:11" x14ac:dyDescent="0.3">
      <c r="A3593">
        <v>3905</v>
      </c>
      <c r="B3593" t="s">
        <v>709</v>
      </c>
      <c r="C3593" s="10">
        <v>4</v>
      </c>
      <c r="D3593" s="3">
        <v>40000</v>
      </c>
      <c r="E3593" t="s">
        <v>7</v>
      </c>
      <c r="F3593" t="s">
        <v>13</v>
      </c>
      <c r="G3593" t="s">
        <v>27</v>
      </c>
      <c r="H3593">
        <v>2012</v>
      </c>
      <c r="I3593">
        <v>1405</v>
      </c>
      <c r="J3593" t="s">
        <v>10</v>
      </c>
      <c r="K3593" t="str">
        <f>IF(AND(I3593&gt;600,I3593&lt;=1000),"600-1000CC",IF(AND(I3593&gt;1000,I3593&lt;=2000),"1000-2000CC",IF(AND(I3593&gt;2000,I3593&lt;=3000),"2000-3000CC",IF(AND(I3593&gt;3000,I3593&lt;=4000),"3000-4000CC",IF(AND(I3593&gt;4000,I3593&lt;=5000),"4000-5000CC",IF(AND(I3593&gt;5000,I3593&lt;=6000),"&gt;5000CC"))))))</f>
        <v>1000-2000CC</v>
      </c>
    </row>
    <row r="3594" spans="1:11" x14ac:dyDescent="0.3">
      <c r="A3594">
        <v>4038</v>
      </c>
      <c r="B3594" t="s">
        <v>192</v>
      </c>
      <c r="C3594" s="10">
        <v>4</v>
      </c>
      <c r="D3594" s="3">
        <v>51482</v>
      </c>
      <c r="E3594" t="s">
        <v>7</v>
      </c>
      <c r="F3594" t="s">
        <v>8</v>
      </c>
      <c r="G3594" t="s">
        <v>9</v>
      </c>
      <c r="H3594">
        <v>2013</v>
      </c>
      <c r="I3594">
        <v>999</v>
      </c>
      <c r="J3594" t="s">
        <v>53</v>
      </c>
      <c r="K3594" t="str">
        <f>IF(AND(I3594&gt;600,I3594&lt;=1000),"600-1000CC",IF(AND(I3594&gt;1000,I3594&lt;=2000),"1000-2000CC",IF(AND(I3594&gt;2000,I3594&lt;=3000),"2000-3000CC",IF(AND(I3594&gt;3000,I3594&lt;=4000),"3000-4000CC",IF(AND(I3594&gt;4000,I3594&lt;=5000),"4000-5000CC",IF(AND(I3594&gt;5000,I3594&lt;=6000),"&gt;5000CC"))))))</f>
        <v>600-1000CC</v>
      </c>
    </row>
    <row r="3595" spans="1:11" x14ac:dyDescent="0.3">
      <c r="A3595">
        <v>4095</v>
      </c>
      <c r="B3595" t="s">
        <v>681</v>
      </c>
      <c r="C3595" s="10">
        <v>4</v>
      </c>
      <c r="D3595" s="3">
        <v>120000</v>
      </c>
      <c r="E3595" t="s">
        <v>7</v>
      </c>
      <c r="F3595" t="s">
        <v>8</v>
      </c>
      <c r="G3595" t="s">
        <v>75</v>
      </c>
      <c r="H3595">
        <v>2013</v>
      </c>
      <c r="I3595">
        <v>1461</v>
      </c>
      <c r="J3595" t="s">
        <v>10</v>
      </c>
      <c r="K3595" t="str">
        <f>IF(AND(I3595&gt;600,I3595&lt;=1000),"600-1000CC",IF(AND(I3595&gt;1000,I3595&lt;=2000),"1000-2000CC",IF(AND(I3595&gt;2000,I3595&lt;=3000),"2000-3000CC",IF(AND(I3595&gt;3000,I3595&lt;=4000),"3000-4000CC",IF(AND(I3595&gt;4000,I3595&lt;=5000),"4000-5000CC",IF(AND(I3595&gt;5000,I3595&lt;=6000),"&gt;5000CC"))))))</f>
        <v>1000-2000CC</v>
      </c>
    </row>
    <row r="3596" spans="1:11" x14ac:dyDescent="0.3">
      <c r="A3596">
        <v>4115</v>
      </c>
      <c r="B3596" t="s">
        <v>1109</v>
      </c>
      <c r="C3596" s="10">
        <v>4</v>
      </c>
      <c r="D3596" s="3">
        <v>35000</v>
      </c>
      <c r="E3596" t="s">
        <v>12</v>
      </c>
      <c r="F3596" t="s">
        <v>8</v>
      </c>
      <c r="G3596" t="s">
        <v>9</v>
      </c>
      <c r="H3596">
        <v>2021</v>
      </c>
      <c r="I3596">
        <v>2354</v>
      </c>
      <c r="J3596" t="s">
        <v>10</v>
      </c>
      <c r="K3596" t="str">
        <f>IF(AND(I3596&gt;600,I3596&lt;=1000),"600-1000CC",IF(AND(I3596&gt;1000,I3596&lt;=2000),"1000-2000CC",IF(AND(I3596&gt;2000,I3596&lt;=3000),"2000-3000CC",IF(AND(I3596&gt;3000,I3596&lt;=4000),"3000-4000CC",IF(AND(I3596&gt;4000,I3596&lt;=5000),"4000-5000CC",IF(AND(I3596&gt;5000,I3596&lt;=6000),"&gt;5000CC"))))))</f>
        <v>2000-3000CC</v>
      </c>
    </row>
    <row r="3597" spans="1:11" x14ac:dyDescent="0.3">
      <c r="A3597">
        <v>4397</v>
      </c>
      <c r="B3597" t="s">
        <v>84</v>
      </c>
      <c r="C3597" s="10">
        <v>4</v>
      </c>
      <c r="D3597" s="3">
        <v>48000</v>
      </c>
      <c r="E3597" t="s">
        <v>12</v>
      </c>
      <c r="F3597" t="s">
        <v>8</v>
      </c>
      <c r="G3597" t="s">
        <v>9</v>
      </c>
      <c r="H3597">
        <v>2012</v>
      </c>
      <c r="I3597">
        <v>1197</v>
      </c>
      <c r="J3597" t="s">
        <v>10</v>
      </c>
      <c r="K3597" t="str">
        <f>IF(AND(I3597&gt;600,I3597&lt;=1000),"600-1000CC",IF(AND(I3597&gt;1000,I3597&lt;=2000),"1000-2000CC",IF(AND(I3597&gt;2000,I3597&lt;=3000),"2000-3000CC",IF(AND(I3597&gt;3000,I3597&lt;=4000),"3000-4000CC",IF(AND(I3597&gt;4000,I3597&lt;=5000),"4000-5000CC",IF(AND(I3597&gt;5000,I3597&lt;=6000),"&gt;5000CC"))))))</f>
        <v>1000-2000CC</v>
      </c>
    </row>
    <row r="3598" spans="1:11" x14ac:dyDescent="0.3">
      <c r="A3598">
        <v>4410</v>
      </c>
      <c r="B3598" t="s">
        <v>1644</v>
      </c>
      <c r="C3598" s="10">
        <v>4</v>
      </c>
      <c r="D3598" s="3">
        <v>60000</v>
      </c>
      <c r="E3598" t="s">
        <v>7</v>
      </c>
      <c r="F3598" t="s">
        <v>8</v>
      </c>
      <c r="G3598" t="s">
        <v>27</v>
      </c>
      <c r="H3598">
        <v>2019</v>
      </c>
      <c r="I3598">
        <v>998</v>
      </c>
      <c r="J3598" t="s">
        <v>10</v>
      </c>
      <c r="K3598" t="str">
        <f>IF(AND(I3598&gt;600,I3598&lt;=1000),"600-1000CC",IF(AND(I3598&gt;1000,I3598&lt;=2000),"1000-2000CC",IF(AND(I3598&gt;2000,I3598&lt;=3000),"2000-3000CC",IF(AND(I3598&gt;3000,I3598&lt;=4000),"3000-4000CC",IF(AND(I3598&gt;4000,I3598&lt;=5000),"4000-5000CC",IF(AND(I3598&gt;5000,I3598&lt;=6000),"&gt;5000CC"))))))</f>
        <v>600-1000CC</v>
      </c>
    </row>
    <row r="3599" spans="1:11" x14ac:dyDescent="0.3">
      <c r="A3599">
        <v>4446</v>
      </c>
      <c r="B3599" t="s">
        <v>1741</v>
      </c>
      <c r="C3599" s="10">
        <v>4</v>
      </c>
      <c r="D3599" s="3">
        <v>45000</v>
      </c>
      <c r="E3599" t="s">
        <v>12</v>
      </c>
      <c r="F3599" t="s">
        <v>8</v>
      </c>
      <c r="G3599" t="s">
        <v>75</v>
      </c>
      <c r="H3599">
        <v>2012</v>
      </c>
      <c r="I3599">
        <v>1197</v>
      </c>
      <c r="J3599" t="s">
        <v>10</v>
      </c>
      <c r="K3599" t="str">
        <f>IF(AND(I3599&gt;600,I3599&lt;=1000),"600-1000CC",IF(AND(I3599&gt;1000,I3599&lt;=2000),"1000-2000CC",IF(AND(I3599&gt;2000,I3599&lt;=3000),"2000-3000CC",IF(AND(I3599&gt;3000,I3599&lt;=4000),"3000-4000CC",IF(AND(I3599&gt;4000,I3599&lt;=5000),"4000-5000CC",IF(AND(I3599&gt;5000,I3599&lt;=6000),"&gt;5000CC"))))))</f>
        <v>1000-2000CC</v>
      </c>
    </row>
    <row r="3600" spans="1:11" x14ac:dyDescent="0.3">
      <c r="A3600">
        <v>4664</v>
      </c>
      <c r="B3600" t="s">
        <v>1789</v>
      </c>
      <c r="C3600" s="10">
        <v>4</v>
      </c>
      <c r="D3600" s="3">
        <v>100000</v>
      </c>
      <c r="E3600" t="s">
        <v>7</v>
      </c>
      <c r="F3600" t="s">
        <v>8</v>
      </c>
      <c r="G3600" t="s">
        <v>9</v>
      </c>
      <c r="H3600">
        <v>2014</v>
      </c>
      <c r="I3600">
        <v>1461</v>
      </c>
      <c r="J3600" t="s">
        <v>10</v>
      </c>
      <c r="K3600" t="str">
        <f>IF(AND(I3600&gt;600,I3600&lt;=1000),"600-1000CC",IF(AND(I3600&gt;1000,I3600&lt;=2000),"1000-2000CC",IF(AND(I3600&gt;2000,I3600&lt;=3000),"2000-3000CC",IF(AND(I3600&gt;3000,I3600&lt;=4000),"3000-4000CC",IF(AND(I3600&gt;4000,I3600&lt;=5000),"4000-5000CC",IF(AND(I3600&gt;5000,I3600&lt;=6000),"&gt;5000CC"))))))</f>
        <v>1000-2000CC</v>
      </c>
    </row>
    <row r="3601" spans="1:11" x14ac:dyDescent="0.3">
      <c r="A3601">
        <v>4667</v>
      </c>
      <c r="B3601" t="s">
        <v>90</v>
      </c>
      <c r="C3601" s="10">
        <v>4</v>
      </c>
      <c r="D3601" s="3">
        <v>120000</v>
      </c>
      <c r="E3601" t="s">
        <v>7</v>
      </c>
      <c r="F3601" t="s">
        <v>8</v>
      </c>
      <c r="G3601" t="s">
        <v>75</v>
      </c>
      <c r="H3601">
        <v>2013</v>
      </c>
      <c r="I3601">
        <v>1493</v>
      </c>
      <c r="J3601" t="s">
        <v>10</v>
      </c>
      <c r="K3601" t="str">
        <f>IF(AND(I3601&gt;600,I3601&lt;=1000),"600-1000CC",IF(AND(I3601&gt;1000,I3601&lt;=2000),"1000-2000CC",IF(AND(I3601&gt;2000,I3601&lt;=3000),"2000-3000CC",IF(AND(I3601&gt;3000,I3601&lt;=4000),"3000-4000CC",IF(AND(I3601&gt;4000,I3601&lt;=5000),"4000-5000CC",IF(AND(I3601&gt;5000,I3601&lt;=6000),"&gt;5000CC"))))))</f>
        <v>1000-2000CC</v>
      </c>
    </row>
    <row r="3602" spans="1:11" x14ac:dyDescent="0.3">
      <c r="A3602">
        <v>4918</v>
      </c>
      <c r="B3602" t="s">
        <v>84</v>
      </c>
      <c r="C3602" s="10">
        <v>4</v>
      </c>
      <c r="D3602" s="3">
        <v>48000</v>
      </c>
      <c r="E3602" t="s">
        <v>12</v>
      </c>
      <c r="F3602" t="s">
        <v>8</v>
      </c>
      <c r="G3602" t="s">
        <v>9</v>
      </c>
      <c r="H3602">
        <v>2012</v>
      </c>
      <c r="I3602">
        <v>1197</v>
      </c>
      <c r="J3602" t="s">
        <v>10</v>
      </c>
      <c r="K3602" t="str">
        <f>IF(AND(I3602&gt;600,I3602&lt;=1000),"600-1000CC",IF(AND(I3602&gt;1000,I3602&lt;=2000),"1000-2000CC",IF(AND(I3602&gt;2000,I3602&lt;=3000),"2000-3000CC",IF(AND(I3602&gt;3000,I3602&lt;=4000),"3000-4000CC",IF(AND(I3602&gt;4000,I3602&lt;=5000),"4000-5000CC",IF(AND(I3602&gt;5000,I3602&lt;=6000),"&gt;5000CC"))))))</f>
        <v>1000-2000CC</v>
      </c>
    </row>
    <row r="3603" spans="1:11" x14ac:dyDescent="0.3">
      <c r="A3603">
        <v>5118</v>
      </c>
      <c r="B3603" t="s">
        <v>460</v>
      </c>
      <c r="C3603" s="10">
        <v>4</v>
      </c>
      <c r="D3603" s="3">
        <v>57000</v>
      </c>
      <c r="E3603" t="s">
        <v>7</v>
      </c>
      <c r="F3603" t="s">
        <v>8</v>
      </c>
      <c r="G3603" t="s">
        <v>244</v>
      </c>
      <c r="H3603">
        <v>2012</v>
      </c>
      <c r="I3603">
        <v>796</v>
      </c>
      <c r="J3603" t="s">
        <v>10</v>
      </c>
      <c r="K3603" t="str">
        <f>IF(AND(I3603&gt;600,I3603&lt;=1000),"600-1000CC",IF(AND(I3603&gt;1000,I3603&lt;=2000),"1000-2000CC",IF(AND(I3603&gt;2000,I3603&lt;=3000),"2000-3000CC",IF(AND(I3603&gt;3000,I3603&lt;=4000),"3000-4000CC",IF(AND(I3603&gt;4000,I3603&lt;=5000),"4000-5000CC",IF(AND(I3603&gt;5000,I3603&lt;=6000),"&gt;5000CC"))))))</f>
        <v>600-1000CC</v>
      </c>
    </row>
    <row r="3604" spans="1:11" x14ac:dyDescent="0.3">
      <c r="A3604">
        <v>5328</v>
      </c>
      <c r="B3604" t="s">
        <v>535</v>
      </c>
      <c r="C3604" s="10">
        <v>4</v>
      </c>
      <c r="D3604" s="3">
        <v>20000</v>
      </c>
      <c r="E3604" t="s">
        <v>12</v>
      </c>
      <c r="F3604" t="s">
        <v>8</v>
      </c>
      <c r="G3604" t="s">
        <v>9</v>
      </c>
      <c r="H3604">
        <v>2013</v>
      </c>
      <c r="I3604">
        <v>1998</v>
      </c>
      <c r="J3604" t="s">
        <v>10</v>
      </c>
      <c r="K3604" t="str">
        <f>IF(AND(I3604&gt;600,I3604&lt;=1000),"600-1000CC",IF(AND(I3604&gt;1000,I3604&lt;=2000),"1000-2000CC",IF(AND(I3604&gt;2000,I3604&lt;=3000),"2000-3000CC",IF(AND(I3604&gt;3000,I3604&lt;=4000),"3000-4000CC",IF(AND(I3604&gt;4000,I3604&lt;=5000),"4000-5000CC",IF(AND(I3604&gt;5000,I3604&lt;=6000),"&gt;5000CC"))))))</f>
        <v>1000-2000CC</v>
      </c>
    </row>
    <row r="3605" spans="1:11" x14ac:dyDescent="0.3">
      <c r="A3605">
        <v>5363</v>
      </c>
      <c r="B3605" t="s">
        <v>1894</v>
      </c>
      <c r="C3605" s="10">
        <v>4</v>
      </c>
      <c r="D3605" s="3">
        <v>144000</v>
      </c>
      <c r="E3605" t="s">
        <v>12</v>
      </c>
      <c r="F3605" t="s">
        <v>8</v>
      </c>
      <c r="G3605" t="s">
        <v>9</v>
      </c>
      <c r="H3605">
        <v>2015</v>
      </c>
      <c r="I3605">
        <v>2967</v>
      </c>
      <c r="J3605" t="s">
        <v>10</v>
      </c>
      <c r="K3605" t="str">
        <f>IF(AND(I3605&gt;600,I3605&lt;=1000),"600-1000CC",IF(AND(I3605&gt;1000,I3605&lt;=2000),"1000-2000CC",IF(AND(I3605&gt;2000,I3605&lt;=3000),"2000-3000CC",IF(AND(I3605&gt;3000,I3605&lt;=4000),"3000-4000CC",IF(AND(I3605&gt;4000,I3605&lt;=5000),"4000-5000CC",IF(AND(I3605&gt;5000,I3605&lt;=6000),"&gt;5000CC"))))))</f>
        <v>2000-3000CC</v>
      </c>
    </row>
    <row r="3606" spans="1:11" x14ac:dyDescent="0.3">
      <c r="A3606">
        <v>530</v>
      </c>
      <c r="B3606" t="s">
        <v>455</v>
      </c>
      <c r="C3606" s="10">
        <v>3.99</v>
      </c>
      <c r="D3606" s="3">
        <v>34048</v>
      </c>
      <c r="E3606" t="s">
        <v>12</v>
      </c>
      <c r="F3606" t="s">
        <v>8</v>
      </c>
      <c r="G3606" t="s">
        <v>9</v>
      </c>
      <c r="H3606">
        <v>2017</v>
      </c>
      <c r="I3606">
        <v>2993</v>
      </c>
      <c r="J3606" t="s">
        <v>10</v>
      </c>
      <c r="K3606" t="str">
        <f>IF(AND(I3606&gt;600,I3606&lt;=1000),"600-1000CC",IF(AND(I3606&gt;1000,I3606&lt;=2000),"1000-2000CC",IF(AND(I3606&gt;2000,I3606&lt;=3000),"2000-3000CC",IF(AND(I3606&gt;3000,I3606&lt;=4000),"3000-4000CC",IF(AND(I3606&gt;4000,I3606&lt;=5000),"4000-5000CC",IF(AND(I3606&gt;5000,I3606&lt;=6000),"&gt;5000CC"))))))</f>
        <v>2000-3000CC</v>
      </c>
    </row>
    <row r="3607" spans="1:11" x14ac:dyDescent="0.3">
      <c r="A3607">
        <v>589</v>
      </c>
      <c r="B3607" t="s">
        <v>492</v>
      </c>
      <c r="C3607" s="10">
        <v>3.99</v>
      </c>
      <c r="D3607" s="3">
        <v>37000</v>
      </c>
      <c r="E3607" t="s">
        <v>12</v>
      </c>
      <c r="F3607" t="s">
        <v>8</v>
      </c>
      <c r="G3607" t="s">
        <v>9</v>
      </c>
      <c r="H3607">
        <v>2012</v>
      </c>
      <c r="I3607">
        <v>1591</v>
      </c>
      <c r="J3607" t="s">
        <v>10</v>
      </c>
      <c r="K3607" t="str">
        <f>IF(AND(I3607&gt;600,I3607&lt;=1000),"600-1000CC",IF(AND(I3607&gt;1000,I3607&lt;=2000),"1000-2000CC",IF(AND(I3607&gt;2000,I3607&lt;=3000),"2000-3000CC",IF(AND(I3607&gt;3000,I3607&lt;=4000),"3000-4000CC",IF(AND(I3607&gt;4000,I3607&lt;=5000),"4000-5000CC",IF(AND(I3607&gt;5000,I3607&lt;=6000),"&gt;5000CC"))))))</f>
        <v>1000-2000CC</v>
      </c>
    </row>
    <row r="3608" spans="1:11" x14ac:dyDescent="0.3">
      <c r="A3608">
        <v>593</v>
      </c>
      <c r="B3608" t="s">
        <v>494</v>
      </c>
      <c r="C3608" s="10">
        <v>3.99</v>
      </c>
      <c r="D3608" s="3">
        <v>39000</v>
      </c>
      <c r="E3608" t="s">
        <v>12</v>
      </c>
      <c r="F3608" t="s">
        <v>8</v>
      </c>
      <c r="G3608" t="s">
        <v>9</v>
      </c>
      <c r="H3608">
        <v>2013</v>
      </c>
      <c r="I3608">
        <v>998</v>
      </c>
      <c r="J3608" t="s">
        <v>10</v>
      </c>
      <c r="K3608" t="str">
        <f>IF(AND(I3608&gt;600,I3608&lt;=1000),"600-1000CC",IF(AND(I3608&gt;1000,I3608&lt;=2000),"1000-2000CC",IF(AND(I3608&gt;2000,I3608&lt;=3000),"2000-3000CC",IF(AND(I3608&gt;3000,I3608&lt;=4000),"3000-4000CC",IF(AND(I3608&gt;4000,I3608&lt;=5000),"4000-5000CC",IF(AND(I3608&gt;5000,I3608&lt;=6000),"&gt;5000CC"))))))</f>
        <v>600-1000CC</v>
      </c>
    </row>
    <row r="3609" spans="1:11" x14ac:dyDescent="0.3">
      <c r="A3609">
        <v>708</v>
      </c>
      <c r="B3609" t="s">
        <v>324</v>
      </c>
      <c r="C3609" s="10">
        <v>3.99</v>
      </c>
      <c r="D3609" s="3">
        <v>47330</v>
      </c>
      <c r="E3609" t="s">
        <v>12</v>
      </c>
      <c r="F3609" t="s">
        <v>8</v>
      </c>
      <c r="G3609" t="s">
        <v>9</v>
      </c>
      <c r="H3609">
        <v>2013</v>
      </c>
      <c r="I3609">
        <v>1498</v>
      </c>
      <c r="J3609" t="s">
        <v>10</v>
      </c>
      <c r="K3609" t="str">
        <f>IF(AND(I3609&gt;600,I3609&lt;=1000),"600-1000CC",IF(AND(I3609&gt;1000,I3609&lt;=2000),"1000-2000CC",IF(AND(I3609&gt;2000,I3609&lt;=3000),"2000-3000CC",IF(AND(I3609&gt;3000,I3609&lt;=4000),"3000-4000CC",IF(AND(I3609&gt;4000,I3609&lt;=5000),"4000-5000CC",IF(AND(I3609&gt;5000,I3609&lt;=6000),"&gt;5000CC"))))))</f>
        <v>1000-2000CC</v>
      </c>
    </row>
    <row r="3610" spans="1:11" x14ac:dyDescent="0.3">
      <c r="A3610">
        <v>1061</v>
      </c>
      <c r="B3610" t="s">
        <v>762</v>
      </c>
      <c r="C3610" s="10">
        <v>3.99</v>
      </c>
      <c r="D3610" s="3">
        <v>141083</v>
      </c>
      <c r="E3610" t="s">
        <v>7</v>
      </c>
      <c r="F3610" t="s">
        <v>8</v>
      </c>
      <c r="G3610" t="s">
        <v>9</v>
      </c>
      <c r="H3610">
        <v>2014</v>
      </c>
      <c r="I3610">
        <v>1248</v>
      </c>
      <c r="J3610" t="s">
        <v>10</v>
      </c>
      <c r="K3610" t="str">
        <f>IF(AND(I3610&gt;600,I3610&lt;=1000),"600-1000CC",IF(AND(I3610&gt;1000,I3610&lt;=2000),"1000-2000CC",IF(AND(I3610&gt;2000,I3610&lt;=3000),"2000-3000CC",IF(AND(I3610&gt;3000,I3610&lt;=4000),"3000-4000CC",IF(AND(I3610&gt;4000,I3610&lt;=5000),"4000-5000CC",IF(AND(I3610&gt;5000,I3610&lt;=6000),"&gt;5000CC"))))))</f>
        <v>1000-2000CC</v>
      </c>
    </row>
    <row r="3611" spans="1:11" x14ac:dyDescent="0.3">
      <c r="A3611">
        <v>2775</v>
      </c>
      <c r="B3611" t="s">
        <v>446</v>
      </c>
      <c r="C3611" s="10">
        <v>3.99</v>
      </c>
      <c r="D3611" s="3">
        <v>90228</v>
      </c>
      <c r="E3611" t="s">
        <v>12</v>
      </c>
      <c r="F3611" t="s">
        <v>8</v>
      </c>
      <c r="G3611" t="s">
        <v>9</v>
      </c>
      <c r="H3611">
        <v>2014</v>
      </c>
      <c r="I3611">
        <v>2982</v>
      </c>
      <c r="J3611" t="s">
        <v>10</v>
      </c>
      <c r="K3611" t="str">
        <f>IF(AND(I3611&gt;600,I3611&lt;=1000),"600-1000CC",IF(AND(I3611&gt;1000,I3611&lt;=2000),"1000-2000CC",IF(AND(I3611&gt;2000,I3611&lt;=3000),"2000-3000CC",IF(AND(I3611&gt;3000,I3611&lt;=4000),"3000-4000CC",IF(AND(I3611&gt;4000,I3611&lt;=5000),"4000-5000CC",IF(AND(I3611&gt;5000,I3611&lt;=6000),"&gt;5000CC"))))))</f>
        <v>2000-3000CC</v>
      </c>
    </row>
    <row r="3612" spans="1:11" x14ac:dyDescent="0.3">
      <c r="A3612">
        <v>4478</v>
      </c>
      <c r="B3612" t="s">
        <v>32</v>
      </c>
      <c r="C3612" s="10">
        <v>3.99</v>
      </c>
      <c r="D3612" s="3">
        <v>100000</v>
      </c>
      <c r="E3612" t="s">
        <v>12</v>
      </c>
      <c r="F3612" t="s">
        <v>8</v>
      </c>
      <c r="G3612" t="s">
        <v>75</v>
      </c>
      <c r="H3612">
        <v>2013</v>
      </c>
      <c r="I3612">
        <v>796</v>
      </c>
      <c r="J3612" t="s">
        <v>10</v>
      </c>
      <c r="K3612" t="str">
        <f>IF(AND(I3612&gt;600,I3612&lt;=1000),"600-1000CC",IF(AND(I3612&gt;1000,I3612&lt;=2000),"1000-2000CC",IF(AND(I3612&gt;2000,I3612&lt;=3000),"2000-3000CC",IF(AND(I3612&gt;3000,I3612&lt;=4000),"3000-4000CC",IF(AND(I3612&gt;4000,I3612&lt;=5000),"4000-5000CC",IF(AND(I3612&gt;5000,I3612&lt;=6000),"&gt;5000CC"))))))</f>
        <v>600-1000CC</v>
      </c>
    </row>
    <row r="3613" spans="1:11" x14ac:dyDescent="0.3">
      <c r="A3613">
        <v>4966</v>
      </c>
      <c r="B3613" t="s">
        <v>1837</v>
      </c>
      <c r="C3613" s="10">
        <v>3.99</v>
      </c>
      <c r="D3613" s="3">
        <v>112299</v>
      </c>
      <c r="E3613" t="s">
        <v>7</v>
      </c>
      <c r="F3613" t="s">
        <v>8</v>
      </c>
      <c r="G3613" t="s">
        <v>27</v>
      </c>
      <c r="H3613">
        <v>2018</v>
      </c>
      <c r="I3613">
        <v>1493</v>
      </c>
      <c r="J3613" t="s">
        <v>10</v>
      </c>
      <c r="K3613" t="str">
        <f>IF(AND(I3613&gt;600,I3613&lt;=1000),"600-1000CC",IF(AND(I3613&gt;1000,I3613&lt;=2000),"1000-2000CC",IF(AND(I3613&gt;2000,I3613&lt;=3000),"2000-3000CC",IF(AND(I3613&gt;3000,I3613&lt;=4000),"3000-4000CC",IF(AND(I3613&gt;4000,I3613&lt;=5000),"4000-5000CC",IF(AND(I3613&gt;5000,I3613&lt;=6000),"&gt;5000CC"))))))</f>
        <v>1000-2000CC</v>
      </c>
    </row>
    <row r="3614" spans="1:11" x14ac:dyDescent="0.3">
      <c r="A3614">
        <v>644</v>
      </c>
      <c r="B3614" t="s">
        <v>433</v>
      </c>
      <c r="C3614" s="10">
        <v>3.98</v>
      </c>
      <c r="D3614" s="3">
        <v>83634</v>
      </c>
      <c r="E3614" t="s">
        <v>7</v>
      </c>
      <c r="F3614" t="s">
        <v>8</v>
      </c>
      <c r="G3614" t="s">
        <v>9</v>
      </c>
      <c r="H3614">
        <v>2013</v>
      </c>
      <c r="I3614">
        <v>1373</v>
      </c>
      <c r="J3614" t="s">
        <v>10</v>
      </c>
      <c r="K3614" t="str">
        <f>IF(AND(I3614&gt;600,I3614&lt;=1000),"600-1000CC",IF(AND(I3614&gt;1000,I3614&lt;=2000),"1000-2000CC",IF(AND(I3614&gt;2000,I3614&lt;=3000),"2000-3000CC",IF(AND(I3614&gt;3000,I3614&lt;=4000),"3000-4000CC",IF(AND(I3614&gt;4000,I3614&lt;=5000),"4000-5000CC",IF(AND(I3614&gt;5000,I3614&lt;=6000),"&gt;5000CC"))))))</f>
        <v>1000-2000CC</v>
      </c>
    </row>
    <row r="3615" spans="1:11" x14ac:dyDescent="0.3">
      <c r="A3615">
        <v>1930</v>
      </c>
      <c r="B3615" t="s">
        <v>433</v>
      </c>
      <c r="C3615" s="10">
        <v>3.98</v>
      </c>
      <c r="D3615" s="3">
        <v>83634</v>
      </c>
      <c r="E3615" t="s">
        <v>7</v>
      </c>
      <c r="F3615" t="s">
        <v>8</v>
      </c>
      <c r="G3615" t="s">
        <v>9</v>
      </c>
      <c r="H3615">
        <v>2013</v>
      </c>
      <c r="I3615">
        <v>1493</v>
      </c>
      <c r="J3615" t="s">
        <v>61</v>
      </c>
      <c r="K3615" t="str">
        <f>IF(AND(I3615&gt;600,I3615&lt;=1000),"600-1000CC",IF(AND(I3615&gt;1000,I3615&lt;=2000),"1000-2000CC",IF(AND(I3615&gt;2000,I3615&lt;=3000),"2000-3000CC",IF(AND(I3615&gt;3000,I3615&lt;=4000),"3000-4000CC",IF(AND(I3615&gt;4000,I3615&lt;=5000),"4000-5000CC",IF(AND(I3615&gt;5000,I3615&lt;=6000),"&gt;5000CC"))))))</f>
        <v>1000-2000CC</v>
      </c>
    </row>
    <row r="3616" spans="1:11" x14ac:dyDescent="0.3">
      <c r="A3616">
        <v>4727</v>
      </c>
      <c r="B3616" t="s">
        <v>32</v>
      </c>
      <c r="C3616" s="10">
        <v>3.98</v>
      </c>
      <c r="D3616" s="3">
        <v>94479</v>
      </c>
      <c r="E3616" t="s">
        <v>12</v>
      </c>
      <c r="F3616" t="s">
        <v>8</v>
      </c>
      <c r="G3616" t="s">
        <v>27</v>
      </c>
      <c r="H3616">
        <v>2015</v>
      </c>
      <c r="I3616">
        <v>1248</v>
      </c>
      <c r="J3616" t="s">
        <v>10</v>
      </c>
      <c r="K3616" t="str">
        <f>IF(AND(I3616&gt;600,I3616&lt;=1000),"600-1000CC",IF(AND(I3616&gt;1000,I3616&lt;=2000),"1000-2000CC",IF(AND(I3616&gt;2000,I3616&lt;=3000),"2000-3000CC",IF(AND(I3616&gt;3000,I3616&lt;=4000),"3000-4000CC",IF(AND(I3616&gt;4000,I3616&lt;=5000),"4000-5000CC",IF(AND(I3616&gt;5000,I3616&lt;=6000),"&gt;5000CC"))))))</f>
        <v>1000-2000CC</v>
      </c>
    </row>
    <row r="3617" spans="1:11" x14ac:dyDescent="0.3">
      <c r="A3617">
        <v>4950</v>
      </c>
      <c r="B3617" t="s">
        <v>227</v>
      </c>
      <c r="C3617" s="10">
        <v>3.98</v>
      </c>
      <c r="D3617" s="3">
        <v>6860</v>
      </c>
      <c r="E3617" t="s">
        <v>12</v>
      </c>
      <c r="F3617" t="s">
        <v>13</v>
      </c>
      <c r="G3617" t="s">
        <v>9</v>
      </c>
      <c r="H3617">
        <v>2017</v>
      </c>
      <c r="I3617">
        <v>1086</v>
      </c>
      <c r="J3617" t="s">
        <v>10</v>
      </c>
      <c r="K3617" t="str">
        <f>IF(AND(I3617&gt;600,I3617&lt;=1000),"600-1000CC",IF(AND(I3617&gt;1000,I3617&lt;=2000),"1000-2000CC",IF(AND(I3617&gt;2000,I3617&lt;=3000),"2000-3000CC",IF(AND(I3617&gt;3000,I3617&lt;=4000),"3000-4000CC",IF(AND(I3617&gt;4000,I3617&lt;=5000),"4000-5000CC",IF(AND(I3617&gt;5000,I3617&lt;=6000),"&gt;5000CC"))))))</f>
        <v>1000-2000CC</v>
      </c>
    </row>
    <row r="3618" spans="1:11" x14ac:dyDescent="0.3">
      <c r="A3618">
        <v>3831</v>
      </c>
      <c r="B3618" t="s">
        <v>79</v>
      </c>
      <c r="C3618" s="10">
        <v>3.97</v>
      </c>
      <c r="D3618" s="3">
        <v>70000</v>
      </c>
      <c r="E3618" t="s">
        <v>12</v>
      </c>
      <c r="F3618" t="s">
        <v>8</v>
      </c>
      <c r="G3618" t="s">
        <v>9</v>
      </c>
      <c r="H3618">
        <v>2014</v>
      </c>
      <c r="I3618">
        <v>1197</v>
      </c>
      <c r="J3618" t="s">
        <v>10</v>
      </c>
      <c r="K3618" t="str">
        <f>IF(AND(I3618&gt;600,I3618&lt;=1000),"600-1000CC",IF(AND(I3618&gt;1000,I3618&lt;=2000),"1000-2000CC",IF(AND(I3618&gt;2000,I3618&lt;=3000),"2000-3000CC",IF(AND(I3618&gt;3000,I3618&lt;=4000),"3000-4000CC",IF(AND(I3618&gt;4000,I3618&lt;=5000),"4000-5000CC",IF(AND(I3618&gt;5000,I3618&lt;=6000),"&gt;5000CC"))))))</f>
        <v>1000-2000CC</v>
      </c>
    </row>
    <row r="3619" spans="1:11" x14ac:dyDescent="0.3">
      <c r="A3619">
        <v>3175</v>
      </c>
      <c r="B3619" t="s">
        <v>899</v>
      </c>
      <c r="C3619" s="10">
        <v>3.96</v>
      </c>
      <c r="D3619" s="3">
        <v>23947</v>
      </c>
      <c r="E3619" t="s">
        <v>12</v>
      </c>
      <c r="F3619" t="s">
        <v>8</v>
      </c>
      <c r="G3619" t="s">
        <v>9</v>
      </c>
      <c r="H3619">
        <v>2017</v>
      </c>
      <c r="I3619">
        <v>1197</v>
      </c>
      <c r="J3619" t="s">
        <v>10</v>
      </c>
      <c r="K3619" t="str">
        <f>IF(AND(I3619&gt;600,I3619&lt;=1000),"600-1000CC",IF(AND(I3619&gt;1000,I3619&lt;=2000),"1000-2000CC",IF(AND(I3619&gt;2000,I3619&lt;=3000),"2000-3000CC",IF(AND(I3619&gt;3000,I3619&lt;=4000),"3000-4000CC",IF(AND(I3619&gt;4000,I3619&lt;=5000),"4000-5000CC",IF(AND(I3619&gt;5000,I3619&lt;=6000),"&gt;5000CC"))))))</f>
        <v>1000-2000CC</v>
      </c>
    </row>
    <row r="3620" spans="1:11" x14ac:dyDescent="0.3">
      <c r="A3620">
        <v>4231</v>
      </c>
      <c r="B3620" t="s">
        <v>99</v>
      </c>
      <c r="C3620" s="10">
        <v>3.96</v>
      </c>
      <c r="D3620" s="3">
        <v>42907</v>
      </c>
      <c r="E3620" t="s">
        <v>12</v>
      </c>
      <c r="F3620" t="s">
        <v>8</v>
      </c>
      <c r="G3620" t="s">
        <v>9</v>
      </c>
      <c r="H3620">
        <v>2017</v>
      </c>
      <c r="I3620">
        <v>2982</v>
      </c>
      <c r="J3620" t="s">
        <v>10</v>
      </c>
      <c r="K3620" t="str">
        <f>IF(AND(I3620&gt;600,I3620&lt;=1000),"600-1000CC",IF(AND(I3620&gt;1000,I3620&lt;=2000),"1000-2000CC",IF(AND(I3620&gt;2000,I3620&lt;=3000),"2000-3000CC",IF(AND(I3620&gt;3000,I3620&lt;=4000),"3000-4000CC",IF(AND(I3620&gt;4000,I3620&lt;=5000),"4000-5000CC",IF(AND(I3620&gt;5000,I3620&lt;=6000),"&gt;5000CC"))))))</f>
        <v>2000-3000CC</v>
      </c>
    </row>
    <row r="3621" spans="1:11" x14ac:dyDescent="0.3">
      <c r="A3621">
        <v>4689</v>
      </c>
      <c r="B3621" t="s">
        <v>936</v>
      </c>
      <c r="C3621" s="10">
        <v>3.96</v>
      </c>
      <c r="D3621" s="3">
        <v>88189</v>
      </c>
      <c r="E3621" t="s">
        <v>7</v>
      </c>
      <c r="F3621" t="s">
        <v>8</v>
      </c>
      <c r="G3621" t="s">
        <v>27</v>
      </c>
      <c r="H3621">
        <v>2013</v>
      </c>
      <c r="I3621">
        <v>1248</v>
      </c>
      <c r="J3621" t="s">
        <v>10</v>
      </c>
      <c r="K3621" t="str">
        <f>IF(AND(I3621&gt;600,I3621&lt;=1000),"600-1000CC",IF(AND(I3621&gt;1000,I3621&lt;=2000),"1000-2000CC",IF(AND(I3621&gt;2000,I3621&lt;=3000),"2000-3000CC",IF(AND(I3621&gt;3000,I3621&lt;=4000),"3000-4000CC",IF(AND(I3621&gt;4000,I3621&lt;=5000),"4000-5000CC",IF(AND(I3621&gt;5000,I3621&lt;=6000),"&gt;5000CC"))))))</f>
        <v>1000-2000CC</v>
      </c>
    </row>
    <row r="3622" spans="1:11" x14ac:dyDescent="0.3">
      <c r="A3622">
        <v>395</v>
      </c>
      <c r="B3622" t="s">
        <v>309</v>
      </c>
      <c r="C3622" s="10">
        <v>3.95</v>
      </c>
      <c r="D3622" s="3">
        <v>62000</v>
      </c>
      <c r="E3622" t="s">
        <v>12</v>
      </c>
      <c r="F3622" t="s">
        <v>13</v>
      </c>
      <c r="G3622" t="s">
        <v>27</v>
      </c>
      <c r="H3622">
        <v>2014</v>
      </c>
      <c r="I3622">
        <v>1197</v>
      </c>
      <c r="J3622" t="s">
        <v>10</v>
      </c>
      <c r="K3622" t="str">
        <f>IF(AND(I3622&gt;600,I3622&lt;=1000),"600-1000CC",IF(AND(I3622&gt;1000,I3622&lt;=2000),"1000-2000CC",IF(AND(I3622&gt;2000,I3622&lt;=3000),"2000-3000CC",IF(AND(I3622&gt;3000,I3622&lt;=4000),"3000-4000CC",IF(AND(I3622&gt;4000,I3622&lt;=5000),"4000-5000CC",IF(AND(I3622&gt;5000,I3622&lt;=6000),"&gt;5000CC"))))))</f>
        <v>1000-2000CC</v>
      </c>
    </row>
    <row r="3623" spans="1:11" x14ac:dyDescent="0.3">
      <c r="A3623">
        <v>570</v>
      </c>
      <c r="B3623" t="s">
        <v>482</v>
      </c>
      <c r="C3623" s="10">
        <v>3.95</v>
      </c>
      <c r="D3623" s="3">
        <v>68000</v>
      </c>
      <c r="E3623" t="s">
        <v>12</v>
      </c>
      <c r="F3623" t="s">
        <v>13</v>
      </c>
      <c r="G3623" t="s">
        <v>9</v>
      </c>
      <c r="H3623">
        <v>2010</v>
      </c>
      <c r="I3623">
        <v>1995</v>
      </c>
      <c r="J3623" t="s">
        <v>10</v>
      </c>
      <c r="K3623" t="str">
        <f>IF(AND(I3623&gt;600,I3623&lt;=1000),"600-1000CC",IF(AND(I3623&gt;1000,I3623&lt;=2000),"1000-2000CC",IF(AND(I3623&gt;2000,I3623&lt;=3000),"2000-3000CC",IF(AND(I3623&gt;3000,I3623&lt;=4000),"3000-4000CC",IF(AND(I3623&gt;4000,I3623&lt;=5000),"4000-5000CC",IF(AND(I3623&gt;5000,I3623&lt;=6000),"&gt;5000CC"))))))</f>
        <v>1000-2000CC</v>
      </c>
    </row>
    <row r="3624" spans="1:11" x14ac:dyDescent="0.3">
      <c r="A3624">
        <v>1519</v>
      </c>
      <c r="B3624" t="s">
        <v>905</v>
      </c>
      <c r="C3624" s="10">
        <v>3.95</v>
      </c>
      <c r="D3624" s="3">
        <v>29000</v>
      </c>
      <c r="E3624" t="s">
        <v>12</v>
      </c>
      <c r="F3624" t="s">
        <v>8</v>
      </c>
      <c r="G3624" t="s">
        <v>27</v>
      </c>
      <c r="H3624">
        <v>2016</v>
      </c>
      <c r="I3624">
        <v>2993</v>
      </c>
      <c r="J3624" t="s">
        <v>127</v>
      </c>
      <c r="K3624" t="str">
        <f>IF(AND(I3624&gt;600,I3624&lt;=1000),"600-1000CC",IF(AND(I3624&gt;1000,I3624&lt;=2000),"1000-2000CC",IF(AND(I3624&gt;2000,I3624&lt;=3000),"2000-3000CC",IF(AND(I3624&gt;3000,I3624&lt;=4000),"3000-4000CC",IF(AND(I3624&gt;4000,I3624&lt;=5000),"4000-5000CC",IF(AND(I3624&gt;5000,I3624&lt;=6000),"&gt;5000CC"))))))</f>
        <v>2000-3000CC</v>
      </c>
    </row>
    <row r="3625" spans="1:11" x14ac:dyDescent="0.3">
      <c r="A3625">
        <v>1825</v>
      </c>
      <c r="B3625" t="s">
        <v>79</v>
      </c>
      <c r="C3625" s="10">
        <v>3.95</v>
      </c>
      <c r="D3625" s="3">
        <v>27514</v>
      </c>
      <c r="E3625" t="s">
        <v>12</v>
      </c>
      <c r="F3625" t="s">
        <v>8</v>
      </c>
      <c r="G3625" t="s">
        <v>9</v>
      </c>
      <c r="H3625">
        <v>2014</v>
      </c>
      <c r="I3625">
        <v>1197</v>
      </c>
      <c r="J3625" t="s">
        <v>10</v>
      </c>
      <c r="K3625" t="str">
        <f>IF(AND(I3625&gt;600,I3625&lt;=1000),"600-1000CC",IF(AND(I3625&gt;1000,I3625&lt;=2000),"1000-2000CC",IF(AND(I3625&gt;2000,I3625&lt;=3000),"2000-3000CC",IF(AND(I3625&gt;3000,I3625&lt;=4000),"3000-4000CC",IF(AND(I3625&gt;4000,I3625&lt;=5000),"4000-5000CC",IF(AND(I3625&gt;5000,I3625&lt;=6000),"&gt;5000CC"))))))</f>
        <v>1000-2000CC</v>
      </c>
    </row>
    <row r="3626" spans="1:11" x14ac:dyDescent="0.3">
      <c r="A3626">
        <v>1981</v>
      </c>
      <c r="B3626" t="s">
        <v>99</v>
      </c>
      <c r="C3626" s="10">
        <v>3.95</v>
      </c>
      <c r="D3626" s="3">
        <v>36109</v>
      </c>
      <c r="E3626" t="s">
        <v>12</v>
      </c>
      <c r="F3626" t="s">
        <v>8</v>
      </c>
      <c r="G3626" t="s">
        <v>9</v>
      </c>
      <c r="H3626">
        <v>2014</v>
      </c>
      <c r="I3626">
        <v>2755</v>
      </c>
      <c r="J3626" t="s">
        <v>61</v>
      </c>
      <c r="K3626" t="str">
        <f>IF(AND(I3626&gt;600,I3626&lt;=1000),"600-1000CC",IF(AND(I3626&gt;1000,I3626&lt;=2000),"1000-2000CC",IF(AND(I3626&gt;2000,I3626&lt;=3000),"2000-3000CC",IF(AND(I3626&gt;3000,I3626&lt;=4000),"3000-4000CC",IF(AND(I3626&gt;4000,I3626&lt;=5000),"4000-5000CC",IF(AND(I3626&gt;5000,I3626&lt;=6000),"&gt;5000CC"))))))</f>
        <v>2000-3000CC</v>
      </c>
    </row>
    <row r="3627" spans="1:11" x14ac:dyDescent="0.3">
      <c r="A3627">
        <v>2289</v>
      </c>
      <c r="B3627" t="s">
        <v>1178</v>
      </c>
      <c r="C3627" s="10">
        <v>3.95</v>
      </c>
      <c r="D3627" s="3">
        <v>79399</v>
      </c>
      <c r="E3627" t="s">
        <v>7</v>
      </c>
      <c r="F3627" t="s">
        <v>8</v>
      </c>
      <c r="G3627" t="s">
        <v>9</v>
      </c>
      <c r="H3627">
        <v>2011</v>
      </c>
      <c r="I3627">
        <v>814</v>
      </c>
      <c r="J3627" t="s">
        <v>10</v>
      </c>
      <c r="K3627" t="str">
        <f>IF(AND(I3627&gt;600,I3627&lt;=1000),"600-1000CC",IF(AND(I3627&gt;1000,I3627&lt;=2000),"1000-2000CC",IF(AND(I3627&gt;2000,I3627&lt;=3000),"2000-3000CC",IF(AND(I3627&gt;3000,I3627&lt;=4000),"3000-4000CC",IF(AND(I3627&gt;4000,I3627&lt;=5000),"4000-5000CC",IF(AND(I3627&gt;5000,I3627&lt;=6000),"&gt;5000CC"))))))</f>
        <v>600-1000CC</v>
      </c>
    </row>
    <row r="3628" spans="1:11" x14ac:dyDescent="0.3">
      <c r="A3628">
        <v>2333</v>
      </c>
      <c r="B3628" t="s">
        <v>1196</v>
      </c>
      <c r="C3628" s="10">
        <v>3.95</v>
      </c>
      <c r="D3628" s="3">
        <v>110000</v>
      </c>
      <c r="E3628" t="s">
        <v>7</v>
      </c>
      <c r="F3628" t="s">
        <v>8</v>
      </c>
      <c r="G3628" t="s">
        <v>9</v>
      </c>
      <c r="H3628">
        <v>2015</v>
      </c>
      <c r="I3628">
        <v>796</v>
      </c>
      <c r="J3628" t="s">
        <v>53</v>
      </c>
      <c r="K3628" t="str">
        <f>IF(AND(I3628&gt;600,I3628&lt;=1000),"600-1000CC",IF(AND(I3628&gt;1000,I3628&lt;=2000),"1000-2000CC",IF(AND(I3628&gt;2000,I3628&lt;=3000),"2000-3000CC",IF(AND(I3628&gt;3000,I3628&lt;=4000),"3000-4000CC",IF(AND(I3628&gt;4000,I3628&lt;=5000),"4000-5000CC",IF(AND(I3628&gt;5000,I3628&lt;=6000),"&gt;5000CC"))))))</f>
        <v>600-1000CC</v>
      </c>
    </row>
    <row r="3629" spans="1:11" x14ac:dyDescent="0.3">
      <c r="A3629">
        <v>2730</v>
      </c>
      <c r="B3629" t="s">
        <v>250</v>
      </c>
      <c r="C3629" s="10">
        <v>3.95</v>
      </c>
      <c r="D3629" s="3">
        <v>55212</v>
      </c>
      <c r="E3629" t="s">
        <v>12</v>
      </c>
      <c r="F3629" t="s">
        <v>8</v>
      </c>
      <c r="G3629" t="s">
        <v>9</v>
      </c>
      <c r="H3629">
        <v>2015</v>
      </c>
      <c r="I3629">
        <v>1197</v>
      </c>
      <c r="J3629" t="s">
        <v>10</v>
      </c>
      <c r="K3629" t="str">
        <f>IF(AND(I3629&gt;600,I3629&lt;=1000),"600-1000CC",IF(AND(I3629&gt;1000,I3629&lt;=2000),"1000-2000CC",IF(AND(I3629&gt;2000,I3629&lt;=3000),"2000-3000CC",IF(AND(I3629&gt;3000,I3629&lt;=4000),"3000-4000CC",IF(AND(I3629&gt;4000,I3629&lt;=5000),"4000-5000CC",IF(AND(I3629&gt;5000,I3629&lt;=6000),"&gt;5000CC"))))))</f>
        <v>1000-2000CC</v>
      </c>
    </row>
    <row r="3630" spans="1:11" x14ac:dyDescent="0.3">
      <c r="A3630">
        <v>2875</v>
      </c>
      <c r="B3630" t="s">
        <v>317</v>
      </c>
      <c r="C3630" s="10">
        <v>3.95</v>
      </c>
      <c r="D3630" s="3">
        <v>80000</v>
      </c>
      <c r="E3630" t="s">
        <v>7</v>
      </c>
      <c r="F3630" t="s">
        <v>8</v>
      </c>
      <c r="G3630" t="s">
        <v>27</v>
      </c>
      <c r="H3630">
        <v>2013</v>
      </c>
      <c r="I3630">
        <v>796</v>
      </c>
      <c r="J3630" t="s">
        <v>10</v>
      </c>
      <c r="K3630" t="str">
        <f>IF(AND(I3630&gt;600,I3630&lt;=1000),"600-1000CC",IF(AND(I3630&gt;1000,I3630&lt;=2000),"1000-2000CC",IF(AND(I3630&gt;2000,I3630&lt;=3000),"2000-3000CC",IF(AND(I3630&gt;3000,I3630&lt;=4000),"3000-4000CC",IF(AND(I3630&gt;4000,I3630&lt;=5000),"4000-5000CC",IF(AND(I3630&gt;5000,I3630&lt;=6000),"&gt;5000CC"))))))</f>
        <v>600-1000CC</v>
      </c>
    </row>
    <row r="3631" spans="1:11" x14ac:dyDescent="0.3">
      <c r="A3631">
        <v>2893</v>
      </c>
      <c r="B3631" t="s">
        <v>785</v>
      </c>
      <c r="C3631" s="10">
        <v>3.95</v>
      </c>
      <c r="D3631" s="3">
        <v>95105</v>
      </c>
      <c r="E3631" t="s">
        <v>12</v>
      </c>
      <c r="F3631" t="s">
        <v>8</v>
      </c>
      <c r="G3631" t="s">
        <v>9</v>
      </c>
      <c r="H3631">
        <v>2019</v>
      </c>
      <c r="I3631">
        <v>1198</v>
      </c>
      <c r="J3631" t="s">
        <v>10</v>
      </c>
      <c r="K3631" t="str">
        <f>IF(AND(I3631&gt;600,I3631&lt;=1000),"600-1000CC",IF(AND(I3631&gt;1000,I3631&lt;=2000),"1000-2000CC",IF(AND(I3631&gt;2000,I3631&lt;=3000),"2000-3000CC",IF(AND(I3631&gt;3000,I3631&lt;=4000),"3000-4000CC",IF(AND(I3631&gt;4000,I3631&lt;=5000),"4000-5000CC",IF(AND(I3631&gt;5000,I3631&lt;=6000),"&gt;5000CC"))))))</f>
        <v>1000-2000CC</v>
      </c>
    </row>
    <row r="3632" spans="1:11" x14ac:dyDescent="0.3">
      <c r="A3632">
        <v>1341</v>
      </c>
      <c r="B3632" t="s">
        <v>649</v>
      </c>
      <c r="C3632" s="10">
        <v>3.94</v>
      </c>
      <c r="D3632" s="3">
        <v>70000</v>
      </c>
      <c r="E3632" t="s">
        <v>12</v>
      </c>
      <c r="F3632" t="s">
        <v>13</v>
      </c>
      <c r="G3632" t="s">
        <v>27</v>
      </c>
      <c r="H3632">
        <v>2012</v>
      </c>
      <c r="I3632">
        <v>1995</v>
      </c>
      <c r="J3632" t="s">
        <v>10</v>
      </c>
      <c r="K3632" t="str">
        <f>IF(AND(I3632&gt;600,I3632&lt;=1000),"600-1000CC",IF(AND(I3632&gt;1000,I3632&lt;=2000),"1000-2000CC",IF(AND(I3632&gt;2000,I3632&lt;=3000),"2000-3000CC",IF(AND(I3632&gt;3000,I3632&lt;=4000),"3000-4000CC",IF(AND(I3632&gt;4000,I3632&lt;=5000),"4000-5000CC",IF(AND(I3632&gt;5000,I3632&lt;=6000),"&gt;5000CC"))))))</f>
        <v>1000-2000CC</v>
      </c>
    </row>
    <row r="3633" spans="1:11" x14ac:dyDescent="0.3">
      <c r="A3633">
        <v>3339</v>
      </c>
      <c r="B3633" t="s">
        <v>1496</v>
      </c>
      <c r="C3633" s="10">
        <v>3.94</v>
      </c>
      <c r="D3633" s="3">
        <v>10000</v>
      </c>
      <c r="E3633" t="s">
        <v>12</v>
      </c>
      <c r="F3633" t="s">
        <v>8</v>
      </c>
      <c r="G3633" t="s">
        <v>9</v>
      </c>
      <c r="H3633">
        <v>2019</v>
      </c>
      <c r="I3633">
        <v>1582</v>
      </c>
      <c r="J3633" t="s">
        <v>10</v>
      </c>
      <c r="K3633" t="str">
        <f>IF(AND(I3633&gt;600,I3633&lt;=1000),"600-1000CC",IF(AND(I3633&gt;1000,I3633&lt;=2000),"1000-2000CC",IF(AND(I3633&gt;2000,I3633&lt;=3000),"2000-3000CC",IF(AND(I3633&gt;3000,I3633&lt;=4000),"3000-4000CC",IF(AND(I3633&gt;4000,I3633&lt;=5000),"4000-5000CC",IF(AND(I3633&gt;5000,I3633&lt;=6000),"&gt;5000CC"))))))</f>
        <v>1000-2000CC</v>
      </c>
    </row>
    <row r="3634" spans="1:11" x14ac:dyDescent="0.3">
      <c r="A3634">
        <v>4961</v>
      </c>
      <c r="B3634" t="s">
        <v>1216</v>
      </c>
      <c r="C3634" s="10">
        <v>3.94</v>
      </c>
      <c r="D3634" s="3">
        <v>86857</v>
      </c>
      <c r="E3634" t="s">
        <v>7</v>
      </c>
      <c r="F3634" t="s">
        <v>8</v>
      </c>
      <c r="G3634" t="s">
        <v>27</v>
      </c>
      <c r="H3634">
        <v>2016</v>
      </c>
      <c r="I3634">
        <v>1198</v>
      </c>
      <c r="J3634" t="s">
        <v>10</v>
      </c>
      <c r="K3634" t="str">
        <f>IF(AND(I3634&gt;600,I3634&lt;=1000),"600-1000CC",IF(AND(I3634&gt;1000,I3634&lt;=2000),"1000-2000CC",IF(AND(I3634&gt;2000,I3634&lt;=3000),"2000-3000CC",IF(AND(I3634&gt;3000,I3634&lt;=4000),"3000-4000CC",IF(AND(I3634&gt;4000,I3634&lt;=5000),"4000-5000CC",IF(AND(I3634&gt;5000,I3634&lt;=6000),"&gt;5000CC"))))))</f>
        <v>1000-2000CC</v>
      </c>
    </row>
    <row r="3635" spans="1:11" x14ac:dyDescent="0.3">
      <c r="A3635">
        <v>663</v>
      </c>
      <c r="B3635" t="s">
        <v>299</v>
      </c>
      <c r="C3635" s="10">
        <v>3.93</v>
      </c>
      <c r="D3635" s="3">
        <v>71033</v>
      </c>
      <c r="E3635" t="s">
        <v>7</v>
      </c>
      <c r="F3635" t="s">
        <v>8</v>
      </c>
      <c r="G3635" t="s">
        <v>27</v>
      </c>
      <c r="H3635">
        <v>2014</v>
      </c>
      <c r="I3635">
        <v>1248</v>
      </c>
      <c r="J3635" t="s">
        <v>10</v>
      </c>
      <c r="K3635" t="str">
        <f>IF(AND(I3635&gt;600,I3635&lt;=1000),"600-1000CC",IF(AND(I3635&gt;1000,I3635&lt;=2000),"1000-2000CC",IF(AND(I3635&gt;2000,I3635&lt;=3000),"2000-3000CC",IF(AND(I3635&gt;3000,I3635&lt;=4000),"3000-4000CC",IF(AND(I3635&gt;4000,I3635&lt;=5000),"4000-5000CC",IF(AND(I3635&gt;5000,I3635&lt;=6000),"&gt;5000CC"))))))</f>
        <v>1000-2000CC</v>
      </c>
    </row>
    <row r="3636" spans="1:11" x14ac:dyDescent="0.3">
      <c r="A3636">
        <v>1020</v>
      </c>
      <c r="B3636" t="s">
        <v>333</v>
      </c>
      <c r="C3636" s="10">
        <v>3.93</v>
      </c>
      <c r="D3636" s="3">
        <v>134521</v>
      </c>
      <c r="E3636" t="s">
        <v>7</v>
      </c>
      <c r="F3636" t="s">
        <v>13</v>
      </c>
      <c r="G3636" t="s">
        <v>27</v>
      </c>
      <c r="H3636">
        <v>2011</v>
      </c>
      <c r="I3636">
        <v>1995</v>
      </c>
      <c r="J3636" t="s">
        <v>10</v>
      </c>
      <c r="K3636" t="str">
        <f>IF(AND(I3636&gt;600,I3636&lt;=1000),"600-1000CC",IF(AND(I3636&gt;1000,I3636&lt;=2000),"1000-2000CC",IF(AND(I3636&gt;2000,I3636&lt;=3000),"2000-3000CC",IF(AND(I3636&gt;3000,I3636&lt;=4000),"3000-4000CC",IF(AND(I3636&gt;4000,I3636&lt;=5000),"4000-5000CC",IF(AND(I3636&gt;5000,I3636&lt;=6000),"&gt;5000CC"))))))</f>
        <v>1000-2000CC</v>
      </c>
    </row>
    <row r="3637" spans="1:11" x14ac:dyDescent="0.3">
      <c r="A3637">
        <v>1939</v>
      </c>
      <c r="B3637" t="s">
        <v>299</v>
      </c>
      <c r="C3637" s="10">
        <v>3.93</v>
      </c>
      <c r="D3637" s="3">
        <v>71033</v>
      </c>
      <c r="E3637" t="s">
        <v>7</v>
      </c>
      <c r="F3637" t="s">
        <v>8</v>
      </c>
      <c r="G3637" t="s">
        <v>27</v>
      </c>
      <c r="H3637">
        <v>2014</v>
      </c>
      <c r="I3637">
        <v>2179</v>
      </c>
      <c r="J3637" t="s">
        <v>61</v>
      </c>
      <c r="K3637" t="str">
        <f>IF(AND(I3637&gt;600,I3637&lt;=1000),"600-1000CC",IF(AND(I3637&gt;1000,I3637&lt;=2000),"1000-2000CC",IF(AND(I3637&gt;2000,I3637&lt;=3000),"2000-3000CC",IF(AND(I3637&gt;3000,I3637&lt;=4000),"3000-4000CC",IF(AND(I3637&gt;4000,I3637&lt;=5000),"4000-5000CC",IF(AND(I3637&gt;5000,I3637&lt;=6000),"&gt;5000CC"))))))</f>
        <v>2000-3000CC</v>
      </c>
    </row>
    <row r="3638" spans="1:11" x14ac:dyDescent="0.3">
      <c r="A3638">
        <v>2443</v>
      </c>
      <c r="B3638" t="s">
        <v>425</v>
      </c>
      <c r="C3638" s="10">
        <v>3.93</v>
      </c>
      <c r="D3638" s="3">
        <v>44540</v>
      </c>
      <c r="E3638" t="s">
        <v>12</v>
      </c>
      <c r="F3638" t="s">
        <v>13</v>
      </c>
      <c r="G3638" t="s">
        <v>9</v>
      </c>
      <c r="H3638">
        <v>2015</v>
      </c>
      <c r="I3638">
        <v>1461</v>
      </c>
      <c r="J3638" t="s">
        <v>289</v>
      </c>
      <c r="K3638" t="str">
        <f>IF(AND(I3638&gt;600,I3638&lt;=1000),"600-1000CC",IF(AND(I3638&gt;1000,I3638&lt;=2000),"1000-2000CC",IF(AND(I3638&gt;2000,I3638&lt;=3000),"2000-3000CC",IF(AND(I3638&gt;3000,I3638&lt;=4000),"3000-4000CC",IF(AND(I3638&gt;4000,I3638&lt;=5000),"4000-5000CC",IF(AND(I3638&gt;5000,I3638&lt;=6000),"&gt;5000CC"))))))</f>
        <v>1000-2000CC</v>
      </c>
    </row>
    <row r="3639" spans="1:11" x14ac:dyDescent="0.3">
      <c r="A3639">
        <v>3486</v>
      </c>
      <c r="B3639" t="s">
        <v>44</v>
      </c>
      <c r="C3639" s="10">
        <v>3.93</v>
      </c>
      <c r="D3639" s="3">
        <v>31750</v>
      </c>
      <c r="E3639" t="s">
        <v>12</v>
      </c>
      <c r="F3639" t="s">
        <v>8</v>
      </c>
      <c r="G3639" t="s">
        <v>9</v>
      </c>
      <c r="H3639">
        <v>2016</v>
      </c>
      <c r="I3639">
        <v>2179</v>
      </c>
      <c r="J3639" t="s">
        <v>10</v>
      </c>
      <c r="K3639" t="str">
        <f>IF(AND(I3639&gt;600,I3639&lt;=1000),"600-1000CC",IF(AND(I3639&gt;1000,I3639&lt;=2000),"1000-2000CC",IF(AND(I3639&gt;2000,I3639&lt;=3000),"2000-3000CC",IF(AND(I3639&gt;3000,I3639&lt;=4000),"3000-4000CC",IF(AND(I3639&gt;4000,I3639&lt;=5000),"4000-5000CC",IF(AND(I3639&gt;5000,I3639&lt;=6000),"&gt;5000CC"))))))</f>
        <v>2000-3000CC</v>
      </c>
    </row>
    <row r="3640" spans="1:11" x14ac:dyDescent="0.3">
      <c r="A3640">
        <v>5071</v>
      </c>
      <c r="B3640" t="s">
        <v>534</v>
      </c>
      <c r="C3640" s="10">
        <v>3.93</v>
      </c>
      <c r="D3640" s="3">
        <v>81355</v>
      </c>
      <c r="E3640" t="s">
        <v>7</v>
      </c>
      <c r="F3640" t="s">
        <v>8</v>
      </c>
      <c r="G3640" t="s">
        <v>75</v>
      </c>
      <c r="H3640">
        <v>2014</v>
      </c>
      <c r="I3640">
        <v>998</v>
      </c>
      <c r="J3640" t="s">
        <v>10</v>
      </c>
      <c r="K3640" t="str">
        <f>IF(AND(I3640&gt;600,I3640&lt;=1000),"600-1000CC",IF(AND(I3640&gt;1000,I3640&lt;=2000),"1000-2000CC",IF(AND(I3640&gt;2000,I3640&lt;=3000),"2000-3000CC",IF(AND(I3640&gt;3000,I3640&lt;=4000),"3000-4000CC",IF(AND(I3640&gt;4000,I3640&lt;=5000),"4000-5000CC",IF(AND(I3640&gt;5000,I3640&lt;=6000),"&gt;5000CC"))))))</f>
        <v>600-1000CC</v>
      </c>
    </row>
    <row r="3641" spans="1:11" x14ac:dyDescent="0.3">
      <c r="A3641">
        <v>289</v>
      </c>
      <c r="B3641" t="s">
        <v>273</v>
      </c>
      <c r="C3641" s="10">
        <v>3.92</v>
      </c>
      <c r="D3641" s="3">
        <v>69828</v>
      </c>
      <c r="E3641" t="s">
        <v>12</v>
      </c>
      <c r="F3641" t="s">
        <v>13</v>
      </c>
      <c r="G3641" t="s">
        <v>75</v>
      </c>
      <c r="H3641">
        <v>2011</v>
      </c>
      <c r="I3641">
        <v>1598</v>
      </c>
      <c r="J3641" t="s">
        <v>10</v>
      </c>
      <c r="K3641" t="str">
        <f>IF(AND(I3641&gt;600,I3641&lt;=1000),"600-1000CC",IF(AND(I3641&gt;1000,I3641&lt;=2000),"1000-2000CC",IF(AND(I3641&gt;2000,I3641&lt;=3000),"2000-3000CC",IF(AND(I3641&gt;3000,I3641&lt;=4000),"3000-4000CC",IF(AND(I3641&gt;4000,I3641&lt;=5000),"4000-5000CC",IF(AND(I3641&gt;5000,I3641&lt;=6000),"&gt;5000CC"))))))</f>
        <v>1000-2000CC</v>
      </c>
    </row>
    <row r="3642" spans="1:11" x14ac:dyDescent="0.3">
      <c r="A3642">
        <v>334</v>
      </c>
      <c r="B3642" t="s">
        <v>305</v>
      </c>
      <c r="C3642" s="10">
        <v>3.92</v>
      </c>
      <c r="D3642" s="3">
        <v>73029</v>
      </c>
      <c r="E3642" t="s">
        <v>12</v>
      </c>
      <c r="F3642" t="s">
        <v>8</v>
      </c>
      <c r="G3642" t="s">
        <v>27</v>
      </c>
      <c r="H3642">
        <v>2014</v>
      </c>
      <c r="I3642">
        <v>1496</v>
      </c>
      <c r="J3642" t="s">
        <v>10</v>
      </c>
      <c r="K3642" t="str">
        <f>IF(AND(I3642&gt;600,I3642&lt;=1000),"600-1000CC",IF(AND(I3642&gt;1000,I3642&lt;=2000),"1000-2000CC",IF(AND(I3642&gt;2000,I3642&lt;=3000),"2000-3000CC",IF(AND(I3642&gt;3000,I3642&lt;=4000),"3000-4000CC",IF(AND(I3642&gt;4000,I3642&lt;=5000),"4000-5000CC",IF(AND(I3642&gt;5000,I3642&lt;=6000),"&gt;5000CC"))))))</f>
        <v>1000-2000CC</v>
      </c>
    </row>
    <row r="3643" spans="1:11" x14ac:dyDescent="0.3">
      <c r="A3643">
        <v>2741</v>
      </c>
      <c r="B3643" t="s">
        <v>1329</v>
      </c>
      <c r="C3643" s="10">
        <v>3.92</v>
      </c>
      <c r="D3643" s="3">
        <v>63210</v>
      </c>
      <c r="E3643" t="s">
        <v>7</v>
      </c>
      <c r="F3643" t="s">
        <v>8</v>
      </c>
      <c r="G3643" t="s">
        <v>244</v>
      </c>
      <c r="H3643">
        <v>2015</v>
      </c>
      <c r="I3643">
        <v>1196</v>
      </c>
      <c r="J3643" t="s">
        <v>10</v>
      </c>
      <c r="K3643" t="str">
        <f>IF(AND(I3643&gt;600,I3643&lt;=1000),"600-1000CC",IF(AND(I3643&gt;1000,I3643&lt;=2000),"1000-2000CC",IF(AND(I3643&gt;2000,I3643&lt;=3000),"2000-3000CC",IF(AND(I3643&gt;3000,I3643&lt;=4000),"3000-4000CC",IF(AND(I3643&gt;4000,I3643&lt;=5000),"4000-5000CC",IF(AND(I3643&gt;5000,I3643&lt;=6000),"&gt;5000CC"))))))</f>
        <v>1000-2000CC</v>
      </c>
    </row>
    <row r="3644" spans="1:11" x14ac:dyDescent="0.3">
      <c r="A3644">
        <v>2929</v>
      </c>
      <c r="B3644" t="s">
        <v>109</v>
      </c>
      <c r="C3644" s="10">
        <v>3.92</v>
      </c>
      <c r="D3644" s="3">
        <v>107813</v>
      </c>
      <c r="E3644" t="s">
        <v>7</v>
      </c>
      <c r="F3644" t="s">
        <v>8</v>
      </c>
      <c r="G3644" t="s">
        <v>9</v>
      </c>
      <c r="H3644">
        <v>2015</v>
      </c>
      <c r="I3644">
        <v>1395</v>
      </c>
      <c r="J3644" t="s">
        <v>10</v>
      </c>
      <c r="K3644" t="str">
        <f>IF(AND(I3644&gt;600,I3644&lt;=1000),"600-1000CC",IF(AND(I3644&gt;1000,I3644&lt;=2000),"1000-2000CC",IF(AND(I3644&gt;2000,I3644&lt;=3000),"2000-3000CC",IF(AND(I3644&gt;3000,I3644&lt;=4000),"3000-4000CC",IF(AND(I3644&gt;4000,I3644&lt;=5000),"4000-5000CC",IF(AND(I3644&gt;5000,I3644&lt;=6000),"&gt;5000CC"))))))</f>
        <v>1000-2000CC</v>
      </c>
    </row>
    <row r="3645" spans="1:11" x14ac:dyDescent="0.3">
      <c r="A3645">
        <v>4187</v>
      </c>
      <c r="B3645" t="s">
        <v>901</v>
      </c>
      <c r="C3645" s="10">
        <v>3.92</v>
      </c>
      <c r="D3645" s="3">
        <v>97972</v>
      </c>
      <c r="E3645" t="s">
        <v>7</v>
      </c>
      <c r="F3645" t="s">
        <v>8</v>
      </c>
      <c r="G3645" t="s">
        <v>27</v>
      </c>
      <c r="H3645">
        <v>2014</v>
      </c>
      <c r="I3645">
        <v>1248</v>
      </c>
      <c r="J3645" t="s">
        <v>61</v>
      </c>
      <c r="K3645" t="str">
        <f>IF(AND(I3645&gt;600,I3645&lt;=1000),"600-1000CC",IF(AND(I3645&gt;1000,I3645&lt;=2000),"1000-2000CC",IF(AND(I3645&gt;2000,I3645&lt;=3000),"2000-3000CC",IF(AND(I3645&gt;3000,I3645&lt;=4000),"3000-4000CC",IF(AND(I3645&gt;4000,I3645&lt;=5000),"4000-5000CC",IF(AND(I3645&gt;5000,I3645&lt;=6000),"&gt;5000CC"))))))</f>
        <v>1000-2000CC</v>
      </c>
    </row>
    <row r="3646" spans="1:11" x14ac:dyDescent="0.3">
      <c r="A3646">
        <v>4209</v>
      </c>
      <c r="B3646" t="s">
        <v>1159</v>
      </c>
      <c r="C3646" s="10">
        <v>3.92</v>
      </c>
      <c r="D3646" s="3">
        <v>83608</v>
      </c>
      <c r="E3646" t="s">
        <v>12</v>
      </c>
      <c r="F3646" t="s">
        <v>8</v>
      </c>
      <c r="G3646" t="s">
        <v>27</v>
      </c>
      <c r="H3646">
        <v>2016</v>
      </c>
      <c r="I3646">
        <v>2925</v>
      </c>
      <c r="J3646" t="s">
        <v>10</v>
      </c>
      <c r="K3646" t="str">
        <f>IF(AND(I3646&gt;600,I3646&lt;=1000),"600-1000CC",IF(AND(I3646&gt;1000,I3646&lt;=2000),"1000-2000CC",IF(AND(I3646&gt;2000,I3646&lt;=3000),"2000-3000CC",IF(AND(I3646&gt;3000,I3646&lt;=4000),"3000-4000CC",IF(AND(I3646&gt;4000,I3646&lt;=5000),"4000-5000CC",IF(AND(I3646&gt;5000,I3646&lt;=6000),"&gt;5000CC"))))))</f>
        <v>2000-3000CC</v>
      </c>
    </row>
    <row r="3647" spans="1:11" x14ac:dyDescent="0.3">
      <c r="A3647">
        <v>4260</v>
      </c>
      <c r="B3647" t="s">
        <v>1713</v>
      </c>
      <c r="C3647" s="10">
        <v>3.92</v>
      </c>
      <c r="D3647" s="3">
        <v>41717</v>
      </c>
      <c r="E3647" t="s">
        <v>12</v>
      </c>
      <c r="F3647" t="s">
        <v>8</v>
      </c>
      <c r="G3647" t="s">
        <v>9</v>
      </c>
      <c r="H3647">
        <v>2015</v>
      </c>
      <c r="I3647">
        <v>1968</v>
      </c>
      <c r="J3647" t="s">
        <v>61</v>
      </c>
      <c r="K3647" t="str">
        <f>IF(AND(I3647&gt;600,I3647&lt;=1000),"600-1000CC",IF(AND(I3647&gt;1000,I3647&lt;=2000),"1000-2000CC",IF(AND(I3647&gt;2000,I3647&lt;=3000),"2000-3000CC",IF(AND(I3647&gt;3000,I3647&lt;=4000),"3000-4000CC",IF(AND(I3647&gt;4000,I3647&lt;=5000),"4000-5000CC",IF(AND(I3647&gt;5000,I3647&lt;=6000),"&gt;5000CC"))))))</f>
        <v>1000-2000CC</v>
      </c>
    </row>
    <row r="3648" spans="1:11" x14ac:dyDescent="0.3">
      <c r="A3648">
        <v>159</v>
      </c>
      <c r="B3648" t="s">
        <v>159</v>
      </c>
      <c r="C3648" s="10">
        <v>3.91</v>
      </c>
      <c r="D3648" s="3">
        <v>56000</v>
      </c>
      <c r="E3648" t="s">
        <v>7</v>
      </c>
      <c r="F3648" t="s">
        <v>8</v>
      </c>
      <c r="G3648" t="s">
        <v>27</v>
      </c>
      <c r="H3648">
        <v>2013</v>
      </c>
      <c r="I3648">
        <v>1396</v>
      </c>
      <c r="J3648" t="s">
        <v>10</v>
      </c>
      <c r="K3648" t="str">
        <f>IF(AND(I3648&gt;600,I3648&lt;=1000),"600-1000CC",IF(AND(I3648&gt;1000,I3648&lt;=2000),"1000-2000CC",IF(AND(I3648&gt;2000,I3648&lt;=3000),"2000-3000CC",IF(AND(I3648&gt;3000,I3648&lt;=4000),"3000-4000CC",IF(AND(I3648&gt;4000,I3648&lt;=5000),"4000-5000CC",IF(AND(I3648&gt;5000,I3648&lt;=6000),"&gt;5000CC"))))))</f>
        <v>1000-2000CC</v>
      </c>
    </row>
    <row r="3649" spans="1:11" x14ac:dyDescent="0.3">
      <c r="A3649">
        <v>139</v>
      </c>
      <c r="B3649" t="s">
        <v>144</v>
      </c>
      <c r="C3649" s="10">
        <v>3.9</v>
      </c>
      <c r="D3649" s="3">
        <v>59300</v>
      </c>
      <c r="E3649" t="s">
        <v>12</v>
      </c>
      <c r="F3649" t="s">
        <v>8</v>
      </c>
      <c r="G3649" t="s">
        <v>9</v>
      </c>
      <c r="H3649">
        <v>2017</v>
      </c>
      <c r="I3649">
        <v>1196</v>
      </c>
      <c r="J3649" t="s">
        <v>10</v>
      </c>
      <c r="K3649" t="str">
        <f>IF(AND(I3649&gt;600,I3649&lt;=1000),"600-1000CC",IF(AND(I3649&gt;1000,I3649&lt;=2000),"1000-2000CC",IF(AND(I3649&gt;2000,I3649&lt;=3000),"2000-3000CC",IF(AND(I3649&gt;3000,I3649&lt;=4000),"3000-4000CC",IF(AND(I3649&gt;4000,I3649&lt;=5000),"4000-5000CC",IF(AND(I3649&gt;5000,I3649&lt;=6000),"&gt;5000CC"))))))</f>
        <v>1000-2000CC</v>
      </c>
    </row>
    <row r="3650" spans="1:11" x14ac:dyDescent="0.3">
      <c r="A3650">
        <v>207</v>
      </c>
      <c r="B3650" t="s">
        <v>25</v>
      </c>
      <c r="C3650" s="10">
        <v>3.9</v>
      </c>
      <c r="D3650" s="3">
        <v>58000</v>
      </c>
      <c r="E3650" t="s">
        <v>12</v>
      </c>
      <c r="F3650" t="s">
        <v>8</v>
      </c>
      <c r="G3650" t="s">
        <v>9</v>
      </c>
      <c r="H3650">
        <v>2010</v>
      </c>
      <c r="I3650">
        <v>1497</v>
      </c>
      <c r="J3650" t="s">
        <v>10</v>
      </c>
      <c r="K3650" t="str">
        <f>IF(AND(I3650&gt;600,I3650&lt;=1000),"600-1000CC",IF(AND(I3650&gt;1000,I3650&lt;=2000),"1000-2000CC",IF(AND(I3650&gt;2000,I3650&lt;=3000),"2000-3000CC",IF(AND(I3650&gt;3000,I3650&lt;=4000),"3000-4000CC",IF(AND(I3650&gt;4000,I3650&lt;=5000),"4000-5000CC",IF(AND(I3650&gt;5000,I3650&lt;=6000),"&gt;5000CC"))))))</f>
        <v>1000-2000CC</v>
      </c>
    </row>
    <row r="3651" spans="1:11" x14ac:dyDescent="0.3">
      <c r="A3651">
        <v>563</v>
      </c>
      <c r="B3651" t="s">
        <v>477</v>
      </c>
      <c r="C3651" s="10">
        <v>3.9</v>
      </c>
      <c r="D3651" s="3">
        <v>67200</v>
      </c>
      <c r="E3651" t="s">
        <v>242</v>
      </c>
      <c r="F3651" t="s">
        <v>8</v>
      </c>
      <c r="G3651" t="s">
        <v>9</v>
      </c>
      <c r="H3651">
        <v>2014</v>
      </c>
      <c r="I3651">
        <v>1248</v>
      </c>
      <c r="J3651" t="s">
        <v>10</v>
      </c>
      <c r="K3651" t="str">
        <f>IF(AND(I3651&gt;600,I3651&lt;=1000),"600-1000CC",IF(AND(I3651&gt;1000,I3651&lt;=2000),"1000-2000CC",IF(AND(I3651&gt;2000,I3651&lt;=3000),"2000-3000CC",IF(AND(I3651&gt;3000,I3651&lt;=4000),"3000-4000CC",IF(AND(I3651&gt;4000,I3651&lt;=5000),"4000-5000CC",IF(AND(I3651&gt;5000,I3651&lt;=6000),"&gt;5000CC"))))))</f>
        <v>1000-2000CC</v>
      </c>
    </row>
    <row r="3652" spans="1:11" x14ac:dyDescent="0.3">
      <c r="A3652">
        <v>643</v>
      </c>
      <c r="B3652" t="s">
        <v>330</v>
      </c>
      <c r="C3652" s="10">
        <v>3.9</v>
      </c>
      <c r="D3652" s="3">
        <v>28148</v>
      </c>
      <c r="E3652" t="s">
        <v>12</v>
      </c>
      <c r="F3652" t="s">
        <v>8</v>
      </c>
      <c r="G3652" t="s">
        <v>9</v>
      </c>
      <c r="H3652">
        <v>2014</v>
      </c>
      <c r="I3652">
        <v>1199</v>
      </c>
      <c r="J3652" t="s">
        <v>10</v>
      </c>
      <c r="K3652" t="str">
        <f>IF(AND(I3652&gt;600,I3652&lt;=1000),"600-1000CC",IF(AND(I3652&gt;1000,I3652&lt;=2000),"1000-2000CC",IF(AND(I3652&gt;2000,I3652&lt;=3000),"2000-3000CC",IF(AND(I3652&gt;3000,I3652&lt;=4000),"3000-4000CC",IF(AND(I3652&gt;4000,I3652&lt;=5000),"4000-5000CC",IF(AND(I3652&gt;5000,I3652&lt;=6000),"&gt;5000CC"))))))</f>
        <v>1000-2000CC</v>
      </c>
    </row>
    <row r="3653" spans="1:11" x14ac:dyDescent="0.3">
      <c r="A3653">
        <v>698</v>
      </c>
      <c r="B3653" t="s">
        <v>399</v>
      </c>
      <c r="C3653" s="10">
        <v>3.9</v>
      </c>
      <c r="D3653" s="3">
        <v>80425</v>
      </c>
      <c r="E3653" t="s">
        <v>12</v>
      </c>
      <c r="F3653" t="s">
        <v>8</v>
      </c>
      <c r="G3653" t="s">
        <v>9</v>
      </c>
      <c r="H3653">
        <v>2015</v>
      </c>
      <c r="I3653">
        <v>796</v>
      </c>
      <c r="J3653" t="s">
        <v>10</v>
      </c>
      <c r="K3653" t="str">
        <f>IF(AND(I3653&gt;600,I3653&lt;=1000),"600-1000CC",IF(AND(I3653&gt;1000,I3653&lt;=2000),"1000-2000CC",IF(AND(I3653&gt;2000,I3653&lt;=3000),"2000-3000CC",IF(AND(I3653&gt;3000,I3653&lt;=4000),"3000-4000CC",IF(AND(I3653&gt;4000,I3653&lt;=5000),"4000-5000CC",IF(AND(I3653&gt;5000,I3653&lt;=6000),"&gt;5000CC"))))))</f>
        <v>600-1000CC</v>
      </c>
    </row>
    <row r="3654" spans="1:11" x14ac:dyDescent="0.3">
      <c r="A3654">
        <v>956</v>
      </c>
      <c r="B3654" t="s">
        <v>705</v>
      </c>
      <c r="C3654" s="10">
        <v>3.9</v>
      </c>
      <c r="D3654" s="3">
        <v>40000</v>
      </c>
      <c r="E3654" t="s">
        <v>12</v>
      </c>
      <c r="F3654" t="s">
        <v>8</v>
      </c>
      <c r="G3654" t="s">
        <v>9</v>
      </c>
      <c r="H3654">
        <v>2019</v>
      </c>
      <c r="I3654">
        <v>796</v>
      </c>
      <c r="J3654" t="s">
        <v>10</v>
      </c>
      <c r="K3654" t="str">
        <f>IF(AND(I3654&gt;600,I3654&lt;=1000),"600-1000CC",IF(AND(I3654&gt;1000,I3654&lt;=2000),"1000-2000CC",IF(AND(I3654&gt;2000,I3654&lt;=3000),"2000-3000CC",IF(AND(I3654&gt;3000,I3654&lt;=4000),"3000-4000CC",IF(AND(I3654&gt;4000,I3654&lt;=5000),"4000-5000CC",IF(AND(I3654&gt;5000,I3654&lt;=6000),"&gt;5000CC"))))))</f>
        <v>600-1000CC</v>
      </c>
    </row>
    <row r="3655" spans="1:11" x14ac:dyDescent="0.3">
      <c r="A3655">
        <v>1294</v>
      </c>
      <c r="B3655" t="s">
        <v>855</v>
      </c>
      <c r="C3655" s="10">
        <v>3.9</v>
      </c>
      <c r="D3655" s="3">
        <v>35000</v>
      </c>
      <c r="E3655" t="s">
        <v>12</v>
      </c>
      <c r="F3655" t="s">
        <v>8</v>
      </c>
      <c r="G3655" t="s">
        <v>9</v>
      </c>
      <c r="H3655">
        <v>2014</v>
      </c>
      <c r="I3655">
        <v>1991</v>
      </c>
      <c r="J3655" t="s">
        <v>10</v>
      </c>
      <c r="K3655" t="str">
        <f>IF(AND(I3655&gt;600,I3655&lt;=1000),"600-1000CC",IF(AND(I3655&gt;1000,I3655&lt;=2000),"1000-2000CC",IF(AND(I3655&gt;2000,I3655&lt;=3000),"2000-3000CC",IF(AND(I3655&gt;3000,I3655&lt;=4000),"3000-4000CC",IF(AND(I3655&gt;4000,I3655&lt;=5000),"4000-5000CC",IF(AND(I3655&gt;5000,I3655&lt;=6000),"&gt;5000CC"))))))</f>
        <v>1000-2000CC</v>
      </c>
    </row>
    <row r="3656" spans="1:11" x14ac:dyDescent="0.3">
      <c r="A3656">
        <v>1631</v>
      </c>
      <c r="B3656" t="s">
        <v>933</v>
      </c>
      <c r="C3656" s="10">
        <v>3.9</v>
      </c>
      <c r="D3656" s="3">
        <v>61985</v>
      </c>
      <c r="E3656" t="s">
        <v>12</v>
      </c>
      <c r="F3656" t="s">
        <v>8</v>
      </c>
      <c r="G3656" t="s">
        <v>9</v>
      </c>
      <c r="H3656">
        <v>2012</v>
      </c>
      <c r="I3656">
        <v>1197</v>
      </c>
      <c r="J3656" t="s">
        <v>10</v>
      </c>
      <c r="K3656" t="str">
        <f>IF(AND(I3656&gt;600,I3656&lt;=1000),"600-1000CC",IF(AND(I3656&gt;1000,I3656&lt;=2000),"1000-2000CC",IF(AND(I3656&gt;2000,I3656&lt;=3000),"2000-3000CC",IF(AND(I3656&gt;3000,I3656&lt;=4000),"3000-4000CC",IF(AND(I3656&gt;4000,I3656&lt;=5000),"4000-5000CC",IF(AND(I3656&gt;5000,I3656&lt;=6000),"&gt;5000CC"))))))</f>
        <v>1000-2000CC</v>
      </c>
    </row>
    <row r="3657" spans="1:11" x14ac:dyDescent="0.3">
      <c r="A3657">
        <v>1731</v>
      </c>
      <c r="B3657" t="s">
        <v>99</v>
      </c>
      <c r="C3657" s="10">
        <v>3.9</v>
      </c>
      <c r="D3657" s="3">
        <v>47681</v>
      </c>
      <c r="E3657" t="s">
        <v>12</v>
      </c>
      <c r="F3657" t="s">
        <v>8</v>
      </c>
      <c r="G3657" t="s">
        <v>9</v>
      </c>
      <c r="H3657">
        <v>2014</v>
      </c>
      <c r="I3657">
        <v>1086</v>
      </c>
      <c r="J3657" t="s">
        <v>10</v>
      </c>
      <c r="K3657" t="str">
        <f>IF(AND(I3657&gt;600,I3657&lt;=1000),"600-1000CC",IF(AND(I3657&gt;1000,I3657&lt;=2000),"1000-2000CC",IF(AND(I3657&gt;2000,I3657&lt;=3000),"2000-3000CC",IF(AND(I3657&gt;3000,I3657&lt;=4000),"3000-4000CC",IF(AND(I3657&gt;4000,I3657&lt;=5000),"4000-5000CC",IF(AND(I3657&gt;5000,I3657&lt;=6000),"&gt;5000CC"))))))</f>
        <v>1000-2000CC</v>
      </c>
    </row>
    <row r="3658" spans="1:11" x14ac:dyDescent="0.3">
      <c r="A3658">
        <v>2080</v>
      </c>
      <c r="B3658" t="s">
        <v>480</v>
      </c>
      <c r="C3658" s="10">
        <v>3.9</v>
      </c>
      <c r="D3658" s="3">
        <v>91849</v>
      </c>
      <c r="E3658" t="s">
        <v>242</v>
      </c>
      <c r="F3658" t="s">
        <v>8</v>
      </c>
      <c r="G3658" t="s">
        <v>9</v>
      </c>
      <c r="H3658">
        <v>2015</v>
      </c>
      <c r="I3658">
        <v>1197</v>
      </c>
      <c r="J3658" t="s">
        <v>10</v>
      </c>
      <c r="K3658" t="str">
        <f>IF(AND(I3658&gt;600,I3658&lt;=1000),"600-1000CC",IF(AND(I3658&gt;1000,I3658&lt;=2000),"1000-2000CC",IF(AND(I3658&gt;2000,I3658&lt;=3000),"2000-3000CC",IF(AND(I3658&gt;3000,I3658&lt;=4000),"3000-4000CC",IF(AND(I3658&gt;4000,I3658&lt;=5000),"4000-5000CC",IF(AND(I3658&gt;5000,I3658&lt;=6000),"&gt;5000CC"))))))</f>
        <v>1000-2000CC</v>
      </c>
    </row>
    <row r="3659" spans="1:11" x14ac:dyDescent="0.3">
      <c r="A3659">
        <v>2129</v>
      </c>
      <c r="B3659" t="s">
        <v>1124</v>
      </c>
      <c r="C3659" s="10">
        <v>3.9</v>
      </c>
      <c r="D3659" s="3">
        <v>35000</v>
      </c>
      <c r="E3659" t="s">
        <v>12</v>
      </c>
      <c r="F3659" t="s">
        <v>8</v>
      </c>
      <c r="G3659" t="s">
        <v>27</v>
      </c>
      <c r="H3659">
        <v>2018</v>
      </c>
      <c r="I3659">
        <v>2987</v>
      </c>
      <c r="J3659" t="s">
        <v>10</v>
      </c>
      <c r="K3659" t="str">
        <f>IF(AND(I3659&gt;600,I3659&lt;=1000),"600-1000CC",IF(AND(I3659&gt;1000,I3659&lt;=2000),"1000-2000CC",IF(AND(I3659&gt;2000,I3659&lt;=3000),"2000-3000CC",IF(AND(I3659&gt;3000,I3659&lt;=4000),"3000-4000CC",IF(AND(I3659&gt;4000,I3659&lt;=5000),"4000-5000CC",IF(AND(I3659&gt;5000,I3659&lt;=6000),"&gt;5000CC"))))))</f>
        <v>2000-3000CC</v>
      </c>
    </row>
    <row r="3660" spans="1:11" x14ac:dyDescent="0.3">
      <c r="A3660">
        <v>2260</v>
      </c>
      <c r="B3660" t="s">
        <v>448</v>
      </c>
      <c r="C3660" s="10">
        <v>3.9</v>
      </c>
      <c r="D3660" s="3">
        <v>65000</v>
      </c>
      <c r="E3660" t="s">
        <v>12</v>
      </c>
      <c r="F3660" t="s">
        <v>8</v>
      </c>
      <c r="G3660" t="s">
        <v>9</v>
      </c>
      <c r="H3660">
        <v>2011</v>
      </c>
      <c r="I3660">
        <v>1582</v>
      </c>
      <c r="J3660" t="s">
        <v>10</v>
      </c>
      <c r="K3660" t="str">
        <f>IF(AND(I3660&gt;600,I3660&lt;=1000),"600-1000CC",IF(AND(I3660&gt;1000,I3660&lt;=2000),"1000-2000CC",IF(AND(I3660&gt;2000,I3660&lt;=3000),"2000-3000CC",IF(AND(I3660&gt;3000,I3660&lt;=4000),"3000-4000CC",IF(AND(I3660&gt;4000,I3660&lt;=5000),"4000-5000CC",IF(AND(I3660&gt;5000,I3660&lt;=6000),"&gt;5000CC"))))))</f>
        <v>1000-2000CC</v>
      </c>
    </row>
    <row r="3661" spans="1:11" x14ac:dyDescent="0.3">
      <c r="A3661">
        <v>2389</v>
      </c>
      <c r="B3661" t="s">
        <v>513</v>
      </c>
      <c r="C3661" s="10">
        <v>3.9</v>
      </c>
      <c r="D3661" s="3">
        <v>66070</v>
      </c>
      <c r="E3661" t="s">
        <v>12</v>
      </c>
      <c r="F3661" t="s">
        <v>8</v>
      </c>
      <c r="G3661" t="s">
        <v>9</v>
      </c>
      <c r="H3661">
        <v>2011</v>
      </c>
      <c r="I3661">
        <v>1497</v>
      </c>
      <c r="J3661" t="s">
        <v>10</v>
      </c>
      <c r="K3661" t="str">
        <f>IF(AND(I3661&gt;600,I3661&lt;=1000),"600-1000CC",IF(AND(I3661&gt;1000,I3661&lt;=2000),"1000-2000CC",IF(AND(I3661&gt;2000,I3661&lt;=3000),"2000-3000CC",IF(AND(I3661&gt;3000,I3661&lt;=4000),"3000-4000CC",IF(AND(I3661&gt;4000,I3661&lt;=5000),"4000-5000CC",IF(AND(I3661&gt;5000,I3661&lt;=6000),"&gt;5000CC"))))))</f>
        <v>1000-2000CC</v>
      </c>
    </row>
    <row r="3662" spans="1:11" x14ac:dyDescent="0.3">
      <c r="A3662">
        <v>2468</v>
      </c>
      <c r="B3662" t="s">
        <v>740</v>
      </c>
      <c r="C3662" s="10">
        <v>3.9</v>
      </c>
      <c r="D3662" s="3">
        <v>38733</v>
      </c>
      <c r="E3662" t="s">
        <v>12</v>
      </c>
      <c r="F3662" t="s">
        <v>8</v>
      </c>
      <c r="G3662" t="s">
        <v>9</v>
      </c>
      <c r="H3662">
        <v>2019</v>
      </c>
      <c r="I3662">
        <v>1798</v>
      </c>
      <c r="J3662" t="s">
        <v>10</v>
      </c>
      <c r="K3662" t="str">
        <f>IF(AND(I3662&gt;600,I3662&lt;=1000),"600-1000CC",IF(AND(I3662&gt;1000,I3662&lt;=2000),"1000-2000CC",IF(AND(I3662&gt;2000,I3662&lt;=3000),"2000-3000CC",IF(AND(I3662&gt;3000,I3662&lt;=4000),"3000-4000CC",IF(AND(I3662&gt;4000,I3662&lt;=5000),"4000-5000CC",IF(AND(I3662&gt;5000,I3662&lt;=6000),"&gt;5000CC"))))))</f>
        <v>1000-2000CC</v>
      </c>
    </row>
    <row r="3663" spans="1:11" x14ac:dyDescent="0.3">
      <c r="A3663">
        <v>2818</v>
      </c>
      <c r="B3663" t="s">
        <v>670</v>
      </c>
      <c r="C3663" s="10">
        <v>3.9</v>
      </c>
      <c r="D3663" s="3">
        <v>60000</v>
      </c>
      <c r="E3663" t="s">
        <v>12</v>
      </c>
      <c r="F3663" t="s">
        <v>8</v>
      </c>
      <c r="G3663" t="s">
        <v>75</v>
      </c>
      <c r="H3663">
        <v>2015</v>
      </c>
      <c r="I3663">
        <v>1197</v>
      </c>
      <c r="J3663" t="s">
        <v>10</v>
      </c>
      <c r="K3663" t="str">
        <f>IF(AND(I3663&gt;600,I3663&lt;=1000),"600-1000CC",IF(AND(I3663&gt;1000,I3663&lt;=2000),"1000-2000CC",IF(AND(I3663&gt;2000,I3663&lt;=3000),"2000-3000CC",IF(AND(I3663&gt;3000,I3663&lt;=4000),"3000-4000CC",IF(AND(I3663&gt;4000,I3663&lt;=5000),"4000-5000CC",IF(AND(I3663&gt;5000,I3663&lt;=6000),"&gt;5000CC"))))))</f>
        <v>1000-2000CC</v>
      </c>
    </row>
    <row r="3664" spans="1:11" x14ac:dyDescent="0.3">
      <c r="A3664">
        <v>2854</v>
      </c>
      <c r="B3664" t="s">
        <v>936</v>
      </c>
      <c r="C3664" s="10">
        <v>3.9</v>
      </c>
      <c r="D3664" s="3">
        <v>72310</v>
      </c>
      <c r="E3664" t="s">
        <v>7</v>
      </c>
      <c r="F3664" t="s">
        <v>8</v>
      </c>
      <c r="G3664" t="s">
        <v>27</v>
      </c>
      <c r="H3664">
        <v>2014</v>
      </c>
      <c r="I3664">
        <v>1248</v>
      </c>
      <c r="J3664" t="s">
        <v>10</v>
      </c>
      <c r="K3664" t="str">
        <f>IF(AND(I3664&gt;600,I3664&lt;=1000),"600-1000CC",IF(AND(I3664&gt;1000,I3664&lt;=2000),"1000-2000CC",IF(AND(I3664&gt;2000,I3664&lt;=3000),"2000-3000CC",IF(AND(I3664&gt;3000,I3664&lt;=4000),"3000-4000CC",IF(AND(I3664&gt;4000,I3664&lt;=5000),"4000-5000CC",IF(AND(I3664&gt;5000,I3664&lt;=6000),"&gt;5000CC"))))))</f>
        <v>1000-2000CC</v>
      </c>
    </row>
    <row r="3665" spans="1:11" x14ac:dyDescent="0.3">
      <c r="A3665">
        <v>2857</v>
      </c>
      <c r="B3665" t="s">
        <v>430</v>
      </c>
      <c r="C3665" s="10">
        <v>3.9</v>
      </c>
      <c r="D3665" s="3">
        <v>90000</v>
      </c>
      <c r="E3665" t="s">
        <v>7</v>
      </c>
      <c r="F3665" t="s">
        <v>8</v>
      </c>
      <c r="G3665" t="s">
        <v>9</v>
      </c>
      <c r="H3665">
        <v>2015</v>
      </c>
      <c r="I3665">
        <v>998</v>
      </c>
      <c r="J3665" t="s">
        <v>61</v>
      </c>
      <c r="K3665" t="str">
        <f>IF(AND(I3665&gt;600,I3665&lt;=1000),"600-1000CC",IF(AND(I3665&gt;1000,I3665&lt;=2000),"1000-2000CC",IF(AND(I3665&gt;2000,I3665&lt;=3000),"2000-3000CC",IF(AND(I3665&gt;3000,I3665&lt;=4000),"3000-4000CC",IF(AND(I3665&gt;4000,I3665&lt;=5000),"4000-5000CC",IF(AND(I3665&gt;5000,I3665&lt;=6000),"&gt;5000CC"))))))</f>
        <v>600-1000CC</v>
      </c>
    </row>
    <row r="3666" spans="1:11" x14ac:dyDescent="0.3">
      <c r="A3666">
        <v>3605</v>
      </c>
      <c r="B3666" t="s">
        <v>913</v>
      </c>
      <c r="C3666" s="10">
        <v>3.9</v>
      </c>
      <c r="D3666" s="3">
        <v>35000</v>
      </c>
      <c r="E3666" t="s">
        <v>12</v>
      </c>
      <c r="F3666" t="s">
        <v>8</v>
      </c>
      <c r="G3666" t="s">
        <v>9</v>
      </c>
      <c r="H3666">
        <v>2019</v>
      </c>
      <c r="I3666">
        <v>1498</v>
      </c>
      <c r="J3666" t="s">
        <v>61</v>
      </c>
      <c r="K3666" t="str">
        <f>IF(AND(I3666&gt;600,I3666&lt;=1000),"600-1000CC",IF(AND(I3666&gt;1000,I3666&lt;=2000),"1000-2000CC",IF(AND(I3666&gt;2000,I3666&lt;=3000),"2000-3000CC",IF(AND(I3666&gt;3000,I3666&lt;=4000),"3000-4000CC",IF(AND(I3666&gt;4000,I3666&lt;=5000),"4000-5000CC",IF(AND(I3666&gt;5000,I3666&lt;=6000),"&gt;5000CC"))))))</f>
        <v>1000-2000CC</v>
      </c>
    </row>
    <row r="3667" spans="1:11" x14ac:dyDescent="0.3">
      <c r="A3667">
        <v>4263</v>
      </c>
      <c r="B3667" t="s">
        <v>107</v>
      </c>
      <c r="C3667" s="10">
        <v>3.9</v>
      </c>
      <c r="D3667" s="3">
        <v>44000</v>
      </c>
      <c r="E3667" t="s">
        <v>12</v>
      </c>
      <c r="F3667" t="s">
        <v>8</v>
      </c>
      <c r="G3667" t="s">
        <v>9</v>
      </c>
      <c r="H3667">
        <v>2014</v>
      </c>
      <c r="I3667">
        <v>1248</v>
      </c>
      <c r="J3667" t="s">
        <v>10</v>
      </c>
      <c r="K3667" t="str">
        <f>IF(AND(I3667&gt;600,I3667&lt;=1000),"600-1000CC",IF(AND(I3667&gt;1000,I3667&lt;=2000),"1000-2000CC",IF(AND(I3667&gt;2000,I3667&lt;=3000),"2000-3000CC",IF(AND(I3667&gt;3000,I3667&lt;=4000),"3000-4000CC",IF(AND(I3667&gt;4000,I3667&lt;=5000),"4000-5000CC",IF(AND(I3667&gt;5000,I3667&lt;=6000),"&gt;5000CC"))))))</f>
        <v>1000-2000CC</v>
      </c>
    </row>
    <row r="3668" spans="1:11" x14ac:dyDescent="0.3">
      <c r="A3668">
        <v>4659</v>
      </c>
      <c r="B3668" t="s">
        <v>1787</v>
      </c>
      <c r="C3668" s="10">
        <v>3.9</v>
      </c>
      <c r="D3668" s="3">
        <v>90000</v>
      </c>
      <c r="E3668" t="s">
        <v>12</v>
      </c>
      <c r="F3668" t="s">
        <v>13</v>
      </c>
      <c r="G3668" t="s">
        <v>27</v>
      </c>
      <c r="H3668">
        <v>2014</v>
      </c>
      <c r="I3668">
        <v>1086</v>
      </c>
      <c r="J3668" t="s">
        <v>10</v>
      </c>
      <c r="K3668" t="str">
        <f>IF(AND(I3668&gt;600,I3668&lt;=1000),"600-1000CC",IF(AND(I3668&gt;1000,I3668&lt;=2000),"1000-2000CC",IF(AND(I3668&gt;2000,I3668&lt;=3000),"2000-3000CC",IF(AND(I3668&gt;3000,I3668&lt;=4000),"3000-4000CC",IF(AND(I3668&gt;4000,I3668&lt;=5000),"4000-5000CC",IF(AND(I3668&gt;5000,I3668&lt;=6000),"&gt;5000CC"))))))</f>
        <v>1000-2000CC</v>
      </c>
    </row>
    <row r="3669" spans="1:11" x14ac:dyDescent="0.3">
      <c r="A3669">
        <v>5078</v>
      </c>
      <c r="B3669" t="s">
        <v>1655</v>
      </c>
      <c r="C3669" s="10">
        <v>3.9</v>
      </c>
      <c r="D3669" s="3">
        <v>60000</v>
      </c>
      <c r="E3669" t="s">
        <v>7</v>
      </c>
      <c r="F3669" t="s">
        <v>8</v>
      </c>
      <c r="G3669" t="s">
        <v>27</v>
      </c>
      <c r="H3669">
        <v>2012</v>
      </c>
      <c r="I3669">
        <v>998</v>
      </c>
      <c r="J3669" t="s">
        <v>10</v>
      </c>
      <c r="K3669" t="str">
        <f>IF(AND(I3669&gt;600,I3669&lt;=1000),"600-1000CC",IF(AND(I3669&gt;1000,I3669&lt;=2000),"1000-2000CC",IF(AND(I3669&gt;2000,I3669&lt;=3000),"2000-3000CC",IF(AND(I3669&gt;3000,I3669&lt;=4000),"3000-4000CC",IF(AND(I3669&gt;4000,I3669&lt;=5000),"4000-5000CC",IF(AND(I3669&gt;5000,I3669&lt;=6000),"&gt;5000CC"))))))</f>
        <v>600-1000CC</v>
      </c>
    </row>
    <row r="3670" spans="1:11" x14ac:dyDescent="0.3">
      <c r="A3670">
        <v>5120</v>
      </c>
      <c r="B3670" t="s">
        <v>193</v>
      </c>
      <c r="C3670" s="10">
        <v>3.9</v>
      </c>
      <c r="D3670" s="3">
        <v>67000</v>
      </c>
      <c r="E3670" t="s">
        <v>7</v>
      </c>
      <c r="F3670" t="s">
        <v>8</v>
      </c>
      <c r="G3670" t="s">
        <v>9</v>
      </c>
      <c r="H3670">
        <v>2012</v>
      </c>
      <c r="I3670">
        <v>999</v>
      </c>
      <c r="J3670" t="s">
        <v>10</v>
      </c>
      <c r="K3670" t="str">
        <f>IF(AND(I3670&gt;600,I3670&lt;=1000),"600-1000CC",IF(AND(I3670&gt;1000,I3670&lt;=2000),"1000-2000CC",IF(AND(I3670&gt;2000,I3670&lt;=3000),"2000-3000CC",IF(AND(I3670&gt;3000,I3670&lt;=4000),"3000-4000CC",IF(AND(I3670&gt;4000,I3670&lt;=5000),"4000-5000CC",IF(AND(I3670&gt;5000,I3670&lt;=6000),"&gt;5000CC"))))))</f>
        <v>600-1000CC</v>
      </c>
    </row>
    <row r="3671" spans="1:11" x14ac:dyDescent="0.3">
      <c r="A3671">
        <v>3535</v>
      </c>
      <c r="B3671" t="s">
        <v>1216</v>
      </c>
      <c r="C3671" s="10">
        <v>3.89</v>
      </c>
      <c r="D3671" s="3">
        <v>65072</v>
      </c>
      <c r="E3671" t="s">
        <v>7</v>
      </c>
      <c r="F3671" t="s">
        <v>8</v>
      </c>
      <c r="G3671" t="s">
        <v>9</v>
      </c>
      <c r="H3671">
        <v>2014</v>
      </c>
      <c r="I3671">
        <v>1461</v>
      </c>
      <c r="J3671" t="s">
        <v>10</v>
      </c>
      <c r="K3671" t="str">
        <f>IF(AND(I3671&gt;600,I3671&lt;=1000),"600-1000CC",IF(AND(I3671&gt;1000,I3671&lt;=2000),"1000-2000CC",IF(AND(I3671&gt;2000,I3671&lt;=3000),"2000-3000CC",IF(AND(I3671&gt;3000,I3671&lt;=4000),"3000-4000CC",IF(AND(I3671&gt;4000,I3671&lt;=5000),"4000-5000CC",IF(AND(I3671&gt;5000,I3671&lt;=6000),"&gt;5000CC"))))))</f>
        <v>1000-2000CC</v>
      </c>
    </row>
    <row r="3672" spans="1:11" x14ac:dyDescent="0.3">
      <c r="A3672">
        <v>333</v>
      </c>
      <c r="B3672" t="s">
        <v>304</v>
      </c>
      <c r="C3672" s="10">
        <v>3.88</v>
      </c>
      <c r="D3672" s="3">
        <v>115986</v>
      </c>
      <c r="E3672" t="s">
        <v>7</v>
      </c>
      <c r="F3672" t="s">
        <v>8</v>
      </c>
      <c r="G3672" t="s">
        <v>27</v>
      </c>
      <c r="H3672">
        <v>2013</v>
      </c>
      <c r="I3672">
        <v>1248</v>
      </c>
      <c r="J3672" t="s">
        <v>10</v>
      </c>
      <c r="K3672" t="str">
        <f>IF(AND(I3672&gt;600,I3672&lt;=1000),"600-1000CC",IF(AND(I3672&gt;1000,I3672&lt;=2000),"1000-2000CC",IF(AND(I3672&gt;2000,I3672&lt;=3000),"2000-3000CC",IF(AND(I3672&gt;3000,I3672&lt;=4000),"3000-4000CC",IF(AND(I3672&gt;4000,I3672&lt;=5000),"4000-5000CC",IF(AND(I3672&gt;5000,I3672&lt;=6000),"&gt;5000CC"))))))</f>
        <v>1000-2000CC</v>
      </c>
    </row>
    <row r="3673" spans="1:11" x14ac:dyDescent="0.3">
      <c r="A3673">
        <v>4722</v>
      </c>
      <c r="B3673" t="s">
        <v>638</v>
      </c>
      <c r="C3673" s="10">
        <v>3.88</v>
      </c>
      <c r="D3673" s="3">
        <v>84533</v>
      </c>
      <c r="E3673" t="s">
        <v>7</v>
      </c>
      <c r="F3673" t="s">
        <v>8</v>
      </c>
      <c r="G3673" t="s">
        <v>27</v>
      </c>
      <c r="H3673">
        <v>2015</v>
      </c>
      <c r="I3673">
        <v>1197</v>
      </c>
      <c r="J3673" t="s">
        <v>10</v>
      </c>
      <c r="K3673" t="str">
        <f>IF(AND(I3673&gt;600,I3673&lt;=1000),"600-1000CC",IF(AND(I3673&gt;1000,I3673&lt;=2000),"1000-2000CC",IF(AND(I3673&gt;2000,I3673&lt;=3000),"2000-3000CC",IF(AND(I3673&gt;3000,I3673&lt;=4000),"3000-4000CC",IF(AND(I3673&gt;4000,I3673&lt;=5000),"4000-5000CC",IF(AND(I3673&gt;5000,I3673&lt;=6000),"&gt;5000CC"))))))</f>
        <v>1000-2000CC</v>
      </c>
    </row>
    <row r="3674" spans="1:11" x14ac:dyDescent="0.3">
      <c r="A3674">
        <v>1037</v>
      </c>
      <c r="B3674" t="s">
        <v>43</v>
      </c>
      <c r="C3674" s="10">
        <v>3.87</v>
      </c>
      <c r="D3674" s="3">
        <v>32375</v>
      </c>
      <c r="E3674" t="s">
        <v>12</v>
      </c>
      <c r="F3674" t="s">
        <v>8</v>
      </c>
      <c r="G3674" t="s">
        <v>244</v>
      </c>
      <c r="H3674">
        <v>2016</v>
      </c>
      <c r="I3674">
        <v>2179</v>
      </c>
      <c r="J3674" t="s">
        <v>10</v>
      </c>
      <c r="K3674" t="str">
        <f>IF(AND(I3674&gt;600,I3674&lt;=1000),"600-1000CC",IF(AND(I3674&gt;1000,I3674&lt;=2000),"1000-2000CC",IF(AND(I3674&gt;2000,I3674&lt;=3000),"2000-3000CC",IF(AND(I3674&gt;3000,I3674&lt;=4000),"3000-4000CC",IF(AND(I3674&gt;4000,I3674&lt;=5000),"4000-5000CC",IF(AND(I3674&gt;5000,I3674&lt;=6000),"&gt;5000CC"))))))</f>
        <v>2000-3000CC</v>
      </c>
    </row>
    <row r="3675" spans="1:11" x14ac:dyDescent="0.3">
      <c r="A3675">
        <v>3406</v>
      </c>
      <c r="B3675" t="s">
        <v>32</v>
      </c>
      <c r="C3675" s="10">
        <v>3.87</v>
      </c>
      <c r="D3675" s="3">
        <v>55325</v>
      </c>
      <c r="E3675" t="s">
        <v>12</v>
      </c>
      <c r="F3675" t="s">
        <v>8</v>
      </c>
      <c r="G3675" t="s">
        <v>9</v>
      </c>
      <c r="H3675">
        <v>2015</v>
      </c>
      <c r="I3675">
        <v>2179</v>
      </c>
      <c r="J3675" t="s">
        <v>10</v>
      </c>
      <c r="K3675" t="str">
        <f>IF(AND(I3675&gt;600,I3675&lt;=1000),"600-1000CC",IF(AND(I3675&gt;1000,I3675&lt;=2000),"1000-2000CC",IF(AND(I3675&gt;2000,I3675&lt;=3000),"2000-3000CC",IF(AND(I3675&gt;3000,I3675&lt;=4000),"3000-4000CC",IF(AND(I3675&gt;4000,I3675&lt;=5000),"4000-5000CC",IF(AND(I3675&gt;5000,I3675&lt;=6000),"&gt;5000CC"))))))</f>
        <v>2000-3000CC</v>
      </c>
    </row>
    <row r="3676" spans="1:11" x14ac:dyDescent="0.3">
      <c r="A3676">
        <v>3443</v>
      </c>
      <c r="B3676" t="s">
        <v>561</v>
      </c>
      <c r="C3676" s="10">
        <v>3.87</v>
      </c>
      <c r="D3676" s="3">
        <v>141059</v>
      </c>
      <c r="E3676" t="s">
        <v>7</v>
      </c>
      <c r="F3676" t="s">
        <v>8</v>
      </c>
      <c r="G3676" t="s">
        <v>27</v>
      </c>
      <c r="H3676">
        <v>2015</v>
      </c>
      <c r="I3676">
        <v>1498</v>
      </c>
      <c r="J3676" t="s">
        <v>10</v>
      </c>
      <c r="K3676" t="str">
        <f>IF(AND(I3676&gt;600,I3676&lt;=1000),"600-1000CC",IF(AND(I3676&gt;1000,I3676&lt;=2000),"1000-2000CC",IF(AND(I3676&gt;2000,I3676&lt;=3000),"2000-3000CC",IF(AND(I3676&gt;3000,I3676&lt;=4000),"3000-4000CC",IF(AND(I3676&gt;4000,I3676&lt;=5000),"4000-5000CC",IF(AND(I3676&gt;5000,I3676&lt;=6000),"&gt;5000CC"))))))</f>
        <v>1000-2000CC</v>
      </c>
    </row>
    <row r="3677" spans="1:11" x14ac:dyDescent="0.3">
      <c r="A3677">
        <v>1046</v>
      </c>
      <c r="B3677" t="s">
        <v>753</v>
      </c>
      <c r="C3677" s="10">
        <v>3.86</v>
      </c>
      <c r="D3677" s="3">
        <v>199085</v>
      </c>
      <c r="E3677" t="s">
        <v>7</v>
      </c>
      <c r="F3677" t="s">
        <v>8</v>
      </c>
      <c r="G3677" t="s">
        <v>9</v>
      </c>
      <c r="H3677">
        <v>2013</v>
      </c>
      <c r="I3677">
        <v>1120</v>
      </c>
      <c r="J3677" t="s">
        <v>10</v>
      </c>
      <c r="K3677" t="str">
        <f>IF(AND(I3677&gt;600,I3677&lt;=1000),"600-1000CC",IF(AND(I3677&gt;1000,I3677&lt;=2000),"1000-2000CC",IF(AND(I3677&gt;2000,I3677&lt;=3000),"2000-3000CC",IF(AND(I3677&gt;3000,I3677&lt;=4000),"3000-4000CC",IF(AND(I3677&gt;4000,I3677&lt;=5000),"4000-5000CC",IF(AND(I3677&gt;5000,I3677&lt;=6000),"&gt;5000CC"))))))</f>
        <v>1000-2000CC</v>
      </c>
    </row>
    <row r="3678" spans="1:11" x14ac:dyDescent="0.3">
      <c r="A3678">
        <v>4159</v>
      </c>
      <c r="B3678" t="s">
        <v>1699</v>
      </c>
      <c r="C3678" s="10">
        <v>3.86</v>
      </c>
      <c r="D3678" s="3">
        <v>10879</v>
      </c>
      <c r="E3678" t="s">
        <v>12</v>
      </c>
      <c r="F3678" t="s">
        <v>8</v>
      </c>
      <c r="G3678" t="s">
        <v>9</v>
      </c>
      <c r="H3678">
        <v>2020</v>
      </c>
      <c r="I3678">
        <v>1199</v>
      </c>
      <c r="J3678" t="s">
        <v>10</v>
      </c>
      <c r="K3678" t="str">
        <f>IF(AND(I3678&gt;600,I3678&lt;=1000),"600-1000CC",IF(AND(I3678&gt;1000,I3678&lt;=2000),"1000-2000CC",IF(AND(I3678&gt;2000,I3678&lt;=3000),"2000-3000CC",IF(AND(I3678&gt;3000,I3678&lt;=4000),"3000-4000CC",IF(AND(I3678&gt;4000,I3678&lt;=5000),"4000-5000CC",IF(AND(I3678&gt;5000,I3678&lt;=6000),"&gt;5000CC"))))))</f>
        <v>1000-2000CC</v>
      </c>
    </row>
    <row r="3679" spans="1:11" x14ac:dyDescent="0.3">
      <c r="A3679">
        <v>5178</v>
      </c>
      <c r="B3679" t="s">
        <v>425</v>
      </c>
      <c r="C3679" s="10">
        <v>3.86</v>
      </c>
      <c r="D3679" s="3">
        <v>46005</v>
      </c>
      <c r="E3679" t="s">
        <v>12</v>
      </c>
      <c r="F3679" t="s">
        <v>13</v>
      </c>
      <c r="G3679" t="s">
        <v>9</v>
      </c>
      <c r="H3679">
        <v>2016</v>
      </c>
      <c r="I3679">
        <v>2179</v>
      </c>
      <c r="J3679" t="s">
        <v>10</v>
      </c>
      <c r="K3679" t="str">
        <f>IF(AND(I3679&gt;600,I3679&lt;=1000),"600-1000CC",IF(AND(I3679&gt;1000,I3679&lt;=2000),"1000-2000CC",IF(AND(I3679&gt;2000,I3679&lt;=3000),"2000-3000CC",IF(AND(I3679&gt;3000,I3679&lt;=4000),"3000-4000CC",IF(AND(I3679&gt;4000,I3679&lt;=5000),"4000-5000CC",IF(AND(I3679&gt;5000,I3679&lt;=6000),"&gt;5000CC"))))))</f>
        <v>2000-3000CC</v>
      </c>
    </row>
    <row r="3680" spans="1:11" x14ac:dyDescent="0.3">
      <c r="A3680">
        <v>727</v>
      </c>
      <c r="B3680" t="s">
        <v>480</v>
      </c>
      <c r="C3680" s="10">
        <v>3.85</v>
      </c>
      <c r="D3680" s="3">
        <v>72000</v>
      </c>
      <c r="E3680" t="s">
        <v>242</v>
      </c>
      <c r="F3680" t="s">
        <v>8</v>
      </c>
      <c r="G3680" t="s">
        <v>9</v>
      </c>
      <c r="H3680">
        <v>2015</v>
      </c>
      <c r="I3680">
        <v>1298</v>
      </c>
      <c r="J3680" t="s">
        <v>10</v>
      </c>
      <c r="K3680" t="str">
        <f>IF(AND(I3680&gt;600,I3680&lt;=1000),"600-1000CC",IF(AND(I3680&gt;1000,I3680&lt;=2000),"1000-2000CC",IF(AND(I3680&gt;2000,I3680&lt;=3000),"2000-3000CC",IF(AND(I3680&gt;3000,I3680&lt;=4000),"3000-4000CC",IF(AND(I3680&gt;4000,I3680&lt;=5000),"4000-5000CC",IF(AND(I3680&gt;5000,I3680&lt;=6000),"&gt;5000CC"))))))</f>
        <v>1000-2000CC</v>
      </c>
    </row>
    <row r="3681" spans="1:11" x14ac:dyDescent="0.3">
      <c r="A3681">
        <v>1690</v>
      </c>
      <c r="B3681" t="s">
        <v>99</v>
      </c>
      <c r="C3681" s="10">
        <v>3.85</v>
      </c>
      <c r="D3681" s="3">
        <v>60000</v>
      </c>
      <c r="E3681" t="s">
        <v>12</v>
      </c>
      <c r="F3681" t="s">
        <v>8</v>
      </c>
      <c r="G3681" t="s">
        <v>9</v>
      </c>
      <c r="H3681">
        <v>2016</v>
      </c>
      <c r="I3681">
        <v>998</v>
      </c>
      <c r="J3681" t="s">
        <v>10</v>
      </c>
      <c r="K3681" t="str">
        <f>IF(AND(I3681&gt;600,I3681&lt;=1000),"600-1000CC",IF(AND(I3681&gt;1000,I3681&lt;=2000),"1000-2000CC",IF(AND(I3681&gt;2000,I3681&lt;=3000),"2000-3000CC",IF(AND(I3681&gt;3000,I3681&lt;=4000),"3000-4000CC",IF(AND(I3681&gt;4000,I3681&lt;=5000),"4000-5000CC",IF(AND(I3681&gt;5000,I3681&lt;=6000),"&gt;5000CC"))))))</f>
        <v>600-1000CC</v>
      </c>
    </row>
    <row r="3682" spans="1:11" x14ac:dyDescent="0.3">
      <c r="A3682">
        <v>2329</v>
      </c>
      <c r="B3682" t="s">
        <v>304</v>
      </c>
      <c r="C3682" s="10">
        <v>3.85</v>
      </c>
      <c r="D3682" s="3">
        <v>55726</v>
      </c>
      <c r="E3682" t="s">
        <v>7</v>
      </c>
      <c r="F3682" t="s">
        <v>8</v>
      </c>
      <c r="G3682" t="s">
        <v>9</v>
      </c>
      <c r="H3682">
        <v>2011</v>
      </c>
      <c r="I3682">
        <v>1248</v>
      </c>
      <c r="J3682" t="s">
        <v>10</v>
      </c>
      <c r="K3682" t="str">
        <f>IF(AND(I3682&gt;600,I3682&lt;=1000),"600-1000CC",IF(AND(I3682&gt;1000,I3682&lt;=2000),"1000-2000CC",IF(AND(I3682&gt;2000,I3682&lt;=3000),"2000-3000CC",IF(AND(I3682&gt;3000,I3682&lt;=4000),"3000-4000CC",IF(AND(I3682&gt;4000,I3682&lt;=5000),"4000-5000CC",IF(AND(I3682&gt;5000,I3682&lt;=6000),"&gt;5000CC"))))))</f>
        <v>1000-2000CC</v>
      </c>
    </row>
    <row r="3683" spans="1:11" x14ac:dyDescent="0.3">
      <c r="A3683">
        <v>2755</v>
      </c>
      <c r="B3683" t="s">
        <v>1334</v>
      </c>
      <c r="C3683" s="10">
        <v>3.85</v>
      </c>
      <c r="D3683" s="3">
        <v>71245</v>
      </c>
      <c r="E3683" t="s">
        <v>12</v>
      </c>
      <c r="F3683" t="s">
        <v>8</v>
      </c>
      <c r="G3683" t="s">
        <v>9</v>
      </c>
      <c r="H3683">
        <v>2016</v>
      </c>
      <c r="I3683">
        <v>1198</v>
      </c>
      <c r="J3683" t="s">
        <v>127</v>
      </c>
      <c r="K3683" t="str">
        <f>IF(AND(I3683&gt;600,I3683&lt;=1000),"600-1000CC",IF(AND(I3683&gt;1000,I3683&lt;=2000),"1000-2000CC",IF(AND(I3683&gt;2000,I3683&lt;=3000),"2000-3000CC",IF(AND(I3683&gt;3000,I3683&lt;=4000),"3000-4000CC",IF(AND(I3683&gt;4000,I3683&lt;=5000),"4000-5000CC",IF(AND(I3683&gt;5000,I3683&lt;=6000),"&gt;5000CC"))))))</f>
        <v>1000-2000CC</v>
      </c>
    </row>
    <row r="3684" spans="1:11" x14ac:dyDescent="0.3">
      <c r="A3684">
        <v>3676</v>
      </c>
      <c r="B3684" t="s">
        <v>401</v>
      </c>
      <c r="C3684" s="10">
        <v>3.85</v>
      </c>
      <c r="D3684" s="3">
        <v>50000</v>
      </c>
      <c r="E3684" t="s">
        <v>12</v>
      </c>
      <c r="F3684" t="s">
        <v>8</v>
      </c>
      <c r="G3684" t="s">
        <v>27</v>
      </c>
      <c r="H3684">
        <v>2019</v>
      </c>
      <c r="I3684">
        <v>1197</v>
      </c>
      <c r="J3684" t="s">
        <v>10</v>
      </c>
      <c r="K3684" t="str">
        <f>IF(AND(I3684&gt;600,I3684&lt;=1000),"600-1000CC",IF(AND(I3684&gt;1000,I3684&lt;=2000),"1000-2000CC",IF(AND(I3684&gt;2000,I3684&lt;=3000),"2000-3000CC",IF(AND(I3684&gt;3000,I3684&lt;=4000),"3000-4000CC",IF(AND(I3684&gt;4000,I3684&lt;=5000),"4000-5000CC",IF(AND(I3684&gt;5000,I3684&lt;=6000),"&gt;5000CC"))))))</f>
        <v>1000-2000CC</v>
      </c>
    </row>
    <row r="3685" spans="1:11" x14ac:dyDescent="0.3">
      <c r="A3685">
        <v>4293</v>
      </c>
      <c r="B3685" t="s">
        <v>44</v>
      </c>
      <c r="C3685" s="10">
        <v>3.85</v>
      </c>
      <c r="D3685" s="3">
        <v>64000</v>
      </c>
      <c r="E3685" t="s">
        <v>12</v>
      </c>
      <c r="F3685" t="s">
        <v>8</v>
      </c>
      <c r="G3685" t="s">
        <v>9</v>
      </c>
      <c r="H3685">
        <v>2014</v>
      </c>
      <c r="I3685">
        <v>1399</v>
      </c>
      <c r="J3685" t="s">
        <v>10</v>
      </c>
      <c r="K3685" t="str">
        <f>IF(AND(I3685&gt;600,I3685&lt;=1000),"600-1000CC",IF(AND(I3685&gt;1000,I3685&lt;=2000),"1000-2000CC",IF(AND(I3685&gt;2000,I3685&lt;=3000),"2000-3000CC",IF(AND(I3685&gt;3000,I3685&lt;=4000),"3000-4000CC",IF(AND(I3685&gt;4000,I3685&lt;=5000),"4000-5000CC",IF(AND(I3685&gt;5000,I3685&lt;=6000),"&gt;5000CC"))))))</f>
        <v>1000-2000CC</v>
      </c>
    </row>
    <row r="3686" spans="1:11" x14ac:dyDescent="0.3">
      <c r="A3686">
        <v>4322</v>
      </c>
      <c r="B3686" t="s">
        <v>1726</v>
      </c>
      <c r="C3686" s="10">
        <v>3.85</v>
      </c>
      <c r="D3686" s="3">
        <v>81867</v>
      </c>
      <c r="E3686" t="s">
        <v>7</v>
      </c>
      <c r="F3686" t="s">
        <v>8</v>
      </c>
      <c r="G3686" t="s">
        <v>244</v>
      </c>
      <c r="H3686">
        <v>2015</v>
      </c>
      <c r="I3686">
        <v>1497</v>
      </c>
      <c r="J3686" t="s">
        <v>10</v>
      </c>
      <c r="K3686" t="str">
        <f>IF(AND(I3686&gt;600,I3686&lt;=1000),"600-1000CC",IF(AND(I3686&gt;1000,I3686&lt;=2000),"1000-2000CC",IF(AND(I3686&gt;2000,I3686&lt;=3000),"2000-3000CC",IF(AND(I3686&gt;3000,I3686&lt;=4000),"3000-4000CC",IF(AND(I3686&gt;4000,I3686&lt;=5000),"4000-5000CC",IF(AND(I3686&gt;5000,I3686&lt;=6000),"&gt;5000CC"))))))</f>
        <v>1000-2000CC</v>
      </c>
    </row>
    <row r="3687" spans="1:11" x14ac:dyDescent="0.3">
      <c r="A3687">
        <v>4414</v>
      </c>
      <c r="B3687" t="s">
        <v>494</v>
      </c>
      <c r="C3687" s="10">
        <v>3.85</v>
      </c>
      <c r="D3687" s="3">
        <v>80000</v>
      </c>
      <c r="E3687" t="s">
        <v>12</v>
      </c>
      <c r="F3687" t="s">
        <v>8</v>
      </c>
      <c r="G3687" t="s">
        <v>27</v>
      </c>
      <c r="H3687">
        <v>2013</v>
      </c>
      <c r="I3687">
        <v>1498</v>
      </c>
      <c r="J3687" t="s">
        <v>10</v>
      </c>
      <c r="K3687" t="str">
        <f>IF(AND(I3687&gt;600,I3687&lt;=1000),"600-1000CC",IF(AND(I3687&gt;1000,I3687&lt;=2000),"1000-2000CC",IF(AND(I3687&gt;2000,I3687&lt;=3000),"2000-3000CC",IF(AND(I3687&gt;3000,I3687&lt;=4000),"3000-4000CC",IF(AND(I3687&gt;4000,I3687&lt;=5000),"4000-5000CC",IF(AND(I3687&gt;5000,I3687&lt;=6000),"&gt;5000CC"))))))</f>
        <v>1000-2000CC</v>
      </c>
    </row>
    <row r="3688" spans="1:11" x14ac:dyDescent="0.3">
      <c r="A3688">
        <v>4439</v>
      </c>
      <c r="B3688" t="s">
        <v>1740</v>
      </c>
      <c r="C3688" s="10">
        <v>3.85</v>
      </c>
      <c r="D3688" s="3">
        <v>120000</v>
      </c>
      <c r="E3688" t="s">
        <v>242</v>
      </c>
      <c r="F3688" t="s">
        <v>8</v>
      </c>
      <c r="G3688" t="s">
        <v>75</v>
      </c>
      <c r="H3688">
        <v>2014</v>
      </c>
      <c r="I3688">
        <v>1798</v>
      </c>
      <c r="J3688" t="s">
        <v>61</v>
      </c>
      <c r="K3688" t="str">
        <f>IF(AND(I3688&gt;600,I3688&lt;=1000),"600-1000CC",IF(AND(I3688&gt;1000,I3688&lt;=2000),"1000-2000CC",IF(AND(I3688&gt;2000,I3688&lt;=3000),"2000-3000CC",IF(AND(I3688&gt;3000,I3688&lt;=4000),"3000-4000CC",IF(AND(I3688&gt;4000,I3688&lt;=5000),"4000-5000CC",IF(AND(I3688&gt;5000,I3688&lt;=6000),"&gt;5000CC"))))))</f>
        <v>1000-2000CC</v>
      </c>
    </row>
    <row r="3689" spans="1:11" x14ac:dyDescent="0.3">
      <c r="A3689">
        <v>4712</v>
      </c>
      <c r="B3689" t="s">
        <v>44</v>
      </c>
      <c r="C3689" s="10">
        <v>3.85</v>
      </c>
      <c r="D3689" s="3">
        <v>50185</v>
      </c>
      <c r="E3689" t="s">
        <v>12</v>
      </c>
      <c r="F3689" t="s">
        <v>8</v>
      </c>
      <c r="G3689" t="s">
        <v>9</v>
      </c>
      <c r="H3689">
        <v>2015</v>
      </c>
      <c r="I3689">
        <v>1497</v>
      </c>
      <c r="J3689" t="s">
        <v>10</v>
      </c>
      <c r="K3689" t="str">
        <f>IF(AND(I3689&gt;600,I3689&lt;=1000),"600-1000CC",IF(AND(I3689&gt;1000,I3689&lt;=2000),"1000-2000CC",IF(AND(I3689&gt;2000,I3689&lt;=3000),"2000-3000CC",IF(AND(I3689&gt;3000,I3689&lt;=4000),"3000-4000CC",IF(AND(I3689&gt;4000,I3689&lt;=5000),"4000-5000CC",IF(AND(I3689&gt;5000,I3689&lt;=6000),"&gt;5000CC"))))))</f>
        <v>1000-2000CC</v>
      </c>
    </row>
    <row r="3690" spans="1:11" x14ac:dyDescent="0.3">
      <c r="A3690">
        <v>5057</v>
      </c>
      <c r="B3690" t="s">
        <v>755</v>
      </c>
      <c r="C3690" s="10">
        <v>3.85</v>
      </c>
      <c r="D3690" s="3">
        <v>73000</v>
      </c>
      <c r="E3690" t="s">
        <v>7</v>
      </c>
      <c r="F3690" t="s">
        <v>8</v>
      </c>
      <c r="G3690" t="s">
        <v>27</v>
      </c>
      <c r="H3690">
        <v>2014</v>
      </c>
      <c r="I3690">
        <v>1248</v>
      </c>
      <c r="J3690" t="s">
        <v>10</v>
      </c>
      <c r="K3690" t="str">
        <f>IF(AND(I3690&gt;600,I3690&lt;=1000),"600-1000CC",IF(AND(I3690&gt;1000,I3690&lt;=2000),"1000-2000CC",IF(AND(I3690&gt;2000,I3690&lt;=3000),"2000-3000CC",IF(AND(I3690&gt;3000,I3690&lt;=4000),"3000-4000CC",IF(AND(I3690&gt;4000,I3690&lt;=5000),"4000-5000CC",IF(AND(I3690&gt;5000,I3690&lt;=6000),"&gt;5000CC"))))))</f>
        <v>1000-2000CC</v>
      </c>
    </row>
    <row r="3691" spans="1:11" x14ac:dyDescent="0.3">
      <c r="A3691">
        <v>5084</v>
      </c>
      <c r="B3691" t="s">
        <v>44</v>
      </c>
      <c r="C3691" s="10">
        <v>3.85</v>
      </c>
      <c r="D3691" s="3">
        <v>19079</v>
      </c>
      <c r="E3691" t="s">
        <v>12</v>
      </c>
      <c r="F3691" t="s">
        <v>8</v>
      </c>
      <c r="G3691" t="s">
        <v>9</v>
      </c>
      <c r="H3691">
        <v>2015</v>
      </c>
      <c r="I3691">
        <v>1197</v>
      </c>
      <c r="J3691" t="s">
        <v>10</v>
      </c>
      <c r="K3691" t="str">
        <f>IF(AND(I3691&gt;600,I3691&lt;=1000),"600-1000CC",IF(AND(I3691&gt;1000,I3691&lt;=2000),"1000-2000CC",IF(AND(I3691&gt;2000,I3691&lt;=3000),"2000-3000CC",IF(AND(I3691&gt;3000,I3691&lt;=4000),"3000-4000CC",IF(AND(I3691&gt;4000,I3691&lt;=5000),"4000-5000CC",IF(AND(I3691&gt;5000,I3691&lt;=6000),"&gt;5000CC"))))))</f>
        <v>1000-2000CC</v>
      </c>
    </row>
    <row r="3692" spans="1:11" x14ac:dyDescent="0.3">
      <c r="A3692">
        <v>3783</v>
      </c>
      <c r="B3692" t="s">
        <v>1612</v>
      </c>
      <c r="C3692" s="10">
        <v>3.84</v>
      </c>
      <c r="D3692" s="3">
        <v>35893</v>
      </c>
      <c r="E3692" t="s">
        <v>7</v>
      </c>
      <c r="F3692" t="s">
        <v>8</v>
      </c>
      <c r="G3692" t="s">
        <v>9</v>
      </c>
      <c r="H3692">
        <v>2018</v>
      </c>
      <c r="I3692">
        <v>1197</v>
      </c>
      <c r="J3692" t="s">
        <v>10</v>
      </c>
      <c r="K3692" t="str">
        <f>IF(AND(I3692&gt;600,I3692&lt;=1000),"600-1000CC",IF(AND(I3692&gt;1000,I3692&lt;=2000),"1000-2000CC",IF(AND(I3692&gt;2000,I3692&lt;=3000),"2000-3000CC",IF(AND(I3692&gt;3000,I3692&lt;=4000),"3000-4000CC",IF(AND(I3692&gt;4000,I3692&lt;=5000),"4000-5000CC",IF(AND(I3692&gt;5000,I3692&lt;=6000),"&gt;5000CC"))))))</f>
        <v>1000-2000CC</v>
      </c>
    </row>
    <row r="3693" spans="1:11" x14ac:dyDescent="0.3">
      <c r="A3693">
        <v>4813</v>
      </c>
      <c r="B3693" t="s">
        <v>1814</v>
      </c>
      <c r="C3693" s="10">
        <v>3.84</v>
      </c>
      <c r="D3693" s="3">
        <v>66078</v>
      </c>
      <c r="E3693" t="s">
        <v>7</v>
      </c>
      <c r="F3693" t="s">
        <v>8</v>
      </c>
      <c r="G3693" t="s">
        <v>9</v>
      </c>
      <c r="H3693">
        <v>2017</v>
      </c>
      <c r="I3693">
        <v>814</v>
      </c>
      <c r="J3693" t="s">
        <v>10</v>
      </c>
      <c r="K3693" t="str">
        <f>IF(AND(I3693&gt;600,I3693&lt;=1000),"600-1000CC",IF(AND(I3693&gt;1000,I3693&lt;=2000),"1000-2000CC",IF(AND(I3693&gt;2000,I3693&lt;=3000),"2000-3000CC",IF(AND(I3693&gt;3000,I3693&lt;=4000),"3000-4000CC",IF(AND(I3693&gt;4000,I3693&lt;=5000),"4000-5000CC",IF(AND(I3693&gt;5000,I3693&lt;=6000),"&gt;5000CC"))))))</f>
        <v>600-1000CC</v>
      </c>
    </row>
    <row r="3694" spans="1:11" x14ac:dyDescent="0.3">
      <c r="A3694">
        <v>4856</v>
      </c>
      <c r="B3694" t="s">
        <v>785</v>
      </c>
      <c r="C3694" s="10">
        <v>3.84</v>
      </c>
      <c r="D3694" s="3">
        <v>48554</v>
      </c>
      <c r="E3694" t="s">
        <v>12</v>
      </c>
      <c r="F3694" t="s">
        <v>8</v>
      </c>
      <c r="G3694" t="s">
        <v>9</v>
      </c>
      <c r="H3694">
        <v>2016</v>
      </c>
      <c r="I3694">
        <v>1968</v>
      </c>
      <c r="J3694" t="s">
        <v>10</v>
      </c>
      <c r="K3694" t="str">
        <f>IF(AND(I3694&gt;600,I3694&lt;=1000),"600-1000CC",IF(AND(I3694&gt;1000,I3694&lt;=2000),"1000-2000CC",IF(AND(I3694&gt;2000,I3694&lt;=3000),"2000-3000CC",IF(AND(I3694&gt;3000,I3694&lt;=4000),"3000-4000CC",IF(AND(I3694&gt;4000,I3694&lt;=5000),"4000-5000CC",IF(AND(I3694&gt;5000,I3694&lt;=6000),"&gt;5000CC"))))))</f>
        <v>1000-2000CC</v>
      </c>
    </row>
    <row r="3695" spans="1:11" x14ac:dyDescent="0.3">
      <c r="A3695">
        <v>5037</v>
      </c>
      <c r="B3695" t="s">
        <v>1827</v>
      </c>
      <c r="C3695" s="10">
        <v>3.84</v>
      </c>
      <c r="D3695" s="3">
        <v>165260</v>
      </c>
      <c r="E3695" t="s">
        <v>7</v>
      </c>
      <c r="F3695" t="s">
        <v>8</v>
      </c>
      <c r="G3695" t="s">
        <v>9</v>
      </c>
      <c r="H3695">
        <v>2014</v>
      </c>
      <c r="I3695">
        <v>796</v>
      </c>
      <c r="J3695" t="s">
        <v>10</v>
      </c>
      <c r="K3695" t="str">
        <f>IF(AND(I3695&gt;600,I3695&lt;=1000),"600-1000CC",IF(AND(I3695&gt;1000,I3695&lt;=2000),"1000-2000CC",IF(AND(I3695&gt;2000,I3695&lt;=3000),"2000-3000CC",IF(AND(I3695&gt;3000,I3695&lt;=4000),"3000-4000CC",IF(AND(I3695&gt;4000,I3695&lt;=5000),"4000-5000CC",IF(AND(I3695&gt;5000,I3695&lt;=6000),"&gt;5000CC"))))))</f>
        <v>600-1000CC</v>
      </c>
    </row>
    <row r="3696" spans="1:11" x14ac:dyDescent="0.3">
      <c r="A3696">
        <v>3564</v>
      </c>
      <c r="B3696" t="s">
        <v>1536</v>
      </c>
      <c r="C3696" s="10">
        <v>3.83</v>
      </c>
      <c r="D3696" s="3">
        <v>28350</v>
      </c>
      <c r="E3696" t="s">
        <v>242</v>
      </c>
      <c r="F3696" t="s">
        <v>8</v>
      </c>
      <c r="G3696" t="s">
        <v>9</v>
      </c>
      <c r="H3696">
        <v>2020</v>
      </c>
      <c r="I3696">
        <v>1197</v>
      </c>
      <c r="J3696" t="s">
        <v>10</v>
      </c>
      <c r="K3696" t="str">
        <f>IF(AND(I3696&gt;600,I3696&lt;=1000),"600-1000CC",IF(AND(I3696&gt;1000,I3696&lt;=2000),"1000-2000CC",IF(AND(I3696&gt;2000,I3696&lt;=3000),"2000-3000CC",IF(AND(I3696&gt;3000,I3696&lt;=4000),"3000-4000CC",IF(AND(I3696&gt;4000,I3696&lt;=5000),"4000-5000CC",IF(AND(I3696&gt;5000,I3696&lt;=6000),"&gt;5000CC"))))))</f>
        <v>1000-2000CC</v>
      </c>
    </row>
    <row r="3697" spans="1:11" x14ac:dyDescent="0.3">
      <c r="A3697">
        <v>4029</v>
      </c>
      <c r="B3697" t="s">
        <v>494</v>
      </c>
      <c r="C3697" s="10">
        <v>3.83</v>
      </c>
      <c r="D3697" s="3">
        <v>71962</v>
      </c>
      <c r="E3697" t="s">
        <v>12</v>
      </c>
      <c r="F3697" t="s">
        <v>8</v>
      </c>
      <c r="G3697" t="s">
        <v>9</v>
      </c>
      <c r="H3697">
        <v>2015</v>
      </c>
      <c r="I3697">
        <v>2179</v>
      </c>
      <c r="J3697" t="s">
        <v>10</v>
      </c>
      <c r="K3697" t="str">
        <f>IF(AND(I3697&gt;600,I3697&lt;=1000),"600-1000CC",IF(AND(I3697&gt;1000,I3697&lt;=2000),"1000-2000CC",IF(AND(I3697&gt;2000,I3697&lt;=3000),"2000-3000CC",IF(AND(I3697&gt;3000,I3697&lt;=4000),"3000-4000CC",IF(AND(I3697&gt;4000,I3697&lt;=5000),"4000-5000CC",IF(AND(I3697&gt;5000,I3697&lt;=6000),"&gt;5000CC"))))))</f>
        <v>2000-3000CC</v>
      </c>
    </row>
    <row r="3698" spans="1:11" x14ac:dyDescent="0.3">
      <c r="A3698">
        <v>1148</v>
      </c>
      <c r="B3698" t="s">
        <v>674</v>
      </c>
      <c r="C3698" s="10">
        <v>3.81</v>
      </c>
      <c r="D3698" s="3">
        <v>130432</v>
      </c>
      <c r="E3698" t="s">
        <v>7</v>
      </c>
      <c r="F3698" t="s">
        <v>8</v>
      </c>
      <c r="G3698" t="s">
        <v>9</v>
      </c>
      <c r="H3698">
        <v>2014</v>
      </c>
      <c r="I3698">
        <v>2694</v>
      </c>
      <c r="J3698" t="s">
        <v>61</v>
      </c>
      <c r="K3698" t="str">
        <f>IF(AND(I3698&gt;600,I3698&lt;=1000),"600-1000CC",IF(AND(I3698&gt;1000,I3698&lt;=2000),"1000-2000CC",IF(AND(I3698&gt;2000,I3698&lt;=3000),"2000-3000CC",IF(AND(I3698&gt;3000,I3698&lt;=4000),"3000-4000CC",IF(AND(I3698&gt;4000,I3698&lt;=5000),"4000-5000CC",IF(AND(I3698&gt;5000,I3698&lt;=6000),"&gt;5000CC"))))))</f>
        <v>2000-3000CC</v>
      </c>
    </row>
    <row r="3699" spans="1:11" x14ac:dyDescent="0.3">
      <c r="A3699">
        <v>1440</v>
      </c>
      <c r="B3699" t="s">
        <v>674</v>
      </c>
      <c r="C3699" s="10">
        <v>3.81</v>
      </c>
      <c r="D3699" s="3">
        <v>130432</v>
      </c>
      <c r="E3699" t="s">
        <v>7</v>
      </c>
      <c r="F3699" t="s">
        <v>8</v>
      </c>
      <c r="G3699" t="s">
        <v>9</v>
      </c>
      <c r="H3699">
        <v>2014</v>
      </c>
      <c r="I3699">
        <v>1798</v>
      </c>
      <c r="J3699" t="s">
        <v>10</v>
      </c>
      <c r="K3699" t="str">
        <f>IF(AND(I3699&gt;600,I3699&lt;=1000),"600-1000CC",IF(AND(I3699&gt;1000,I3699&lt;=2000),"1000-2000CC",IF(AND(I3699&gt;2000,I3699&lt;=3000),"2000-3000CC",IF(AND(I3699&gt;3000,I3699&lt;=4000),"3000-4000CC",IF(AND(I3699&gt;4000,I3699&lt;=5000),"4000-5000CC",IF(AND(I3699&gt;5000,I3699&lt;=6000),"&gt;5000CC"))))))</f>
        <v>1000-2000CC</v>
      </c>
    </row>
    <row r="3700" spans="1:11" x14ac:dyDescent="0.3">
      <c r="A3700">
        <v>2734</v>
      </c>
      <c r="B3700" t="s">
        <v>1159</v>
      </c>
      <c r="C3700" s="10">
        <v>3.81</v>
      </c>
      <c r="D3700" s="3">
        <v>39977</v>
      </c>
      <c r="E3700" t="s">
        <v>12</v>
      </c>
      <c r="F3700" t="s">
        <v>8</v>
      </c>
      <c r="G3700" t="s">
        <v>9</v>
      </c>
      <c r="H3700">
        <v>2016</v>
      </c>
      <c r="I3700">
        <v>796</v>
      </c>
      <c r="J3700" t="s">
        <v>10</v>
      </c>
      <c r="K3700" t="str">
        <f>IF(AND(I3700&gt;600,I3700&lt;=1000),"600-1000CC",IF(AND(I3700&gt;1000,I3700&lt;=2000),"1000-2000CC",IF(AND(I3700&gt;2000,I3700&lt;=3000),"2000-3000CC",IF(AND(I3700&gt;3000,I3700&lt;=4000),"3000-4000CC",IF(AND(I3700&gt;4000,I3700&lt;=5000),"4000-5000CC",IF(AND(I3700&gt;5000,I3700&lt;=6000),"&gt;5000CC"))))))</f>
        <v>600-1000CC</v>
      </c>
    </row>
    <row r="3701" spans="1:11" x14ac:dyDescent="0.3">
      <c r="A3701">
        <v>3251</v>
      </c>
      <c r="B3701" t="s">
        <v>1470</v>
      </c>
      <c r="C3701" s="10">
        <v>3.81</v>
      </c>
      <c r="D3701" s="3">
        <v>86269</v>
      </c>
      <c r="E3701" t="s">
        <v>7</v>
      </c>
      <c r="F3701" t="s">
        <v>8</v>
      </c>
      <c r="G3701" t="s">
        <v>9</v>
      </c>
      <c r="H3701">
        <v>2013</v>
      </c>
      <c r="I3701">
        <v>1197</v>
      </c>
      <c r="J3701" t="s">
        <v>10</v>
      </c>
      <c r="K3701" t="str">
        <f>IF(AND(I3701&gt;600,I3701&lt;=1000),"600-1000CC",IF(AND(I3701&gt;1000,I3701&lt;=2000),"1000-2000CC",IF(AND(I3701&gt;2000,I3701&lt;=3000),"2000-3000CC",IF(AND(I3701&gt;3000,I3701&lt;=4000),"3000-4000CC",IF(AND(I3701&gt;4000,I3701&lt;=5000),"4000-5000CC",IF(AND(I3701&gt;5000,I3701&lt;=6000),"&gt;5000CC"))))))</f>
        <v>1000-2000CC</v>
      </c>
    </row>
    <row r="3702" spans="1:11" x14ac:dyDescent="0.3">
      <c r="A3702">
        <v>4308</v>
      </c>
      <c r="B3702" t="s">
        <v>1612</v>
      </c>
      <c r="C3702" s="10">
        <v>3.81</v>
      </c>
      <c r="D3702" s="3">
        <v>54137</v>
      </c>
      <c r="E3702" t="s">
        <v>7</v>
      </c>
      <c r="F3702" t="s">
        <v>8</v>
      </c>
      <c r="G3702" t="s">
        <v>9</v>
      </c>
      <c r="H3702">
        <v>2018</v>
      </c>
      <c r="I3702">
        <v>1998</v>
      </c>
      <c r="J3702" t="s">
        <v>10</v>
      </c>
      <c r="K3702" t="str">
        <f>IF(AND(I3702&gt;600,I3702&lt;=1000),"600-1000CC",IF(AND(I3702&gt;1000,I3702&lt;=2000),"1000-2000CC",IF(AND(I3702&gt;2000,I3702&lt;=3000),"2000-3000CC",IF(AND(I3702&gt;3000,I3702&lt;=4000),"3000-4000CC",IF(AND(I3702&gt;4000,I3702&lt;=5000),"4000-5000CC",IF(AND(I3702&gt;5000,I3702&lt;=6000),"&gt;5000CC"))))))</f>
        <v>1000-2000CC</v>
      </c>
    </row>
    <row r="3703" spans="1:11" x14ac:dyDescent="0.3">
      <c r="A3703">
        <v>4580</v>
      </c>
      <c r="B3703" t="s">
        <v>767</v>
      </c>
      <c r="C3703" s="10">
        <v>3.81</v>
      </c>
      <c r="D3703" s="3">
        <v>56538</v>
      </c>
      <c r="E3703" t="s">
        <v>7</v>
      </c>
      <c r="F3703" t="s">
        <v>8</v>
      </c>
      <c r="G3703" t="s">
        <v>27</v>
      </c>
      <c r="H3703">
        <v>2011</v>
      </c>
      <c r="I3703">
        <v>1197</v>
      </c>
      <c r="J3703" t="s">
        <v>10</v>
      </c>
      <c r="K3703" t="str">
        <f>IF(AND(I3703&gt;600,I3703&lt;=1000),"600-1000CC",IF(AND(I3703&gt;1000,I3703&lt;=2000),"1000-2000CC",IF(AND(I3703&gt;2000,I3703&lt;=3000),"2000-3000CC",IF(AND(I3703&gt;3000,I3703&lt;=4000),"3000-4000CC",IF(AND(I3703&gt;4000,I3703&lt;=5000),"4000-5000CC",IF(AND(I3703&gt;5000,I3703&lt;=6000),"&gt;5000CC"))))))</f>
        <v>1000-2000CC</v>
      </c>
    </row>
    <row r="3704" spans="1:11" x14ac:dyDescent="0.3">
      <c r="A3704">
        <v>4978</v>
      </c>
      <c r="B3704" t="s">
        <v>430</v>
      </c>
      <c r="C3704" s="10">
        <v>3.81</v>
      </c>
      <c r="D3704" s="3">
        <v>160648</v>
      </c>
      <c r="E3704" t="s">
        <v>7</v>
      </c>
      <c r="F3704" t="s">
        <v>8</v>
      </c>
      <c r="G3704" t="s">
        <v>9</v>
      </c>
      <c r="H3704">
        <v>2014</v>
      </c>
      <c r="I3704">
        <v>1086</v>
      </c>
      <c r="J3704" t="s">
        <v>10</v>
      </c>
      <c r="K3704" t="str">
        <f>IF(AND(I3704&gt;600,I3704&lt;=1000),"600-1000CC",IF(AND(I3704&gt;1000,I3704&lt;=2000),"1000-2000CC",IF(AND(I3704&gt;2000,I3704&lt;=3000),"2000-3000CC",IF(AND(I3704&gt;3000,I3704&lt;=4000),"3000-4000CC",IF(AND(I3704&gt;4000,I3704&lt;=5000),"4000-5000CC",IF(AND(I3704&gt;5000,I3704&lt;=6000),"&gt;5000CC"))))))</f>
        <v>1000-2000CC</v>
      </c>
    </row>
    <row r="3705" spans="1:11" x14ac:dyDescent="0.3">
      <c r="A3705">
        <v>116</v>
      </c>
      <c r="B3705" t="s">
        <v>122</v>
      </c>
      <c r="C3705" s="10">
        <v>3.8</v>
      </c>
      <c r="D3705" s="3">
        <v>50000</v>
      </c>
      <c r="E3705" t="s">
        <v>7</v>
      </c>
      <c r="F3705" t="s">
        <v>8</v>
      </c>
      <c r="G3705" t="s">
        <v>27</v>
      </c>
      <c r="H3705">
        <v>2017</v>
      </c>
      <c r="I3705">
        <v>1186</v>
      </c>
      <c r="J3705" t="s">
        <v>10</v>
      </c>
      <c r="K3705" t="str">
        <f>IF(AND(I3705&gt;600,I3705&lt;=1000),"600-1000CC",IF(AND(I3705&gt;1000,I3705&lt;=2000),"1000-2000CC",IF(AND(I3705&gt;2000,I3705&lt;=3000),"2000-3000CC",IF(AND(I3705&gt;3000,I3705&lt;=4000),"3000-4000CC",IF(AND(I3705&gt;4000,I3705&lt;=5000),"4000-5000CC",IF(AND(I3705&gt;5000,I3705&lt;=6000),"&gt;5000CC"))))))</f>
        <v>1000-2000CC</v>
      </c>
    </row>
    <row r="3706" spans="1:11" x14ac:dyDescent="0.3">
      <c r="A3706">
        <v>353</v>
      </c>
      <c r="B3706" t="s">
        <v>109</v>
      </c>
      <c r="C3706" s="10">
        <v>3.8</v>
      </c>
      <c r="D3706" s="3">
        <v>44521</v>
      </c>
      <c r="E3706" t="s">
        <v>7</v>
      </c>
      <c r="F3706" t="s">
        <v>8</v>
      </c>
      <c r="G3706" t="s">
        <v>9</v>
      </c>
      <c r="H3706">
        <v>2010</v>
      </c>
      <c r="I3706">
        <v>1248</v>
      </c>
      <c r="J3706" t="s">
        <v>10</v>
      </c>
      <c r="K3706" t="str">
        <f>IF(AND(I3706&gt;600,I3706&lt;=1000),"600-1000CC",IF(AND(I3706&gt;1000,I3706&lt;=2000),"1000-2000CC",IF(AND(I3706&gt;2000,I3706&lt;=3000),"2000-3000CC",IF(AND(I3706&gt;3000,I3706&lt;=4000),"3000-4000CC",IF(AND(I3706&gt;4000,I3706&lt;=5000),"4000-5000CC",IF(AND(I3706&gt;5000,I3706&lt;=6000),"&gt;5000CC"))))))</f>
        <v>1000-2000CC</v>
      </c>
    </row>
    <row r="3707" spans="1:11" x14ac:dyDescent="0.3">
      <c r="A3707">
        <v>1692</v>
      </c>
      <c r="B3707" t="s">
        <v>215</v>
      </c>
      <c r="C3707" s="10">
        <v>3.8</v>
      </c>
      <c r="D3707" s="3">
        <v>19800</v>
      </c>
      <c r="E3707" t="s">
        <v>12</v>
      </c>
      <c r="F3707" t="s">
        <v>13</v>
      </c>
      <c r="G3707" t="s">
        <v>27</v>
      </c>
      <c r="H3707">
        <v>2017</v>
      </c>
      <c r="I3707">
        <v>1364</v>
      </c>
      <c r="J3707" t="s">
        <v>10</v>
      </c>
      <c r="K3707" t="str">
        <f>IF(AND(I3707&gt;600,I3707&lt;=1000),"600-1000CC",IF(AND(I3707&gt;1000,I3707&lt;=2000),"1000-2000CC",IF(AND(I3707&gt;2000,I3707&lt;=3000),"2000-3000CC",IF(AND(I3707&gt;3000,I3707&lt;=4000),"3000-4000CC",IF(AND(I3707&gt;4000,I3707&lt;=5000),"4000-5000CC",IF(AND(I3707&gt;5000,I3707&lt;=6000),"&gt;5000CC"))))))</f>
        <v>1000-2000CC</v>
      </c>
    </row>
    <row r="3708" spans="1:11" x14ac:dyDescent="0.3">
      <c r="A3708">
        <v>2067</v>
      </c>
      <c r="B3708" t="s">
        <v>1096</v>
      </c>
      <c r="C3708" s="10">
        <v>3.8</v>
      </c>
      <c r="D3708" s="3">
        <v>25000</v>
      </c>
      <c r="E3708" t="s">
        <v>12</v>
      </c>
      <c r="F3708" t="s">
        <v>8</v>
      </c>
      <c r="G3708" t="s">
        <v>27</v>
      </c>
      <c r="H3708">
        <v>2020</v>
      </c>
      <c r="I3708">
        <v>1396</v>
      </c>
      <c r="J3708" t="s">
        <v>10</v>
      </c>
      <c r="K3708" t="str">
        <f>IF(AND(I3708&gt;600,I3708&lt;=1000),"600-1000CC",IF(AND(I3708&gt;1000,I3708&lt;=2000),"1000-2000CC",IF(AND(I3708&gt;2000,I3708&lt;=3000),"2000-3000CC",IF(AND(I3708&gt;3000,I3708&lt;=4000),"3000-4000CC",IF(AND(I3708&gt;4000,I3708&lt;=5000),"4000-5000CC",IF(AND(I3708&gt;5000,I3708&lt;=6000),"&gt;5000CC"))))))</f>
        <v>1000-2000CC</v>
      </c>
    </row>
    <row r="3709" spans="1:11" x14ac:dyDescent="0.3">
      <c r="A3709">
        <v>2174</v>
      </c>
      <c r="B3709" t="s">
        <v>1103</v>
      </c>
      <c r="C3709" s="10">
        <v>3.8</v>
      </c>
      <c r="D3709" s="3">
        <v>240521</v>
      </c>
      <c r="E3709" t="s">
        <v>7</v>
      </c>
      <c r="F3709" t="s">
        <v>8</v>
      </c>
      <c r="G3709" t="s">
        <v>9</v>
      </c>
      <c r="H3709">
        <v>2015</v>
      </c>
      <c r="I3709">
        <v>1995</v>
      </c>
      <c r="J3709" t="s">
        <v>10</v>
      </c>
      <c r="K3709" t="str">
        <f>IF(AND(I3709&gt;600,I3709&lt;=1000),"600-1000CC",IF(AND(I3709&gt;1000,I3709&lt;=2000),"1000-2000CC",IF(AND(I3709&gt;2000,I3709&lt;=3000),"2000-3000CC",IF(AND(I3709&gt;3000,I3709&lt;=4000),"3000-4000CC",IF(AND(I3709&gt;4000,I3709&lt;=5000),"4000-5000CC",IF(AND(I3709&gt;5000,I3709&lt;=6000),"&gt;5000CC"))))))</f>
        <v>1000-2000CC</v>
      </c>
    </row>
    <row r="3710" spans="1:11" x14ac:dyDescent="0.3">
      <c r="A3710">
        <v>2197</v>
      </c>
      <c r="B3710" t="s">
        <v>1109</v>
      </c>
      <c r="C3710" s="10">
        <v>3.8</v>
      </c>
      <c r="D3710" s="3">
        <v>21321</v>
      </c>
      <c r="E3710" t="s">
        <v>12</v>
      </c>
      <c r="F3710" t="s">
        <v>8</v>
      </c>
      <c r="G3710" t="s">
        <v>9</v>
      </c>
      <c r="H3710">
        <v>2018</v>
      </c>
      <c r="I3710">
        <v>1997</v>
      </c>
      <c r="J3710" t="s">
        <v>10</v>
      </c>
      <c r="K3710" t="str">
        <f>IF(AND(I3710&gt;600,I3710&lt;=1000),"600-1000CC",IF(AND(I3710&gt;1000,I3710&lt;=2000),"1000-2000CC",IF(AND(I3710&gt;2000,I3710&lt;=3000),"2000-3000CC",IF(AND(I3710&gt;3000,I3710&lt;=4000),"3000-4000CC",IF(AND(I3710&gt;4000,I3710&lt;=5000),"4000-5000CC",IF(AND(I3710&gt;5000,I3710&lt;=6000),"&gt;5000CC"))))))</f>
        <v>1000-2000CC</v>
      </c>
    </row>
    <row r="3711" spans="1:11" x14ac:dyDescent="0.3">
      <c r="A3711">
        <v>2213</v>
      </c>
      <c r="B3711" t="s">
        <v>78</v>
      </c>
      <c r="C3711" s="10">
        <v>3.8</v>
      </c>
      <c r="D3711" s="3">
        <v>120000</v>
      </c>
      <c r="E3711" t="s">
        <v>7</v>
      </c>
      <c r="F3711" t="s">
        <v>8</v>
      </c>
      <c r="G3711" t="s">
        <v>27</v>
      </c>
      <c r="H3711">
        <v>2013</v>
      </c>
      <c r="I3711">
        <v>1582</v>
      </c>
      <c r="J3711" t="s">
        <v>10</v>
      </c>
      <c r="K3711" t="str">
        <f>IF(AND(I3711&gt;600,I3711&lt;=1000),"600-1000CC",IF(AND(I3711&gt;1000,I3711&lt;=2000),"1000-2000CC",IF(AND(I3711&gt;2000,I3711&lt;=3000),"2000-3000CC",IF(AND(I3711&gt;3000,I3711&lt;=4000),"3000-4000CC",IF(AND(I3711&gt;4000,I3711&lt;=5000),"4000-5000CC",IF(AND(I3711&gt;5000,I3711&lt;=6000),"&gt;5000CC"))))))</f>
        <v>1000-2000CC</v>
      </c>
    </row>
    <row r="3712" spans="1:11" x14ac:dyDescent="0.3">
      <c r="A3712">
        <v>2271</v>
      </c>
      <c r="B3712" t="s">
        <v>1171</v>
      </c>
      <c r="C3712" s="10">
        <v>3.8</v>
      </c>
      <c r="D3712" s="3">
        <v>110000</v>
      </c>
      <c r="E3712" t="s">
        <v>12</v>
      </c>
      <c r="F3712" t="s">
        <v>8</v>
      </c>
      <c r="G3712" t="s">
        <v>27</v>
      </c>
      <c r="H3712">
        <v>2018</v>
      </c>
      <c r="I3712">
        <v>1086</v>
      </c>
      <c r="J3712" t="s">
        <v>10</v>
      </c>
      <c r="K3712" t="str">
        <f>IF(AND(I3712&gt;600,I3712&lt;=1000),"600-1000CC",IF(AND(I3712&gt;1000,I3712&lt;=2000),"1000-2000CC",IF(AND(I3712&gt;2000,I3712&lt;=3000),"2000-3000CC",IF(AND(I3712&gt;3000,I3712&lt;=4000),"3000-4000CC",IF(AND(I3712&gt;4000,I3712&lt;=5000),"4000-5000CC",IF(AND(I3712&gt;5000,I3712&lt;=6000),"&gt;5000CC"))))))</f>
        <v>1000-2000CC</v>
      </c>
    </row>
    <row r="3713" spans="1:11" x14ac:dyDescent="0.3">
      <c r="A3713">
        <v>2279</v>
      </c>
      <c r="B3713" t="s">
        <v>1174</v>
      </c>
      <c r="C3713" s="10">
        <v>3.8</v>
      </c>
      <c r="D3713" s="3">
        <v>100000</v>
      </c>
      <c r="E3713" t="s">
        <v>12</v>
      </c>
      <c r="F3713" t="s">
        <v>8</v>
      </c>
      <c r="G3713" t="s">
        <v>27</v>
      </c>
      <c r="H3713">
        <v>2015</v>
      </c>
      <c r="I3713">
        <v>1591</v>
      </c>
      <c r="J3713" t="s">
        <v>10</v>
      </c>
      <c r="K3713" t="str">
        <f>IF(AND(I3713&gt;600,I3713&lt;=1000),"600-1000CC",IF(AND(I3713&gt;1000,I3713&lt;=2000),"1000-2000CC",IF(AND(I3713&gt;2000,I3713&lt;=3000),"2000-3000CC",IF(AND(I3713&gt;3000,I3713&lt;=4000),"3000-4000CC",IF(AND(I3713&gt;4000,I3713&lt;=5000),"4000-5000CC",IF(AND(I3713&gt;5000,I3713&lt;=6000),"&gt;5000CC"))))))</f>
        <v>1000-2000CC</v>
      </c>
    </row>
    <row r="3714" spans="1:11" x14ac:dyDescent="0.3">
      <c r="A3714">
        <v>2395</v>
      </c>
      <c r="B3714" t="s">
        <v>1220</v>
      </c>
      <c r="C3714" s="10">
        <v>3.8</v>
      </c>
      <c r="D3714" s="3">
        <v>49229</v>
      </c>
      <c r="E3714" t="s">
        <v>12</v>
      </c>
      <c r="F3714" t="s">
        <v>8</v>
      </c>
      <c r="G3714" t="s">
        <v>9</v>
      </c>
      <c r="H3714">
        <v>2017</v>
      </c>
      <c r="I3714">
        <v>1197</v>
      </c>
      <c r="J3714" t="s">
        <v>10</v>
      </c>
      <c r="K3714" t="str">
        <f>IF(AND(I3714&gt;600,I3714&lt;=1000),"600-1000CC",IF(AND(I3714&gt;1000,I3714&lt;=2000),"1000-2000CC",IF(AND(I3714&gt;2000,I3714&lt;=3000),"2000-3000CC",IF(AND(I3714&gt;3000,I3714&lt;=4000),"3000-4000CC",IF(AND(I3714&gt;4000,I3714&lt;=5000),"4000-5000CC",IF(AND(I3714&gt;5000,I3714&lt;=6000),"&gt;5000CC"))))))</f>
        <v>1000-2000CC</v>
      </c>
    </row>
    <row r="3715" spans="1:11" x14ac:dyDescent="0.3">
      <c r="A3715">
        <v>2606</v>
      </c>
      <c r="B3715" t="s">
        <v>1294</v>
      </c>
      <c r="C3715" s="10">
        <v>3.8</v>
      </c>
      <c r="D3715" s="3">
        <v>60000</v>
      </c>
      <c r="E3715" t="s">
        <v>12</v>
      </c>
      <c r="F3715" t="s">
        <v>8</v>
      </c>
      <c r="G3715" t="s">
        <v>9</v>
      </c>
      <c r="H3715">
        <v>2017</v>
      </c>
      <c r="I3715">
        <v>1197</v>
      </c>
      <c r="J3715" t="s">
        <v>10</v>
      </c>
      <c r="K3715" t="str">
        <f>IF(AND(I3715&gt;600,I3715&lt;=1000),"600-1000CC",IF(AND(I3715&gt;1000,I3715&lt;=2000),"1000-2000CC",IF(AND(I3715&gt;2000,I3715&lt;=3000),"2000-3000CC",IF(AND(I3715&gt;3000,I3715&lt;=4000),"3000-4000CC",IF(AND(I3715&gt;4000,I3715&lt;=5000),"4000-5000CC",IF(AND(I3715&gt;5000,I3715&lt;=6000),"&gt;5000CC"))))))</f>
        <v>1000-2000CC</v>
      </c>
    </row>
    <row r="3716" spans="1:11" x14ac:dyDescent="0.3">
      <c r="A3716">
        <v>2885</v>
      </c>
      <c r="B3716" t="s">
        <v>46</v>
      </c>
      <c r="C3716" s="10">
        <v>3.8</v>
      </c>
      <c r="D3716" s="3">
        <v>20000</v>
      </c>
      <c r="E3716" t="s">
        <v>12</v>
      </c>
      <c r="F3716" t="s">
        <v>8</v>
      </c>
      <c r="G3716" t="s">
        <v>9</v>
      </c>
      <c r="H3716">
        <v>2021</v>
      </c>
      <c r="I3716">
        <v>1498</v>
      </c>
      <c r="J3716" t="s">
        <v>10</v>
      </c>
      <c r="K3716" t="str">
        <f>IF(AND(I3716&gt;600,I3716&lt;=1000),"600-1000CC",IF(AND(I3716&gt;1000,I3716&lt;=2000),"1000-2000CC",IF(AND(I3716&gt;2000,I3716&lt;=3000),"2000-3000CC",IF(AND(I3716&gt;3000,I3716&lt;=4000),"3000-4000CC",IF(AND(I3716&gt;4000,I3716&lt;=5000),"4000-5000CC",IF(AND(I3716&gt;5000,I3716&lt;=6000),"&gt;5000CC"))))))</f>
        <v>1000-2000CC</v>
      </c>
    </row>
    <row r="3717" spans="1:11" x14ac:dyDescent="0.3">
      <c r="A3717">
        <v>3870</v>
      </c>
      <c r="B3717" t="s">
        <v>460</v>
      </c>
      <c r="C3717" s="10">
        <v>3.8</v>
      </c>
      <c r="D3717" s="3">
        <v>120000</v>
      </c>
      <c r="E3717" t="s">
        <v>7</v>
      </c>
      <c r="F3717" t="s">
        <v>8</v>
      </c>
      <c r="G3717" t="s">
        <v>9</v>
      </c>
      <c r="H3717">
        <v>2014</v>
      </c>
      <c r="I3717">
        <v>1493</v>
      </c>
      <c r="J3717" t="s">
        <v>10</v>
      </c>
      <c r="K3717" t="str">
        <f>IF(AND(I3717&gt;600,I3717&lt;=1000),"600-1000CC",IF(AND(I3717&gt;1000,I3717&lt;=2000),"1000-2000CC",IF(AND(I3717&gt;2000,I3717&lt;=3000),"2000-3000CC",IF(AND(I3717&gt;3000,I3717&lt;=4000),"3000-4000CC",IF(AND(I3717&gt;4000,I3717&lt;=5000),"4000-5000CC",IF(AND(I3717&gt;5000,I3717&lt;=6000),"&gt;5000CC"))))))</f>
        <v>1000-2000CC</v>
      </c>
    </row>
    <row r="3718" spans="1:11" x14ac:dyDescent="0.3">
      <c r="A3718">
        <v>4035</v>
      </c>
      <c r="B3718" t="s">
        <v>109</v>
      </c>
      <c r="C3718" s="10">
        <v>3.8</v>
      </c>
      <c r="D3718" s="3">
        <v>69264</v>
      </c>
      <c r="E3718" t="s">
        <v>7</v>
      </c>
      <c r="F3718" t="s">
        <v>8</v>
      </c>
      <c r="G3718" t="s">
        <v>9</v>
      </c>
      <c r="H3718">
        <v>2014</v>
      </c>
      <c r="I3718">
        <v>1390</v>
      </c>
      <c r="J3718" t="s">
        <v>61</v>
      </c>
      <c r="K3718" t="str">
        <f>IF(AND(I3718&gt;600,I3718&lt;=1000),"600-1000CC",IF(AND(I3718&gt;1000,I3718&lt;=2000),"1000-2000CC",IF(AND(I3718&gt;2000,I3718&lt;=3000),"2000-3000CC",IF(AND(I3718&gt;3000,I3718&lt;=4000),"3000-4000CC",IF(AND(I3718&gt;4000,I3718&lt;=5000),"4000-5000CC",IF(AND(I3718&gt;5000,I3718&lt;=6000),"&gt;5000CC"))))))</f>
        <v>1000-2000CC</v>
      </c>
    </row>
    <row r="3719" spans="1:11" x14ac:dyDescent="0.3">
      <c r="A3719">
        <v>4483</v>
      </c>
      <c r="B3719" t="s">
        <v>1753</v>
      </c>
      <c r="C3719" s="10">
        <v>3.8</v>
      </c>
      <c r="D3719" s="3">
        <v>90000</v>
      </c>
      <c r="E3719" t="s">
        <v>12</v>
      </c>
      <c r="F3719" t="s">
        <v>8</v>
      </c>
      <c r="G3719" t="s">
        <v>9</v>
      </c>
      <c r="H3719">
        <v>2014</v>
      </c>
      <c r="I3719">
        <v>1086</v>
      </c>
      <c r="J3719" t="s">
        <v>10</v>
      </c>
      <c r="K3719" t="str">
        <f>IF(AND(I3719&gt;600,I3719&lt;=1000),"600-1000CC",IF(AND(I3719&gt;1000,I3719&lt;=2000),"1000-2000CC",IF(AND(I3719&gt;2000,I3719&lt;=3000),"2000-3000CC",IF(AND(I3719&gt;3000,I3719&lt;=4000),"3000-4000CC",IF(AND(I3719&gt;4000,I3719&lt;=5000),"4000-5000CC",IF(AND(I3719&gt;5000,I3719&lt;=6000),"&gt;5000CC"))))))</f>
        <v>1000-2000CC</v>
      </c>
    </row>
    <row r="3720" spans="1:11" x14ac:dyDescent="0.3">
      <c r="A3720">
        <v>4779</v>
      </c>
      <c r="B3720" t="s">
        <v>304</v>
      </c>
      <c r="C3720" s="10">
        <v>3.8</v>
      </c>
      <c r="D3720" s="3">
        <v>74124</v>
      </c>
      <c r="E3720" t="s">
        <v>7</v>
      </c>
      <c r="F3720" t="s">
        <v>8</v>
      </c>
      <c r="G3720" t="s">
        <v>27</v>
      </c>
      <c r="H3720">
        <v>2013</v>
      </c>
      <c r="I3720">
        <v>1956</v>
      </c>
      <c r="J3720" t="s">
        <v>10</v>
      </c>
      <c r="K3720" t="str">
        <f>IF(AND(I3720&gt;600,I3720&lt;=1000),"600-1000CC",IF(AND(I3720&gt;1000,I3720&lt;=2000),"1000-2000CC",IF(AND(I3720&gt;2000,I3720&lt;=3000),"2000-3000CC",IF(AND(I3720&gt;3000,I3720&lt;=4000),"3000-4000CC",IF(AND(I3720&gt;4000,I3720&lt;=5000),"4000-5000CC",IF(AND(I3720&gt;5000,I3720&lt;=6000),"&gt;5000CC"))))))</f>
        <v>1000-2000CC</v>
      </c>
    </row>
    <row r="3721" spans="1:11" x14ac:dyDescent="0.3">
      <c r="A3721">
        <v>3214</v>
      </c>
      <c r="B3721" t="s">
        <v>43</v>
      </c>
      <c r="C3721" s="10">
        <v>3.79</v>
      </c>
      <c r="D3721" s="3">
        <v>104596</v>
      </c>
      <c r="E3721" t="s">
        <v>12</v>
      </c>
      <c r="F3721" t="s">
        <v>8</v>
      </c>
      <c r="G3721" t="s">
        <v>9</v>
      </c>
      <c r="H3721">
        <v>2016</v>
      </c>
      <c r="I3721">
        <v>1248</v>
      </c>
      <c r="J3721" t="s">
        <v>61</v>
      </c>
      <c r="K3721" t="str">
        <f>IF(AND(I3721&gt;600,I3721&lt;=1000),"600-1000CC",IF(AND(I3721&gt;1000,I3721&lt;=2000),"1000-2000CC",IF(AND(I3721&gt;2000,I3721&lt;=3000),"2000-3000CC",IF(AND(I3721&gt;3000,I3721&lt;=4000),"3000-4000CC",IF(AND(I3721&gt;4000,I3721&lt;=5000),"4000-5000CC",IF(AND(I3721&gt;5000,I3721&lt;=6000),"&gt;5000CC"))))))</f>
        <v>1000-2000CC</v>
      </c>
    </row>
    <row r="3722" spans="1:11" x14ac:dyDescent="0.3">
      <c r="A3722">
        <v>3809</v>
      </c>
      <c r="B3722" t="s">
        <v>460</v>
      </c>
      <c r="C3722" s="10">
        <v>3.79</v>
      </c>
      <c r="D3722" s="3">
        <v>72403</v>
      </c>
      <c r="E3722" t="s">
        <v>7</v>
      </c>
      <c r="F3722" t="s">
        <v>8</v>
      </c>
      <c r="G3722" t="s">
        <v>27</v>
      </c>
      <c r="H3722">
        <v>2013</v>
      </c>
      <c r="I3722">
        <v>1086</v>
      </c>
      <c r="J3722" t="s">
        <v>10</v>
      </c>
      <c r="K3722" t="str">
        <f>IF(AND(I3722&gt;600,I3722&lt;=1000),"600-1000CC",IF(AND(I3722&gt;1000,I3722&lt;=2000),"1000-2000CC",IF(AND(I3722&gt;2000,I3722&lt;=3000),"2000-3000CC",IF(AND(I3722&gt;3000,I3722&lt;=4000),"3000-4000CC",IF(AND(I3722&gt;4000,I3722&lt;=5000),"4000-5000CC",IF(AND(I3722&gt;5000,I3722&lt;=6000),"&gt;5000CC"))))))</f>
        <v>1000-2000CC</v>
      </c>
    </row>
    <row r="3723" spans="1:11" x14ac:dyDescent="0.3">
      <c r="A3723">
        <v>3881</v>
      </c>
      <c r="B3723" t="s">
        <v>276</v>
      </c>
      <c r="C3723" s="10">
        <v>3.79</v>
      </c>
      <c r="D3723" s="3">
        <v>120000</v>
      </c>
      <c r="E3723" t="s">
        <v>7</v>
      </c>
      <c r="F3723" t="s">
        <v>8</v>
      </c>
      <c r="G3723" t="s">
        <v>9</v>
      </c>
      <c r="H3723">
        <v>2014</v>
      </c>
      <c r="I3723">
        <v>1461</v>
      </c>
      <c r="J3723" t="s">
        <v>10</v>
      </c>
      <c r="K3723" t="str">
        <f>IF(AND(I3723&gt;600,I3723&lt;=1000),"600-1000CC",IF(AND(I3723&gt;1000,I3723&lt;=2000),"1000-2000CC",IF(AND(I3723&gt;2000,I3723&lt;=3000),"2000-3000CC",IF(AND(I3723&gt;3000,I3723&lt;=4000),"3000-4000CC",IF(AND(I3723&gt;4000,I3723&lt;=5000),"4000-5000CC",IF(AND(I3723&gt;5000,I3723&lt;=6000),"&gt;5000CC"))))))</f>
        <v>1000-2000CC</v>
      </c>
    </row>
    <row r="3724" spans="1:11" x14ac:dyDescent="0.3">
      <c r="A3724">
        <v>958</v>
      </c>
      <c r="B3724" t="s">
        <v>706</v>
      </c>
      <c r="C3724" s="10">
        <v>3.78</v>
      </c>
      <c r="D3724" s="3">
        <v>5000</v>
      </c>
      <c r="E3724" t="s">
        <v>12</v>
      </c>
      <c r="F3724" t="s">
        <v>8</v>
      </c>
      <c r="G3724" t="s">
        <v>9</v>
      </c>
      <c r="H3724">
        <v>2021</v>
      </c>
      <c r="I3724">
        <v>2523</v>
      </c>
      <c r="J3724" t="s">
        <v>10</v>
      </c>
      <c r="K3724" t="str">
        <f>IF(AND(I3724&gt;600,I3724&lt;=1000),"600-1000CC",IF(AND(I3724&gt;1000,I3724&lt;=2000),"1000-2000CC",IF(AND(I3724&gt;2000,I3724&lt;=3000),"2000-3000CC",IF(AND(I3724&gt;3000,I3724&lt;=4000),"3000-4000CC",IF(AND(I3724&gt;4000,I3724&lt;=5000),"4000-5000CC",IF(AND(I3724&gt;5000,I3724&lt;=6000),"&gt;5000CC"))))))</f>
        <v>2000-3000CC</v>
      </c>
    </row>
    <row r="3725" spans="1:11" x14ac:dyDescent="0.3">
      <c r="A3725">
        <v>2754</v>
      </c>
      <c r="B3725" t="s">
        <v>1333</v>
      </c>
      <c r="C3725" s="10">
        <v>3.78</v>
      </c>
      <c r="D3725" s="3">
        <v>7848</v>
      </c>
      <c r="E3725" t="s">
        <v>12</v>
      </c>
      <c r="F3725" t="s">
        <v>13</v>
      </c>
      <c r="G3725" t="s">
        <v>9</v>
      </c>
      <c r="H3725">
        <v>2017</v>
      </c>
      <c r="I3725">
        <v>1497</v>
      </c>
      <c r="J3725" t="s">
        <v>53</v>
      </c>
      <c r="K3725" t="str">
        <f>IF(AND(I3725&gt;600,I3725&lt;=1000),"600-1000CC",IF(AND(I3725&gt;1000,I3725&lt;=2000),"1000-2000CC",IF(AND(I3725&gt;2000,I3725&lt;=3000),"2000-3000CC",IF(AND(I3725&gt;3000,I3725&lt;=4000),"3000-4000CC",IF(AND(I3725&gt;4000,I3725&lt;=5000),"4000-5000CC",IF(AND(I3725&gt;5000,I3725&lt;=6000),"&gt;5000CC"))))))</f>
        <v>1000-2000CC</v>
      </c>
    </row>
    <row r="3726" spans="1:11" x14ac:dyDescent="0.3">
      <c r="A3726">
        <v>3752</v>
      </c>
      <c r="B3726" t="s">
        <v>526</v>
      </c>
      <c r="C3726" s="10">
        <v>3.78</v>
      </c>
      <c r="D3726" s="3">
        <v>37083</v>
      </c>
      <c r="E3726" t="s">
        <v>12</v>
      </c>
      <c r="F3726" t="s">
        <v>8</v>
      </c>
      <c r="G3726" t="s">
        <v>9</v>
      </c>
      <c r="H3726">
        <v>2014</v>
      </c>
      <c r="I3726">
        <v>1047</v>
      </c>
      <c r="J3726" t="s">
        <v>10</v>
      </c>
      <c r="K3726" t="str">
        <f>IF(AND(I3726&gt;600,I3726&lt;=1000),"600-1000CC",IF(AND(I3726&gt;1000,I3726&lt;=2000),"1000-2000CC",IF(AND(I3726&gt;2000,I3726&lt;=3000),"2000-3000CC",IF(AND(I3726&gt;3000,I3726&lt;=4000),"3000-4000CC",IF(AND(I3726&gt;4000,I3726&lt;=5000),"4000-5000CC",IF(AND(I3726&gt;5000,I3726&lt;=6000),"&gt;5000CC"))))))</f>
        <v>1000-2000CC</v>
      </c>
    </row>
    <row r="3727" spans="1:11" x14ac:dyDescent="0.3">
      <c r="A3727">
        <v>4203</v>
      </c>
      <c r="B3727" t="s">
        <v>502</v>
      </c>
      <c r="C3727" s="10">
        <v>3.78</v>
      </c>
      <c r="D3727" s="3">
        <v>51260</v>
      </c>
      <c r="E3727" t="s">
        <v>7</v>
      </c>
      <c r="F3727" t="s">
        <v>8</v>
      </c>
      <c r="G3727" t="s">
        <v>9</v>
      </c>
      <c r="H3727">
        <v>2014</v>
      </c>
      <c r="I3727">
        <v>1248</v>
      </c>
      <c r="J3727" t="s">
        <v>127</v>
      </c>
      <c r="K3727" t="str">
        <f>IF(AND(I3727&gt;600,I3727&lt;=1000),"600-1000CC",IF(AND(I3727&gt;1000,I3727&lt;=2000),"1000-2000CC",IF(AND(I3727&gt;2000,I3727&lt;=3000),"2000-3000CC",IF(AND(I3727&gt;3000,I3727&lt;=4000),"3000-4000CC",IF(AND(I3727&gt;4000,I3727&lt;=5000),"4000-5000CC",IF(AND(I3727&gt;5000,I3727&lt;=6000),"&gt;5000CC"))))))</f>
        <v>1000-2000CC</v>
      </c>
    </row>
    <row r="3728" spans="1:11" x14ac:dyDescent="0.3">
      <c r="A3728">
        <v>1116</v>
      </c>
      <c r="B3728" t="s">
        <v>785</v>
      </c>
      <c r="C3728" s="10">
        <v>3.77</v>
      </c>
      <c r="D3728" s="3">
        <v>96392</v>
      </c>
      <c r="E3728" t="s">
        <v>12</v>
      </c>
      <c r="F3728" t="s">
        <v>8</v>
      </c>
      <c r="G3728" t="s">
        <v>9</v>
      </c>
      <c r="H3728">
        <v>2017</v>
      </c>
      <c r="I3728">
        <v>2179</v>
      </c>
      <c r="J3728" t="s">
        <v>61</v>
      </c>
      <c r="K3728" t="str">
        <f>IF(AND(I3728&gt;600,I3728&lt;=1000),"600-1000CC",IF(AND(I3728&gt;1000,I3728&lt;=2000),"1000-2000CC",IF(AND(I3728&gt;2000,I3728&lt;=3000),"2000-3000CC",IF(AND(I3728&gt;3000,I3728&lt;=4000),"3000-4000CC",IF(AND(I3728&gt;4000,I3728&lt;=5000),"4000-5000CC",IF(AND(I3728&gt;5000,I3728&lt;=6000),"&gt;5000CC"))))))</f>
        <v>2000-3000CC</v>
      </c>
    </row>
    <row r="3729" spans="1:11" x14ac:dyDescent="0.3">
      <c r="A3729">
        <v>1385</v>
      </c>
      <c r="B3729" t="s">
        <v>785</v>
      </c>
      <c r="C3729" s="10">
        <v>3.77</v>
      </c>
      <c r="D3729" s="3">
        <v>96392</v>
      </c>
      <c r="E3729" t="s">
        <v>12</v>
      </c>
      <c r="F3729" t="s">
        <v>8</v>
      </c>
      <c r="G3729" t="s">
        <v>9</v>
      </c>
      <c r="H3729">
        <v>2017</v>
      </c>
      <c r="I3729">
        <v>2179</v>
      </c>
      <c r="J3729" t="s">
        <v>61</v>
      </c>
      <c r="K3729" t="str">
        <f>IF(AND(I3729&gt;600,I3729&lt;=1000),"600-1000CC",IF(AND(I3729&gt;1000,I3729&lt;=2000),"1000-2000CC",IF(AND(I3729&gt;2000,I3729&lt;=3000),"2000-3000CC",IF(AND(I3729&gt;3000,I3729&lt;=4000),"3000-4000CC",IF(AND(I3729&gt;4000,I3729&lt;=5000),"4000-5000CC",IF(AND(I3729&gt;5000,I3729&lt;=6000),"&gt;5000CC"))))))</f>
        <v>2000-3000CC</v>
      </c>
    </row>
    <row r="3730" spans="1:11" x14ac:dyDescent="0.3">
      <c r="A3730">
        <v>2465</v>
      </c>
      <c r="B3730" t="s">
        <v>1242</v>
      </c>
      <c r="C3730" s="10">
        <v>3.77</v>
      </c>
      <c r="D3730" s="3">
        <v>54996</v>
      </c>
      <c r="E3730" t="s">
        <v>12</v>
      </c>
      <c r="F3730" t="s">
        <v>8</v>
      </c>
      <c r="G3730" t="s">
        <v>27</v>
      </c>
      <c r="H3730">
        <v>2019</v>
      </c>
      <c r="I3730">
        <v>998</v>
      </c>
      <c r="J3730" t="s">
        <v>10</v>
      </c>
      <c r="K3730" t="str">
        <f>IF(AND(I3730&gt;600,I3730&lt;=1000),"600-1000CC",IF(AND(I3730&gt;1000,I3730&lt;=2000),"1000-2000CC",IF(AND(I3730&gt;2000,I3730&lt;=3000),"2000-3000CC",IF(AND(I3730&gt;3000,I3730&lt;=4000),"3000-4000CC",IF(AND(I3730&gt;4000,I3730&lt;=5000),"4000-5000CC",IF(AND(I3730&gt;5000,I3730&lt;=6000),"&gt;5000CC"))))))</f>
        <v>600-1000CC</v>
      </c>
    </row>
    <row r="3731" spans="1:11" x14ac:dyDescent="0.3">
      <c r="A3731">
        <v>2654</v>
      </c>
      <c r="B3731" t="s">
        <v>1307</v>
      </c>
      <c r="C3731" s="10">
        <v>3.77</v>
      </c>
      <c r="D3731" s="3">
        <v>39959</v>
      </c>
      <c r="E3731" t="s">
        <v>12</v>
      </c>
      <c r="F3731" t="s">
        <v>8</v>
      </c>
      <c r="G3731" t="s">
        <v>27</v>
      </c>
      <c r="H3731">
        <v>2011</v>
      </c>
      <c r="I3731">
        <v>796</v>
      </c>
      <c r="J3731" t="s">
        <v>10</v>
      </c>
      <c r="K3731" t="str">
        <f>IF(AND(I3731&gt;600,I3731&lt;=1000),"600-1000CC",IF(AND(I3731&gt;1000,I3731&lt;=2000),"1000-2000CC",IF(AND(I3731&gt;2000,I3731&lt;=3000),"2000-3000CC",IF(AND(I3731&gt;3000,I3731&lt;=4000),"3000-4000CC",IF(AND(I3731&gt;4000,I3731&lt;=5000),"4000-5000CC",IF(AND(I3731&gt;5000,I3731&lt;=6000),"&gt;5000CC"))))))</f>
        <v>600-1000CC</v>
      </c>
    </row>
    <row r="3732" spans="1:11" x14ac:dyDescent="0.3">
      <c r="A3732">
        <v>3724</v>
      </c>
      <c r="B3732" t="s">
        <v>723</v>
      </c>
      <c r="C3732" s="10">
        <v>3.77</v>
      </c>
      <c r="D3732" s="3">
        <v>35128</v>
      </c>
      <c r="E3732" t="s">
        <v>12</v>
      </c>
      <c r="F3732" t="s">
        <v>8</v>
      </c>
      <c r="G3732" t="s">
        <v>9</v>
      </c>
      <c r="H3732">
        <v>2015</v>
      </c>
      <c r="I3732">
        <v>1248</v>
      </c>
      <c r="J3732" t="s">
        <v>61</v>
      </c>
      <c r="K3732" t="str">
        <f>IF(AND(I3732&gt;600,I3732&lt;=1000),"600-1000CC",IF(AND(I3732&gt;1000,I3732&lt;=2000),"1000-2000CC",IF(AND(I3732&gt;2000,I3732&lt;=3000),"2000-3000CC",IF(AND(I3732&gt;3000,I3732&lt;=4000),"3000-4000CC",IF(AND(I3732&gt;4000,I3732&lt;=5000),"4000-5000CC",IF(AND(I3732&gt;5000,I3732&lt;=6000),"&gt;5000CC"))))))</f>
        <v>1000-2000CC</v>
      </c>
    </row>
    <row r="3733" spans="1:11" x14ac:dyDescent="0.3">
      <c r="A3733">
        <v>1126</v>
      </c>
      <c r="B3733" t="s">
        <v>109</v>
      </c>
      <c r="C3733" s="10">
        <v>3.76</v>
      </c>
      <c r="D3733" s="3">
        <v>115206</v>
      </c>
      <c r="E3733" t="s">
        <v>7</v>
      </c>
      <c r="F3733" t="s">
        <v>8</v>
      </c>
      <c r="G3733" t="s">
        <v>9</v>
      </c>
      <c r="H3733">
        <v>2015</v>
      </c>
      <c r="I3733">
        <v>1451</v>
      </c>
      <c r="J3733" t="s">
        <v>10</v>
      </c>
      <c r="K3733" t="str">
        <f>IF(AND(I3733&gt;600,I3733&lt;=1000),"600-1000CC",IF(AND(I3733&gt;1000,I3733&lt;=2000),"1000-2000CC",IF(AND(I3733&gt;2000,I3733&lt;=3000),"2000-3000CC",IF(AND(I3733&gt;3000,I3733&lt;=4000),"3000-4000CC",IF(AND(I3733&gt;4000,I3733&lt;=5000),"4000-5000CC",IF(AND(I3733&gt;5000,I3733&lt;=6000),"&gt;5000CC"))))))</f>
        <v>1000-2000CC</v>
      </c>
    </row>
    <row r="3734" spans="1:11" x14ac:dyDescent="0.3">
      <c r="A3734">
        <v>1395</v>
      </c>
      <c r="B3734" t="s">
        <v>109</v>
      </c>
      <c r="C3734" s="10">
        <v>3.76</v>
      </c>
      <c r="D3734" s="3">
        <v>115206</v>
      </c>
      <c r="E3734" t="s">
        <v>7</v>
      </c>
      <c r="F3734" t="s">
        <v>8</v>
      </c>
      <c r="G3734" t="s">
        <v>9</v>
      </c>
      <c r="H3734">
        <v>2015</v>
      </c>
      <c r="I3734">
        <v>1451</v>
      </c>
      <c r="J3734" t="s">
        <v>10</v>
      </c>
      <c r="K3734" t="str">
        <f>IF(AND(I3734&gt;600,I3734&lt;=1000),"600-1000CC",IF(AND(I3734&gt;1000,I3734&lt;=2000),"1000-2000CC",IF(AND(I3734&gt;2000,I3734&lt;=3000),"2000-3000CC",IF(AND(I3734&gt;3000,I3734&lt;=4000),"3000-4000CC",IF(AND(I3734&gt;4000,I3734&lt;=5000),"4000-5000CC",IF(AND(I3734&gt;5000,I3734&lt;=6000),"&gt;5000CC"))))))</f>
        <v>1000-2000CC</v>
      </c>
    </row>
    <row r="3735" spans="1:11" x14ac:dyDescent="0.3">
      <c r="A3735">
        <v>160</v>
      </c>
      <c r="B3735" t="s">
        <v>160</v>
      </c>
      <c r="C3735" s="10">
        <v>3.75</v>
      </c>
      <c r="D3735" s="3">
        <v>65000</v>
      </c>
      <c r="E3735" t="s">
        <v>12</v>
      </c>
      <c r="F3735" t="s">
        <v>8</v>
      </c>
      <c r="G3735" t="s">
        <v>27</v>
      </c>
      <c r="H3735">
        <v>2010</v>
      </c>
      <c r="I3735">
        <v>1497</v>
      </c>
      <c r="J3735" t="s">
        <v>10</v>
      </c>
      <c r="K3735" t="str">
        <f>IF(AND(I3735&gt;600,I3735&lt;=1000),"600-1000CC",IF(AND(I3735&gt;1000,I3735&lt;=2000),"1000-2000CC",IF(AND(I3735&gt;2000,I3735&lt;=3000),"2000-3000CC",IF(AND(I3735&gt;3000,I3735&lt;=4000),"3000-4000CC",IF(AND(I3735&gt;4000,I3735&lt;=5000),"4000-5000CC",IF(AND(I3735&gt;5000,I3735&lt;=6000),"&gt;5000CC"))))))</f>
        <v>1000-2000CC</v>
      </c>
    </row>
    <row r="3736" spans="1:11" x14ac:dyDescent="0.3">
      <c r="A3736">
        <v>659</v>
      </c>
      <c r="B3736" t="s">
        <v>537</v>
      </c>
      <c r="C3736" s="10">
        <v>3.75</v>
      </c>
      <c r="D3736" s="3">
        <v>52217</v>
      </c>
      <c r="E3736" t="s">
        <v>12</v>
      </c>
      <c r="F3736" t="s">
        <v>8</v>
      </c>
      <c r="G3736" t="s">
        <v>27</v>
      </c>
      <c r="H3736">
        <v>2017</v>
      </c>
      <c r="I3736">
        <v>1451</v>
      </c>
      <c r="J3736" t="s">
        <v>10</v>
      </c>
      <c r="K3736" t="str">
        <f>IF(AND(I3736&gt;600,I3736&lt;=1000),"600-1000CC",IF(AND(I3736&gt;1000,I3736&lt;=2000),"1000-2000CC",IF(AND(I3736&gt;2000,I3736&lt;=3000),"2000-3000CC",IF(AND(I3736&gt;3000,I3736&lt;=4000),"3000-4000CC",IF(AND(I3736&gt;4000,I3736&lt;=5000),"4000-5000CC",IF(AND(I3736&gt;5000,I3736&lt;=6000),"&gt;5000CC"))))))</f>
        <v>1000-2000CC</v>
      </c>
    </row>
    <row r="3737" spans="1:11" x14ac:dyDescent="0.3">
      <c r="A3737">
        <v>700</v>
      </c>
      <c r="B3737" t="s">
        <v>361</v>
      </c>
      <c r="C3737" s="10">
        <v>3.75</v>
      </c>
      <c r="D3737" s="3">
        <v>37125</v>
      </c>
      <c r="E3737" t="s">
        <v>12</v>
      </c>
      <c r="F3737" t="s">
        <v>8</v>
      </c>
      <c r="G3737" t="s">
        <v>9</v>
      </c>
      <c r="H3737">
        <v>2011</v>
      </c>
      <c r="I3737">
        <v>1497</v>
      </c>
      <c r="J3737" t="s">
        <v>10</v>
      </c>
      <c r="K3737" t="str">
        <f>IF(AND(I3737&gt;600,I3737&lt;=1000),"600-1000CC",IF(AND(I3737&gt;1000,I3737&lt;=2000),"1000-2000CC",IF(AND(I3737&gt;2000,I3737&lt;=3000),"2000-3000CC",IF(AND(I3737&gt;3000,I3737&lt;=4000),"3000-4000CC",IF(AND(I3737&gt;4000,I3737&lt;=5000),"4000-5000CC",IF(AND(I3737&gt;5000,I3737&lt;=6000),"&gt;5000CC"))))))</f>
        <v>1000-2000CC</v>
      </c>
    </row>
    <row r="3738" spans="1:11" x14ac:dyDescent="0.3">
      <c r="A3738">
        <v>756</v>
      </c>
      <c r="B3738" t="s">
        <v>495</v>
      </c>
      <c r="C3738" s="10">
        <v>3.75</v>
      </c>
      <c r="D3738" s="3">
        <v>50227</v>
      </c>
      <c r="E3738" t="s">
        <v>242</v>
      </c>
      <c r="F3738" t="s">
        <v>8</v>
      </c>
      <c r="G3738" t="s">
        <v>9</v>
      </c>
      <c r="H3738">
        <v>2014</v>
      </c>
      <c r="I3738">
        <v>2755</v>
      </c>
      <c r="J3738" t="s">
        <v>10</v>
      </c>
      <c r="K3738" t="str">
        <f>IF(AND(I3738&gt;600,I3738&lt;=1000),"600-1000CC",IF(AND(I3738&gt;1000,I3738&lt;=2000),"1000-2000CC",IF(AND(I3738&gt;2000,I3738&lt;=3000),"2000-3000CC",IF(AND(I3738&gt;3000,I3738&lt;=4000),"3000-4000CC",IF(AND(I3738&gt;4000,I3738&lt;=5000),"4000-5000CC",IF(AND(I3738&gt;5000,I3738&lt;=6000),"&gt;5000CC"))))))</f>
        <v>2000-3000CC</v>
      </c>
    </row>
    <row r="3739" spans="1:11" x14ac:dyDescent="0.3">
      <c r="A3739">
        <v>889</v>
      </c>
      <c r="B3739" t="s">
        <v>657</v>
      </c>
      <c r="C3739" s="10">
        <v>3.75</v>
      </c>
      <c r="D3739" s="3">
        <v>110000</v>
      </c>
      <c r="E3739" t="s">
        <v>12</v>
      </c>
      <c r="F3739" t="s">
        <v>13</v>
      </c>
      <c r="G3739" t="s">
        <v>9</v>
      </c>
      <c r="H3739">
        <v>2014</v>
      </c>
      <c r="I3739">
        <v>1248</v>
      </c>
      <c r="J3739" t="s">
        <v>10</v>
      </c>
      <c r="K3739" t="str">
        <f>IF(AND(I3739&gt;600,I3739&lt;=1000),"600-1000CC",IF(AND(I3739&gt;1000,I3739&lt;=2000),"1000-2000CC",IF(AND(I3739&gt;2000,I3739&lt;=3000),"2000-3000CC",IF(AND(I3739&gt;3000,I3739&lt;=4000),"3000-4000CC",IF(AND(I3739&gt;4000,I3739&lt;=5000),"4000-5000CC",IF(AND(I3739&gt;5000,I3739&lt;=6000),"&gt;5000CC"))))))</f>
        <v>1000-2000CC</v>
      </c>
    </row>
    <row r="3740" spans="1:11" x14ac:dyDescent="0.3">
      <c r="A3740">
        <v>1124</v>
      </c>
      <c r="B3740" t="s">
        <v>232</v>
      </c>
      <c r="C3740" s="10">
        <v>3.75</v>
      </c>
      <c r="D3740" s="3">
        <v>30404</v>
      </c>
      <c r="E3740" t="s">
        <v>12</v>
      </c>
      <c r="F3740" t="s">
        <v>8</v>
      </c>
      <c r="G3740" t="s">
        <v>9</v>
      </c>
      <c r="H3740">
        <v>2016</v>
      </c>
      <c r="I3740">
        <v>1248</v>
      </c>
      <c r="J3740" t="s">
        <v>10</v>
      </c>
      <c r="K3740" t="str">
        <f>IF(AND(I3740&gt;600,I3740&lt;=1000),"600-1000CC",IF(AND(I3740&gt;1000,I3740&lt;=2000),"1000-2000CC",IF(AND(I3740&gt;2000,I3740&lt;=3000),"2000-3000CC",IF(AND(I3740&gt;3000,I3740&lt;=4000),"3000-4000CC",IF(AND(I3740&gt;4000,I3740&lt;=5000),"4000-5000CC",IF(AND(I3740&gt;5000,I3740&lt;=6000),"&gt;5000CC"))))))</f>
        <v>1000-2000CC</v>
      </c>
    </row>
    <row r="3741" spans="1:11" x14ac:dyDescent="0.3">
      <c r="A3741">
        <v>1393</v>
      </c>
      <c r="B3741" t="s">
        <v>232</v>
      </c>
      <c r="C3741" s="10">
        <v>3.75</v>
      </c>
      <c r="D3741" s="3">
        <v>30404</v>
      </c>
      <c r="E3741" t="s">
        <v>12</v>
      </c>
      <c r="F3741" t="s">
        <v>8</v>
      </c>
      <c r="G3741" t="s">
        <v>9</v>
      </c>
      <c r="H3741">
        <v>2016</v>
      </c>
      <c r="I3741">
        <v>1248</v>
      </c>
      <c r="J3741" t="s">
        <v>10</v>
      </c>
      <c r="K3741" t="str">
        <f>IF(AND(I3741&gt;600,I3741&lt;=1000),"600-1000CC",IF(AND(I3741&gt;1000,I3741&lt;=2000),"1000-2000CC",IF(AND(I3741&gt;2000,I3741&lt;=3000),"2000-3000CC",IF(AND(I3741&gt;3000,I3741&lt;=4000),"3000-4000CC",IF(AND(I3741&gt;4000,I3741&lt;=5000),"4000-5000CC",IF(AND(I3741&gt;5000,I3741&lt;=6000),"&gt;5000CC"))))))</f>
        <v>1000-2000CC</v>
      </c>
    </row>
    <row r="3742" spans="1:11" x14ac:dyDescent="0.3">
      <c r="A3742">
        <v>1810</v>
      </c>
      <c r="B3742" t="s">
        <v>766</v>
      </c>
      <c r="C3742" s="10">
        <v>3.75</v>
      </c>
      <c r="D3742" s="3">
        <v>196000</v>
      </c>
      <c r="E3742" t="s">
        <v>7</v>
      </c>
      <c r="F3742" t="s">
        <v>8</v>
      </c>
      <c r="G3742" t="s">
        <v>27</v>
      </c>
      <c r="H3742">
        <v>2013</v>
      </c>
      <c r="I3742">
        <v>1497</v>
      </c>
      <c r="J3742" t="s">
        <v>10</v>
      </c>
      <c r="K3742" t="str">
        <f>IF(AND(I3742&gt;600,I3742&lt;=1000),"600-1000CC",IF(AND(I3742&gt;1000,I3742&lt;=2000),"1000-2000CC",IF(AND(I3742&gt;2000,I3742&lt;=3000),"2000-3000CC",IF(AND(I3742&gt;3000,I3742&lt;=4000),"3000-4000CC",IF(AND(I3742&gt;4000,I3742&lt;=5000),"4000-5000CC",IF(AND(I3742&gt;5000,I3742&lt;=6000),"&gt;5000CC"))))))</f>
        <v>1000-2000CC</v>
      </c>
    </row>
    <row r="3743" spans="1:11" x14ac:dyDescent="0.3">
      <c r="A3743">
        <v>1952</v>
      </c>
      <c r="B3743" t="s">
        <v>361</v>
      </c>
      <c r="C3743" s="10">
        <v>3.75</v>
      </c>
      <c r="D3743" s="3">
        <v>37125</v>
      </c>
      <c r="E3743" t="s">
        <v>12</v>
      </c>
      <c r="F3743" t="s">
        <v>8</v>
      </c>
      <c r="G3743" t="s">
        <v>9</v>
      </c>
      <c r="H3743">
        <v>2011</v>
      </c>
      <c r="I3743">
        <v>1497</v>
      </c>
      <c r="J3743" t="s">
        <v>10</v>
      </c>
      <c r="K3743" t="str">
        <f>IF(AND(I3743&gt;600,I3743&lt;=1000),"600-1000CC",IF(AND(I3743&gt;1000,I3743&lt;=2000),"1000-2000CC",IF(AND(I3743&gt;2000,I3743&lt;=3000),"2000-3000CC",IF(AND(I3743&gt;3000,I3743&lt;=4000),"3000-4000CC",IF(AND(I3743&gt;4000,I3743&lt;=5000),"4000-5000CC",IF(AND(I3743&gt;5000,I3743&lt;=6000),"&gt;5000CC"))))))</f>
        <v>1000-2000CC</v>
      </c>
    </row>
    <row r="3744" spans="1:11" x14ac:dyDescent="0.3">
      <c r="A3744">
        <v>2155</v>
      </c>
      <c r="B3744" t="s">
        <v>520</v>
      </c>
      <c r="C3744" s="10">
        <v>3.75</v>
      </c>
      <c r="D3744" s="3">
        <v>58602</v>
      </c>
      <c r="E3744" t="s">
        <v>12</v>
      </c>
      <c r="F3744" t="s">
        <v>8</v>
      </c>
      <c r="G3744" t="s">
        <v>9</v>
      </c>
      <c r="H3744">
        <v>2015</v>
      </c>
      <c r="I3744">
        <v>1197</v>
      </c>
      <c r="J3744" t="s">
        <v>61</v>
      </c>
      <c r="K3744" t="str">
        <f>IF(AND(I3744&gt;600,I3744&lt;=1000),"600-1000CC",IF(AND(I3744&gt;1000,I3744&lt;=2000),"1000-2000CC",IF(AND(I3744&gt;2000,I3744&lt;=3000),"2000-3000CC",IF(AND(I3744&gt;3000,I3744&lt;=4000),"3000-4000CC",IF(AND(I3744&gt;4000,I3744&lt;=5000),"4000-5000CC",IF(AND(I3744&gt;5000,I3744&lt;=6000),"&gt;5000CC"))))))</f>
        <v>1000-2000CC</v>
      </c>
    </row>
    <row r="3745" spans="1:11" x14ac:dyDescent="0.3">
      <c r="A3745">
        <v>3385</v>
      </c>
      <c r="B3745" t="s">
        <v>162</v>
      </c>
      <c r="C3745" s="10">
        <v>3.75</v>
      </c>
      <c r="D3745" s="3">
        <v>100000</v>
      </c>
      <c r="E3745" t="s">
        <v>7</v>
      </c>
      <c r="F3745" t="s">
        <v>13</v>
      </c>
      <c r="G3745" t="s">
        <v>75</v>
      </c>
      <c r="H3745">
        <v>2007</v>
      </c>
      <c r="I3745">
        <v>998</v>
      </c>
      <c r="J3745" t="s">
        <v>10</v>
      </c>
      <c r="K3745" t="str">
        <f>IF(AND(I3745&gt;600,I3745&lt;=1000),"600-1000CC",IF(AND(I3745&gt;1000,I3745&lt;=2000),"1000-2000CC",IF(AND(I3745&gt;2000,I3745&lt;=3000),"2000-3000CC",IF(AND(I3745&gt;3000,I3745&lt;=4000),"3000-4000CC",IF(AND(I3745&gt;4000,I3745&lt;=5000),"4000-5000CC",IF(AND(I3745&gt;5000,I3745&lt;=6000),"&gt;5000CC"))))))</f>
        <v>600-1000CC</v>
      </c>
    </row>
    <row r="3746" spans="1:11" x14ac:dyDescent="0.3">
      <c r="A3746">
        <v>3718</v>
      </c>
      <c r="B3746" t="s">
        <v>32</v>
      </c>
      <c r="C3746" s="10">
        <v>3.75</v>
      </c>
      <c r="D3746" s="3">
        <v>38536</v>
      </c>
      <c r="E3746" t="s">
        <v>12</v>
      </c>
      <c r="F3746" t="s">
        <v>8</v>
      </c>
      <c r="G3746" t="s">
        <v>75</v>
      </c>
      <c r="H3746">
        <v>2015</v>
      </c>
      <c r="I3746">
        <v>998</v>
      </c>
      <c r="J3746" t="s">
        <v>10</v>
      </c>
      <c r="K3746" t="str">
        <f>IF(AND(I3746&gt;600,I3746&lt;=1000),"600-1000CC",IF(AND(I3746&gt;1000,I3746&lt;=2000),"1000-2000CC",IF(AND(I3746&gt;2000,I3746&lt;=3000),"2000-3000CC",IF(AND(I3746&gt;3000,I3746&lt;=4000),"3000-4000CC",IF(AND(I3746&gt;4000,I3746&lt;=5000),"4000-5000CC",IF(AND(I3746&gt;5000,I3746&lt;=6000),"&gt;5000CC"))))))</f>
        <v>600-1000CC</v>
      </c>
    </row>
    <row r="3747" spans="1:11" x14ac:dyDescent="0.3">
      <c r="A3747">
        <v>3728</v>
      </c>
      <c r="B3747" t="s">
        <v>564</v>
      </c>
      <c r="C3747" s="10">
        <v>3.75</v>
      </c>
      <c r="D3747" s="3">
        <v>9256</v>
      </c>
      <c r="E3747" t="s">
        <v>12</v>
      </c>
      <c r="F3747" t="s">
        <v>8</v>
      </c>
      <c r="G3747" t="s">
        <v>9</v>
      </c>
      <c r="H3747">
        <v>2017</v>
      </c>
      <c r="I3747">
        <v>1497</v>
      </c>
      <c r="J3747" t="s">
        <v>10</v>
      </c>
      <c r="K3747" t="str">
        <f>IF(AND(I3747&gt;600,I3747&lt;=1000),"600-1000CC",IF(AND(I3747&gt;1000,I3747&lt;=2000),"1000-2000CC",IF(AND(I3747&gt;2000,I3747&lt;=3000),"2000-3000CC",IF(AND(I3747&gt;3000,I3747&lt;=4000),"3000-4000CC",IF(AND(I3747&gt;4000,I3747&lt;=5000),"4000-5000CC",IF(AND(I3747&gt;5000,I3747&lt;=6000),"&gt;5000CC"))))))</f>
        <v>1000-2000CC</v>
      </c>
    </row>
    <row r="3748" spans="1:11" x14ac:dyDescent="0.3">
      <c r="A3748">
        <v>3847</v>
      </c>
      <c r="B3748" t="s">
        <v>1310</v>
      </c>
      <c r="C3748" s="10">
        <v>3.75</v>
      </c>
      <c r="D3748" s="3">
        <v>50000</v>
      </c>
      <c r="E3748" t="s">
        <v>12</v>
      </c>
      <c r="F3748" t="s">
        <v>8</v>
      </c>
      <c r="G3748" t="s">
        <v>9</v>
      </c>
      <c r="H3748">
        <v>2014</v>
      </c>
      <c r="I3748">
        <v>2179</v>
      </c>
      <c r="J3748" t="s">
        <v>10</v>
      </c>
      <c r="K3748" t="str">
        <f>IF(AND(I3748&gt;600,I3748&lt;=1000),"600-1000CC",IF(AND(I3748&gt;1000,I3748&lt;=2000),"1000-2000CC",IF(AND(I3748&gt;2000,I3748&lt;=3000),"2000-3000CC",IF(AND(I3748&gt;3000,I3748&lt;=4000),"3000-4000CC",IF(AND(I3748&gt;4000,I3748&lt;=5000),"4000-5000CC",IF(AND(I3748&gt;5000,I3748&lt;=6000),"&gt;5000CC"))))))</f>
        <v>2000-3000CC</v>
      </c>
    </row>
    <row r="3749" spans="1:11" x14ac:dyDescent="0.3">
      <c r="A3749">
        <v>4850</v>
      </c>
      <c r="B3749" t="s">
        <v>1548</v>
      </c>
      <c r="C3749" s="10">
        <v>3.75</v>
      </c>
      <c r="D3749" s="3">
        <v>58342</v>
      </c>
      <c r="E3749" t="s">
        <v>12</v>
      </c>
      <c r="F3749" t="s">
        <v>8</v>
      </c>
      <c r="G3749" t="s">
        <v>9</v>
      </c>
      <c r="H3749">
        <v>2018</v>
      </c>
      <c r="I3749">
        <v>1582</v>
      </c>
      <c r="J3749" t="s">
        <v>61</v>
      </c>
      <c r="K3749" t="str">
        <f>IF(AND(I3749&gt;600,I3749&lt;=1000),"600-1000CC",IF(AND(I3749&gt;1000,I3749&lt;=2000),"1000-2000CC",IF(AND(I3749&gt;2000,I3749&lt;=3000),"2000-3000CC",IF(AND(I3749&gt;3000,I3749&lt;=4000),"3000-4000CC",IF(AND(I3749&gt;4000,I3749&lt;=5000),"4000-5000CC",IF(AND(I3749&gt;5000,I3749&lt;=6000),"&gt;5000CC"))))))</f>
        <v>1000-2000CC</v>
      </c>
    </row>
    <row r="3750" spans="1:11" x14ac:dyDescent="0.3">
      <c r="A3750">
        <v>4853</v>
      </c>
      <c r="B3750" t="s">
        <v>227</v>
      </c>
      <c r="C3750" s="10">
        <v>3.75</v>
      </c>
      <c r="D3750" s="3">
        <v>58213</v>
      </c>
      <c r="E3750" t="s">
        <v>12</v>
      </c>
      <c r="F3750" t="s">
        <v>13</v>
      </c>
      <c r="G3750" t="s">
        <v>9</v>
      </c>
      <c r="H3750">
        <v>2014</v>
      </c>
      <c r="I3750">
        <v>1086</v>
      </c>
      <c r="J3750" t="s">
        <v>10</v>
      </c>
      <c r="K3750" t="str">
        <f>IF(AND(I3750&gt;600,I3750&lt;=1000),"600-1000CC",IF(AND(I3750&gt;1000,I3750&lt;=2000),"1000-2000CC",IF(AND(I3750&gt;2000,I3750&lt;=3000),"2000-3000CC",IF(AND(I3750&gt;3000,I3750&lt;=4000),"3000-4000CC",IF(AND(I3750&gt;4000,I3750&lt;=5000),"4000-5000CC",IF(AND(I3750&gt;5000,I3750&lt;=6000),"&gt;5000CC"))))))</f>
        <v>1000-2000CC</v>
      </c>
    </row>
    <row r="3751" spans="1:11" x14ac:dyDescent="0.3">
      <c r="A3751">
        <v>4907</v>
      </c>
      <c r="B3751" t="s">
        <v>228</v>
      </c>
      <c r="C3751" s="10">
        <v>3.75</v>
      </c>
      <c r="D3751" s="3">
        <v>57407</v>
      </c>
      <c r="E3751" t="s">
        <v>12</v>
      </c>
      <c r="F3751" t="s">
        <v>8</v>
      </c>
      <c r="G3751" t="s">
        <v>27</v>
      </c>
      <c r="H3751">
        <v>2011</v>
      </c>
      <c r="I3751">
        <v>1995</v>
      </c>
      <c r="J3751" t="s">
        <v>10</v>
      </c>
      <c r="K3751" t="str">
        <f>IF(AND(I3751&gt;600,I3751&lt;=1000),"600-1000CC",IF(AND(I3751&gt;1000,I3751&lt;=2000),"1000-2000CC",IF(AND(I3751&gt;2000,I3751&lt;=3000),"2000-3000CC",IF(AND(I3751&gt;3000,I3751&lt;=4000),"3000-4000CC",IF(AND(I3751&gt;4000,I3751&lt;=5000),"4000-5000CC",IF(AND(I3751&gt;5000,I3751&lt;=6000),"&gt;5000CC"))))))</f>
        <v>1000-2000CC</v>
      </c>
    </row>
    <row r="3752" spans="1:11" x14ac:dyDescent="0.3">
      <c r="A3752">
        <v>3284</v>
      </c>
      <c r="B3752" t="s">
        <v>1424</v>
      </c>
      <c r="C3752" s="10">
        <v>3.74</v>
      </c>
      <c r="D3752" s="3">
        <v>117792</v>
      </c>
      <c r="E3752" t="s">
        <v>7</v>
      </c>
      <c r="F3752" t="s">
        <v>8</v>
      </c>
      <c r="G3752" t="s">
        <v>9</v>
      </c>
      <c r="H3752">
        <v>2017</v>
      </c>
      <c r="I3752">
        <v>2995</v>
      </c>
      <c r="J3752" t="s">
        <v>53</v>
      </c>
      <c r="K3752" t="str">
        <f>IF(AND(I3752&gt;600,I3752&lt;=1000),"600-1000CC",IF(AND(I3752&gt;1000,I3752&lt;=2000),"1000-2000CC",IF(AND(I3752&gt;2000,I3752&lt;=3000),"2000-3000CC",IF(AND(I3752&gt;3000,I3752&lt;=4000),"3000-4000CC",IF(AND(I3752&gt;4000,I3752&lt;=5000),"4000-5000CC",IF(AND(I3752&gt;5000,I3752&lt;=6000),"&gt;5000CC"))))))</f>
        <v>2000-3000CC</v>
      </c>
    </row>
    <row r="3753" spans="1:11" x14ac:dyDescent="0.3">
      <c r="A3753">
        <v>3442</v>
      </c>
      <c r="B3753" t="s">
        <v>1087</v>
      </c>
      <c r="C3753" s="10">
        <v>3.74</v>
      </c>
      <c r="D3753" s="3">
        <v>73323</v>
      </c>
      <c r="E3753" t="s">
        <v>7</v>
      </c>
      <c r="F3753" t="s">
        <v>8</v>
      </c>
      <c r="G3753" t="s">
        <v>75</v>
      </c>
      <c r="H3753">
        <v>2015</v>
      </c>
      <c r="I3753">
        <v>799</v>
      </c>
      <c r="J3753" t="s">
        <v>10</v>
      </c>
      <c r="K3753" t="str">
        <f>IF(AND(I3753&gt;600,I3753&lt;=1000),"600-1000CC",IF(AND(I3753&gt;1000,I3753&lt;=2000),"1000-2000CC",IF(AND(I3753&gt;2000,I3753&lt;=3000),"2000-3000CC",IF(AND(I3753&gt;3000,I3753&lt;=4000),"3000-4000CC",IF(AND(I3753&gt;4000,I3753&lt;=5000),"4000-5000CC",IF(AND(I3753&gt;5000,I3753&lt;=6000),"&gt;5000CC"))))))</f>
        <v>600-1000CC</v>
      </c>
    </row>
    <row r="3754" spans="1:11" x14ac:dyDescent="0.3">
      <c r="A3754">
        <v>2944</v>
      </c>
      <c r="B3754" t="s">
        <v>99</v>
      </c>
      <c r="C3754" s="10">
        <v>3.73</v>
      </c>
      <c r="D3754" s="3">
        <v>24027</v>
      </c>
      <c r="E3754" t="s">
        <v>12</v>
      </c>
      <c r="F3754" t="s">
        <v>8</v>
      </c>
      <c r="G3754" t="s">
        <v>27</v>
      </c>
      <c r="H3754">
        <v>2017</v>
      </c>
      <c r="I3754">
        <v>1591</v>
      </c>
      <c r="J3754" t="s">
        <v>61</v>
      </c>
      <c r="K3754" t="str">
        <f>IF(AND(I3754&gt;600,I3754&lt;=1000),"600-1000CC",IF(AND(I3754&gt;1000,I3754&lt;=2000),"1000-2000CC",IF(AND(I3754&gt;2000,I3754&lt;=3000),"2000-3000CC",IF(AND(I3754&gt;3000,I3754&lt;=4000),"3000-4000CC",IF(AND(I3754&gt;4000,I3754&lt;=5000),"4000-5000CC",IF(AND(I3754&gt;5000,I3754&lt;=6000),"&gt;5000CC"))))))</f>
        <v>1000-2000CC</v>
      </c>
    </row>
    <row r="3755" spans="1:11" x14ac:dyDescent="0.3">
      <c r="A3755">
        <v>2936</v>
      </c>
      <c r="B3755" t="s">
        <v>430</v>
      </c>
      <c r="C3755" s="10">
        <v>3.72</v>
      </c>
      <c r="D3755" s="3">
        <v>104724</v>
      </c>
      <c r="E3755" t="s">
        <v>7</v>
      </c>
      <c r="F3755" t="s">
        <v>8</v>
      </c>
      <c r="G3755" t="s">
        <v>27</v>
      </c>
      <c r="H3755">
        <v>2014</v>
      </c>
      <c r="I3755">
        <v>1582</v>
      </c>
      <c r="J3755" t="s">
        <v>10</v>
      </c>
      <c r="K3755" t="str">
        <f>IF(AND(I3755&gt;600,I3755&lt;=1000),"600-1000CC",IF(AND(I3755&gt;1000,I3755&lt;=2000),"1000-2000CC",IF(AND(I3755&gt;2000,I3755&lt;=3000),"2000-3000CC",IF(AND(I3755&gt;3000,I3755&lt;=4000),"3000-4000CC",IF(AND(I3755&gt;4000,I3755&lt;=5000),"4000-5000CC",IF(AND(I3755&gt;5000,I3755&lt;=6000),"&gt;5000CC"))))))</f>
        <v>1000-2000CC</v>
      </c>
    </row>
    <row r="3756" spans="1:11" x14ac:dyDescent="0.3">
      <c r="A3756">
        <v>4890</v>
      </c>
      <c r="B3756" t="s">
        <v>1824</v>
      </c>
      <c r="C3756" s="10">
        <v>3.72</v>
      </c>
      <c r="D3756" s="3">
        <v>196320</v>
      </c>
      <c r="E3756" t="s">
        <v>7</v>
      </c>
      <c r="F3756" t="s">
        <v>8</v>
      </c>
      <c r="G3756" t="s">
        <v>27</v>
      </c>
      <c r="H3756">
        <v>2010</v>
      </c>
      <c r="I3756">
        <v>1248</v>
      </c>
      <c r="J3756" t="s">
        <v>10</v>
      </c>
      <c r="K3756" t="str">
        <f>IF(AND(I3756&gt;600,I3756&lt;=1000),"600-1000CC",IF(AND(I3756&gt;1000,I3756&lt;=2000),"1000-2000CC",IF(AND(I3756&gt;2000,I3756&lt;=3000),"2000-3000CC",IF(AND(I3756&gt;3000,I3756&lt;=4000),"3000-4000CC",IF(AND(I3756&gt;4000,I3756&lt;=5000),"4000-5000CC",IF(AND(I3756&gt;5000,I3756&lt;=6000),"&gt;5000CC"))))))</f>
        <v>1000-2000CC</v>
      </c>
    </row>
    <row r="3757" spans="1:11" x14ac:dyDescent="0.3">
      <c r="A3757">
        <v>4335</v>
      </c>
      <c r="B3757" t="s">
        <v>1728</v>
      </c>
      <c r="C3757" s="10">
        <v>3.71</v>
      </c>
      <c r="D3757" s="3">
        <v>55975</v>
      </c>
      <c r="E3757" t="s">
        <v>7</v>
      </c>
      <c r="F3757" t="s">
        <v>8</v>
      </c>
      <c r="G3757" t="s">
        <v>27</v>
      </c>
      <c r="H3757">
        <v>2015</v>
      </c>
      <c r="I3757">
        <v>1197</v>
      </c>
      <c r="J3757" t="s">
        <v>10</v>
      </c>
      <c r="K3757" t="str">
        <f>IF(AND(I3757&gt;600,I3757&lt;=1000),"600-1000CC",IF(AND(I3757&gt;1000,I3757&lt;=2000),"1000-2000CC",IF(AND(I3757&gt;2000,I3757&lt;=3000),"2000-3000CC",IF(AND(I3757&gt;3000,I3757&lt;=4000),"3000-4000CC",IF(AND(I3757&gt;4000,I3757&lt;=5000),"4000-5000CC",IF(AND(I3757&gt;5000,I3757&lt;=6000),"&gt;5000CC"))))))</f>
        <v>1000-2000CC</v>
      </c>
    </row>
    <row r="3758" spans="1:11" x14ac:dyDescent="0.3">
      <c r="A3758">
        <v>4710</v>
      </c>
      <c r="B3758" t="s">
        <v>213</v>
      </c>
      <c r="C3758" s="10">
        <v>3.71</v>
      </c>
      <c r="D3758" s="3">
        <v>65027</v>
      </c>
      <c r="E3758" t="s">
        <v>7</v>
      </c>
      <c r="F3758" t="s">
        <v>8</v>
      </c>
      <c r="G3758" t="s">
        <v>27</v>
      </c>
      <c r="H3758">
        <v>2014</v>
      </c>
      <c r="I3758">
        <v>1199</v>
      </c>
      <c r="J3758" t="s">
        <v>10</v>
      </c>
      <c r="K3758" t="str">
        <f>IF(AND(I3758&gt;600,I3758&lt;=1000),"600-1000CC",IF(AND(I3758&gt;1000,I3758&lt;=2000),"1000-2000CC",IF(AND(I3758&gt;2000,I3758&lt;=3000),"2000-3000CC",IF(AND(I3758&gt;3000,I3758&lt;=4000),"3000-4000CC",IF(AND(I3758&gt;4000,I3758&lt;=5000),"4000-5000CC",IF(AND(I3758&gt;5000,I3758&lt;=6000),"&gt;5000CC"))))))</f>
        <v>1000-2000CC</v>
      </c>
    </row>
    <row r="3759" spans="1:11" x14ac:dyDescent="0.3">
      <c r="A3759">
        <v>4728</v>
      </c>
      <c r="B3759" t="s">
        <v>445</v>
      </c>
      <c r="C3759" s="10">
        <v>3.71</v>
      </c>
      <c r="D3759" s="3">
        <v>65723</v>
      </c>
      <c r="E3759" t="s">
        <v>12</v>
      </c>
      <c r="F3759" t="s">
        <v>8</v>
      </c>
      <c r="G3759" t="s">
        <v>9</v>
      </c>
      <c r="H3759">
        <v>2014</v>
      </c>
      <c r="I3759">
        <v>1599</v>
      </c>
      <c r="J3759" t="s">
        <v>10</v>
      </c>
      <c r="K3759" t="str">
        <f>IF(AND(I3759&gt;600,I3759&lt;=1000),"600-1000CC",IF(AND(I3759&gt;1000,I3759&lt;=2000),"1000-2000CC",IF(AND(I3759&gt;2000,I3759&lt;=3000),"2000-3000CC",IF(AND(I3759&gt;3000,I3759&lt;=4000),"3000-4000CC",IF(AND(I3759&gt;4000,I3759&lt;=5000),"4000-5000CC",IF(AND(I3759&gt;5000,I3759&lt;=6000),"&gt;5000CC"))))))</f>
        <v>1000-2000CC</v>
      </c>
    </row>
    <row r="3760" spans="1:11" x14ac:dyDescent="0.3">
      <c r="A3760">
        <v>22</v>
      </c>
      <c r="B3760" t="s">
        <v>34</v>
      </c>
      <c r="C3760" s="10">
        <v>3.7</v>
      </c>
      <c r="D3760" s="3">
        <v>17346</v>
      </c>
      <c r="E3760" t="s">
        <v>12</v>
      </c>
      <c r="F3760" t="s">
        <v>8</v>
      </c>
      <c r="G3760" t="s">
        <v>9</v>
      </c>
      <c r="H3760">
        <v>2019</v>
      </c>
      <c r="I3760">
        <v>799</v>
      </c>
      <c r="J3760" t="s">
        <v>10</v>
      </c>
      <c r="K3760" t="str">
        <f>IF(AND(I3760&gt;600,I3760&lt;=1000),"600-1000CC",IF(AND(I3760&gt;1000,I3760&lt;=2000),"1000-2000CC",IF(AND(I3760&gt;2000,I3760&lt;=3000),"2000-3000CC",IF(AND(I3760&gt;3000,I3760&lt;=4000),"3000-4000CC",IF(AND(I3760&gt;4000,I3760&lt;=5000),"4000-5000CC",IF(AND(I3760&gt;5000,I3760&lt;=6000),"&gt;5000CC"))))))</f>
        <v>600-1000CC</v>
      </c>
    </row>
    <row r="3761" spans="1:11" x14ac:dyDescent="0.3">
      <c r="A3761">
        <v>53</v>
      </c>
      <c r="B3761" t="s">
        <v>63</v>
      </c>
      <c r="C3761" s="10">
        <v>3.7</v>
      </c>
      <c r="D3761" s="3">
        <v>30000</v>
      </c>
      <c r="E3761" t="s">
        <v>12</v>
      </c>
      <c r="F3761" t="s">
        <v>13</v>
      </c>
      <c r="G3761" t="s">
        <v>9</v>
      </c>
      <c r="H3761">
        <v>2020</v>
      </c>
      <c r="I3761">
        <v>999</v>
      </c>
      <c r="J3761" t="s">
        <v>10</v>
      </c>
      <c r="K3761" t="str">
        <f>IF(AND(I3761&gt;600,I3761&lt;=1000),"600-1000CC",IF(AND(I3761&gt;1000,I3761&lt;=2000),"1000-2000CC",IF(AND(I3761&gt;2000,I3761&lt;=3000),"2000-3000CC",IF(AND(I3761&gt;3000,I3761&lt;=4000),"3000-4000CC",IF(AND(I3761&gt;4000,I3761&lt;=5000),"4000-5000CC",IF(AND(I3761&gt;5000,I3761&lt;=6000),"&gt;5000CC"))))))</f>
        <v>600-1000CC</v>
      </c>
    </row>
    <row r="3762" spans="1:11" x14ac:dyDescent="0.3">
      <c r="A3762">
        <v>976</v>
      </c>
      <c r="B3762" t="s">
        <v>717</v>
      </c>
      <c r="C3762" s="10">
        <v>3.7</v>
      </c>
      <c r="D3762" s="3">
        <v>90000</v>
      </c>
      <c r="E3762" t="s">
        <v>7</v>
      </c>
      <c r="F3762" t="s">
        <v>8</v>
      </c>
      <c r="G3762" t="s">
        <v>27</v>
      </c>
      <c r="H3762">
        <v>2015</v>
      </c>
      <c r="I3762">
        <v>1956</v>
      </c>
      <c r="J3762" t="s">
        <v>10</v>
      </c>
      <c r="K3762" t="str">
        <f>IF(AND(I3762&gt;600,I3762&lt;=1000),"600-1000CC",IF(AND(I3762&gt;1000,I3762&lt;=2000),"1000-2000CC",IF(AND(I3762&gt;2000,I3762&lt;=3000),"2000-3000CC",IF(AND(I3762&gt;3000,I3762&lt;=4000),"3000-4000CC",IF(AND(I3762&gt;4000,I3762&lt;=5000),"4000-5000CC",IF(AND(I3762&gt;5000,I3762&lt;=6000),"&gt;5000CC"))))))</f>
        <v>1000-2000CC</v>
      </c>
    </row>
    <row r="3763" spans="1:11" x14ac:dyDescent="0.3">
      <c r="A3763">
        <v>1044</v>
      </c>
      <c r="B3763" t="s">
        <v>665</v>
      </c>
      <c r="C3763" s="10">
        <v>3.7</v>
      </c>
      <c r="D3763" s="3">
        <v>93411</v>
      </c>
      <c r="E3763" t="s">
        <v>7</v>
      </c>
      <c r="F3763" t="s">
        <v>8</v>
      </c>
      <c r="G3763" t="s">
        <v>27</v>
      </c>
      <c r="H3763">
        <v>2014</v>
      </c>
      <c r="I3763">
        <v>1396</v>
      </c>
      <c r="J3763" t="s">
        <v>10</v>
      </c>
      <c r="K3763" t="str">
        <f>IF(AND(I3763&gt;600,I3763&lt;=1000),"600-1000CC",IF(AND(I3763&gt;1000,I3763&lt;=2000),"1000-2000CC",IF(AND(I3763&gt;2000,I3763&lt;=3000),"2000-3000CC",IF(AND(I3763&gt;3000,I3763&lt;=4000),"3000-4000CC",IF(AND(I3763&gt;4000,I3763&lt;=5000),"4000-5000CC",IF(AND(I3763&gt;5000,I3763&lt;=6000),"&gt;5000CC"))))))</f>
        <v>1000-2000CC</v>
      </c>
    </row>
    <row r="3764" spans="1:11" x14ac:dyDescent="0.3">
      <c r="A3764">
        <v>1636</v>
      </c>
      <c r="B3764" t="s">
        <v>32</v>
      </c>
      <c r="C3764" s="10">
        <v>3.7</v>
      </c>
      <c r="D3764" s="3">
        <v>112160</v>
      </c>
      <c r="E3764" t="s">
        <v>12</v>
      </c>
      <c r="F3764" t="s">
        <v>8</v>
      </c>
      <c r="G3764" t="s">
        <v>9</v>
      </c>
      <c r="H3764">
        <v>2013</v>
      </c>
      <c r="I3764">
        <v>1462</v>
      </c>
      <c r="J3764" t="s">
        <v>10</v>
      </c>
      <c r="K3764" t="str">
        <f>IF(AND(I3764&gt;600,I3764&lt;=1000),"600-1000CC",IF(AND(I3764&gt;1000,I3764&lt;=2000),"1000-2000CC",IF(AND(I3764&gt;2000,I3764&lt;=3000),"2000-3000CC",IF(AND(I3764&gt;3000,I3764&lt;=4000),"3000-4000CC",IF(AND(I3764&gt;4000,I3764&lt;=5000),"4000-5000CC",IF(AND(I3764&gt;5000,I3764&lt;=6000),"&gt;5000CC"))))))</f>
        <v>1000-2000CC</v>
      </c>
    </row>
    <row r="3765" spans="1:11" x14ac:dyDescent="0.3">
      <c r="A3765">
        <v>2632</v>
      </c>
      <c r="B3765" t="s">
        <v>232</v>
      </c>
      <c r="C3765" s="10">
        <v>3.7</v>
      </c>
      <c r="D3765" s="3">
        <v>15000</v>
      </c>
      <c r="E3765" t="s">
        <v>12</v>
      </c>
      <c r="F3765" t="s">
        <v>8</v>
      </c>
      <c r="G3765" t="s">
        <v>9</v>
      </c>
      <c r="H3765">
        <v>2013</v>
      </c>
      <c r="I3765">
        <v>796</v>
      </c>
      <c r="J3765" t="s">
        <v>10</v>
      </c>
      <c r="K3765" t="str">
        <f>IF(AND(I3765&gt;600,I3765&lt;=1000),"600-1000CC",IF(AND(I3765&gt;1000,I3765&lt;=2000),"1000-2000CC",IF(AND(I3765&gt;2000,I3765&lt;=3000),"2000-3000CC",IF(AND(I3765&gt;3000,I3765&lt;=4000),"3000-4000CC",IF(AND(I3765&gt;4000,I3765&lt;=5000),"4000-5000CC",IF(AND(I3765&gt;5000,I3765&lt;=6000),"&gt;5000CC"))))))</f>
        <v>600-1000CC</v>
      </c>
    </row>
    <row r="3766" spans="1:11" x14ac:dyDescent="0.3">
      <c r="A3766">
        <v>2837</v>
      </c>
      <c r="B3766" t="s">
        <v>1317</v>
      </c>
      <c r="C3766" s="10">
        <v>3.7</v>
      </c>
      <c r="D3766" s="3">
        <v>50000</v>
      </c>
      <c r="E3766" t="s">
        <v>12</v>
      </c>
      <c r="F3766" t="s">
        <v>8</v>
      </c>
      <c r="G3766" t="s">
        <v>9</v>
      </c>
      <c r="H3766">
        <v>2018</v>
      </c>
      <c r="I3766">
        <v>1197</v>
      </c>
      <c r="J3766" t="s">
        <v>10</v>
      </c>
      <c r="K3766" t="str">
        <f>IF(AND(I3766&gt;600,I3766&lt;=1000),"600-1000CC",IF(AND(I3766&gt;1000,I3766&lt;=2000),"1000-2000CC",IF(AND(I3766&gt;2000,I3766&lt;=3000),"2000-3000CC",IF(AND(I3766&gt;3000,I3766&lt;=4000),"3000-4000CC",IF(AND(I3766&gt;4000,I3766&lt;=5000),"4000-5000CC",IF(AND(I3766&gt;5000,I3766&lt;=6000),"&gt;5000CC"))))))</f>
        <v>1000-2000CC</v>
      </c>
    </row>
    <row r="3767" spans="1:11" x14ac:dyDescent="0.3">
      <c r="A3767">
        <v>3219</v>
      </c>
      <c r="B3767" t="s">
        <v>109</v>
      </c>
      <c r="C3767" s="10">
        <v>3.7</v>
      </c>
      <c r="D3767" s="3">
        <v>63740</v>
      </c>
      <c r="E3767" t="s">
        <v>7</v>
      </c>
      <c r="F3767" t="s">
        <v>8</v>
      </c>
      <c r="G3767" t="s">
        <v>27</v>
      </c>
      <c r="H3767">
        <v>2014</v>
      </c>
      <c r="I3767">
        <v>1396</v>
      </c>
      <c r="J3767" t="s">
        <v>10</v>
      </c>
      <c r="K3767" t="str">
        <f>IF(AND(I3767&gt;600,I3767&lt;=1000),"600-1000CC",IF(AND(I3767&gt;1000,I3767&lt;=2000),"1000-2000CC",IF(AND(I3767&gt;2000,I3767&lt;=3000),"2000-3000CC",IF(AND(I3767&gt;3000,I3767&lt;=4000),"3000-4000CC",IF(AND(I3767&gt;4000,I3767&lt;=5000),"4000-5000CC",IF(AND(I3767&gt;5000,I3767&lt;=6000),"&gt;5000CC"))))))</f>
        <v>1000-2000CC</v>
      </c>
    </row>
    <row r="3768" spans="1:11" x14ac:dyDescent="0.3">
      <c r="A3768">
        <v>3413</v>
      </c>
      <c r="B3768" t="s">
        <v>1520</v>
      </c>
      <c r="C3768" s="10">
        <v>3.7</v>
      </c>
      <c r="D3768" s="3">
        <v>295392</v>
      </c>
      <c r="E3768" t="s">
        <v>7</v>
      </c>
      <c r="F3768" t="s">
        <v>8</v>
      </c>
      <c r="G3768" t="s">
        <v>9</v>
      </c>
      <c r="H3768">
        <v>2011</v>
      </c>
      <c r="I3768">
        <v>1197</v>
      </c>
      <c r="J3768" t="s">
        <v>10</v>
      </c>
      <c r="K3768" t="str">
        <f>IF(AND(I3768&gt;600,I3768&lt;=1000),"600-1000CC",IF(AND(I3768&gt;1000,I3768&lt;=2000),"1000-2000CC",IF(AND(I3768&gt;2000,I3768&lt;=3000),"2000-3000CC",IF(AND(I3768&gt;3000,I3768&lt;=4000),"3000-4000CC",IF(AND(I3768&gt;4000,I3768&lt;=5000),"4000-5000CC",IF(AND(I3768&gt;5000,I3768&lt;=6000),"&gt;5000CC"))))))</f>
        <v>1000-2000CC</v>
      </c>
    </row>
    <row r="3769" spans="1:11" x14ac:dyDescent="0.3">
      <c r="A3769">
        <v>3823</v>
      </c>
      <c r="B3769" t="s">
        <v>250</v>
      </c>
      <c r="C3769" s="10">
        <v>3.7</v>
      </c>
      <c r="D3769" s="3">
        <v>138000</v>
      </c>
      <c r="E3769" t="s">
        <v>12</v>
      </c>
      <c r="F3769" t="s">
        <v>8</v>
      </c>
      <c r="G3769" t="s">
        <v>9</v>
      </c>
      <c r="H3769">
        <v>2015</v>
      </c>
      <c r="I3769">
        <v>2179</v>
      </c>
      <c r="J3769" t="s">
        <v>61</v>
      </c>
      <c r="K3769" t="str">
        <f>IF(AND(I3769&gt;600,I3769&lt;=1000),"600-1000CC",IF(AND(I3769&gt;1000,I3769&lt;=2000),"1000-2000CC",IF(AND(I3769&gt;2000,I3769&lt;=3000),"2000-3000CC",IF(AND(I3769&gt;3000,I3769&lt;=4000),"3000-4000CC",IF(AND(I3769&gt;4000,I3769&lt;=5000),"4000-5000CC",IF(AND(I3769&gt;5000,I3769&lt;=6000),"&gt;5000CC"))))))</f>
        <v>2000-3000CC</v>
      </c>
    </row>
    <row r="3770" spans="1:11" x14ac:dyDescent="0.3">
      <c r="A3770">
        <v>4373</v>
      </c>
      <c r="B3770" t="s">
        <v>979</v>
      </c>
      <c r="C3770" s="10">
        <v>3.7</v>
      </c>
      <c r="D3770" s="3">
        <v>72299</v>
      </c>
      <c r="E3770" t="s">
        <v>7</v>
      </c>
      <c r="F3770" t="s">
        <v>8</v>
      </c>
      <c r="G3770" t="s">
        <v>9</v>
      </c>
      <c r="H3770">
        <v>2010</v>
      </c>
      <c r="I3770">
        <v>1353</v>
      </c>
      <c r="J3770" t="s">
        <v>10</v>
      </c>
      <c r="K3770" t="str">
        <f>IF(AND(I3770&gt;600,I3770&lt;=1000),"600-1000CC",IF(AND(I3770&gt;1000,I3770&lt;=2000),"1000-2000CC",IF(AND(I3770&gt;2000,I3770&lt;=3000),"2000-3000CC",IF(AND(I3770&gt;3000,I3770&lt;=4000),"3000-4000CC",IF(AND(I3770&gt;4000,I3770&lt;=5000),"4000-5000CC",IF(AND(I3770&gt;5000,I3770&lt;=6000),"&gt;5000CC"))))))</f>
        <v>1000-2000CC</v>
      </c>
    </row>
    <row r="3771" spans="1:11" x14ac:dyDescent="0.3">
      <c r="A3771">
        <v>4646</v>
      </c>
      <c r="B3771" t="s">
        <v>755</v>
      </c>
      <c r="C3771" s="10">
        <v>3.7</v>
      </c>
      <c r="D3771" s="3">
        <v>60000</v>
      </c>
      <c r="E3771" t="s">
        <v>7</v>
      </c>
      <c r="F3771" t="s">
        <v>8</v>
      </c>
      <c r="G3771" t="s">
        <v>27</v>
      </c>
      <c r="H3771">
        <v>2014</v>
      </c>
      <c r="I3771">
        <v>1461</v>
      </c>
      <c r="J3771" t="s">
        <v>10</v>
      </c>
      <c r="K3771" t="str">
        <f>IF(AND(I3771&gt;600,I3771&lt;=1000),"600-1000CC",IF(AND(I3771&gt;1000,I3771&lt;=2000),"1000-2000CC",IF(AND(I3771&gt;2000,I3771&lt;=3000),"2000-3000CC",IF(AND(I3771&gt;3000,I3771&lt;=4000),"3000-4000CC",IF(AND(I3771&gt;4000,I3771&lt;=5000),"4000-5000CC",IF(AND(I3771&gt;5000,I3771&lt;=6000),"&gt;5000CC"))))))</f>
        <v>1000-2000CC</v>
      </c>
    </row>
    <row r="3772" spans="1:11" x14ac:dyDescent="0.3">
      <c r="A3772">
        <v>4939</v>
      </c>
      <c r="B3772" t="s">
        <v>705</v>
      </c>
      <c r="C3772" s="10">
        <v>3.7</v>
      </c>
      <c r="D3772" s="3">
        <v>60000</v>
      </c>
      <c r="E3772" t="s">
        <v>12</v>
      </c>
      <c r="F3772" t="s">
        <v>8</v>
      </c>
      <c r="G3772" t="s">
        <v>9</v>
      </c>
      <c r="H3772">
        <v>2020</v>
      </c>
      <c r="I3772">
        <v>1197</v>
      </c>
      <c r="J3772" t="s">
        <v>61</v>
      </c>
      <c r="K3772" t="str">
        <f>IF(AND(I3772&gt;600,I3772&lt;=1000),"600-1000CC",IF(AND(I3772&gt;1000,I3772&lt;=2000),"1000-2000CC",IF(AND(I3772&gt;2000,I3772&lt;=3000),"2000-3000CC",IF(AND(I3772&gt;3000,I3772&lt;=4000),"3000-4000CC",IF(AND(I3772&gt;4000,I3772&lt;=5000),"4000-5000CC",IF(AND(I3772&gt;5000,I3772&lt;=6000),"&gt;5000CC"))))))</f>
        <v>1000-2000CC</v>
      </c>
    </row>
    <row r="3773" spans="1:11" x14ac:dyDescent="0.3">
      <c r="A3773">
        <v>5384</v>
      </c>
      <c r="B3773" t="s">
        <v>726</v>
      </c>
      <c r="C3773" s="10">
        <v>3.7</v>
      </c>
      <c r="D3773" s="3">
        <v>80000</v>
      </c>
      <c r="E3773" t="s">
        <v>7</v>
      </c>
      <c r="F3773" t="s">
        <v>8</v>
      </c>
      <c r="G3773" t="s">
        <v>27</v>
      </c>
      <c r="H3773">
        <v>2014</v>
      </c>
      <c r="I3773">
        <v>1968</v>
      </c>
      <c r="J3773" t="s">
        <v>10</v>
      </c>
      <c r="K3773" t="str">
        <f>IF(AND(I3773&gt;600,I3773&lt;=1000),"600-1000CC",IF(AND(I3773&gt;1000,I3773&lt;=2000),"1000-2000CC",IF(AND(I3773&gt;2000,I3773&lt;=3000),"2000-3000CC",IF(AND(I3773&gt;3000,I3773&lt;=4000),"3000-4000CC",IF(AND(I3773&gt;4000,I3773&lt;=5000),"4000-5000CC",IF(AND(I3773&gt;5000,I3773&lt;=6000),"&gt;5000CC"))))))</f>
        <v>1000-2000CC</v>
      </c>
    </row>
    <row r="3774" spans="1:11" x14ac:dyDescent="0.3">
      <c r="A3774">
        <v>5453</v>
      </c>
      <c r="B3774" t="s">
        <v>666</v>
      </c>
      <c r="C3774" s="10">
        <v>3.7</v>
      </c>
      <c r="D3774" s="3">
        <v>65000</v>
      </c>
      <c r="E3774" t="s">
        <v>12</v>
      </c>
      <c r="F3774" t="s">
        <v>8</v>
      </c>
      <c r="G3774" t="s">
        <v>9</v>
      </c>
      <c r="H3774">
        <v>2013</v>
      </c>
      <c r="I3774">
        <v>1968</v>
      </c>
      <c r="J3774" t="s">
        <v>10</v>
      </c>
      <c r="K3774" t="str">
        <f>IF(AND(I3774&gt;600,I3774&lt;=1000),"600-1000CC",IF(AND(I3774&gt;1000,I3774&lt;=2000),"1000-2000CC",IF(AND(I3774&gt;2000,I3774&lt;=3000),"2000-3000CC",IF(AND(I3774&gt;3000,I3774&lt;=4000),"3000-4000CC",IF(AND(I3774&gt;4000,I3774&lt;=5000),"4000-5000CC",IF(AND(I3774&gt;5000,I3774&lt;=6000),"&gt;5000CC"))))))</f>
        <v>1000-2000CC</v>
      </c>
    </row>
    <row r="3775" spans="1:11" x14ac:dyDescent="0.3">
      <c r="A3775">
        <v>71</v>
      </c>
      <c r="B3775" t="s">
        <v>79</v>
      </c>
      <c r="C3775" s="10">
        <v>3.69</v>
      </c>
      <c r="D3775" s="3">
        <v>29033</v>
      </c>
      <c r="E3775" t="s">
        <v>12</v>
      </c>
      <c r="F3775" t="s">
        <v>8</v>
      </c>
      <c r="G3775" t="s">
        <v>9</v>
      </c>
      <c r="H3775">
        <v>2017</v>
      </c>
      <c r="I3775">
        <v>998</v>
      </c>
      <c r="J3775" t="s">
        <v>10</v>
      </c>
      <c r="K3775" t="str">
        <f>IF(AND(I3775&gt;600,I3775&lt;=1000),"600-1000CC",IF(AND(I3775&gt;1000,I3775&lt;=2000),"1000-2000CC",IF(AND(I3775&gt;2000,I3775&lt;=3000),"2000-3000CC",IF(AND(I3775&gt;3000,I3775&lt;=4000),"3000-4000CC",IF(AND(I3775&gt;4000,I3775&lt;=5000),"4000-5000CC",IF(AND(I3775&gt;5000,I3775&lt;=6000),"&gt;5000CC"))))))</f>
        <v>600-1000CC</v>
      </c>
    </row>
    <row r="3776" spans="1:11" x14ac:dyDescent="0.3">
      <c r="A3776">
        <v>3531</v>
      </c>
      <c r="B3776" t="s">
        <v>307</v>
      </c>
      <c r="C3776" s="10">
        <v>3.69</v>
      </c>
      <c r="D3776" s="3">
        <v>113005</v>
      </c>
      <c r="E3776" t="s">
        <v>7</v>
      </c>
      <c r="F3776" t="s">
        <v>8</v>
      </c>
      <c r="G3776" t="s">
        <v>27</v>
      </c>
      <c r="H3776">
        <v>2015</v>
      </c>
      <c r="I3776">
        <v>1199</v>
      </c>
      <c r="J3776" t="s">
        <v>10</v>
      </c>
      <c r="K3776" t="str">
        <f>IF(AND(I3776&gt;600,I3776&lt;=1000),"600-1000CC",IF(AND(I3776&gt;1000,I3776&lt;=2000),"1000-2000CC",IF(AND(I3776&gt;2000,I3776&lt;=3000),"2000-3000CC",IF(AND(I3776&gt;3000,I3776&lt;=4000),"3000-4000CC",IF(AND(I3776&gt;4000,I3776&lt;=5000),"4000-5000CC",IF(AND(I3776&gt;5000,I3776&lt;=6000),"&gt;5000CC"))))))</f>
        <v>1000-2000CC</v>
      </c>
    </row>
    <row r="3777" spans="1:11" x14ac:dyDescent="0.3">
      <c r="A3777">
        <v>4146</v>
      </c>
      <c r="B3777" t="s">
        <v>1317</v>
      </c>
      <c r="C3777" s="10">
        <v>3.69</v>
      </c>
      <c r="D3777" s="3">
        <v>95034</v>
      </c>
      <c r="E3777" t="s">
        <v>12</v>
      </c>
      <c r="F3777" t="s">
        <v>8</v>
      </c>
      <c r="G3777" t="s">
        <v>9</v>
      </c>
      <c r="H3777">
        <v>2018</v>
      </c>
      <c r="I3777">
        <v>799</v>
      </c>
      <c r="J3777" t="s">
        <v>10</v>
      </c>
      <c r="K3777" t="str">
        <f>IF(AND(I3777&gt;600,I3777&lt;=1000),"600-1000CC",IF(AND(I3777&gt;1000,I3777&lt;=2000),"1000-2000CC",IF(AND(I3777&gt;2000,I3777&lt;=3000),"2000-3000CC",IF(AND(I3777&gt;3000,I3777&lt;=4000),"3000-4000CC",IF(AND(I3777&gt;4000,I3777&lt;=5000),"4000-5000CC",IF(AND(I3777&gt;5000,I3777&lt;=6000),"&gt;5000CC"))))))</f>
        <v>600-1000CC</v>
      </c>
    </row>
    <row r="3778" spans="1:11" x14ac:dyDescent="0.3">
      <c r="A3778">
        <v>4991</v>
      </c>
      <c r="B3778" t="s">
        <v>767</v>
      </c>
      <c r="C3778" s="10">
        <v>3.69</v>
      </c>
      <c r="D3778" s="3">
        <v>46962</v>
      </c>
      <c r="E3778" t="s">
        <v>7</v>
      </c>
      <c r="F3778" t="s">
        <v>8</v>
      </c>
      <c r="G3778" t="s">
        <v>75</v>
      </c>
      <c r="H3778">
        <v>2011</v>
      </c>
      <c r="I3778">
        <v>1497</v>
      </c>
      <c r="J3778" t="s">
        <v>10</v>
      </c>
      <c r="K3778" t="str">
        <f>IF(AND(I3778&gt;600,I3778&lt;=1000),"600-1000CC",IF(AND(I3778&gt;1000,I3778&lt;=2000),"1000-2000CC",IF(AND(I3778&gt;2000,I3778&lt;=3000),"2000-3000CC",IF(AND(I3778&gt;3000,I3778&lt;=4000),"3000-4000CC",IF(AND(I3778&gt;4000,I3778&lt;=5000),"4000-5000CC",IF(AND(I3778&gt;5000,I3778&lt;=6000),"&gt;5000CC"))))))</f>
        <v>1000-2000CC</v>
      </c>
    </row>
    <row r="3779" spans="1:11" x14ac:dyDescent="0.3">
      <c r="A3779">
        <v>5197</v>
      </c>
      <c r="B3779" t="s">
        <v>451</v>
      </c>
      <c r="C3779" s="10">
        <v>3.69</v>
      </c>
      <c r="D3779" s="3">
        <v>79052</v>
      </c>
      <c r="E3779" t="s">
        <v>12</v>
      </c>
      <c r="F3779" t="s">
        <v>8</v>
      </c>
      <c r="G3779" t="s">
        <v>75</v>
      </c>
      <c r="H3779">
        <v>2014</v>
      </c>
      <c r="I3779">
        <v>1498</v>
      </c>
      <c r="J3779" t="s">
        <v>10</v>
      </c>
      <c r="K3779" t="str">
        <f>IF(AND(I3779&gt;600,I3779&lt;=1000),"600-1000CC",IF(AND(I3779&gt;1000,I3779&lt;=2000),"1000-2000CC",IF(AND(I3779&gt;2000,I3779&lt;=3000),"2000-3000CC",IF(AND(I3779&gt;3000,I3779&lt;=4000),"3000-4000CC",IF(AND(I3779&gt;4000,I3779&lt;=5000),"4000-5000CC",IF(AND(I3779&gt;5000,I3779&lt;=6000),"&gt;5000CC"))))))</f>
        <v>1000-2000CC</v>
      </c>
    </row>
    <row r="3780" spans="1:11" x14ac:dyDescent="0.3">
      <c r="A3780">
        <v>822</v>
      </c>
      <c r="B3780" t="s">
        <v>354</v>
      </c>
      <c r="C3780" s="10">
        <v>3.68</v>
      </c>
      <c r="D3780" s="3">
        <v>61714</v>
      </c>
      <c r="E3780" t="s">
        <v>12</v>
      </c>
      <c r="F3780" t="s">
        <v>8</v>
      </c>
      <c r="G3780" t="s">
        <v>9</v>
      </c>
      <c r="H3780">
        <v>2017</v>
      </c>
      <c r="I3780">
        <v>1462</v>
      </c>
      <c r="J3780" t="s">
        <v>10</v>
      </c>
      <c r="K3780" t="str">
        <f>IF(AND(I3780&gt;600,I3780&lt;=1000),"600-1000CC",IF(AND(I3780&gt;1000,I3780&lt;=2000),"1000-2000CC",IF(AND(I3780&gt;2000,I3780&lt;=3000),"2000-3000CC",IF(AND(I3780&gt;3000,I3780&lt;=4000),"3000-4000CC",IF(AND(I3780&gt;4000,I3780&lt;=5000),"4000-5000CC",IF(AND(I3780&gt;5000,I3780&lt;=6000),"&gt;5000CC"))))))</f>
        <v>1000-2000CC</v>
      </c>
    </row>
    <row r="3781" spans="1:11" x14ac:dyDescent="0.3">
      <c r="A3781">
        <v>3445</v>
      </c>
      <c r="B3781" t="s">
        <v>430</v>
      </c>
      <c r="C3781" s="10">
        <v>3.68</v>
      </c>
      <c r="D3781" s="3">
        <v>129195</v>
      </c>
      <c r="E3781" t="s">
        <v>7</v>
      </c>
      <c r="F3781" t="s">
        <v>8</v>
      </c>
      <c r="G3781" t="s">
        <v>9</v>
      </c>
      <c r="H3781">
        <v>2013</v>
      </c>
      <c r="I3781">
        <v>1968</v>
      </c>
      <c r="J3781" t="s">
        <v>10</v>
      </c>
      <c r="K3781" t="str">
        <f>IF(AND(I3781&gt;600,I3781&lt;=1000),"600-1000CC",IF(AND(I3781&gt;1000,I3781&lt;=2000),"1000-2000CC",IF(AND(I3781&gt;2000,I3781&lt;=3000),"2000-3000CC",IF(AND(I3781&gt;3000,I3781&lt;=4000),"3000-4000CC",IF(AND(I3781&gt;4000,I3781&lt;=5000),"4000-5000CC",IF(AND(I3781&gt;5000,I3781&lt;=6000),"&gt;5000CC"))))))</f>
        <v>1000-2000CC</v>
      </c>
    </row>
    <row r="3782" spans="1:11" x14ac:dyDescent="0.3">
      <c r="A3782">
        <v>4749</v>
      </c>
      <c r="B3782" t="s">
        <v>755</v>
      </c>
      <c r="C3782" s="10">
        <v>3.68</v>
      </c>
      <c r="D3782" s="3">
        <v>63467</v>
      </c>
      <c r="E3782" t="s">
        <v>7</v>
      </c>
      <c r="F3782" t="s">
        <v>8</v>
      </c>
      <c r="G3782" t="s">
        <v>9</v>
      </c>
      <c r="H3782">
        <v>2015</v>
      </c>
      <c r="I3782">
        <v>1498</v>
      </c>
      <c r="J3782" t="s">
        <v>10</v>
      </c>
      <c r="K3782" t="str">
        <f>IF(AND(I3782&gt;600,I3782&lt;=1000),"600-1000CC",IF(AND(I3782&gt;1000,I3782&lt;=2000),"1000-2000CC",IF(AND(I3782&gt;2000,I3782&lt;=3000),"2000-3000CC",IF(AND(I3782&gt;3000,I3782&lt;=4000),"3000-4000CC",IF(AND(I3782&gt;4000,I3782&lt;=5000),"4000-5000CC",IF(AND(I3782&gt;5000,I3782&lt;=6000),"&gt;5000CC"))))))</f>
        <v>1000-2000CC</v>
      </c>
    </row>
    <row r="3783" spans="1:11" x14ac:dyDescent="0.3">
      <c r="A3783">
        <v>4882</v>
      </c>
      <c r="B3783" t="s">
        <v>854</v>
      </c>
      <c r="C3783" s="10">
        <v>3.68</v>
      </c>
      <c r="D3783" s="3">
        <v>71735</v>
      </c>
      <c r="E3783" t="s">
        <v>12</v>
      </c>
      <c r="F3783" t="s">
        <v>8</v>
      </c>
      <c r="G3783" t="s">
        <v>27</v>
      </c>
      <c r="H3783">
        <v>2016</v>
      </c>
      <c r="I3783">
        <v>1197</v>
      </c>
      <c r="J3783" t="s">
        <v>10</v>
      </c>
      <c r="K3783" t="str">
        <f>IF(AND(I3783&gt;600,I3783&lt;=1000),"600-1000CC",IF(AND(I3783&gt;1000,I3783&lt;=2000),"1000-2000CC",IF(AND(I3783&gt;2000,I3783&lt;=3000),"2000-3000CC",IF(AND(I3783&gt;3000,I3783&lt;=4000),"3000-4000CC",IF(AND(I3783&gt;4000,I3783&lt;=5000),"4000-5000CC",IF(AND(I3783&gt;5000,I3783&lt;=6000),"&gt;5000CC"))))))</f>
        <v>1000-2000CC</v>
      </c>
    </row>
    <row r="3784" spans="1:11" x14ac:dyDescent="0.3">
      <c r="A3784">
        <v>4970</v>
      </c>
      <c r="B3784" t="s">
        <v>16</v>
      </c>
      <c r="C3784" s="10">
        <v>3.68</v>
      </c>
      <c r="D3784" s="3">
        <v>94167</v>
      </c>
      <c r="E3784" t="s">
        <v>12</v>
      </c>
      <c r="F3784" t="s">
        <v>8</v>
      </c>
      <c r="G3784" t="s">
        <v>27</v>
      </c>
      <c r="H3784">
        <v>2014</v>
      </c>
      <c r="I3784">
        <v>1196</v>
      </c>
      <c r="J3784" t="s">
        <v>10</v>
      </c>
      <c r="K3784" t="str">
        <f>IF(AND(I3784&gt;600,I3784&lt;=1000),"600-1000CC",IF(AND(I3784&gt;1000,I3784&lt;=2000),"1000-2000CC",IF(AND(I3784&gt;2000,I3784&lt;=3000),"2000-3000CC",IF(AND(I3784&gt;3000,I3784&lt;=4000),"3000-4000CC",IF(AND(I3784&gt;4000,I3784&lt;=5000),"4000-5000CC",IF(AND(I3784&gt;5000,I3784&lt;=6000),"&gt;5000CC"))))))</f>
        <v>1000-2000CC</v>
      </c>
    </row>
    <row r="3785" spans="1:11" x14ac:dyDescent="0.3">
      <c r="A3785">
        <v>747</v>
      </c>
      <c r="B3785" t="s">
        <v>518</v>
      </c>
      <c r="C3785" s="10">
        <v>3.67</v>
      </c>
      <c r="D3785" s="3">
        <v>54239</v>
      </c>
      <c r="E3785" t="s">
        <v>272</v>
      </c>
      <c r="F3785" t="s">
        <v>13</v>
      </c>
      <c r="G3785" t="s">
        <v>9</v>
      </c>
      <c r="H3785">
        <v>2020</v>
      </c>
      <c r="I3785">
        <v>799</v>
      </c>
      <c r="J3785" t="s">
        <v>10</v>
      </c>
      <c r="K3785" t="str">
        <f>IF(AND(I3785&gt;600,I3785&lt;=1000),"600-1000CC",IF(AND(I3785&gt;1000,I3785&lt;=2000),"1000-2000CC",IF(AND(I3785&gt;2000,I3785&lt;=3000),"2000-3000CC",IF(AND(I3785&gt;3000,I3785&lt;=4000),"3000-4000CC",IF(AND(I3785&gt;4000,I3785&lt;=5000),"4000-5000CC",IF(AND(I3785&gt;5000,I3785&lt;=6000),"&gt;5000CC"))))))</f>
        <v>600-1000CC</v>
      </c>
    </row>
    <row r="3786" spans="1:11" x14ac:dyDescent="0.3">
      <c r="A3786">
        <v>1238</v>
      </c>
      <c r="B3786" t="s">
        <v>32</v>
      </c>
      <c r="C3786" s="10">
        <v>3.67</v>
      </c>
      <c r="D3786" s="3">
        <v>84728</v>
      </c>
      <c r="E3786" t="s">
        <v>12</v>
      </c>
      <c r="F3786" t="s">
        <v>8</v>
      </c>
      <c r="G3786" t="s">
        <v>27</v>
      </c>
      <c r="H3786">
        <v>2015</v>
      </c>
      <c r="I3786">
        <v>1969</v>
      </c>
      <c r="J3786" t="s">
        <v>10</v>
      </c>
      <c r="K3786" t="str">
        <f>IF(AND(I3786&gt;600,I3786&lt;=1000),"600-1000CC",IF(AND(I3786&gt;1000,I3786&lt;=2000),"1000-2000CC",IF(AND(I3786&gt;2000,I3786&lt;=3000),"2000-3000CC",IF(AND(I3786&gt;3000,I3786&lt;=4000),"3000-4000CC",IF(AND(I3786&gt;4000,I3786&lt;=5000),"4000-5000CC",IF(AND(I3786&gt;5000,I3786&lt;=6000),"&gt;5000CC"))))))</f>
        <v>1000-2000CC</v>
      </c>
    </row>
    <row r="3787" spans="1:11" x14ac:dyDescent="0.3">
      <c r="A3787">
        <v>1576</v>
      </c>
      <c r="B3787" t="s">
        <v>32</v>
      </c>
      <c r="C3787" s="10">
        <v>3.67</v>
      </c>
      <c r="D3787" s="3">
        <v>84728</v>
      </c>
      <c r="E3787" t="s">
        <v>12</v>
      </c>
      <c r="F3787" t="s">
        <v>8</v>
      </c>
      <c r="G3787" t="s">
        <v>27</v>
      </c>
      <c r="H3787">
        <v>2015</v>
      </c>
      <c r="I3787">
        <v>1968</v>
      </c>
      <c r="J3787" t="s">
        <v>10</v>
      </c>
      <c r="K3787" t="str">
        <f>IF(AND(I3787&gt;600,I3787&lt;=1000),"600-1000CC",IF(AND(I3787&gt;1000,I3787&lt;=2000),"1000-2000CC",IF(AND(I3787&gt;2000,I3787&lt;=3000),"2000-3000CC",IF(AND(I3787&gt;3000,I3787&lt;=4000),"3000-4000CC",IF(AND(I3787&gt;4000,I3787&lt;=5000),"4000-5000CC",IF(AND(I3787&gt;5000,I3787&lt;=6000),"&gt;5000CC"))))))</f>
        <v>1000-2000CC</v>
      </c>
    </row>
    <row r="3788" spans="1:11" x14ac:dyDescent="0.3">
      <c r="A3788">
        <v>1970</v>
      </c>
      <c r="B3788" t="s">
        <v>518</v>
      </c>
      <c r="C3788" s="10">
        <v>3.67</v>
      </c>
      <c r="D3788" s="3">
        <v>54239</v>
      </c>
      <c r="E3788" t="s">
        <v>272</v>
      </c>
      <c r="F3788" t="s">
        <v>13</v>
      </c>
      <c r="G3788" t="s">
        <v>9</v>
      </c>
      <c r="H3788">
        <v>2020</v>
      </c>
      <c r="I3788">
        <v>1373</v>
      </c>
      <c r="J3788" t="s">
        <v>61</v>
      </c>
      <c r="K3788" t="str">
        <f>IF(AND(I3788&gt;600,I3788&lt;=1000),"600-1000CC",IF(AND(I3788&gt;1000,I3788&lt;=2000),"1000-2000CC",IF(AND(I3788&gt;2000,I3788&lt;=3000),"2000-3000CC",IF(AND(I3788&gt;3000,I3788&lt;=4000),"3000-4000CC",IF(AND(I3788&gt;4000,I3788&lt;=5000),"4000-5000CC",IF(AND(I3788&gt;5000,I3788&lt;=6000),"&gt;5000CC"))))))</f>
        <v>1000-2000CC</v>
      </c>
    </row>
    <row r="3789" spans="1:11" x14ac:dyDescent="0.3">
      <c r="A3789">
        <v>3927</v>
      </c>
      <c r="B3789" t="s">
        <v>1106</v>
      </c>
      <c r="C3789" s="10">
        <v>3.67</v>
      </c>
      <c r="D3789" s="3">
        <v>135298</v>
      </c>
      <c r="E3789" t="s">
        <v>7</v>
      </c>
      <c r="F3789" t="s">
        <v>8</v>
      </c>
      <c r="G3789" t="s">
        <v>27</v>
      </c>
      <c r="H3789">
        <v>2013</v>
      </c>
      <c r="I3789">
        <v>1493</v>
      </c>
      <c r="J3789" t="s">
        <v>10</v>
      </c>
      <c r="K3789" t="str">
        <f>IF(AND(I3789&gt;600,I3789&lt;=1000),"600-1000CC",IF(AND(I3789&gt;1000,I3789&lt;=2000),"1000-2000CC",IF(AND(I3789&gt;2000,I3789&lt;=3000),"2000-3000CC",IF(AND(I3789&gt;3000,I3789&lt;=4000),"3000-4000CC",IF(AND(I3789&gt;4000,I3789&lt;=5000),"4000-5000CC",IF(AND(I3789&gt;5000,I3789&lt;=6000),"&gt;5000CC"))))))</f>
        <v>1000-2000CC</v>
      </c>
    </row>
    <row r="3790" spans="1:11" x14ac:dyDescent="0.3">
      <c r="A3790">
        <v>5144</v>
      </c>
      <c r="B3790" t="s">
        <v>107</v>
      </c>
      <c r="C3790" s="10">
        <v>3.67</v>
      </c>
      <c r="D3790" s="3">
        <v>175705</v>
      </c>
      <c r="E3790" t="s">
        <v>12</v>
      </c>
      <c r="F3790" t="s">
        <v>8</v>
      </c>
      <c r="G3790" t="s">
        <v>9</v>
      </c>
      <c r="H3790">
        <v>2017</v>
      </c>
      <c r="I3790">
        <v>799</v>
      </c>
      <c r="J3790" t="s">
        <v>10</v>
      </c>
      <c r="K3790" t="str">
        <f>IF(AND(I3790&gt;600,I3790&lt;=1000),"600-1000CC",IF(AND(I3790&gt;1000,I3790&lt;=2000),"1000-2000CC",IF(AND(I3790&gt;2000,I3790&lt;=3000),"2000-3000CC",IF(AND(I3790&gt;3000,I3790&lt;=4000),"3000-4000CC",IF(AND(I3790&gt;4000,I3790&lt;=5000),"4000-5000CC",IF(AND(I3790&gt;5000,I3790&lt;=6000),"&gt;5000CC"))))))</f>
        <v>600-1000CC</v>
      </c>
    </row>
    <row r="3791" spans="1:11" x14ac:dyDescent="0.3">
      <c r="A3791">
        <v>3320</v>
      </c>
      <c r="B3791" t="s">
        <v>1342</v>
      </c>
      <c r="C3791" s="10">
        <v>3.66</v>
      </c>
      <c r="D3791" s="3">
        <v>70222</v>
      </c>
      <c r="E3791" t="s">
        <v>12</v>
      </c>
      <c r="F3791" t="s">
        <v>8</v>
      </c>
      <c r="G3791" t="s">
        <v>9</v>
      </c>
      <c r="H3791">
        <v>2017</v>
      </c>
      <c r="I3791">
        <v>1086</v>
      </c>
      <c r="J3791" t="s">
        <v>10</v>
      </c>
      <c r="K3791" t="str">
        <f>IF(AND(I3791&gt;600,I3791&lt;=1000),"600-1000CC",IF(AND(I3791&gt;1000,I3791&lt;=2000),"1000-2000CC",IF(AND(I3791&gt;2000,I3791&lt;=3000),"2000-3000CC",IF(AND(I3791&gt;3000,I3791&lt;=4000),"3000-4000CC",IF(AND(I3791&gt;4000,I3791&lt;=5000),"4000-5000CC",IF(AND(I3791&gt;5000,I3791&lt;=6000),"&gt;5000CC"))))))</f>
        <v>1000-2000CC</v>
      </c>
    </row>
    <row r="3792" spans="1:11" x14ac:dyDescent="0.3">
      <c r="A3792">
        <v>780</v>
      </c>
      <c r="B3792" t="s">
        <v>600</v>
      </c>
      <c r="C3792" s="10">
        <v>3.65</v>
      </c>
      <c r="D3792" s="3">
        <v>59564</v>
      </c>
      <c r="E3792" t="s">
        <v>7</v>
      </c>
      <c r="F3792" t="s">
        <v>8</v>
      </c>
      <c r="G3792" t="s">
        <v>9</v>
      </c>
      <c r="H3792">
        <v>2011</v>
      </c>
      <c r="I3792">
        <v>2354</v>
      </c>
      <c r="J3792" t="s">
        <v>10</v>
      </c>
      <c r="K3792" t="str">
        <f>IF(AND(I3792&gt;600,I3792&lt;=1000),"600-1000CC",IF(AND(I3792&gt;1000,I3792&lt;=2000),"1000-2000CC",IF(AND(I3792&gt;2000,I3792&lt;=3000),"2000-3000CC",IF(AND(I3792&gt;3000,I3792&lt;=4000),"3000-4000CC",IF(AND(I3792&gt;4000,I3792&lt;=5000),"4000-5000CC",IF(AND(I3792&gt;5000,I3792&lt;=6000),"&gt;5000CC"))))))</f>
        <v>2000-3000CC</v>
      </c>
    </row>
    <row r="3793" spans="1:11" x14ac:dyDescent="0.3">
      <c r="A3793">
        <v>894</v>
      </c>
      <c r="B3793" t="s">
        <v>661</v>
      </c>
      <c r="C3793" s="10">
        <v>3.65</v>
      </c>
      <c r="D3793" s="3">
        <v>30000</v>
      </c>
      <c r="E3793" t="s">
        <v>12</v>
      </c>
      <c r="F3793" t="s">
        <v>8</v>
      </c>
      <c r="G3793" t="s">
        <v>9</v>
      </c>
      <c r="H3793">
        <v>2017</v>
      </c>
      <c r="I3793">
        <v>1998</v>
      </c>
      <c r="J3793" t="s">
        <v>10</v>
      </c>
      <c r="K3793" t="str">
        <f>IF(AND(I3793&gt;600,I3793&lt;=1000),"600-1000CC",IF(AND(I3793&gt;1000,I3793&lt;=2000),"1000-2000CC",IF(AND(I3793&gt;2000,I3793&lt;=3000),"2000-3000CC",IF(AND(I3793&gt;3000,I3793&lt;=4000),"3000-4000CC",IF(AND(I3793&gt;4000,I3793&lt;=5000),"4000-5000CC",IF(AND(I3793&gt;5000,I3793&lt;=6000),"&gt;5000CC"))))))</f>
        <v>1000-2000CC</v>
      </c>
    </row>
    <row r="3794" spans="1:11" x14ac:dyDescent="0.3">
      <c r="A3794">
        <v>2553</v>
      </c>
      <c r="B3794" t="s">
        <v>723</v>
      </c>
      <c r="C3794" s="10">
        <v>3.65</v>
      </c>
      <c r="D3794" s="3">
        <v>32000</v>
      </c>
      <c r="E3794" t="s">
        <v>12</v>
      </c>
      <c r="F3794" t="s">
        <v>8</v>
      </c>
      <c r="G3794" t="s">
        <v>9</v>
      </c>
      <c r="H3794">
        <v>2014</v>
      </c>
      <c r="I3794">
        <v>814</v>
      </c>
      <c r="J3794" t="s">
        <v>10</v>
      </c>
      <c r="K3794" t="str">
        <f>IF(AND(I3794&gt;600,I3794&lt;=1000),"600-1000CC",IF(AND(I3794&gt;1000,I3794&lt;=2000),"1000-2000CC",IF(AND(I3794&gt;2000,I3794&lt;=3000),"2000-3000CC",IF(AND(I3794&gt;3000,I3794&lt;=4000),"3000-4000CC",IF(AND(I3794&gt;4000,I3794&lt;=5000),"4000-5000CC",IF(AND(I3794&gt;5000,I3794&lt;=6000),"&gt;5000CC"))))))</f>
        <v>600-1000CC</v>
      </c>
    </row>
    <row r="3795" spans="1:11" x14ac:dyDescent="0.3">
      <c r="A3795">
        <v>3345</v>
      </c>
      <c r="B3795" t="s">
        <v>767</v>
      </c>
      <c r="C3795" s="10">
        <v>3.65</v>
      </c>
      <c r="D3795" s="3">
        <v>120000</v>
      </c>
      <c r="E3795" t="s">
        <v>7</v>
      </c>
      <c r="F3795" t="s">
        <v>8</v>
      </c>
      <c r="G3795" t="s">
        <v>9</v>
      </c>
      <c r="H3795">
        <v>2013</v>
      </c>
      <c r="I3795">
        <v>2179</v>
      </c>
      <c r="J3795" t="s">
        <v>10</v>
      </c>
      <c r="K3795" t="str">
        <f>IF(AND(I3795&gt;600,I3795&lt;=1000),"600-1000CC",IF(AND(I3795&gt;1000,I3795&lt;=2000),"1000-2000CC",IF(AND(I3795&gt;2000,I3795&lt;=3000),"2000-3000CC",IF(AND(I3795&gt;3000,I3795&lt;=4000),"3000-4000CC",IF(AND(I3795&gt;4000,I3795&lt;=5000),"4000-5000CC",IF(AND(I3795&gt;5000,I3795&lt;=6000),"&gt;5000CC"))))))</f>
        <v>2000-3000CC</v>
      </c>
    </row>
    <row r="3796" spans="1:11" x14ac:dyDescent="0.3">
      <c r="A3796">
        <v>3389</v>
      </c>
      <c r="B3796" t="s">
        <v>1087</v>
      </c>
      <c r="C3796" s="10">
        <v>3.65</v>
      </c>
      <c r="D3796" s="3">
        <v>110000</v>
      </c>
      <c r="E3796" t="s">
        <v>7</v>
      </c>
      <c r="F3796" t="s">
        <v>8</v>
      </c>
      <c r="G3796" t="s">
        <v>9</v>
      </c>
      <c r="H3796">
        <v>2015</v>
      </c>
      <c r="I3796">
        <v>1197</v>
      </c>
      <c r="J3796" t="s">
        <v>10</v>
      </c>
      <c r="K3796" t="str">
        <f>IF(AND(I3796&gt;600,I3796&lt;=1000),"600-1000CC",IF(AND(I3796&gt;1000,I3796&lt;=2000),"1000-2000CC",IF(AND(I3796&gt;2000,I3796&lt;=3000),"2000-3000CC",IF(AND(I3796&gt;3000,I3796&lt;=4000),"3000-4000CC",IF(AND(I3796&gt;4000,I3796&lt;=5000),"4000-5000CC",IF(AND(I3796&gt;5000,I3796&lt;=6000),"&gt;5000CC"))))))</f>
        <v>1000-2000CC</v>
      </c>
    </row>
    <row r="3797" spans="1:11" x14ac:dyDescent="0.3">
      <c r="A3797">
        <v>3675</v>
      </c>
      <c r="B3797" t="s">
        <v>460</v>
      </c>
      <c r="C3797" s="10">
        <v>3.65</v>
      </c>
      <c r="D3797" s="3">
        <v>63000</v>
      </c>
      <c r="E3797" t="s">
        <v>7</v>
      </c>
      <c r="F3797" t="s">
        <v>8</v>
      </c>
      <c r="G3797" t="s">
        <v>27</v>
      </c>
      <c r="H3797">
        <v>2014</v>
      </c>
      <c r="I3797">
        <v>1341</v>
      </c>
      <c r="J3797" t="s">
        <v>10</v>
      </c>
      <c r="K3797" t="str">
        <f>IF(AND(I3797&gt;600,I3797&lt;=1000),"600-1000CC",IF(AND(I3797&gt;1000,I3797&lt;=2000),"1000-2000CC",IF(AND(I3797&gt;2000,I3797&lt;=3000),"2000-3000CC",IF(AND(I3797&gt;3000,I3797&lt;=4000),"3000-4000CC",IF(AND(I3797&gt;4000,I3797&lt;=5000),"4000-5000CC",IF(AND(I3797&gt;5000,I3797&lt;=6000),"&gt;5000CC"))))))</f>
        <v>1000-2000CC</v>
      </c>
    </row>
    <row r="3798" spans="1:11" x14ac:dyDescent="0.3">
      <c r="A3798">
        <v>4239</v>
      </c>
      <c r="B3798" t="s">
        <v>1713</v>
      </c>
      <c r="C3798" s="10">
        <v>3.65</v>
      </c>
      <c r="D3798" s="3">
        <v>100135</v>
      </c>
      <c r="E3798" t="s">
        <v>12</v>
      </c>
      <c r="F3798" t="s">
        <v>8</v>
      </c>
      <c r="G3798" t="s">
        <v>9</v>
      </c>
      <c r="H3798">
        <v>2016</v>
      </c>
      <c r="I3798">
        <v>1950</v>
      </c>
      <c r="J3798" t="s">
        <v>10</v>
      </c>
      <c r="K3798" t="str">
        <f>IF(AND(I3798&gt;600,I3798&lt;=1000),"600-1000CC",IF(AND(I3798&gt;1000,I3798&lt;=2000),"1000-2000CC",IF(AND(I3798&gt;2000,I3798&lt;=3000),"2000-3000CC",IF(AND(I3798&gt;3000,I3798&lt;=4000),"3000-4000CC",IF(AND(I3798&gt;4000,I3798&lt;=5000),"4000-5000CC",IF(AND(I3798&gt;5000,I3798&lt;=6000),"&gt;5000CC"))))))</f>
        <v>1000-2000CC</v>
      </c>
    </row>
    <row r="3799" spans="1:11" x14ac:dyDescent="0.3">
      <c r="A3799">
        <v>4240</v>
      </c>
      <c r="B3799" t="s">
        <v>79</v>
      </c>
      <c r="C3799" s="10">
        <v>3.65</v>
      </c>
      <c r="D3799" s="3">
        <v>40955</v>
      </c>
      <c r="E3799" t="s">
        <v>12</v>
      </c>
      <c r="F3799" t="s">
        <v>8</v>
      </c>
      <c r="G3799" t="s">
        <v>27</v>
      </c>
      <c r="H3799">
        <v>2018</v>
      </c>
      <c r="I3799">
        <v>1248</v>
      </c>
      <c r="J3799" t="s">
        <v>10</v>
      </c>
      <c r="K3799" t="str">
        <f>IF(AND(I3799&gt;600,I3799&lt;=1000),"600-1000CC",IF(AND(I3799&gt;1000,I3799&lt;=2000),"1000-2000CC",IF(AND(I3799&gt;2000,I3799&lt;=3000),"2000-3000CC",IF(AND(I3799&gt;3000,I3799&lt;=4000),"3000-4000CC",IF(AND(I3799&gt;4000,I3799&lt;=5000),"4000-5000CC",IF(AND(I3799&gt;5000,I3799&lt;=6000),"&gt;5000CC"))))))</f>
        <v>1000-2000CC</v>
      </c>
    </row>
    <row r="3800" spans="1:11" x14ac:dyDescent="0.3">
      <c r="A3800">
        <v>4349</v>
      </c>
      <c r="B3800" t="s">
        <v>143</v>
      </c>
      <c r="C3800" s="10">
        <v>3.65</v>
      </c>
      <c r="D3800" s="3">
        <v>86754</v>
      </c>
      <c r="E3800" t="s">
        <v>12</v>
      </c>
      <c r="F3800" t="s">
        <v>8</v>
      </c>
      <c r="G3800" t="s">
        <v>9</v>
      </c>
      <c r="H3800">
        <v>2015</v>
      </c>
      <c r="I3800">
        <v>1998</v>
      </c>
      <c r="J3800" t="s">
        <v>10</v>
      </c>
      <c r="K3800" t="str">
        <f>IF(AND(I3800&gt;600,I3800&lt;=1000),"600-1000CC",IF(AND(I3800&gt;1000,I3800&lt;=2000),"1000-2000CC",IF(AND(I3800&gt;2000,I3800&lt;=3000),"2000-3000CC",IF(AND(I3800&gt;3000,I3800&lt;=4000),"3000-4000CC",IF(AND(I3800&gt;4000,I3800&lt;=5000),"4000-5000CC",IF(AND(I3800&gt;5000,I3800&lt;=6000),"&gt;5000CC"))))))</f>
        <v>1000-2000CC</v>
      </c>
    </row>
    <row r="3801" spans="1:11" x14ac:dyDescent="0.3">
      <c r="A3801">
        <v>4545</v>
      </c>
      <c r="B3801" t="s">
        <v>1766</v>
      </c>
      <c r="C3801" s="10">
        <v>3.65</v>
      </c>
      <c r="D3801" s="3">
        <v>18000</v>
      </c>
      <c r="E3801" t="s">
        <v>12</v>
      </c>
      <c r="F3801" t="s">
        <v>8</v>
      </c>
      <c r="G3801" t="s">
        <v>9</v>
      </c>
      <c r="H3801">
        <v>2019</v>
      </c>
      <c r="I3801">
        <v>1373</v>
      </c>
      <c r="J3801" t="s">
        <v>10</v>
      </c>
      <c r="K3801" t="str">
        <f>IF(AND(I3801&gt;600,I3801&lt;=1000),"600-1000CC",IF(AND(I3801&gt;1000,I3801&lt;=2000),"1000-2000CC",IF(AND(I3801&gt;2000,I3801&lt;=3000),"2000-3000CC",IF(AND(I3801&gt;3000,I3801&lt;=4000),"3000-4000CC",IF(AND(I3801&gt;4000,I3801&lt;=5000),"4000-5000CC",IF(AND(I3801&gt;5000,I3801&lt;=6000),"&gt;5000CC"))))))</f>
        <v>1000-2000CC</v>
      </c>
    </row>
    <row r="3802" spans="1:11" x14ac:dyDescent="0.3">
      <c r="A3802">
        <v>4784</v>
      </c>
      <c r="B3802" t="s">
        <v>1704</v>
      </c>
      <c r="C3802" s="10">
        <v>3.65</v>
      </c>
      <c r="D3802" s="3">
        <v>82990</v>
      </c>
      <c r="E3802" t="s">
        <v>7</v>
      </c>
      <c r="F3802" t="s">
        <v>8</v>
      </c>
      <c r="G3802" t="s">
        <v>9</v>
      </c>
      <c r="H3802">
        <v>2014</v>
      </c>
      <c r="I3802">
        <v>1497</v>
      </c>
      <c r="J3802" t="s">
        <v>10</v>
      </c>
      <c r="K3802" t="str">
        <f>IF(AND(I3802&gt;600,I3802&lt;=1000),"600-1000CC",IF(AND(I3802&gt;1000,I3802&lt;=2000),"1000-2000CC",IF(AND(I3802&gt;2000,I3802&lt;=3000),"2000-3000CC",IF(AND(I3802&gt;3000,I3802&lt;=4000),"3000-4000CC",IF(AND(I3802&gt;4000,I3802&lt;=5000),"4000-5000CC",IF(AND(I3802&gt;5000,I3802&lt;=6000),"&gt;5000CC"))))))</f>
        <v>1000-2000CC</v>
      </c>
    </row>
    <row r="3803" spans="1:11" x14ac:dyDescent="0.3">
      <c r="A3803">
        <v>4795</v>
      </c>
      <c r="B3803" t="s">
        <v>1810</v>
      </c>
      <c r="C3803" s="10">
        <v>3.65</v>
      </c>
      <c r="D3803" s="3">
        <v>80381</v>
      </c>
      <c r="E3803" t="s">
        <v>7</v>
      </c>
      <c r="F3803" t="s">
        <v>8</v>
      </c>
      <c r="G3803" t="s">
        <v>27</v>
      </c>
      <c r="H3803">
        <v>2017</v>
      </c>
      <c r="I3803">
        <v>1461</v>
      </c>
      <c r="J3803" t="s">
        <v>10</v>
      </c>
      <c r="K3803" t="str">
        <f>IF(AND(I3803&gt;600,I3803&lt;=1000),"600-1000CC",IF(AND(I3803&gt;1000,I3803&lt;=2000),"1000-2000CC",IF(AND(I3803&gt;2000,I3803&lt;=3000),"2000-3000CC",IF(AND(I3803&gt;3000,I3803&lt;=4000),"3000-4000CC",IF(AND(I3803&gt;4000,I3803&lt;=5000),"4000-5000CC",IF(AND(I3803&gt;5000,I3803&lt;=6000),"&gt;5000CC"))))))</f>
        <v>1000-2000CC</v>
      </c>
    </row>
    <row r="3804" spans="1:11" x14ac:dyDescent="0.3">
      <c r="A3804">
        <v>2180</v>
      </c>
      <c r="B3804" t="s">
        <v>79</v>
      </c>
      <c r="C3804" s="10">
        <v>3.64</v>
      </c>
      <c r="D3804" s="3">
        <v>68671</v>
      </c>
      <c r="E3804" t="s">
        <v>12</v>
      </c>
      <c r="F3804" t="s">
        <v>8</v>
      </c>
      <c r="G3804" t="s">
        <v>9</v>
      </c>
      <c r="H3804">
        <v>2016</v>
      </c>
      <c r="I3804">
        <v>1498</v>
      </c>
      <c r="J3804" t="s">
        <v>10</v>
      </c>
      <c r="K3804" t="str">
        <f>IF(AND(I3804&gt;600,I3804&lt;=1000),"600-1000CC",IF(AND(I3804&gt;1000,I3804&lt;=2000),"1000-2000CC",IF(AND(I3804&gt;2000,I3804&lt;=3000),"2000-3000CC",IF(AND(I3804&gt;3000,I3804&lt;=4000),"3000-4000CC",IF(AND(I3804&gt;4000,I3804&lt;=5000),"4000-5000CC",IF(AND(I3804&gt;5000,I3804&lt;=6000),"&gt;5000CC"))))))</f>
        <v>1000-2000CC</v>
      </c>
    </row>
    <row r="3805" spans="1:11" x14ac:dyDescent="0.3">
      <c r="A3805">
        <v>3782</v>
      </c>
      <c r="B3805" t="s">
        <v>1611</v>
      </c>
      <c r="C3805" s="10">
        <v>3.64</v>
      </c>
      <c r="D3805" s="3">
        <v>111810</v>
      </c>
      <c r="E3805" t="s">
        <v>7</v>
      </c>
      <c r="F3805" t="s">
        <v>8</v>
      </c>
      <c r="G3805" t="s">
        <v>9</v>
      </c>
      <c r="H3805">
        <v>2014</v>
      </c>
      <c r="I3805">
        <v>2179</v>
      </c>
      <c r="J3805" t="s">
        <v>10</v>
      </c>
      <c r="K3805" t="str">
        <f>IF(AND(I3805&gt;600,I3805&lt;=1000),"600-1000CC",IF(AND(I3805&gt;1000,I3805&lt;=2000),"1000-2000CC",IF(AND(I3805&gt;2000,I3805&lt;=3000),"2000-3000CC",IF(AND(I3805&gt;3000,I3805&lt;=4000),"3000-4000CC",IF(AND(I3805&gt;4000,I3805&lt;=5000),"4000-5000CC",IF(AND(I3805&gt;5000,I3805&lt;=6000),"&gt;5000CC"))))))</f>
        <v>2000-3000CC</v>
      </c>
    </row>
    <row r="3806" spans="1:11" x14ac:dyDescent="0.3">
      <c r="A3806">
        <v>4178</v>
      </c>
      <c r="B3806" t="s">
        <v>16</v>
      </c>
      <c r="C3806" s="10">
        <v>3.64</v>
      </c>
      <c r="D3806" s="3">
        <v>55783</v>
      </c>
      <c r="E3806" t="s">
        <v>12</v>
      </c>
      <c r="F3806" t="s">
        <v>8</v>
      </c>
      <c r="G3806" t="s">
        <v>27</v>
      </c>
      <c r="H3806">
        <v>2014</v>
      </c>
      <c r="I3806">
        <v>1497</v>
      </c>
      <c r="J3806" t="s">
        <v>10</v>
      </c>
      <c r="K3806" t="str">
        <f>IF(AND(I3806&gt;600,I3806&lt;=1000),"600-1000CC",IF(AND(I3806&gt;1000,I3806&lt;=2000),"1000-2000CC",IF(AND(I3806&gt;2000,I3806&lt;=3000),"2000-3000CC",IF(AND(I3806&gt;3000,I3806&lt;=4000),"3000-4000CC",IF(AND(I3806&gt;4000,I3806&lt;=5000),"4000-5000CC",IF(AND(I3806&gt;5000,I3806&lt;=6000),"&gt;5000CC"))))))</f>
        <v>1000-2000CC</v>
      </c>
    </row>
    <row r="3807" spans="1:11" x14ac:dyDescent="0.3">
      <c r="A3807">
        <v>4772</v>
      </c>
      <c r="B3807" t="s">
        <v>763</v>
      </c>
      <c r="C3807" s="10">
        <v>3.64</v>
      </c>
      <c r="D3807" s="3">
        <v>58766</v>
      </c>
      <c r="E3807" t="s">
        <v>12</v>
      </c>
      <c r="F3807" t="s">
        <v>8</v>
      </c>
      <c r="G3807" t="s">
        <v>9</v>
      </c>
      <c r="H3807">
        <v>2015</v>
      </c>
      <c r="I3807">
        <v>1248</v>
      </c>
      <c r="J3807" t="s">
        <v>10</v>
      </c>
      <c r="K3807" t="str">
        <f>IF(AND(I3807&gt;600,I3807&lt;=1000),"600-1000CC",IF(AND(I3807&gt;1000,I3807&lt;=2000),"1000-2000CC",IF(AND(I3807&gt;2000,I3807&lt;=3000),"2000-3000CC",IF(AND(I3807&gt;3000,I3807&lt;=4000),"3000-4000CC",IF(AND(I3807&gt;4000,I3807&lt;=5000),"4000-5000CC",IF(AND(I3807&gt;5000,I3807&lt;=6000),"&gt;5000CC"))))))</f>
        <v>1000-2000CC</v>
      </c>
    </row>
    <row r="3808" spans="1:11" x14ac:dyDescent="0.3">
      <c r="A3808">
        <v>5067</v>
      </c>
      <c r="B3808" t="s">
        <v>817</v>
      </c>
      <c r="C3808" s="10">
        <v>3.64</v>
      </c>
      <c r="D3808" s="3">
        <v>98890</v>
      </c>
      <c r="E3808" t="s">
        <v>12</v>
      </c>
      <c r="F3808" t="s">
        <v>8</v>
      </c>
      <c r="G3808" t="s">
        <v>27</v>
      </c>
      <c r="H3808">
        <v>2015</v>
      </c>
      <c r="I3808">
        <v>2143</v>
      </c>
      <c r="J3808" t="s">
        <v>10</v>
      </c>
      <c r="K3808" t="str">
        <f>IF(AND(I3808&gt;600,I3808&lt;=1000),"600-1000CC",IF(AND(I3808&gt;1000,I3808&lt;=2000),"1000-2000CC",IF(AND(I3808&gt;2000,I3808&lt;=3000),"2000-3000CC",IF(AND(I3808&gt;3000,I3808&lt;=4000),"3000-4000CC",IF(AND(I3808&gt;4000,I3808&lt;=5000),"4000-5000CC",IF(AND(I3808&gt;5000,I3808&lt;=6000),"&gt;5000CC"))))))</f>
        <v>2000-3000CC</v>
      </c>
    </row>
    <row r="3809" spans="1:11" x14ac:dyDescent="0.3">
      <c r="A3809">
        <v>4561</v>
      </c>
      <c r="B3809" t="s">
        <v>1769</v>
      </c>
      <c r="C3809" s="10">
        <v>3.63</v>
      </c>
      <c r="D3809" s="3">
        <v>152000</v>
      </c>
      <c r="E3809" t="s">
        <v>7</v>
      </c>
      <c r="F3809" t="s">
        <v>8</v>
      </c>
      <c r="G3809" t="s">
        <v>27</v>
      </c>
      <c r="H3809">
        <v>2013</v>
      </c>
      <c r="I3809">
        <v>2179</v>
      </c>
      <c r="J3809" t="s">
        <v>10</v>
      </c>
      <c r="K3809" t="str">
        <f>IF(AND(I3809&gt;600,I3809&lt;=1000),"600-1000CC",IF(AND(I3809&gt;1000,I3809&lt;=2000),"1000-2000CC",IF(AND(I3809&gt;2000,I3809&lt;=3000),"2000-3000CC",IF(AND(I3809&gt;3000,I3809&lt;=4000),"3000-4000CC",IF(AND(I3809&gt;4000,I3809&lt;=5000),"4000-5000CC",IF(AND(I3809&gt;5000,I3809&lt;=6000),"&gt;5000CC"))))))</f>
        <v>2000-3000CC</v>
      </c>
    </row>
    <row r="3810" spans="1:11" x14ac:dyDescent="0.3">
      <c r="A3810">
        <v>4986</v>
      </c>
      <c r="B3810" t="s">
        <v>425</v>
      </c>
      <c r="C3810" s="10">
        <v>3.63</v>
      </c>
      <c r="D3810" s="3">
        <v>38156</v>
      </c>
      <c r="E3810" t="s">
        <v>12</v>
      </c>
      <c r="F3810" t="s">
        <v>13</v>
      </c>
      <c r="G3810" t="s">
        <v>9</v>
      </c>
      <c r="H3810">
        <v>2015</v>
      </c>
      <c r="I3810">
        <v>1493</v>
      </c>
      <c r="J3810" t="s">
        <v>10</v>
      </c>
      <c r="K3810" t="str">
        <f>IF(AND(I3810&gt;600,I3810&lt;=1000),"600-1000CC",IF(AND(I3810&gt;1000,I3810&lt;=2000),"1000-2000CC",IF(AND(I3810&gt;2000,I3810&lt;=3000),"2000-3000CC",IF(AND(I3810&gt;3000,I3810&lt;=4000),"3000-4000CC",IF(AND(I3810&gt;4000,I3810&lt;=5000),"4000-5000CC",IF(AND(I3810&gt;5000,I3810&lt;=6000),"&gt;5000CC"))))))</f>
        <v>1000-2000CC</v>
      </c>
    </row>
    <row r="3811" spans="1:11" x14ac:dyDescent="0.3">
      <c r="A3811">
        <v>465</v>
      </c>
      <c r="B3811" t="s">
        <v>407</v>
      </c>
      <c r="C3811" s="10">
        <v>3.62</v>
      </c>
      <c r="D3811" s="3">
        <v>80000</v>
      </c>
      <c r="E3811" t="s">
        <v>12</v>
      </c>
      <c r="F3811" t="s">
        <v>8</v>
      </c>
      <c r="G3811" t="s">
        <v>75</v>
      </c>
      <c r="H3811">
        <v>2016</v>
      </c>
      <c r="I3811">
        <v>1196</v>
      </c>
      <c r="J3811" t="s">
        <v>10</v>
      </c>
      <c r="K3811" t="str">
        <f>IF(AND(I3811&gt;600,I3811&lt;=1000),"600-1000CC",IF(AND(I3811&gt;1000,I3811&lt;=2000),"1000-2000CC",IF(AND(I3811&gt;2000,I3811&lt;=3000),"2000-3000CC",IF(AND(I3811&gt;3000,I3811&lt;=4000),"3000-4000CC",IF(AND(I3811&gt;4000,I3811&lt;=5000),"4000-5000CC",IF(AND(I3811&gt;5000,I3811&lt;=6000),"&gt;5000CC"))))))</f>
        <v>1000-2000CC</v>
      </c>
    </row>
    <row r="3812" spans="1:11" x14ac:dyDescent="0.3">
      <c r="A3812">
        <v>2399</v>
      </c>
      <c r="B3812" t="s">
        <v>330</v>
      </c>
      <c r="C3812" s="10">
        <v>3.62</v>
      </c>
      <c r="D3812" s="3">
        <v>141692</v>
      </c>
      <c r="E3812" t="s">
        <v>12</v>
      </c>
      <c r="F3812" t="s">
        <v>8</v>
      </c>
      <c r="G3812" t="s">
        <v>9</v>
      </c>
      <c r="H3812">
        <v>2014</v>
      </c>
      <c r="I3812">
        <v>999</v>
      </c>
      <c r="J3812" t="s">
        <v>10</v>
      </c>
      <c r="K3812" t="str">
        <f>IF(AND(I3812&gt;600,I3812&lt;=1000),"600-1000CC",IF(AND(I3812&gt;1000,I3812&lt;=2000),"1000-2000CC",IF(AND(I3812&gt;2000,I3812&lt;=3000),"2000-3000CC",IF(AND(I3812&gt;3000,I3812&lt;=4000),"3000-4000CC",IF(AND(I3812&gt;4000,I3812&lt;=5000),"4000-5000CC",IF(AND(I3812&gt;5000,I3812&lt;=6000),"&gt;5000CC"))))))</f>
        <v>600-1000CC</v>
      </c>
    </row>
    <row r="3813" spans="1:11" x14ac:dyDescent="0.3">
      <c r="A3813">
        <v>3246</v>
      </c>
      <c r="B3813" t="s">
        <v>602</v>
      </c>
      <c r="C3813" s="10">
        <v>3.62</v>
      </c>
      <c r="D3813" s="3">
        <v>102141</v>
      </c>
      <c r="E3813" t="s">
        <v>7</v>
      </c>
      <c r="F3813" t="s">
        <v>8</v>
      </c>
      <c r="G3813" t="s">
        <v>27</v>
      </c>
      <c r="H3813">
        <v>2014</v>
      </c>
      <c r="I3813">
        <v>1498</v>
      </c>
      <c r="J3813" t="s">
        <v>10</v>
      </c>
      <c r="K3813" t="str">
        <f>IF(AND(I3813&gt;600,I3813&lt;=1000),"600-1000CC",IF(AND(I3813&gt;1000,I3813&lt;=2000),"1000-2000CC",IF(AND(I3813&gt;2000,I3813&lt;=3000),"2000-3000CC",IF(AND(I3813&gt;3000,I3813&lt;=4000),"3000-4000CC",IF(AND(I3813&gt;4000,I3813&lt;=5000),"4000-5000CC",IF(AND(I3813&gt;5000,I3813&lt;=6000),"&gt;5000CC"))))))</f>
        <v>1000-2000CC</v>
      </c>
    </row>
    <row r="3814" spans="1:11" x14ac:dyDescent="0.3">
      <c r="A3814">
        <v>3476</v>
      </c>
      <c r="B3814" t="s">
        <v>494</v>
      </c>
      <c r="C3814" s="10">
        <v>3.62</v>
      </c>
      <c r="D3814" s="3">
        <v>108590</v>
      </c>
      <c r="E3814" t="s">
        <v>12</v>
      </c>
      <c r="F3814" t="s">
        <v>8</v>
      </c>
      <c r="G3814" t="s">
        <v>9</v>
      </c>
      <c r="H3814">
        <v>2015</v>
      </c>
      <c r="I3814">
        <v>1197</v>
      </c>
      <c r="J3814" t="s">
        <v>10</v>
      </c>
      <c r="K3814" t="str">
        <f>IF(AND(I3814&gt;600,I3814&lt;=1000),"600-1000CC",IF(AND(I3814&gt;1000,I3814&lt;=2000),"1000-2000CC",IF(AND(I3814&gt;2000,I3814&lt;=3000),"2000-3000CC",IF(AND(I3814&gt;3000,I3814&lt;=4000),"3000-4000CC",IF(AND(I3814&gt;4000,I3814&lt;=5000),"4000-5000CC",IF(AND(I3814&gt;5000,I3814&lt;=6000),"&gt;5000CC"))))))</f>
        <v>1000-2000CC</v>
      </c>
    </row>
    <row r="3815" spans="1:11" x14ac:dyDescent="0.3">
      <c r="A3815">
        <v>778</v>
      </c>
      <c r="B3815" t="s">
        <v>25</v>
      </c>
      <c r="C3815" s="10">
        <v>3.61</v>
      </c>
      <c r="D3815" s="3">
        <v>48267</v>
      </c>
      <c r="E3815" t="s">
        <v>12</v>
      </c>
      <c r="F3815" t="s">
        <v>8</v>
      </c>
      <c r="G3815" t="s">
        <v>9</v>
      </c>
      <c r="H3815">
        <v>2011</v>
      </c>
      <c r="I3815">
        <v>1497</v>
      </c>
      <c r="J3815" t="s">
        <v>10</v>
      </c>
      <c r="K3815" t="str">
        <f>IF(AND(I3815&gt;600,I3815&lt;=1000),"600-1000CC",IF(AND(I3815&gt;1000,I3815&lt;=2000),"1000-2000CC",IF(AND(I3815&gt;2000,I3815&lt;=3000),"2000-3000CC",IF(AND(I3815&gt;3000,I3815&lt;=4000),"3000-4000CC",IF(AND(I3815&gt;4000,I3815&lt;=5000),"4000-5000CC",IF(AND(I3815&gt;5000,I3815&lt;=6000),"&gt;5000CC"))))))</f>
        <v>1000-2000CC</v>
      </c>
    </row>
    <row r="3816" spans="1:11" x14ac:dyDescent="0.3">
      <c r="A3816">
        <v>2952</v>
      </c>
      <c r="B3816" t="s">
        <v>762</v>
      </c>
      <c r="C3816" s="10">
        <v>3.61</v>
      </c>
      <c r="D3816" s="3">
        <v>159147</v>
      </c>
      <c r="E3816" t="s">
        <v>7</v>
      </c>
      <c r="F3816" t="s">
        <v>8</v>
      </c>
      <c r="G3816" t="s">
        <v>9</v>
      </c>
      <c r="H3816">
        <v>2014</v>
      </c>
      <c r="I3816">
        <v>1498</v>
      </c>
      <c r="J3816" t="s">
        <v>10</v>
      </c>
      <c r="K3816" t="str">
        <f>IF(AND(I3816&gt;600,I3816&lt;=1000),"600-1000CC",IF(AND(I3816&gt;1000,I3816&lt;=2000),"1000-2000CC",IF(AND(I3816&gt;2000,I3816&lt;=3000),"2000-3000CC",IF(AND(I3816&gt;3000,I3816&lt;=4000),"3000-4000CC",IF(AND(I3816&gt;4000,I3816&lt;=5000),"4000-5000CC",IF(AND(I3816&gt;5000,I3816&lt;=6000),"&gt;5000CC"))))))</f>
        <v>1000-2000CC</v>
      </c>
    </row>
    <row r="3817" spans="1:11" x14ac:dyDescent="0.3">
      <c r="A3817">
        <v>3459</v>
      </c>
      <c r="B3817" t="s">
        <v>354</v>
      </c>
      <c r="C3817" s="10">
        <v>3.61</v>
      </c>
      <c r="D3817" s="3">
        <v>26360</v>
      </c>
      <c r="E3817" t="s">
        <v>12</v>
      </c>
      <c r="F3817" t="s">
        <v>8</v>
      </c>
      <c r="G3817" t="s">
        <v>9</v>
      </c>
      <c r="H3817">
        <v>2019</v>
      </c>
      <c r="I3817">
        <v>1462</v>
      </c>
      <c r="J3817" t="s">
        <v>61</v>
      </c>
      <c r="K3817" t="str">
        <f>IF(AND(I3817&gt;600,I3817&lt;=1000),"600-1000CC",IF(AND(I3817&gt;1000,I3817&lt;=2000),"1000-2000CC",IF(AND(I3817&gt;2000,I3817&lt;=3000),"2000-3000CC",IF(AND(I3817&gt;3000,I3817&lt;=4000),"3000-4000CC",IF(AND(I3817&gt;4000,I3817&lt;=5000),"4000-5000CC",IF(AND(I3817&gt;5000,I3817&lt;=6000),"&gt;5000CC"))))))</f>
        <v>1000-2000CC</v>
      </c>
    </row>
    <row r="3818" spans="1:11" x14ac:dyDescent="0.3">
      <c r="A3818">
        <v>4324</v>
      </c>
      <c r="B3818" t="s">
        <v>1106</v>
      </c>
      <c r="C3818" s="10">
        <v>3.61</v>
      </c>
      <c r="D3818" s="3">
        <v>53416</v>
      </c>
      <c r="E3818" t="s">
        <v>7</v>
      </c>
      <c r="F3818" t="s">
        <v>8</v>
      </c>
      <c r="G3818" t="s">
        <v>27</v>
      </c>
      <c r="H3818">
        <v>2012</v>
      </c>
      <c r="I3818">
        <v>1197</v>
      </c>
      <c r="J3818" t="s">
        <v>10</v>
      </c>
      <c r="K3818" t="str">
        <f>IF(AND(I3818&gt;600,I3818&lt;=1000),"600-1000CC",IF(AND(I3818&gt;1000,I3818&lt;=2000),"1000-2000CC",IF(AND(I3818&gt;2000,I3818&lt;=3000),"2000-3000CC",IF(AND(I3818&gt;3000,I3818&lt;=4000),"3000-4000CC",IF(AND(I3818&gt;4000,I3818&lt;=5000),"4000-5000CC",IF(AND(I3818&gt;5000,I3818&lt;=6000),"&gt;5000CC"))))))</f>
        <v>1000-2000CC</v>
      </c>
    </row>
    <row r="3819" spans="1:11" x14ac:dyDescent="0.3">
      <c r="A3819">
        <v>4773</v>
      </c>
      <c r="B3819" t="s">
        <v>32</v>
      </c>
      <c r="C3819" s="10">
        <v>3.61</v>
      </c>
      <c r="D3819" s="3">
        <v>74886</v>
      </c>
      <c r="E3819" t="s">
        <v>12</v>
      </c>
      <c r="F3819" t="s">
        <v>8</v>
      </c>
      <c r="G3819" t="s">
        <v>9</v>
      </c>
      <c r="H3819">
        <v>2014</v>
      </c>
      <c r="I3819">
        <v>1497</v>
      </c>
      <c r="J3819" t="s">
        <v>10</v>
      </c>
      <c r="K3819" t="str">
        <f>IF(AND(I3819&gt;600,I3819&lt;=1000),"600-1000CC",IF(AND(I3819&gt;1000,I3819&lt;=2000),"1000-2000CC",IF(AND(I3819&gt;2000,I3819&lt;=3000),"2000-3000CC",IF(AND(I3819&gt;3000,I3819&lt;=4000),"3000-4000CC",IF(AND(I3819&gt;4000,I3819&lt;=5000),"4000-5000CC",IF(AND(I3819&gt;5000,I3819&lt;=6000),"&gt;5000CC"))))))</f>
        <v>1000-2000CC</v>
      </c>
    </row>
    <row r="3820" spans="1:11" x14ac:dyDescent="0.3">
      <c r="A3820">
        <v>578</v>
      </c>
      <c r="B3820" t="s">
        <v>484</v>
      </c>
      <c r="C3820" s="10">
        <v>3.6</v>
      </c>
      <c r="D3820" s="3">
        <v>59000</v>
      </c>
      <c r="E3820" t="s">
        <v>12</v>
      </c>
      <c r="F3820" t="s">
        <v>8</v>
      </c>
      <c r="G3820" t="s">
        <v>9</v>
      </c>
      <c r="H3820">
        <v>2013</v>
      </c>
      <c r="I3820">
        <v>1199</v>
      </c>
      <c r="J3820" t="s">
        <v>10</v>
      </c>
      <c r="K3820" t="str">
        <f>IF(AND(I3820&gt;600,I3820&lt;=1000),"600-1000CC",IF(AND(I3820&gt;1000,I3820&lt;=2000),"1000-2000CC",IF(AND(I3820&gt;2000,I3820&lt;=3000),"2000-3000CC",IF(AND(I3820&gt;3000,I3820&lt;=4000),"3000-4000CC",IF(AND(I3820&gt;4000,I3820&lt;=5000),"4000-5000CC",IF(AND(I3820&gt;5000,I3820&lt;=6000),"&gt;5000CC"))))))</f>
        <v>1000-2000CC</v>
      </c>
    </row>
    <row r="3821" spans="1:11" x14ac:dyDescent="0.3">
      <c r="A3821">
        <v>982</v>
      </c>
      <c r="B3821" t="s">
        <v>354</v>
      </c>
      <c r="C3821" s="10">
        <v>3.6</v>
      </c>
      <c r="D3821" s="3">
        <v>49000</v>
      </c>
      <c r="E3821" t="s">
        <v>12</v>
      </c>
      <c r="F3821" t="s">
        <v>8</v>
      </c>
      <c r="G3821" t="s">
        <v>9</v>
      </c>
      <c r="H3821">
        <v>2018</v>
      </c>
      <c r="I3821">
        <v>1497</v>
      </c>
      <c r="J3821" t="s">
        <v>10</v>
      </c>
      <c r="K3821" t="str">
        <f>IF(AND(I3821&gt;600,I3821&lt;=1000),"600-1000CC",IF(AND(I3821&gt;1000,I3821&lt;=2000),"1000-2000CC",IF(AND(I3821&gt;2000,I3821&lt;=3000),"2000-3000CC",IF(AND(I3821&gt;3000,I3821&lt;=4000),"3000-4000CC",IF(AND(I3821&gt;4000,I3821&lt;=5000),"4000-5000CC",IF(AND(I3821&gt;5000,I3821&lt;=6000),"&gt;5000CC"))))))</f>
        <v>1000-2000CC</v>
      </c>
    </row>
    <row r="3822" spans="1:11" x14ac:dyDescent="0.3">
      <c r="A3822">
        <v>1316</v>
      </c>
      <c r="B3822" t="s">
        <v>867</v>
      </c>
      <c r="C3822" s="10">
        <v>3.6</v>
      </c>
      <c r="D3822" s="3">
        <v>85000</v>
      </c>
      <c r="E3822" t="s">
        <v>12</v>
      </c>
      <c r="F3822" t="s">
        <v>8</v>
      </c>
      <c r="G3822" t="s">
        <v>9</v>
      </c>
      <c r="H3822">
        <v>2014</v>
      </c>
      <c r="I3822">
        <v>1248</v>
      </c>
      <c r="J3822" t="s">
        <v>10</v>
      </c>
      <c r="K3822" t="str">
        <f>IF(AND(I3822&gt;600,I3822&lt;=1000),"600-1000CC",IF(AND(I3822&gt;1000,I3822&lt;=2000),"1000-2000CC",IF(AND(I3822&gt;2000,I3822&lt;=3000),"2000-3000CC",IF(AND(I3822&gt;3000,I3822&lt;=4000),"3000-4000CC",IF(AND(I3822&gt;4000,I3822&lt;=5000),"4000-5000CC",IF(AND(I3822&gt;5000,I3822&lt;=6000),"&gt;5000CC"))))))</f>
        <v>1000-2000CC</v>
      </c>
    </row>
    <row r="3823" spans="1:11" x14ac:dyDescent="0.3">
      <c r="A3823">
        <v>2113</v>
      </c>
      <c r="B3823" t="s">
        <v>1118</v>
      </c>
      <c r="C3823" s="10">
        <v>3.6</v>
      </c>
      <c r="D3823" s="3">
        <v>90000</v>
      </c>
      <c r="E3823" t="s">
        <v>12</v>
      </c>
      <c r="F3823" t="s">
        <v>8</v>
      </c>
      <c r="G3823" t="s">
        <v>27</v>
      </c>
      <c r="H3823">
        <v>2016</v>
      </c>
      <c r="I3823">
        <v>1586</v>
      </c>
      <c r="J3823" t="s">
        <v>10</v>
      </c>
      <c r="K3823" t="str">
        <f>IF(AND(I3823&gt;600,I3823&lt;=1000),"600-1000CC",IF(AND(I3823&gt;1000,I3823&lt;=2000),"1000-2000CC",IF(AND(I3823&gt;2000,I3823&lt;=3000),"2000-3000CC",IF(AND(I3823&gt;3000,I3823&lt;=4000),"3000-4000CC",IF(AND(I3823&gt;4000,I3823&lt;=5000),"4000-5000CC",IF(AND(I3823&gt;5000,I3823&lt;=6000),"&gt;5000CC"))))))</f>
        <v>1000-2000CC</v>
      </c>
    </row>
    <row r="3824" spans="1:11" x14ac:dyDescent="0.3">
      <c r="A3824">
        <v>2223</v>
      </c>
      <c r="B3824" t="s">
        <v>1154</v>
      </c>
      <c r="C3824" s="10">
        <v>3.6</v>
      </c>
      <c r="D3824" s="3">
        <v>103000</v>
      </c>
      <c r="E3824" t="s">
        <v>7</v>
      </c>
      <c r="F3824" t="s">
        <v>8</v>
      </c>
      <c r="G3824" t="s">
        <v>9</v>
      </c>
      <c r="H3824">
        <v>2012</v>
      </c>
      <c r="I3824">
        <v>1373</v>
      </c>
      <c r="J3824" t="s">
        <v>61</v>
      </c>
      <c r="K3824" t="str">
        <f>IF(AND(I3824&gt;600,I3824&lt;=1000),"600-1000CC",IF(AND(I3824&gt;1000,I3824&lt;=2000),"1000-2000CC",IF(AND(I3824&gt;2000,I3824&lt;=3000),"2000-3000CC",IF(AND(I3824&gt;3000,I3824&lt;=4000),"3000-4000CC",IF(AND(I3824&gt;4000,I3824&lt;=5000),"4000-5000CC",IF(AND(I3824&gt;5000,I3824&lt;=6000),"&gt;5000CC"))))))</f>
        <v>1000-2000CC</v>
      </c>
    </row>
    <row r="3825" spans="1:11" x14ac:dyDescent="0.3">
      <c r="A3825">
        <v>2475</v>
      </c>
      <c r="B3825" t="s">
        <v>330</v>
      </c>
      <c r="C3825" s="10">
        <v>3.6</v>
      </c>
      <c r="D3825" s="3">
        <v>35315</v>
      </c>
      <c r="E3825" t="s">
        <v>12</v>
      </c>
      <c r="F3825" t="s">
        <v>8</v>
      </c>
      <c r="G3825" t="s">
        <v>9</v>
      </c>
      <c r="H3825">
        <v>2013</v>
      </c>
      <c r="I3825">
        <v>1396</v>
      </c>
      <c r="J3825" t="s">
        <v>10</v>
      </c>
      <c r="K3825" t="str">
        <f>IF(AND(I3825&gt;600,I3825&lt;=1000),"600-1000CC",IF(AND(I3825&gt;1000,I3825&lt;=2000),"1000-2000CC",IF(AND(I3825&gt;2000,I3825&lt;=3000),"2000-3000CC",IF(AND(I3825&gt;3000,I3825&lt;=4000),"3000-4000CC",IF(AND(I3825&gt;4000,I3825&lt;=5000),"4000-5000CC",IF(AND(I3825&gt;5000,I3825&lt;=6000),"&gt;5000CC"))))))</f>
        <v>1000-2000CC</v>
      </c>
    </row>
    <row r="3826" spans="1:11" x14ac:dyDescent="0.3">
      <c r="A3826">
        <v>2563</v>
      </c>
      <c r="B3826" t="s">
        <v>995</v>
      </c>
      <c r="C3826" s="10">
        <v>3.6</v>
      </c>
      <c r="D3826" s="3">
        <v>20000</v>
      </c>
      <c r="E3826" t="s">
        <v>7</v>
      </c>
      <c r="F3826" t="s">
        <v>8</v>
      </c>
      <c r="G3826" t="s">
        <v>27</v>
      </c>
      <c r="H3826">
        <v>2017</v>
      </c>
      <c r="I3826">
        <v>1198</v>
      </c>
      <c r="J3826" t="s">
        <v>289</v>
      </c>
      <c r="K3826" t="str">
        <f>IF(AND(I3826&gt;600,I3826&lt;=1000),"600-1000CC",IF(AND(I3826&gt;1000,I3826&lt;=2000),"1000-2000CC",IF(AND(I3826&gt;2000,I3826&lt;=3000),"2000-3000CC",IF(AND(I3826&gt;3000,I3826&lt;=4000),"3000-4000CC",IF(AND(I3826&gt;4000,I3826&lt;=5000),"4000-5000CC",IF(AND(I3826&gt;5000,I3826&lt;=6000),"&gt;5000CC"))))))</f>
        <v>1000-2000CC</v>
      </c>
    </row>
    <row r="3827" spans="1:11" x14ac:dyDescent="0.3">
      <c r="A3827">
        <v>2849</v>
      </c>
      <c r="B3827" t="s">
        <v>1307</v>
      </c>
      <c r="C3827" s="10">
        <v>3.6</v>
      </c>
      <c r="D3827" s="3">
        <v>80000</v>
      </c>
      <c r="E3827" t="s">
        <v>12</v>
      </c>
      <c r="F3827" t="s">
        <v>8</v>
      </c>
      <c r="G3827" t="s">
        <v>27</v>
      </c>
      <c r="H3827">
        <v>2010</v>
      </c>
      <c r="I3827">
        <v>1461</v>
      </c>
      <c r="J3827" t="s">
        <v>10</v>
      </c>
      <c r="K3827" t="str">
        <f>IF(AND(I3827&gt;600,I3827&lt;=1000),"600-1000CC",IF(AND(I3827&gt;1000,I3827&lt;=2000),"1000-2000CC",IF(AND(I3827&gt;2000,I3827&lt;=3000),"2000-3000CC",IF(AND(I3827&gt;3000,I3827&lt;=4000),"3000-4000CC",IF(AND(I3827&gt;4000,I3827&lt;=5000),"4000-5000CC",IF(AND(I3827&gt;5000,I3827&lt;=6000),"&gt;5000CC"))))))</f>
        <v>1000-2000CC</v>
      </c>
    </row>
    <row r="3828" spans="1:11" x14ac:dyDescent="0.3">
      <c r="A3828">
        <v>3017</v>
      </c>
      <c r="B3828" t="s">
        <v>407</v>
      </c>
      <c r="C3828" s="10">
        <v>3.6</v>
      </c>
      <c r="D3828" s="3">
        <v>80000</v>
      </c>
      <c r="E3828" t="s">
        <v>12</v>
      </c>
      <c r="F3828" t="s">
        <v>8</v>
      </c>
      <c r="G3828" t="s">
        <v>75</v>
      </c>
      <c r="H3828">
        <v>2015</v>
      </c>
      <c r="I3828">
        <v>1950</v>
      </c>
      <c r="J3828" t="s">
        <v>10</v>
      </c>
      <c r="K3828" t="str">
        <f>IF(AND(I3828&gt;600,I3828&lt;=1000),"600-1000CC",IF(AND(I3828&gt;1000,I3828&lt;=2000),"1000-2000CC",IF(AND(I3828&gt;2000,I3828&lt;=3000),"2000-3000CC",IF(AND(I3828&gt;3000,I3828&lt;=4000),"3000-4000CC",IF(AND(I3828&gt;4000,I3828&lt;=5000),"4000-5000CC",IF(AND(I3828&gt;5000,I3828&lt;=6000),"&gt;5000CC"))))))</f>
        <v>1000-2000CC</v>
      </c>
    </row>
    <row r="3829" spans="1:11" x14ac:dyDescent="0.3">
      <c r="A3829">
        <v>3435</v>
      </c>
      <c r="B3829" t="s">
        <v>755</v>
      </c>
      <c r="C3829" s="10">
        <v>3.6</v>
      </c>
      <c r="D3829" s="3">
        <v>97497</v>
      </c>
      <c r="E3829" t="s">
        <v>7</v>
      </c>
      <c r="F3829" t="s">
        <v>8</v>
      </c>
      <c r="G3829" t="s">
        <v>9</v>
      </c>
      <c r="H3829">
        <v>2016</v>
      </c>
      <c r="I3829">
        <v>1498</v>
      </c>
      <c r="J3829" t="s">
        <v>10</v>
      </c>
      <c r="K3829" t="str">
        <f>IF(AND(I3829&gt;600,I3829&lt;=1000),"600-1000CC",IF(AND(I3829&gt;1000,I3829&lt;=2000),"1000-2000CC",IF(AND(I3829&gt;2000,I3829&lt;=3000),"2000-3000CC",IF(AND(I3829&gt;3000,I3829&lt;=4000),"3000-4000CC",IF(AND(I3829&gt;4000,I3829&lt;=5000),"4000-5000CC",IF(AND(I3829&gt;5000,I3829&lt;=6000),"&gt;5000CC"))))))</f>
        <v>1000-2000CC</v>
      </c>
    </row>
    <row r="3830" spans="1:11" x14ac:dyDescent="0.3">
      <c r="A3830">
        <v>3636</v>
      </c>
      <c r="B3830" t="s">
        <v>189</v>
      </c>
      <c r="C3830" s="10">
        <v>3.6</v>
      </c>
      <c r="D3830" s="3">
        <v>50000</v>
      </c>
      <c r="E3830" t="s">
        <v>12</v>
      </c>
      <c r="F3830" t="s">
        <v>8</v>
      </c>
      <c r="G3830" t="s">
        <v>75</v>
      </c>
      <c r="H3830">
        <v>2018</v>
      </c>
      <c r="I3830">
        <v>1497</v>
      </c>
      <c r="J3830" t="s">
        <v>289</v>
      </c>
      <c r="K3830" t="str">
        <f>IF(AND(I3830&gt;600,I3830&lt;=1000),"600-1000CC",IF(AND(I3830&gt;1000,I3830&lt;=2000),"1000-2000CC",IF(AND(I3830&gt;2000,I3830&lt;=3000),"2000-3000CC",IF(AND(I3830&gt;3000,I3830&lt;=4000),"3000-4000CC",IF(AND(I3830&gt;4000,I3830&lt;=5000),"4000-5000CC",IF(AND(I3830&gt;5000,I3830&lt;=6000),"&gt;5000CC"))))))</f>
        <v>1000-2000CC</v>
      </c>
    </row>
    <row r="3831" spans="1:11" x14ac:dyDescent="0.3">
      <c r="A3831">
        <v>3916</v>
      </c>
      <c r="B3831" t="s">
        <v>494</v>
      </c>
      <c r="C3831" s="10">
        <v>3.6</v>
      </c>
      <c r="D3831" s="3">
        <v>61560</v>
      </c>
      <c r="E3831" t="s">
        <v>12</v>
      </c>
      <c r="F3831" t="s">
        <v>8</v>
      </c>
      <c r="G3831" t="s">
        <v>27</v>
      </c>
      <c r="H3831">
        <v>2015</v>
      </c>
      <c r="I3831">
        <v>1396</v>
      </c>
      <c r="J3831" t="s">
        <v>10</v>
      </c>
      <c r="K3831" t="str">
        <f>IF(AND(I3831&gt;600,I3831&lt;=1000),"600-1000CC",IF(AND(I3831&gt;1000,I3831&lt;=2000),"1000-2000CC",IF(AND(I3831&gt;2000,I3831&lt;=3000),"2000-3000CC",IF(AND(I3831&gt;3000,I3831&lt;=4000),"3000-4000CC",IF(AND(I3831&gt;4000,I3831&lt;=5000),"4000-5000CC",IF(AND(I3831&gt;5000,I3831&lt;=6000),"&gt;5000CC"))))))</f>
        <v>1000-2000CC</v>
      </c>
    </row>
    <row r="3832" spans="1:11" x14ac:dyDescent="0.3">
      <c r="A3832">
        <v>4421</v>
      </c>
      <c r="B3832" t="s">
        <v>930</v>
      </c>
      <c r="C3832" s="10">
        <v>3.6</v>
      </c>
      <c r="D3832" s="3">
        <v>100000</v>
      </c>
      <c r="E3832" t="s">
        <v>7</v>
      </c>
      <c r="F3832" t="s">
        <v>8</v>
      </c>
      <c r="G3832" t="s">
        <v>27</v>
      </c>
      <c r="H3832">
        <v>2014</v>
      </c>
      <c r="I3832">
        <v>1497</v>
      </c>
      <c r="J3832" t="s">
        <v>10</v>
      </c>
      <c r="K3832" t="str">
        <f>IF(AND(I3832&gt;600,I3832&lt;=1000),"600-1000CC",IF(AND(I3832&gt;1000,I3832&lt;=2000),"1000-2000CC",IF(AND(I3832&gt;2000,I3832&lt;=3000),"2000-3000CC",IF(AND(I3832&gt;3000,I3832&lt;=4000),"3000-4000CC",IF(AND(I3832&gt;4000,I3832&lt;=5000),"4000-5000CC",IF(AND(I3832&gt;5000,I3832&lt;=6000),"&gt;5000CC"))))))</f>
        <v>1000-2000CC</v>
      </c>
    </row>
    <row r="3833" spans="1:11" x14ac:dyDescent="0.3">
      <c r="A3833">
        <v>4306</v>
      </c>
      <c r="B3833" t="s">
        <v>44</v>
      </c>
      <c r="C3833" s="10">
        <v>3.59</v>
      </c>
      <c r="D3833" s="3">
        <v>69470</v>
      </c>
      <c r="E3833" t="s">
        <v>12</v>
      </c>
      <c r="F3833" t="s">
        <v>8</v>
      </c>
      <c r="G3833" t="s">
        <v>9</v>
      </c>
      <c r="H3833">
        <v>2015</v>
      </c>
      <c r="I3833">
        <v>1582</v>
      </c>
      <c r="J3833" t="s">
        <v>10</v>
      </c>
      <c r="K3833" t="str">
        <f>IF(AND(I3833&gt;600,I3833&lt;=1000),"600-1000CC",IF(AND(I3833&gt;1000,I3833&lt;=2000),"1000-2000CC",IF(AND(I3833&gt;2000,I3833&lt;=3000),"2000-3000CC",IF(AND(I3833&gt;3000,I3833&lt;=4000),"3000-4000CC",IF(AND(I3833&gt;4000,I3833&lt;=5000),"4000-5000CC",IF(AND(I3833&gt;5000,I3833&lt;=6000),"&gt;5000CC"))))))</f>
        <v>1000-2000CC</v>
      </c>
    </row>
    <row r="3834" spans="1:11" x14ac:dyDescent="0.3">
      <c r="A3834">
        <v>4392</v>
      </c>
      <c r="B3834" t="s">
        <v>44</v>
      </c>
      <c r="C3834" s="10">
        <v>3.59</v>
      </c>
      <c r="D3834" s="3">
        <v>51927</v>
      </c>
      <c r="E3834" t="s">
        <v>12</v>
      </c>
      <c r="F3834" t="s">
        <v>8</v>
      </c>
      <c r="G3834" t="s">
        <v>27</v>
      </c>
      <c r="H3834">
        <v>2016</v>
      </c>
      <c r="I3834">
        <v>814</v>
      </c>
      <c r="J3834" t="s">
        <v>10</v>
      </c>
      <c r="K3834" t="str">
        <f>IF(AND(I3834&gt;600,I3834&lt;=1000),"600-1000CC",IF(AND(I3834&gt;1000,I3834&lt;=2000),"1000-2000CC",IF(AND(I3834&gt;2000,I3834&lt;=3000),"2000-3000CC",IF(AND(I3834&gt;3000,I3834&lt;=4000),"3000-4000CC",IF(AND(I3834&gt;4000,I3834&lt;=5000),"4000-5000CC",IF(AND(I3834&gt;5000,I3834&lt;=6000),"&gt;5000CC"))))))</f>
        <v>600-1000CC</v>
      </c>
    </row>
    <row r="3835" spans="1:11" x14ac:dyDescent="0.3">
      <c r="A3835">
        <v>3512</v>
      </c>
      <c r="B3835" t="s">
        <v>657</v>
      </c>
      <c r="C3835" s="10">
        <v>3.58</v>
      </c>
      <c r="D3835" s="3">
        <v>89337</v>
      </c>
      <c r="E3835" t="s">
        <v>12</v>
      </c>
      <c r="F3835" t="s">
        <v>13</v>
      </c>
      <c r="G3835" t="s">
        <v>9</v>
      </c>
      <c r="H3835">
        <v>2015</v>
      </c>
      <c r="I3835">
        <v>1495</v>
      </c>
      <c r="J3835" t="s">
        <v>53</v>
      </c>
      <c r="K3835" t="str">
        <f>IF(AND(I3835&gt;600,I3835&lt;=1000),"600-1000CC",IF(AND(I3835&gt;1000,I3835&lt;=2000),"1000-2000CC",IF(AND(I3835&gt;2000,I3835&lt;=3000),"2000-3000CC",IF(AND(I3835&gt;3000,I3835&lt;=4000),"3000-4000CC",IF(AND(I3835&gt;4000,I3835&lt;=5000),"4000-5000CC",IF(AND(I3835&gt;5000,I3835&lt;=6000),"&gt;5000CC"))))))</f>
        <v>1000-2000CC</v>
      </c>
    </row>
    <row r="3836" spans="1:11" x14ac:dyDescent="0.3">
      <c r="A3836">
        <v>4336</v>
      </c>
      <c r="B3836" t="s">
        <v>478</v>
      </c>
      <c r="C3836" s="10">
        <v>3.58</v>
      </c>
      <c r="D3836" s="3">
        <v>46491</v>
      </c>
      <c r="E3836" t="s">
        <v>12</v>
      </c>
      <c r="F3836" t="s">
        <v>13</v>
      </c>
      <c r="G3836" t="s">
        <v>9</v>
      </c>
      <c r="H3836">
        <v>2016</v>
      </c>
      <c r="I3836">
        <v>1956</v>
      </c>
      <c r="J3836" t="s">
        <v>10</v>
      </c>
      <c r="K3836" t="str">
        <f>IF(AND(I3836&gt;600,I3836&lt;=1000),"600-1000CC",IF(AND(I3836&gt;1000,I3836&lt;=2000),"1000-2000CC",IF(AND(I3836&gt;2000,I3836&lt;=3000),"2000-3000CC",IF(AND(I3836&gt;3000,I3836&lt;=4000),"3000-4000CC",IF(AND(I3836&gt;4000,I3836&lt;=5000),"4000-5000CC",IF(AND(I3836&gt;5000,I3836&lt;=6000),"&gt;5000CC"))))))</f>
        <v>1000-2000CC</v>
      </c>
    </row>
    <row r="3837" spans="1:11" x14ac:dyDescent="0.3">
      <c r="A3837">
        <v>4547</v>
      </c>
      <c r="B3837" t="s">
        <v>287</v>
      </c>
      <c r="C3837" s="10">
        <v>3.58</v>
      </c>
      <c r="D3837" s="3">
        <v>104911</v>
      </c>
      <c r="E3837" t="s">
        <v>12</v>
      </c>
      <c r="F3837" t="s">
        <v>8</v>
      </c>
      <c r="G3837" t="s">
        <v>9</v>
      </c>
      <c r="H3837">
        <v>2019</v>
      </c>
      <c r="I3837">
        <v>1199</v>
      </c>
      <c r="J3837" t="s">
        <v>10</v>
      </c>
      <c r="K3837" t="str">
        <f>IF(AND(I3837&gt;600,I3837&lt;=1000),"600-1000CC",IF(AND(I3837&gt;1000,I3837&lt;=2000),"1000-2000CC",IF(AND(I3837&gt;2000,I3837&lt;=3000),"2000-3000CC",IF(AND(I3837&gt;3000,I3837&lt;=4000),"3000-4000CC",IF(AND(I3837&gt;4000,I3837&lt;=5000),"4000-5000CC",IF(AND(I3837&gt;5000,I3837&lt;=6000),"&gt;5000CC"))))))</f>
        <v>1000-2000CC</v>
      </c>
    </row>
    <row r="3838" spans="1:11" x14ac:dyDescent="0.3">
      <c r="A3838">
        <v>5142</v>
      </c>
      <c r="B3838" t="s">
        <v>728</v>
      </c>
      <c r="C3838" s="10">
        <v>3.58</v>
      </c>
      <c r="D3838" s="3">
        <v>71834</v>
      </c>
      <c r="E3838" t="s">
        <v>12</v>
      </c>
      <c r="F3838" t="s">
        <v>8</v>
      </c>
      <c r="G3838" t="s">
        <v>9</v>
      </c>
      <c r="H3838">
        <v>2016</v>
      </c>
      <c r="I3838">
        <v>1373</v>
      </c>
      <c r="J3838" t="s">
        <v>10</v>
      </c>
      <c r="K3838" t="str">
        <f>IF(AND(I3838&gt;600,I3838&lt;=1000),"600-1000CC",IF(AND(I3838&gt;1000,I3838&lt;=2000),"1000-2000CC",IF(AND(I3838&gt;2000,I3838&lt;=3000),"2000-3000CC",IF(AND(I3838&gt;3000,I3838&lt;=4000),"3000-4000CC",IF(AND(I3838&gt;4000,I3838&lt;=5000),"4000-5000CC",IF(AND(I3838&gt;5000,I3838&lt;=6000),"&gt;5000CC"))))))</f>
        <v>1000-2000CC</v>
      </c>
    </row>
    <row r="3839" spans="1:11" x14ac:dyDescent="0.3">
      <c r="A3839">
        <v>2559</v>
      </c>
      <c r="B3839" t="s">
        <v>48</v>
      </c>
      <c r="C3839" s="10">
        <v>3.57</v>
      </c>
      <c r="D3839" s="3">
        <v>5000</v>
      </c>
      <c r="E3839" t="s">
        <v>12</v>
      </c>
      <c r="F3839" t="s">
        <v>8</v>
      </c>
      <c r="G3839" t="s">
        <v>9</v>
      </c>
      <c r="H3839">
        <v>2018</v>
      </c>
      <c r="I3839">
        <v>1198</v>
      </c>
      <c r="J3839" t="s">
        <v>10</v>
      </c>
      <c r="K3839" t="str">
        <f>IF(AND(I3839&gt;600,I3839&lt;=1000),"600-1000CC",IF(AND(I3839&gt;1000,I3839&lt;=2000),"1000-2000CC",IF(AND(I3839&gt;2000,I3839&lt;=3000),"2000-3000CC",IF(AND(I3839&gt;3000,I3839&lt;=4000),"3000-4000CC",IF(AND(I3839&gt;4000,I3839&lt;=5000),"4000-5000CC",IF(AND(I3839&gt;5000,I3839&lt;=6000),"&gt;5000CC"))))))</f>
        <v>1000-2000CC</v>
      </c>
    </row>
    <row r="3840" spans="1:11" x14ac:dyDescent="0.3">
      <c r="A3840">
        <v>4954</v>
      </c>
      <c r="B3840" t="s">
        <v>936</v>
      </c>
      <c r="C3840" s="10">
        <v>3.57</v>
      </c>
      <c r="D3840" s="3">
        <v>128383</v>
      </c>
      <c r="E3840" t="s">
        <v>7</v>
      </c>
      <c r="F3840" t="s">
        <v>8</v>
      </c>
      <c r="G3840" t="s">
        <v>27</v>
      </c>
      <c r="H3840">
        <v>2013</v>
      </c>
      <c r="I3840">
        <v>1120</v>
      </c>
      <c r="J3840" t="s">
        <v>10</v>
      </c>
      <c r="K3840" t="str">
        <f>IF(AND(I3840&gt;600,I3840&lt;=1000),"600-1000CC",IF(AND(I3840&gt;1000,I3840&lt;=2000),"1000-2000CC",IF(AND(I3840&gt;2000,I3840&lt;=3000),"2000-3000CC",IF(AND(I3840&gt;3000,I3840&lt;=4000),"3000-4000CC",IF(AND(I3840&gt;4000,I3840&lt;=5000),"4000-5000CC",IF(AND(I3840&gt;5000,I3840&lt;=6000),"&gt;5000CC"))))))</f>
        <v>1000-2000CC</v>
      </c>
    </row>
    <row r="3841" spans="1:11" x14ac:dyDescent="0.3">
      <c r="A3841">
        <v>4972</v>
      </c>
      <c r="B3841" t="s">
        <v>936</v>
      </c>
      <c r="C3841" s="10">
        <v>3.57</v>
      </c>
      <c r="D3841" s="3">
        <v>123420</v>
      </c>
      <c r="E3841" t="s">
        <v>7</v>
      </c>
      <c r="F3841" t="s">
        <v>8</v>
      </c>
      <c r="G3841" t="s">
        <v>9</v>
      </c>
      <c r="H3841">
        <v>2013</v>
      </c>
      <c r="I3841">
        <v>1197</v>
      </c>
      <c r="J3841" t="s">
        <v>10</v>
      </c>
      <c r="K3841" t="str">
        <f>IF(AND(I3841&gt;600,I3841&lt;=1000),"600-1000CC",IF(AND(I3841&gt;1000,I3841&lt;=2000),"1000-2000CC",IF(AND(I3841&gt;2000,I3841&lt;=3000),"2000-3000CC",IF(AND(I3841&gt;3000,I3841&lt;=4000),"3000-4000CC",IF(AND(I3841&gt;4000,I3841&lt;=5000),"4000-5000CC",IF(AND(I3841&gt;5000,I3841&lt;=6000),"&gt;5000CC"))))))</f>
        <v>1000-2000CC</v>
      </c>
    </row>
    <row r="3842" spans="1:11" x14ac:dyDescent="0.3">
      <c r="A3842">
        <v>2701</v>
      </c>
      <c r="B3842" t="s">
        <v>84</v>
      </c>
      <c r="C3842" s="10">
        <v>3.56</v>
      </c>
      <c r="D3842" s="3">
        <v>53234</v>
      </c>
      <c r="E3842" t="s">
        <v>12</v>
      </c>
      <c r="F3842" t="s">
        <v>8</v>
      </c>
      <c r="G3842" t="s">
        <v>27</v>
      </c>
      <c r="H3842">
        <v>2013</v>
      </c>
      <c r="I3842">
        <v>1061</v>
      </c>
      <c r="J3842" t="s">
        <v>61</v>
      </c>
      <c r="K3842" t="str">
        <f>IF(AND(I3842&gt;600,I3842&lt;=1000),"600-1000CC",IF(AND(I3842&gt;1000,I3842&lt;=2000),"1000-2000CC",IF(AND(I3842&gt;2000,I3842&lt;=3000),"2000-3000CC",IF(AND(I3842&gt;3000,I3842&lt;=4000),"3000-4000CC",IF(AND(I3842&gt;4000,I3842&lt;=5000),"4000-5000CC",IF(AND(I3842&gt;5000,I3842&lt;=6000),"&gt;5000CC"))))))</f>
        <v>1000-2000CC</v>
      </c>
    </row>
    <row r="3843" spans="1:11" x14ac:dyDescent="0.3">
      <c r="A3843">
        <v>3469</v>
      </c>
      <c r="B3843" t="s">
        <v>1350</v>
      </c>
      <c r="C3843" s="10">
        <v>3.56</v>
      </c>
      <c r="D3843" s="3">
        <v>182628</v>
      </c>
      <c r="E3843" t="s">
        <v>7</v>
      </c>
      <c r="F3843" t="s">
        <v>8</v>
      </c>
      <c r="G3843" t="s">
        <v>9</v>
      </c>
      <c r="H3843">
        <v>2016</v>
      </c>
      <c r="I3843">
        <v>1197</v>
      </c>
      <c r="J3843" t="s">
        <v>10</v>
      </c>
      <c r="K3843" t="str">
        <f>IF(AND(I3843&gt;600,I3843&lt;=1000),"600-1000CC",IF(AND(I3843&gt;1000,I3843&lt;=2000),"1000-2000CC",IF(AND(I3843&gt;2000,I3843&lt;=3000),"2000-3000CC",IF(AND(I3843&gt;3000,I3843&lt;=4000),"3000-4000CC",IF(AND(I3843&gt;4000,I3843&lt;=5000),"4000-5000CC",IF(AND(I3843&gt;5000,I3843&lt;=6000),"&gt;5000CC"))))))</f>
        <v>1000-2000CC</v>
      </c>
    </row>
    <row r="3844" spans="1:11" x14ac:dyDescent="0.3">
      <c r="A3844">
        <v>1494</v>
      </c>
      <c r="B3844" t="s">
        <v>899</v>
      </c>
      <c r="C3844" s="10">
        <v>3.55</v>
      </c>
      <c r="D3844" s="3">
        <v>56000</v>
      </c>
      <c r="E3844" t="s">
        <v>12</v>
      </c>
      <c r="F3844" t="s">
        <v>8</v>
      </c>
      <c r="G3844" t="s">
        <v>9</v>
      </c>
      <c r="H3844">
        <v>2018</v>
      </c>
      <c r="I3844">
        <v>1995</v>
      </c>
      <c r="J3844" t="s">
        <v>10</v>
      </c>
      <c r="K3844" t="str">
        <f>IF(AND(I3844&gt;600,I3844&lt;=1000),"600-1000CC",IF(AND(I3844&gt;1000,I3844&lt;=2000),"1000-2000CC",IF(AND(I3844&gt;2000,I3844&lt;=3000),"2000-3000CC",IF(AND(I3844&gt;3000,I3844&lt;=4000),"3000-4000CC",IF(AND(I3844&gt;4000,I3844&lt;=5000),"4000-5000CC",IF(AND(I3844&gt;5000,I3844&lt;=6000),"&gt;5000CC"))))))</f>
        <v>1000-2000CC</v>
      </c>
    </row>
    <row r="3845" spans="1:11" x14ac:dyDescent="0.3">
      <c r="A3845">
        <v>2018</v>
      </c>
      <c r="B3845" t="s">
        <v>1071</v>
      </c>
      <c r="C3845" s="10">
        <v>3.55</v>
      </c>
      <c r="D3845" s="3">
        <v>50000</v>
      </c>
      <c r="E3845" t="s">
        <v>12</v>
      </c>
      <c r="F3845" t="s">
        <v>8</v>
      </c>
      <c r="G3845" t="s">
        <v>9</v>
      </c>
      <c r="H3845">
        <v>2010</v>
      </c>
      <c r="I3845">
        <v>1197</v>
      </c>
      <c r="J3845" t="s">
        <v>53</v>
      </c>
      <c r="K3845" t="str">
        <f>IF(AND(I3845&gt;600,I3845&lt;=1000),"600-1000CC",IF(AND(I3845&gt;1000,I3845&lt;=2000),"1000-2000CC",IF(AND(I3845&gt;2000,I3845&lt;=3000),"2000-3000CC",IF(AND(I3845&gt;3000,I3845&lt;=4000),"3000-4000CC",IF(AND(I3845&gt;4000,I3845&lt;=5000),"4000-5000CC",IF(AND(I3845&gt;5000,I3845&lt;=6000),"&gt;5000CC"))))))</f>
        <v>1000-2000CC</v>
      </c>
    </row>
    <row r="3846" spans="1:11" x14ac:dyDescent="0.3">
      <c r="A3846">
        <v>2655</v>
      </c>
      <c r="B3846" t="s">
        <v>1043</v>
      </c>
      <c r="C3846" s="10">
        <v>3.55</v>
      </c>
      <c r="D3846" s="3">
        <v>4768</v>
      </c>
      <c r="E3846" t="s">
        <v>12</v>
      </c>
      <c r="F3846" t="s">
        <v>13</v>
      </c>
      <c r="G3846" t="s">
        <v>27</v>
      </c>
      <c r="H3846">
        <v>2018</v>
      </c>
      <c r="I3846">
        <v>1586</v>
      </c>
      <c r="J3846" t="s">
        <v>10</v>
      </c>
      <c r="K3846" t="str">
        <f>IF(AND(I3846&gt;600,I3846&lt;=1000),"600-1000CC",IF(AND(I3846&gt;1000,I3846&lt;=2000),"1000-2000CC",IF(AND(I3846&gt;2000,I3846&lt;=3000),"2000-3000CC",IF(AND(I3846&gt;3000,I3846&lt;=4000),"3000-4000CC",IF(AND(I3846&gt;4000,I3846&lt;=5000),"4000-5000CC",IF(AND(I3846&gt;5000,I3846&lt;=6000),"&gt;5000CC"))))))</f>
        <v>1000-2000CC</v>
      </c>
    </row>
    <row r="3847" spans="1:11" x14ac:dyDescent="0.3">
      <c r="A3847">
        <v>4332</v>
      </c>
      <c r="B3847" t="s">
        <v>1260</v>
      </c>
      <c r="C3847" s="10">
        <v>3.55</v>
      </c>
      <c r="D3847" s="3">
        <v>32423</v>
      </c>
      <c r="E3847" t="s">
        <v>12</v>
      </c>
      <c r="F3847" t="s">
        <v>8</v>
      </c>
      <c r="G3847" t="s">
        <v>27</v>
      </c>
      <c r="H3847">
        <v>2014</v>
      </c>
      <c r="I3847">
        <v>1197</v>
      </c>
      <c r="J3847" t="s">
        <v>10</v>
      </c>
      <c r="K3847" t="str">
        <f>IF(AND(I3847&gt;600,I3847&lt;=1000),"600-1000CC",IF(AND(I3847&gt;1000,I3847&lt;=2000),"1000-2000CC",IF(AND(I3847&gt;2000,I3847&lt;=3000),"2000-3000CC",IF(AND(I3847&gt;3000,I3847&lt;=4000),"3000-4000CC",IF(AND(I3847&gt;4000,I3847&lt;=5000),"4000-5000CC",IF(AND(I3847&gt;5000,I3847&lt;=6000),"&gt;5000CC"))))))</f>
        <v>1000-2000CC</v>
      </c>
    </row>
    <row r="3848" spans="1:11" x14ac:dyDescent="0.3">
      <c r="A3848">
        <v>4680</v>
      </c>
      <c r="B3848" t="s">
        <v>99</v>
      </c>
      <c r="C3848" s="10">
        <v>3.55</v>
      </c>
      <c r="D3848" s="3">
        <v>90000</v>
      </c>
      <c r="E3848" t="s">
        <v>12</v>
      </c>
      <c r="F3848" t="s">
        <v>8</v>
      </c>
      <c r="G3848" t="s">
        <v>27</v>
      </c>
      <c r="H3848">
        <v>2017</v>
      </c>
      <c r="I3848">
        <v>998</v>
      </c>
      <c r="J3848" t="s">
        <v>61</v>
      </c>
      <c r="K3848" t="str">
        <f>IF(AND(I3848&gt;600,I3848&lt;=1000),"600-1000CC",IF(AND(I3848&gt;1000,I3848&lt;=2000),"1000-2000CC",IF(AND(I3848&gt;2000,I3848&lt;=3000),"2000-3000CC",IF(AND(I3848&gt;3000,I3848&lt;=4000),"3000-4000CC",IF(AND(I3848&gt;4000,I3848&lt;=5000),"4000-5000CC",IF(AND(I3848&gt;5000,I3848&lt;=6000),"&gt;5000CC"))))))</f>
        <v>600-1000CC</v>
      </c>
    </row>
    <row r="3849" spans="1:11" x14ac:dyDescent="0.3">
      <c r="A3849">
        <v>1902</v>
      </c>
      <c r="B3849" t="s">
        <v>79</v>
      </c>
      <c r="C3849" s="10">
        <v>3.54</v>
      </c>
      <c r="D3849" s="3">
        <v>6830</v>
      </c>
      <c r="E3849" t="s">
        <v>12</v>
      </c>
      <c r="F3849" t="s">
        <v>8</v>
      </c>
      <c r="G3849" t="s">
        <v>9</v>
      </c>
      <c r="H3849">
        <v>2014</v>
      </c>
      <c r="I3849">
        <v>814</v>
      </c>
      <c r="J3849" t="s">
        <v>10</v>
      </c>
      <c r="K3849" t="str">
        <f>IF(AND(I3849&gt;600,I3849&lt;=1000),"600-1000CC",IF(AND(I3849&gt;1000,I3849&lt;=2000),"1000-2000CC",IF(AND(I3849&gt;2000,I3849&lt;=3000),"2000-3000CC",IF(AND(I3849&gt;3000,I3849&lt;=4000),"3000-4000CC",IF(AND(I3849&gt;4000,I3849&lt;=5000),"4000-5000CC",IF(AND(I3849&gt;5000,I3849&lt;=6000),"&gt;5000CC"))))))</f>
        <v>600-1000CC</v>
      </c>
    </row>
    <row r="3850" spans="1:11" x14ac:dyDescent="0.3">
      <c r="A3850">
        <v>2657</v>
      </c>
      <c r="B3850" t="s">
        <v>79</v>
      </c>
      <c r="C3850" s="10">
        <v>3.54</v>
      </c>
      <c r="D3850" s="3">
        <v>16570</v>
      </c>
      <c r="E3850" t="s">
        <v>12</v>
      </c>
      <c r="F3850" t="s">
        <v>8</v>
      </c>
      <c r="G3850" t="s">
        <v>9</v>
      </c>
      <c r="H3850">
        <v>2017</v>
      </c>
      <c r="I3850">
        <v>1496</v>
      </c>
      <c r="J3850" t="s">
        <v>10</v>
      </c>
      <c r="K3850" t="str">
        <f>IF(AND(I3850&gt;600,I3850&lt;=1000),"600-1000CC",IF(AND(I3850&gt;1000,I3850&lt;=2000),"1000-2000CC",IF(AND(I3850&gt;2000,I3850&lt;=3000),"2000-3000CC",IF(AND(I3850&gt;3000,I3850&lt;=4000),"3000-4000CC",IF(AND(I3850&gt;4000,I3850&lt;=5000),"4000-5000CC",IF(AND(I3850&gt;5000,I3850&lt;=6000),"&gt;5000CC"))))))</f>
        <v>1000-2000CC</v>
      </c>
    </row>
    <row r="3851" spans="1:11" x14ac:dyDescent="0.3">
      <c r="A3851">
        <v>3498</v>
      </c>
      <c r="B3851" t="s">
        <v>354</v>
      </c>
      <c r="C3851" s="10">
        <v>3.54</v>
      </c>
      <c r="D3851" s="3">
        <v>13365</v>
      </c>
      <c r="E3851" t="s">
        <v>12</v>
      </c>
      <c r="F3851" t="s">
        <v>8</v>
      </c>
      <c r="G3851" t="s">
        <v>9</v>
      </c>
      <c r="H3851">
        <v>2019</v>
      </c>
      <c r="I3851">
        <v>1396</v>
      </c>
      <c r="J3851" t="s">
        <v>10</v>
      </c>
      <c r="K3851" t="str">
        <f>IF(AND(I3851&gt;600,I3851&lt;=1000),"600-1000CC",IF(AND(I3851&gt;1000,I3851&lt;=2000),"1000-2000CC",IF(AND(I3851&gt;2000,I3851&lt;=3000),"2000-3000CC",IF(AND(I3851&gt;3000,I3851&lt;=4000),"3000-4000CC",IF(AND(I3851&gt;4000,I3851&lt;=5000),"4000-5000CC",IF(AND(I3851&gt;5000,I3851&lt;=6000),"&gt;5000CC"))))))</f>
        <v>1000-2000CC</v>
      </c>
    </row>
    <row r="3852" spans="1:11" x14ac:dyDescent="0.3">
      <c r="A3852">
        <v>4307</v>
      </c>
      <c r="B3852" t="s">
        <v>936</v>
      </c>
      <c r="C3852" s="10">
        <v>3.54</v>
      </c>
      <c r="D3852" s="3">
        <v>45590</v>
      </c>
      <c r="E3852" t="s">
        <v>7</v>
      </c>
      <c r="F3852" t="s">
        <v>8</v>
      </c>
      <c r="G3852" t="s">
        <v>27</v>
      </c>
      <c r="H3852">
        <v>2012</v>
      </c>
      <c r="I3852">
        <v>2143</v>
      </c>
      <c r="J3852" t="s">
        <v>10</v>
      </c>
      <c r="K3852" t="str">
        <f>IF(AND(I3852&gt;600,I3852&lt;=1000),"600-1000CC",IF(AND(I3852&gt;1000,I3852&lt;=2000),"1000-2000CC",IF(AND(I3852&gt;2000,I3852&lt;=3000),"2000-3000CC",IF(AND(I3852&gt;3000,I3852&lt;=4000),"3000-4000CC",IF(AND(I3852&gt;4000,I3852&lt;=5000),"4000-5000CC",IF(AND(I3852&gt;5000,I3852&lt;=6000),"&gt;5000CC"))))))</f>
        <v>2000-3000CC</v>
      </c>
    </row>
    <row r="3853" spans="1:11" x14ac:dyDescent="0.3">
      <c r="A3853">
        <v>702</v>
      </c>
      <c r="B3853" t="s">
        <v>361</v>
      </c>
      <c r="C3853" s="10">
        <v>3.52</v>
      </c>
      <c r="D3853" s="3">
        <v>87013</v>
      </c>
      <c r="E3853" t="s">
        <v>12</v>
      </c>
      <c r="F3853" t="s">
        <v>8</v>
      </c>
      <c r="G3853" t="s">
        <v>75</v>
      </c>
      <c r="H3853">
        <v>2013</v>
      </c>
      <c r="I3853">
        <v>1497</v>
      </c>
      <c r="J3853" t="s">
        <v>10</v>
      </c>
      <c r="K3853" t="str">
        <f>IF(AND(I3853&gt;600,I3853&lt;=1000),"600-1000CC",IF(AND(I3853&gt;1000,I3853&lt;=2000),"1000-2000CC",IF(AND(I3853&gt;2000,I3853&lt;=3000),"2000-3000CC",IF(AND(I3853&gt;3000,I3853&lt;=4000),"3000-4000CC",IF(AND(I3853&gt;4000,I3853&lt;=5000),"4000-5000CC",IF(AND(I3853&gt;5000,I3853&lt;=6000),"&gt;5000CC"))))))</f>
        <v>1000-2000CC</v>
      </c>
    </row>
    <row r="3854" spans="1:11" x14ac:dyDescent="0.3">
      <c r="A3854">
        <v>1953</v>
      </c>
      <c r="B3854" t="s">
        <v>361</v>
      </c>
      <c r="C3854" s="10">
        <v>3.52</v>
      </c>
      <c r="D3854" s="3">
        <v>87013</v>
      </c>
      <c r="E3854" t="s">
        <v>12</v>
      </c>
      <c r="F3854" t="s">
        <v>8</v>
      </c>
      <c r="G3854" t="s">
        <v>75</v>
      </c>
      <c r="H3854">
        <v>2013</v>
      </c>
      <c r="I3854">
        <v>1598</v>
      </c>
      <c r="J3854" t="s">
        <v>10</v>
      </c>
      <c r="K3854" t="str">
        <f>IF(AND(I3854&gt;600,I3854&lt;=1000),"600-1000CC",IF(AND(I3854&gt;1000,I3854&lt;=2000),"1000-2000CC",IF(AND(I3854&gt;2000,I3854&lt;=3000),"2000-3000CC",IF(AND(I3854&gt;3000,I3854&lt;=4000),"3000-4000CC",IF(AND(I3854&gt;4000,I3854&lt;=5000),"4000-5000CC",IF(AND(I3854&gt;5000,I3854&lt;=6000),"&gt;5000CC"))))))</f>
        <v>1000-2000CC</v>
      </c>
    </row>
    <row r="3855" spans="1:11" x14ac:dyDescent="0.3">
      <c r="A3855">
        <v>3423</v>
      </c>
      <c r="B3855" t="s">
        <v>936</v>
      </c>
      <c r="C3855" s="10">
        <v>3.52</v>
      </c>
      <c r="D3855" s="3">
        <v>133159</v>
      </c>
      <c r="E3855" t="s">
        <v>7</v>
      </c>
      <c r="F3855" t="s">
        <v>8</v>
      </c>
      <c r="G3855" t="s">
        <v>9</v>
      </c>
      <c r="H3855">
        <v>2013</v>
      </c>
      <c r="I3855">
        <v>1997</v>
      </c>
      <c r="J3855" t="s">
        <v>10</v>
      </c>
      <c r="K3855" t="str">
        <f>IF(AND(I3855&gt;600,I3855&lt;=1000),"600-1000CC",IF(AND(I3855&gt;1000,I3855&lt;=2000),"1000-2000CC",IF(AND(I3855&gt;2000,I3855&lt;=3000),"2000-3000CC",IF(AND(I3855&gt;3000,I3855&lt;=4000),"3000-4000CC",IF(AND(I3855&gt;4000,I3855&lt;=5000),"4000-5000CC",IF(AND(I3855&gt;5000,I3855&lt;=6000),"&gt;5000CC"))))))</f>
        <v>1000-2000CC</v>
      </c>
    </row>
    <row r="3856" spans="1:11" x14ac:dyDescent="0.3">
      <c r="A3856">
        <v>4048</v>
      </c>
      <c r="B3856" t="s">
        <v>1681</v>
      </c>
      <c r="C3856" s="10">
        <v>3.52</v>
      </c>
      <c r="D3856" s="3">
        <v>24318</v>
      </c>
      <c r="E3856" t="s">
        <v>12</v>
      </c>
      <c r="F3856" t="s">
        <v>8</v>
      </c>
      <c r="G3856" t="s">
        <v>9</v>
      </c>
      <c r="H3856">
        <v>2017</v>
      </c>
      <c r="I3856">
        <v>1199</v>
      </c>
      <c r="J3856" t="s">
        <v>10</v>
      </c>
      <c r="K3856" t="str">
        <f>IF(AND(I3856&gt;600,I3856&lt;=1000),"600-1000CC",IF(AND(I3856&gt;1000,I3856&lt;=2000),"1000-2000CC",IF(AND(I3856&gt;2000,I3856&lt;=3000),"2000-3000CC",IF(AND(I3856&gt;3000,I3856&lt;=4000),"3000-4000CC",IF(AND(I3856&gt;4000,I3856&lt;=5000),"4000-5000CC",IF(AND(I3856&gt;5000,I3856&lt;=6000),"&gt;5000CC"))))))</f>
        <v>1000-2000CC</v>
      </c>
    </row>
    <row r="3857" spans="1:11" x14ac:dyDescent="0.3">
      <c r="A3857">
        <v>4709</v>
      </c>
      <c r="B3857" t="s">
        <v>785</v>
      </c>
      <c r="C3857" s="10">
        <v>3.52</v>
      </c>
      <c r="D3857" s="3">
        <v>52328</v>
      </c>
      <c r="E3857" t="s">
        <v>12</v>
      </c>
      <c r="F3857" t="s">
        <v>8</v>
      </c>
      <c r="G3857" t="s">
        <v>27</v>
      </c>
      <c r="H3857">
        <v>2016</v>
      </c>
      <c r="I3857">
        <v>2179</v>
      </c>
      <c r="J3857" t="s">
        <v>10</v>
      </c>
      <c r="K3857" t="str">
        <f>IF(AND(I3857&gt;600,I3857&lt;=1000),"600-1000CC",IF(AND(I3857&gt;1000,I3857&lt;=2000),"1000-2000CC",IF(AND(I3857&gt;2000,I3857&lt;=3000),"2000-3000CC",IF(AND(I3857&gt;3000,I3857&lt;=4000),"3000-4000CC",IF(AND(I3857&gt;4000,I3857&lt;=5000),"4000-5000CC",IF(AND(I3857&gt;5000,I3857&lt;=6000),"&gt;5000CC"))))))</f>
        <v>2000-3000CC</v>
      </c>
    </row>
    <row r="3858" spans="1:11" x14ac:dyDescent="0.3">
      <c r="A3858">
        <v>1109</v>
      </c>
      <c r="B3858" t="s">
        <v>354</v>
      </c>
      <c r="C3858" s="10">
        <v>3.51</v>
      </c>
      <c r="D3858" s="3">
        <v>47133</v>
      </c>
      <c r="E3858" t="s">
        <v>12</v>
      </c>
      <c r="F3858" t="s">
        <v>8</v>
      </c>
      <c r="G3858" t="s">
        <v>9</v>
      </c>
      <c r="H3858">
        <v>2018</v>
      </c>
      <c r="I3858">
        <v>1197</v>
      </c>
      <c r="J3858" t="s">
        <v>10</v>
      </c>
      <c r="K3858" t="str">
        <f>IF(AND(I3858&gt;600,I3858&lt;=1000),"600-1000CC",IF(AND(I3858&gt;1000,I3858&lt;=2000),"1000-2000CC",IF(AND(I3858&gt;2000,I3858&lt;=3000),"2000-3000CC",IF(AND(I3858&gt;3000,I3858&lt;=4000),"3000-4000CC",IF(AND(I3858&gt;4000,I3858&lt;=5000),"4000-5000CC",IF(AND(I3858&gt;5000,I3858&lt;=6000),"&gt;5000CC"))))))</f>
        <v>1000-2000CC</v>
      </c>
    </row>
    <row r="3859" spans="1:11" x14ac:dyDescent="0.3">
      <c r="A3859">
        <v>1378</v>
      </c>
      <c r="B3859" t="s">
        <v>354</v>
      </c>
      <c r="C3859" s="10">
        <v>3.51</v>
      </c>
      <c r="D3859" s="3">
        <v>47133</v>
      </c>
      <c r="E3859" t="s">
        <v>12</v>
      </c>
      <c r="F3859" t="s">
        <v>8</v>
      </c>
      <c r="G3859" t="s">
        <v>9</v>
      </c>
      <c r="H3859">
        <v>2018</v>
      </c>
      <c r="I3859">
        <v>1197</v>
      </c>
      <c r="J3859" t="s">
        <v>10</v>
      </c>
      <c r="K3859" t="str">
        <f>IF(AND(I3859&gt;600,I3859&lt;=1000),"600-1000CC",IF(AND(I3859&gt;1000,I3859&lt;=2000),"1000-2000CC",IF(AND(I3859&gt;2000,I3859&lt;=3000),"2000-3000CC",IF(AND(I3859&gt;3000,I3859&lt;=4000),"3000-4000CC",IF(AND(I3859&gt;4000,I3859&lt;=5000),"4000-5000CC",IF(AND(I3859&gt;5000,I3859&lt;=6000),"&gt;5000CC"))))))</f>
        <v>1000-2000CC</v>
      </c>
    </row>
    <row r="3860" spans="1:11" x14ac:dyDescent="0.3">
      <c r="A3860">
        <v>2697</v>
      </c>
      <c r="B3860" t="s">
        <v>1317</v>
      </c>
      <c r="C3860" s="10">
        <v>3.51</v>
      </c>
      <c r="D3860" s="3">
        <v>31043</v>
      </c>
      <c r="E3860" t="s">
        <v>12</v>
      </c>
      <c r="F3860" t="s">
        <v>8</v>
      </c>
      <c r="G3860" t="s">
        <v>9</v>
      </c>
      <c r="H3860">
        <v>2017</v>
      </c>
      <c r="I3860">
        <v>1497</v>
      </c>
      <c r="J3860" t="s">
        <v>10</v>
      </c>
      <c r="K3860" t="str">
        <f>IF(AND(I3860&gt;600,I3860&lt;=1000),"600-1000CC",IF(AND(I3860&gt;1000,I3860&lt;=2000),"1000-2000CC",IF(AND(I3860&gt;2000,I3860&lt;=3000),"2000-3000CC",IF(AND(I3860&gt;3000,I3860&lt;=4000),"3000-4000CC",IF(AND(I3860&gt;4000,I3860&lt;=5000),"4000-5000CC",IF(AND(I3860&gt;5000,I3860&lt;=6000),"&gt;5000CC"))))))</f>
        <v>1000-2000CC</v>
      </c>
    </row>
    <row r="3861" spans="1:11" x14ac:dyDescent="0.3">
      <c r="A3861">
        <v>2942</v>
      </c>
      <c r="B3861" t="s">
        <v>495</v>
      </c>
      <c r="C3861" s="10">
        <v>3.51</v>
      </c>
      <c r="D3861" s="3">
        <v>60033</v>
      </c>
      <c r="E3861" t="s">
        <v>242</v>
      </c>
      <c r="F3861" t="s">
        <v>8</v>
      </c>
      <c r="G3861" t="s">
        <v>9</v>
      </c>
      <c r="H3861">
        <v>2017</v>
      </c>
      <c r="I3861">
        <v>998</v>
      </c>
      <c r="J3861" t="s">
        <v>61</v>
      </c>
      <c r="K3861" t="str">
        <f>IF(AND(I3861&gt;600,I3861&lt;=1000),"600-1000CC",IF(AND(I3861&gt;1000,I3861&lt;=2000),"1000-2000CC",IF(AND(I3861&gt;2000,I3861&lt;=3000),"2000-3000CC",IF(AND(I3861&gt;3000,I3861&lt;=4000),"3000-4000CC",IF(AND(I3861&gt;4000,I3861&lt;=5000),"4000-5000CC",IF(AND(I3861&gt;5000,I3861&lt;=6000),"&gt;5000CC"))))))</f>
        <v>600-1000CC</v>
      </c>
    </row>
    <row r="3862" spans="1:11" x14ac:dyDescent="0.3">
      <c r="A3862">
        <v>2955</v>
      </c>
      <c r="B3862" t="s">
        <v>1356</v>
      </c>
      <c r="C3862" s="10">
        <v>3.51</v>
      </c>
      <c r="D3862" s="3">
        <v>39477</v>
      </c>
      <c r="E3862" t="s">
        <v>12</v>
      </c>
      <c r="F3862" t="s">
        <v>8</v>
      </c>
      <c r="G3862" t="s">
        <v>9</v>
      </c>
      <c r="H3862">
        <v>2018</v>
      </c>
      <c r="I3862">
        <v>1197</v>
      </c>
      <c r="J3862" t="s">
        <v>289</v>
      </c>
      <c r="K3862" t="str">
        <f>IF(AND(I3862&gt;600,I3862&lt;=1000),"600-1000CC",IF(AND(I3862&gt;1000,I3862&lt;=2000),"1000-2000CC",IF(AND(I3862&gt;2000,I3862&lt;=3000),"2000-3000CC",IF(AND(I3862&gt;3000,I3862&lt;=4000),"3000-4000CC",IF(AND(I3862&gt;4000,I3862&lt;=5000),"4000-5000CC",IF(AND(I3862&gt;5000,I3862&lt;=6000),"&gt;5000CC"))))))</f>
        <v>1000-2000CC</v>
      </c>
    </row>
    <row r="3863" spans="1:11" x14ac:dyDescent="0.3">
      <c r="A3863">
        <v>3300</v>
      </c>
      <c r="B3863" t="s">
        <v>109</v>
      </c>
      <c r="C3863" s="10">
        <v>3.51</v>
      </c>
      <c r="D3863" s="3">
        <v>71093</v>
      </c>
      <c r="E3863" t="s">
        <v>7</v>
      </c>
      <c r="F3863" t="s">
        <v>8</v>
      </c>
      <c r="G3863" t="s">
        <v>9</v>
      </c>
      <c r="H3863">
        <v>2014</v>
      </c>
      <c r="I3863">
        <v>1197</v>
      </c>
      <c r="J3863" t="s">
        <v>10</v>
      </c>
      <c r="K3863" t="str">
        <f>IF(AND(I3863&gt;600,I3863&lt;=1000),"600-1000CC",IF(AND(I3863&gt;1000,I3863&lt;=2000),"1000-2000CC",IF(AND(I3863&gt;2000,I3863&lt;=3000),"2000-3000CC",IF(AND(I3863&gt;3000,I3863&lt;=4000),"3000-4000CC",IF(AND(I3863&gt;4000,I3863&lt;=5000),"4000-5000CC",IF(AND(I3863&gt;5000,I3863&lt;=6000),"&gt;5000CC"))))))</f>
        <v>1000-2000CC</v>
      </c>
    </row>
    <row r="3864" spans="1:11" x14ac:dyDescent="0.3">
      <c r="A3864">
        <v>4473</v>
      </c>
      <c r="B3864" t="s">
        <v>1750</v>
      </c>
      <c r="C3864" s="10">
        <v>3.51</v>
      </c>
      <c r="D3864" s="3">
        <v>90000</v>
      </c>
      <c r="E3864" t="s">
        <v>242</v>
      </c>
      <c r="F3864" t="s">
        <v>8</v>
      </c>
      <c r="G3864" t="s">
        <v>244</v>
      </c>
      <c r="H3864">
        <v>2016</v>
      </c>
      <c r="I3864">
        <v>998</v>
      </c>
      <c r="J3864" t="s">
        <v>10</v>
      </c>
      <c r="K3864" t="str">
        <f>IF(AND(I3864&gt;600,I3864&lt;=1000),"600-1000CC",IF(AND(I3864&gt;1000,I3864&lt;=2000),"1000-2000CC",IF(AND(I3864&gt;2000,I3864&lt;=3000),"2000-3000CC",IF(AND(I3864&gt;3000,I3864&lt;=4000),"3000-4000CC",IF(AND(I3864&gt;4000,I3864&lt;=5000),"4000-5000CC",IF(AND(I3864&gt;5000,I3864&lt;=6000),"&gt;5000CC"))))))</f>
        <v>600-1000CC</v>
      </c>
    </row>
    <row r="3865" spans="1:11" x14ac:dyDescent="0.3">
      <c r="A3865">
        <v>5389</v>
      </c>
      <c r="B3865" t="s">
        <v>1424</v>
      </c>
      <c r="C3865" s="10">
        <v>3.51</v>
      </c>
      <c r="D3865" s="3">
        <v>80000</v>
      </c>
      <c r="E3865" t="s">
        <v>7</v>
      </c>
      <c r="F3865" t="s">
        <v>8</v>
      </c>
      <c r="G3865" t="s">
        <v>9</v>
      </c>
      <c r="H3865">
        <v>2017</v>
      </c>
      <c r="I3865">
        <v>998</v>
      </c>
      <c r="J3865" t="s">
        <v>61</v>
      </c>
      <c r="K3865" t="str">
        <f>IF(AND(I3865&gt;600,I3865&lt;=1000),"600-1000CC",IF(AND(I3865&gt;1000,I3865&lt;=2000),"1000-2000CC",IF(AND(I3865&gt;2000,I3865&lt;=3000),"2000-3000CC",IF(AND(I3865&gt;3000,I3865&lt;=4000),"3000-4000CC",IF(AND(I3865&gt;4000,I3865&lt;=5000),"4000-5000CC",IF(AND(I3865&gt;5000,I3865&lt;=6000),"&gt;5000CC"))))))</f>
        <v>600-1000CC</v>
      </c>
    </row>
    <row r="3866" spans="1:11" x14ac:dyDescent="0.3">
      <c r="A3866">
        <v>219</v>
      </c>
      <c r="B3866" t="s">
        <v>212</v>
      </c>
      <c r="C3866" s="10">
        <v>3.5</v>
      </c>
      <c r="D3866" s="3">
        <v>72000</v>
      </c>
      <c r="E3866" t="s">
        <v>12</v>
      </c>
      <c r="F3866" t="s">
        <v>8</v>
      </c>
      <c r="G3866" t="s">
        <v>9</v>
      </c>
      <c r="H3866">
        <v>2013</v>
      </c>
      <c r="I3866">
        <v>1198</v>
      </c>
      <c r="J3866" t="s">
        <v>10</v>
      </c>
      <c r="K3866" t="str">
        <f>IF(AND(I3866&gt;600,I3866&lt;=1000),"600-1000CC",IF(AND(I3866&gt;1000,I3866&lt;=2000),"1000-2000CC",IF(AND(I3866&gt;2000,I3866&lt;=3000),"2000-3000CC",IF(AND(I3866&gt;3000,I3866&lt;=4000),"3000-4000CC",IF(AND(I3866&gt;4000,I3866&lt;=5000),"4000-5000CC",IF(AND(I3866&gt;5000,I3866&lt;=6000),"&gt;5000CC"))))))</f>
        <v>1000-2000CC</v>
      </c>
    </row>
    <row r="3867" spans="1:11" x14ac:dyDescent="0.3">
      <c r="A3867">
        <v>408</v>
      </c>
      <c r="B3867" t="s">
        <v>358</v>
      </c>
      <c r="C3867" s="10">
        <v>3.5</v>
      </c>
      <c r="D3867" s="3">
        <v>155000</v>
      </c>
      <c r="E3867" t="s">
        <v>7</v>
      </c>
      <c r="F3867" t="s">
        <v>8</v>
      </c>
      <c r="G3867" t="s">
        <v>27</v>
      </c>
      <c r="H3867">
        <v>2006</v>
      </c>
      <c r="I3867">
        <v>2609</v>
      </c>
      <c r="J3867" t="s">
        <v>61</v>
      </c>
      <c r="K3867" t="str">
        <f>IF(AND(I3867&gt;600,I3867&lt;=1000),"600-1000CC",IF(AND(I3867&gt;1000,I3867&lt;=2000),"1000-2000CC",IF(AND(I3867&gt;2000,I3867&lt;=3000),"2000-3000CC",IF(AND(I3867&gt;3000,I3867&lt;=4000),"3000-4000CC",IF(AND(I3867&gt;4000,I3867&lt;=5000),"4000-5000CC",IF(AND(I3867&gt;5000,I3867&lt;=6000),"&gt;5000CC"))))))</f>
        <v>2000-3000CC</v>
      </c>
    </row>
    <row r="3868" spans="1:11" x14ac:dyDescent="0.3">
      <c r="A3868">
        <v>479</v>
      </c>
      <c r="B3868" t="s">
        <v>418</v>
      </c>
      <c r="C3868" s="10">
        <v>3.5</v>
      </c>
      <c r="D3868" s="3">
        <v>95000</v>
      </c>
      <c r="E3868" t="s">
        <v>12</v>
      </c>
      <c r="F3868" t="s">
        <v>8</v>
      </c>
      <c r="G3868" t="s">
        <v>9</v>
      </c>
      <c r="H3868">
        <v>2014</v>
      </c>
      <c r="I3868">
        <v>2523</v>
      </c>
      <c r="J3868" t="s">
        <v>10</v>
      </c>
      <c r="K3868" t="str">
        <f>IF(AND(I3868&gt;600,I3868&lt;=1000),"600-1000CC",IF(AND(I3868&gt;1000,I3868&lt;=2000),"1000-2000CC",IF(AND(I3868&gt;2000,I3868&lt;=3000),"2000-3000CC",IF(AND(I3868&gt;3000,I3868&lt;=4000),"3000-4000CC",IF(AND(I3868&gt;4000,I3868&lt;=5000),"4000-5000CC",IF(AND(I3868&gt;5000,I3868&lt;=6000),"&gt;5000CC"))))))</f>
        <v>2000-3000CC</v>
      </c>
    </row>
    <row r="3869" spans="1:11" x14ac:dyDescent="0.3">
      <c r="A3869">
        <v>715</v>
      </c>
      <c r="B3869" t="s">
        <v>153</v>
      </c>
      <c r="C3869" s="10">
        <v>3.5</v>
      </c>
      <c r="D3869" s="3">
        <v>109100</v>
      </c>
      <c r="E3869" t="s">
        <v>12</v>
      </c>
      <c r="F3869" t="s">
        <v>8</v>
      </c>
      <c r="G3869" t="s">
        <v>27</v>
      </c>
      <c r="H3869">
        <v>2011</v>
      </c>
      <c r="I3869">
        <v>1373</v>
      </c>
      <c r="J3869" t="s">
        <v>10</v>
      </c>
      <c r="K3869" t="str">
        <f>IF(AND(I3869&gt;600,I3869&lt;=1000),"600-1000CC",IF(AND(I3869&gt;1000,I3869&lt;=2000),"1000-2000CC",IF(AND(I3869&gt;2000,I3869&lt;=3000),"2000-3000CC",IF(AND(I3869&gt;3000,I3869&lt;=4000),"3000-4000CC",IF(AND(I3869&gt;4000,I3869&lt;=5000),"4000-5000CC",IF(AND(I3869&gt;5000,I3869&lt;=6000),"&gt;5000CC"))))))</f>
        <v>1000-2000CC</v>
      </c>
    </row>
    <row r="3870" spans="1:11" x14ac:dyDescent="0.3">
      <c r="A3870">
        <v>962</v>
      </c>
      <c r="B3870" t="s">
        <v>708</v>
      </c>
      <c r="C3870" s="10">
        <v>3.5</v>
      </c>
      <c r="D3870" s="3">
        <v>110000</v>
      </c>
      <c r="E3870" t="s">
        <v>7</v>
      </c>
      <c r="F3870" t="s">
        <v>8</v>
      </c>
      <c r="G3870" t="s">
        <v>244</v>
      </c>
      <c r="H3870">
        <v>2010</v>
      </c>
      <c r="I3870">
        <v>1461</v>
      </c>
      <c r="J3870" t="s">
        <v>10</v>
      </c>
      <c r="K3870" t="str">
        <f>IF(AND(I3870&gt;600,I3870&lt;=1000),"600-1000CC",IF(AND(I3870&gt;1000,I3870&lt;=2000),"1000-2000CC",IF(AND(I3870&gt;2000,I3870&lt;=3000),"2000-3000CC",IF(AND(I3870&gt;3000,I3870&lt;=4000),"3000-4000CC",IF(AND(I3870&gt;4000,I3870&lt;=5000),"4000-5000CC",IF(AND(I3870&gt;5000,I3870&lt;=6000),"&gt;5000CC"))))))</f>
        <v>1000-2000CC</v>
      </c>
    </row>
    <row r="3871" spans="1:11" x14ac:dyDescent="0.3">
      <c r="A3871">
        <v>1120</v>
      </c>
      <c r="B3871" t="s">
        <v>674</v>
      </c>
      <c r="C3871" s="10">
        <v>3.5</v>
      </c>
      <c r="D3871" s="3">
        <v>38931</v>
      </c>
      <c r="E3871" t="s">
        <v>7</v>
      </c>
      <c r="F3871" t="s">
        <v>8</v>
      </c>
      <c r="G3871" t="s">
        <v>9</v>
      </c>
      <c r="H3871">
        <v>2013</v>
      </c>
      <c r="I3871">
        <v>1396</v>
      </c>
      <c r="J3871" t="s">
        <v>10</v>
      </c>
      <c r="K3871" t="str">
        <f>IF(AND(I3871&gt;600,I3871&lt;=1000),"600-1000CC",IF(AND(I3871&gt;1000,I3871&lt;=2000),"1000-2000CC",IF(AND(I3871&gt;2000,I3871&lt;=3000),"2000-3000CC",IF(AND(I3871&gt;3000,I3871&lt;=4000),"3000-4000CC",IF(AND(I3871&gt;4000,I3871&lt;=5000),"4000-5000CC",IF(AND(I3871&gt;5000,I3871&lt;=6000),"&gt;5000CC"))))))</f>
        <v>1000-2000CC</v>
      </c>
    </row>
    <row r="3872" spans="1:11" x14ac:dyDescent="0.3">
      <c r="A3872">
        <v>1389</v>
      </c>
      <c r="B3872" t="s">
        <v>674</v>
      </c>
      <c r="C3872" s="10">
        <v>3.5</v>
      </c>
      <c r="D3872" s="3">
        <v>38931</v>
      </c>
      <c r="E3872" t="s">
        <v>7</v>
      </c>
      <c r="F3872" t="s">
        <v>8</v>
      </c>
      <c r="G3872" t="s">
        <v>9</v>
      </c>
      <c r="H3872">
        <v>2013</v>
      </c>
      <c r="I3872">
        <v>1396</v>
      </c>
      <c r="J3872" t="s">
        <v>10</v>
      </c>
      <c r="K3872" t="str">
        <f>IF(AND(I3872&gt;600,I3872&lt;=1000),"600-1000CC",IF(AND(I3872&gt;1000,I3872&lt;=2000),"1000-2000CC",IF(AND(I3872&gt;2000,I3872&lt;=3000),"2000-3000CC",IF(AND(I3872&gt;3000,I3872&lt;=4000),"3000-4000CC",IF(AND(I3872&gt;4000,I3872&lt;=5000),"4000-5000CC",IF(AND(I3872&gt;5000,I3872&lt;=6000),"&gt;5000CC"))))))</f>
        <v>1000-2000CC</v>
      </c>
    </row>
    <row r="3873" spans="1:11" x14ac:dyDescent="0.3">
      <c r="A3873">
        <v>1437</v>
      </c>
      <c r="B3873" t="s">
        <v>890</v>
      </c>
      <c r="C3873" s="10">
        <v>3.5</v>
      </c>
      <c r="D3873" s="3">
        <v>60000</v>
      </c>
      <c r="E3873" t="s">
        <v>7</v>
      </c>
      <c r="F3873" t="s">
        <v>8</v>
      </c>
      <c r="G3873" t="s">
        <v>27</v>
      </c>
      <c r="H3873">
        <v>2017</v>
      </c>
      <c r="I3873">
        <v>1197</v>
      </c>
      <c r="J3873" t="s">
        <v>10</v>
      </c>
      <c r="K3873" t="str">
        <f>IF(AND(I3873&gt;600,I3873&lt;=1000),"600-1000CC",IF(AND(I3873&gt;1000,I3873&lt;=2000),"1000-2000CC",IF(AND(I3873&gt;2000,I3873&lt;=3000),"2000-3000CC",IF(AND(I3873&gt;3000,I3873&lt;=4000),"3000-4000CC",IF(AND(I3873&gt;4000,I3873&lt;=5000),"4000-5000CC",IF(AND(I3873&gt;5000,I3873&lt;=6000),"&gt;5000CC"))))))</f>
        <v>1000-2000CC</v>
      </c>
    </row>
    <row r="3874" spans="1:11" x14ac:dyDescent="0.3">
      <c r="A3874">
        <v>1875</v>
      </c>
      <c r="B3874" t="s">
        <v>482</v>
      </c>
      <c r="C3874" s="10">
        <v>3.5</v>
      </c>
      <c r="D3874" s="3">
        <v>110000</v>
      </c>
      <c r="E3874" t="s">
        <v>12</v>
      </c>
      <c r="F3874" t="s">
        <v>13</v>
      </c>
      <c r="G3874" t="s">
        <v>27</v>
      </c>
      <c r="H3874">
        <v>2007</v>
      </c>
      <c r="I3874">
        <v>1197</v>
      </c>
      <c r="J3874" t="s">
        <v>10</v>
      </c>
      <c r="K3874" t="str">
        <f>IF(AND(I3874&gt;600,I3874&lt;=1000),"600-1000CC",IF(AND(I3874&gt;1000,I3874&lt;=2000),"1000-2000CC",IF(AND(I3874&gt;2000,I3874&lt;=3000),"2000-3000CC",IF(AND(I3874&gt;3000,I3874&lt;=4000),"3000-4000CC",IF(AND(I3874&gt;4000,I3874&lt;=5000),"4000-5000CC",IF(AND(I3874&gt;5000,I3874&lt;=6000),"&gt;5000CC"))))))</f>
        <v>1000-2000CC</v>
      </c>
    </row>
    <row r="3875" spans="1:11" x14ac:dyDescent="0.3">
      <c r="A3875">
        <v>2024</v>
      </c>
      <c r="B3875" t="s">
        <v>79</v>
      </c>
      <c r="C3875" s="10">
        <v>3.5</v>
      </c>
      <c r="D3875" s="3">
        <v>40000</v>
      </c>
      <c r="E3875" t="s">
        <v>12</v>
      </c>
      <c r="F3875" t="s">
        <v>8</v>
      </c>
      <c r="G3875" t="s">
        <v>244</v>
      </c>
      <c r="H3875">
        <v>2017</v>
      </c>
      <c r="I3875">
        <v>1248</v>
      </c>
      <c r="J3875" t="s">
        <v>10</v>
      </c>
      <c r="K3875" t="str">
        <f>IF(AND(I3875&gt;600,I3875&lt;=1000),"600-1000CC",IF(AND(I3875&gt;1000,I3875&lt;=2000),"1000-2000CC",IF(AND(I3875&gt;2000,I3875&lt;=3000),"2000-3000CC",IF(AND(I3875&gt;3000,I3875&lt;=4000),"3000-4000CC",IF(AND(I3875&gt;4000,I3875&lt;=5000),"4000-5000CC",IF(AND(I3875&gt;5000,I3875&lt;=6000),"&gt;5000CC"))))))</f>
        <v>1000-2000CC</v>
      </c>
    </row>
    <row r="3876" spans="1:11" x14ac:dyDescent="0.3">
      <c r="A3876">
        <v>2025</v>
      </c>
      <c r="B3876" t="s">
        <v>1074</v>
      </c>
      <c r="C3876" s="10">
        <v>3.5</v>
      </c>
      <c r="D3876" s="3">
        <v>120000</v>
      </c>
      <c r="E3876" t="s">
        <v>7</v>
      </c>
      <c r="F3876" t="s">
        <v>8</v>
      </c>
      <c r="G3876" t="s">
        <v>9</v>
      </c>
      <c r="H3876">
        <v>2014</v>
      </c>
      <c r="I3876">
        <v>1248</v>
      </c>
      <c r="J3876" t="s">
        <v>10</v>
      </c>
      <c r="K3876" t="str">
        <f>IF(AND(I3876&gt;600,I3876&lt;=1000),"600-1000CC",IF(AND(I3876&gt;1000,I3876&lt;=2000),"1000-2000CC",IF(AND(I3876&gt;2000,I3876&lt;=3000),"2000-3000CC",IF(AND(I3876&gt;3000,I3876&lt;=4000),"3000-4000CC",IF(AND(I3876&gt;4000,I3876&lt;=5000),"4000-5000CC",IF(AND(I3876&gt;5000,I3876&lt;=6000),"&gt;5000CC"))))))</f>
        <v>1000-2000CC</v>
      </c>
    </row>
    <row r="3877" spans="1:11" x14ac:dyDescent="0.3">
      <c r="A3877">
        <v>2121</v>
      </c>
      <c r="B3877" t="s">
        <v>379</v>
      </c>
      <c r="C3877" s="10">
        <v>3.5</v>
      </c>
      <c r="D3877" s="3">
        <v>100000</v>
      </c>
      <c r="E3877" t="s">
        <v>12</v>
      </c>
      <c r="F3877" t="s">
        <v>13</v>
      </c>
      <c r="G3877" t="s">
        <v>75</v>
      </c>
      <c r="H3877">
        <v>2008</v>
      </c>
      <c r="I3877">
        <v>2179</v>
      </c>
      <c r="J3877" t="s">
        <v>10</v>
      </c>
      <c r="K3877" t="str">
        <f>IF(AND(I3877&gt;600,I3877&lt;=1000),"600-1000CC",IF(AND(I3877&gt;1000,I3877&lt;=2000),"1000-2000CC",IF(AND(I3877&gt;2000,I3877&lt;=3000),"2000-3000CC",IF(AND(I3877&gt;3000,I3877&lt;=4000),"3000-4000CC",IF(AND(I3877&gt;4000,I3877&lt;=5000),"4000-5000CC",IF(AND(I3877&gt;5000,I3877&lt;=6000),"&gt;5000CC"))))))</f>
        <v>2000-3000CC</v>
      </c>
    </row>
    <row r="3878" spans="1:11" x14ac:dyDescent="0.3">
      <c r="A3878">
        <v>2128</v>
      </c>
      <c r="B3878" t="s">
        <v>1123</v>
      </c>
      <c r="C3878" s="10">
        <v>3.5</v>
      </c>
      <c r="D3878" s="3">
        <v>30000</v>
      </c>
      <c r="E3878" t="s">
        <v>7</v>
      </c>
      <c r="F3878" t="s">
        <v>8</v>
      </c>
      <c r="G3878" t="s">
        <v>9</v>
      </c>
      <c r="H3878">
        <v>2017</v>
      </c>
      <c r="I3878">
        <v>2143</v>
      </c>
      <c r="J3878" t="s">
        <v>10</v>
      </c>
      <c r="K3878" t="str">
        <f>IF(AND(I3878&gt;600,I3878&lt;=1000),"600-1000CC",IF(AND(I3878&gt;1000,I3878&lt;=2000),"1000-2000CC",IF(AND(I3878&gt;2000,I3878&lt;=3000),"2000-3000CC",IF(AND(I3878&gt;3000,I3878&lt;=4000),"3000-4000CC",IF(AND(I3878&gt;4000,I3878&lt;=5000),"4000-5000CC",IF(AND(I3878&gt;5000,I3878&lt;=6000),"&gt;5000CC"))))))</f>
        <v>2000-3000CC</v>
      </c>
    </row>
    <row r="3879" spans="1:11" x14ac:dyDescent="0.3">
      <c r="A3879">
        <v>2190</v>
      </c>
      <c r="B3879" t="s">
        <v>1109</v>
      </c>
      <c r="C3879" s="10">
        <v>3.5</v>
      </c>
      <c r="D3879" s="3">
        <v>58503</v>
      </c>
      <c r="E3879" t="s">
        <v>12</v>
      </c>
      <c r="F3879" t="s">
        <v>8</v>
      </c>
      <c r="G3879" t="s">
        <v>9</v>
      </c>
      <c r="H3879">
        <v>2017</v>
      </c>
      <c r="I3879">
        <v>1498</v>
      </c>
      <c r="J3879" t="s">
        <v>61</v>
      </c>
      <c r="K3879" t="str">
        <f>IF(AND(I3879&gt;600,I3879&lt;=1000),"600-1000CC",IF(AND(I3879&gt;1000,I3879&lt;=2000),"1000-2000CC",IF(AND(I3879&gt;2000,I3879&lt;=3000),"2000-3000CC",IF(AND(I3879&gt;3000,I3879&lt;=4000),"3000-4000CC",IF(AND(I3879&gt;4000,I3879&lt;=5000),"4000-5000CC",IF(AND(I3879&gt;5000,I3879&lt;=6000),"&gt;5000CC"))))))</f>
        <v>1000-2000CC</v>
      </c>
    </row>
    <row r="3880" spans="1:11" x14ac:dyDescent="0.3">
      <c r="A3880">
        <v>2269</v>
      </c>
      <c r="B3880" t="s">
        <v>46</v>
      </c>
      <c r="C3880" s="10">
        <v>3.5</v>
      </c>
      <c r="D3880" s="3">
        <v>15000</v>
      </c>
      <c r="E3880" t="s">
        <v>12</v>
      </c>
      <c r="F3880" t="s">
        <v>8</v>
      </c>
      <c r="G3880" t="s">
        <v>9</v>
      </c>
      <c r="H3880">
        <v>2020</v>
      </c>
      <c r="I3880">
        <v>1193</v>
      </c>
      <c r="J3880" t="s">
        <v>10</v>
      </c>
      <c r="K3880" t="str">
        <f>IF(AND(I3880&gt;600,I3880&lt;=1000),"600-1000CC",IF(AND(I3880&gt;1000,I3880&lt;=2000),"1000-2000CC",IF(AND(I3880&gt;2000,I3880&lt;=3000),"2000-3000CC",IF(AND(I3880&gt;3000,I3880&lt;=4000),"3000-4000CC",IF(AND(I3880&gt;4000,I3880&lt;=5000),"4000-5000CC",IF(AND(I3880&gt;5000,I3880&lt;=6000),"&gt;5000CC"))))))</f>
        <v>1000-2000CC</v>
      </c>
    </row>
    <row r="3881" spans="1:11" x14ac:dyDescent="0.3">
      <c r="A3881">
        <v>2314</v>
      </c>
      <c r="B3881" t="s">
        <v>232</v>
      </c>
      <c r="C3881" s="10">
        <v>3.5</v>
      </c>
      <c r="D3881" s="3">
        <v>35000</v>
      </c>
      <c r="E3881" t="s">
        <v>12</v>
      </c>
      <c r="F3881" t="s">
        <v>8</v>
      </c>
      <c r="G3881" t="s">
        <v>9</v>
      </c>
      <c r="H3881">
        <v>2014</v>
      </c>
      <c r="I3881">
        <v>1598</v>
      </c>
      <c r="J3881" t="s">
        <v>10</v>
      </c>
      <c r="K3881" t="str">
        <f>IF(AND(I3881&gt;600,I3881&lt;=1000),"600-1000CC",IF(AND(I3881&gt;1000,I3881&lt;=2000),"1000-2000CC",IF(AND(I3881&gt;2000,I3881&lt;=3000),"2000-3000CC",IF(AND(I3881&gt;3000,I3881&lt;=4000),"3000-4000CC",IF(AND(I3881&gt;4000,I3881&lt;=5000),"4000-5000CC",IF(AND(I3881&gt;5000,I3881&lt;=6000),"&gt;5000CC"))))))</f>
        <v>1000-2000CC</v>
      </c>
    </row>
    <row r="3882" spans="1:11" x14ac:dyDescent="0.3">
      <c r="A3882">
        <v>2327</v>
      </c>
      <c r="B3882" t="s">
        <v>1194</v>
      </c>
      <c r="C3882" s="10">
        <v>3.5</v>
      </c>
      <c r="D3882" s="3">
        <v>80000</v>
      </c>
      <c r="E3882" t="s">
        <v>12</v>
      </c>
      <c r="F3882" t="s">
        <v>8</v>
      </c>
      <c r="G3882" t="s">
        <v>27</v>
      </c>
      <c r="H3882">
        <v>2004</v>
      </c>
      <c r="I3882">
        <v>1248</v>
      </c>
      <c r="J3882" t="s">
        <v>61</v>
      </c>
      <c r="K3882" t="str">
        <f>IF(AND(I3882&gt;600,I3882&lt;=1000),"600-1000CC",IF(AND(I3882&gt;1000,I3882&lt;=2000),"1000-2000CC",IF(AND(I3882&gt;2000,I3882&lt;=3000),"2000-3000CC",IF(AND(I3882&gt;3000,I3882&lt;=4000),"3000-4000CC",IF(AND(I3882&gt;4000,I3882&lt;=5000),"4000-5000CC",IF(AND(I3882&gt;5000,I3882&lt;=6000),"&gt;5000CC"))))))</f>
        <v>1000-2000CC</v>
      </c>
    </row>
    <row r="3883" spans="1:11" x14ac:dyDescent="0.3">
      <c r="A3883">
        <v>2331</v>
      </c>
      <c r="B3883" t="s">
        <v>365</v>
      </c>
      <c r="C3883" s="10">
        <v>3.5</v>
      </c>
      <c r="D3883" s="3">
        <v>120000</v>
      </c>
      <c r="E3883" t="s">
        <v>7</v>
      </c>
      <c r="F3883" t="s">
        <v>8</v>
      </c>
      <c r="G3883" t="s">
        <v>244</v>
      </c>
      <c r="H3883">
        <v>2005</v>
      </c>
      <c r="I3883">
        <v>1197</v>
      </c>
      <c r="J3883" t="s">
        <v>10</v>
      </c>
      <c r="K3883" t="str">
        <f>IF(AND(I3883&gt;600,I3883&lt;=1000),"600-1000CC",IF(AND(I3883&gt;1000,I3883&lt;=2000),"1000-2000CC",IF(AND(I3883&gt;2000,I3883&lt;=3000),"2000-3000CC",IF(AND(I3883&gt;3000,I3883&lt;=4000),"3000-4000CC",IF(AND(I3883&gt;4000,I3883&lt;=5000),"4000-5000CC",IF(AND(I3883&gt;5000,I3883&lt;=6000),"&gt;5000CC"))))))</f>
        <v>1000-2000CC</v>
      </c>
    </row>
    <row r="3884" spans="1:11" x14ac:dyDescent="0.3">
      <c r="A3884">
        <v>2334</v>
      </c>
      <c r="B3884" t="s">
        <v>494</v>
      </c>
      <c r="C3884" s="10">
        <v>3.5</v>
      </c>
      <c r="D3884" s="3">
        <v>90000</v>
      </c>
      <c r="E3884" t="s">
        <v>12</v>
      </c>
      <c r="F3884" t="s">
        <v>8</v>
      </c>
      <c r="G3884" t="s">
        <v>27</v>
      </c>
      <c r="H3884">
        <v>2013</v>
      </c>
      <c r="I3884">
        <v>1956</v>
      </c>
      <c r="J3884" t="s">
        <v>10</v>
      </c>
      <c r="K3884" t="str">
        <f>IF(AND(I3884&gt;600,I3884&lt;=1000),"600-1000CC",IF(AND(I3884&gt;1000,I3884&lt;=2000),"1000-2000CC",IF(AND(I3884&gt;2000,I3884&lt;=3000),"2000-3000CC",IF(AND(I3884&gt;3000,I3884&lt;=4000),"3000-4000CC",IF(AND(I3884&gt;4000,I3884&lt;=5000),"4000-5000CC",IF(AND(I3884&gt;5000,I3884&lt;=6000),"&gt;5000CC"))))))</f>
        <v>1000-2000CC</v>
      </c>
    </row>
    <row r="3885" spans="1:11" x14ac:dyDescent="0.3">
      <c r="A3885">
        <v>2495</v>
      </c>
      <c r="B3885" t="s">
        <v>79</v>
      </c>
      <c r="C3885" s="10">
        <v>3.5</v>
      </c>
      <c r="D3885" s="3">
        <v>48000</v>
      </c>
      <c r="E3885" t="s">
        <v>12</v>
      </c>
      <c r="F3885" t="s">
        <v>8</v>
      </c>
      <c r="G3885" t="s">
        <v>9</v>
      </c>
      <c r="H3885">
        <v>2017</v>
      </c>
      <c r="I3885">
        <v>1493</v>
      </c>
      <c r="J3885" t="s">
        <v>61</v>
      </c>
      <c r="K3885" t="str">
        <f>IF(AND(I3885&gt;600,I3885&lt;=1000),"600-1000CC",IF(AND(I3885&gt;1000,I3885&lt;=2000),"1000-2000CC",IF(AND(I3885&gt;2000,I3885&lt;=3000),"2000-3000CC",IF(AND(I3885&gt;3000,I3885&lt;=4000),"3000-4000CC",IF(AND(I3885&gt;4000,I3885&lt;=5000),"4000-5000CC",IF(AND(I3885&gt;5000,I3885&lt;=6000),"&gt;5000CC"))))))</f>
        <v>1000-2000CC</v>
      </c>
    </row>
    <row r="3886" spans="1:11" x14ac:dyDescent="0.3">
      <c r="A3886">
        <v>2513</v>
      </c>
      <c r="B3886" t="s">
        <v>25</v>
      </c>
      <c r="C3886" s="10">
        <v>3.5</v>
      </c>
      <c r="D3886" s="3">
        <v>65000</v>
      </c>
      <c r="E3886" t="s">
        <v>12</v>
      </c>
      <c r="F3886" t="s">
        <v>8</v>
      </c>
      <c r="G3886" t="s">
        <v>9</v>
      </c>
      <c r="H3886">
        <v>2013</v>
      </c>
      <c r="I3886">
        <v>1399</v>
      </c>
      <c r="J3886" t="s">
        <v>10</v>
      </c>
      <c r="K3886" t="str">
        <f>IF(AND(I3886&gt;600,I3886&lt;=1000),"600-1000CC",IF(AND(I3886&gt;1000,I3886&lt;=2000),"1000-2000CC",IF(AND(I3886&gt;2000,I3886&lt;=3000),"2000-3000CC",IF(AND(I3886&gt;3000,I3886&lt;=4000),"3000-4000CC",IF(AND(I3886&gt;4000,I3886&lt;=5000),"4000-5000CC",IF(AND(I3886&gt;5000,I3886&lt;=6000),"&gt;5000CC"))))))</f>
        <v>1000-2000CC</v>
      </c>
    </row>
    <row r="3887" spans="1:11" x14ac:dyDescent="0.3">
      <c r="A3887">
        <v>2515</v>
      </c>
      <c r="B3887" t="s">
        <v>1260</v>
      </c>
      <c r="C3887" s="10">
        <v>3.5</v>
      </c>
      <c r="D3887" s="3">
        <v>65000</v>
      </c>
      <c r="E3887" t="s">
        <v>12</v>
      </c>
      <c r="F3887" t="s">
        <v>8</v>
      </c>
      <c r="G3887" t="s">
        <v>9</v>
      </c>
      <c r="H3887">
        <v>2015</v>
      </c>
      <c r="I3887">
        <v>1248</v>
      </c>
      <c r="J3887" t="s">
        <v>10</v>
      </c>
      <c r="K3887" t="str">
        <f>IF(AND(I3887&gt;600,I3887&lt;=1000),"600-1000CC",IF(AND(I3887&gt;1000,I3887&lt;=2000),"1000-2000CC",IF(AND(I3887&gt;2000,I3887&lt;=3000),"2000-3000CC",IF(AND(I3887&gt;3000,I3887&lt;=4000),"3000-4000CC",IF(AND(I3887&gt;4000,I3887&lt;=5000),"4000-5000CC",IF(AND(I3887&gt;5000,I3887&lt;=6000),"&gt;5000CC"))))))</f>
        <v>1000-2000CC</v>
      </c>
    </row>
    <row r="3888" spans="1:11" x14ac:dyDescent="0.3">
      <c r="A3888">
        <v>2571</v>
      </c>
      <c r="B3888" t="s">
        <v>84</v>
      </c>
      <c r="C3888" s="10">
        <v>3.5</v>
      </c>
      <c r="D3888" s="3">
        <v>55000</v>
      </c>
      <c r="E3888" t="s">
        <v>12</v>
      </c>
      <c r="F3888" t="s">
        <v>8</v>
      </c>
      <c r="G3888" t="s">
        <v>9</v>
      </c>
      <c r="H3888">
        <v>2013</v>
      </c>
      <c r="I3888">
        <v>1997</v>
      </c>
      <c r="J3888" t="s">
        <v>10</v>
      </c>
      <c r="K3888" t="str">
        <f>IF(AND(I3888&gt;600,I3888&lt;=1000),"600-1000CC",IF(AND(I3888&gt;1000,I3888&lt;=2000),"1000-2000CC",IF(AND(I3888&gt;2000,I3888&lt;=3000),"2000-3000CC",IF(AND(I3888&gt;3000,I3888&lt;=4000),"3000-4000CC",IF(AND(I3888&gt;4000,I3888&lt;=5000),"4000-5000CC",IF(AND(I3888&gt;5000,I3888&lt;=6000),"&gt;5000CC"))))))</f>
        <v>1000-2000CC</v>
      </c>
    </row>
    <row r="3889" spans="1:11" x14ac:dyDescent="0.3">
      <c r="A3889">
        <v>2573</v>
      </c>
      <c r="B3889" t="s">
        <v>1281</v>
      </c>
      <c r="C3889" s="10">
        <v>3.5</v>
      </c>
      <c r="D3889" s="3">
        <v>300000</v>
      </c>
      <c r="E3889" t="s">
        <v>7</v>
      </c>
      <c r="F3889" t="s">
        <v>8</v>
      </c>
      <c r="G3889" t="s">
        <v>27</v>
      </c>
      <c r="H3889">
        <v>2011</v>
      </c>
      <c r="I3889">
        <v>1197</v>
      </c>
      <c r="J3889" t="s">
        <v>10</v>
      </c>
      <c r="K3889" t="str">
        <f>IF(AND(I3889&gt;600,I3889&lt;=1000),"600-1000CC",IF(AND(I3889&gt;1000,I3889&lt;=2000),"1000-2000CC",IF(AND(I3889&gt;2000,I3889&lt;=3000),"2000-3000CC",IF(AND(I3889&gt;3000,I3889&lt;=4000),"3000-4000CC",IF(AND(I3889&gt;4000,I3889&lt;=5000),"4000-5000CC",IF(AND(I3889&gt;5000,I3889&lt;=6000),"&gt;5000CC"))))))</f>
        <v>1000-2000CC</v>
      </c>
    </row>
    <row r="3890" spans="1:11" x14ac:dyDescent="0.3">
      <c r="A3890">
        <v>2586</v>
      </c>
      <c r="B3890" t="s">
        <v>79</v>
      </c>
      <c r="C3890" s="10">
        <v>3.5</v>
      </c>
      <c r="D3890" s="3">
        <v>20000</v>
      </c>
      <c r="E3890" t="s">
        <v>12</v>
      </c>
      <c r="F3890" t="s">
        <v>8</v>
      </c>
      <c r="G3890" t="s">
        <v>27</v>
      </c>
      <c r="H3890">
        <v>2016</v>
      </c>
      <c r="I3890">
        <v>995</v>
      </c>
      <c r="J3890" t="s">
        <v>10</v>
      </c>
      <c r="K3890" t="str">
        <f>IF(AND(I3890&gt;600,I3890&lt;=1000),"600-1000CC",IF(AND(I3890&gt;1000,I3890&lt;=2000),"1000-2000CC",IF(AND(I3890&gt;2000,I3890&lt;=3000),"2000-3000CC",IF(AND(I3890&gt;3000,I3890&lt;=4000),"3000-4000CC",IF(AND(I3890&gt;4000,I3890&lt;=5000),"4000-5000CC",IF(AND(I3890&gt;5000,I3890&lt;=6000),"&gt;5000CC"))))))</f>
        <v>600-1000CC</v>
      </c>
    </row>
    <row r="3891" spans="1:11" x14ac:dyDescent="0.3">
      <c r="A3891">
        <v>2602</v>
      </c>
      <c r="B3891" t="s">
        <v>1159</v>
      </c>
      <c r="C3891" s="10">
        <v>3.5</v>
      </c>
      <c r="D3891" s="3">
        <v>50000</v>
      </c>
      <c r="E3891" t="s">
        <v>12</v>
      </c>
      <c r="F3891" t="s">
        <v>8</v>
      </c>
      <c r="G3891" t="s">
        <v>27</v>
      </c>
      <c r="H3891">
        <v>2014</v>
      </c>
      <c r="I3891">
        <v>1198</v>
      </c>
      <c r="J3891" t="s">
        <v>10</v>
      </c>
      <c r="K3891" t="str">
        <f>IF(AND(I3891&gt;600,I3891&lt;=1000),"600-1000CC",IF(AND(I3891&gt;1000,I3891&lt;=2000),"1000-2000CC",IF(AND(I3891&gt;2000,I3891&lt;=3000),"2000-3000CC",IF(AND(I3891&gt;3000,I3891&lt;=4000),"3000-4000CC",IF(AND(I3891&gt;4000,I3891&lt;=5000),"4000-5000CC",IF(AND(I3891&gt;5000,I3891&lt;=6000),"&gt;5000CC"))))))</f>
        <v>1000-2000CC</v>
      </c>
    </row>
    <row r="3892" spans="1:11" x14ac:dyDescent="0.3">
      <c r="A3892">
        <v>2789</v>
      </c>
      <c r="B3892" t="s">
        <v>1350</v>
      </c>
      <c r="C3892" s="10">
        <v>3.5</v>
      </c>
      <c r="D3892" s="3">
        <v>75656</v>
      </c>
      <c r="E3892" t="s">
        <v>7</v>
      </c>
      <c r="F3892" t="s">
        <v>8</v>
      </c>
      <c r="G3892" t="s">
        <v>27</v>
      </c>
      <c r="H3892">
        <v>2015</v>
      </c>
      <c r="I3892">
        <v>1399</v>
      </c>
      <c r="J3892" t="s">
        <v>10</v>
      </c>
      <c r="K3892" t="str">
        <f>IF(AND(I3892&gt;600,I3892&lt;=1000),"600-1000CC",IF(AND(I3892&gt;1000,I3892&lt;=2000),"1000-2000CC",IF(AND(I3892&gt;2000,I3892&lt;=3000),"2000-3000CC",IF(AND(I3892&gt;3000,I3892&lt;=4000),"3000-4000CC",IF(AND(I3892&gt;4000,I3892&lt;=5000),"4000-5000CC",IF(AND(I3892&gt;5000,I3892&lt;=6000),"&gt;5000CC"))))))</f>
        <v>1000-2000CC</v>
      </c>
    </row>
    <row r="3893" spans="1:11" x14ac:dyDescent="0.3">
      <c r="A3893">
        <v>2794</v>
      </c>
      <c r="B3893" t="s">
        <v>146</v>
      </c>
      <c r="C3893" s="10">
        <v>3.5</v>
      </c>
      <c r="D3893" s="3">
        <v>70000</v>
      </c>
      <c r="E3893" t="s">
        <v>7</v>
      </c>
      <c r="F3893" t="s">
        <v>8</v>
      </c>
      <c r="G3893" t="s">
        <v>27</v>
      </c>
      <c r="H3893">
        <v>2015</v>
      </c>
      <c r="I3893">
        <v>1197</v>
      </c>
      <c r="J3893" t="s">
        <v>10</v>
      </c>
      <c r="K3893" t="str">
        <f>IF(AND(I3893&gt;600,I3893&lt;=1000),"600-1000CC",IF(AND(I3893&gt;1000,I3893&lt;=2000),"1000-2000CC",IF(AND(I3893&gt;2000,I3893&lt;=3000),"2000-3000CC",IF(AND(I3893&gt;3000,I3893&lt;=4000),"3000-4000CC",IF(AND(I3893&gt;4000,I3893&lt;=5000),"4000-5000CC",IF(AND(I3893&gt;5000,I3893&lt;=6000),"&gt;5000CC"))))))</f>
        <v>1000-2000CC</v>
      </c>
    </row>
    <row r="3894" spans="1:11" x14ac:dyDescent="0.3">
      <c r="A3894">
        <v>2819</v>
      </c>
      <c r="B3894" t="s">
        <v>1356</v>
      </c>
      <c r="C3894" s="10">
        <v>3.5</v>
      </c>
      <c r="D3894" s="3">
        <v>40000</v>
      </c>
      <c r="E3894" t="s">
        <v>12</v>
      </c>
      <c r="F3894" t="s">
        <v>8</v>
      </c>
      <c r="G3894" t="s">
        <v>9</v>
      </c>
      <c r="H3894">
        <v>2018</v>
      </c>
      <c r="I3894">
        <v>2956</v>
      </c>
      <c r="J3894" t="s">
        <v>10</v>
      </c>
      <c r="K3894" t="str">
        <f>IF(AND(I3894&gt;600,I3894&lt;=1000),"600-1000CC",IF(AND(I3894&gt;1000,I3894&lt;=2000),"1000-2000CC",IF(AND(I3894&gt;2000,I3894&lt;=3000),"2000-3000CC",IF(AND(I3894&gt;3000,I3894&lt;=4000),"3000-4000CC",IF(AND(I3894&gt;4000,I3894&lt;=5000),"4000-5000CC",IF(AND(I3894&gt;5000,I3894&lt;=6000),"&gt;5000CC"))))))</f>
        <v>2000-3000CC</v>
      </c>
    </row>
    <row r="3895" spans="1:11" x14ac:dyDescent="0.3">
      <c r="A3895">
        <v>2841</v>
      </c>
      <c r="B3895" t="s">
        <v>1358</v>
      </c>
      <c r="C3895" s="10">
        <v>3.5</v>
      </c>
      <c r="D3895" s="3">
        <v>70000</v>
      </c>
      <c r="E3895" t="s">
        <v>7</v>
      </c>
      <c r="F3895" t="s">
        <v>8</v>
      </c>
      <c r="G3895" t="s">
        <v>27</v>
      </c>
      <c r="H3895">
        <v>2013</v>
      </c>
      <c r="I3895">
        <v>1248</v>
      </c>
      <c r="J3895" t="s">
        <v>10</v>
      </c>
      <c r="K3895" t="str">
        <f>IF(AND(I3895&gt;600,I3895&lt;=1000),"600-1000CC",IF(AND(I3895&gt;1000,I3895&lt;=2000),"1000-2000CC",IF(AND(I3895&gt;2000,I3895&lt;=3000),"2000-3000CC",IF(AND(I3895&gt;3000,I3895&lt;=4000),"3000-4000CC",IF(AND(I3895&gt;4000,I3895&lt;=5000),"4000-5000CC",IF(AND(I3895&gt;5000,I3895&lt;=6000),"&gt;5000CC"))))))</f>
        <v>1000-2000CC</v>
      </c>
    </row>
    <row r="3896" spans="1:11" x14ac:dyDescent="0.3">
      <c r="A3896">
        <v>2858</v>
      </c>
      <c r="B3896" t="s">
        <v>133</v>
      </c>
      <c r="C3896" s="10">
        <v>3.5</v>
      </c>
      <c r="D3896" s="3">
        <v>90000</v>
      </c>
      <c r="E3896" t="s">
        <v>12</v>
      </c>
      <c r="F3896" t="s">
        <v>8</v>
      </c>
      <c r="G3896" t="s">
        <v>9</v>
      </c>
      <c r="H3896">
        <v>2016</v>
      </c>
      <c r="I3896">
        <v>1298</v>
      </c>
      <c r="J3896" t="s">
        <v>10</v>
      </c>
      <c r="K3896" t="str">
        <f>IF(AND(I3896&gt;600,I3896&lt;=1000),"600-1000CC",IF(AND(I3896&gt;1000,I3896&lt;=2000),"1000-2000CC",IF(AND(I3896&gt;2000,I3896&lt;=3000),"2000-3000CC",IF(AND(I3896&gt;3000,I3896&lt;=4000),"3000-4000CC",IF(AND(I3896&gt;4000,I3896&lt;=5000),"4000-5000CC",IF(AND(I3896&gt;5000,I3896&lt;=6000),"&gt;5000CC"))))))</f>
        <v>1000-2000CC</v>
      </c>
    </row>
    <row r="3897" spans="1:11" x14ac:dyDescent="0.3">
      <c r="A3897">
        <v>2888</v>
      </c>
      <c r="B3897" t="s">
        <v>446</v>
      </c>
      <c r="C3897" s="10">
        <v>3.5</v>
      </c>
      <c r="D3897" s="3">
        <v>60000</v>
      </c>
      <c r="E3897" t="s">
        <v>12</v>
      </c>
      <c r="F3897" t="s">
        <v>8</v>
      </c>
      <c r="G3897" t="s">
        <v>75</v>
      </c>
      <c r="H3897">
        <v>2012</v>
      </c>
      <c r="I3897">
        <v>1199</v>
      </c>
      <c r="J3897" t="s">
        <v>10</v>
      </c>
      <c r="K3897" t="str">
        <f>IF(AND(I3897&gt;600,I3897&lt;=1000),"600-1000CC",IF(AND(I3897&gt;1000,I3897&lt;=2000),"1000-2000CC",IF(AND(I3897&gt;2000,I3897&lt;=3000),"2000-3000CC",IF(AND(I3897&gt;3000,I3897&lt;=4000),"3000-4000CC",IF(AND(I3897&gt;4000,I3897&lt;=5000),"4000-5000CC",IF(AND(I3897&gt;5000,I3897&lt;=6000),"&gt;5000CC"))))))</f>
        <v>1000-2000CC</v>
      </c>
    </row>
    <row r="3898" spans="1:11" x14ac:dyDescent="0.3">
      <c r="A3898">
        <v>2889</v>
      </c>
      <c r="B3898" t="s">
        <v>446</v>
      </c>
      <c r="C3898" s="10">
        <v>3.5</v>
      </c>
      <c r="D3898" s="3">
        <v>60000</v>
      </c>
      <c r="E3898" t="s">
        <v>12</v>
      </c>
      <c r="F3898" t="s">
        <v>8</v>
      </c>
      <c r="G3898" t="s">
        <v>75</v>
      </c>
      <c r="H3898">
        <v>2012</v>
      </c>
      <c r="I3898">
        <v>999</v>
      </c>
      <c r="J3898" t="s">
        <v>10</v>
      </c>
      <c r="K3898" t="str">
        <f>IF(AND(I3898&gt;600,I3898&lt;=1000),"600-1000CC",IF(AND(I3898&gt;1000,I3898&lt;=2000),"1000-2000CC",IF(AND(I3898&gt;2000,I3898&lt;=3000),"2000-3000CC",IF(AND(I3898&gt;3000,I3898&lt;=4000),"3000-4000CC",IF(AND(I3898&gt;4000,I3898&lt;=5000),"4000-5000CC",IF(AND(I3898&gt;5000,I3898&lt;=6000),"&gt;5000CC"))))))</f>
        <v>600-1000CC</v>
      </c>
    </row>
    <row r="3899" spans="1:11" x14ac:dyDescent="0.3">
      <c r="A3899">
        <v>3053</v>
      </c>
      <c r="B3899" t="s">
        <v>1421</v>
      </c>
      <c r="C3899" s="10">
        <v>3.5</v>
      </c>
      <c r="D3899" s="3">
        <v>100000</v>
      </c>
      <c r="E3899" t="s">
        <v>7</v>
      </c>
      <c r="F3899" t="s">
        <v>8</v>
      </c>
      <c r="G3899" t="s">
        <v>27</v>
      </c>
      <c r="H3899">
        <v>2006</v>
      </c>
      <c r="I3899">
        <v>4461</v>
      </c>
      <c r="J3899" t="s">
        <v>289</v>
      </c>
      <c r="K3899" t="str">
        <f>IF(AND(I3899&gt;600,I3899&lt;=1000),"600-1000CC",IF(AND(I3899&gt;1000,I3899&lt;=2000),"1000-2000CC",IF(AND(I3899&gt;2000,I3899&lt;=3000),"2000-3000CC",IF(AND(I3899&gt;3000,I3899&lt;=4000),"3000-4000CC",IF(AND(I3899&gt;4000,I3899&lt;=5000),"4000-5000CC",IF(AND(I3899&gt;5000,I3899&lt;=6000),"&gt;5000CC"))))))</f>
        <v>4000-5000CC</v>
      </c>
    </row>
    <row r="3900" spans="1:11" x14ac:dyDescent="0.3">
      <c r="A3900">
        <v>3087</v>
      </c>
      <c r="B3900" t="s">
        <v>109</v>
      </c>
      <c r="C3900" s="10">
        <v>3.5</v>
      </c>
      <c r="D3900" s="3">
        <v>110000</v>
      </c>
      <c r="E3900" t="s">
        <v>7</v>
      </c>
      <c r="F3900" t="s">
        <v>8</v>
      </c>
      <c r="G3900" t="s">
        <v>9</v>
      </c>
      <c r="H3900">
        <v>2015</v>
      </c>
      <c r="I3900">
        <v>1498</v>
      </c>
      <c r="J3900" t="s">
        <v>10</v>
      </c>
      <c r="K3900" t="str">
        <f>IF(AND(I3900&gt;600,I3900&lt;=1000),"600-1000CC",IF(AND(I3900&gt;1000,I3900&lt;=2000),"1000-2000CC",IF(AND(I3900&gt;2000,I3900&lt;=3000),"2000-3000CC",IF(AND(I3900&gt;3000,I3900&lt;=4000),"3000-4000CC",IF(AND(I3900&gt;4000,I3900&lt;=5000),"4000-5000CC",IF(AND(I3900&gt;5000,I3900&lt;=6000),"&gt;5000CC"))))))</f>
        <v>1000-2000CC</v>
      </c>
    </row>
    <row r="3901" spans="1:11" x14ac:dyDescent="0.3">
      <c r="A3901">
        <v>3400</v>
      </c>
      <c r="B3901" t="s">
        <v>215</v>
      </c>
      <c r="C3901" s="10">
        <v>3.5</v>
      </c>
      <c r="D3901" s="3">
        <v>25000</v>
      </c>
      <c r="E3901" t="s">
        <v>12</v>
      </c>
      <c r="F3901" t="s">
        <v>13</v>
      </c>
      <c r="G3901" t="s">
        <v>27</v>
      </c>
      <c r="H3901">
        <v>2017</v>
      </c>
      <c r="I3901">
        <v>1248</v>
      </c>
      <c r="J3901" t="s">
        <v>10</v>
      </c>
      <c r="K3901" t="str">
        <f>IF(AND(I3901&gt;600,I3901&lt;=1000),"600-1000CC",IF(AND(I3901&gt;1000,I3901&lt;=2000),"1000-2000CC",IF(AND(I3901&gt;2000,I3901&lt;=3000),"2000-3000CC",IF(AND(I3901&gt;3000,I3901&lt;=4000),"3000-4000CC",IF(AND(I3901&gt;4000,I3901&lt;=5000),"4000-5000CC",IF(AND(I3901&gt;5000,I3901&lt;=6000),"&gt;5000CC"))))))</f>
        <v>1000-2000CC</v>
      </c>
    </row>
    <row r="3902" spans="1:11" x14ac:dyDescent="0.3">
      <c r="A3902">
        <v>3586</v>
      </c>
      <c r="B3902" t="s">
        <v>1373</v>
      </c>
      <c r="C3902" s="10">
        <v>3.5</v>
      </c>
      <c r="D3902" s="3">
        <v>127000</v>
      </c>
      <c r="E3902" t="s">
        <v>7</v>
      </c>
      <c r="F3902" t="s">
        <v>8</v>
      </c>
      <c r="G3902" t="s">
        <v>9</v>
      </c>
      <c r="H3902">
        <v>2015</v>
      </c>
      <c r="I3902">
        <v>796</v>
      </c>
      <c r="J3902" t="s">
        <v>10</v>
      </c>
      <c r="K3902" t="str">
        <f>IF(AND(I3902&gt;600,I3902&lt;=1000),"600-1000CC",IF(AND(I3902&gt;1000,I3902&lt;=2000),"1000-2000CC",IF(AND(I3902&gt;2000,I3902&lt;=3000),"2000-3000CC",IF(AND(I3902&gt;3000,I3902&lt;=4000),"3000-4000CC",IF(AND(I3902&gt;4000,I3902&lt;=5000),"4000-5000CC",IF(AND(I3902&gt;5000,I3902&lt;=6000),"&gt;5000CC"))))))</f>
        <v>600-1000CC</v>
      </c>
    </row>
    <row r="3903" spans="1:11" x14ac:dyDescent="0.3">
      <c r="A3903">
        <v>3637</v>
      </c>
      <c r="B3903" t="s">
        <v>354</v>
      </c>
      <c r="C3903" s="10">
        <v>3.5</v>
      </c>
      <c r="D3903" s="3">
        <v>35000</v>
      </c>
      <c r="E3903" t="s">
        <v>12</v>
      </c>
      <c r="F3903" t="s">
        <v>8</v>
      </c>
      <c r="G3903" t="s">
        <v>9</v>
      </c>
      <c r="H3903">
        <v>2016</v>
      </c>
      <c r="I3903">
        <v>998</v>
      </c>
      <c r="J3903" t="s">
        <v>10</v>
      </c>
      <c r="K3903" t="str">
        <f>IF(AND(I3903&gt;600,I3903&lt;=1000),"600-1000CC",IF(AND(I3903&gt;1000,I3903&lt;=2000),"1000-2000CC",IF(AND(I3903&gt;2000,I3903&lt;=3000),"2000-3000CC",IF(AND(I3903&gt;3000,I3903&lt;=4000),"3000-4000CC",IF(AND(I3903&gt;4000,I3903&lt;=5000),"4000-5000CC",IF(AND(I3903&gt;5000,I3903&lt;=6000),"&gt;5000CC"))))))</f>
        <v>600-1000CC</v>
      </c>
    </row>
    <row r="3904" spans="1:11" x14ac:dyDescent="0.3">
      <c r="A3904">
        <v>3700</v>
      </c>
      <c r="B3904" t="s">
        <v>146</v>
      </c>
      <c r="C3904" s="10">
        <v>3.5</v>
      </c>
      <c r="D3904" s="3">
        <v>100000</v>
      </c>
      <c r="E3904" t="s">
        <v>7</v>
      </c>
      <c r="F3904" t="s">
        <v>8</v>
      </c>
      <c r="G3904" t="s">
        <v>75</v>
      </c>
      <c r="H3904">
        <v>2015</v>
      </c>
      <c r="I3904">
        <v>1950</v>
      </c>
      <c r="J3904" t="s">
        <v>10</v>
      </c>
      <c r="K3904" t="str">
        <f>IF(AND(I3904&gt;600,I3904&lt;=1000),"600-1000CC",IF(AND(I3904&gt;1000,I3904&lt;=2000),"1000-2000CC",IF(AND(I3904&gt;2000,I3904&lt;=3000),"2000-3000CC",IF(AND(I3904&gt;3000,I3904&lt;=4000),"3000-4000CC",IF(AND(I3904&gt;4000,I3904&lt;=5000),"4000-5000CC",IF(AND(I3904&gt;5000,I3904&lt;=6000),"&gt;5000CC"))))))</f>
        <v>1000-2000CC</v>
      </c>
    </row>
    <row r="3905" spans="1:11" x14ac:dyDescent="0.3">
      <c r="A3905">
        <v>3727</v>
      </c>
      <c r="B3905" t="s">
        <v>632</v>
      </c>
      <c r="C3905" s="10">
        <v>3.5</v>
      </c>
      <c r="D3905" s="3">
        <v>118424</v>
      </c>
      <c r="E3905" t="s">
        <v>12</v>
      </c>
      <c r="F3905" t="s">
        <v>8</v>
      </c>
      <c r="G3905" t="s">
        <v>9</v>
      </c>
      <c r="H3905">
        <v>2014</v>
      </c>
      <c r="I3905">
        <v>2982</v>
      </c>
      <c r="J3905" t="s">
        <v>61</v>
      </c>
      <c r="K3905" t="str">
        <f>IF(AND(I3905&gt;600,I3905&lt;=1000),"600-1000CC",IF(AND(I3905&gt;1000,I3905&lt;=2000),"1000-2000CC",IF(AND(I3905&gt;2000,I3905&lt;=3000),"2000-3000CC",IF(AND(I3905&gt;3000,I3905&lt;=4000),"3000-4000CC",IF(AND(I3905&gt;4000,I3905&lt;=5000),"4000-5000CC",IF(AND(I3905&gt;5000,I3905&lt;=6000),"&gt;5000CC"))))))</f>
        <v>2000-3000CC</v>
      </c>
    </row>
    <row r="3906" spans="1:11" x14ac:dyDescent="0.3">
      <c r="A3906">
        <v>3798</v>
      </c>
      <c r="B3906" t="s">
        <v>1617</v>
      </c>
      <c r="C3906" s="10">
        <v>3.5</v>
      </c>
      <c r="D3906" s="3">
        <v>119202</v>
      </c>
      <c r="E3906" t="s">
        <v>7</v>
      </c>
      <c r="F3906" t="s">
        <v>8</v>
      </c>
      <c r="G3906" t="s">
        <v>27</v>
      </c>
      <c r="H3906">
        <v>2014</v>
      </c>
      <c r="I3906">
        <v>1197</v>
      </c>
      <c r="J3906" t="s">
        <v>10</v>
      </c>
      <c r="K3906" t="str">
        <f>IF(AND(I3906&gt;600,I3906&lt;=1000),"600-1000CC",IF(AND(I3906&gt;1000,I3906&lt;=2000),"1000-2000CC",IF(AND(I3906&gt;2000,I3906&lt;=3000),"2000-3000CC",IF(AND(I3906&gt;3000,I3906&lt;=4000),"3000-4000CC",IF(AND(I3906&gt;4000,I3906&lt;=5000),"4000-5000CC",IF(AND(I3906&gt;5000,I3906&lt;=6000),"&gt;5000CC"))))))</f>
        <v>1000-2000CC</v>
      </c>
    </row>
    <row r="3907" spans="1:11" x14ac:dyDescent="0.3">
      <c r="A3907">
        <v>3841</v>
      </c>
      <c r="B3907" t="s">
        <v>208</v>
      </c>
      <c r="C3907" s="10">
        <v>3.5</v>
      </c>
      <c r="D3907" s="3">
        <v>35000</v>
      </c>
      <c r="E3907" t="s">
        <v>12</v>
      </c>
      <c r="F3907" t="s">
        <v>8</v>
      </c>
      <c r="G3907" t="s">
        <v>9</v>
      </c>
      <c r="H3907">
        <v>2019</v>
      </c>
      <c r="I3907">
        <v>1197</v>
      </c>
      <c r="J3907" t="s">
        <v>10</v>
      </c>
      <c r="K3907" t="str">
        <f>IF(AND(I3907&gt;600,I3907&lt;=1000),"600-1000CC",IF(AND(I3907&gt;1000,I3907&lt;=2000),"1000-2000CC",IF(AND(I3907&gt;2000,I3907&lt;=3000),"2000-3000CC",IF(AND(I3907&gt;3000,I3907&lt;=4000),"3000-4000CC",IF(AND(I3907&gt;4000,I3907&lt;=5000),"4000-5000CC",IF(AND(I3907&gt;5000,I3907&lt;=6000),"&gt;5000CC"))))))</f>
        <v>1000-2000CC</v>
      </c>
    </row>
    <row r="3908" spans="1:11" x14ac:dyDescent="0.3">
      <c r="A3908">
        <v>3843</v>
      </c>
      <c r="B3908" t="s">
        <v>232</v>
      </c>
      <c r="C3908" s="10">
        <v>3.5</v>
      </c>
      <c r="D3908" s="3">
        <v>70000</v>
      </c>
      <c r="E3908" t="s">
        <v>12</v>
      </c>
      <c r="F3908" t="s">
        <v>8</v>
      </c>
      <c r="G3908" t="s">
        <v>9</v>
      </c>
      <c r="H3908">
        <v>2013</v>
      </c>
      <c r="I3908">
        <v>1248</v>
      </c>
      <c r="J3908" t="s">
        <v>10</v>
      </c>
      <c r="K3908" t="str">
        <f>IF(AND(I3908&gt;600,I3908&lt;=1000),"600-1000CC",IF(AND(I3908&gt;1000,I3908&lt;=2000),"1000-2000CC",IF(AND(I3908&gt;2000,I3908&lt;=3000),"2000-3000CC",IF(AND(I3908&gt;3000,I3908&lt;=4000),"3000-4000CC",IF(AND(I3908&gt;4000,I3908&lt;=5000),"4000-5000CC",IF(AND(I3908&gt;5000,I3908&lt;=6000),"&gt;5000CC"))))))</f>
        <v>1000-2000CC</v>
      </c>
    </row>
    <row r="3909" spans="1:11" x14ac:dyDescent="0.3">
      <c r="A3909">
        <v>3857</v>
      </c>
      <c r="B3909" t="s">
        <v>1262</v>
      </c>
      <c r="C3909" s="10">
        <v>3.5</v>
      </c>
      <c r="D3909" s="3">
        <v>70000</v>
      </c>
      <c r="E3909" t="s">
        <v>7</v>
      </c>
      <c r="F3909" t="s">
        <v>8</v>
      </c>
      <c r="G3909" t="s">
        <v>9</v>
      </c>
      <c r="H3909">
        <v>2013</v>
      </c>
      <c r="I3909">
        <v>1197</v>
      </c>
      <c r="J3909" t="s">
        <v>10</v>
      </c>
      <c r="K3909" t="str">
        <f>IF(AND(I3909&gt;600,I3909&lt;=1000),"600-1000CC",IF(AND(I3909&gt;1000,I3909&lt;=2000),"1000-2000CC",IF(AND(I3909&gt;2000,I3909&lt;=3000),"2000-3000CC",IF(AND(I3909&gt;3000,I3909&lt;=4000),"3000-4000CC",IF(AND(I3909&gt;4000,I3909&lt;=5000),"4000-5000CC",IF(AND(I3909&gt;5000,I3909&lt;=6000),"&gt;5000CC"))))))</f>
        <v>1000-2000CC</v>
      </c>
    </row>
    <row r="3910" spans="1:11" x14ac:dyDescent="0.3">
      <c r="A3910">
        <v>3884</v>
      </c>
      <c r="B3910" t="s">
        <v>1646</v>
      </c>
      <c r="C3910" s="10">
        <v>3.5</v>
      </c>
      <c r="D3910" s="3">
        <v>110000</v>
      </c>
      <c r="E3910" t="s">
        <v>7</v>
      </c>
      <c r="F3910" t="s">
        <v>8</v>
      </c>
      <c r="G3910" t="s">
        <v>9</v>
      </c>
      <c r="H3910">
        <v>2017</v>
      </c>
      <c r="I3910">
        <v>796</v>
      </c>
      <c r="J3910" t="s">
        <v>10</v>
      </c>
      <c r="K3910" t="str">
        <f>IF(AND(I3910&gt;600,I3910&lt;=1000),"600-1000CC",IF(AND(I3910&gt;1000,I3910&lt;=2000),"1000-2000CC",IF(AND(I3910&gt;2000,I3910&lt;=3000),"2000-3000CC",IF(AND(I3910&gt;3000,I3910&lt;=4000),"3000-4000CC",IF(AND(I3910&gt;4000,I3910&lt;=5000),"4000-5000CC",IF(AND(I3910&gt;5000,I3910&lt;=6000),"&gt;5000CC"))))))</f>
        <v>600-1000CC</v>
      </c>
    </row>
    <row r="3911" spans="1:11" x14ac:dyDescent="0.3">
      <c r="A3911">
        <v>4064</v>
      </c>
      <c r="B3911" t="s">
        <v>1683</v>
      </c>
      <c r="C3911" s="10">
        <v>3.5</v>
      </c>
      <c r="D3911" s="3">
        <v>105563</v>
      </c>
      <c r="E3911" t="s">
        <v>7</v>
      </c>
      <c r="F3911" t="s">
        <v>8</v>
      </c>
      <c r="G3911" t="s">
        <v>27</v>
      </c>
      <c r="H3911">
        <v>2015</v>
      </c>
      <c r="I3911">
        <v>998</v>
      </c>
      <c r="J3911" t="s">
        <v>10</v>
      </c>
      <c r="K3911" t="str">
        <f>IF(AND(I3911&gt;600,I3911&lt;=1000),"600-1000CC",IF(AND(I3911&gt;1000,I3911&lt;=2000),"1000-2000CC",IF(AND(I3911&gt;2000,I3911&lt;=3000),"2000-3000CC",IF(AND(I3911&gt;3000,I3911&lt;=4000),"3000-4000CC",IF(AND(I3911&gt;4000,I3911&lt;=5000),"4000-5000CC",IF(AND(I3911&gt;5000,I3911&lt;=6000),"&gt;5000CC"))))))</f>
        <v>600-1000CC</v>
      </c>
    </row>
    <row r="3912" spans="1:11" x14ac:dyDescent="0.3">
      <c r="A3912">
        <v>4444</v>
      </c>
      <c r="B3912" t="s">
        <v>318</v>
      </c>
      <c r="C3912" s="10">
        <v>3.5</v>
      </c>
      <c r="D3912" s="3">
        <v>92000</v>
      </c>
      <c r="E3912" t="s">
        <v>12</v>
      </c>
      <c r="F3912" t="s">
        <v>13</v>
      </c>
      <c r="G3912" t="s">
        <v>27</v>
      </c>
      <c r="H3912">
        <v>2010</v>
      </c>
      <c r="I3912">
        <v>1197</v>
      </c>
      <c r="J3912" t="s">
        <v>10</v>
      </c>
      <c r="K3912" t="str">
        <f>IF(AND(I3912&gt;600,I3912&lt;=1000),"600-1000CC",IF(AND(I3912&gt;1000,I3912&lt;=2000),"1000-2000CC",IF(AND(I3912&gt;2000,I3912&lt;=3000),"2000-3000CC",IF(AND(I3912&gt;3000,I3912&lt;=4000),"3000-4000CC",IF(AND(I3912&gt;4000,I3912&lt;=5000),"4000-5000CC",IF(AND(I3912&gt;5000,I3912&lt;=6000),"&gt;5000CC"))))))</f>
        <v>1000-2000CC</v>
      </c>
    </row>
    <row r="3913" spans="1:11" x14ac:dyDescent="0.3">
      <c r="A3913">
        <v>4453</v>
      </c>
      <c r="B3913" t="s">
        <v>44</v>
      </c>
      <c r="C3913" s="10">
        <v>3.5</v>
      </c>
      <c r="D3913" s="3">
        <v>80000</v>
      </c>
      <c r="E3913" t="s">
        <v>12</v>
      </c>
      <c r="F3913" t="s">
        <v>8</v>
      </c>
      <c r="G3913" t="s">
        <v>27</v>
      </c>
      <c r="H3913">
        <v>2015</v>
      </c>
      <c r="I3913">
        <v>1196</v>
      </c>
      <c r="J3913" t="s">
        <v>10</v>
      </c>
      <c r="K3913" t="str">
        <f>IF(AND(I3913&gt;600,I3913&lt;=1000),"600-1000CC",IF(AND(I3913&gt;1000,I3913&lt;=2000),"1000-2000CC",IF(AND(I3913&gt;2000,I3913&lt;=3000),"2000-3000CC",IF(AND(I3913&gt;3000,I3913&lt;=4000),"3000-4000CC",IF(AND(I3913&gt;4000,I3913&lt;=5000),"4000-5000CC",IF(AND(I3913&gt;5000,I3913&lt;=6000),"&gt;5000CC"))))))</f>
        <v>1000-2000CC</v>
      </c>
    </row>
    <row r="3914" spans="1:11" x14ac:dyDescent="0.3">
      <c r="A3914">
        <v>4480</v>
      </c>
      <c r="B3914" t="s">
        <v>354</v>
      </c>
      <c r="C3914" s="10">
        <v>3.5</v>
      </c>
      <c r="D3914" s="3">
        <v>70000</v>
      </c>
      <c r="E3914" t="s">
        <v>12</v>
      </c>
      <c r="F3914" t="s">
        <v>8</v>
      </c>
      <c r="G3914" t="s">
        <v>9</v>
      </c>
      <c r="H3914">
        <v>2019</v>
      </c>
      <c r="I3914">
        <v>998</v>
      </c>
      <c r="J3914" t="s">
        <v>10</v>
      </c>
      <c r="K3914" t="str">
        <f>IF(AND(I3914&gt;600,I3914&lt;=1000),"600-1000CC",IF(AND(I3914&gt;1000,I3914&lt;=2000),"1000-2000CC",IF(AND(I3914&gt;2000,I3914&lt;=3000),"2000-3000CC",IF(AND(I3914&gt;3000,I3914&lt;=4000),"3000-4000CC",IF(AND(I3914&gt;4000,I3914&lt;=5000),"4000-5000CC",IF(AND(I3914&gt;5000,I3914&lt;=6000),"&gt;5000CC"))))))</f>
        <v>600-1000CC</v>
      </c>
    </row>
    <row r="3915" spans="1:11" x14ac:dyDescent="0.3">
      <c r="A3915">
        <v>4494</v>
      </c>
      <c r="B3915" t="s">
        <v>79</v>
      </c>
      <c r="C3915" s="10">
        <v>3.5</v>
      </c>
      <c r="D3915" s="3">
        <v>83000</v>
      </c>
      <c r="E3915" t="s">
        <v>12</v>
      </c>
      <c r="F3915" t="s">
        <v>8</v>
      </c>
      <c r="G3915" t="s">
        <v>27</v>
      </c>
      <c r="H3915">
        <v>2015</v>
      </c>
      <c r="I3915">
        <v>1197</v>
      </c>
      <c r="J3915" t="s">
        <v>10</v>
      </c>
      <c r="K3915" t="str">
        <f>IF(AND(I3915&gt;600,I3915&lt;=1000),"600-1000CC",IF(AND(I3915&gt;1000,I3915&lt;=2000),"1000-2000CC",IF(AND(I3915&gt;2000,I3915&lt;=3000),"2000-3000CC",IF(AND(I3915&gt;3000,I3915&lt;=4000),"3000-4000CC",IF(AND(I3915&gt;4000,I3915&lt;=5000),"4000-5000CC",IF(AND(I3915&gt;5000,I3915&lt;=6000),"&gt;5000CC"))))))</f>
        <v>1000-2000CC</v>
      </c>
    </row>
    <row r="3916" spans="1:11" x14ac:dyDescent="0.3">
      <c r="A3916">
        <v>4575</v>
      </c>
      <c r="B3916" t="s">
        <v>602</v>
      </c>
      <c r="C3916" s="10">
        <v>3.5</v>
      </c>
      <c r="D3916" s="3">
        <v>111332</v>
      </c>
      <c r="E3916" t="s">
        <v>7</v>
      </c>
      <c r="F3916" t="s">
        <v>8</v>
      </c>
      <c r="G3916" t="s">
        <v>27</v>
      </c>
      <c r="H3916">
        <v>2013</v>
      </c>
      <c r="I3916">
        <v>1086</v>
      </c>
      <c r="J3916" t="s">
        <v>10</v>
      </c>
      <c r="K3916" t="str">
        <f>IF(AND(I3916&gt;600,I3916&lt;=1000),"600-1000CC",IF(AND(I3916&gt;1000,I3916&lt;=2000),"1000-2000CC",IF(AND(I3916&gt;2000,I3916&lt;=3000),"2000-3000CC",IF(AND(I3916&gt;3000,I3916&lt;=4000),"3000-4000CC",IF(AND(I3916&gt;4000,I3916&lt;=5000),"4000-5000CC",IF(AND(I3916&gt;5000,I3916&lt;=6000),"&gt;5000CC"))))))</f>
        <v>1000-2000CC</v>
      </c>
    </row>
    <row r="3917" spans="1:11" x14ac:dyDescent="0.3">
      <c r="A3917">
        <v>4898</v>
      </c>
      <c r="B3917" t="s">
        <v>1827</v>
      </c>
      <c r="C3917" s="10">
        <v>3.5</v>
      </c>
      <c r="D3917" s="3">
        <v>72200</v>
      </c>
      <c r="E3917" t="s">
        <v>7</v>
      </c>
      <c r="F3917" t="s">
        <v>8</v>
      </c>
      <c r="G3917" t="s">
        <v>9</v>
      </c>
      <c r="H3917">
        <v>2013</v>
      </c>
      <c r="I3917">
        <v>1373</v>
      </c>
      <c r="J3917" t="s">
        <v>10</v>
      </c>
      <c r="K3917" t="str">
        <f>IF(AND(I3917&gt;600,I3917&lt;=1000),"600-1000CC",IF(AND(I3917&gt;1000,I3917&lt;=2000),"1000-2000CC",IF(AND(I3917&gt;2000,I3917&lt;=3000),"2000-3000CC",IF(AND(I3917&gt;3000,I3917&lt;=4000),"3000-4000CC",IF(AND(I3917&gt;4000,I3917&lt;=5000),"4000-5000CC",IF(AND(I3917&gt;5000,I3917&lt;=6000),"&gt;5000CC"))))))</f>
        <v>1000-2000CC</v>
      </c>
    </row>
    <row r="3918" spans="1:11" x14ac:dyDescent="0.3">
      <c r="A3918">
        <v>4933</v>
      </c>
      <c r="B3918" t="s">
        <v>1121</v>
      </c>
      <c r="C3918" s="10">
        <v>3.5</v>
      </c>
      <c r="D3918" s="3">
        <v>60000</v>
      </c>
      <c r="E3918" t="s">
        <v>7</v>
      </c>
      <c r="F3918" t="s">
        <v>8</v>
      </c>
      <c r="G3918" t="s">
        <v>27</v>
      </c>
      <c r="H3918">
        <v>2012</v>
      </c>
      <c r="I3918">
        <v>1248</v>
      </c>
      <c r="J3918" t="s">
        <v>10</v>
      </c>
      <c r="K3918" t="str">
        <f>IF(AND(I3918&gt;600,I3918&lt;=1000),"600-1000CC",IF(AND(I3918&gt;1000,I3918&lt;=2000),"1000-2000CC",IF(AND(I3918&gt;2000,I3918&lt;=3000),"2000-3000CC",IF(AND(I3918&gt;3000,I3918&lt;=4000),"3000-4000CC",IF(AND(I3918&gt;4000,I3918&lt;=5000),"4000-5000CC",IF(AND(I3918&gt;5000,I3918&lt;=6000),"&gt;5000CC"))))))</f>
        <v>1000-2000CC</v>
      </c>
    </row>
    <row r="3919" spans="1:11" x14ac:dyDescent="0.3">
      <c r="A3919">
        <v>5072</v>
      </c>
      <c r="B3919" t="s">
        <v>602</v>
      </c>
      <c r="C3919" s="10">
        <v>3.5</v>
      </c>
      <c r="D3919" s="3">
        <v>100298</v>
      </c>
      <c r="E3919" t="s">
        <v>7</v>
      </c>
      <c r="F3919" t="s">
        <v>8</v>
      </c>
      <c r="G3919" t="s">
        <v>27</v>
      </c>
      <c r="H3919">
        <v>2013</v>
      </c>
      <c r="I3919">
        <v>1462</v>
      </c>
      <c r="J3919" t="s">
        <v>10</v>
      </c>
      <c r="K3919" t="str">
        <f>IF(AND(I3919&gt;600,I3919&lt;=1000),"600-1000CC",IF(AND(I3919&gt;1000,I3919&lt;=2000),"1000-2000CC",IF(AND(I3919&gt;2000,I3919&lt;=3000),"2000-3000CC",IF(AND(I3919&gt;3000,I3919&lt;=4000),"3000-4000CC",IF(AND(I3919&gt;4000,I3919&lt;=5000),"4000-5000CC",IF(AND(I3919&gt;5000,I3919&lt;=6000),"&gt;5000CC"))))))</f>
        <v>1000-2000CC</v>
      </c>
    </row>
    <row r="3920" spans="1:11" x14ac:dyDescent="0.3">
      <c r="A3920">
        <v>5305</v>
      </c>
      <c r="B3920" t="s">
        <v>25</v>
      </c>
      <c r="C3920" s="10">
        <v>3.5</v>
      </c>
      <c r="D3920" s="3">
        <v>67000</v>
      </c>
      <c r="E3920" t="s">
        <v>12</v>
      </c>
      <c r="F3920" t="s">
        <v>8</v>
      </c>
      <c r="G3920" t="s">
        <v>27</v>
      </c>
      <c r="H3920">
        <v>2011</v>
      </c>
      <c r="I3920">
        <v>1991</v>
      </c>
      <c r="J3920" t="s">
        <v>10</v>
      </c>
      <c r="K3920" t="str">
        <f>IF(AND(I3920&gt;600,I3920&lt;=1000),"600-1000CC",IF(AND(I3920&gt;1000,I3920&lt;=2000),"1000-2000CC",IF(AND(I3920&gt;2000,I3920&lt;=3000),"2000-3000CC",IF(AND(I3920&gt;3000,I3920&lt;=4000),"3000-4000CC",IF(AND(I3920&gt;4000,I3920&lt;=5000),"4000-5000CC",IF(AND(I3920&gt;5000,I3920&lt;=6000),"&gt;5000CC"))))))</f>
        <v>1000-2000CC</v>
      </c>
    </row>
    <row r="3921" spans="1:11" x14ac:dyDescent="0.3">
      <c r="A3921">
        <v>5320</v>
      </c>
      <c r="B3921" t="s">
        <v>1886</v>
      </c>
      <c r="C3921" s="10">
        <v>3.5</v>
      </c>
      <c r="D3921" s="3">
        <v>120000</v>
      </c>
      <c r="E3921" t="s">
        <v>12</v>
      </c>
      <c r="F3921" t="s">
        <v>8</v>
      </c>
      <c r="G3921" t="s">
        <v>9</v>
      </c>
      <c r="H3921">
        <v>2016</v>
      </c>
      <c r="I3921">
        <v>1373</v>
      </c>
      <c r="J3921" t="s">
        <v>61</v>
      </c>
      <c r="K3921" t="str">
        <f>IF(AND(I3921&gt;600,I3921&lt;=1000),"600-1000CC",IF(AND(I3921&gt;1000,I3921&lt;=2000),"1000-2000CC",IF(AND(I3921&gt;2000,I3921&lt;=3000),"2000-3000CC",IF(AND(I3921&gt;3000,I3921&lt;=4000),"3000-4000CC",IF(AND(I3921&gt;4000,I3921&lt;=5000),"4000-5000CC",IF(AND(I3921&gt;5000,I3921&lt;=6000),"&gt;5000CC"))))))</f>
        <v>1000-2000CC</v>
      </c>
    </row>
    <row r="3922" spans="1:11" x14ac:dyDescent="0.3">
      <c r="A3922">
        <v>5345</v>
      </c>
      <c r="B3922" t="s">
        <v>1424</v>
      </c>
      <c r="C3922" s="10">
        <v>3.5</v>
      </c>
      <c r="D3922" s="3">
        <v>80000</v>
      </c>
      <c r="E3922" t="s">
        <v>7</v>
      </c>
      <c r="F3922" t="s">
        <v>8</v>
      </c>
      <c r="G3922" t="s">
        <v>9</v>
      </c>
      <c r="H3922">
        <v>2017</v>
      </c>
      <c r="I3922">
        <v>1248</v>
      </c>
      <c r="J3922" t="s">
        <v>10</v>
      </c>
      <c r="K3922" t="str">
        <f>IF(AND(I3922&gt;600,I3922&lt;=1000),"600-1000CC",IF(AND(I3922&gt;1000,I3922&lt;=2000),"1000-2000CC",IF(AND(I3922&gt;2000,I3922&lt;=3000),"2000-3000CC",IF(AND(I3922&gt;3000,I3922&lt;=4000),"3000-4000CC",IF(AND(I3922&gt;4000,I3922&lt;=5000),"4000-5000CC",IF(AND(I3922&gt;5000,I3922&lt;=6000),"&gt;5000CC"))))))</f>
        <v>1000-2000CC</v>
      </c>
    </row>
    <row r="3923" spans="1:11" x14ac:dyDescent="0.3">
      <c r="A3923">
        <v>5359</v>
      </c>
      <c r="B3923" t="s">
        <v>638</v>
      </c>
      <c r="C3923" s="10">
        <v>3.5</v>
      </c>
      <c r="D3923" s="3">
        <v>90000</v>
      </c>
      <c r="E3923" t="s">
        <v>7</v>
      </c>
      <c r="F3923" t="s">
        <v>8</v>
      </c>
      <c r="G3923" t="s">
        <v>9</v>
      </c>
      <c r="H3923">
        <v>2012</v>
      </c>
      <c r="I3923">
        <v>1197</v>
      </c>
      <c r="J3923" t="s">
        <v>10</v>
      </c>
      <c r="K3923" t="str">
        <f>IF(AND(I3923&gt;600,I3923&lt;=1000),"600-1000CC",IF(AND(I3923&gt;1000,I3923&lt;=2000),"1000-2000CC",IF(AND(I3923&gt;2000,I3923&lt;=3000),"2000-3000CC",IF(AND(I3923&gt;3000,I3923&lt;=4000),"3000-4000CC",IF(AND(I3923&gt;4000,I3923&lt;=5000),"4000-5000CC",IF(AND(I3923&gt;5000,I3923&lt;=6000),"&gt;5000CC"))))))</f>
        <v>1000-2000CC</v>
      </c>
    </row>
    <row r="3924" spans="1:11" x14ac:dyDescent="0.3">
      <c r="A3924">
        <v>5377</v>
      </c>
      <c r="B3924" t="s">
        <v>645</v>
      </c>
      <c r="C3924" s="10">
        <v>3.5</v>
      </c>
      <c r="D3924" s="3">
        <v>120000</v>
      </c>
      <c r="E3924" t="s">
        <v>7</v>
      </c>
      <c r="F3924" t="s">
        <v>8</v>
      </c>
      <c r="G3924" t="s">
        <v>9</v>
      </c>
      <c r="H3924">
        <v>2011</v>
      </c>
      <c r="I3924">
        <v>999</v>
      </c>
      <c r="J3924" t="s">
        <v>61</v>
      </c>
      <c r="K3924" t="str">
        <f>IF(AND(I3924&gt;600,I3924&lt;=1000),"600-1000CC",IF(AND(I3924&gt;1000,I3924&lt;=2000),"1000-2000CC",IF(AND(I3924&gt;2000,I3924&lt;=3000),"2000-3000CC",IF(AND(I3924&gt;3000,I3924&lt;=4000),"3000-4000CC",IF(AND(I3924&gt;4000,I3924&lt;=5000),"4000-5000CC",IF(AND(I3924&gt;5000,I3924&lt;=6000),"&gt;5000CC"))))))</f>
        <v>600-1000CC</v>
      </c>
    </row>
    <row r="3925" spans="1:11" x14ac:dyDescent="0.3">
      <c r="A3925">
        <v>5379</v>
      </c>
      <c r="B3925" t="s">
        <v>645</v>
      </c>
      <c r="C3925" s="10">
        <v>3.5</v>
      </c>
      <c r="D3925" s="3">
        <v>120000</v>
      </c>
      <c r="E3925" t="s">
        <v>7</v>
      </c>
      <c r="F3925" t="s">
        <v>8</v>
      </c>
      <c r="G3925" t="s">
        <v>9</v>
      </c>
      <c r="H3925">
        <v>2011</v>
      </c>
      <c r="I3925">
        <v>1353</v>
      </c>
      <c r="J3925" t="s">
        <v>10</v>
      </c>
      <c r="K3925" t="str">
        <f>IF(AND(I3925&gt;600,I3925&lt;=1000),"600-1000CC",IF(AND(I3925&gt;1000,I3925&lt;=2000),"1000-2000CC",IF(AND(I3925&gt;2000,I3925&lt;=3000),"2000-3000CC",IF(AND(I3925&gt;3000,I3925&lt;=4000),"3000-4000CC",IF(AND(I3925&gt;4000,I3925&lt;=5000),"4000-5000CC",IF(AND(I3925&gt;5000,I3925&lt;=6000),"&gt;5000CC"))))))</f>
        <v>1000-2000CC</v>
      </c>
    </row>
    <row r="3926" spans="1:11" x14ac:dyDescent="0.3">
      <c r="A3926">
        <v>5395</v>
      </c>
      <c r="B3926" t="s">
        <v>1296</v>
      </c>
      <c r="C3926" s="10">
        <v>3.5</v>
      </c>
      <c r="D3926" s="3">
        <v>80000</v>
      </c>
      <c r="E3926" t="s">
        <v>7</v>
      </c>
      <c r="F3926" t="s">
        <v>8</v>
      </c>
      <c r="G3926" t="s">
        <v>9</v>
      </c>
      <c r="H3926">
        <v>2014</v>
      </c>
      <c r="I3926">
        <v>1493</v>
      </c>
      <c r="J3926" t="s">
        <v>61</v>
      </c>
      <c r="K3926" t="str">
        <f>IF(AND(I3926&gt;600,I3926&lt;=1000),"600-1000CC",IF(AND(I3926&gt;1000,I3926&lt;=2000),"1000-2000CC",IF(AND(I3926&gt;2000,I3926&lt;=3000),"2000-3000CC",IF(AND(I3926&gt;3000,I3926&lt;=4000),"3000-4000CC",IF(AND(I3926&gt;4000,I3926&lt;=5000),"4000-5000CC",IF(AND(I3926&gt;5000,I3926&lt;=6000),"&gt;5000CC"))))))</f>
        <v>1000-2000CC</v>
      </c>
    </row>
    <row r="3927" spans="1:11" x14ac:dyDescent="0.3">
      <c r="A3927">
        <v>5405</v>
      </c>
      <c r="B3927" t="s">
        <v>304</v>
      </c>
      <c r="C3927" s="10">
        <v>3.5</v>
      </c>
      <c r="D3927" s="3">
        <v>99218</v>
      </c>
      <c r="E3927" t="s">
        <v>7</v>
      </c>
      <c r="F3927" t="s">
        <v>8</v>
      </c>
      <c r="G3927" t="s">
        <v>9</v>
      </c>
      <c r="H3927">
        <v>2012</v>
      </c>
      <c r="I3927">
        <v>1582</v>
      </c>
      <c r="J3927" t="s">
        <v>53</v>
      </c>
      <c r="K3927" t="str">
        <f>IF(AND(I3927&gt;600,I3927&lt;=1000),"600-1000CC",IF(AND(I3927&gt;1000,I3927&lt;=2000),"1000-2000CC",IF(AND(I3927&gt;2000,I3927&lt;=3000),"2000-3000CC",IF(AND(I3927&gt;3000,I3927&lt;=4000),"3000-4000CC",IF(AND(I3927&gt;4000,I3927&lt;=5000),"4000-5000CC",IF(AND(I3927&gt;5000,I3927&lt;=6000),"&gt;5000CC"))))))</f>
        <v>1000-2000CC</v>
      </c>
    </row>
    <row r="3928" spans="1:11" x14ac:dyDescent="0.3">
      <c r="A3928">
        <v>204</v>
      </c>
      <c r="B3928" t="s">
        <v>198</v>
      </c>
      <c r="C3928" s="10">
        <v>3.49</v>
      </c>
      <c r="D3928" s="3">
        <v>55000</v>
      </c>
      <c r="E3928" t="s">
        <v>12</v>
      </c>
      <c r="F3928" t="s">
        <v>8</v>
      </c>
      <c r="G3928" t="s">
        <v>9</v>
      </c>
      <c r="H3928">
        <v>2015</v>
      </c>
      <c r="I3928">
        <v>1193</v>
      </c>
      <c r="J3928" t="s">
        <v>10</v>
      </c>
      <c r="K3928" t="str">
        <f>IF(AND(I3928&gt;600,I3928&lt;=1000),"600-1000CC",IF(AND(I3928&gt;1000,I3928&lt;=2000),"1000-2000CC",IF(AND(I3928&gt;2000,I3928&lt;=3000),"2000-3000CC",IF(AND(I3928&gt;3000,I3928&lt;=4000),"3000-4000CC",IF(AND(I3928&gt;4000,I3928&lt;=5000),"4000-5000CC",IF(AND(I3928&gt;5000,I3928&lt;=6000),"&gt;5000CC"))))))</f>
        <v>1000-2000CC</v>
      </c>
    </row>
    <row r="3929" spans="1:11" x14ac:dyDescent="0.3">
      <c r="A3929">
        <v>677</v>
      </c>
      <c r="B3929" t="s">
        <v>547</v>
      </c>
      <c r="C3929" s="10">
        <v>3.49</v>
      </c>
      <c r="D3929" s="3">
        <v>48150</v>
      </c>
      <c r="E3929" t="s">
        <v>12</v>
      </c>
      <c r="F3929" t="s">
        <v>8</v>
      </c>
      <c r="G3929" t="s">
        <v>9</v>
      </c>
      <c r="H3929">
        <v>2014</v>
      </c>
      <c r="I3929">
        <v>1995</v>
      </c>
      <c r="J3929" t="s">
        <v>10</v>
      </c>
      <c r="K3929" t="str">
        <f>IF(AND(I3929&gt;600,I3929&lt;=1000),"600-1000CC",IF(AND(I3929&gt;1000,I3929&lt;=2000),"1000-2000CC",IF(AND(I3929&gt;2000,I3929&lt;=3000),"2000-3000CC",IF(AND(I3929&gt;3000,I3929&lt;=4000),"3000-4000CC",IF(AND(I3929&gt;4000,I3929&lt;=5000),"4000-5000CC",IF(AND(I3929&gt;5000,I3929&lt;=6000),"&gt;5000CC"))))))</f>
        <v>1000-2000CC</v>
      </c>
    </row>
    <row r="3930" spans="1:11" x14ac:dyDescent="0.3">
      <c r="A3930">
        <v>1065</v>
      </c>
      <c r="B3930" t="s">
        <v>79</v>
      </c>
      <c r="C3930" s="10">
        <v>3.49</v>
      </c>
      <c r="D3930" s="3">
        <v>66290</v>
      </c>
      <c r="E3930" t="s">
        <v>12</v>
      </c>
      <c r="F3930" t="s">
        <v>8</v>
      </c>
      <c r="G3930" t="s">
        <v>27</v>
      </c>
      <c r="H3930">
        <v>2017</v>
      </c>
      <c r="I3930">
        <v>1197</v>
      </c>
      <c r="J3930" t="s">
        <v>10</v>
      </c>
      <c r="K3930" t="str">
        <f>IF(AND(I3930&gt;600,I3930&lt;=1000),"600-1000CC",IF(AND(I3930&gt;1000,I3930&lt;=2000),"1000-2000CC",IF(AND(I3930&gt;2000,I3930&lt;=3000),"2000-3000CC",IF(AND(I3930&gt;3000,I3930&lt;=4000),"3000-4000CC",IF(AND(I3930&gt;4000,I3930&lt;=5000),"4000-5000CC",IF(AND(I3930&gt;5000,I3930&lt;=6000),"&gt;5000CC"))))))</f>
        <v>1000-2000CC</v>
      </c>
    </row>
    <row r="3931" spans="1:11" x14ac:dyDescent="0.3">
      <c r="A3931">
        <v>2759</v>
      </c>
      <c r="B3931" t="s">
        <v>1337</v>
      </c>
      <c r="C3931" s="10">
        <v>3.49</v>
      </c>
      <c r="D3931" s="3">
        <v>19000</v>
      </c>
      <c r="E3931" t="s">
        <v>12</v>
      </c>
      <c r="F3931" t="s">
        <v>8</v>
      </c>
      <c r="G3931" t="s">
        <v>9</v>
      </c>
      <c r="H3931">
        <v>2017</v>
      </c>
      <c r="I3931">
        <v>1991</v>
      </c>
      <c r="J3931" t="s">
        <v>10</v>
      </c>
      <c r="K3931" t="str">
        <f>IF(AND(I3931&gt;600,I3931&lt;=1000),"600-1000CC",IF(AND(I3931&gt;1000,I3931&lt;=2000),"1000-2000CC",IF(AND(I3931&gt;2000,I3931&lt;=3000),"2000-3000CC",IF(AND(I3931&gt;3000,I3931&lt;=4000),"3000-4000CC",IF(AND(I3931&gt;4000,I3931&lt;=5000),"4000-5000CC",IF(AND(I3931&gt;5000,I3931&lt;=6000),"&gt;5000CC"))))))</f>
        <v>1000-2000CC</v>
      </c>
    </row>
    <row r="3932" spans="1:11" x14ac:dyDescent="0.3">
      <c r="A3932">
        <v>3244</v>
      </c>
      <c r="B3932" t="s">
        <v>755</v>
      </c>
      <c r="C3932" s="10">
        <v>3.48</v>
      </c>
      <c r="D3932" s="3">
        <v>99561</v>
      </c>
      <c r="E3932" t="s">
        <v>7</v>
      </c>
      <c r="F3932" t="s">
        <v>8</v>
      </c>
      <c r="G3932" t="s">
        <v>9</v>
      </c>
      <c r="H3932">
        <v>2016</v>
      </c>
      <c r="I3932">
        <v>1193</v>
      </c>
      <c r="J3932" t="s">
        <v>10</v>
      </c>
      <c r="K3932" t="str">
        <f>IF(AND(I3932&gt;600,I3932&lt;=1000),"600-1000CC",IF(AND(I3932&gt;1000,I3932&lt;=2000),"1000-2000CC",IF(AND(I3932&gt;2000,I3932&lt;=3000),"2000-3000CC",IF(AND(I3932&gt;3000,I3932&lt;=4000),"3000-4000CC",IF(AND(I3932&gt;4000,I3932&lt;=5000),"4000-5000CC",IF(AND(I3932&gt;5000,I3932&lt;=6000),"&gt;5000CC"))))))</f>
        <v>1000-2000CC</v>
      </c>
    </row>
    <row r="3933" spans="1:11" x14ac:dyDescent="0.3">
      <c r="A3933">
        <v>1081</v>
      </c>
      <c r="B3933" t="s">
        <v>773</v>
      </c>
      <c r="C3933" s="10">
        <v>3.47</v>
      </c>
      <c r="D3933" s="3">
        <v>73818</v>
      </c>
      <c r="E3933" t="s">
        <v>7</v>
      </c>
      <c r="F3933" t="s">
        <v>8</v>
      </c>
      <c r="G3933" t="s">
        <v>9</v>
      </c>
      <c r="H3933">
        <v>2014</v>
      </c>
      <c r="I3933">
        <v>2498</v>
      </c>
      <c r="J3933" t="s">
        <v>53</v>
      </c>
      <c r="K3933" t="str">
        <f>IF(AND(I3933&gt;600,I3933&lt;=1000),"600-1000CC",IF(AND(I3933&gt;1000,I3933&lt;=2000),"1000-2000CC",IF(AND(I3933&gt;2000,I3933&lt;=3000),"2000-3000CC",IF(AND(I3933&gt;3000,I3933&lt;=4000),"3000-4000CC",IF(AND(I3933&gt;4000,I3933&lt;=5000),"4000-5000CC",IF(AND(I3933&gt;5000,I3933&lt;=6000),"&gt;5000CC"))))))</f>
        <v>2000-3000CC</v>
      </c>
    </row>
    <row r="3934" spans="1:11" x14ac:dyDescent="0.3">
      <c r="A3934">
        <v>4219</v>
      </c>
      <c r="B3934" t="s">
        <v>44</v>
      </c>
      <c r="C3934" s="10">
        <v>3.47</v>
      </c>
      <c r="D3934" s="3">
        <v>56384</v>
      </c>
      <c r="E3934" t="s">
        <v>12</v>
      </c>
      <c r="F3934" t="s">
        <v>8</v>
      </c>
      <c r="G3934" t="s">
        <v>9</v>
      </c>
      <c r="H3934">
        <v>2015</v>
      </c>
      <c r="I3934">
        <v>1598</v>
      </c>
      <c r="J3934" t="s">
        <v>10</v>
      </c>
      <c r="K3934" t="str">
        <f>IF(AND(I3934&gt;600,I3934&lt;=1000),"600-1000CC",IF(AND(I3934&gt;1000,I3934&lt;=2000),"1000-2000CC",IF(AND(I3934&gt;2000,I3934&lt;=3000),"2000-3000CC",IF(AND(I3934&gt;3000,I3934&lt;=4000),"3000-4000CC",IF(AND(I3934&gt;4000,I3934&lt;=5000),"4000-5000CC",IF(AND(I3934&gt;5000,I3934&lt;=6000),"&gt;5000CC"))))))</f>
        <v>1000-2000CC</v>
      </c>
    </row>
    <row r="3935" spans="1:11" x14ac:dyDescent="0.3">
      <c r="A3935">
        <v>3100</v>
      </c>
      <c r="B3935" t="s">
        <v>399</v>
      </c>
      <c r="C3935" s="10">
        <v>3.46</v>
      </c>
      <c r="D3935" s="3">
        <v>40000</v>
      </c>
      <c r="E3935" t="s">
        <v>12</v>
      </c>
      <c r="F3935" t="s">
        <v>8</v>
      </c>
      <c r="G3935" t="s">
        <v>9</v>
      </c>
      <c r="H3935">
        <v>2017</v>
      </c>
      <c r="I3935">
        <v>1995</v>
      </c>
      <c r="J3935" t="s">
        <v>10</v>
      </c>
      <c r="K3935" t="str">
        <f>IF(AND(I3935&gt;600,I3935&lt;=1000),"600-1000CC",IF(AND(I3935&gt;1000,I3935&lt;=2000),"1000-2000CC",IF(AND(I3935&gt;2000,I3935&lt;=3000),"2000-3000CC",IF(AND(I3935&gt;3000,I3935&lt;=4000),"3000-4000CC",IF(AND(I3935&gt;4000,I3935&lt;=5000),"4000-5000CC",IF(AND(I3935&gt;5000,I3935&lt;=6000),"&gt;5000CC"))))))</f>
        <v>1000-2000CC</v>
      </c>
    </row>
    <row r="3936" spans="1:11" x14ac:dyDescent="0.3">
      <c r="A3936">
        <v>3250</v>
      </c>
      <c r="B3936" t="s">
        <v>1181</v>
      </c>
      <c r="C3936" s="10">
        <v>3.46</v>
      </c>
      <c r="D3936" s="3">
        <v>7999</v>
      </c>
      <c r="E3936" t="s">
        <v>12</v>
      </c>
      <c r="F3936" t="s">
        <v>13</v>
      </c>
      <c r="G3936" t="s">
        <v>27</v>
      </c>
      <c r="H3936">
        <v>2017</v>
      </c>
      <c r="I3936">
        <v>5461</v>
      </c>
      <c r="J3936" t="s">
        <v>127</v>
      </c>
      <c r="K3936" t="str">
        <f>IF(AND(I3936&gt;600,I3936&lt;=1000),"600-1000CC",IF(AND(I3936&gt;1000,I3936&lt;=2000),"1000-2000CC",IF(AND(I3936&gt;2000,I3936&lt;=3000),"2000-3000CC",IF(AND(I3936&gt;3000,I3936&lt;=4000),"3000-4000CC",IF(AND(I3936&gt;4000,I3936&lt;=5000),"4000-5000CC",IF(AND(I3936&gt;5000,I3936&lt;=6000),"&gt;5000CC"))))))</f>
        <v>&gt;5000CC</v>
      </c>
    </row>
    <row r="3937" spans="1:11" x14ac:dyDescent="0.3">
      <c r="A3937">
        <v>4370</v>
      </c>
      <c r="B3937" t="s">
        <v>1226</v>
      </c>
      <c r="C3937" s="10">
        <v>3.46</v>
      </c>
      <c r="D3937" s="3">
        <v>135969</v>
      </c>
      <c r="E3937" t="s">
        <v>7</v>
      </c>
      <c r="F3937" t="s">
        <v>8</v>
      </c>
      <c r="G3937" t="s">
        <v>9</v>
      </c>
      <c r="H3937">
        <v>2012</v>
      </c>
      <c r="I3937">
        <v>1968</v>
      </c>
      <c r="J3937" t="s">
        <v>10</v>
      </c>
      <c r="K3937" t="str">
        <f>IF(AND(I3937&gt;600,I3937&lt;=1000),"600-1000CC",IF(AND(I3937&gt;1000,I3937&lt;=2000),"1000-2000CC",IF(AND(I3937&gt;2000,I3937&lt;=3000),"2000-3000CC",IF(AND(I3937&gt;3000,I3937&lt;=4000),"3000-4000CC",IF(AND(I3937&gt;4000,I3937&lt;=5000),"4000-5000CC",IF(AND(I3937&gt;5000,I3937&lt;=6000),"&gt;5000CC"))))))</f>
        <v>1000-2000CC</v>
      </c>
    </row>
    <row r="3938" spans="1:11" x14ac:dyDescent="0.3">
      <c r="A3938">
        <v>319</v>
      </c>
      <c r="B3938" t="s">
        <v>46</v>
      </c>
      <c r="C3938" s="10">
        <v>3.45</v>
      </c>
      <c r="D3938" s="3">
        <v>53000</v>
      </c>
      <c r="E3938" t="s">
        <v>12</v>
      </c>
      <c r="F3938" t="s">
        <v>8</v>
      </c>
      <c r="G3938" t="s">
        <v>9</v>
      </c>
      <c r="H3938">
        <v>2016</v>
      </c>
      <c r="I3938">
        <v>796</v>
      </c>
      <c r="J3938" t="s">
        <v>10</v>
      </c>
      <c r="K3938" t="str">
        <f>IF(AND(I3938&gt;600,I3938&lt;=1000),"600-1000CC",IF(AND(I3938&gt;1000,I3938&lt;=2000),"1000-2000CC",IF(AND(I3938&gt;2000,I3938&lt;=3000),"2000-3000CC",IF(AND(I3938&gt;3000,I3938&lt;=4000),"3000-4000CC",IF(AND(I3938&gt;4000,I3938&lt;=5000),"4000-5000CC",IF(AND(I3938&gt;5000,I3938&lt;=6000),"&gt;5000CC"))))))</f>
        <v>600-1000CC</v>
      </c>
    </row>
    <row r="3939" spans="1:11" x14ac:dyDescent="0.3">
      <c r="A3939">
        <v>609</v>
      </c>
      <c r="B3939" t="s">
        <v>505</v>
      </c>
      <c r="C3939" s="10">
        <v>3.45</v>
      </c>
      <c r="D3939" s="3">
        <v>32000</v>
      </c>
      <c r="E3939" t="s">
        <v>12</v>
      </c>
      <c r="F3939" t="s">
        <v>8</v>
      </c>
      <c r="G3939" t="s">
        <v>27</v>
      </c>
      <c r="H3939">
        <v>2013</v>
      </c>
      <c r="I3939">
        <v>1995</v>
      </c>
      <c r="J3939" t="s">
        <v>10</v>
      </c>
      <c r="K3939" t="str">
        <f>IF(AND(I3939&gt;600,I3939&lt;=1000),"600-1000CC",IF(AND(I3939&gt;1000,I3939&lt;=2000),"1000-2000CC",IF(AND(I3939&gt;2000,I3939&lt;=3000),"2000-3000CC",IF(AND(I3939&gt;3000,I3939&lt;=4000),"3000-4000CC",IF(AND(I3939&gt;4000,I3939&lt;=5000),"4000-5000CC",IF(AND(I3939&gt;5000,I3939&lt;=6000),"&gt;5000CC"))))))</f>
        <v>1000-2000CC</v>
      </c>
    </row>
    <row r="3940" spans="1:11" x14ac:dyDescent="0.3">
      <c r="A3940">
        <v>2000</v>
      </c>
      <c r="B3940" t="s">
        <v>513</v>
      </c>
      <c r="C3940" s="10">
        <v>3.45</v>
      </c>
      <c r="D3940" s="3">
        <v>86000</v>
      </c>
      <c r="E3940" t="s">
        <v>12</v>
      </c>
      <c r="F3940" t="s">
        <v>8</v>
      </c>
      <c r="G3940" t="s">
        <v>9</v>
      </c>
      <c r="H3940">
        <v>2012</v>
      </c>
      <c r="I3940">
        <v>1598</v>
      </c>
      <c r="J3940" t="s">
        <v>10</v>
      </c>
      <c r="K3940" t="str">
        <f>IF(AND(I3940&gt;600,I3940&lt;=1000),"600-1000CC",IF(AND(I3940&gt;1000,I3940&lt;=2000),"1000-2000CC",IF(AND(I3940&gt;2000,I3940&lt;=3000),"2000-3000CC",IF(AND(I3940&gt;3000,I3940&lt;=4000),"3000-4000CC",IF(AND(I3940&gt;4000,I3940&lt;=5000),"4000-5000CC",IF(AND(I3940&gt;5000,I3940&lt;=6000),"&gt;5000CC"))))))</f>
        <v>1000-2000CC</v>
      </c>
    </row>
    <row r="3941" spans="1:11" x14ac:dyDescent="0.3">
      <c r="A3941">
        <v>2071</v>
      </c>
      <c r="B3941" t="s">
        <v>1097</v>
      </c>
      <c r="C3941" s="10">
        <v>3.45</v>
      </c>
      <c r="D3941" s="3">
        <v>96000</v>
      </c>
      <c r="E3941" t="s">
        <v>7</v>
      </c>
      <c r="F3941" t="s">
        <v>8</v>
      </c>
      <c r="G3941" t="s">
        <v>27</v>
      </c>
      <c r="H3941">
        <v>2009</v>
      </c>
      <c r="I3941">
        <v>1497</v>
      </c>
      <c r="J3941" t="s">
        <v>10</v>
      </c>
      <c r="K3941" t="str">
        <f>IF(AND(I3941&gt;600,I3941&lt;=1000),"600-1000CC",IF(AND(I3941&gt;1000,I3941&lt;=2000),"1000-2000CC",IF(AND(I3941&gt;2000,I3941&lt;=3000),"2000-3000CC",IF(AND(I3941&gt;3000,I3941&lt;=4000),"3000-4000CC",IF(AND(I3941&gt;4000,I3941&lt;=5000),"4000-5000CC",IF(AND(I3941&gt;5000,I3941&lt;=6000),"&gt;5000CC"))))))</f>
        <v>1000-2000CC</v>
      </c>
    </row>
    <row r="3942" spans="1:11" x14ac:dyDescent="0.3">
      <c r="A3942">
        <v>3485</v>
      </c>
      <c r="B3942" t="s">
        <v>407</v>
      </c>
      <c r="C3942" s="10">
        <v>3.45</v>
      </c>
      <c r="D3942" s="3">
        <v>89419</v>
      </c>
      <c r="E3942" t="s">
        <v>12</v>
      </c>
      <c r="F3942" t="s">
        <v>8</v>
      </c>
      <c r="G3942" t="s">
        <v>27</v>
      </c>
      <c r="H3942">
        <v>2015</v>
      </c>
      <c r="I3942">
        <v>2179</v>
      </c>
      <c r="J3942" t="s">
        <v>61</v>
      </c>
      <c r="K3942" t="str">
        <f>IF(AND(I3942&gt;600,I3942&lt;=1000),"600-1000CC",IF(AND(I3942&gt;1000,I3942&lt;=2000),"1000-2000CC",IF(AND(I3942&gt;2000,I3942&lt;=3000),"2000-3000CC",IF(AND(I3942&gt;3000,I3942&lt;=4000),"3000-4000CC",IF(AND(I3942&gt;4000,I3942&lt;=5000),"4000-5000CC",IF(AND(I3942&gt;5000,I3942&lt;=6000),"&gt;5000CC"))))))</f>
        <v>2000-3000CC</v>
      </c>
    </row>
    <row r="3943" spans="1:11" x14ac:dyDescent="0.3">
      <c r="A3943">
        <v>4030</v>
      </c>
      <c r="B3943" t="s">
        <v>361</v>
      </c>
      <c r="C3943" s="10">
        <v>3.45</v>
      </c>
      <c r="D3943" s="3">
        <v>42078</v>
      </c>
      <c r="E3943" t="s">
        <v>12</v>
      </c>
      <c r="F3943" t="s">
        <v>8</v>
      </c>
      <c r="G3943" t="s">
        <v>75</v>
      </c>
      <c r="H3943">
        <v>2012</v>
      </c>
      <c r="I3943">
        <v>1197</v>
      </c>
      <c r="J3943" t="s">
        <v>10</v>
      </c>
      <c r="K3943" t="str">
        <f>IF(AND(I3943&gt;600,I3943&lt;=1000),"600-1000CC",IF(AND(I3943&gt;1000,I3943&lt;=2000),"1000-2000CC",IF(AND(I3943&gt;2000,I3943&lt;=3000),"2000-3000CC",IF(AND(I3943&gt;3000,I3943&lt;=4000),"3000-4000CC",IF(AND(I3943&gt;4000,I3943&lt;=5000),"4000-5000CC",IF(AND(I3943&gt;5000,I3943&lt;=6000),"&gt;5000CC"))))))</f>
        <v>1000-2000CC</v>
      </c>
    </row>
    <row r="3944" spans="1:11" x14ac:dyDescent="0.3">
      <c r="A3944">
        <v>4299</v>
      </c>
      <c r="B3944" t="s">
        <v>1724</v>
      </c>
      <c r="C3944" s="10">
        <v>3.45</v>
      </c>
      <c r="D3944" s="3">
        <v>93000</v>
      </c>
      <c r="E3944" t="s">
        <v>7</v>
      </c>
      <c r="F3944" t="s">
        <v>8</v>
      </c>
      <c r="G3944" t="s">
        <v>9</v>
      </c>
      <c r="H3944">
        <v>2013</v>
      </c>
      <c r="I3944">
        <v>1197</v>
      </c>
      <c r="J3944" t="s">
        <v>289</v>
      </c>
      <c r="K3944" t="str">
        <f>IF(AND(I3944&gt;600,I3944&lt;=1000),"600-1000CC",IF(AND(I3944&gt;1000,I3944&lt;=2000),"1000-2000CC",IF(AND(I3944&gt;2000,I3944&lt;=3000),"2000-3000CC",IF(AND(I3944&gt;3000,I3944&lt;=4000),"3000-4000CC",IF(AND(I3944&gt;4000,I3944&lt;=5000),"4000-5000CC",IF(AND(I3944&gt;5000,I3944&lt;=6000),"&gt;5000CC"))))))</f>
        <v>1000-2000CC</v>
      </c>
    </row>
    <row r="3945" spans="1:11" x14ac:dyDescent="0.3">
      <c r="A3945">
        <v>4369</v>
      </c>
      <c r="B3945" t="s">
        <v>1724</v>
      </c>
      <c r="C3945" s="10">
        <v>3.45</v>
      </c>
      <c r="D3945" s="3">
        <v>95129</v>
      </c>
      <c r="E3945" t="s">
        <v>7</v>
      </c>
      <c r="F3945" t="s">
        <v>8</v>
      </c>
      <c r="G3945" t="s">
        <v>9</v>
      </c>
      <c r="H3945">
        <v>2013</v>
      </c>
      <c r="I3945">
        <v>998</v>
      </c>
      <c r="J3945" t="s">
        <v>10</v>
      </c>
      <c r="K3945" t="str">
        <f>IF(AND(I3945&gt;600,I3945&lt;=1000),"600-1000CC",IF(AND(I3945&gt;1000,I3945&lt;=2000),"1000-2000CC",IF(AND(I3945&gt;2000,I3945&lt;=3000),"2000-3000CC",IF(AND(I3945&gt;3000,I3945&lt;=4000),"3000-4000CC",IF(AND(I3945&gt;4000,I3945&lt;=5000),"4000-5000CC",IF(AND(I3945&gt;5000,I3945&lt;=6000),"&gt;5000CC"))))))</f>
        <v>600-1000CC</v>
      </c>
    </row>
    <row r="3946" spans="1:11" x14ac:dyDescent="0.3">
      <c r="A3946">
        <v>4778</v>
      </c>
      <c r="B3946" t="s">
        <v>46</v>
      </c>
      <c r="C3946" s="10">
        <v>3.45</v>
      </c>
      <c r="D3946" s="3">
        <v>10666</v>
      </c>
      <c r="E3946" t="s">
        <v>12</v>
      </c>
      <c r="F3946" t="s">
        <v>8</v>
      </c>
      <c r="G3946" t="s">
        <v>9</v>
      </c>
      <c r="H3946">
        <v>2020</v>
      </c>
      <c r="I3946">
        <v>1373</v>
      </c>
      <c r="J3946" t="s">
        <v>10</v>
      </c>
      <c r="K3946" t="str">
        <f>IF(AND(I3946&gt;600,I3946&lt;=1000),"600-1000CC",IF(AND(I3946&gt;1000,I3946&lt;=2000),"1000-2000CC",IF(AND(I3946&gt;2000,I3946&lt;=3000),"2000-3000CC",IF(AND(I3946&gt;3000,I3946&lt;=4000),"3000-4000CC",IF(AND(I3946&gt;4000,I3946&lt;=5000),"4000-5000CC",IF(AND(I3946&gt;5000,I3946&lt;=6000),"&gt;5000CC"))))))</f>
        <v>1000-2000CC</v>
      </c>
    </row>
    <row r="3947" spans="1:11" x14ac:dyDescent="0.3">
      <c r="A3947">
        <v>993</v>
      </c>
      <c r="B3947" t="s">
        <v>726</v>
      </c>
      <c r="C3947" s="10">
        <v>3.44</v>
      </c>
      <c r="D3947" s="3">
        <v>68456</v>
      </c>
      <c r="E3947" t="s">
        <v>7</v>
      </c>
      <c r="F3947" t="s">
        <v>8</v>
      </c>
      <c r="G3947" t="s">
        <v>27</v>
      </c>
      <c r="H3947">
        <v>2013</v>
      </c>
      <c r="I3947">
        <v>998</v>
      </c>
      <c r="J3947" t="s">
        <v>10</v>
      </c>
      <c r="K3947" t="str">
        <f>IF(AND(I3947&gt;600,I3947&lt;=1000),"600-1000CC",IF(AND(I3947&gt;1000,I3947&lt;=2000),"1000-2000CC",IF(AND(I3947&gt;2000,I3947&lt;=3000),"2000-3000CC",IF(AND(I3947&gt;3000,I3947&lt;=4000),"3000-4000CC",IF(AND(I3947&gt;4000,I3947&lt;=5000),"4000-5000CC",IF(AND(I3947&gt;5000,I3947&lt;=6000),"&gt;5000CC"))))))</f>
        <v>600-1000CC</v>
      </c>
    </row>
    <row r="3948" spans="1:11" x14ac:dyDescent="0.3">
      <c r="A3948">
        <v>4688</v>
      </c>
      <c r="B3948" t="s">
        <v>317</v>
      </c>
      <c r="C3948" s="10">
        <v>3.44</v>
      </c>
      <c r="D3948" s="3">
        <v>99681</v>
      </c>
      <c r="E3948" t="s">
        <v>7</v>
      </c>
      <c r="F3948" t="s">
        <v>8</v>
      </c>
      <c r="G3948" t="s">
        <v>27</v>
      </c>
      <c r="H3948">
        <v>2012</v>
      </c>
      <c r="I3948">
        <v>999</v>
      </c>
      <c r="J3948" t="s">
        <v>10</v>
      </c>
      <c r="K3948" t="str">
        <f>IF(AND(I3948&gt;600,I3948&lt;=1000),"600-1000CC",IF(AND(I3948&gt;1000,I3948&lt;=2000),"1000-2000CC",IF(AND(I3948&gt;2000,I3948&lt;=3000),"2000-3000CC",IF(AND(I3948&gt;3000,I3948&lt;=4000),"3000-4000CC",IF(AND(I3948&gt;4000,I3948&lt;=5000),"4000-5000CC",IF(AND(I3948&gt;5000,I3948&lt;=6000),"&gt;5000CC"))))))</f>
        <v>600-1000CC</v>
      </c>
    </row>
    <row r="3949" spans="1:11" x14ac:dyDescent="0.3">
      <c r="A3949">
        <v>4806</v>
      </c>
      <c r="B3949" t="s">
        <v>1548</v>
      </c>
      <c r="C3949" s="10">
        <v>3.44</v>
      </c>
      <c r="D3949" s="3">
        <v>32875</v>
      </c>
      <c r="E3949" t="s">
        <v>12</v>
      </c>
      <c r="F3949" t="s">
        <v>8</v>
      </c>
      <c r="G3949" t="s">
        <v>9</v>
      </c>
      <c r="H3949">
        <v>2018</v>
      </c>
      <c r="I3949">
        <v>1198</v>
      </c>
      <c r="J3949" t="s">
        <v>10</v>
      </c>
      <c r="K3949" t="str">
        <f>IF(AND(I3949&gt;600,I3949&lt;=1000),"600-1000CC",IF(AND(I3949&gt;1000,I3949&lt;=2000),"1000-2000CC",IF(AND(I3949&gt;2000,I3949&lt;=3000),"2000-3000CC",IF(AND(I3949&gt;3000,I3949&lt;=4000),"3000-4000CC",IF(AND(I3949&gt;4000,I3949&lt;=5000),"4000-5000CC",IF(AND(I3949&gt;5000,I3949&lt;=6000),"&gt;5000CC"))))))</f>
        <v>1000-2000CC</v>
      </c>
    </row>
    <row r="3950" spans="1:11" x14ac:dyDescent="0.3">
      <c r="A3950">
        <v>4984</v>
      </c>
      <c r="B3950" t="s">
        <v>755</v>
      </c>
      <c r="C3950" s="10">
        <v>3.42</v>
      </c>
      <c r="D3950" s="3">
        <v>171065</v>
      </c>
      <c r="E3950" t="s">
        <v>7</v>
      </c>
      <c r="F3950" t="s">
        <v>8</v>
      </c>
      <c r="G3950" t="s">
        <v>9</v>
      </c>
      <c r="H3950">
        <v>2016</v>
      </c>
      <c r="I3950">
        <v>1582</v>
      </c>
      <c r="J3950" t="s">
        <v>10</v>
      </c>
      <c r="K3950" t="str">
        <f>IF(AND(I3950&gt;600,I3950&lt;=1000),"600-1000CC",IF(AND(I3950&gt;1000,I3950&lt;=2000),"1000-2000CC",IF(AND(I3950&gt;2000,I3950&lt;=3000),"2000-3000CC",IF(AND(I3950&gt;3000,I3950&lt;=4000),"3000-4000CC",IF(AND(I3950&gt;4000,I3950&lt;=5000),"4000-5000CC",IF(AND(I3950&gt;5000,I3950&lt;=6000),"&gt;5000CC"))))))</f>
        <v>1000-2000CC</v>
      </c>
    </row>
    <row r="3951" spans="1:11" x14ac:dyDescent="0.3">
      <c r="A3951">
        <v>696</v>
      </c>
      <c r="B3951" t="s">
        <v>495</v>
      </c>
      <c r="C3951" s="10">
        <v>3.41</v>
      </c>
      <c r="D3951" s="3">
        <v>47756</v>
      </c>
      <c r="E3951" t="s">
        <v>242</v>
      </c>
      <c r="F3951" t="s">
        <v>8</v>
      </c>
      <c r="G3951" t="s">
        <v>9</v>
      </c>
      <c r="H3951">
        <v>2016</v>
      </c>
      <c r="I3951">
        <v>4461</v>
      </c>
      <c r="J3951" t="s">
        <v>10</v>
      </c>
      <c r="K3951" t="str">
        <f>IF(AND(I3951&gt;600,I3951&lt;=1000),"600-1000CC",IF(AND(I3951&gt;1000,I3951&lt;=2000),"1000-2000CC",IF(AND(I3951&gt;2000,I3951&lt;=3000),"2000-3000CC",IF(AND(I3951&gt;3000,I3951&lt;=4000),"3000-4000CC",IF(AND(I3951&gt;4000,I3951&lt;=5000),"4000-5000CC",IF(AND(I3951&gt;5000,I3951&lt;=6000),"&gt;5000CC"))))))</f>
        <v>4000-5000CC</v>
      </c>
    </row>
    <row r="3952" spans="1:11" x14ac:dyDescent="0.3">
      <c r="A3952">
        <v>1950</v>
      </c>
      <c r="B3952" t="s">
        <v>495</v>
      </c>
      <c r="C3952" s="10">
        <v>3.41</v>
      </c>
      <c r="D3952" s="3">
        <v>47756</v>
      </c>
      <c r="E3952" t="s">
        <v>242</v>
      </c>
      <c r="F3952" t="s">
        <v>8</v>
      </c>
      <c r="G3952" t="s">
        <v>9</v>
      </c>
      <c r="H3952">
        <v>2016</v>
      </c>
      <c r="I3952">
        <v>1591</v>
      </c>
      <c r="J3952" t="s">
        <v>10</v>
      </c>
      <c r="K3952" t="str">
        <f>IF(AND(I3952&gt;600,I3952&lt;=1000),"600-1000CC",IF(AND(I3952&gt;1000,I3952&lt;=2000),"1000-2000CC",IF(AND(I3952&gt;2000,I3952&lt;=3000),"2000-3000CC",IF(AND(I3952&gt;3000,I3952&lt;=4000),"3000-4000CC",IF(AND(I3952&gt;4000,I3952&lt;=5000),"4000-5000CC",IF(AND(I3952&gt;5000,I3952&lt;=6000),"&gt;5000CC"))))))</f>
        <v>1000-2000CC</v>
      </c>
    </row>
    <row r="3953" spans="1:11" x14ac:dyDescent="0.3">
      <c r="A3953">
        <v>2158</v>
      </c>
      <c r="B3953" t="s">
        <v>445</v>
      </c>
      <c r="C3953" s="10">
        <v>3.41</v>
      </c>
      <c r="D3953" s="3">
        <v>133876</v>
      </c>
      <c r="E3953" t="s">
        <v>12</v>
      </c>
      <c r="F3953" t="s">
        <v>8</v>
      </c>
      <c r="G3953" t="s">
        <v>9</v>
      </c>
      <c r="H3953">
        <v>2013</v>
      </c>
      <c r="I3953">
        <v>1461</v>
      </c>
      <c r="J3953" t="s">
        <v>10</v>
      </c>
      <c r="K3953" t="str">
        <f>IF(AND(I3953&gt;600,I3953&lt;=1000),"600-1000CC",IF(AND(I3953&gt;1000,I3953&lt;=2000),"1000-2000CC",IF(AND(I3953&gt;2000,I3953&lt;=3000),"2000-3000CC",IF(AND(I3953&gt;3000,I3953&lt;=4000),"3000-4000CC",IF(AND(I3953&gt;4000,I3953&lt;=5000),"4000-5000CC",IF(AND(I3953&gt;5000,I3953&lt;=6000),"&gt;5000CC"))))))</f>
        <v>1000-2000CC</v>
      </c>
    </row>
    <row r="3954" spans="1:11" x14ac:dyDescent="0.3">
      <c r="A3954">
        <v>2698</v>
      </c>
      <c r="B3954" t="s">
        <v>234</v>
      </c>
      <c r="C3954" s="10">
        <v>3.41</v>
      </c>
      <c r="D3954" s="3">
        <v>39057</v>
      </c>
      <c r="E3954" t="s">
        <v>12</v>
      </c>
      <c r="F3954" t="s">
        <v>8</v>
      </c>
      <c r="G3954" t="s">
        <v>9</v>
      </c>
      <c r="H3954">
        <v>2018</v>
      </c>
      <c r="I3954">
        <v>1197</v>
      </c>
      <c r="J3954" t="s">
        <v>10</v>
      </c>
      <c r="K3954" t="str">
        <f>IF(AND(I3954&gt;600,I3954&lt;=1000),"600-1000CC",IF(AND(I3954&gt;1000,I3954&lt;=2000),"1000-2000CC",IF(AND(I3954&gt;2000,I3954&lt;=3000),"2000-3000CC",IF(AND(I3954&gt;3000,I3954&lt;=4000),"3000-4000CC",IF(AND(I3954&gt;4000,I3954&lt;=5000),"4000-5000CC",IF(AND(I3954&gt;5000,I3954&lt;=6000),"&gt;5000CC"))))))</f>
        <v>1000-2000CC</v>
      </c>
    </row>
    <row r="3955" spans="1:11" x14ac:dyDescent="0.3">
      <c r="A3955">
        <v>3549</v>
      </c>
      <c r="B3955" t="s">
        <v>146</v>
      </c>
      <c r="C3955" s="10">
        <v>3.41</v>
      </c>
      <c r="D3955" s="3">
        <v>91065</v>
      </c>
      <c r="E3955" t="s">
        <v>7</v>
      </c>
      <c r="F3955" t="s">
        <v>8</v>
      </c>
      <c r="G3955" t="s">
        <v>27</v>
      </c>
      <c r="H3955">
        <v>2015</v>
      </c>
      <c r="I3955">
        <v>1248</v>
      </c>
      <c r="J3955" t="s">
        <v>61</v>
      </c>
      <c r="K3955" t="str">
        <f>IF(AND(I3955&gt;600,I3955&lt;=1000),"600-1000CC",IF(AND(I3955&gt;1000,I3955&lt;=2000),"1000-2000CC",IF(AND(I3955&gt;2000,I3955&lt;=3000),"2000-3000CC",IF(AND(I3955&gt;3000,I3955&lt;=4000),"3000-4000CC",IF(AND(I3955&gt;4000,I3955&lt;=5000),"4000-5000CC",IF(AND(I3955&gt;5000,I3955&lt;=6000),"&gt;5000CC"))))))</f>
        <v>1000-2000CC</v>
      </c>
    </row>
    <row r="3956" spans="1:11" x14ac:dyDescent="0.3">
      <c r="A3956">
        <v>4452</v>
      </c>
      <c r="B3956" t="s">
        <v>438</v>
      </c>
      <c r="C3956" s="10">
        <v>3.41</v>
      </c>
      <c r="D3956" s="3">
        <v>200000</v>
      </c>
      <c r="E3956" t="s">
        <v>12</v>
      </c>
      <c r="F3956" t="s">
        <v>8</v>
      </c>
      <c r="G3956" t="s">
        <v>27</v>
      </c>
      <c r="H3956">
        <v>2012</v>
      </c>
      <c r="I3956">
        <v>1298</v>
      </c>
      <c r="J3956" t="s">
        <v>10</v>
      </c>
      <c r="K3956" t="str">
        <f>IF(AND(I3956&gt;600,I3956&lt;=1000),"600-1000CC",IF(AND(I3956&gt;1000,I3956&lt;=2000),"1000-2000CC",IF(AND(I3956&gt;2000,I3956&lt;=3000),"2000-3000CC",IF(AND(I3956&gt;3000,I3956&lt;=4000),"3000-4000CC",IF(AND(I3956&gt;4000,I3956&lt;=5000),"4000-5000CC",IF(AND(I3956&gt;5000,I3956&lt;=6000),"&gt;5000CC"))))))</f>
        <v>1000-2000CC</v>
      </c>
    </row>
    <row r="3957" spans="1:11" x14ac:dyDescent="0.3">
      <c r="A3957">
        <v>4868</v>
      </c>
      <c r="B3957" t="s">
        <v>1326</v>
      </c>
      <c r="C3957" s="10">
        <v>3.41</v>
      </c>
      <c r="D3957" s="3">
        <v>95884</v>
      </c>
      <c r="E3957" t="s">
        <v>7</v>
      </c>
      <c r="F3957" t="s">
        <v>8</v>
      </c>
      <c r="G3957" t="s">
        <v>27</v>
      </c>
      <c r="H3957">
        <v>2013</v>
      </c>
      <c r="I3957">
        <v>1248</v>
      </c>
      <c r="J3957" t="s">
        <v>10</v>
      </c>
      <c r="K3957" t="str">
        <f>IF(AND(I3957&gt;600,I3957&lt;=1000),"600-1000CC",IF(AND(I3957&gt;1000,I3957&lt;=2000),"1000-2000CC",IF(AND(I3957&gt;2000,I3957&lt;=3000),"2000-3000CC",IF(AND(I3957&gt;3000,I3957&lt;=4000),"3000-4000CC",IF(AND(I3957&gt;4000,I3957&lt;=5000),"4000-5000CC",IF(AND(I3957&gt;5000,I3957&lt;=6000),"&gt;5000CC"))))))</f>
        <v>1000-2000CC</v>
      </c>
    </row>
    <row r="3958" spans="1:11" x14ac:dyDescent="0.3">
      <c r="A3958">
        <v>229</v>
      </c>
      <c r="B3958" t="s">
        <v>220</v>
      </c>
      <c r="C3958" s="10">
        <v>3.4</v>
      </c>
      <c r="D3958" s="3">
        <v>60000</v>
      </c>
      <c r="E3958" t="s">
        <v>12</v>
      </c>
      <c r="F3958" t="s">
        <v>8</v>
      </c>
      <c r="G3958" t="s">
        <v>27</v>
      </c>
      <c r="H3958">
        <v>2017</v>
      </c>
      <c r="I3958">
        <v>1199</v>
      </c>
      <c r="J3958" t="s">
        <v>10</v>
      </c>
      <c r="K3958" t="str">
        <f>IF(AND(I3958&gt;600,I3958&lt;=1000),"600-1000CC",IF(AND(I3958&gt;1000,I3958&lt;=2000),"1000-2000CC",IF(AND(I3958&gt;2000,I3958&lt;=3000),"2000-3000CC",IF(AND(I3958&gt;3000,I3958&lt;=4000),"3000-4000CC",IF(AND(I3958&gt;4000,I3958&lt;=5000),"4000-5000CC",IF(AND(I3958&gt;5000,I3958&lt;=6000),"&gt;5000CC"))))))</f>
        <v>1000-2000CC</v>
      </c>
    </row>
    <row r="3959" spans="1:11" x14ac:dyDescent="0.3">
      <c r="A3959">
        <v>237</v>
      </c>
      <c r="B3959" t="s">
        <v>228</v>
      </c>
      <c r="C3959" s="10">
        <v>3.4</v>
      </c>
      <c r="D3959" s="3">
        <v>107500</v>
      </c>
      <c r="E3959" t="s">
        <v>12</v>
      </c>
      <c r="F3959" t="s">
        <v>8</v>
      </c>
      <c r="G3959" t="s">
        <v>75</v>
      </c>
      <c r="H3959">
        <v>2010</v>
      </c>
      <c r="I3959">
        <v>1497</v>
      </c>
      <c r="J3959" t="s">
        <v>10</v>
      </c>
      <c r="K3959" t="str">
        <f>IF(AND(I3959&gt;600,I3959&lt;=1000),"600-1000CC",IF(AND(I3959&gt;1000,I3959&lt;=2000),"1000-2000CC",IF(AND(I3959&gt;2000,I3959&lt;=3000),"2000-3000CC",IF(AND(I3959&gt;3000,I3959&lt;=4000),"3000-4000CC",IF(AND(I3959&gt;4000,I3959&lt;=5000),"4000-5000CC",IF(AND(I3959&gt;5000,I3959&lt;=6000),"&gt;5000CC"))))))</f>
        <v>1000-2000CC</v>
      </c>
    </row>
    <row r="3960" spans="1:11" x14ac:dyDescent="0.3">
      <c r="A3960">
        <v>616</v>
      </c>
      <c r="B3960" t="s">
        <v>495</v>
      </c>
      <c r="C3960" s="10">
        <v>3.4</v>
      </c>
      <c r="D3960" s="3">
        <v>75270</v>
      </c>
      <c r="E3960" t="s">
        <v>242</v>
      </c>
      <c r="F3960" t="s">
        <v>8</v>
      </c>
      <c r="G3960" t="s">
        <v>9</v>
      </c>
      <c r="H3960">
        <v>2016</v>
      </c>
      <c r="I3960">
        <v>1197</v>
      </c>
      <c r="J3960" t="s">
        <v>10</v>
      </c>
      <c r="K3960" t="str">
        <f>IF(AND(I3960&gt;600,I3960&lt;=1000),"600-1000CC",IF(AND(I3960&gt;1000,I3960&lt;=2000),"1000-2000CC",IF(AND(I3960&gt;2000,I3960&lt;=3000),"2000-3000CC",IF(AND(I3960&gt;3000,I3960&lt;=4000),"3000-4000CC",IF(AND(I3960&gt;4000,I3960&lt;=5000),"4000-5000CC",IF(AND(I3960&gt;5000,I3960&lt;=6000),"&gt;5000CC"))))))</f>
        <v>1000-2000CC</v>
      </c>
    </row>
    <row r="3961" spans="1:11" x14ac:dyDescent="0.3">
      <c r="A3961">
        <v>994</v>
      </c>
      <c r="B3961" t="s">
        <v>304</v>
      </c>
      <c r="C3961" s="10">
        <v>3.4</v>
      </c>
      <c r="D3961" s="3">
        <v>86000</v>
      </c>
      <c r="E3961" t="s">
        <v>7</v>
      </c>
      <c r="F3961" t="s">
        <v>8</v>
      </c>
      <c r="G3961" t="s">
        <v>9</v>
      </c>
      <c r="H3961">
        <v>2011</v>
      </c>
      <c r="I3961">
        <v>796</v>
      </c>
      <c r="J3961" t="s">
        <v>10</v>
      </c>
      <c r="K3961" t="str">
        <f>IF(AND(I3961&gt;600,I3961&lt;=1000),"600-1000CC",IF(AND(I3961&gt;1000,I3961&lt;=2000),"1000-2000CC",IF(AND(I3961&gt;2000,I3961&lt;=3000),"2000-3000CC",IF(AND(I3961&gt;3000,I3961&lt;=4000),"3000-4000CC",IF(AND(I3961&gt;4000,I3961&lt;=5000),"4000-5000CC",IF(AND(I3961&gt;5000,I3961&lt;=6000),"&gt;5000CC"))))))</f>
        <v>600-1000CC</v>
      </c>
    </row>
    <row r="3962" spans="1:11" x14ac:dyDescent="0.3">
      <c r="A3962">
        <v>1002</v>
      </c>
      <c r="B3962" t="s">
        <v>445</v>
      </c>
      <c r="C3962" s="10">
        <v>3.4</v>
      </c>
      <c r="D3962" s="3">
        <v>82591</v>
      </c>
      <c r="E3962" t="s">
        <v>12</v>
      </c>
      <c r="F3962" t="s">
        <v>8</v>
      </c>
      <c r="G3962" t="s">
        <v>9</v>
      </c>
      <c r="H3962">
        <v>2013</v>
      </c>
      <c r="I3962">
        <v>1461</v>
      </c>
      <c r="J3962" t="s">
        <v>10</v>
      </c>
      <c r="K3962" t="str">
        <f>IF(AND(I3962&gt;600,I3962&lt;=1000),"600-1000CC",IF(AND(I3962&gt;1000,I3962&lt;=2000),"1000-2000CC",IF(AND(I3962&gt;2000,I3962&lt;=3000),"2000-3000CC",IF(AND(I3962&gt;3000,I3962&lt;=4000),"3000-4000CC",IF(AND(I3962&gt;4000,I3962&lt;=5000),"4000-5000CC",IF(AND(I3962&gt;5000,I3962&lt;=6000),"&gt;5000CC"))))))</f>
        <v>1000-2000CC</v>
      </c>
    </row>
    <row r="3963" spans="1:11" x14ac:dyDescent="0.3">
      <c r="A3963">
        <v>1108</v>
      </c>
      <c r="B3963" t="s">
        <v>109</v>
      </c>
      <c r="C3963" s="10">
        <v>3.4</v>
      </c>
      <c r="D3963" s="3">
        <v>118631</v>
      </c>
      <c r="E3963" t="s">
        <v>7</v>
      </c>
      <c r="F3963" t="s">
        <v>8</v>
      </c>
      <c r="G3963" t="s">
        <v>9</v>
      </c>
      <c r="H3963">
        <v>2014</v>
      </c>
      <c r="I3963">
        <v>1198</v>
      </c>
      <c r="J3963" t="s">
        <v>10</v>
      </c>
      <c r="K3963" t="str">
        <f>IF(AND(I3963&gt;600,I3963&lt;=1000),"600-1000CC",IF(AND(I3963&gt;1000,I3963&lt;=2000),"1000-2000CC",IF(AND(I3963&gt;2000,I3963&lt;=3000),"2000-3000CC",IF(AND(I3963&gt;3000,I3963&lt;=4000),"3000-4000CC",IF(AND(I3963&gt;4000,I3963&lt;=5000),"4000-5000CC",IF(AND(I3963&gt;5000,I3963&lt;=6000),"&gt;5000CC"))))))</f>
        <v>1000-2000CC</v>
      </c>
    </row>
    <row r="3964" spans="1:11" x14ac:dyDescent="0.3">
      <c r="A3964">
        <v>1295</v>
      </c>
      <c r="B3964" t="s">
        <v>99</v>
      </c>
      <c r="C3964" s="10">
        <v>3.4</v>
      </c>
      <c r="D3964" s="3">
        <v>33000</v>
      </c>
      <c r="E3964" t="s">
        <v>12</v>
      </c>
      <c r="F3964" t="s">
        <v>8</v>
      </c>
      <c r="G3964" t="s">
        <v>27</v>
      </c>
      <c r="H3964">
        <v>2014</v>
      </c>
      <c r="I3964">
        <v>2987</v>
      </c>
      <c r="J3964" t="s">
        <v>61</v>
      </c>
      <c r="K3964" t="str">
        <f>IF(AND(I3964&gt;600,I3964&lt;=1000),"600-1000CC",IF(AND(I3964&gt;1000,I3964&lt;=2000),"1000-2000CC",IF(AND(I3964&gt;2000,I3964&lt;=3000),"2000-3000CC",IF(AND(I3964&gt;3000,I3964&lt;=4000),"3000-4000CC",IF(AND(I3964&gt;4000,I3964&lt;=5000),"4000-5000CC",IF(AND(I3964&gt;5000,I3964&lt;=6000),"&gt;5000CC"))))))</f>
        <v>2000-3000CC</v>
      </c>
    </row>
    <row r="3965" spans="1:11" x14ac:dyDescent="0.3">
      <c r="A3965">
        <v>1377</v>
      </c>
      <c r="B3965" t="s">
        <v>109</v>
      </c>
      <c r="C3965" s="10">
        <v>3.4</v>
      </c>
      <c r="D3965" s="3">
        <v>118631</v>
      </c>
      <c r="E3965" t="s">
        <v>7</v>
      </c>
      <c r="F3965" t="s">
        <v>8</v>
      </c>
      <c r="G3965" t="s">
        <v>9</v>
      </c>
      <c r="H3965">
        <v>2014</v>
      </c>
      <c r="I3965">
        <v>1198</v>
      </c>
      <c r="J3965" t="s">
        <v>10</v>
      </c>
      <c r="K3965" t="str">
        <f>IF(AND(I3965&gt;600,I3965&lt;=1000),"600-1000CC",IF(AND(I3965&gt;1000,I3965&lt;=2000),"1000-2000CC",IF(AND(I3965&gt;2000,I3965&lt;=3000),"2000-3000CC",IF(AND(I3965&gt;3000,I3965&lt;=4000),"3000-4000CC",IF(AND(I3965&gt;4000,I3965&lt;=5000),"4000-5000CC",IF(AND(I3965&gt;5000,I3965&lt;=6000),"&gt;5000CC"))))))</f>
        <v>1000-2000CC</v>
      </c>
    </row>
    <row r="3966" spans="1:11" x14ac:dyDescent="0.3">
      <c r="A3966">
        <v>1871</v>
      </c>
      <c r="B3966" t="s">
        <v>79</v>
      </c>
      <c r="C3966" s="10">
        <v>3.4</v>
      </c>
      <c r="D3966" s="3">
        <v>60000</v>
      </c>
      <c r="E3966" t="s">
        <v>12</v>
      </c>
      <c r="F3966" t="s">
        <v>8</v>
      </c>
      <c r="G3966" t="s">
        <v>9</v>
      </c>
      <c r="H3966">
        <v>2014</v>
      </c>
      <c r="I3966">
        <v>1498</v>
      </c>
      <c r="J3966" t="s">
        <v>10</v>
      </c>
      <c r="K3966" t="str">
        <f>IF(AND(I3966&gt;600,I3966&lt;=1000),"600-1000CC",IF(AND(I3966&gt;1000,I3966&lt;=2000),"1000-2000CC",IF(AND(I3966&gt;2000,I3966&lt;=3000),"2000-3000CC",IF(AND(I3966&gt;3000,I3966&lt;=4000),"3000-4000CC",IF(AND(I3966&gt;4000,I3966&lt;=5000),"4000-5000CC",IF(AND(I3966&gt;5000,I3966&lt;=6000),"&gt;5000CC"))))))</f>
        <v>1000-2000CC</v>
      </c>
    </row>
    <row r="3967" spans="1:11" x14ac:dyDescent="0.3">
      <c r="A3967">
        <v>1910</v>
      </c>
      <c r="B3967" t="s">
        <v>495</v>
      </c>
      <c r="C3967" s="10">
        <v>3.4</v>
      </c>
      <c r="D3967" s="3">
        <v>75270</v>
      </c>
      <c r="E3967" t="s">
        <v>242</v>
      </c>
      <c r="F3967" t="s">
        <v>8</v>
      </c>
      <c r="G3967" t="s">
        <v>9</v>
      </c>
      <c r="H3967">
        <v>2016</v>
      </c>
      <c r="I3967">
        <v>1368</v>
      </c>
      <c r="J3967" t="s">
        <v>10</v>
      </c>
      <c r="K3967" t="str">
        <f>IF(AND(I3967&gt;600,I3967&lt;=1000),"600-1000CC",IF(AND(I3967&gt;1000,I3967&lt;=2000),"1000-2000CC",IF(AND(I3967&gt;2000,I3967&lt;=3000),"2000-3000CC",IF(AND(I3967&gt;3000,I3967&lt;=4000),"3000-4000CC",IF(AND(I3967&gt;4000,I3967&lt;=5000),"4000-5000CC",IF(AND(I3967&gt;5000,I3967&lt;=6000),"&gt;5000CC"))))))</f>
        <v>1000-2000CC</v>
      </c>
    </row>
    <row r="3968" spans="1:11" x14ac:dyDescent="0.3">
      <c r="A3968">
        <v>2124</v>
      </c>
      <c r="B3968" t="s">
        <v>79</v>
      </c>
      <c r="C3968" s="10">
        <v>3.4</v>
      </c>
      <c r="D3968" s="3">
        <v>48000</v>
      </c>
      <c r="E3968" t="s">
        <v>12</v>
      </c>
      <c r="F3968" t="s">
        <v>8</v>
      </c>
      <c r="G3968" t="s">
        <v>9</v>
      </c>
      <c r="H3968">
        <v>2014</v>
      </c>
      <c r="I3968">
        <v>1198</v>
      </c>
      <c r="J3968" t="s">
        <v>10</v>
      </c>
      <c r="K3968" t="str">
        <f>IF(AND(I3968&gt;600,I3968&lt;=1000),"600-1000CC",IF(AND(I3968&gt;1000,I3968&lt;=2000),"1000-2000CC",IF(AND(I3968&gt;2000,I3968&lt;=3000),"2000-3000CC",IF(AND(I3968&gt;3000,I3968&lt;=4000),"3000-4000CC",IF(AND(I3968&gt;4000,I3968&lt;=5000),"4000-5000CC",IF(AND(I3968&gt;5000,I3968&lt;=6000),"&gt;5000CC"))))))</f>
        <v>1000-2000CC</v>
      </c>
    </row>
    <row r="3969" spans="1:11" x14ac:dyDescent="0.3">
      <c r="A3969">
        <v>3080</v>
      </c>
      <c r="B3969" t="s">
        <v>192</v>
      </c>
      <c r="C3969" s="10">
        <v>3.4</v>
      </c>
      <c r="D3969" s="3">
        <v>100000</v>
      </c>
      <c r="E3969" t="s">
        <v>7</v>
      </c>
      <c r="F3969" t="s">
        <v>8</v>
      </c>
      <c r="G3969" t="s">
        <v>244</v>
      </c>
      <c r="H3969">
        <v>2012</v>
      </c>
      <c r="I3969">
        <v>1995</v>
      </c>
      <c r="J3969" t="s">
        <v>10</v>
      </c>
      <c r="K3969" t="str">
        <f>IF(AND(I3969&gt;600,I3969&lt;=1000),"600-1000CC",IF(AND(I3969&gt;1000,I3969&lt;=2000),"1000-2000CC",IF(AND(I3969&gt;2000,I3969&lt;=3000),"2000-3000CC",IF(AND(I3969&gt;3000,I3969&lt;=4000),"3000-4000CC",IF(AND(I3969&gt;4000,I3969&lt;=5000),"4000-5000CC",IF(AND(I3969&gt;5000,I3969&lt;=6000),"&gt;5000CC"))))))</f>
        <v>1000-2000CC</v>
      </c>
    </row>
    <row r="3970" spans="1:11" x14ac:dyDescent="0.3">
      <c r="A3970">
        <v>3196</v>
      </c>
      <c r="B3970" t="s">
        <v>1134</v>
      </c>
      <c r="C3970" s="10">
        <v>3.4</v>
      </c>
      <c r="D3970" s="3">
        <v>13814</v>
      </c>
      <c r="E3970" t="s">
        <v>7</v>
      </c>
      <c r="F3970" t="s">
        <v>8</v>
      </c>
      <c r="G3970" t="s">
        <v>9</v>
      </c>
      <c r="H3970">
        <v>2012</v>
      </c>
      <c r="I3970">
        <v>1451</v>
      </c>
      <c r="J3970" t="s">
        <v>10</v>
      </c>
      <c r="K3970" t="str">
        <f>IF(AND(I3970&gt;600,I3970&lt;=1000),"600-1000CC",IF(AND(I3970&gt;1000,I3970&lt;=2000),"1000-2000CC",IF(AND(I3970&gt;2000,I3970&lt;=3000),"2000-3000CC",IF(AND(I3970&gt;3000,I3970&lt;=4000),"3000-4000CC",IF(AND(I3970&gt;4000,I3970&lt;=5000),"4000-5000CC",IF(AND(I3970&gt;5000,I3970&lt;=6000),"&gt;5000CC"))))))</f>
        <v>1000-2000CC</v>
      </c>
    </row>
    <row r="3971" spans="1:11" x14ac:dyDescent="0.3">
      <c r="A3971">
        <v>3353</v>
      </c>
      <c r="B3971" t="s">
        <v>1501</v>
      </c>
      <c r="C3971" s="10">
        <v>3.4</v>
      </c>
      <c r="D3971" s="3">
        <v>60000</v>
      </c>
      <c r="E3971" t="s">
        <v>12</v>
      </c>
      <c r="F3971" t="s">
        <v>8</v>
      </c>
      <c r="G3971" t="s">
        <v>9</v>
      </c>
      <c r="H3971">
        <v>2016</v>
      </c>
      <c r="I3971">
        <v>1399</v>
      </c>
      <c r="J3971" t="s">
        <v>61</v>
      </c>
      <c r="K3971" t="str">
        <f>IF(AND(I3971&gt;600,I3971&lt;=1000),"600-1000CC",IF(AND(I3971&gt;1000,I3971&lt;=2000),"1000-2000CC",IF(AND(I3971&gt;2000,I3971&lt;=3000),"2000-3000CC",IF(AND(I3971&gt;3000,I3971&lt;=4000),"3000-4000CC",IF(AND(I3971&gt;4000,I3971&lt;=5000),"4000-5000CC",IF(AND(I3971&gt;5000,I3971&lt;=6000),"&gt;5000CC"))))))</f>
        <v>1000-2000CC</v>
      </c>
    </row>
    <row r="3972" spans="1:11" x14ac:dyDescent="0.3">
      <c r="A3972">
        <v>3612</v>
      </c>
      <c r="B3972" t="s">
        <v>307</v>
      </c>
      <c r="C3972" s="10">
        <v>3.4</v>
      </c>
      <c r="D3972" s="3">
        <v>25000</v>
      </c>
      <c r="E3972" t="s">
        <v>7</v>
      </c>
      <c r="F3972" t="s">
        <v>8</v>
      </c>
      <c r="G3972" t="s">
        <v>9</v>
      </c>
      <c r="H3972">
        <v>2014</v>
      </c>
      <c r="I3972">
        <v>1896</v>
      </c>
      <c r="J3972" t="s">
        <v>10</v>
      </c>
      <c r="K3972" t="str">
        <f>IF(AND(I3972&gt;600,I3972&lt;=1000),"600-1000CC",IF(AND(I3972&gt;1000,I3972&lt;=2000),"1000-2000CC",IF(AND(I3972&gt;2000,I3972&lt;=3000),"2000-3000CC",IF(AND(I3972&gt;3000,I3972&lt;=4000),"3000-4000CC",IF(AND(I3972&gt;4000,I3972&lt;=5000),"4000-5000CC",IF(AND(I3972&gt;5000,I3972&lt;=6000),"&gt;5000CC"))))))</f>
        <v>1000-2000CC</v>
      </c>
    </row>
    <row r="3973" spans="1:11" x14ac:dyDescent="0.3">
      <c r="A3973">
        <v>3692</v>
      </c>
      <c r="B3973" t="s">
        <v>1588</v>
      </c>
      <c r="C3973" s="10">
        <v>3.4</v>
      </c>
      <c r="D3973" s="3">
        <v>110000</v>
      </c>
      <c r="E3973" t="s">
        <v>7</v>
      </c>
      <c r="F3973" t="s">
        <v>8</v>
      </c>
      <c r="G3973" t="s">
        <v>75</v>
      </c>
      <c r="H3973">
        <v>2013</v>
      </c>
      <c r="I3973">
        <v>999</v>
      </c>
      <c r="J3973" t="s">
        <v>10</v>
      </c>
      <c r="K3973" t="str">
        <f>IF(AND(I3973&gt;600,I3973&lt;=1000),"600-1000CC",IF(AND(I3973&gt;1000,I3973&lt;=2000),"1000-2000CC",IF(AND(I3973&gt;2000,I3973&lt;=3000),"2000-3000CC",IF(AND(I3973&gt;3000,I3973&lt;=4000),"3000-4000CC",IF(AND(I3973&gt;4000,I3973&lt;=5000),"4000-5000CC",IF(AND(I3973&gt;5000,I3973&lt;=6000),"&gt;5000CC"))))))</f>
        <v>600-1000CC</v>
      </c>
    </row>
    <row r="3974" spans="1:11" x14ac:dyDescent="0.3">
      <c r="A3974">
        <v>3720</v>
      </c>
      <c r="B3974" t="s">
        <v>1224</v>
      </c>
      <c r="C3974" s="10">
        <v>3.4</v>
      </c>
      <c r="D3974" s="3">
        <v>4956</v>
      </c>
      <c r="E3974" t="s">
        <v>12</v>
      </c>
      <c r="F3974" t="s">
        <v>13</v>
      </c>
      <c r="G3974" t="s">
        <v>9</v>
      </c>
      <c r="H3974">
        <v>2018</v>
      </c>
      <c r="I3974">
        <v>1199</v>
      </c>
      <c r="J3974" t="s">
        <v>10</v>
      </c>
      <c r="K3974" t="str">
        <f>IF(AND(I3974&gt;600,I3974&lt;=1000),"600-1000CC",IF(AND(I3974&gt;1000,I3974&lt;=2000),"1000-2000CC",IF(AND(I3974&gt;2000,I3974&lt;=3000),"2000-3000CC",IF(AND(I3974&gt;3000,I3974&lt;=4000),"3000-4000CC",IF(AND(I3974&gt;4000,I3974&lt;=5000),"4000-5000CC",IF(AND(I3974&gt;5000,I3974&lt;=6000),"&gt;5000CC"))))))</f>
        <v>1000-2000CC</v>
      </c>
    </row>
    <row r="3975" spans="1:11" x14ac:dyDescent="0.3">
      <c r="A3975">
        <v>3773</v>
      </c>
      <c r="B3975" t="s">
        <v>228</v>
      </c>
      <c r="C3975" s="10">
        <v>3.4</v>
      </c>
      <c r="D3975" s="3">
        <v>75000</v>
      </c>
      <c r="E3975" t="s">
        <v>12</v>
      </c>
      <c r="F3975" t="s">
        <v>8</v>
      </c>
      <c r="G3975" t="s">
        <v>9</v>
      </c>
      <c r="H3975">
        <v>2011</v>
      </c>
      <c r="I3975">
        <v>1086</v>
      </c>
      <c r="J3975" t="s">
        <v>53</v>
      </c>
      <c r="K3975" t="str">
        <f>IF(AND(I3975&gt;600,I3975&lt;=1000),"600-1000CC",IF(AND(I3975&gt;1000,I3975&lt;=2000),"1000-2000CC",IF(AND(I3975&gt;2000,I3975&lt;=3000),"2000-3000CC",IF(AND(I3975&gt;3000,I3975&lt;=4000),"3000-4000CC",IF(AND(I3975&gt;4000,I3975&lt;=5000),"4000-5000CC",IF(AND(I3975&gt;5000,I3975&lt;=6000),"&gt;5000CC"))))))</f>
        <v>1000-2000CC</v>
      </c>
    </row>
    <row r="3976" spans="1:11" x14ac:dyDescent="0.3">
      <c r="A3976">
        <v>4070</v>
      </c>
      <c r="B3976" t="s">
        <v>564</v>
      </c>
      <c r="C3976" s="10">
        <v>3.4</v>
      </c>
      <c r="D3976" s="3">
        <v>75506</v>
      </c>
      <c r="E3976" t="s">
        <v>12</v>
      </c>
      <c r="F3976" t="s">
        <v>8</v>
      </c>
      <c r="G3976" t="s">
        <v>27</v>
      </c>
      <c r="H3976">
        <v>2016</v>
      </c>
      <c r="I3976">
        <v>4367</v>
      </c>
      <c r="J3976" t="s">
        <v>10</v>
      </c>
      <c r="K3976" t="str">
        <f>IF(AND(I3976&gt;600,I3976&lt;=1000),"600-1000CC",IF(AND(I3976&gt;1000,I3976&lt;=2000),"1000-2000CC",IF(AND(I3976&gt;2000,I3976&lt;=3000),"2000-3000CC",IF(AND(I3976&gt;3000,I3976&lt;=4000),"3000-4000CC",IF(AND(I3976&gt;4000,I3976&lt;=5000),"4000-5000CC",IF(AND(I3976&gt;5000,I3976&lt;=6000),"&gt;5000CC"))))))</f>
        <v>4000-5000CC</v>
      </c>
    </row>
    <row r="3977" spans="1:11" x14ac:dyDescent="0.3">
      <c r="A3977">
        <v>4861</v>
      </c>
      <c r="B3977" t="s">
        <v>1653</v>
      </c>
      <c r="C3977" s="10">
        <v>3.4</v>
      </c>
      <c r="D3977" s="3">
        <v>89201</v>
      </c>
      <c r="E3977" t="s">
        <v>7</v>
      </c>
      <c r="F3977" t="s">
        <v>8</v>
      </c>
      <c r="G3977" t="s">
        <v>27</v>
      </c>
      <c r="H3977">
        <v>2013</v>
      </c>
      <c r="I3977">
        <v>1968</v>
      </c>
      <c r="J3977" t="s">
        <v>10</v>
      </c>
      <c r="K3977" t="str">
        <f>IF(AND(I3977&gt;600,I3977&lt;=1000),"600-1000CC",IF(AND(I3977&gt;1000,I3977&lt;=2000),"1000-2000CC",IF(AND(I3977&gt;2000,I3977&lt;=3000),"2000-3000CC",IF(AND(I3977&gt;3000,I3977&lt;=4000),"3000-4000CC",IF(AND(I3977&gt;4000,I3977&lt;=5000),"4000-5000CC",IF(AND(I3977&gt;5000,I3977&lt;=6000),"&gt;5000CC"))))))</f>
        <v>1000-2000CC</v>
      </c>
    </row>
    <row r="3978" spans="1:11" x14ac:dyDescent="0.3">
      <c r="A3978">
        <v>4888</v>
      </c>
      <c r="B3978" t="s">
        <v>208</v>
      </c>
      <c r="C3978" s="10">
        <v>3.4</v>
      </c>
      <c r="D3978" s="3">
        <v>23434</v>
      </c>
      <c r="E3978" t="s">
        <v>12</v>
      </c>
      <c r="F3978" t="s">
        <v>8</v>
      </c>
      <c r="G3978" t="s">
        <v>9</v>
      </c>
      <c r="H3978">
        <v>2018</v>
      </c>
      <c r="I3978">
        <v>999</v>
      </c>
      <c r="J3978" t="s">
        <v>61</v>
      </c>
      <c r="K3978" t="str">
        <f>IF(AND(I3978&gt;600,I3978&lt;=1000),"600-1000CC",IF(AND(I3978&gt;1000,I3978&lt;=2000),"1000-2000CC",IF(AND(I3978&gt;2000,I3978&lt;=3000),"2000-3000CC",IF(AND(I3978&gt;3000,I3978&lt;=4000),"3000-4000CC",IF(AND(I3978&gt;4000,I3978&lt;=5000),"4000-5000CC",IF(AND(I3978&gt;5000,I3978&lt;=6000),"&gt;5000CC"))))))</f>
        <v>600-1000CC</v>
      </c>
    </row>
    <row r="3979" spans="1:11" x14ac:dyDescent="0.3">
      <c r="A3979">
        <v>1423</v>
      </c>
      <c r="B3979" t="s">
        <v>593</v>
      </c>
      <c r="C3979" s="10">
        <v>3.39</v>
      </c>
      <c r="D3979" s="3">
        <v>61034</v>
      </c>
      <c r="E3979" t="s">
        <v>7</v>
      </c>
      <c r="F3979" t="s">
        <v>8</v>
      </c>
      <c r="G3979" t="s">
        <v>27</v>
      </c>
      <c r="H3979">
        <v>2015</v>
      </c>
      <c r="I3979">
        <v>1120</v>
      </c>
      <c r="J3979" t="s">
        <v>10</v>
      </c>
      <c r="K3979" t="str">
        <f>IF(AND(I3979&gt;600,I3979&lt;=1000),"600-1000CC",IF(AND(I3979&gt;1000,I3979&lt;=2000),"1000-2000CC",IF(AND(I3979&gt;2000,I3979&lt;=3000),"2000-3000CC",IF(AND(I3979&gt;3000,I3979&lt;=4000),"3000-4000CC",IF(AND(I3979&gt;4000,I3979&lt;=5000),"4000-5000CC",IF(AND(I3979&gt;5000,I3979&lt;=6000),"&gt;5000CC"))))))</f>
        <v>1000-2000CC</v>
      </c>
    </row>
    <row r="3980" spans="1:11" x14ac:dyDescent="0.3">
      <c r="A3980">
        <v>5344</v>
      </c>
      <c r="B3980" t="s">
        <v>1889</v>
      </c>
      <c r="C3980" s="10">
        <v>3.39</v>
      </c>
      <c r="D3980" s="3">
        <v>98000</v>
      </c>
      <c r="E3980" t="s">
        <v>7</v>
      </c>
      <c r="F3980" t="s">
        <v>13</v>
      </c>
      <c r="G3980" t="s">
        <v>27</v>
      </c>
      <c r="H3980">
        <v>2009</v>
      </c>
      <c r="I3980">
        <v>1461</v>
      </c>
      <c r="J3980" t="s">
        <v>10</v>
      </c>
      <c r="K3980" t="str">
        <f>IF(AND(I3980&gt;600,I3980&lt;=1000),"600-1000CC",IF(AND(I3980&gt;1000,I3980&lt;=2000),"1000-2000CC",IF(AND(I3980&gt;2000,I3980&lt;=3000),"2000-3000CC",IF(AND(I3980&gt;3000,I3980&lt;=4000),"3000-4000CC",IF(AND(I3980&gt;4000,I3980&lt;=5000),"4000-5000CC",IF(AND(I3980&gt;5000,I3980&lt;=6000),"&gt;5000CC"))))))</f>
        <v>1000-2000CC</v>
      </c>
    </row>
    <row r="3981" spans="1:11" x14ac:dyDescent="0.3">
      <c r="A3981">
        <v>2444</v>
      </c>
      <c r="B3981" t="s">
        <v>45</v>
      </c>
      <c r="C3981" s="10">
        <v>3.38</v>
      </c>
      <c r="D3981" s="3">
        <v>27713</v>
      </c>
      <c r="E3981" t="s">
        <v>12</v>
      </c>
      <c r="F3981" t="s">
        <v>8</v>
      </c>
      <c r="G3981" t="s">
        <v>9</v>
      </c>
      <c r="H3981">
        <v>2018</v>
      </c>
      <c r="I3981">
        <v>1193</v>
      </c>
      <c r="J3981" t="s">
        <v>10</v>
      </c>
      <c r="K3981" t="str">
        <f>IF(AND(I3981&gt;600,I3981&lt;=1000),"600-1000CC",IF(AND(I3981&gt;1000,I3981&lt;=2000),"1000-2000CC",IF(AND(I3981&gt;2000,I3981&lt;=3000),"2000-3000CC",IF(AND(I3981&gt;3000,I3981&lt;=4000),"3000-4000CC",IF(AND(I3981&gt;4000,I3981&lt;=5000),"4000-5000CC",IF(AND(I3981&gt;5000,I3981&lt;=6000),"&gt;5000CC"))))))</f>
        <v>1000-2000CC</v>
      </c>
    </row>
    <row r="3982" spans="1:11" x14ac:dyDescent="0.3">
      <c r="A3982">
        <v>3255</v>
      </c>
      <c r="B3982" t="s">
        <v>1472</v>
      </c>
      <c r="C3982" s="10">
        <v>3.38</v>
      </c>
      <c r="D3982" s="3">
        <v>94848</v>
      </c>
      <c r="E3982" t="s">
        <v>7</v>
      </c>
      <c r="F3982" t="s">
        <v>8</v>
      </c>
      <c r="G3982" t="s">
        <v>75</v>
      </c>
      <c r="H3982">
        <v>2013</v>
      </c>
      <c r="I3982">
        <v>1061</v>
      </c>
      <c r="J3982" t="s">
        <v>10</v>
      </c>
      <c r="K3982" t="str">
        <f>IF(AND(I3982&gt;600,I3982&lt;=1000),"600-1000CC",IF(AND(I3982&gt;1000,I3982&lt;=2000),"1000-2000CC",IF(AND(I3982&gt;2000,I3982&lt;=3000),"2000-3000CC",IF(AND(I3982&gt;3000,I3982&lt;=4000),"3000-4000CC",IF(AND(I3982&gt;4000,I3982&lt;=5000),"4000-5000CC",IF(AND(I3982&gt;5000,I3982&lt;=6000),"&gt;5000CC"))))))</f>
        <v>1000-2000CC</v>
      </c>
    </row>
    <row r="3983" spans="1:11" x14ac:dyDescent="0.3">
      <c r="A3983">
        <v>3520</v>
      </c>
      <c r="B3983" t="s">
        <v>1543</v>
      </c>
      <c r="C3983" s="10">
        <v>3.38</v>
      </c>
      <c r="D3983" s="3">
        <v>38934</v>
      </c>
      <c r="E3983" t="s">
        <v>12</v>
      </c>
      <c r="F3983" t="s">
        <v>8</v>
      </c>
      <c r="G3983" t="s">
        <v>9</v>
      </c>
      <c r="H3983">
        <v>2016</v>
      </c>
      <c r="I3983">
        <v>1462</v>
      </c>
      <c r="J3983" t="s">
        <v>10</v>
      </c>
      <c r="K3983" t="str">
        <f>IF(AND(I3983&gt;600,I3983&lt;=1000),"600-1000CC",IF(AND(I3983&gt;1000,I3983&lt;=2000),"1000-2000CC",IF(AND(I3983&gt;2000,I3983&lt;=3000),"2000-3000CC",IF(AND(I3983&gt;3000,I3983&lt;=4000),"3000-4000CC",IF(AND(I3983&gt;4000,I3983&lt;=5000),"4000-5000CC",IF(AND(I3983&gt;5000,I3983&lt;=6000),"&gt;5000CC"))))))</f>
        <v>1000-2000CC</v>
      </c>
    </row>
    <row r="3984" spans="1:11" x14ac:dyDescent="0.3">
      <c r="A3984">
        <v>3975</v>
      </c>
      <c r="B3984" t="s">
        <v>284</v>
      </c>
      <c r="C3984" s="10">
        <v>3.38</v>
      </c>
      <c r="D3984" s="3">
        <v>25842</v>
      </c>
      <c r="E3984" t="s">
        <v>12</v>
      </c>
      <c r="F3984" t="s">
        <v>8</v>
      </c>
      <c r="G3984" t="s">
        <v>9</v>
      </c>
      <c r="H3984">
        <v>2016</v>
      </c>
      <c r="I3984">
        <v>1197</v>
      </c>
      <c r="J3984" t="s">
        <v>10</v>
      </c>
      <c r="K3984" t="str">
        <f>IF(AND(I3984&gt;600,I3984&lt;=1000),"600-1000CC",IF(AND(I3984&gt;1000,I3984&lt;=2000),"1000-2000CC",IF(AND(I3984&gt;2000,I3984&lt;=3000),"2000-3000CC",IF(AND(I3984&gt;3000,I3984&lt;=4000),"3000-4000CC",IF(AND(I3984&gt;4000,I3984&lt;=5000),"4000-5000CC",IF(AND(I3984&gt;5000,I3984&lt;=6000),"&gt;5000CC"))))))</f>
        <v>1000-2000CC</v>
      </c>
    </row>
    <row r="3985" spans="1:11" x14ac:dyDescent="0.3">
      <c r="A3985">
        <v>5136</v>
      </c>
      <c r="B3985" t="s">
        <v>1283</v>
      </c>
      <c r="C3985" s="10">
        <v>3.38</v>
      </c>
      <c r="D3985" s="3">
        <v>56409</v>
      </c>
      <c r="E3985" t="s">
        <v>12</v>
      </c>
      <c r="F3985" t="s">
        <v>13</v>
      </c>
      <c r="G3985" t="s">
        <v>9</v>
      </c>
      <c r="H3985">
        <v>2014</v>
      </c>
      <c r="I3985">
        <v>1199</v>
      </c>
      <c r="J3985" t="s">
        <v>10</v>
      </c>
      <c r="K3985" t="str">
        <f>IF(AND(I3985&gt;600,I3985&lt;=1000),"600-1000CC",IF(AND(I3985&gt;1000,I3985&lt;=2000),"1000-2000CC",IF(AND(I3985&gt;2000,I3985&lt;=3000),"2000-3000CC",IF(AND(I3985&gt;3000,I3985&lt;=4000),"3000-4000CC",IF(AND(I3985&gt;4000,I3985&lt;=5000),"4000-5000CC",IF(AND(I3985&gt;5000,I3985&lt;=6000),"&gt;5000CC"))))))</f>
        <v>1000-2000CC</v>
      </c>
    </row>
    <row r="3986" spans="1:11" x14ac:dyDescent="0.3">
      <c r="A3986">
        <v>1069</v>
      </c>
      <c r="B3986" t="s">
        <v>32</v>
      </c>
      <c r="C3986" s="10">
        <v>3.37</v>
      </c>
      <c r="D3986" s="3">
        <v>58835</v>
      </c>
      <c r="E3986" t="s">
        <v>12</v>
      </c>
      <c r="F3986" t="s">
        <v>8</v>
      </c>
      <c r="G3986" t="s">
        <v>9</v>
      </c>
      <c r="H3986">
        <v>2013</v>
      </c>
      <c r="I3986">
        <v>1582</v>
      </c>
      <c r="J3986" t="s">
        <v>10</v>
      </c>
      <c r="K3986" t="str">
        <f>IF(AND(I3986&gt;600,I3986&lt;=1000),"600-1000CC",IF(AND(I3986&gt;1000,I3986&lt;=2000),"1000-2000CC",IF(AND(I3986&gt;2000,I3986&lt;=3000),"2000-3000CC",IF(AND(I3986&gt;3000,I3986&lt;=4000),"3000-4000CC",IF(AND(I3986&gt;4000,I3986&lt;=5000),"4000-5000CC",IF(AND(I3986&gt;5000,I3986&lt;=6000),"&gt;5000CC"))))))</f>
        <v>1000-2000CC</v>
      </c>
    </row>
    <row r="3987" spans="1:11" x14ac:dyDescent="0.3">
      <c r="A3987">
        <v>3174</v>
      </c>
      <c r="B3987" t="s">
        <v>443</v>
      </c>
      <c r="C3987" s="10">
        <v>3.37</v>
      </c>
      <c r="D3987" s="3">
        <v>46224</v>
      </c>
      <c r="E3987" t="s">
        <v>12</v>
      </c>
      <c r="F3987" t="s">
        <v>8</v>
      </c>
      <c r="G3987" t="s">
        <v>9</v>
      </c>
      <c r="H3987">
        <v>2015</v>
      </c>
      <c r="I3987">
        <v>2494</v>
      </c>
      <c r="J3987" t="s">
        <v>10</v>
      </c>
      <c r="K3987" t="str">
        <f>IF(AND(I3987&gt;600,I3987&lt;=1000),"600-1000CC",IF(AND(I3987&gt;1000,I3987&lt;=2000),"1000-2000CC",IF(AND(I3987&gt;2000,I3987&lt;=3000),"2000-3000CC",IF(AND(I3987&gt;3000,I3987&lt;=4000),"3000-4000CC",IF(AND(I3987&gt;4000,I3987&lt;=5000),"4000-5000CC",IF(AND(I3987&gt;5000,I3987&lt;=6000),"&gt;5000CC"))))))</f>
        <v>2000-3000CC</v>
      </c>
    </row>
    <row r="3988" spans="1:11" x14ac:dyDescent="0.3">
      <c r="A3988">
        <v>3962</v>
      </c>
      <c r="B3988" t="s">
        <v>76</v>
      </c>
      <c r="C3988" s="10">
        <v>3.36</v>
      </c>
      <c r="D3988" s="3">
        <v>126639</v>
      </c>
      <c r="E3988" t="s">
        <v>7</v>
      </c>
      <c r="F3988" t="s">
        <v>8</v>
      </c>
      <c r="G3988" t="s">
        <v>27</v>
      </c>
      <c r="H3988">
        <v>2013</v>
      </c>
      <c r="I3988">
        <v>1798</v>
      </c>
      <c r="J3988" t="s">
        <v>10</v>
      </c>
      <c r="K3988" t="str">
        <f>IF(AND(I3988&gt;600,I3988&lt;=1000),"600-1000CC",IF(AND(I3988&gt;1000,I3988&lt;=2000),"1000-2000CC",IF(AND(I3988&gt;2000,I3988&lt;=3000),"2000-3000CC",IF(AND(I3988&gt;3000,I3988&lt;=4000),"3000-4000CC",IF(AND(I3988&gt;4000,I3988&lt;=5000),"4000-5000CC",IF(AND(I3988&gt;5000,I3988&lt;=6000),"&gt;5000CC"))))))</f>
        <v>1000-2000CC</v>
      </c>
    </row>
    <row r="3989" spans="1:11" x14ac:dyDescent="0.3">
      <c r="A3989">
        <v>4313</v>
      </c>
      <c r="B3989" t="s">
        <v>1106</v>
      </c>
      <c r="C3989" s="10">
        <v>3.36</v>
      </c>
      <c r="D3989" s="3">
        <v>239199</v>
      </c>
      <c r="E3989" t="s">
        <v>7</v>
      </c>
      <c r="F3989" t="s">
        <v>8</v>
      </c>
      <c r="G3989" t="s">
        <v>9</v>
      </c>
      <c r="H3989">
        <v>2012</v>
      </c>
      <c r="I3989">
        <v>2143</v>
      </c>
      <c r="J3989" t="s">
        <v>10</v>
      </c>
      <c r="K3989" t="str">
        <f>IF(AND(I3989&gt;600,I3989&lt;=1000),"600-1000CC",IF(AND(I3989&gt;1000,I3989&lt;=2000),"1000-2000CC",IF(AND(I3989&gt;2000,I3989&lt;=3000),"2000-3000CC",IF(AND(I3989&gt;3000,I3989&lt;=4000),"3000-4000CC",IF(AND(I3989&gt;4000,I3989&lt;=5000),"4000-5000CC",IF(AND(I3989&gt;5000,I3989&lt;=6000),"&gt;5000CC"))))))</f>
        <v>2000-3000CC</v>
      </c>
    </row>
    <row r="3990" spans="1:11" x14ac:dyDescent="0.3">
      <c r="A3990">
        <v>4687</v>
      </c>
      <c r="B3990" t="s">
        <v>354</v>
      </c>
      <c r="C3990" s="10">
        <v>3.36</v>
      </c>
      <c r="D3990" s="3">
        <v>55202</v>
      </c>
      <c r="E3990" t="s">
        <v>12</v>
      </c>
      <c r="F3990" t="s">
        <v>8</v>
      </c>
      <c r="G3990" t="s">
        <v>9</v>
      </c>
      <c r="H3990">
        <v>2018</v>
      </c>
      <c r="I3990">
        <v>1196</v>
      </c>
      <c r="J3990" t="s">
        <v>61</v>
      </c>
      <c r="K3990" t="str">
        <f>IF(AND(I3990&gt;600,I3990&lt;=1000),"600-1000CC",IF(AND(I3990&gt;1000,I3990&lt;=2000),"1000-2000CC",IF(AND(I3990&gt;2000,I3990&lt;=3000),"2000-3000CC",IF(AND(I3990&gt;3000,I3990&lt;=4000),"3000-4000CC",IF(AND(I3990&gt;4000,I3990&lt;=5000),"4000-5000CC",IF(AND(I3990&gt;5000,I3990&lt;=6000),"&gt;5000CC"))))))</f>
        <v>1000-2000CC</v>
      </c>
    </row>
    <row r="3991" spans="1:11" x14ac:dyDescent="0.3">
      <c r="A3991">
        <v>4866</v>
      </c>
      <c r="B3991" t="s">
        <v>547</v>
      </c>
      <c r="C3991" s="10">
        <v>3.36</v>
      </c>
      <c r="D3991" s="3">
        <v>81899</v>
      </c>
      <c r="E3991" t="s">
        <v>12</v>
      </c>
      <c r="F3991" t="s">
        <v>8</v>
      </c>
      <c r="G3991" t="s">
        <v>9</v>
      </c>
      <c r="H3991">
        <v>2014</v>
      </c>
      <c r="I3991">
        <v>814</v>
      </c>
      <c r="J3991" t="s">
        <v>61</v>
      </c>
      <c r="K3991" t="str">
        <f>IF(AND(I3991&gt;600,I3991&lt;=1000),"600-1000CC",IF(AND(I3991&gt;1000,I3991&lt;=2000),"1000-2000CC",IF(AND(I3991&gt;2000,I3991&lt;=3000),"2000-3000CC",IF(AND(I3991&gt;3000,I3991&lt;=4000),"3000-4000CC",IF(AND(I3991&gt;4000,I3991&lt;=5000),"4000-5000CC",IF(AND(I3991&gt;5000,I3991&lt;=6000),"&gt;5000CC"))))))</f>
        <v>600-1000CC</v>
      </c>
    </row>
    <row r="3992" spans="1:11" x14ac:dyDescent="0.3">
      <c r="A3992">
        <v>1735</v>
      </c>
      <c r="B3992" t="s">
        <v>975</v>
      </c>
      <c r="C3992" s="10">
        <v>3.35</v>
      </c>
      <c r="D3992" s="3">
        <v>41525</v>
      </c>
      <c r="E3992" t="s">
        <v>12</v>
      </c>
      <c r="F3992" t="s">
        <v>8</v>
      </c>
      <c r="G3992" t="s">
        <v>27</v>
      </c>
      <c r="H3992">
        <v>2011</v>
      </c>
      <c r="I3992">
        <v>1353</v>
      </c>
      <c r="J3992" t="s">
        <v>10</v>
      </c>
      <c r="K3992" t="str">
        <f>IF(AND(I3992&gt;600,I3992&lt;=1000),"600-1000CC",IF(AND(I3992&gt;1000,I3992&lt;=2000),"1000-2000CC",IF(AND(I3992&gt;2000,I3992&lt;=3000),"2000-3000CC",IF(AND(I3992&gt;3000,I3992&lt;=4000),"3000-4000CC",IF(AND(I3992&gt;4000,I3992&lt;=5000),"4000-5000CC",IF(AND(I3992&gt;5000,I3992&lt;=6000),"&gt;5000CC"))))))</f>
        <v>1000-2000CC</v>
      </c>
    </row>
    <row r="3993" spans="1:11" x14ac:dyDescent="0.3">
      <c r="A3993">
        <v>2685</v>
      </c>
      <c r="B3993" t="s">
        <v>1313</v>
      </c>
      <c r="C3993" s="10">
        <v>3.35</v>
      </c>
      <c r="D3993" s="3">
        <v>47547</v>
      </c>
      <c r="E3993" t="s">
        <v>7</v>
      </c>
      <c r="F3993" t="s">
        <v>8</v>
      </c>
      <c r="G3993" t="s">
        <v>27</v>
      </c>
      <c r="H3993">
        <v>2014</v>
      </c>
      <c r="I3993">
        <v>1497</v>
      </c>
      <c r="J3993" t="s">
        <v>10</v>
      </c>
      <c r="K3993" t="str">
        <f>IF(AND(I3993&gt;600,I3993&lt;=1000),"600-1000CC",IF(AND(I3993&gt;1000,I3993&lt;=2000),"1000-2000CC",IF(AND(I3993&gt;2000,I3993&lt;=3000),"2000-3000CC",IF(AND(I3993&gt;3000,I3993&lt;=4000),"3000-4000CC",IF(AND(I3993&gt;4000,I3993&lt;=5000),"4000-5000CC",IF(AND(I3993&gt;5000,I3993&lt;=6000),"&gt;5000CC"))))))</f>
        <v>1000-2000CC</v>
      </c>
    </row>
    <row r="3994" spans="1:11" x14ac:dyDescent="0.3">
      <c r="A3994">
        <v>2986</v>
      </c>
      <c r="B3994" t="s">
        <v>495</v>
      </c>
      <c r="C3994" s="10">
        <v>3.35</v>
      </c>
      <c r="D3994" s="3">
        <v>30819</v>
      </c>
      <c r="E3994" t="s">
        <v>242</v>
      </c>
      <c r="F3994" t="s">
        <v>8</v>
      </c>
      <c r="G3994" t="s">
        <v>27</v>
      </c>
      <c r="H3994">
        <v>2017</v>
      </c>
      <c r="I3994">
        <v>796</v>
      </c>
      <c r="J3994" t="s">
        <v>10</v>
      </c>
      <c r="K3994" t="str">
        <f>IF(AND(I3994&gt;600,I3994&lt;=1000),"600-1000CC",IF(AND(I3994&gt;1000,I3994&lt;=2000),"1000-2000CC",IF(AND(I3994&gt;2000,I3994&lt;=3000),"2000-3000CC",IF(AND(I3994&gt;3000,I3994&lt;=4000),"3000-4000CC",IF(AND(I3994&gt;4000,I3994&lt;=5000),"4000-5000CC",IF(AND(I3994&gt;5000,I3994&lt;=6000),"&gt;5000CC"))))))</f>
        <v>600-1000CC</v>
      </c>
    </row>
    <row r="3995" spans="1:11" x14ac:dyDescent="0.3">
      <c r="A3995">
        <v>3392</v>
      </c>
      <c r="B3995" t="s">
        <v>399</v>
      </c>
      <c r="C3995" s="10">
        <v>3.35</v>
      </c>
      <c r="D3995" s="3">
        <v>60000</v>
      </c>
      <c r="E3995" t="s">
        <v>12</v>
      </c>
      <c r="F3995" t="s">
        <v>8</v>
      </c>
      <c r="G3995" t="s">
        <v>9</v>
      </c>
      <c r="H3995">
        <v>2016</v>
      </c>
      <c r="I3995">
        <v>1995</v>
      </c>
      <c r="J3995" t="s">
        <v>10</v>
      </c>
      <c r="K3995" t="str">
        <f>IF(AND(I3995&gt;600,I3995&lt;=1000),"600-1000CC",IF(AND(I3995&gt;1000,I3995&lt;=2000),"1000-2000CC",IF(AND(I3995&gt;2000,I3995&lt;=3000),"2000-3000CC",IF(AND(I3995&gt;3000,I3995&lt;=4000),"3000-4000CC",IF(AND(I3995&gt;4000,I3995&lt;=5000),"4000-5000CC",IF(AND(I3995&gt;5000,I3995&lt;=6000),"&gt;5000CC"))))))</f>
        <v>1000-2000CC</v>
      </c>
    </row>
    <row r="3996" spans="1:11" x14ac:dyDescent="0.3">
      <c r="A3996">
        <v>4080</v>
      </c>
      <c r="B3996" t="s">
        <v>1546</v>
      </c>
      <c r="C3996" s="10">
        <v>3.35</v>
      </c>
      <c r="D3996" s="3">
        <v>8804</v>
      </c>
      <c r="E3996" t="s">
        <v>12</v>
      </c>
      <c r="F3996" t="s">
        <v>13</v>
      </c>
      <c r="G3996" t="s">
        <v>9</v>
      </c>
      <c r="H3996">
        <v>2018</v>
      </c>
      <c r="I3996">
        <v>1498</v>
      </c>
      <c r="J3996" t="s">
        <v>10</v>
      </c>
      <c r="K3996" t="str">
        <f>IF(AND(I3996&gt;600,I3996&lt;=1000),"600-1000CC",IF(AND(I3996&gt;1000,I3996&lt;=2000),"1000-2000CC",IF(AND(I3996&gt;2000,I3996&lt;=3000),"2000-3000CC",IF(AND(I3996&gt;3000,I3996&lt;=4000),"3000-4000CC",IF(AND(I3996&gt;4000,I3996&lt;=5000),"4000-5000CC",IF(AND(I3996&gt;5000,I3996&lt;=6000),"&gt;5000CC"))))))</f>
        <v>1000-2000CC</v>
      </c>
    </row>
    <row r="3997" spans="1:11" x14ac:dyDescent="0.3">
      <c r="A3997">
        <v>4284</v>
      </c>
      <c r="B3997" t="s">
        <v>638</v>
      </c>
      <c r="C3997" s="10">
        <v>3.35</v>
      </c>
      <c r="D3997" s="3">
        <v>83204</v>
      </c>
      <c r="E3997" t="s">
        <v>7</v>
      </c>
      <c r="F3997" t="s">
        <v>8</v>
      </c>
      <c r="G3997" t="s">
        <v>27</v>
      </c>
      <c r="H3997">
        <v>2013</v>
      </c>
      <c r="I3997">
        <v>1197</v>
      </c>
      <c r="J3997" t="s">
        <v>10</v>
      </c>
      <c r="K3997" t="str">
        <f>IF(AND(I3997&gt;600,I3997&lt;=1000),"600-1000CC",IF(AND(I3997&gt;1000,I3997&lt;=2000),"1000-2000CC",IF(AND(I3997&gt;2000,I3997&lt;=3000),"2000-3000CC",IF(AND(I3997&gt;3000,I3997&lt;=4000),"3000-4000CC",IF(AND(I3997&gt;4000,I3997&lt;=5000),"4000-5000CC",IF(AND(I3997&gt;5000,I3997&lt;=6000),"&gt;5000CC"))))))</f>
        <v>1000-2000CC</v>
      </c>
    </row>
    <row r="3998" spans="1:11" x14ac:dyDescent="0.3">
      <c r="A3998">
        <v>4296</v>
      </c>
      <c r="B3998" t="s">
        <v>638</v>
      </c>
      <c r="C3998" s="10">
        <v>3.35</v>
      </c>
      <c r="D3998" s="3">
        <v>83000</v>
      </c>
      <c r="E3998" t="s">
        <v>7</v>
      </c>
      <c r="F3998" t="s">
        <v>8</v>
      </c>
      <c r="G3998" t="s">
        <v>27</v>
      </c>
      <c r="H3998">
        <v>2013</v>
      </c>
      <c r="I3998">
        <v>799</v>
      </c>
      <c r="J3998" t="s">
        <v>10</v>
      </c>
      <c r="K3998" t="str">
        <f>IF(AND(I3998&gt;600,I3998&lt;=1000),"600-1000CC",IF(AND(I3998&gt;1000,I3998&lt;=2000),"1000-2000CC",IF(AND(I3998&gt;2000,I3998&lt;=3000),"2000-3000CC",IF(AND(I3998&gt;3000,I3998&lt;=4000),"3000-4000CC",IF(AND(I3998&gt;4000,I3998&lt;=5000),"4000-5000CC",IF(AND(I3998&gt;5000,I3998&lt;=6000),"&gt;5000CC"))))))</f>
        <v>600-1000CC</v>
      </c>
    </row>
    <row r="3999" spans="1:11" x14ac:dyDescent="0.3">
      <c r="A3999">
        <v>4611</v>
      </c>
      <c r="B3999" t="s">
        <v>580</v>
      </c>
      <c r="C3999" s="10">
        <v>3.35</v>
      </c>
      <c r="D3999" s="3">
        <v>28691</v>
      </c>
      <c r="E3999" t="s">
        <v>12</v>
      </c>
      <c r="F3999" t="s">
        <v>8</v>
      </c>
      <c r="G3999" t="s">
        <v>9</v>
      </c>
      <c r="H3999">
        <v>2018</v>
      </c>
      <c r="I3999">
        <v>1591</v>
      </c>
      <c r="J3999" t="s">
        <v>10</v>
      </c>
      <c r="K3999" t="str">
        <f>IF(AND(I3999&gt;600,I3999&lt;=1000),"600-1000CC",IF(AND(I3999&gt;1000,I3999&lt;=2000),"1000-2000CC",IF(AND(I3999&gt;2000,I3999&lt;=3000),"2000-3000CC",IF(AND(I3999&gt;3000,I3999&lt;=4000),"3000-4000CC",IF(AND(I3999&gt;4000,I3999&lt;=5000),"4000-5000CC",IF(AND(I3999&gt;5000,I3999&lt;=6000),"&gt;5000CC"))))))</f>
        <v>1000-2000CC</v>
      </c>
    </row>
    <row r="4000" spans="1:11" x14ac:dyDescent="0.3">
      <c r="A4000">
        <v>5047</v>
      </c>
      <c r="B4000" t="s">
        <v>146</v>
      </c>
      <c r="C4000" s="10">
        <v>3.35</v>
      </c>
      <c r="D4000" s="3">
        <v>72134</v>
      </c>
      <c r="E4000" t="s">
        <v>7</v>
      </c>
      <c r="F4000" t="s">
        <v>8</v>
      </c>
      <c r="G4000" t="s">
        <v>9</v>
      </c>
      <c r="H4000">
        <v>2014</v>
      </c>
      <c r="I4000">
        <v>814</v>
      </c>
      <c r="J4000" t="s">
        <v>10</v>
      </c>
      <c r="K4000" t="str">
        <f>IF(AND(I4000&gt;600,I4000&lt;=1000),"600-1000CC",IF(AND(I4000&gt;1000,I4000&lt;=2000),"1000-2000CC",IF(AND(I4000&gt;2000,I4000&lt;=3000),"2000-3000CC",IF(AND(I4000&gt;3000,I4000&lt;=4000),"3000-4000CC",IF(AND(I4000&gt;4000,I4000&lt;=5000),"4000-5000CC",IF(AND(I4000&gt;5000,I4000&lt;=6000),"&gt;5000CC"))))))</f>
        <v>600-1000CC</v>
      </c>
    </row>
    <row r="4001" spans="1:11" x14ac:dyDescent="0.3">
      <c r="A4001">
        <v>2429</v>
      </c>
      <c r="B4001" t="s">
        <v>284</v>
      </c>
      <c r="C4001" s="10">
        <v>3.34</v>
      </c>
      <c r="D4001" s="3">
        <v>46895</v>
      </c>
      <c r="E4001" t="s">
        <v>12</v>
      </c>
      <c r="F4001" t="s">
        <v>8</v>
      </c>
      <c r="G4001" t="s">
        <v>27</v>
      </c>
      <c r="H4001">
        <v>2014</v>
      </c>
      <c r="I4001">
        <v>1199</v>
      </c>
      <c r="J4001" t="s">
        <v>10</v>
      </c>
      <c r="K4001" t="str">
        <f>IF(AND(I4001&gt;600,I4001&lt;=1000),"600-1000CC",IF(AND(I4001&gt;1000,I4001&lt;=2000),"1000-2000CC",IF(AND(I4001&gt;2000,I4001&lt;=3000),"2000-3000CC",IF(AND(I4001&gt;3000,I4001&lt;=4000),"3000-4000CC",IF(AND(I4001&gt;4000,I4001&lt;=5000),"4000-5000CC",IF(AND(I4001&gt;5000,I4001&lt;=6000),"&gt;5000CC"))))))</f>
        <v>1000-2000CC</v>
      </c>
    </row>
    <row r="4002" spans="1:11" x14ac:dyDescent="0.3">
      <c r="A4002">
        <v>3496</v>
      </c>
      <c r="B4002" t="s">
        <v>913</v>
      </c>
      <c r="C4002" s="10">
        <v>3.34</v>
      </c>
      <c r="D4002" s="3">
        <v>28392</v>
      </c>
      <c r="E4002" t="s">
        <v>12</v>
      </c>
      <c r="F4002" t="s">
        <v>8</v>
      </c>
      <c r="G4002" t="s">
        <v>9</v>
      </c>
      <c r="H4002">
        <v>2016</v>
      </c>
      <c r="I4002">
        <v>2184</v>
      </c>
      <c r="J4002" t="s">
        <v>10</v>
      </c>
      <c r="K4002" t="str">
        <f>IF(AND(I4002&gt;600,I4002&lt;=1000),"600-1000CC",IF(AND(I4002&gt;1000,I4002&lt;=2000),"1000-2000CC",IF(AND(I4002&gt;2000,I4002&lt;=3000),"2000-3000CC",IF(AND(I4002&gt;3000,I4002&lt;=4000),"3000-4000CC",IF(AND(I4002&gt;4000,I4002&lt;=5000),"4000-5000CC",IF(AND(I4002&gt;5000,I4002&lt;=6000),"&gt;5000CC"))))))</f>
        <v>2000-3000CC</v>
      </c>
    </row>
    <row r="4003" spans="1:11" x14ac:dyDescent="0.3">
      <c r="A4003">
        <v>3974</v>
      </c>
      <c r="B4003" t="s">
        <v>430</v>
      </c>
      <c r="C4003" s="10">
        <v>3.34</v>
      </c>
      <c r="D4003" s="3">
        <v>123040</v>
      </c>
      <c r="E4003" t="s">
        <v>7</v>
      </c>
      <c r="F4003" t="s">
        <v>8</v>
      </c>
      <c r="G4003" t="s">
        <v>9</v>
      </c>
      <c r="H4003">
        <v>2013</v>
      </c>
      <c r="I4003">
        <v>1197</v>
      </c>
      <c r="J4003" t="s">
        <v>10</v>
      </c>
      <c r="K4003" t="str">
        <f>IF(AND(I4003&gt;600,I4003&lt;=1000),"600-1000CC",IF(AND(I4003&gt;1000,I4003&lt;=2000),"1000-2000CC",IF(AND(I4003&gt;2000,I4003&lt;=3000),"2000-3000CC",IF(AND(I4003&gt;3000,I4003&lt;=4000),"3000-4000CC",IF(AND(I4003&gt;4000,I4003&lt;=5000),"4000-5000CC",IF(AND(I4003&gt;5000,I4003&lt;=6000),"&gt;5000CC"))))))</f>
        <v>1000-2000CC</v>
      </c>
    </row>
    <row r="4004" spans="1:11" x14ac:dyDescent="0.3">
      <c r="A4004">
        <v>5035</v>
      </c>
      <c r="B4004" t="s">
        <v>1066</v>
      </c>
      <c r="C4004" s="10">
        <v>3.34</v>
      </c>
      <c r="D4004" s="3">
        <v>45423</v>
      </c>
      <c r="E4004" t="s">
        <v>12</v>
      </c>
      <c r="F4004" t="s">
        <v>8</v>
      </c>
      <c r="G4004" t="s">
        <v>9</v>
      </c>
      <c r="H4004">
        <v>2011</v>
      </c>
      <c r="I4004">
        <v>1451</v>
      </c>
      <c r="J4004" t="s">
        <v>10</v>
      </c>
      <c r="K4004" t="str">
        <f>IF(AND(I4004&gt;600,I4004&lt;=1000),"600-1000CC",IF(AND(I4004&gt;1000,I4004&lt;=2000),"1000-2000CC",IF(AND(I4004&gt;2000,I4004&lt;=3000),"2000-3000CC",IF(AND(I4004&gt;3000,I4004&lt;=4000),"3000-4000CC",IF(AND(I4004&gt;4000,I4004&lt;=5000),"4000-5000CC",IF(AND(I4004&gt;5000,I4004&lt;=6000),"&gt;5000CC"))))))</f>
        <v>1000-2000CC</v>
      </c>
    </row>
    <row r="4005" spans="1:11" x14ac:dyDescent="0.3">
      <c r="A4005">
        <v>5206</v>
      </c>
      <c r="B4005" t="s">
        <v>361</v>
      </c>
      <c r="C4005" s="10">
        <v>3.34</v>
      </c>
      <c r="D4005" s="3">
        <v>130625</v>
      </c>
      <c r="E4005" t="s">
        <v>12</v>
      </c>
      <c r="F4005" t="s">
        <v>8</v>
      </c>
      <c r="G4005" t="s">
        <v>27</v>
      </c>
      <c r="H4005">
        <v>2011</v>
      </c>
      <c r="I4005">
        <v>998</v>
      </c>
      <c r="J4005" t="s">
        <v>10</v>
      </c>
      <c r="K4005" t="str">
        <f>IF(AND(I4005&gt;600,I4005&lt;=1000),"600-1000CC",IF(AND(I4005&gt;1000,I4005&lt;=2000),"1000-2000CC",IF(AND(I4005&gt;2000,I4005&lt;=3000),"2000-3000CC",IF(AND(I4005&gt;3000,I4005&lt;=4000),"3000-4000CC",IF(AND(I4005&gt;4000,I4005&lt;=5000),"4000-5000CC",IF(AND(I4005&gt;5000,I4005&lt;=6000),"&gt;5000CC"))))))</f>
        <v>600-1000CC</v>
      </c>
    </row>
    <row r="4006" spans="1:11" x14ac:dyDescent="0.3">
      <c r="A4006">
        <v>3267</v>
      </c>
      <c r="B4006" t="s">
        <v>330</v>
      </c>
      <c r="C4006" s="10">
        <v>3.33</v>
      </c>
      <c r="D4006" s="3">
        <v>38370</v>
      </c>
      <c r="E4006" t="s">
        <v>12</v>
      </c>
      <c r="F4006" t="s">
        <v>8</v>
      </c>
      <c r="G4006" t="s">
        <v>9</v>
      </c>
      <c r="H4006">
        <v>2014</v>
      </c>
      <c r="I4006">
        <v>1248</v>
      </c>
      <c r="J4006" t="s">
        <v>10</v>
      </c>
      <c r="K4006" t="str">
        <f>IF(AND(I4006&gt;600,I4006&lt;=1000),"600-1000CC",IF(AND(I4006&gt;1000,I4006&lt;=2000),"1000-2000CC",IF(AND(I4006&gt;2000,I4006&lt;=3000),"2000-3000CC",IF(AND(I4006&gt;3000,I4006&lt;=4000),"3000-4000CC",IF(AND(I4006&gt;4000,I4006&lt;=5000),"4000-5000CC",IF(AND(I4006&gt;5000,I4006&lt;=6000),"&gt;5000CC"))))))</f>
        <v>1000-2000CC</v>
      </c>
    </row>
    <row r="4007" spans="1:11" x14ac:dyDescent="0.3">
      <c r="A4007">
        <v>5196</v>
      </c>
      <c r="B4007" t="s">
        <v>1875</v>
      </c>
      <c r="C4007" s="10">
        <v>3.33</v>
      </c>
      <c r="D4007" s="3">
        <v>63636</v>
      </c>
      <c r="E4007" t="s">
        <v>12</v>
      </c>
      <c r="F4007" t="s">
        <v>8</v>
      </c>
      <c r="G4007" t="s">
        <v>27</v>
      </c>
      <c r="H4007">
        <v>2017</v>
      </c>
      <c r="I4007">
        <v>1396</v>
      </c>
      <c r="J4007" t="s">
        <v>10</v>
      </c>
      <c r="K4007" t="str">
        <f>IF(AND(I4007&gt;600,I4007&lt;=1000),"600-1000CC",IF(AND(I4007&gt;1000,I4007&lt;=2000),"1000-2000CC",IF(AND(I4007&gt;2000,I4007&lt;=3000),"2000-3000CC",IF(AND(I4007&gt;3000,I4007&lt;=4000),"3000-4000CC",IF(AND(I4007&gt;4000,I4007&lt;=5000),"4000-5000CC",IF(AND(I4007&gt;5000,I4007&lt;=6000),"&gt;5000CC"))))))</f>
        <v>1000-2000CC</v>
      </c>
    </row>
    <row r="4008" spans="1:11" x14ac:dyDescent="0.3">
      <c r="A4008">
        <v>1436</v>
      </c>
      <c r="B4008" t="s">
        <v>79</v>
      </c>
      <c r="C4008" s="10">
        <v>3.32</v>
      </c>
      <c r="D4008" s="3">
        <v>25122</v>
      </c>
      <c r="E4008" t="s">
        <v>12</v>
      </c>
      <c r="F4008" t="s">
        <v>8</v>
      </c>
      <c r="G4008" t="s">
        <v>9</v>
      </c>
      <c r="H4008">
        <v>2017</v>
      </c>
      <c r="I4008">
        <v>1582</v>
      </c>
      <c r="J4008" t="s">
        <v>10</v>
      </c>
      <c r="K4008" t="str">
        <f>IF(AND(I4008&gt;600,I4008&lt;=1000),"600-1000CC",IF(AND(I4008&gt;1000,I4008&lt;=2000),"1000-2000CC",IF(AND(I4008&gt;2000,I4008&lt;=3000),"2000-3000CC",IF(AND(I4008&gt;3000,I4008&lt;=4000),"3000-4000CC",IF(AND(I4008&gt;4000,I4008&lt;=5000),"4000-5000CC",IF(AND(I4008&gt;5000,I4008&lt;=6000),"&gt;5000CC"))))))</f>
        <v>1000-2000CC</v>
      </c>
    </row>
    <row r="4009" spans="1:11" x14ac:dyDescent="0.3">
      <c r="A4009">
        <v>3941</v>
      </c>
      <c r="B4009" t="s">
        <v>1661</v>
      </c>
      <c r="C4009" s="10">
        <v>3.32</v>
      </c>
      <c r="D4009" s="3">
        <v>12179</v>
      </c>
      <c r="E4009" t="s">
        <v>12</v>
      </c>
      <c r="F4009" t="s">
        <v>8</v>
      </c>
      <c r="G4009" t="s">
        <v>9</v>
      </c>
      <c r="H4009">
        <v>2015</v>
      </c>
      <c r="I4009">
        <v>998</v>
      </c>
      <c r="J4009" t="s">
        <v>10</v>
      </c>
      <c r="K4009" t="str">
        <f>IF(AND(I4009&gt;600,I4009&lt;=1000),"600-1000CC",IF(AND(I4009&gt;1000,I4009&lt;=2000),"1000-2000CC",IF(AND(I4009&gt;2000,I4009&lt;=3000),"2000-3000CC",IF(AND(I4009&gt;3000,I4009&lt;=4000),"3000-4000CC",IF(AND(I4009&gt;4000,I4009&lt;=5000),"4000-5000CC",IF(AND(I4009&gt;5000,I4009&lt;=6000),"&gt;5000CC"))))))</f>
        <v>600-1000CC</v>
      </c>
    </row>
    <row r="4010" spans="1:11" x14ac:dyDescent="0.3">
      <c r="A4010">
        <v>729</v>
      </c>
      <c r="B4010" t="s">
        <v>571</v>
      </c>
      <c r="C4010" s="10">
        <v>3.31</v>
      </c>
      <c r="D4010" s="3">
        <v>60000</v>
      </c>
      <c r="E4010" t="s">
        <v>12</v>
      </c>
      <c r="F4010" t="s">
        <v>8</v>
      </c>
      <c r="G4010" t="s">
        <v>9</v>
      </c>
      <c r="H4010">
        <v>2015</v>
      </c>
      <c r="I4010">
        <v>1197</v>
      </c>
      <c r="J4010" t="s">
        <v>10</v>
      </c>
      <c r="K4010" t="str">
        <f>IF(AND(I4010&gt;600,I4010&lt;=1000),"600-1000CC",IF(AND(I4010&gt;1000,I4010&lt;=2000),"1000-2000CC",IF(AND(I4010&gt;2000,I4010&lt;=3000),"2000-3000CC",IF(AND(I4010&gt;3000,I4010&lt;=4000),"3000-4000CC",IF(AND(I4010&gt;4000,I4010&lt;=5000),"4000-5000CC",IF(AND(I4010&gt;5000,I4010&lt;=6000),"&gt;5000CC"))))))</f>
        <v>1000-2000CC</v>
      </c>
    </row>
    <row r="4011" spans="1:11" x14ac:dyDescent="0.3">
      <c r="A4011">
        <v>261</v>
      </c>
      <c r="B4011" t="s">
        <v>248</v>
      </c>
      <c r="C4011" s="10">
        <v>3.3</v>
      </c>
      <c r="D4011" s="3">
        <v>64000</v>
      </c>
      <c r="E4011" t="s">
        <v>7</v>
      </c>
      <c r="F4011" t="s">
        <v>8</v>
      </c>
      <c r="G4011" t="s">
        <v>9</v>
      </c>
      <c r="H4011">
        <v>2011</v>
      </c>
      <c r="I4011">
        <v>1199</v>
      </c>
      <c r="J4011" t="s">
        <v>10</v>
      </c>
      <c r="K4011" t="str">
        <f>IF(AND(I4011&gt;600,I4011&lt;=1000),"600-1000CC",IF(AND(I4011&gt;1000,I4011&lt;=2000),"1000-2000CC",IF(AND(I4011&gt;2000,I4011&lt;=3000),"2000-3000CC",IF(AND(I4011&gt;3000,I4011&lt;=4000),"3000-4000CC",IF(AND(I4011&gt;4000,I4011&lt;=5000),"4000-5000CC",IF(AND(I4011&gt;5000,I4011&lt;=6000),"&gt;5000CC"))))))</f>
        <v>1000-2000CC</v>
      </c>
    </row>
    <row r="4012" spans="1:11" x14ac:dyDescent="0.3">
      <c r="A4012">
        <v>310</v>
      </c>
      <c r="B4012" t="s">
        <v>288</v>
      </c>
      <c r="C4012" s="10">
        <v>3.3</v>
      </c>
      <c r="D4012" s="3">
        <v>133000</v>
      </c>
      <c r="E4012" t="s">
        <v>7</v>
      </c>
      <c r="F4012" t="s">
        <v>8</v>
      </c>
      <c r="G4012" t="s">
        <v>9</v>
      </c>
      <c r="H4012">
        <v>2007</v>
      </c>
      <c r="I4012">
        <v>2609</v>
      </c>
      <c r="J4012" t="s">
        <v>289</v>
      </c>
      <c r="K4012" t="str">
        <f>IF(AND(I4012&gt;600,I4012&lt;=1000),"600-1000CC",IF(AND(I4012&gt;1000,I4012&lt;=2000),"1000-2000CC",IF(AND(I4012&gt;2000,I4012&lt;=3000),"2000-3000CC",IF(AND(I4012&gt;3000,I4012&lt;=4000),"3000-4000CC",IF(AND(I4012&gt;4000,I4012&lt;=5000),"4000-5000CC",IF(AND(I4012&gt;5000,I4012&lt;=6000),"&gt;5000CC"))))))</f>
        <v>2000-3000CC</v>
      </c>
    </row>
    <row r="4013" spans="1:11" x14ac:dyDescent="0.3">
      <c r="A4013">
        <v>417</v>
      </c>
      <c r="B4013" t="s">
        <v>364</v>
      </c>
      <c r="C4013" s="10">
        <v>3.3</v>
      </c>
      <c r="D4013" s="3">
        <v>4000</v>
      </c>
      <c r="E4013" t="s">
        <v>12</v>
      </c>
      <c r="F4013" t="s">
        <v>8</v>
      </c>
      <c r="G4013" t="s">
        <v>9</v>
      </c>
      <c r="H4013">
        <v>2017</v>
      </c>
      <c r="I4013">
        <v>796</v>
      </c>
      <c r="J4013" t="s">
        <v>10</v>
      </c>
      <c r="K4013" t="str">
        <f>IF(AND(I4013&gt;600,I4013&lt;=1000),"600-1000CC",IF(AND(I4013&gt;1000,I4013&lt;=2000),"1000-2000CC",IF(AND(I4013&gt;2000,I4013&lt;=3000),"2000-3000CC",IF(AND(I4013&gt;3000,I4013&lt;=4000),"3000-4000CC",IF(AND(I4013&gt;4000,I4013&lt;=5000),"4000-5000CC",IF(AND(I4013&gt;5000,I4013&lt;=6000),"&gt;5000CC"))))))</f>
        <v>600-1000CC</v>
      </c>
    </row>
    <row r="4014" spans="1:11" x14ac:dyDescent="0.3">
      <c r="A4014">
        <v>866</v>
      </c>
      <c r="B4014" t="s">
        <v>354</v>
      </c>
      <c r="C4014" s="10">
        <v>3.3</v>
      </c>
      <c r="D4014" s="3">
        <v>65000</v>
      </c>
      <c r="E4014" t="s">
        <v>12</v>
      </c>
      <c r="F4014" t="s">
        <v>8</v>
      </c>
      <c r="G4014" t="s">
        <v>9</v>
      </c>
      <c r="H4014">
        <v>2019</v>
      </c>
      <c r="I4014">
        <v>1248</v>
      </c>
      <c r="J4014" t="s">
        <v>10</v>
      </c>
      <c r="K4014" t="str">
        <f>IF(AND(I4014&gt;600,I4014&lt;=1000),"600-1000CC",IF(AND(I4014&gt;1000,I4014&lt;=2000),"1000-2000CC",IF(AND(I4014&gt;2000,I4014&lt;=3000),"2000-3000CC",IF(AND(I4014&gt;3000,I4014&lt;=4000),"3000-4000CC",IF(AND(I4014&gt;4000,I4014&lt;=5000),"4000-5000CC",IF(AND(I4014&gt;5000,I4014&lt;=6000),"&gt;5000CC"))))))</f>
        <v>1000-2000CC</v>
      </c>
    </row>
    <row r="4015" spans="1:11" x14ac:dyDescent="0.3">
      <c r="A4015">
        <v>1717</v>
      </c>
      <c r="B4015" t="s">
        <v>215</v>
      </c>
      <c r="C4015" s="10">
        <v>3.3</v>
      </c>
      <c r="D4015" s="3">
        <v>50000</v>
      </c>
      <c r="E4015" t="s">
        <v>12</v>
      </c>
      <c r="F4015" t="s">
        <v>13</v>
      </c>
      <c r="G4015" t="s">
        <v>9</v>
      </c>
      <c r="H4015">
        <v>2015</v>
      </c>
      <c r="I4015">
        <v>2993</v>
      </c>
      <c r="J4015" t="s">
        <v>10</v>
      </c>
      <c r="K4015" t="str">
        <f>IF(AND(I4015&gt;600,I4015&lt;=1000),"600-1000CC",IF(AND(I4015&gt;1000,I4015&lt;=2000),"1000-2000CC",IF(AND(I4015&gt;2000,I4015&lt;=3000),"2000-3000CC",IF(AND(I4015&gt;3000,I4015&lt;=4000),"3000-4000CC",IF(AND(I4015&gt;4000,I4015&lt;=5000),"4000-5000CC",IF(AND(I4015&gt;5000,I4015&lt;=6000),"&gt;5000CC"))))))</f>
        <v>2000-3000CC</v>
      </c>
    </row>
    <row r="4016" spans="1:11" x14ac:dyDescent="0.3">
      <c r="A4016">
        <v>1879</v>
      </c>
      <c r="B4016" t="s">
        <v>79</v>
      </c>
      <c r="C4016" s="10">
        <v>3.3</v>
      </c>
      <c r="D4016" s="3">
        <v>70000</v>
      </c>
      <c r="E4016" t="s">
        <v>12</v>
      </c>
      <c r="F4016" t="s">
        <v>8</v>
      </c>
      <c r="G4016" t="s">
        <v>27</v>
      </c>
      <c r="H4016">
        <v>2015</v>
      </c>
      <c r="I4016">
        <v>2999</v>
      </c>
      <c r="J4016" t="s">
        <v>61</v>
      </c>
      <c r="K4016" t="str">
        <f>IF(AND(I4016&gt;600,I4016&lt;=1000),"600-1000CC",IF(AND(I4016&gt;1000,I4016&lt;=2000),"1000-2000CC",IF(AND(I4016&gt;2000,I4016&lt;=3000),"2000-3000CC",IF(AND(I4016&gt;3000,I4016&lt;=4000),"3000-4000CC",IF(AND(I4016&gt;4000,I4016&lt;=5000),"4000-5000CC",IF(AND(I4016&gt;5000,I4016&lt;=6000),"&gt;5000CC"))))))</f>
        <v>2000-3000CC</v>
      </c>
    </row>
    <row r="4017" spans="1:11" x14ac:dyDescent="0.3">
      <c r="A4017">
        <v>2145</v>
      </c>
      <c r="B4017" t="s">
        <v>1134</v>
      </c>
      <c r="C4017" s="10">
        <v>3.3</v>
      </c>
      <c r="D4017" s="3">
        <v>80000</v>
      </c>
      <c r="E4017" t="s">
        <v>7</v>
      </c>
      <c r="F4017" t="s">
        <v>8</v>
      </c>
      <c r="G4017" t="s">
        <v>27</v>
      </c>
      <c r="H4017">
        <v>2011</v>
      </c>
      <c r="I4017">
        <v>1199</v>
      </c>
      <c r="J4017" t="s">
        <v>127</v>
      </c>
      <c r="K4017" t="str">
        <f>IF(AND(I4017&gt;600,I4017&lt;=1000),"600-1000CC",IF(AND(I4017&gt;1000,I4017&lt;=2000),"1000-2000CC",IF(AND(I4017&gt;2000,I4017&lt;=3000),"2000-3000CC",IF(AND(I4017&gt;3000,I4017&lt;=4000),"3000-4000CC",IF(AND(I4017&gt;4000,I4017&lt;=5000),"4000-5000CC",IF(AND(I4017&gt;5000,I4017&lt;=6000),"&gt;5000CC"))))))</f>
        <v>1000-2000CC</v>
      </c>
    </row>
    <row r="4018" spans="1:11" x14ac:dyDescent="0.3">
      <c r="A4018">
        <v>2153</v>
      </c>
      <c r="B4018" t="s">
        <v>854</v>
      </c>
      <c r="C4018" s="10">
        <v>3.3</v>
      </c>
      <c r="D4018" s="3">
        <v>72224</v>
      </c>
      <c r="E4018" t="s">
        <v>12</v>
      </c>
      <c r="F4018" t="s">
        <v>8</v>
      </c>
      <c r="G4018" t="s">
        <v>9</v>
      </c>
      <c r="H4018">
        <v>2013</v>
      </c>
      <c r="I4018">
        <v>1193</v>
      </c>
      <c r="J4018" t="s">
        <v>10</v>
      </c>
      <c r="K4018" t="str">
        <f>IF(AND(I4018&gt;600,I4018&lt;=1000),"600-1000CC",IF(AND(I4018&gt;1000,I4018&lt;=2000),"1000-2000CC",IF(AND(I4018&gt;2000,I4018&lt;=3000),"2000-3000CC",IF(AND(I4018&gt;3000,I4018&lt;=4000),"3000-4000CC",IF(AND(I4018&gt;4000,I4018&lt;=5000),"4000-5000CC",IF(AND(I4018&gt;5000,I4018&lt;=6000),"&gt;5000CC"))))))</f>
        <v>1000-2000CC</v>
      </c>
    </row>
    <row r="4019" spans="1:11" x14ac:dyDescent="0.3">
      <c r="A4019">
        <v>2641</v>
      </c>
      <c r="B4019" t="s">
        <v>1260</v>
      </c>
      <c r="C4019" s="10">
        <v>3.3</v>
      </c>
      <c r="D4019" s="3">
        <v>37000</v>
      </c>
      <c r="E4019" t="s">
        <v>12</v>
      </c>
      <c r="F4019" t="s">
        <v>8</v>
      </c>
      <c r="G4019" t="s">
        <v>9</v>
      </c>
      <c r="H4019">
        <v>2016</v>
      </c>
      <c r="I4019">
        <v>796</v>
      </c>
      <c r="J4019" t="s">
        <v>10</v>
      </c>
      <c r="K4019" t="str">
        <f>IF(AND(I4019&gt;600,I4019&lt;=1000),"600-1000CC",IF(AND(I4019&gt;1000,I4019&lt;=2000),"1000-2000CC",IF(AND(I4019&gt;2000,I4019&lt;=3000),"2000-3000CC",IF(AND(I4019&gt;3000,I4019&lt;=4000),"3000-4000CC",IF(AND(I4019&gt;4000,I4019&lt;=5000),"4000-5000CC",IF(AND(I4019&gt;5000,I4019&lt;=6000),"&gt;5000CC"))))))</f>
        <v>600-1000CC</v>
      </c>
    </row>
    <row r="4020" spans="1:11" x14ac:dyDescent="0.3">
      <c r="A4020">
        <v>2840</v>
      </c>
      <c r="B4020" t="s">
        <v>785</v>
      </c>
      <c r="C4020" s="10">
        <v>3.3</v>
      </c>
      <c r="D4020" s="3">
        <v>100000</v>
      </c>
      <c r="E4020" t="s">
        <v>12</v>
      </c>
      <c r="F4020" t="s">
        <v>8</v>
      </c>
      <c r="G4020" t="s">
        <v>9</v>
      </c>
      <c r="H4020">
        <v>2018</v>
      </c>
      <c r="I4020">
        <v>2993</v>
      </c>
      <c r="J4020" t="s">
        <v>10</v>
      </c>
      <c r="K4020" t="str">
        <f>IF(AND(I4020&gt;600,I4020&lt;=1000),"600-1000CC",IF(AND(I4020&gt;1000,I4020&lt;=2000),"1000-2000CC",IF(AND(I4020&gt;2000,I4020&lt;=3000),"2000-3000CC",IF(AND(I4020&gt;3000,I4020&lt;=4000),"3000-4000CC",IF(AND(I4020&gt;4000,I4020&lt;=5000),"4000-5000CC",IF(AND(I4020&gt;5000,I4020&lt;=6000),"&gt;5000CC"))))))</f>
        <v>2000-3000CC</v>
      </c>
    </row>
    <row r="4021" spans="1:11" x14ac:dyDescent="0.3">
      <c r="A4021">
        <v>2953</v>
      </c>
      <c r="B4021" t="s">
        <v>32</v>
      </c>
      <c r="C4021" s="10">
        <v>3.3</v>
      </c>
      <c r="D4021" s="3">
        <v>75384</v>
      </c>
      <c r="E4021" t="s">
        <v>12</v>
      </c>
      <c r="F4021" t="s">
        <v>8</v>
      </c>
      <c r="G4021" t="s">
        <v>27</v>
      </c>
      <c r="H4021">
        <v>2014</v>
      </c>
      <c r="I4021">
        <v>1197</v>
      </c>
      <c r="J4021" t="s">
        <v>61</v>
      </c>
      <c r="K4021" t="str">
        <f>IF(AND(I4021&gt;600,I4021&lt;=1000),"600-1000CC",IF(AND(I4021&gt;1000,I4021&lt;=2000),"1000-2000CC",IF(AND(I4021&gt;2000,I4021&lt;=3000),"2000-3000CC",IF(AND(I4021&gt;3000,I4021&lt;=4000),"3000-4000CC",IF(AND(I4021&gt;4000,I4021&lt;=5000),"4000-5000CC",IF(AND(I4021&gt;5000,I4021&lt;=6000),"&gt;5000CC"))))))</f>
        <v>1000-2000CC</v>
      </c>
    </row>
    <row r="4022" spans="1:11" x14ac:dyDescent="0.3">
      <c r="A4022">
        <v>3465</v>
      </c>
      <c r="B4022" t="s">
        <v>304</v>
      </c>
      <c r="C4022" s="10">
        <v>3.3</v>
      </c>
      <c r="D4022" s="3">
        <v>107497</v>
      </c>
      <c r="E4022" t="s">
        <v>7</v>
      </c>
      <c r="F4022" t="s">
        <v>8</v>
      </c>
      <c r="G4022" t="s">
        <v>9</v>
      </c>
      <c r="H4022">
        <v>2012</v>
      </c>
      <c r="I4022">
        <v>1995</v>
      </c>
      <c r="J4022" t="s">
        <v>10</v>
      </c>
      <c r="K4022" t="str">
        <f>IF(AND(I4022&gt;600,I4022&lt;=1000),"600-1000CC",IF(AND(I4022&gt;1000,I4022&lt;=2000),"1000-2000CC",IF(AND(I4022&gt;2000,I4022&lt;=3000),"2000-3000CC",IF(AND(I4022&gt;3000,I4022&lt;=4000),"3000-4000CC",IF(AND(I4022&gt;4000,I4022&lt;=5000),"4000-5000CC",IF(AND(I4022&gt;5000,I4022&lt;=6000),"&gt;5000CC"))))))</f>
        <v>1000-2000CC</v>
      </c>
    </row>
    <row r="4023" spans="1:11" x14ac:dyDescent="0.3">
      <c r="A4023">
        <v>4280</v>
      </c>
      <c r="B4023" t="s">
        <v>111</v>
      </c>
      <c r="C4023" s="10">
        <v>3.3</v>
      </c>
      <c r="D4023" s="3">
        <v>79500</v>
      </c>
      <c r="E4023" t="s">
        <v>7</v>
      </c>
      <c r="F4023" t="s">
        <v>8</v>
      </c>
      <c r="G4023" t="s">
        <v>9</v>
      </c>
      <c r="H4023">
        <v>2016</v>
      </c>
      <c r="I4023">
        <v>1197</v>
      </c>
      <c r="J4023" t="s">
        <v>10</v>
      </c>
      <c r="K4023" t="str">
        <f>IF(AND(I4023&gt;600,I4023&lt;=1000),"600-1000CC",IF(AND(I4023&gt;1000,I4023&lt;=2000),"1000-2000CC",IF(AND(I4023&gt;2000,I4023&lt;=3000),"2000-3000CC",IF(AND(I4023&gt;3000,I4023&lt;=4000),"3000-4000CC",IF(AND(I4023&gt;4000,I4023&lt;=5000),"4000-5000CC",IF(AND(I4023&gt;5000,I4023&lt;=6000),"&gt;5000CC"))))))</f>
        <v>1000-2000CC</v>
      </c>
    </row>
    <row r="4024" spans="1:11" x14ac:dyDescent="0.3">
      <c r="A4024">
        <v>4843</v>
      </c>
      <c r="B4024" t="s">
        <v>234</v>
      </c>
      <c r="C4024" s="10">
        <v>3.3</v>
      </c>
      <c r="D4024" s="3">
        <v>84825</v>
      </c>
      <c r="E4024" t="s">
        <v>12</v>
      </c>
      <c r="F4024" t="s">
        <v>8</v>
      </c>
      <c r="G4024" t="s">
        <v>9</v>
      </c>
      <c r="H4024">
        <v>2018</v>
      </c>
      <c r="I4024">
        <v>999</v>
      </c>
      <c r="J4024" t="s">
        <v>10</v>
      </c>
      <c r="K4024" t="str">
        <f>IF(AND(I4024&gt;600,I4024&lt;=1000),"600-1000CC",IF(AND(I4024&gt;1000,I4024&lt;=2000),"1000-2000CC",IF(AND(I4024&gt;2000,I4024&lt;=3000),"2000-3000CC",IF(AND(I4024&gt;3000,I4024&lt;=4000),"3000-4000CC",IF(AND(I4024&gt;4000,I4024&lt;=5000),"4000-5000CC",IF(AND(I4024&gt;5000,I4024&lt;=6000),"&gt;5000CC"))))))</f>
        <v>600-1000CC</v>
      </c>
    </row>
    <row r="4025" spans="1:11" x14ac:dyDescent="0.3">
      <c r="A4025">
        <v>2924</v>
      </c>
      <c r="B4025" t="s">
        <v>109</v>
      </c>
      <c r="C4025" s="10">
        <v>3.29</v>
      </c>
      <c r="D4025" s="3">
        <v>84703</v>
      </c>
      <c r="E4025" t="s">
        <v>7</v>
      </c>
      <c r="F4025" t="s">
        <v>8</v>
      </c>
      <c r="G4025" t="s">
        <v>75</v>
      </c>
      <c r="H4025">
        <v>2014</v>
      </c>
      <c r="I4025">
        <v>1248</v>
      </c>
      <c r="J4025" t="s">
        <v>127</v>
      </c>
      <c r="K4025" t="str">
        <f>IF(AND(I4025&gt;600,I4025&lt;=1000),"600-1000CC",IF(AND(I4025&gt;1000,I4025&lt;=2000),"1000-2000CC",IF(AND(I4025&gt;2000,I4025&lt;=3000),"2000-3000CC",IF(AND(I4025&gt;3000,I4025&lt;=4000),"3000-4000CC",IF(AND(I4025&gt;4000,I4025&lt;=5000),"4000-5000CC",IF(AND(I4025&gt;5000,I4025&lt;=6000),"&gt;5000CC"))))))</f>
        <v>1000-2000CC</v>
      </c>
    </row>
    <row r="4026" spans="1:11" x14ac:dyDescent="0.3">
      <c r="A4026">
        <v>5028</v>
      </c>
      <c r="B4026" t="s">
        <v>284</v>
      </c>
      <c r="C4026" s="10">
        <v>3.29</v>
      </c>
      <c r="D4026" s="3">
        <v>56379</v>
      </c>
      <c r="E4026" t="s">
        <v>12</v>
      </c>
      <c r="F4026" t="s">
        <v>8</v>
      </c>
      <c r="G4026" t="s">
        <v>27</v>
      </c>
      <c r="H4026">
        <v>2015</v>
      </c>
      <c r="I4026">
        <v>1199</v>
      </c>
      <c r="J4026" t="s">
        <v>10</v>
      </c>
      <c r="K4026" t="str">
        <f>IF(AND(I4026&gt;600,I4026&lt;=1000),"600-1000CC",IF(AND(I4026&gt;1000,I4026&lt;=2000),"1000-2000CC",IF(AND(I4026&gt;2000,I4026&lt;=3000),"2000-3000CC",IF(AND(I4026&gt;3000,I4026&lt;=4000),"3000-4000CC",IF(AND(I4026&gt;4000,I4026&lt;=5000),"4000-5000CC",IF(AND(I4026&gt;5000,I4026&lt;=6000),"&gt;5000CC"))))))</f>
        <v>1000-2000CC</v>
      </c>
    </row>
    <row r="4027" spans="1:11" x14ac:dyDescent="0.3">
      <c r="A4027">
        <v>821</v>
      </c>
      <c r="B4027" t="s">
        <v>531</v>
      </c>
      <c r="C4027" s="10">
        <v>3.28</v>
      </c>
      <c r="D4027" s="3">
        <v>41050</v>
      </c>
      <c r="E4027" t="s">
        <v>12</v>
      </c>
      <c r="F4027" t="s">
        <v>8</v>
      </c>
      <c r="G4027" t="s">
        <v>9</v>
      </c>
      <c r="H4027">
        <v>2014</v>
      </c>
      <c r="I4027">
        <v>998</v>
      </c>
      <c r="J4027" t="s">
        <v>10</v>
      </c>
      <c r="K4027" t="str">
        <f>IF(AND(I4027&gt;600,I4027&lt;=1000),"600-1000CC",IF(AND(I4027&gt;1000,I4027&lt;=2000),"1000-2000CC",IF(AND(I4027&gt;2000,I4027&lt;=3000),"2000-3000CC",IF(AND(I4027&gt;3000,I4027&lt;=4000),"3000-4000CC",IF(AND(I4027&gt;4000,I4027&lt;=5000),"4000-5000CC",IF(AND(I4027&gt;5000,I4027&lt;=6000),"&gt;5000CC"))))))</f>
        <v>600-1000CC</v>
      </c>
    </row>
    <row r="4028" spans="1:11" x14ac:dyDescent="0.3">
      <c r="A4028">
        <v>1903</v>
      </c>
      <c r="B4028" t="s">
        <v>1045</v>
      </c>
      <c r="C4028" s="10">
        <v>3.28</v>
      </c>
      <c r="D4028" s="3">
        <v>76018</v>
      </c>
      <c r="E4028" t="s">
        <v>12</v>
      </c>
      <c r="F4028" t="s">
        <v>8</v>
      </c>
      <c r="G4028" t="s">
        <v>9</v>
      </c>
      <c r="H4028">
        <v>2016</v>
      </c>
      <c r="I4028">
        <v>1591</v>
      </c>
      <c r="J4028" t="s">
        <v>10</v>
      </c>
      <c r="K4028" t="str">
        <f>IF(AND(I4028&gt;600,I4028&lt;=1000),"600-1000CC",IF(AND(I4028&gt;1000,I4028&lt;=2000),"1000-2000CC",IF(AND(I4028&gt;2000,I4028&lt;=3000),"2000-3000CC",IF(AND(I4028&gt;3000,I4028&lt;=4000),"3000-4000CC",IF(AND(I4028&gt;4000,I4028&lt;=5000),"4000-5000CC",IF(AND(I4028&gt;5000,I4028&lt;=6000),"&gt;5000CC"))))))</f>
        <v>1000-2000CC</v>
      </c>
    </row>
    <row r="4029" spans="1:11" x14ac:dyDescent="0.3">
      <c r="A4029">
        <v>2679</v>
      </c>
      <c r="B4029" t="s">
        <v>430</v>
      </c>
      <c r="C4029" s="10">
        <v>3.28</v>
      </c>
      <c r="D4029" s="3">
        <v>38359</v>
      </c>
      <c r="E4029" t="s">
        <v>7</v>
      </c>
      <c r="F4029" t="s">
        <v>8</v>
      </c>
      <c r="G4029" t="s">
        <v>9</v>
      </c>
      <c r="H4029">
        <v>2012</v>
      </c>
      <c r="I4029">
        <v>1498</v>
      </c>
      <c r="J4029" t="s">
        <v>10</v>
      </c>
      <c r="K4029" t="str">
        <f>IF(AND(I4029&gt;600,I4029&lt;=1000),"600-1000CC",IF(AND(I4029&gt;1000,I4029&lt;=2000),"1000-2000CC",IF(AND(I4029&gt;2000,I4029&lt;=3000),"2000-3000CC",IF(AND(I4029&gt;3000,I4029&lt;=4000),"3000-4000CC",IF(AND(I4029&gt;4000,I4029&lt;=5000),"4000-5000CC",IF(AND(I4029&gt;5000,I4029&lt;=6000),"&gt;5000CC"))))))</f>
        <v>1000-2000CC</v>
      </c>
    </row>
    <row r="4030" spans="1:11" x14ac:dyDescent="0.3">
      <c r="A4030">
        <v>4549</v>
      </c>
      <c r="B4030" t="s">
        <v>46</v>
      </c>
      <c r="C4030" s="10">
        <v>3.28</v>
      </c>
      <c r="D4030" s="3">
        <v>29353</v>
      </c>
      <c r="E4030" t="s">
        <v>12</v>
      </c>
      <c r="F4030" t="s">
        <v>8</v>
      </c>
      <c r="G4030" t="s">
        <v>9</v>
      </c>
      <c r="H4030">
        <v>2019</v>
      </c>
      <c r="I4030">
        <v>1451</v>
      </c>
      <c r="J4030" t="s">
        <v>10</v>
      </c>
      <c r="K4030" t="str">
        <f>IF(AND(I4030&gt;600,I4030&lt;=1000),"600-1000CC",IF(AND(I4030&gt;1000,I4030&lt;=2000),"1000-2000CC",IF(AND(I4030&gt;2000,I4030&lt;=3000),"2000-3000CC",IF(AND(I4030&gt;3000,I4030&lt;=4000),"3000-4000CC",IF(AND(I4030&gt;4000,I4030&lt;=5000),"4000-5000CC",IF(AND(I4030&gt;5000,I4030&lt;=6000),"&gt;5000CC"))))))</f>
        <v>1000-2000CC</v>
      </c>
    </row>
    <row r="4031" spans="1:11" x14ac:dyDescent="0.3">
      <c r="A4031">
        <v>1244</v>
      </c>
      <c r="B4031" t="s">
        <v>430</v>
      </c>
      <c r="C4031" s="10">
        <v>3.27</v>
      </c>
      <c r="D4031" s="3">
        <v>120450</v>
      </c>
      <c r="E4031" t="s">
        <v>7</v>
      </c>
      <c r="F4031" t="s">
        <v>8</v>
      </c>
      <c r="G4031" t="s">
        <v>27</v>
      </c>
      <c r="H4031">
        <v>2014</v>
      </c>
      <c r="I4031">
        <v>1451</v>
      </c>
      <c r="J4031" t="s">
        <v>10</v>
      </c>
      <c r="K4031" t="str">
        <f>IF(AND(I4031&gt;600,I4031&lt;=1000),"600-1000CC",IF(AND(I4031&gt;1000,I4031&lt;=2000),"1000-2000CC",IF(AND(I4031&gt;2000,I4031&lt;=3000),"2000-3000CC",IF(AND(I4031&gt;3000,I4031&lt;=4000),"3000-4000CC",IF(AND(I4031&gt;4000,I4031&lt;=5000),"4000-5000CC",IF(AND(I4031&gt;5000,I4031&lt;=6000),"&gt;5000CC"))))))</f>
        <v>1000-2000CC</v>
      </c>
    </row>
    <row r="4032" spans="1:11" x14ac:dyDescent="0.3">
      <c r="A4032">
        <v>1582</v>
      </c>
      <c r="B4032" t="s">
        <v>430</v>
      </c>
      <c r="C4032" s="10">
        <v>3.27</v>
      </c>
      <c r="D4032" s="3">
        <v>120450</v>
      </c>
      <c r="E4032" t="s">
        <v>7</v>
      </c>
      <c r="F4032" t="s">
        <v>8</v>
      </c>
      <c r="G4032" t="s">
        <v>27</v>
      </c>
      <c r="H4032">
        <v>2014</v>
      </c>
      <c r="I4032">
        <v>1198</v>
      </c>
      <c r="J4032" t="s">
        <v>10</v>
      </c>
      <c r="K4032" t="str">
        <f>IF(AND(I4032&gt;600,I4032&lt;=1000),"600-1000CC",IF(AND(I4032&gt;1000,I4032&lt;=2000),"1000-2000CC",IF(AND(I4032&gt;2000,I4032&lt;=3000),"2000-3000CC",IF(AND(I4032&gt;3000,I4032&lt;=4000),"3000-4000CC",IF(AND(I4032&gt;4000,I4032&lt;=5000),"4000-5000CC",IF(AND(I4032&gt;5000,I4032&lt;=6000),"&gt;5000CC"))))))</f>
        <v>1000-2000CC</v>
      </c>
    </row>
    <row r="4033" spans="1:11" x14ac:dyDescent="0.3">
      <c r="A4033">
        <v>3434</v>
      </c>
      <c r="B4033" t="s">
        <v>430</v>
      </c>
      <c r="C4033" s="10">
        <v>3.27</v>
      </c>
      <c r="D4033" s="3">
        <v>99121</v>
      </c>
      <c r="E4033" t="s">
        <v>7</v>
      </c>
      <c r="F4033" t="s">
        <v>8</v>
      </c>
      <c r="G4033" t="s">
        <v>75</v>
      </c>
      <c r="H4033">
        <v>2014</v>
      </c>
      <c r="I4033">
        <v>2199</v>
      </c>
      <c r="J4033" t="s">
        <v>10</v>
      </c>
      <c r="K4033" t="str">
        <f>IF(AND(I4033&gt;600,I4033&lt;=1000),"600-1000CC",IF(AND(I4033&gt;1000,I4033&lt;=2000),"1000-2000CC",IF(AND(I4033&gt;2000,I4033&lt;=3000),"2000-3000CC",IF(AND(I4033&gt;3000,I4033&lt;=4000),"3000-4000CC",IF(AND(I4033&gt;4000,I4033&lt;=5000),"4000-5000CC",IF(AND(I4033&gt;5000,I4033&lt;=6000),"&gt;5000CC"))))))</f>
        <v>2000-3000CC</v>
      </c>
    </row>
    <row r="4034" spans="1:11" x14ac:dyDescent="0.3">
      <c r="A4034">
        <v>4270</v>
      </c>
      <c r="B4034" t="s">
        <v>1718</v>
      </c>
      <c r="C4034" s="10">
        <v>3.27</v>
      </c>
      <c r="D4034" s="3">
        <v>87365</v>
      </c>
      <c r="E4034" t="s">
        <v>7</v>
      </c>
      <c r="F4034" t="s">
        <v>8</v>
      </c>
      <c r="G4034" t="s">
        <v>9</v>
      </c>
      <c r="H4034">
        <v>2014</v>
      </c>
      <c r="I4034">
        <v>1498</v>
      </c>
      <c r="J4034" t="s">
        <v>10</v>
      </c>
      <c r="K4034" t="str">
        <f>IF(AND(I4034&gt;600,I4034&lt;=1000),"600-1000CC",IF(AND(I4034&gt;1000,I4034&lt;=2000),"1000-2000CC",IF(AND(I4034&gt;2000,I4034&lt;=3000),"2000-3000CC",IF(AND(I4034&gt;3000,I4034&lt;=4000),"3000-4000CC",IF(AND(I4034&gt;4000,I4034&lt;=5000),"4000-5000CC",IF(AND(I4034&gt;5000,I4034&lt;=6000),"&gt;5000CC"))))))</f>
        <v>1000-2000CC</v>
      </c>
    </row>
    <row r="4035" spans="1:11" x14ac:dyDescent="0.3">
      <c r="A4035">
        <v>39</v>
      </c>
      <c r="B4035" t="s">
        <v>47</v>
      </c>
      <c r="C4035" s="10">
        <v>3.26</v>
      </c>
      <c r="D4035" s="3">
        <v>34972</v>
      </c>
      <c r="E4035" t="s">
        <v>12</v>
      </c>
      <c r="F4035" t="s">
        <v>8</v>
      </c>
      <c r="G4035" t="s">
        <v>9</v>
      </c>
      <c r="H4035">
        <v>2018</v>
      </c>
      <c r="I4035">
        <v>799</v>
      </c>
      <c r="J4035" t="s">
        <v>10</v>
      </c>
      <c r="K4035" t="str">
        <f>IF(AND(I4035&gt;600,I4035&lt;=1000),"600-1000CC",IF(AND(I4035&gt;1000,I4035&lt;=2000),"1000-2000CC",IF(AND(I4035&gt;2000,I4035&lt;=3000),"2000-3000CC",IF(AND(I4035&gt;3000,I4035&lt;=4000),"3000-4000CC",IF(AND(I4035&gt;4000,I4035&lt;=5000),"4000-5000CC",IF(AND(I4035&gt;5000,I4035&lt;=6000),"&gt;5000CC"))))))</f>
        <v>600-1000CC</v>
      </c>
    </row>
    <row r="4036" spans="1:11" x14ac:dyDescent="0.3">
      <c r="A4036">
        <v>2768</v>
      </c>
      <c r="B4036" t="s">
        <v>234</v>
      </c>
      <c r="C4036" s="10">
        <v>3.26</v>
      </c>
      <c r="D4036" s="3">
        <v>25635</v>
      </c>
      <c r="E4036" t="s">
        <v>12</v>
      </c>
      <c r="F4036" t="s">
        <v>8</v>
      </c>
      <c r="G4036" t="s">
        <v>9</v>
      </c>
      <c r="H4036">
        <v>2017</v>
      </c>
      <c r="I4036">
        <v>1497</v>
      </c>
      <c r="J4036" t="s">
        <v>10</v>
      </c>
      <c r="K4036" t="str">
        <f>IF(AND(I4036&gt;600,I4036&lt;=1000),"600-1000CC",IF(AND(I4036&gt;1000,I4036&lt;=2000),"1000-2000CC",IF(AND(I4036&gt;2000,I4036&lt;=3000),"2000-3000CC",IF(AND(I4036&gt;3000,I4036&lt;=4000),"3000-4000CC",IF(AND(I4036&gt;4000,I4036&lt;=5000),"4000-5000CC",IF(AND(I4036&gt;5000,I4036&lt;=6000),"&gt;5000CC"))))))</f>
        <v>1000-2000CC</v>
      </c>
    </row>
    <row r="4037" spans="1:11" x14ac:dyDescent="0.3">
      <c r="A4037">
        <v>4024</v>
      </c>
      <c r="B4037" t="s">
        <v>1678</v>
      </c>
      <c r="C4037" s="10">
        <v>3.26</v>
      </c>
      <c r="D4037" s="3">
        <v>159581</v>
      </c>
      <c r="E4037" t="s">
        <v>7</v>
      </c>
      <c r="F4037" t="s">
        <v>8</v>
      </c>
      <c r="G4037" t="s">
        <v>9</v>
      </c>
      <c r="H4037">
        <v>2009</v>
      </c>
      <c r="I4037">
        <v>998</v>
      </c>
      <c r="J4037" t="s">
        <v>10</v>
      </c>
      <c r="K4037" t="str">
        <f>IF(AND(I4037&gt;600,I4037&lt;=1000),"600-1000CC",IF(AND(I4037&gt;1000,I4037&lt;=2000),"1000-2000CC",IF(AND(I4037&gt;2000,I4037&lt;=3000),"2000-3000CC",IF(AND(I4037&gt;3000,I4037&lt;=4000),"3000-4000CC",IF(AND(I4037&gt;4000,I4037&lt;=5000),"4000-5000CC",IF(AND(I4037&gt;5000,I4037&lt;=6000),"&gt;5000CC"))))))</f>
        <v>600-1000CC</v>
      </c>
    </row>
    <row r="4038" spans="1:11" x14ac:dyDescent="0.3">
      <c r="A4038">
        <v>4714</v>
      </c>
      <c r="B4038" t="s">
        <v>228</v>
      </c>
      <c r="C4038" s="10">
        <v>3.26</v>
      </c>
      <c r="D4038" s="3">
        <v>161875</v>
      </c>
      <c r="E4038" t="s">
        <v>12</v>
      </c>
      <c r="F4038" t="s">
        <v>8</v>
      </c>
      <c r="G4038" t="s">
        <v>9</v>
      </c>
      <c r="H4038">
        <v>2011</v>
      </c>
      <c r="I4038">
        <v>1498</v>
      </c>
      <c r="J4038" t="s">
        <v>10</v>
      </c>
      <c r="K4038" t="str">
        <f>IF(AND(I4038&gt;600,I4038&lt;=1000),"600-1000CC",IF(AND(I4038&gt;1000,I4038&lt;=2000),"1000-2000CC",IF(AND(I4038&gt;2000,I4038&lt;=3000),"2000-3000CC",IF(AND(I4038&gt;3000,I4038&lt;=4000),"3000-4000CC",IF(AND(I4038&gt;4000,I4038&lt;=5000),"4000-5000CC",IF(AND(I4038&gt;5000,I4038&lt;=6000),"&gt;5000CC"))))))</f>
        <v>1000-2000CC</v>
      </c>
    </row>
    <row r="4039" spans="1:11" x14ac:dyDescent="0.3">
      <c r="A4039">
        <v>4992</v>
      </c>
      <c r="B4039" t="s">
        <v>526</v>
      </c>
      <c r="C4039" s="10">
        <v>3.26</v>
      </c>
      <c r="D4039" s="3">
        <v>125380</v>
      </c>
      <c r="E4039" t="s">
        <v>12</v>
      </c>
      <c r="F4039" t="s">
        <v>8</v>
      </c>
      <c r="G4039" t="s">
        <v>9</v>
      </c>
      <c r="H4039">
        <v>2013</v>
      </c>
      <c r="I4039">
        <v>1197</v>
      </c>
      <c r="J4039" t="s">
        <v>61</v>
      </c>
      <c r="K4039" t="str">
        <f>IF(AND(I4039&gt;600,I4039&lt;=1000),"600-1000CC",IF(AND(I4039&gt;1000,I4039&lt;=2000),"1000-2000CC",IF(AND(I4039&gt;2000,I4039&lt;=3000),"2000-3000CC",IF(AND(I4039&gt;3000,I4039&lt;=4000),"3000-4000CC",IF(AND(I4039&gt;4000,I4039&lt;=5000),"4000-5000CC",IF(AND(I4039&gt;5000,I4039&lt;=6000),"&gt;5000CC"))))))</f>
        <v>1000-2000CC</v>
      </c>
    </row>
    <row r="4040" spans="1:11" x14ac:dyDescent="0.3">
      <c r="A4040">
        <v>81</v>
      </c>
      <c r="B4040" t="s">
        <v>89</v>
      </c>
      <c r="C4040" s="10">
        <v>3.25</v>
      </c>
      <c r="D4040" s="3">
        <v>45000</v>
      </c>
      <c r="E4040" t="s">
        <v>12</v>
      </c>
      <c r="F4040" t="s">
        <v>8</v>
      </c>
      <c r="G4040" t="s">
        <v>9</v>
      </c>
      <c r="H4040">
        <v>2014</v>
      </c>
      <c r="I4040">
        <v>1086</v>
      </c>
      <c r="J4040" t="s">
        <v>10</v>
      </c>
      <c r="K4040" t="str">
        <f>IF(AND(I4040&gt;600,I4040&lt;=1000),"600-1000CC",IF(AND(I4040&gt;1000,I4040&lt;=2000),"1000-2000CC",IF(AND(I4040&gt;2000,I4040&lt;=3000),"2000-3000CC",IF(AND(I4040&gt;3000,I4040&lt;=4000),"3000-4000CC",IF(AND(I4040&gt;4000,I4040&lt;=5000),"4000-5000CC",IF(AND(I4040&gt;5000,I4040&lt;=6000),"&gt;5000CC"))))))</f>
        <v>1000-2000CC</v>
      </c>
    </row>
    <row r="4041" spans="1:11" x14ac:dyDescent="0.3">
      <c r="A4041">
        <v>258</v>
      </c>
      <c r="B4041" t="s">
        <v>228</v>
      </c>
      <c r="C4041" s="10">
        <v>3.25</v>
      </c>
      <c r="D4041" s="3">
        <v>67000</v>
      </c>
      <c r="E4041" t="s">
        <v>12</v>
      </c>
      <c r="F4041" t="s">
        <v>8</v>
      </c>
      <c r="G4041" t="s">
        <v>27</v>
      </c>
      <c r="H4041">
        <v>2010</v>
      </c>
      <c r="I4041">
        <v>1497</v>
      </c>
      <c r="J4041" t="s">
        <v>10</v>
      </c>
      <c r="K4041" t="str">
        <f>IF(AND(I4041&gt;600,I4041&lt;=1000),"600-1000CC",IF(AND(I4041&gt;1000,I4041&lt;=2000),"1000-2000CC",IF(AND(I4041&gt;2000,I4041&lt;=3000),"2000-3000CC",IF(AND(I4041&gt;3000,I4041&lt;=4000),"3000-4000CC",IF(AND(I4041&gt;4000,I4041&lt;=5000),"4000-5000CC",IF(AND(I4041&gt;5000,I4041&lt;=6000),"&gt;5000CC"))))))</f>
        <v>1000-2000CC</v>
      </c>
    </row>
    <row r="4042" spans="1:11" x14ac:dyDescent="0.3">
      <c r="A4042">
        <v>348</v>
      </c>
      <c r="B4042" t="s">
        <v>316</v>
      </c>
      <c r="C4042" s="10">
        <v>3.25</v>
      </c>
      <c r="D4042" s="3">
        <v>46833</v>
      </c>
      <c r="E4042" t="s">
        <v>12</v>
      </c>
      <c r="F4042" t="s">
        <v>8</v>
      </c>
      <c r="G4042" t="s">
        <v>9</v>
      </c>
      <c r="H4042">
        <v>2012</v>
      </c>
      <c r="I4042">
        <v>1086</v>
      </c>
      <c r="J4042" t="s">
        <v>10</v>
      </c>
      <c r="K4042" t="str">
        <f>IF(AND(I4042&gt;600,I4042&lt;=1000),"600-1000CC",IF(AND(I4042&gt;1000,I4042&lt;=2000),"1000-2000CC",IF(AND(I4042&gt;2000,I4042&lt;=3000),"2000-3000CC",IF(AND(I4042&gt;3000,I4042&lt;=4000),"3000-4000CC",IF(AND(I4042&gt;4000,I4042&lt;=5000),"4000-5000CC",IF(AND(I4042&gt;5000,I4042&lt;=6000),"&gt;5000CC"))))))</f>
        <v>1000-2000CC</v>
      </c>
    </row>
    <row r="4043" spans="1:11" x14ac:dyDescent="0.3">
      <c r="A4043">
        <v>577</v>
      </c>
      <c r="B4043" t="s">
        <v>228</v>
      </c>
      <c r="C4043" s="10">
        <v>3.25</v>
      </c>
      <c r="D4043" s="3">
        <v>60000</v>
      </c>
      <c r="E4043" t="s">
        <v>12</v>
      </c>
      <c r="F4043" t="s">
        <v>8</v>
      </c>
      <c r="G4043" t="s">
        <v>27</v>
      </c>
      <c r="H4043">
        <v>2011</v>
      </c>
      <c r="I4043">
        <v>1498</v>
      </c>
      <c r="J4043" t="s">
        <v>10</v>
      </c>
      <c r="K4043" t="str">
        <f>IF(AND(I4043&gt;600,I4043&lt;=1000),"600-1000CC",IF(AND(I4043&gt;1000,I4043&lt;=2000),"1000-2000CC",IF(AND(I4043&gt;2000,I4043&lt;=3000),"2000-3000CC",IF(AND(I4043&gt;3000,I4043&lt;=4000),"3000-4000CC",IF(AND(I4043&gt;4000,I4043&lt;=5000),"4000-5000CC",IF(AND(I4043&gt;5000,I4043&lt;=6000),"&gt;5000CC"))))))</f>
        <v>1000-2000CC</v>
      </c>
    </row>
    <row r="4044" spans="1:11" x14ac:dyDescent="0.3">
      <c r="A4044">
        <v>633</v>
      </c>
      <c r="B4044" t="s">
        <v>520</v>
      </c>
      <c r="C4044" s="10">
        <v>3.25</v>
      </c>
      <c r="D4044" s="3">
        <v>65000</v>
      </c>
      <c r="E4044" t="s">
        <v>12</v>
      </c>
      <c r="F4044" t="s">
        <v>8</v>
      </c>
      <c r="G4044" t="s">
        <v>27</v>
      </c>
      <c r="H4044">
        <v>2015</v>
      </c>
      <c r="I4044">
        <v>1995</v>
      </c>
      <c r="J4044" t="s">
        <v>10</v>
      </c>
      <c r="K4044" t="str">
        <f>IF(AND(I4044&gt;600,I4044&lt;=1000),"600-1000CC",IF(AND(I4044&gt;1000,I4044&lt;=2000),"1000-2000CC",IF(AND(I4044&gt;2000,I4044&lt;=3000),"2000-3000CC",IF(AND(I4044&gt;3000,I4044&lt;=4000),"3000-4000CC",IF(AND(I4044&gt;4000,I4044&lt;=5000),"4000-5000CC",IF(AND(I4044&gt;5000,I4044&lt;=6000),"&gt;5000CC"))))))</f>
        <v>1000-2000CC</v>
      </c>
    </row>
    <row r="4045" spans="1:11" x14ac:dyDescent="0.3">
      <c r="A4045">
        <v>795</v>
      </c>
      <c r="B4045" t="s">
        <v>64</v>
      </c>
      <c r="C4045" s="10">
        <v>3.25</v>
      </c>
      <c r="D4045" s="3">
        <v>68045</v>
      </c>
      <c r="E4045" t="s">
        <v>12</v>
      </c>
      <c r="F4045" t="s">
        <v>13</v>
      </c>
      <c r="G4045" t="s">
        <v>9</v>
      </c>
      <c r="H4045">
        <v>2014</v>
      </c>
      <c r="I4045">
        <v>1462</v>
      </c>
      <c r="J4045" t="s">
        <v>10</v>
      </c>
      <c r="K4045" t="str">
        <f>IF(AND(I4045&gt;600,I4045&lt;=1000),"600-1000CC",IF(AND(I4045&gt;1000,I4045&lt;=2000),"1000-2000CC",IF(AND(I4045&gt;2000,I4045&lt;=3000),"2000-3000CC",IF(AND(I4045&gt;3000,I4045&lt;=4000),"3000-4000CC",IF(AND(I4045&gt;4000,I4045&lt;=5000),"4000-5000CC",IF(AND(I4045&gt;5000,I4045&lt;=6000),"&gt;5000CC"))))))</f>
        <v>1000-2000CC</v>
      </c>
    </row>
    <row r="4046" spans="1:11" x14ac:dyDescent="0.3">
      <c r="A4046">
        <v>1062</v>
      </c>
      <c r="B4046" t="s">
        <v>763</v>
      </c>
      <c r="C4046" s="10">
        <v>3.25</v>
      </c>
      <c r="D4046" s="3">
        <v>61802</v>
      </c>
      <c r="E4046" t="s">
        <v>12</v>
      </c>
      <c r="F4046" t="s">
        <v>8</v>
      </c>
      <c r="G4046" t="s">
        <v>27</v>
      </c>
      <c r="H4046">
        <v>2014</v>
      </c>
      <c r="I4046">
        <v>1197</v>
      </c>
      <c r="J4046" t="s">
        <v>10</v>
      </c>
      <c r="K4046" t="str">
        <f>IF(AND(I4046&gt;600,I4046&lt;=1000),"600-1000CC",IF(AND(I4046&gt;1000,I4046&lt;=2000),"1000-2000CC",IF(AND(I4046&gt;2000,I4046&lt;=3000),"2000-3000CC",IF(AND(I4046&gt;3000,I4046&lt;=4000),"3000-4000CC",IF(AND(I4046&gt;4000,I4046&lt;=5000),"4000-5000CC",IF(AND(I4046&gt;5000,I4046&lt;=6000),"&gt;5000CC"))))))</f>
        <v>1000-2000CC</v>
      </c>
    </row>
    <row r="4047" spans="1:11" x14ac:dyDescent="0.3">
      <c r="A4047">
        <v>1333</v>
      </c>
      <c r="B4047" t="s">
        <v>875</v>
      </c>
      <c r="C4047" s="10">
        <v>3.25</v>
      </c>
      <c r="D4047" s="3">
        <v>103000</v>
      </c>
      <c r="E4047" t="s">
        <v>7</v>
      </c>
      <c r="F4047" t="s">
        <v>8</v>
      </c>
      <c r="G4047" t="s">
        <v>9</v>
      </c>
      <c r="H4047">
        <v>2013</v>
      </c>
      <c r="I4047">
        <v>1998</v>
      </c>
      <c r="J4047" t="s">
        <v>10</v>
      </c>
      <c r="K4047" t="str">
        <f>IF(AND(I4047&gt;600,I4047&lt;=1000),"600-1000CC",IF(AND(I4047&gt;1000,I4047&lt;=2000),"1000-2000CC",IF(AND(I4047&gt;2000,I4047&lt;=3000),"2000-3000CC",IF(AND(I4047&gt;3000,I4047&lt;=4000),"3000-4000CC",IF(AND(I4047&gt;4000,I4047&lt;=5000),"4000-5000CC",IF(AND(I4047&gt;5000,I4047&lt;=6000),"&gt;5000CC"))))))</f>
        <v>1000-2000CC</v>
      </c>
    </row>
    <row r="4048" spans="1:11" x14ac:dyDescent="0.3">
      <c r="A4048">
        <v>1820</v>
      </c>
      <c r="B4048" t="s">
        <v>975</v>
      </c>
      <c r="C4048" s="10">
        <v>3.25</v>
      </c>
      <c r="D4048" s="3">
        <v>41000</v>
      </c>
      <c r="E4048" t="s">
        <v>12</v>
      </c>
      <c r="F4048" t="s">
        <v>8</v>
      </c>
      <c r="G4048" t="s">
        <v>27</v>
      </c>
      <c r="H4048">
        <v>2011</v>
      </c>
      <c r="I4048">
        <v>999</v>
      </c>
      <c r="J4048" t="s">
        <v>10</v>
      </c>
      <c r="K4048" t="str">
        <f>IF(AND(I4048&gt;600,I4048&lt;=1000),"600-1000CC",IF(AND(I4048&gt;1000,I4048&lt;=2000),"1000-2000CC",IF(AND(I4048&gt;2000,I4048&lt;=3000),"2000-3000CC",IF(AND(I4048&gt;3000,I4048&lt;=4000),"3000-4000CC",IF(AND(I4048&gt;4000,I4048&lt;=5000),"4000-5000CC",IF(AND(I4048&gt;5000,I4048&lt;=6000),"&gt;5000CC"))))))</f>
        <v>600-1000CC</v>
      </c>
    </row>
    <row r="4049" spans="1:11" x14ac:dyDescent="0.3">
      <c r="A4049">
        <v>1837</v>
      </c>
      <c r="B4049" t="s">
        <v>99</v>
      </c>
      <c r="C4049" s="10">
        <v>3.25</v>
      </c>
      <c r="D4049" s="3">
        <v>325000</v>
      </c>
      <c r="E4049" t="s">
        <v>12</v>
      </c>
      <c r="F4049" t="s">
        <v>8</v>
      </c>
      <c r="G4049" t="s">
        <v>9</v>
      </c>
      <c r="H4049">
        <v>2013</v>
      </c>
      <c r="I4049">
        <v>1956</v>
      </c>
      <c r="J4049" t="s">
        <v>10</v>
      </c>
      <c r="K4049" t="str">
        <f>IF(AND(I4049&gt;600,I4049&lt;=1000),"600-1000CC",IF(AND(I4049&gt;1000,I4049&lt;=2000),"1000-2000CC",IF(AND(I4049&gt;2000,I4049&lt;=3000),"2000-3000CC",IF(AND(I4049&gt;3000,I4049&lt;=4000),"3000-4000CC",IF(AND(I4049&gt;4000,I4049&lt;=5000),"4000-5000CC",IF(AND(I4049&gt;5000,I4049&lt;=6000),"&gt;5000CC"))))))</f>
        <v>1000-2000CC</v>
      </c>
    </row>
    <row r="4050" spans="1:11" x14ac:dyDescent="0.3">
      <c r="A4050">
        <v>1940</v>
      </c>
      <c r="B4050" t="s">
        <v>1053</v>
      </c>
      <c r="C4050" s="10">
        <v>3.25</v>
      </c>
      <c r="D4050" s="3">
        <v>95000</v>
      </c>
      <c r="E4050" t="s">
        <v>12</v>
      </c>
      <c r="F4050" t="s">
        <v>13</v>
      </c>
      <c r="G4050" t="s">
        <v>75</v>
      </c>
      <c r="H4050">
        <v>2009</v>
      </c>
      <c r="I4050">
        <v>1968</v>
      </c>
      <c r="J4050" t="s">
        <v>10</v>
      </c>
      <c r="K4050" t="str">
        <f>IF(AND(I4050&gt;600,I4050&lt;=1000),"600-1000CC",IF(AND(I4050&gt;1000,I4050&lt;=2000),"1000-2000CC",IF(AND(I4050&gt;2000,I4050&lt;=3000),"2000-3000CC",IF(AND(I4050&gt;3000,I4050&lt;=4000),"3000-4000CC",IF(AND(I4050&gt;4000,I4050&lt;=5000),"4000-5000CC",IF(AND(I4050&gt;5000,I4050&lt;=6000),"&gt;5000CC"))))))</f>
        <v>1000-2000CC</v>
      </c>
    </row>
    <row r="4051" spans="1:11" x14ac:dyDescent="0.3">
      <c r="A4051">
        <v>1997</v>
      </c>
      <c r="B4051" t="s">
        <v>1062</v>
      </c>
      <c r="C4051" s="10">
        <v>3.25</v>
      </c>
      <c r="D4051" s="3">
        <v>56000</v>
      </c>
      <c r="E4051" t="s">
        <v>12</v>
      </c>
      <c r="F4051" t="s">
        <v>8</v>
      </c>
      <c r="G4051" t="s">
        <v>27</v>
      </c>
      <c r="H4051">
        <v>2011</v>
      </c>
      <c r="I4051">
        <v>1197</v>
      </c>
      <c r="J4051" t="s">
        <v>10</v>
      </c>
      <c r="K4051" t="str">
        <f>IF(AND(I4051&gt;600,I4051&lt;=1000),"600-1000CC",IF(AND(I4051&gt;1000,I4051&lt;=2000),"1000-2000CC",IF(AND(I4051&gt;2000,I4051&lt;=3000),"2000-3000CC",IF(AND(I4051&gt;3000,I4051&lt;=4000),"3000-4000CC",IF(AND(I4051&gt;4000,I4051&lt;=5000),"4000-5000CC",IF(AND(I4051&gt;5000,I4051&lt;=6000),"&gt;5000CC"))))))</f>
        <v>1000-2000CC</v>
      </c>
    </row>
    <row r="4052" spans="1:11" x14ac:dyDescent="0.3">
      <c r="A4052">
        <v>2002</v>
      </c>
      <c r="B4052" t="s">
        <v>273</v>
      </c>
      <c r="C4052" s="10">
        <v>3.25</v>
      </c>
      <c r="D4052" s="3">
        <v>76000</v>
      </c>
      <c r="E4052" t="s">
        <v>12</v>
      </c>
      <c r="F4052" t="s">
        <v>13</v>
      </c>
      <c r="G4052" t="s">
        <v>27</v>
      </c>
      <c r="H4052">
        <v>2011</v>
      </c>
      <c r="I4052">
        <v>1995</v>
      </c>
      <c r="J4052" t="s">
        <v>10</v>
      </c>
      <c r="K4052" t="str">
        <f>IF(AND(I4052&gt;600,I4052&lt;=1000),"600-1000CC",IF(AND(I4052&gt;1000,I4052&lt;=2000),"1000-2000CC",IF(AND(I4052&gt;2000,I4052&lt;=3000),"2000-3000CC",IF(AND(I4052&gt;3000,I4052&lt;=4000),"3000-4000CC",IF(AND(I4052&gt;4000,I4052&lt;=5000),"4000-5000CC",IF(AND(I4052&gt;5000,I4052&lt;=6000),"&gt;5000CC"))))))</f>
        <v>1000-2000CC</v>
      </c>
    </row>
    <row r="4053" spans="1:11" x14ac:dyDescent="0.3">
      <c r="A4053">
        <v>2285</v>
      </c>
      <c r="B4053" t="s">
        <v>1176</v>
      </c>
      <c r="C4053" s="10">
        <v>3.25</v>
      </c>
      <c r="D4053" s="3">
        <v>25000</v>
      </c>
      <c r="E4053" t="s">
        <v>12</v>
      </c>
      <c r="F4053" t="s">
        <v>8</v>
      </c>
      <c r="G4053" t="s">
        <v>27</v>
      </c>
      <c r="H4053">
        <v>2017</v>
      </c>
      <c r="I4053">
        <v>1498</v>
      </c>
      <c r="J4053" t="s">
        <v>10</v>
      </c>
      <c r="K4053" t="str">
        <f>IF(AND(I4053&gt;600,I4053&lt;=1000),"600-1000CC",IF(AND(I4053&gt;1000,I4053&lt;=2000),"1000-2000CC",IF(AND(I4053&gt;2000,I4053&lt;=3000),"2000-3000CC",IF(AND(I4053&gt;3000,I4053&lt;=4000),"3000-4000CC",IF(AND(I4053&gt;4000,I4053&lt;=5000),"4000-5000CC",IF(AND(I4053&gt;5000,I4053&lt;=6000),"&gt;5000CC"))))))</f>
        <v>1000-2000CC</v>
      </c>
    </row>
    <row r="4054" spans="1:11" x14ac:dyDescent="0.3">
      <c r="A4054">
        <v>2291</v>
      </c>
      <c r="B4054" t="s">
        <v>1138</v>
      </c>
      <c r="C4054" s="10">
        <v>3.25</v>
      </c>
      <c r="D4054" s="3">
        <v>37820</v>
      </c>
      <c r="E4054" t="s">
        <v>12</v>
      </c>
      <c r="F4054" t="s">
        <v>8</v>
      </c>
      <c r="G4054" t="s">
        <v>9</v>
      </c>
      <c r="H4054">
        <v>2015</v>
      </c>
      <c r="I4054">
        <v>1498</v>
      </c>
      <c r="J4054" t="s">
        <v>10</v>
      </c>
      <c r="K4054" t="str">
        <f>IF(AND(I4054&gt;600,I4054&lt;=1000),"600-1000CC",IF(AND(I4054&gt;1000,I4054&lt;=2000),"1000-2000CC",IF(AND(I4054&gt;2000,I4054&lt;=3000),"2000-3000CC",IF(AND(I4054&gt;3000,I4054&lt;=4000),"3000-4000CC",IF(AND(I4054&gt;4000,I4054&lt;=5000),"4000-5000CC",IF(AND(I4054&gt;5000,I4054&lt;=6000),"&gt;5000CC"))))))</f>
        <v>1000-2000CC</v>
      </c>
    </row>
    <row r="4055" spans="1:11" x14ac:dyDescent="0.3">
      <c r="A4055">
        <v>2310</v>
      </c>
      <c r="B4055" t="s">
        <v>43</v>
      </c>
      <c r="C4055" s="10">
        <v>3.25</v>
      </c>
      <c r="D4055" s="3">
        <v>60000</v>
      </c>
      <c r="E4055" t="s">
        <v>12</v>
      </c>
      <c r="F4055" t="s">
        <v>8</v>
      </c>
      <c r="G4055" t="s">
        <v>9</v>
      </c>
      <c r="H4055">
        <v>2014</v>
      </c>
      <c r="I4055">
        <v>1248</v>
      </c>
      <c r="J4055" t="s">
        <v>10</v>
      </c>
      <c r="K4055" t="str">
        <f>IF(AND(I4055&gt;600,I4055&lt;=1000),"600-1000CC",IF(AND(I4055&gt;1000,I4055&lt;=2000),"1000-2000CC",IF(AND(I4055&gt;2000,I4055&lt;=3000),"2000-3000CC",IF(AND(I4055&gt;3000,I4055&lt;=4000),"3000-4000CC",IF(AND(I4055&gt;4000,I4055&lt;=5000),"4000-5000CC",IF(AND(I4055&gt;5000,I4055&lt;=6000),"&gt;5000CC"))))))</f>
        <v>1000-2000CC</v>
      </c>
    </row>
    <row r="4056" spans="1:11" x14ac:dyDescent="0.3">
      <c r="A4056">
        <v>2527</v>
      </c>
      <c r="B4056" t="s">
        <v>1266</v>
      </c>
      <c r="C4056" s="10">
        <v>3.25</v>
      </c>
      <c r="D4056" s="3">
        <v>63000</v>
      </c>
      <c r="E4056" t="s">
        <v>12</v>
      </c>
      <c r="F4056" t="s">
        <v>8</v>
      </c>
      <c r="G4056" t="s">
        <v>9</v>
      </c>
      <c r="H4056">
        <v>2009</v>
      </c>
      <c r="I4056">
        <v>1497</v>
      </c>
      <c r="J4056" t="s">
        <v>289</v>
      </c>
      <c r="K4056" t="str">
        <f>IF(AND(I4056&gt;600,I4056&lt;=1000),"600-1000CC",IF(AND(I4056&gt;1000,I4056&lt;=2000),"1000-2000CC",IF(AND(I4056&gt;2000,I4056&lt;=3000),"2000-3000CC",IF(AND(I4056&gt;3000,I4056&lt;=4000),"3000-4000CC",IF(AND(I4056&gt;4000,I4056&lt;=5000),"4000-5000CC",IF(AND(I4056&gt;5000,I4056&lt;=6000),"&gt;5000CC"))))))</f>
        <v>1000-2000CC</v>
      </c>
    </row>
    <row r="4057" spans="1:11" x14ac:dyDescent="0.3">
      <c r="A4057">
        <v>2542</v>
      </c>
      <c r="B4057" t="s">
        <v>1269</v>
      </c>
      <c r="C4057" s="10">
        <v>3.25</v>
      </c>
      <c r="D4057" s="3">
        <v>50000</v>
      </c>
      <c r="E4057" t="s">
        <v>12</v>
      </c>
      <c r="F4057" t="s">
        <v>8</v>
      </c>
      <c r="G4057" t="s">
        <v>9</v>
      </c>
      <c r="H4057">
        <v>2013</v>
      </c>
      <c r="I4057">
        <v>1248</v>
      </c>
      <c r="J4057" t="s">
        <v>10</v>
      </c>
      <c r="K4057" t="str">
        <f>IF(AND(I4057&gt;600,I4057&lt;=1000),"600-1000CC",IF(AND(I4057&gt;1000,I4057&lt;=2000),"1000-2000CC",IF(AND(I4057&gt;2000,I4057&lt;=3000),"2000-3000CC",IF(AND(I4057&gt;3000,I4057&lt;=4000),"3000-4000CC",IF(AND(I4057&gt;4000,I4057&lt;=5000),"4000-5000CC",IF(AND(I4057&gt;5000,I4057&lt;=6000),"&gt;5000CC"))))))</f>
        <v>1000-2000CC</v>
      </c>
    </row>
    <row r="4058" spans="1:11" x14ac:dyDescent="0.3">
      <c r="A4058">
        <v>2576</v>
      </c>
      <c r="B4058" t="s">
        <v>1283</v>
      </c>
      <c r="C4058" s="10">
        <v>3.25</v>
      </c>
      <c r="D4058" s="3">
        <v>16937</v>
      </c>
      <c r="E4058" t="s">
        <v>12</v>
      </c>
      <c r="F4058" t="s">
        <v>13</v>
      </c>
      <c r="G4058" t="s">
        <v>9</v>
      </c>
      <c r="H4058">
        <v>2017</v>
      </c>
      <c r="I4058">
        <v>1197</v>
      </c>
      <c r="J4058" t="s">
        <v>10</v>
      </c>
      <c r="K4058" t="str">
        <f>IF(AND(I4058&gt;600,I4058&lt;=1000),"600-1000CC",IF(AND(I4058&gt;1000,I4058&lt;=2000),"1000-2000CC",IF(AND(I4058&gt;2000,I4058&lt;=3000),"2000-3000CC",IF(AND(I4058&gt;3000,I4058&lt;=4000),"3000-4000CC",IF(AND(I4058&gt;4000,I4058&lt;=5000),"4000-5000CC",IF(AND(I4058&gt;5000,I4058&lt;=6000),"&gt;5000CC"))))))</f>
        <v>1000-2000CC</v>
      </c>
    </row>
    <row r="4059" spans="1:11" x14ac:dyDescent="0.3">
      <c r="A4059">
        <v>3329</v>
      </c>
      <c r="B4059" t="s">
        <v>1492</v>
      </c>
      <c r="C4059" s="10">
        <v>3.25</v>
      </c>
      <c r="D4059" s="3">
        <v>80000</v>
      </c>
      <c r="E4059" t="s">
        <v>7</v>
      </c>
      <c r="F4059" t="s">
        <v>8</v>
      </c>
      <c r="G4059" t="s">
        <v>9</v>
      </c>
      <c r="H4059">
        <v>2013</v>
      </c>
      <c r="I4059">
        <v>1396</v>
      </c>
      <c r="J4059" t="s">
        <v>10</v>
      </c>
      <c r="K4059" t="str">
        <f>IF(AND(I4059&gt;600,I4059&lt;=1000),"600-1000CC",IF(AND(I4059&gt;1000,I4059&lt;=2000),"1000-2000CC",IF(AND(I4059&gt;2000,I4059&lt;=3000),"2000-3000CC",IF(AND(I4059&gt;3000,I4059&lt;=4000),"3000-4000CC",IF(AND(I4059&gt;4000,I4059&lt;=5000),"4000-5000CC",IF(AND(I4059&gt;5000,I4059&lt;=6000),"&gt;5000CC"))))))</f>
        <v>1000-2000CC</v>
      </c>
    </row>
    <row r="4060" spans="1:11" x14ac:dyDescent="0.3">
      <c r="A4060">
        <v>3388</v>
      </c>
      <c r="B4060" t="s">
        <v>354</v>
      </c>
      <c r="C4060" s="10">
        <v>3.25</v>
      </c>
      <c r="D4060" s="3">
        <v>40000</v>
      </c>
      <c r="E4060" t="s">
        <v>12</v>
      </c>
      <c r="F4060" t="s">
        <v>8</v>
      </c>
      <c r="G4060" t="s">
        <v>9</v>
      </c>
      <c r="H4060">
        <v>2018</v>
      </c>
      <c r="I4060">
        <v>1493</v>
      </c>
      <c r="J4060" t="s">
        <v>10</v>
      </c>
      <c r="K4060" t="str">
        <f>IF(AND(I4060&gt;600,I4060&lt;=1000),"600-1000CC",IF(AND(I4060&gt;1000,I4060&lt;=2000),"1000-2000CC",IF(AND(I4060&gt;2000,I4060&lt;=3000),"2000-3000CC",IF(AND(I4060&gt;3000,I4060&lt;=4000),"3000-4000CC",IF(AND(I4060&gt;4000,I4060&lt;=5000),"4000-5000CC",IF(AND(I4060&gt;5000,I4060&lt;=6000),"&gt;5000CC"))))))</f>
        <v>1000-2000CC</v>
      </c>
    </row>
    <row r="4061" spans="1:11" x14ac:dyDescent="0.3">
      <c r="A4061">
        <v>4022</v>
      </c>
      <c r="B4061" t="s">
        <v>1677</v>
      </c>
      <c r="C4061" s="10">
        <v>3.25</v>
      </c>
      <c r="D4061" s="3">
        <v>48995</v>
      </c>
      <c r="E4061" t="s">
        <v>7</v>
      </c>
      <c r="F4061" t="s">
        <v>8</v>
      </c>
      <c r="G4061" t="s">
        <v>9</v>
      </c>
      <c r="H4061">
        <v>2017</v>
      </c>
      <c r="I4061">
        <v>1197</v>
      </c>
      <c r="J4061" t="s">
        <v>10</v>
      </c>
      <c r="K4061" t="str">
        <f>IF(AND(I4061&gt;600,I4061&lt;=1000),"600-1000CC",IF(AND(I4061&gt;1000,I4061&lt;=2000),"1000-2000CC",IF(AND(I4061&gt;2000,I4061&lt;=3000),"2000-3000CC",IF(AND(I4061&gt;3000,I4061&lt;=4000),"3000-4000CC",IF(AND(I4061&gt;4000,I4061&lt;=5000),"4000-5000CC",IF(AND(I4061&gt;5000,I4061&lt;=6000),"&gt;5000CC"))))))</f>
        <v>1000-2000CC</v>
      </c>
    </row>
    <row r="4062" spans="1:11" x14ac:dyDescent="0.3">
      <c r="A4062">
        <v>4086</v>
      </c>
      <c r="B4062" t="s">
        <v>1687</v>
      </c>
      <c r="C4062" s="10">
        <v>3.25</v>
      </c>
      <c r="D4062" s="3">
        <v>96000</v>
      </c>
      <c r="E4062" t="s">
        <v>7</v>
      </c>
      <c r="F4062" t="s">
        <v>8</v>
      </c>
      <c r="G4062" t="s">
        <v>27</v>
      </c>
      <c r="H4062">
        <v>2013</v>
      </c>
      <c r="I4062">
        <v>1199</v>
      </c>
      <c r="J4062" t="s">
        <v>61</v>
      </c>
      <c r="K4062" t="str">
        <f>IF(AND(I4062&gt;600,I4062&lt;=1000),"600-1000CC",IF(AND(I4062&gt;1000,I4062&lt;=2000),"1000-2000CC",IF(AND(I4062&gt;2000,I4062&lt;=3000),"2000-3000CC",IF(AND(I4062&gt;3000,I4062&lt;=4000),"3000-4000CC",IF(AND(I4062&gt;4000,I4062&lt;=5000),"4000-5000CC",IF(AND(I4062&gt;5000,I4062&lt;=6000),"&gt;5000CC"))))))</f>
        <v>1000-2000CC</v>
      </c>
    </row>
    <row r="4063" spans="1:11" x14ac:dyDescent="0.3">
      <c r="A4063">
        <v>4097</v>
      </c>
      <c r="B4063" t="s">
        <v>1317</v>
      </c>
      <c r="C4063" s="10">
        <v>3.25</v>
      </c>
      <c r="D4063" s="3">
        <v>50000</v>
      </c>
      <c r="E4063" t="s">
        <v>12</v>
      </c>
      <c r="F4063" t="s">
        <v>8</v>
      </c>
      <c r="G4063" t="s">
        <v>27</v>
      </c>
      <c r="H4063">
        <v>2018</v>
      </c>
      <c r="I4063">
        <v>2143</v>
      </c>
      <c r="J4063" t="s">
        <v>10</v>
      </c>
      <c r="K4063" t="str">
        <f>IF(AND(I4063&gt;600,I4063&lt;=1000),"600-1000CC",IF(AND(I4063&gt;1000,I4063&lt;=2000),"1000-2000CC",IF(AND(I4063&gt;2000,I4063&lt;=3000),"2000-3000CC",IF(AND(I4063&gt;3000,I4063&lt;=4000),"3000-4000CC",IF(AND(I4063&gt;4000,I4063&lt;=5000),"4000-5000CC",IF(AND(I4063&gt;5000,I4063&lt;=6000),"&gt;5000CC"))))))</f>
        <v>2000-3000CC</v>
      </c>
    </row>
    <row r="4064" spans="1:11" x14ac:dyDescent="0.3">
      <c r="A4064">
        <v>4402</v>
      </c>
      <c r="B4064" t="s">
        <v>89</v>
      </c>
      <c r="C4064" s="10">
        <v>3.25</v>
      </c>
      <c r="D4064" s="3">
        <v>45000</v>
      </c>
      <c r="E4064" t="s">
        <v>12</v>
      </c>
      <c r="F4064" t="s">
        <v>8</v>
      </c>
      <c r="G4064" t="s">
        <v>9</v>
      </c>
      <c r="H4064">
        <v>2014</v>
      </c>
      <c r="I4064">
        <v>1198</v>
      </c>
      <c r="J4064" t="s">
        <v>10</v>
      </c>
      <c r="K4064" t="str">
        <f>IF(AND(I4064&gt;600,I4064&lt;=1000),"600-1000CC",IF(AND(I4064&gt;1000,I4064&lt;=2000),"1000-2000CC",IF(AND(I4064&gt;2000,I4064&lt;=3000),"2000-3000CC",IF(AND(I4064&gt;3000,I4064&lt;=4000),"3000-4000CC",IF(AND(I4064&gt;4000,I4064&lt;=5000),"4000-5000CC",IF(AND(I4064&gt;5000,I4064&lt;=6000),"&gt;5000CC"))))))</f>
        <v>1000-2000CC</v>
      </c>
    </row>
    <row r="4065" spans="1:11" x14ac:dyDescent="0.3">
      <c r="A4065">
        <v>4420</v>
      </c>
      <c r="B4065" t="s">
        <v>304</v>
      </c>
      <c r="C4065" s="10">
        <v>3.25</v>
      </c>
      <c r="D4065" s="3">
        <v>140000</v>
      </c>
      <c r="E4065" t="s">
        <v>7</v>
      </c>
      <c r="F4065" t="s">
        <v>8</v>
      </c>
      <c r="G4065" t="s">
        <v>27</v>
      </c>
      <c r="H4065">
        <v>2012</v>
      </c>
      <c r="I4065">
        <v>1198</v>
      </c>
      <c r="J4065" t="s">
        <v>10</v>
      </c>
      <c r="K4065" t="str">
        <f>IF(AND(I4065&gt;600,I4065&lt;=1000),"600-1000CC",IF(AND(I4065&gt;1000,I4065&lt;=2000),"1000-2000CC",IF(AND(I4065&gt;2000,I4065&lt;=3000),"2000-3000CC",IF(AND(I4065&gt;3000,I4065&lt;=4000),"3000-4000CC",IF(AND(I4065&gt;4000,I4065&lt;=5000),"4000-5000CC",IF(AND(I4065&gt;5000,I4065&lt;=6000),"&gt;5000CC"))))))</f>
        <v>1000-2000CC</v>
      </c>
    </row>
    <row r="4066" spans="1:11" x14ac:dyDescent="0.3">
      <c r="A4066">
        <v>4479</v>
      </c>
      <c r="B4066" t="s">
        <v>645</v>
      </c>
      <c r="C4066" s="10">
        <v>3.25</v>
      </c>
      <c r="D4066" s="3">
        <v>198000</v>
      </c>
      <c r="E4066" t="s">
        <v>7</v>
      </c>
      <c r="F4066" t="s">
        <v>8</v>
      </c>
      <c r="G4066" t="s">
        <v>27</v>
      </c>
      <c r="H4066">
        <v>2011</v>
      </c>
      <c r="I4066">
        <v>999</v>
      </c>
      <c r="J4066" t="s">
        <v>10</v>
      </c>
      <c r="K4066" t="str">
        <f>IF(AND(I4066&gt;600,I4066&lt;=1000),"600-1000CC",IF(AND(I4066&gt;1000,I4066&lt;=2000),"1000-2000CC",IF(AND(I4066&gt;2000,I4066&lt;=3000),"2000-3000CC",IF(AND(I4066&gt;3000,I4066&lt;=4000),"3000-4000CC",IF(AND(I4066&gt;4000,I4066&lt;=5000),"4000-5000CC",IF(AND(I4066&gt;5000,I4066&lt;=6000),"&gt;5000CC"))))))</f>
        <v>600-1000CC</v>
      </c>
    </row>
    <row r="4067" spans="1:11" x14ac:dyDescent="0.3">
      <c r="A4067">
        <v>4923</v>
      </c>
      <c r="B4067" t="s">
        <v>89</v>
      </c>
      <c r="C4067" s="10">
        <v>3.25</v>
      </c>
      <c r="D4067" s="3">
        <v>45000</v>
      </c>
      <c r="E4067" t="s">
        <v>12</v>
      </c>
      <c r="F4067" t="s">
        <v>8</v>
      </c>
      <c r="G4067" t="s">
        <v>9</v>
      </c>
      <c r="H4067">
        <v>2014</v>
      </c>
      <c r="I4067">
        <v>2143</v>
      </c>
      <c r="J4067" t="s">
        <v>10</v>
      </c>
      <c r="K4067" t="str">
        <f>IF(AND(I4067&gt;600,I4067&lt;=1000),"600-1000CC",IF(AND(I4067&gt;1000,I4067&lt;=2000),"1000-2000CC",IF(AND(I4067&gt;2000,I4067&lt;=3000),"2000-3000CC",IF(AND(I4067&gt;3000,I4067&lt;=4000),"3000-4000CC",IF(AND(I4067&gt;4000,I4067&lt;=5000),"4000-5000CC",IF(AND(I4067&gt;5000,I4067&lt;=6000),"&gt;5000CC"))))))</f>
        <v>2000-3000CC</v>
      </c>
    </row>
    <row r="4068" spans="1:11" x14ac:dyDescent="0.3">
      <c r="A4068">
        <v>5077</v>
      </c>
      <c r="B4068" t="s">
        <v>46</v>
      </c>
      <c r="C4068" s="10">
        <v>3.25</v>
      </c>
      <c r="D4068" s="3">
        <v>44000</v>
      </c>
      <c r="E4068" t="s">
        <v>12</v>
      </c>
      <c r="F4068" t="s">
        <v>8</v>
      </c>
      <c r="G4068" t="s">
        <v>9</v>
      </c>
      <c r="H4068">
        <v>2016</v>
      </c>
      <c r="I4068">
        <v>1172</v>
      </c>
      <c r="J4068" t="s">
        <v>10</v>
      </c>
      <c r="K4068" t="str">
        <f>IF(AND(I4068&gt;600,I4068&lt;=1000),"600-1000CC",IF(AND(I4068&gt;1000,I4068&lt;=2000),"1000-2000CC",IF(AND(I4068&gt;2000,I4068&lt;=3000),"2000-3000CC",IF(AND(I4068&gt;3000,I4068&lt;=4000),"3000-4000CC",IF(AND(I4068&gt;4000,I4068&lt;=5000),"4000-5000CC",IF(AND(I4068&gt;5000,I4068&lt;=6000),"&gt;5000CC"))))))</f>
        <v>1000-2000CC</v>
      </c>
    </row>
    <row r="4069" spans="1:11" x14ac:dyDescent="0.3">
      <c r="A4069">
        <v>5117</v>
      </c>
      <c r="B4069" t="s">
        <v>1862</v>
      </c>
      <c r="C4069" s="10">
        <v>3.25</v>
      </c>
      <c r="D4069" s="3">
        <v>89000</v>
      </c>
      <c r="E4069" t="s">
        <v>7</v>
      </c>
      <c r="F4069" t="s">
        <v>13</v>
      </c>
      <c r="G4069" t="s">
        <v>27</v>
      </c>
      <c r="H4069">
        <v>2009</v>
      </c>
      <c r="I4069">
        <v>1248</v>
      </c>
      <c r="J4069" t="s">
        <v>10</v>
      </c>
      <c r="K4069" t="str">
        <f>IF(AND(I4069&gt;600,I4069&lt;=1000),"600-1000CC",IF(AND(I4069&gt;1000,I4069&lt;=2000),"1000-2000CC",IF(AND(I4069&gt;2000,I4069&lt;=3000),"2000-3000CC",IF(AND(I4069&gt;3000,I4069&lt;=4000),"3000-4000CC",IF(AND(I4069&gt;4000,I4069&lt;=5000),"4000-5000CC",IF(AND(I4069&gt;5000,I4069&lt;=6000),"&gt;5000CC"))))))</f>
        <v>1000-2000CC</v>
      </c>
    </row>
    <row r="4070" spans="1:11" x14ac:dyDescent="0.3">
      <c r="A4070">
        <v>5229</v>
      </c>
      <c r="B4070" t="s">
        <v>37</v>
      </c>
      <c r="C4070" s="10">
        <v>3.25</v>
      </c>
      <c r="D4070" s="3">
        <v>40000</v>
      </c>
      <c r="E4070" t="s">
        <v>12</v>
      </c>
      <c r="F4070" t="s">
        <v>8</v>
      </c>
      <c r="G4070" t="s">
        <v>9</v>
      </c>
      <c r="H4070">
        <v>2016</v>
      </c>
      <c r="I4070">
        <v>1995</v>
      </c>
      <c r="J4070" t="s">
        <v>10</v>
      </c>
      <c r="K4070" t="str">
        <f>IF(AND(I4070&gt;600,I4070&lt;=1000),"600-1000CC",IF(AND(I4070&gt;1000,I4070&lt;=2000),"1000-2000CC",IF(AND(I4070&gt;2000,I4070&lt;=3000),"2000-3000CC",IF(AND(I4070&gt;3000,I4070&lt;=4000),"3000-4000CC",IF(AND(I4070&gt;4000,I4070&lt;=5000),"4000-5000CC",IF(AND(I4070&gt;5000,I4070&lt;=6000),"&gt;5000CC"))))))</f>
        <v>1000-2000CC</v>
      </c>
    </row>
    <row r="4071" spans="1:11" x14ac:dyDescent="0.3">
      <c r="A4071">
        <v>5311</v>
      </c>
      <c r="B4071" t="s">
        <v>602</v>
      </c>
      <c r="C4071" s="10">
        <v>3.25</v>
      </c>
      <c r="D4071" s="3">
        <v>100000</v>
      </c>
      <c r="E4071" t="s">
        <v>7</v>
      </c>
      <c r="F4071" t="s">
        <v>8</v>
      </c>
      <c r="G4071" t="s">
        <v>9</v>
      </c>
      <c r="H4071">
        <v>2013</v>
      </c>
      <c r="I4071">
        <v>1968</v>
      </c>
      <c r="J4071" t="s">
        <v>61</v>
      </c>
      <c r="K4071" t="str">
        <f>IF(AND(I4071&gt;600,I4071&lt;=1000),"600-1000CC",IF(AND(I4071&gt;1000,I4071&lt;=2000),"1000-2000CC",IF(AND(I4071&gt;2000,I4071&lt;=3000),"2000-3000CC",IF(AND(I4071&gt;3000,I4071&lt;=4000),"3000-4000CC",IF(AND(I4071&gt;4000,I4071&lt;=5000),"4000-5000CC",IF(AND(I4071&gt;5000,I4071&lt;=6000),"&gt;5000CC"))))))</f>
        <v>1000-2000CC</v>
      </c>
    </row>
    <row r="4072" spans="1:11" x14ac:dyDescent="0.3">
      <c r="A4072">
        <v>5312</v>
      </c>
      <c r="B4072" t="s">
        <v>875</v>
      </c>
      <c r="C4072" s="10">
        <v>3.25</v>
      </c>
      <c r="D4072" s="3">
        <v>103000</v>
      </c>
      <c r="E4072" t="s">
        <v>7</v>
      </c>
      <c r="F4072" t="s">
        <v>8</v>
      </c>
      <c r="G4072" t="s">
        <v>9</v>
      </c>
      <c r="H4072">
        <v>2013</v>
      </c>
      <c r="I4072">
        <v>1199</v>
      </c>
      <c r="J4072" t="s">
        <v>10</v>
      </c>
      <c r="K4072" t="str">
        <f>IF(AND(I4072&gt;600,I4072&lt;=1000),"600-1000CC",IF(AND(I4072&gt;1000,I4072&lt;=2000),"1000-2000CC",IF(AND(I4072&gt;2000,I4072&lt;=3000),"2000-3000CC",IF(AND(I4072&gt;3000,I4072&lt;=4000),"3000-4000CC",IF(AND(I4072&gt;4000,I4072&lt;=5000),"4000-5000CC",IF(AND(I4072&gt;5000,I4072&lt;=6000),"&gt;5000CC"))))))</f>
        <v>1000-2000CC</v>
      </c>
    </row>
    <row r="4073" spans="1:11" x14ac:dyDescent="0.3">
      <c r="A4073">
        <v>5321</v>
      </c>
      <c r="B4073" t="s">
        <v>561</v>
      </c>
      <c r="C4073" s="10">
        <v>3.25</v>
      </c>
      <c r="D4073" s="3">
        <v>165000</v>
      </c>
      <c r="E4073" t="s">
        <v>7</v>
      </c>
      <c r="F4073" t="s">
        <v>8</v>
      </c>
      <c r="G4073" t="s">
        <v>75</v>
      </c>
      <c r="H4073">
        <v>2012</v>
      </c>
      <c r="I4073">
        <v>2987</v>
      </c>
      <c r="J4073" t="s">
        <v>10</v>
      </c>
      <c r="K4073" t="str">
        <f>IF(AND(I4073&gt;600,I4073&lt;=1000),"600-1000CC",IF(AND(I4073&gt;1000,I4073&lt;=2000),"1000-2000CC",IF(AND(I4073&gt;2000,I4073&lt;=3000),"2000-3000CC",IF(AND(I4073&gt;3000,I4073&lt;=4000),"3000-4000CC",IF(AND(I4073&gt;4000,I4073&lt;=5000),"4000-5000CC",IF(AND(I4073&gt;5000,I4073&lt;=6000),"&gt;5000CC"))))))</f>
        <v>2000-3000CC</v>
      </c>
    </row>
    <row r="4074" spans="1:11" x14ac:dyDescent="0.3">
      <c r="A4074">
        <v>5335</v>
      </c>
      <c r="B4074" t="s">
        <v>755</v>
      </c>
      <c r="C4074" s="10">
        <v>3.25</v>
      </c>
      <c r="D4074" s="3">
        <v>120000</v>
      </c>
      <c r="E4074" t="s">
        <v>7</v>
      </c>
      <c r="F4074" t="s">
        <v>8</v>
      </c>
      <c r="G4074" t="s">
        <v>9</v>
      </c>
      <c r="H4074">
        <v>2014</v>
      </c>
      <c r="I4074">
        <v>1498</v>
      </c>
      <c r="J4074" t="s">
        <v>10</v>
      </c>
      <c r="K4074" t="str">
        <f>IF(AND(I4074&gt;600,I4074&lt;=1000),"600-1000CC",IF(AND(I4074&gt;1000,I4074&lt;=2000),"1000-2000CC",IF(AND(I4074&gt;2000,I4074&lt;=3000),"2000-3000CC",IF(AND(I4074&gt;3000,I4074&lt;=4000),"3000-4000CC",IF(AND(I4074&gt;4000,I4074&lt;=5000),"4000-5000CC",IF(AND(I4074&gt;5000,I4074&lt;=6000),"&gt;5000CC"))))))</f>
        <v>1000-2000CC</v>
      </c>
    </row>
    <row r="4075" spans="1:11" x14ac:dyDescent="0.3">
      <c r="A4075">
        <v>1239</v>
      </c>
      <c r="B4075" t="s">
        <v>836</v>
      </c>
      <c r="C4075" s="10">
        <v>3.24</v>
      </c>
      <c r="D4075" s="3">
        <v>53548</v>
      </c>
      <c r="E4075" t="s">
        <v>7</v>
      </c>
      <c r="F4075" t="s">
        <v>8</v>
      </c>
      <c r="G4075" t="s">
        <v>27</v>
      </c>
      <c r="H4075">
        <v>2013</v>
      </c>
      <c r="I4075">
        <v>1968</v>
      </c>
      <c r="J4075" t="s">
        <v>10</v>
      </c>
      <c r="K4075" t="str">
        <f>IF(AND(I4075&gt;600,I4075&lt;=1000),"600-1000CC",IF(AND(I4075&gt;1000,I4075&lt;=2000),"1000-2000CC",IF(AND(I4075&gt;2000,I4075&lt;=3000),"2000-3000CC",IF(AND(I4075&gt;3000,I4075&lt;=4000),"3000-4000CC",IF(AND(I4075&gt;4000,I4075&lt;=5000),"4000-5000CC",IF(AND(I4075&gt;5000,I4075&lt;=6000),"&gt;5000CC"))))))</f>
        <v>1000-2000CC</v>
      </c>
    </row>
    <row r="4076" spans="1:11" x14ac:dyDescent="0.3">
      <c r="A4076">
        <v>1577</v>
      </c>
      <c r="B4076" t="s">
        <v>836</v>
      </c>
      <c r="C4076" s="10">
        <v>3.24</v>
      </c>
      <c r="D4076" s="3">
        <v>53548</v>
      </c>
      <c r="E4076" t="s">
        <v>7</v>
      </c>
      <c r="F4076" t="s">
        <v>8</v>
      </c>
      <c r="G4076" t="s">
        <v>27</v>
      </c>
      <c r="H4076">
        <v>2013</v>
      </c>
      <c r="I4076">
        <v>1497</v>
      </c>
      <c r="J4076" t="s">
        <v>10</v>
      </c>
      <c r="K4076" t="str">
        <f>IF(AND(I4076&gt;600,I4076&lt;=1000),"600-1000CC",IF(AND(I4076&gt;1000,I4076&lt;=2000),"1000-2000CC",IF(AND(I4076&gt;2000,I4076&lt;=3000),"2000-3000CC",IF(AND(I4076&gt;3000,I4076&lt;=4000),"3000-4000CC",IF(AND(I4076&gt;4000,I4076&lt;=5000),"4000-5000CC",IF(AND(I4076&gt;5000,I4076&lt;=6000),"&gt;5000CC"))))))</f>
        <v>1000-2000CC</v>
      </c>
    </row>
    <row r="4077" spans="1:11" x14ac:dyDescent="0.3">
      <c r="A4077">
        <v>3002</v>
      </c>
      <c r="B4077" t="s">
        <v>495</v>
      </c>
      <c r="C4077" s="10">
        <v>3.24</v>
      </c>
      <c r="D4077" s="3">
        <v>54087</v>
      </c>
      <c r="E4077" t="s">
        <v>242</v>
      </c>
      <c r="F4077" t="s">
        <v>8</v>
      </c>
      <c r="G4077" t="s">
        <v>9</v>
      </c>
      <c r="H4077">
        <v>2016</v>
      </c>
      <c r="I4077">
        <v>1197</v>
      </c>
      <c r="J4077" t="s">
        <v>10</v>
      </c>
      <c r="K4077" t="str">
        <f>IF(AND(I4077&gt;600,I4077&lt;=1000),"600-1000CC",IF(AND(I4077&gt;1000,I4077&lt;=2000),"1000-2000CC",IF(AND(I4077&gt;2000,I4077&lt;=3000),"2000-3000CC",IF(AND(I4077&gt;3000,I4077&lt;=4000),"3000-4000CC",IF(AND(I4077&gt;4000,I4077&lt;=5000),"4000-5000CC",IF(AND(I4077&gt;5000,I4077&lt;=6000),"&gt;5000CC"))))))</f>
        <v>1000-2000CC</v>
      </c>
    </row>
    <row r="4078" spans="1:11" x14ac:dyDescent="0.3">
      <c r="A4078">
        <v>3529</v>
      </c>
      <c r="B4078" t="s">
        <v>44</v>
      </c>
      <c r="C4078" s="10">
        <v>3.24</v>
      </c>
      <c r="D4078" s="3">
        <v>38765</v>
      </c>
      <c r="E4078" t="s">
        <v>12</v>
      </c>
      <c r="F4078" t="s">
        <v>8</v>
      </c>
      <c r="G4078" t="s">
        <v>9</v>
      </c>
      <c r="H4078">
        <v>2015</v>
      </c>
      <c r="I4078">
        <v>1199</v>
      </c>
      <c r="J4078" t="s">
        <v>10</v>
      </c>
      <c r="K4078" t="str">
        <f>IF(AND(I4078&gt;600,I4078&lt;=1000),"600-1000CC",IF(AND(I4078&gt;1000,I4078&lt;=2000),"1000-2000CC",IF(AND(I4078&gt;2000,I4078&lt;=3000),"2000-3000CC",IF(AND(I4078&gt;3000,I4078&lt;=4000),"3000-4000CC",IF(AND(I4078&gt;4000,I4078&lt;=5000),"4000-5000CC",IF(AND(I4078&gt;5000,I4078&lt;=6000),"&gt;5000CC"))))))</f>
        <v>1000-2000CC</v>
      </c>
    </row>
    <row r="4079" spans="1:11" x14ac:dyDescent="0.3">
      <c r="A4079">
        <v>3539</v>
      </c>
      <c r="B4079" t="s">
        <v>1548</v>
      </c>
      <c r="C4079" s="10">
        <v>3.24</v>
      </c>
      <c r="D4079" s="3">
        <v>39265</v>
      </c>
      <c r="E4079" t="s">
        <v>12</v>
      </c>
      <c r="F4079" t="s">
        <v>8</v>
      </c>
      <c r="G4079" t="s">
        <v>9</v>
      </c>
      <c r="H4079">
        <v>2018</v>
      </c>
      <c r="I4079">
        <v>1451</v>
      </c>
      <c r="J4079" t="s">
        <v>61</v>
      </c>
      <c r="K4079" t="str">
        <f>IF(AND(I4079&gt;600,I4079&lt;=1000),"600-1000CC",IF(AND(I4079&gt;1000,I4079&lt;=2000),"1000-2000CC",IF(AND(I4079&gt;2000,I4079&lt;=3000),"2000-3000CC",IF(AND(I4079&gt;3000,I4079&lt;=4000),"3000-4000CC",IF(AND(I4079&gt;4000,I4079&lt;=5000),"4000-5000CC",IF(AND(I4079&gt;5000,I4079&lt;=6000),"&gt;5000CC"))))))</f>
        <v>1000-2000CC</v>
      </c>
    </row>
    <row r="4080" spans="1:11" x14ac:dyDescent="0.3">
      <c r="A4080">
        <v>3960</v>
      </c>
      <c r="B4080" t="s">
        <v>1665</v>
      </c>
      <c r="C4080" s="10">
        <v>3.24</v>
      </c>
      <c r="D4080" s="3">
        <v>78828</v>
      </c>
      <c r="E4080" t="s">
        <v>12</v>
      </c>
      <c r="F4080" t="s">
        <v>8</v>
      </c>
      <c r="G4080" t="s">
        <v>9</v>
      </c>
      <c r="H4080">
        <v>2014</v>
      </c>
      <c r="I4080">
        <v>1197</v>
      </c>
      <c r="J4080" t="s">
        <v>10</v>
      </c>
      <c r="K4080" t="str">
        <f>IF(AND(I4080&gt;600,I4080&lt;=1000),"600-1000CC",IF(AND(I4080&gt;1000,I4080&lt;=2000),"1000-2000CC",IF(AND(I4080&gt;2000,I4080&lt;=3000),"2000-3000CC",IF(AND(I4080&gt;3000,I4080&lt;=4000),"3000-4000CC",IF(AND(I4080&gt;4000,I4080&lt;=5000),"4000-5000CC",IF(AND(I4080&gt;5000,I4080&lt;=6000),"&gt;5000CC"))))))</f>
        <v>1000-2000CC</v>
      </c>
    </row>
    <row r="4081" spans="1:11" x14ac:dyDescent="0.3">
      <c r="A4081">
        <v>4177</v>
      </c>
      <c r="B4081" t="s">
        <v>505</v>
      </c>
      <c r="C4081" s="10">
        <v>3.24</v>
      </c>
      <c r="D4081" s="3">
        <v>39971</v>
      </c>
      <c r="E4081" t="s">
        <v>12</v>
      </c>
      <c r="F4081" t="s">
        <v>8</v>
      </c>
      <c r="G4081" t="s">
        <v>9</v>
      </c>
      <c r="H4081">
        <v>2013</v>
      </c>
      <c r="I4081">
        <v>1991</v>
      </c>
      <c r="J4081" t="s">
        <v>10</v>
      </c>
      <c r="K4081" t="str">
        <f>IF(AND(I4081&gt;600,I4081&lt;=1000),"600-1000CC",IF(AND(I4081&gt;1000,I4081&lt;=2000),"1000-2000CC",IF(AND(I4081&gt;2000,I4081&lt;=3000),"2000-3000CC",IF(AND(I4081&gt;3000,I4081&lt;=4000),"3000-4000CC",IF(AND(I4081&gt;4000,I4081&lt;=5000),"4000-5000CC",IF(AND(I4081&gt;5000,I4081&lt;=6000),"&gt;5000CC"))))))</f>
        <v>1000-2000CC</v>
      </c>
    </row>
    <row r="4082" spans="1:11" x14ac:dyDescent="0.3">
      <c r="A4082">
        <v>4201</v>
      </c>
      <c r="B4082" t="s">
        <v>79</v>
      </c>
      <c r="C4082" s="10">
        <v>3.24</v>
      </c>
      <c r="D4082" s="3">
        <v>12936</v>
      </c>
      <c r="E4082" t="s">
        <v>12</v>
      </c>
      <c r="F4082" t="s">
        <v>8</v>
      </c>
      <c r="G4082" t="s">
        <v>9</v>
      </c>
      <c r="H4082">
        <v>2016</v>
      </c>
      <c r="I4082">
        <v>2400</v>
      </c>
      <c r="J4082" t="s">
        <v>10</v>
      </c>
      <c r="K4082" t="str">
        <f>IF(AND(I4082&gt;600,I4082&lt;=1000),"600-1000CC",IF(AND(I4082&gt;1000,I4082&lt;=2000),"1000-2000CC",IF(AND(I4082&gt;2000,I4082&lt;=3000),"2000-3000CC",IF(AND(I4082&gt;3000,I4082&lt;=4000),"3000-4000CC",IF(AND(I4082&gt;4000,I4082&lt;=5000),"4000-5000CC",IF(AND(I4082&gt;5000,I4082&lt;=6000),"&gt;5000CC"))))))</f>
        <v>2000-3000CC</v>
      </c>
    </row>
    <row r="4083" spans="1:11" x14ac:dyDescent="0.3">
      <c r="A4083">
        <v>38</v>
      </c>
      <c r="B4083" t="s">
        <v>46</v>
      </c>
      <c r="C4083" s="10">
        <v>3.23</v>
      </c>
      <c r="D4083" s="3">
        <v>21186</v>
      </c>
      <c r="E4083" t="s">
        <v>12</v>
      </c>
      <c r="F4083" t="s">
        <v>8</v>
      </c>
      <c r="G4083" t="s">
        <v>9</v>
      </c>
      <c r="H4083">
        <v>2018</v>
      </c>
      <c r="I4083">
        <v>796</v>
      </c>
      <c r="J4083" t="s">
        <v>10</v>
      </c>
      <c r="K4083" t="str">
        <f>IF(AND(I4083&gt;600,I4083&lt;=1000),"600-1000CC",IF(AND(I4083&gt;1000,I4083&lt;=2000),"1000-2000CC",IF(AND(I4083&gt;2000,I4083&lt;=3000),"2000-3000CC",IF(AND(I4083&gt;3000,I4083&lt;=4000),"3000-4000CC",IF(AND(I4083&gt;4000,I4083&lt;=5000),"4000-5000CC",IF(AND(I4083&gt;5000,I4083&lt;=6000),"&gt;5000CC"))))))</f>
        <v>600-1000CC</v>
      </c>
    </row>
    <row r="4084" spans="1:11" x14ac:dyDescent="0.3">
      <c r="A4084">
        <v>1094</v>
      </c>
      <c r="B4084" t="s">
        <v>46</v>
      </c>
      <c r="C4084" s="10">
        <v>3.23</v>
      </c>
      <c r="D4084" s="3">
        <v>21949</v>
      </c>
      <c r="E4084" t="s">
        <v>12</v>
      </c>
      <c r="F4084" t="s">
        <v>8</v>
      </c>
      <c r="G4084" t="s">
        <v>9</v>
      </c>
      <c r="H4084">
        <v>2017</v>
      </c>
      <c r="I4084">
        <v>1995</v>
      </c>
      <c r="J4084" t="s">
        <v>10</v>
      </c>
      <c r="K4084" t="str">
        <f>IF(AND(I4084&gt;600,I4084&lt;=1000),"600-1000CC",IF(AND(I4084&gt;1000,I4084&lt;=2000),"1000-2000CC",IF(AND(I4084&gt;2000,I4084&lt;=3000),"2000-3000CC",IF(AND(I4084&gt;3000,I4084&lt;=4000),"3000-4000CC",IF(AND(I4084&gt;4000,I4084&lt;=5000),"4000-5000CC",IF(AND(I4084&gt;5000,I4084&lt;=6000),"&gt;5000CC"))))))</f>
        <v>1000-2000CC</v>
      </c>
    </row>
    <row r="4085" spans="1:11" x14ac:dyDescent="0.3">
      <c r="A4085">
        <v>1231</v>
      </c>
      <c r="B4085" t="s">
        <v>109</v>
      </c>
      <c r="C4085" s="10">
        <v>3.23</v>
      </c>
      <c r="D4085" s="3">
        <v>97947</v>
      </c>
      <c r="E4085" t="s">
        <v>7</v>
      </c>
      <c r="F4085" t="s">
        <v>8</v>
      </c>
      <c r="G4085" t="s">
        <v>27</v>
      </c>
      <c r="H4085">
        <v>2014</v>
      </c>
      <c r="I4085">
        <v>1582</v>
      </c>
      <c r="J4085" t="s">
        <v>10</v>
      </c>
      <c r="K4085" t="str">
        <f>IF(AND(I4085&gt;600,I4085&lt;=1000),"600-1000CC",IF(AND(I4085&gt;1000,I4085&lt;=2000),"1000-2000CC",IF(AND(I4085&gt;2000,I4085&lt;=3000),"2000-3000CC",IF(AND(I4085&gt;3000,I4085&lt;=4000),"3000-4000CC",IF(AND(I4085&gt;4000,I4085&lt;=5000),"4000-5000CC",IF(AND(I4085&gt;5000,I4085&lt;=6000),"&gt;5000CC"))))))</f>
        <v>1000-2000CC</v>
      </c>
    </row>
    <row r="4086" spans="1:11" x14ac:dyDescent="0.3">
      <c r="A4086">
        <v>1363</v>
      </c>
      <c r="B4086" t="s">
        <v>46</v>
      </c>
      <c r="C4086" s="10">
        <v>3.23</v>
      </c>
      <c r="D4086" s="3">
        <v>21949</v>
      </c>
      <c r="E4086" t="s">
        <v>12</v>
      </c>
      <c r="F4086" t="s">
        <v>8</v>
      </c>
      <c r="G4086" t="s">
        <v>9</v>
      </c>
      <c r="H4086">
        <v>2017</v>
      </c>
      <c r="I4086">
        <v>1598</v>
      </c>
      <c r="J4086" t="s">
        <v>10</v>
      </c>
      <c r="K4086" t="str">
        <f>IF(AND(I4086&gt;600,I4086&lt;=1000),"600-1000CC",IF(AND(I4086&gt;1000,I4086&lt;=2000),"1000-2000CC",IF(AND(I4086&gt;2000,I4086&lt;=3000),"2000-3000CC",IF(AND(I4086&gt;3000,I4086&lt;=4000),"3000-4000CC",IF(AND(I4086&gt;4000,I4086&lt;=5000),"4000-5000CC",IF(AND(I4086&gt;5000,I4086&lt;=6000),"&gt;5000CC"))))))</f>
        <v>1000-2000CC</v>
      </c>
    </row>
    <row r="4087" spans="1:11" x14ac:dyDescent="0.3">
      <c r="A4087">
        <v>1570</v>
      </c>
      <c r="B4087" t="s">
        <v>109</v>
      </c>
      <c r="C4087" s="10">
        <v>3.23</v>
      </c>
      <c r="D4087" s="3">
        <v>97947</v>
      </c>
      <c r="E4087" t="s">
        <v>7</v>
      </c>
      <c r="F4087" t="s">
        <v>8</v>
      </c>
      <c r="G4087" t="s">
        <v>27</v>
      </c>
      <c r="H4087">
        <v>2014</v>
      </c>
      <c r="I4087">
        <v>1197</v>
      </c>
      <c r="J4087" t="s">
        <v>10</v>
      </c>
      <c r="K4087" t="str">
        <f>IF(AND(I4087&gt;600,I4087&lt;=1000),"600-1000CC",IF(AND(I4087&gt;1000,I4087&lt;=2000),"1000-2000CC",IF(AND(I4087&gt;2000,I4087&lt;=3000),"2000-3000CC",IF(AND(I4087&gt;3000,I4087&lt;=4000),"3000-4000CC",IF(AND(I4087&gt;4000,I4087&lt;=5000),"4000-5000CC",IF(AND(I4087&gt;5000,I4087&lt;=6000),"&gt;5000CC"))))))</f>
        <v>1000-2000CC</v>
      </c>
    </row>
    <row r="4088" spans="1:11" x14ac:dyDescent="0.3">
      <c r="A4088">
        <v>1993</v>
      </c>
      <c r="B4088" t="s">
        <v>198</v>
      </c>
      <c r="C4088" s="10">
        <v>3.23</v>
      </c>
      <c r="D4088" s="3">
        <v>13251</v>
      </c>
      <c r="E4088" t="s">
        <v>12</v>
      </c>
      <c r="F4088" t="s">
        <v>8</v>
      </c>
      <c r="G4088" t="s">
        <v>9</v>
      </c>
      <c r="H4088">
        <v>2015</v>
      </c>
      <c r="I4088">
        <v>1499</v>
      </c>
      <c r="J4088" t="s">
        <v>10</v>
      </c>
      <c r="K4088" t="str">
        <f>IF(AND(I4088&gt;600,I4088&lt;=1000),"600-1000CC",IF(AND(I4088&gt;1000,I4088&lt;=2000),"1000-2000CC",IF(AND(I4088&gt;2000,I4088&lt;=3000),"2000-3000CC",IF(AND(I4088&gt;3000,I4088&lt;=4000),"3000-4000CC",IF(AND(I4088&gt;4000,I4088&lt;=5000),"4000-5000CC",IF(AND(I4088&gt;5000,I4088&lt;=6000),"&gt;5000CC"))))))</f>
        <v>1000-2000CC</v>
      </c>
    </row>
    <row r="4089" spans="1:11" x14ac:dyDescent="0.3">
      <c r="A4089">
        <v>2722</v>
      </c>
      <c r="B4089" t="s">
        <v>1326</v>
      </c>
      <c r="C4089" s="10">
        <v>3.23</v>
      </c>
      <c r="D4089" s="3">
        <v>93913</v>
      </c>
      <c r="E4089" t="s">
        <v>7</v>
      </c>
      <c r="F4089" t="s">
        <v>8</v>
      </c>
      <c r="G4089" t="s">
        <v>9</v>
      </c>
      <c r="H4089">
        <v>2010</v>
      </c>
      <c r="I4089">
        <v>1198</v>
      </c>
      <c r="J4089" t="s">
        <v>10</v>
      </c>
      <c r="K4089" t="str">
        <f>IF(AND(I4089&gt;600,I4089&lt;=1000),"600-1000CC",IF(AND(I4089&gt;1000,I4089&lt;=2000),"1000-2000CC",IF(AND(I4089&gt;2000,I4089&lt;=3000),"2000-3000CC",IF(AND(I4089&gt;3000,I4089&lt;=4000),"3000-4000CC",IF(AND(I4089&gt;4000,I4089&lt;=5000),"4000-5000CC",IF(AND(I4089&gt;5000,I4089&lt;=6000),"&gt;5000CC"))))))</f>
        <v>1000-2000CC</v>
      </c>
    </row>
    <row r="4090" spans="1:11" x14ac:dyDescent="0.3">
      <c r="A4090">
        <v>3448</v>
      </c>
      <c r="B4090" t="s">
        <v>99</v>
      </c>
      <c r="C4090" s="10">
        <v>3.23</v>
      </c>
      <c r="D4090" s="3">
        <v>60609</v>
      </c>
      <c r="E4090" t="s">
        <v>12</v>
      </c>
      <c r="F4090" t="s">
        <v>8</v>
      </c>
      <c r="G4090" t="s">
        <v>9</v>
      </c>
      <c r="H4090">
        <v>2015</v>
      </c>
      <c r="I4090">
        <v>1995</v>
      </c>
      <c r="J4090" t="s">
        <v>10</v>
      </c>
      <c r="K4090" t="str">
        <f>IF(AND(I4090&gt;600,I4090&lt;=1000),"600-1000CC",IF(AND(I4090&gt;1000,I4090&lt;=2000),"1000-2000CC",IF(AND(I4090&gt;2000,I4090&lt;=3000),"2000-3000CC",IF(AND(I4090&gt;3000,I4090&lt;=4000),"3000-4000CC",IF(AND(I4090&gt;4000,I4090&lt;=5000),"4000-5000CC",IF(AND(I4090&gt;5000,I4090&lt;=6000),"&gt;5000CC"))))))</f>
        <v>1000-2000CC</v>
      </c>
    </row>
    <row r="4091" spans="1:11" x14ac:dyDescent="0.3">
      <c r="A4091">
        <v>4167</v>
      </c>
      <c r="B4091" t="s">
        <v>430</v>
      </c>
      <c r="C4091" s="10">
        <v>3.23</v>
      </c>
      <c r="D4091" s="3">
        <v>172476</v>
      </c>
      <c r="E4091" t="s">
        <v>7</v>
      </c>
      <c r="F4091" t="s">
        <v>8</v>
      </c>
      <c r="G4091" t="s">
        <v>9</v>
      </c>
      <c r="H4091">
        <v>2013</v>
      </c>
      <c r="I4091">
        <v>1248</v>
      </c>
      <c r="J4091" t="s">
        <v>10</v>
      </c>
      <c r="K4091" t="str">
        <f>IF(AND(I4091&gt;600,I4091&lt;=1000),"600-1000CC",IF(AND(I4091&gt;1000,I4091&lt;=2000),"1000-2000CC",IF(AND(I4091&gt;2000,I4091&lt;=3000),"2000-3000CC",IF(AND(I4091&gt;3000,I4091&lt;=4000),"3000-4000CC",IF(AND(I4091&gt;4000,I4091&lt;=5000),"4000-5000CC",IF(AND(I4091&gt;5000,I4091&lt;=6000),"&gt;5000CC"))))))</f>
        <v>1000-2000CC</v>
      </c>
    </row>
    <row r="4092" spans="1:11" x14ac:dyDescent="0.3">
      <c r="A4092">
        <v>4979</v>
      </c>
      <c r="B4092" t="s">
        <v>99</v>
      </c>
      <c r="C4092" s="10">
        <v>3.23</v>
      </c>
      <c r="D4092" s="3">
        <v>50726</v>
      </c>
      <c r="E4092" t="s">
        <v>12</v>
      </c>
      <c r="F4092" t="s">
        <v>8</v>
      </c>
      <c r="G4092" t="s">
        <v>9</v>
      </c>
      <c r="H4092">
        <v>2014</v>
      </c>
      <c r="I4092">
        <v>998</v>
      </c>
      <c r="J4092" t="s">
        <v>10</v>
      </c>
      <c r="K4092" t="str">
        <f>IF(AND(I4092&gt;600,I4092&lt;=1000),"600-1000CC",IF(AND(I4092&gt;1000,I4092&lt;=2000),"1000-2000CC",IF(AND(I4092&gt;2000,I4092&lt;=3000),"2000-3000CC",IF(AND(I4092&gt;3000,I4092&lt;=4000),"3000-4000CC",IF(AND(I4092&gt;4000,I4092&lt;=5000),"4000-5000CC",IF(AND(I4092&gt;5000,I4092&lt;=6000),"&gt;5000CC"))))))</f>
        <v>600-1000CC</v>
      </c>
    </row>
    <row r="4093" spans="1:11" x14ac:dyDescent="0.3">
      <c r="A4093">
        <v>2658</v>
      </c>
      <c r="B4093" t="s">
        <v>1308</v>
      </c>
      <c r="C4093" s="10">
        <v>3.22</v>
      </c>
      <c r="D4093" s="3">
        <v>7869</v>
      </c>
      <c r="E4093" t="s">
        <v>12</v>
      </c>
      <c r="F4093" t="s">
        <v>8</v>
      </c>
      <c r="G4093" t="s">
        <v>75</v>
      </c>
      <c r="H4093">
        <v>2019</v>
      </c>
      <c r="I4093">
        <v>1497</v>
      </c>
      <c r="J4093" t="s">
        <v>10</v>
      </c>
      <c r="K4093" t="str">
        <f>IF(AND(I4093&gt;600,I4093&lt;=1000),"600-1000CC",IF(AND(I4093&gt;1000,I4093&lt;=2000),"1000-2000CC",IF(AND(I4093&gt;2000,I4093&lt;=3000),"2000-3000CC",IF(AND(I4093&gt;3000,I4093&lt;=4000),"3000-4000CC",IF(AND(I4093&gt;4000,I4093&lt;=5000),"4000-5000CC",IF(AND(I4093&gt;5000,I4093&lt;=6000),"&gt;5000CC"))))))</f>
        <v>1000-2000CC</v>
      </c>
    </row>
    <row r="4094" spans="1:11" x14ac:dyDescent="0.3">
      <c r="A4094">
        <v>4831</v>
      </c>
      <c r="B4094" t="s">
        <v>854</v>
      </c>
      <c r="C4094" s="10">
        <v>3.22</v>
      </c>
      <c r="D4094" s="3">
        <v>45162</v>
      </c>
      <c r="E4094" t="s">
        <v>12</v>
      </c>
      <c r="F4094" t="s">
        <v>8</v>
      </c>
      <c r="G4094" t="s">
        <v>9</v>
      </c>
      <c r="H4094">
        <v>2015</v>
      </c>
      <c r="I4094">
        <v>1956</v>
      </c>
      <c r="J4094" t="s">
        <v>53</v>
      </c>
      <c r="K4094" t="str">
        <f>IF(AND(I4094&gt;600,I4094&lt;=1000),"600-1000CC",IF(AND(I4094&gt;1000,I4094&lt;=2000),"1000-2000CC",IF(AND(I4094&gt;2000,I4094&lt;=3000),"2000-3000CC",IF(AND(I4094&gt;3000,I4094&lt;=4000),"3000-4000CC",IF(AND(I4094&gt;4000,I4094&lt;=5000),"4000-5000CC",IF(AND(I4094&gt;5000,I4094&lt;=6000),"&gt;5000CC"))))))</f>
        <v>1000-2000CC</v>
      </c>
    </row>
    <row r="4095" spans="1:11" x14ac:dyDescent="0.3">
      <c r="A4095">
        <v>18</v>
      </c>
      <c r="B4095" t="s">
        <v>30</v>
      </c>
      <c r="C4095" s="10">
        <v>3.21</v>
      </c>
      <c r="D4095" s="3">
        <v>35894</v>
      </c>
      <c r="E4095" t="s">
        <v>12</v>
      </c>
      <c r="F4095" t="s">
        <v>8</v>
      </c>
      <c r="G4095" t="s">
        <v>27</v>
      </c>
      <c r="H4095">
        <v>2015</v>
      </c>
      <c r="I4095">
        <v>1198</v>
      </c>
      <c r="J4095" t="s">
        <v>10</v>
      </c>
      <c r="K4095" t="str">
        <f>IF(AND(I4095&gt;600,I4095&lt;=1000),"600-1000CC",IF(AND(I4095&gt;1000,I4095&lt;=2000),"1000-2000CC",IF(AND(I4095&gt;2000,I4095&lt;=3000),"2000-3000CC",IF(AND(I4095&gt;3000,I4095&lt;=4000),"3000-4000CC",IF(AND(I4095&gt;4000,I4095&lt;=5000),"4000-5000CC",IF(AND(I4095&gt;5000,I4095&lt;=6000),"&gt;5000CC"))))))</f>
        <v>1000-2000CC</v>
      </c>
    </row>
    <row r="4096" spans="1:11" x14ac:dyDescent="0.3">
      <c r="A4096">
        <v>260</v>
      </c>
      <c r="B4096" t="s">
        <v>247</v>
      </c>
      <c r="C4096" s="10">
        <v>3.21</v>
      </c>
      <c r="D4096" s="3">
        <v>89000</v>
      </c>
      <c r="E4096" t="s">
        <v>12</v>
      </c>
      <c r="F4096" t="s">
        <v>8</v>
      </c>
      <c r="G4096" t="s">
        <v>9</v>
      </c>
      <c r="H4096">
        <v>2013</v>
      </c>
      <c r="I4096">
        <v>1197</v>
      </c>
      <c r="J4096" t="s">
        <v>10</v>
      </c>
      <c r="K4096" t="str">
        <f>IF(AND(I4096&gt;600,I4096&lt;=1000),"600-1000CC",IF(AND(I4096&gt;1000,I4096&lt;=2000),"1000-2000CC",IF(AND(I4096&gt;2000,I4096&lt;=3000),"2000-3000CC",IF(AND(I4096&gt;3000,I4096&lt;=4000),"3000-4000CC",IF(AND(I4096&gt;4000,I4096&lt;=5000),"4000-5000CC",IF(AND(I4096&gt;5000,I4096&lt;=6000),"&gt;5000CC"))))))</f>
        <v>1000-2000CC</v>
      </c>
    </row>
    <row r="4097" spans="1:11" x14ac:dyDescent="0.3">
      <c r="A4097">
        <v>311</v>
      </c>
      <c r="B4097" t="s">
        <v>290</v>
      </c>
      <c r="C4097" s="10">
        <v>3.21</v>
      </c>
      <c r="D4097" s="3">
        <v>54112</v>
      </c>
      <c r="E4097" t="s">
        <v>272</v>
      </c>
      <c r="F4097" t="s">
        <v>13</v>
      </c>
      <c r="G4097" t="s">
        <v>9</v>
      </c>
      <c r="H4097">
        <v>2014</v>
      </c>
      <c r="I4097">
        <v>0</v>
      </c>
      <c r="J4097" t="s">
        <v>10</v>
      </c>
      <c r="K4097" t="b">
        <f>IF(AND(I4097&gt;600,I4097&lt;=1000),"600-1000CC",IF(AND(I4097&gt;1000,I4097&lt;=2000),"1000-2000CC",IF(AND(I4097&gt;2000,I4097&lt;=3000),"2000-3000CC",IF(AND(I4097&gt;3000,I4097&lt;=4000),"3000-4000CC",IF(AND(I4097&gt;4000,I4097&lt;=5000),"4000-5000CC",IF(AND(I4097&gt;5000,I4097&lt;=6000),"&gt;5000CC"))))))</f>
        <v>0</v>
      </c>
    </row>
    <row r="4098" spans="1:11" x14ac:dyDescent="0.3">
      <c r="A4098">
        <v>784</v>
      </c>
      <c r="B4098" t="s">
        <v>25</v>
      </c>
      <c r="C4098" s="10">
        <v>3.21</v>
      </c>
      <c r="D4098" s="3">
        <v>65598</v>
      </c>
      <c r="E4098" t="s">
        <v>12</v>
      </c>
      <c r="F4098" t="s">
        <v>8</v>
      </c>
      <c r="G4098" t="s">
        <v>9</v>
      </c>
      <c r="H4098">
        <v>2010</v>
      </c>
      <c r="I4098">
        <v>2143</v>
      </c>
      <c r="J4098" t="s">
        <v>10</v>
      </c>
      <c r="K4098" t="str">
        <f>IF(AND(I4098&gt;600,I4098&lt;=1000),"600-1000CC",IF(AND(I4098&gt;1000,I4098&lt;=2000),"1000-2000CC",IF(AND(I4098&gt;2000,I4098&lt;=3000),"2000-3000CC",IF(AND(I4098&gt;3000,I4098&lt;=4000),"3000-4000CC",IF(AND(I4098&gt;4000,I4098&lt;=5000),"4000-5000CC",IF(AND(I4098&gt;5000,I4098&lt;=6000),"&gt;5000CC"))))))</f>
        <v>2000-3000CC</v>
      </c>
    </row>
    <row r="4099" spans="1:11" x14ac:dyDescent="0.3">
      <c r="A4099">
        <v>5140</v>
      </c>
      <c r="B4099" t="s">
        <v>1460</v>
      </c>
      <c r="C4099" s="10">
        <v>3.21</v>
      </c>
      <c r="D4099" s="3">
        <v>30848</v>
      </c>
      <c r="E4099" t="s">
        <v>12</v>
      </c>
      <c r="F4099" t="s">
        <v>8</v>
      </c>
      <c r="G4099" t="s">
        <v>9</v>
      </c>
      <c r="H4099">
        <v>2017</v>
      </c>
      <c r="I4099">
        <v>814</v>
      </c>
      <c r="J4099" t="s">
        <v>10</v>
      </c>
      <c r="K4099" t="str">
        <f>IF(AND(I4099&gt;600,I4099&lt;=1000),"600-1000CC",IF(AND(I4099&gt;1000,I4099&lt;=2000),"1000-2000CC",IF(AND(I4099&gt;2000,I4099&lt;=3000),"2000-3000CC",IF(AND(I4099&gt;3000,I4099&lt;=4000),"3000-4000CC",IF(AND(I4099&gt;4000,I4099&lt;=5000),"4000-5000CC",IF(AND(I4099&gt;5000,I4099&lt;=6000),"&gt;5000CC"))))))</f>
        <v>600-1000CC</v>
      </c>
    </row>
    <row r="4100" spans="1:11" x14ac:dyDescent="0.3">
      <c r="A4100">
        <v>544</v>
      </c>
      <c r="B4100" t="s">
        <v>44</v>
      </c>
      <c r="C4100" s="10">
        <v>3.2</v>
      </c>
      <c r="D4100" s="3">
        <v>76175</v>
      </c>
      <c r="E4100" t="s">
        <v>12</v>
      </c>
      <c r="F4100" t="s">
        <v>8</v>
      </c>
      <c r="G4100" t="s">
        <v>9</v>
      </c>
      <c r="H4100">
        <v>2013</v>
      </c>
      <c r="I4100">
        <v>1497</v>
      </c>
      <c r="J4100" t="s">
        <v>10</v>
      </c>
      <c r="K4100" t="str">
        <f>IF(AND(I4100&gt;600,I4100&lt;=1000),"600-1000CC",IF(AND(I4100&gt;1000,I4100&lt;=2000),"1000-2000CC",IF(AND(I4100&gt;2000,I4100&lt;=3000),"2000-3000CC",IF(AND(I4100&gt;3000,I4100&lt;=4000),"3000-4000CC",IF(AND(I4100&gt;4000,I4100&lt;=5000),"4000-5000CC",IF(AND(I4100&gt;5000,I4100&lt;=6000),"&gt;5000CC"))))))</f>
        <v>1000-2000CC</v>
      </c>
    </row>
    <row r="4101" spans="1:11" x14ac:dyDescent="0.3">
      <c r="A4101">
        <v>1345</v>
      </c>
      <c r="B4101" t="s">
        <v>46</v>
      </c>
      <c r="C4101" s="10">
        <v>3.2</v>
      </c>
      <c r="D4101" s="3">
        <v>35000</v>
      </c>
      <c r="E4101" t="s">
        <v>12</v>
      </c>
      <c r="F4101" t="s">
        <v>8</v>
      </c>
      <c r="G4101" t="s">
        <v>9</v>
      </c>
      <c r="H4101">
        <v>2018</v>
      </c>
      <c r="I4101">
        <v>2987</v>
      </c>
      <c r="J4101" t="s">
        <v>10</v>
      </c>
      <c r="K4101" t="str">
        <f>IF(AND(I4101&gt;600,I4101&lt;=1000),"600-1000CC",IF(AND(I4101&gt;1000,I4101&lt;=2000),"1000-2000CC",IF(AND(I4101&gt;2000,I4101&lt;=3000),"2000-3000CC",IF(AND(I4101&gt;3000,I4101&lt;=4000),"3000-4000CC",IF(AND(I4101&gt;4000,I4101&lt;=5000),"4000-5000CC",IF(AND(I4101&gt;5000,I4101&lt;=6000),"&gt;5000CC"))))))</f>
        <v>2000-3000CC</v>
      </c>
    </row>
    <row r="4102" spans="1:11" x14ac:dyDescent="0.3">
      <c r="A4102">
        <v>1594</v>
      </c>
      <c r="B4102" t="s">
        <v>548</v>
      </c>
      <c r="C4102" s="10">
        <v>3.2</v>
      </c>
      <c r="D4102" s="3">
        <v>40000</v>
      </c>
      <c r="E4102" t="s">
        <v>12</v>
      </c>
      <c r="F4102" t="s">
        <v>8</v>
      </c>
      <c r="G4102" t="s">
        <v>9</v>
      </c>
      <c r="H4102">
        <v>2010</v>
      </c>
      <c r="I4102">
        <v>999</v>
      </c>
      <c r="J4102" t="s">
        <v>61</v>
      </c>
      <c r="K4102" t="str">
        <f>IF(AND(I4102&gt;600,I4102&lt;=1000),"600-1000CC",IF(AND(I4102&gt;1000,I4102&lt;=2000),"1000-2000CC",IF(AND(I4102&gt;2000,I4102&lt;=3000),"2000-3000CC",IF(AND(I4102&gt;3000,I4102&lt;=4000),"3000-4000CC",IF(AND(I4102&gt;4000,I4102&lt;=5000),"4000-5000CC",IF(AND(I4102&gt;5000,I4102&lt;=6000),"&gt;5000CC"))))))</f>
        <v>600-1000CC</v>
      </c>
    </row>
    <row r="4103" spans="1:11" x14ac:dyDescent="0.3">
      <c r="A4103">
        <v>1772</v>
      </c>
      <c r="B4103" t="s">
        <v>993</v>
      </c>
      <c r="C4103" s="10">
        <v>3.2</v>
      </c>
      <c r="D4103" s="3">
        <v>120000</v>
      </c>
      <c r="E4103" t="s">
        <v>7</v>
      </c>
      <c r="F4103" t="s">
        <v>8</v>
      </c>
      <c r="G4103" t="s">
        <v>244</v>
      </c>
      <c r="H4103">
        <v>2013</v>
      </c>
      <c r="I4103">
        <v>2143</v>
      </c>
      <c r="J4103" t="s">
        <v>10</v>
      </c>
      <c r="K4103" t="str">
        <f>IF(AND(I4103&gt;600,I4103&lt;=1000),"600-1000CC",IF(AND(I4103&gt;1000,I4103&lt;=2000),"1000-2000CC",IF(AND(I4103&gt;2000,I4103&lt;=3000),"2000-3000CC",IF(AND(I4103&gt;3000,I4103&lt;=4000),"3000-4000CC",IF(AND(I4103&gt;4000,I4103&lt;=5000),"4000-5000CC",IF(AND(I4103&gt;5000,I4103&lt;=6000),"&gt;5000CC"))))))</f>
        <v>2000-3000CC</v>
      </c>
    </row>
    <row r="4104" spans="1:11" x14ac:dyDescent="0.3">
      <c r="A4104">
        <v>1897</v>
      </c>
      <c r="B4104" t="s">
        <v>791</v>
      </c>
      <c r="C4104" s="10">
        <v>3.2</v>
      </c>
      <c r="D4104" s="3">
        <v>50000</v>
      </c>
      <c r="E4104" t="s">
        <v>12</v>
      </c>
      <c r="F4104" t="s">
        <v>8</v>
      </c>
      <c r="G4104" t="s">
        <v>27</v>
      </c>
      <c r="H4104">
        <v>2017</v>
      </c>
      <c r="I4104">
        <v>2494</v>
      </c>
      <c r="J4104" t="s">
        <v>289</v>
      </c>
      <c r="K4104" t="str">
        <f>IF(AND(I4104&gt;600,I4104&lt;=1000),"600-1000CC",IF(AND(I4104&gt;1000,I4104&lt;=2000),"1000-2000CC",IF(AND(I4104&gt;2000,I4104&lt;=3000),"2000-3000CC",IF(AND(I4104&gt;3000,I4104&lt;=4000),"3000-4000CC",IF(AND(I4104&gt;4000,I4104&lt;=5000),"4000-5000CC",IF(AND(I4104&gt;5000,I4104&lt;=6000),"&gt;5000CC"))))))</f>
        <v>2000-3000CC</v>
      </c>
    </row>
    <row r="4105" spans="1:11" x14ac:dyDescent="0.3">
      <c r="A4105">
        <v>2151</v>
      </c>
      <c r="B4105" t="s">
        <v>1138</v>
      </c>
      <c r="C4105" s="10">
        <v>3.2</v>
      </c>
      <c r="D4105" s="3">
        <v>32935</v>
      </c>
      <c r="E4105" t="s">
        <v>12</v>
      </c>
      <c r="F4105" t="s">
        <v>8</v>
      </c>
      <c r="G4105" t="s">
        <v>9</v>
      </c>
      <c r="H4105">
        <v>2017</v>
      </c>
      <c r="I4105">
        <v>1198</v>
      </c>
      <c r="J4105" t="s">
        <v>10</v>
      </c>
      <c r="K4105" t="str">
        <f>IF(AND(I4105&gt;600,I4105&lt;=1000),"600-1000CC",IF(AND(I4105&gt;1000,I4105&lt;=2000),"1000-2000CC",IF(AND(I4105&gt;2000,I4105&lt;=3000),"2000-3000CC",IF(AND(I4105&gt;3000,I4105&lt;=4000),"3000-4000CC",IF(AND(I4105&gt;4000,I4105&lt;=5000),"4000-5000CC",IF(AND(I4105&gt;5000,I4105&lt;=6000),"&gt;5000CC"))))))</f>
        <v>1000-2000CC</v>
      </c>
    </row>
    <row r="4106" spans="1:11" x14ac:dyDescent="0.3">
      <c r="A4106">
        <v>2580</v>
      </c>
      <c r="B4106" t="s">
        <v>1286</v>
      </c>
      <c r="C4106" s="10">
        <v>3.2</v>
      </c>
      <c r="D4106" s="3">
        <v>46000</v>
      </c>
      <c r="E4106" t="s">
        <v>12</v>
      </c>
      <c r="F4106" t="s">
        <v>8</v>
      </c>
      <c r="G4106" t="s">
        <v>9</v>
      </c>
      <c r="H4106">
        <v>2015</v>
      </c>
      <c r="I4106">
        <v>1493</v>
      </c>
      <c r="J4106" t="s">
        <v>10</v>
      </c>
      <c r="K4106" t="str">
        <f>IF(AND(I4106&gt;600,I4106&lt;=1000),"600-1000CC",IF(AND(I4106&gt;1000,I4106&lt;=2000),"1000-2000CC",IF(AND(I4106&gt;2000,I4106&lt;=3000),"2000-3000CC",IF(AND(I4106&gt;3000,I4106&lt;=4000),"3000-4000CC",IF(AND(I4106&gt;4000,I4106&lt;=5000),"4000-5000CC",IF(AND(I4106&gt;5000,I4106&lt;=6000),"&gt;5000CC"))))))</f>
        <v>1000-2000CC</v>
      </c>
    </row>
    <row r="4107" spans="1:11" x14ac:dyDescent="0.3">
      <c r="A4107">
        <v>3039</v>
      </c>
      <c r="B4107" t="s">
        <v>1415</v>
      </c>
      <c r="C4107" s="10">
        <v>3.2</v>
      </c>
      <c r="D4107" s="3">
        <v>145000</v>
      </c>
      <c r="E4107" t="s">
        <v>7</v>
      </c>
      <c r="F4107" t="s">
        <v>8</v>
      </c>
      <c r="G4107" t="s">
        <v>75</v>
      </c>
      <c r="H4107">
        <v>2013</v>
      </c>
      <c r="I4107">
        <v>998</v>
      </c>
      <c r="J4107" t="s">
        <v>10</v>
      </c>
      <c r="K4107" t="str">
        <f>IF(AND(I4107&gt;600,I4107&lt;=1000),"600-1000CC",IF(AND(I4107&gt;1000,I4107&lt;=2000),"1000-2000CC",IF(AND(I4107&gt;2000,I4107&lt;=3000),"2000-3000CC",IF(AND(I4107&gt;3000,I4107&lt;=4000),"3000-4000CC",IF(AND(I4107&gt;4000,I4107&lt;=5000),"4000-5000CC",IF(AND(I4107&gt;5000,I4107&lt;=6000),"&gt;5000CC"))))))</f>
        <v>600-1000CC</v>
      </c>
    </row>
    <row r="4108" spans="1:11" x14ac:dyDescent="0.3">
      <c r="A4108">
        <v>3177</v>
      </c>
      <c r="B4108" t="s">
        <v>43</v>
      </c>
      <c r="C4108" s="10">
        <v>3.2</v>
      </c>
      <c r="D4108" s="3">
        <v>61229</v>
      </c>
      <c r="E4108" t="s">
        <v>12</v>
      </c>
      <c r="F4108" t="s">
        <v>8</v>
      </c>
      <c r="G4108" t="s">
        <v>9</v>
      </c>
      <c r="H4108">
        <v>2015</v>
      </c>
      <c r="I4108">
        <v>999</v>
      </c>
      <c r="J4108" t="s">
        <v>10</v>
      </c>
      <c r="K4108" t="str">
        <f>IF(AND(I4108&gt;600,I4108&lt;=1000),"600-1000CC",IF(AND(I4108&gt;1000,I4108&lt;=2000),"1000-2000CC",IF(AND(I4108&gt;2000,I4108&lt;=3000),"2000-3000CC",IF(AND(I4108&gt;3000,I4108&lt;=4000),"3000-4000CC",IF(AND(I4108&gt;4000,I4108&lt;=5000),"4000-5000CC",IF(AND(I4108&gt;5000,I4108&lt;=6000),"&gt;5000CC"))))))</f>
        <v>600-1000CC</v>
      </c>
    </row>
    <row r="4109" spans="1:11" x14ac:dyDescent="0.3">
      <c r="A4109">
        <v>3616</v>
      </c>
      <c r="B4109" t="s">
        <v>307</v>
      </c>
      <c r="C4109" s="10">
        <v>3.2</v>
      </c>
      <c r="D4109" s="3">
        <v>82000</v>
      </c>
      <c r="E4109" t="s">
        <v>7</v>
      </c>
      <c r="F4109" t="s">
        <v>8</v>
      </c>
      <c r="G4109" t="s">
        <v>27</v>
      </c>
      <c r="H4109">
        <v>2013</v>
      </c>
      <c r="I4109">
        <v>1968</v>
      </c>
      <c r="J4109" t="s">
        <v>61</v>
      </c>
      <c r="K4109" t="str">
        <f>IF(AND(I4109&gt;600,I4109&lt;=1000),"600-1000CC",IF(AND(I4109&gt;1000,I4109&lt;=2000),"1000-2000CC",IF(AND(I4109&gt;2000,I4109&lt;=3000),"2000-3000CC",IF(AND(I4109&gt;3000,I4109&lt;=4000),"3000-4000CC",IF(AND(I4109&gt;4000,I4109&lt;=5000),"4000-5000CC",IF(AND(I4109&gt;5000,I4109&lt;=6000),"&gt;5000CC"))))))</f>
        <v>1000-2000CC</v>
      </c>
    </row>
    <row r="4110" spans="1:11" x14ac:dyDescent="0.3">
      <c r="A4110">
        <v>4457</v>
      </c>
      <c r="B4110" t="s">
        <v>1746</v>
      </c>
      <c r="C4110" s="10">
        <v>3.2</v>
      </c>
      <c r="D4110" s="3">
        <v>80000</v>
      </c>
      <c r="E4110" t="s">
        <v>7</v>
      </c>
      <c r="F4110" t="s">
        <v>8</v>
      </c>
      <c r="G4110" t="s">
        <v>27</v>
      </c>
      <c r="H4110">
        <v>2017</v>
      </c>
      <c r="I4110">
        <v>1197</v>
      </c>
      <c r="J4110" t="s">
        <v>61</v>
      </c>
      <c r="K4110" t="str">
        <f>IF(AND(I4110&gt;600,I4110&lt;=1000),"600-1000CC",IF(AND(I4110&gt;1000,I4110&lt;=2000),"1000-2000CC",IF(AND(I4110&gt;2000,I4110&lt;=3000),"2000-3000CC",IF(AND(I4110&gt;3000,I4110&lt;=4000),"3000-4000CC",IF(AND(I4110&gt;4000,I4110&lt;=5000),"4000-5000CC",IF(AND(I4110&gt;5000,I4110&lt;=6000),"&gt;5000CC"))))))</f>
        <v>1000-2000CC</v>
      </c>
    </row>
    <row r="4111" spans="1:11" x14ac:dyDescent="0.3">
      <c r="A4111">
        <v>4639</v>
      </c>
      <c r="B4111" t="s">
        <v>1350</v>
      </c>
      <c r="C4111" s="10">
        <v>3.2</v>
      </c>
      <c r="D4111" s="3">
        <v>90000</v>
      </c>
      <c r="E4111" t="s">
        <v>7</v>
      </c>
      <c r="F4111" t="s">
        <v>8</v>
      </c>
      <c r="G4111" t="s">
        <v>27</v>
      </c>
      <c r="H4111">
        <v>2014</v>
      </c>
      <c r="I4111">
        <v>1120</v>
      </c>
      <c r="J4111" t="s">
        <v>10</v>
      </c>
      <c r="K4111" t="str">
        <f>IF(AND(I4111&gt;600,I4111&lt;=1000),"600-1000CC",IF(AND(I4111&gt;1000,I4111&lt;=2000),"1000-2000CC",IF(AND(I4111&gt;2000,I4111&lt;=3000),"2000-3000CC",IF(AND(I4111&gt;3000,I4111&lt;=4000),"3000-4000CC",IF(AND(I4111&gt;4000,I4111&lt;=5000),"4000-5000CC",IF(AND(I4111&gt;5000,I4111&lt;=6000),"&gt;5000CC"))))))</f>
        <v>1000-2000CC</v>
      </c>
    </row>
    <row r="4112" spans="1:11" x14ac:dyDescent="0.3">
      <c r="A4112">
        <v>4886</v>
      </c>
      <c r="B4112" t="s">
        <v>1269</v>
      </c>
      <c r="C4112" s="10">
        <v>3.2</v>
      </c>
      <c r="D4112" s="3">
        <v>81426</v>
      </c>
      <c r="E4112" t="s">
        <v>12</v>
      </c>
      <c r="F4112" t="s">
        <v>8</v>
      </c>
      <c r="G4112" t="s">
        <v>27</v>
      </c>
      <c r="H4112">
        <v>2013</v>
      </c>
      <c r="I4112">
        <v>1591</v>
      </c>
      <c r="J4112" t="s">
        <v>10</v>
      </c>
      <c r="K4112" t="str">
        <f>IF(AND(I4112&gt;600,I4112&lt;=1000),"600-1000CC",IF(AND(I4112&gt;1000,I4112&lt;=2000),"1000-2000CC",IF(AND(I4112&gt;2000,I4112&lt;=3000),"2000-3000CC",IF(AND(I4112&gt;3000,I4112&lt;=4000),"3000-4000CC",IF(AND(I4112&gt;4000,I4112&lt;=5000),"4000-5000CC",IF(AND(I4112&gt;5000,I4112&lt;=6000),"&gt;5000CC"))))))</f>
        <v>1000-2000CC</v>
      </c>
    </row>
    <row r="4113" spans="1:11" x14ac:dyDescent="0.3">
      <c r="A4113">
        <v>5373</v>
      </c>
      <c r="B4113" t="s">
        <v>1653</v>
      </c>
      <c r="C4113" s="10">
        <v>3.2</v>
      </c>
      <c r="D4113" s="3">
        <v>100000</v>
      </c>
      <c r="E4113" t="s">
        <v>7</v>
      </c>
      <c r="F4113" t="s">
        <v>8</v>
      </c>
      <c r="G4113" t="s">
        <v>27</v>
      </c>
      <c r="H4113">
        <v>2012</v>
      </c>
      <c r="I4113">
        <v>1248</v>
      </c>
      <c r="J4113" t="s">
        <v>10</v>
      </c>
      <c r="K4113" t="str">
        <f>IF(AND(I4113&gt;600,I4113&lt;=1000),"600-1000CC",IF(AND(I4113&gt;1000,I4113&lt;=2000),"1000-2000CC",IF(AND(I4113&gt;2000,I4113&lt;=3000),"2000-3000CC",IF(AND(I4113&gt;3000,I4113&lt;=4000),"3000-4000CC",IF(AND(I4113&gt;4000,I4113&lt;=5000),"4000-5000CC",IF(AND(I4113&gt;5000,I4113&lt;=6000),"&gt;5000CC"))))))</f>
        <v>1000-2000CC</v>
      </c>
    </row>
    <row r="4114" spans="1:11" x14ac:dyDescent="0.3">
      <c r="A4114">
        <v>5404</v>
      </c>
      <c r="B4114" t="s">
        <v>99</v>
      </c>
      <c r="C4114" s="10">
        <v>3.2</v>
      </c>
      <c r="D4114" s="3">
        <v>40000</v>
      </c>
      <c r="E4114" t="s">
        <v>12</v>
      </c>
      <c r="F4114" t="s">
        <v>8</v>
      </c>
      <c r="G4114" t="s">
        <v>9</v>
      </c>
      <c r="H4114">
        <v>2015</v>
      </c>
      <c r="I4114">
        <v>1197</v>
      </c>
      <c r="J4114" t="s">
        <v>10</v>
      </c>
      <c r="K4114" t="str">
        <f>IF(AND(I4114&gt;600,I4114&lt;=1000),"600-1000CC",IF(AND(I4114&gt;1000,I4114&lt;=2000),"1000-2000CC",IF(AND(I4114&gt;2000,I4114&lt;=3000),"2000-3000CC",IF(AND(I4114&gt;3000,I4114&lt;=4000),"3000-4000CC",IF(AND(I4114&gt;4000,I4114&lt;=5000),"4000-5000CC",IF(AND(I4114&gt;5000,I4114&lt;=6000),"&gt;5000CC"))))))</f>
        <v>1000-2000CC</v>
      </c>
    </row>
    <row r="4115" spans="1:11" x14ac:dyDescent="0.3">
      <c r="A4115">
        <v>1058</v>
      </c>
      <c r="B4115" t="s">
        <v>638</v>
      </c>
      <c r="C4115" s="10">
        <v>3.19</v>
      </c>
      <c r="D4115" s="3">
        <v>124012</v>
      </c>
      <c r="E4115" t="s">
        <v>7</v>
      </c>
      <c r="F4115" t="s">
        <v>8</v>
      </c>
      <c r="G4115" t="s">
        <v>27</v>
      </c>
      <c r="H4115">
        <v>2013</v>
      </c>
      <c r="I4115">
        <v>1299</v>
      </c>
      <c r="J4115" t="s">
        <v>10</v>
      </c>
      <c r="K4115" t="str">
        <f>IF(AND(I4115&gt;600,I4115&lt;=1000),"600-1000CC",IF(AND(I4115&gt;1000,I4115&lt;=2000),"1000-2000CC",IF(AND(I4115&gt;2000,I4115&lt;=3000),"2000-3000CC",IF(AND(I4115&gt;3000,I4115&lt;=4000),"3000-4000CC",IF(AND(I4115&gt;4000,I4115&lt;=5000),"4000-5000CC",IF(AND(I4115&gt;5000,I4115&lt;=6000),"&gt;5000CC"))))))</f>
        <v>1000-2000CC</v>
      </c>
    </row>
    <row r="4116" spans="1:11" x14ac:dyDescent="0.3">
      <c r="A4116">
        <v>2733</v>
      </c>
      <c r="B4116" t="s">
        <v>407</v>
      </c>
      <c r="C4116" s="10">
        <v>3.19</v>
      </c>
      <c r="D4116" s="3">
        <v>42815</v>
      </c>
      <c r="E4116" t="s">
        <v>12</v>
      </c>
      <c r="F4116" t="s">
        <v>8</v>
      </c>
      <c r="G4116" t="s">
        <v>9</v>
      </c>
      <c r="H4116">
        <v>2015</v>
      </c>
      <c r="I4116">
        <v>998</v>
      </c>
      <c r="J4116" t="s">
        <v>10</v>
      </c>
      <c r="K4116" t="str">
        <f>IF(AND(I4116&gt;600,I4116&lt;=1000),"600-1000CC",IF(AND(I4116&gt;1000,I4116&lt;=2000),"1000-2000CC",IF(AND(I4116&gt;2000,I4116&lt;=3000),"2000-3000CC",IF(AND(I4116&gt;3000,I4116&lt;=4000),"3000-4000CC",IF(AND(I4116&gt;4000,I4116&lt;=5000),"4000-5000CC",IF(AND(I4116&gt;5000,I4116&lt;=6000),"&gt;5000CC"))))))</f>
        <v>600-1000CC</v>
      </c>
    </row>
    <row r="4117" spans="1:11" x14ac:dyDescent="0.3">
      <c r="A4117">
        <v>4987</v>
      </c>
      <c r="B4117" t="s">
        <v>79</v>
      </c>
      <c r="C4117" s="10">
        <v>3.19</v>
      </c>
      <c r="D4117" s="3">
        <v>49915</v>
      </c>
      <c r="E4117" t="s">
        <v>12</v>
      </c>
      <c r="F4117" t="s">
        <v>8</v>
      </c>
      <c r="G4117" t="s">
        <v>9</v>
      </c>
      <c r="H4117">
        <v>2015</v>
      </c>
      <c r="I4117">
        <v>1197</v>
      </c>
      <c r="J4117" t="s">
        <v>10</v>
      </c>
      <c r="K4117" t="str">
        <f>IF(AND(I4117&gt;600,I4117&lt;=1000),"600-1000CC",IF(AND(I4117&gt;1000,I4117&lt;=2000),"1000-2000CC",IF(AND(I4117&gt;2000,I4117&lt;=3000),"2000-3000CC",IF(AND(I4117&gt;3000,I4117&lt;=4000),"3000-4000CC",IF(AND(I4117&gt;4000,I4117&lt;=5000),"4000-5000CC",IF(AND(I4117&gt;5000,I4117&lt;=6000),"&gt;5000CC"))))))</f>
        <v>1000-2000CC</v>
      </c>
    </row>
    <row r="4118" spans="1:11" x14ac:dyDescent="0.3">
      <c r="A4118">
        <v>2405</v>
      </c>
      <c r="B4118" t="s">
        <v>1224</v>
      </c>
      <c r="C4118" s="10">
        <v>3.18</v>
      </c>
      <c r="D4118" s="3">
        <v>20987</v>
      </c>
      <c r="E4118" t="s">
        <v>12</v>
      </c>
      <c r="F4118" t="s">
        <v>13</v>
      </c>
      <c r="G4118" t="s">
        <v>9</v>
      </c>
      <c r="H4118">
        <v>2018</v>
      </c>
      <c r="I4118">
        <v>998</v>
      </c>
      <c r="J4118" t="s">
        <v>10</v>
      </c>
      <c r="K4118" t="str">
        <f>IF(AND(I4118&gt;600,I4118&lt;=1000),"600-1000CC",IF(AND(I4118&gt;1000,I4118&lt;=2000),"1000-2000CC",IF(AND(I4118&gt;2000,I4118&lt;=3000),"2000-3000CC",IF(AND(I4118&gt;3000,I4118&lt;=4000),"3000-4000CC",IF(AND(I4118&gt;4000,I4118&lt;=5000),"4000-5000CC",IF(AND(I4118&gt;5000,I4118&lt;=6000),"&gt;5000CC"))))))</f>
        <v>600-1000CC</v>
      </c>
    </row>
    <row r="4119" spans="1:11" x14ac:dyDescent="0.3">
      <c r="A4119">
        <v>2708</v>
      </c>
      <c r="B4119" t="s">
        <v>32</v>
      </c>
      <c r="C4119" s="10">
        <v>3.18</v>
      </c>
      <c r="D4119" s="3">
        <v>107488</v>
      </c>
      <c r="E4119" t="s">
        <v>12</v>
      </c>
      <c r="F4119" t="s">
        <v>8</v>
      </c>
      <c r="G4119" t="s">
        <v>9</v>
      </c>
      <c r="H4119">
        <v>2014</v>
      </c>
      <c r="I4119">
        <v>998</v>
      </c>
      <c r="J4119" t="s">
        <v>61</v>
      </c>
      <c r="K4119" t="str">
        <f>IF(AND(I4119&gt;600,I4119&lt;=1000),"600-1000CC",IF(AND(I4119&gt;1000,I4119&lt;=2000),"1000-2000CC",IF(AND(I4119&gt;2000,I4119&lt;=3000),"2000-3000CC",IF(AND(I4119&gt;3000,I4119&lt;=4000),"3000-4000CC",IF(AND(I4119&gt;4000,I4119&lt;=5000),"4000-5000CC",IF(AND(I4119&gt;5000,I4119&lt;=6000),"&gt;5000CC"))))))</f>
        <v>600-1000CC</v>
      </c>
    </row>
    <row r="4120" spans="1:11" x14ac:dyDescent="0.3">
      <c r="A4120">
        <v>4742</v>
      </c>
      <c r="B4120" t="s">
        <v>32</v>
      </c>
      <c r="C4120" s="10">
        <v>3.18</v>
      </c>
      <c r="D4120" s="3">
        <v>84080</v>
      </c>
      <c r="E4120" t="s">
        <v>12</v>
      </c>
      <c r="F4120" t="s">
        <v>8</v>
      </c>
      <c r="G4120" t="s">
        <v>27</v>
      </c>
      <c r="H4120">
        <v>2013</v>
      </c>
      <c r="I4120">
        <v>1120</v>
      </c>
      <c r="J4120" t="s">
        <v>10</v>
      </c>
      <c r="K4120" t="str">
        <f>IF(AND(I4120&gt;600,I4120&lt;=1000),"600-1000CC",IF(AND(I4120&gt;1000,I4120&lt;=2000),"1000-2000CC",IF(AND(I4120&gt;2000,I4120&lt;=3000),"2000-3000CC",IF(AND(I4120&gt;3000,I4120&lt;=4000),"3000-4000CC",IF(AND(I4120&gt;4000,I4120&lt;=5000),"4000-5000CC",IF(AND(I4120&gt;5000,I4120&lt;=6000),"&gt;5000CC"))))))</f>
        <v>1000-2000CC</v>
      </c>
    </row>
    <row r="4121" spans="1:11" x14ac:dyDescent="0.3">
      <c r="A4121">
        <v>730</v>
      </c>
      <c r="B4121" t="s">
        <v>494</v>
      </c>
      <c r="C4121" s="10">
        <v>3.17</v>
      </c>
      <c r="D4121" s="3">
        <v>61828</v>
      </c>
      <c r="E4121" t="s">
        <v>12</v>
      </c>
      <c r="F4121" t="s">
        <v>8</v>
      </c>
      <c r="G4121" t="s">
        <v>9</v>
      </c>
      <c r="H4121">
        <v>2013</v>
      </c>
      <c r="I4121">
        <v>998</v>
      </c>
      <c r="J4121" t="s">
        <v>10</v>
      </c>
      <c r="K4121" t="str">
        <f>IF(AND(I4121&gt;600,I4121&lt;=1000),"600-1000CC",IF(AND(I4121&gt;1000,I4121&lt;=2000),"1000-2000CC",IF(AND(I4121&gt;2000,I4121&lt;=3000),"2000-3000CC",IF(AND(I4121&gt;3000,I4121&lt;=4000),"3000-4000CC",IF(AND(I4121&gt;4000,I4121&lt;=5000),"4000-5000CC",IF(AND(I4121&gt;5000,I4121&lt;=6000),"&gt;5000CC"))))))</f>
        <v>600-1000CC</v>
      </c>
    </row>
    <row r="4122" spans="1:11" x14ac:dyDescent="0.3">
      <c r="A4122">
        <v>1959</v>
      </c>
      <c r="B4122" t="s">
        <v>494</v>
      </c>
      <c r="C4122" s="10">
        <v>3.17</v>
      </c>
      <c r="D4122" s="3">
        <v>61828</v>
      </c>
      <c r="E4122" t="s">
        <v>12</v>
      </c>
      <c r="F4122" t="s">
        <v>8</v>
      </c>
      <c r="G4122" t="s">
        <v>9</v>
      </c>
      <c r="H4122">
        <v>2013</v>
      </c>
      <c r="I4122">
        <v>1373</v>
      </c>
      <c r="J4122" t="s">
        <v>61</v>
      </c>
      <c r="K4122" t="str">
        <f>IF(AND(I4122&gt;600,I4122&lt;=1000),"600-1000CC",IF(AND(I4122&gt;1000,I4122&lt;=2000),"1000-2000CC",IF(AND(I4122&gt;2000,I4122&lt;=3000),"2000-3000CC",IF(AND(I4122&gt;3000,I4122&lt;=4000),"3000-4000CC",IF(AND(I4122&gt;4000,I4122&lt;=5000),"4000-5000CC",IF(AND(I4122&gt;5000,I4122&lt;=6000),"&gt;5000CC"))))))</f>
        <v>1000-2000CC</v>
      </c>
    </row>
    <row r="4123" spans="1:11" x14ac:dyDescent="0.3">
      <c r="A4123">
        <v>2753</v>
      </c>
      <c r="B4123" t="s">
        <v>443</v>
      </c>
      <c r="C4123" s="10">
        <v>3.17</v>
      </c>
      <c r="D4123" s="3">
        <v>46767</v>
      </c>
      <c r="E4123" t="s">
        <v>12</v>
      </c>
      <c r="F4123" t="s">
        <v>8</v>
      </c>
      <c r="G4123" t="s">
        <v>9</v>
      </c>
      <c r="H4123">
        <v>2014</v>
      </c>
      <c r="I4123">
        <v>1197</v>
      </c>
      <c r="J4123" t="s">
        <v>61</v>
      </c>
      <c r="K4123" t="str">
        <f>IF(AND(I4123&gt;600,I4123&lt;=1000),"600-1000CC",IF(AND(I4123&gt;1000,I4123&lt;=2000),"1000-2000CC",IF(AND(I4123&gt;2000,I4123&lt;=3000),"2000-3000CC",IF(AND(I4123&gt;3000,I4123&lt;=4000),"3000-4000CC",IF(AND(I4123&gt;4000,I4123&lt;=5000),"4000-5000CC",IF(AND(I4123&gt;5000,I4123&lt;=6000),"&gt;5000CC"))))))</f>
        <v>1000-2000CC</v>
      </c>
    </row>
    <row r="4124" spans="1:11" x14ac:dyDescent="0.3">
      <c r="A4124">
        <v>3271</v>
      </c>
      <c r="B4124" t="s">
        <v>767</v>
      </c>
      <c r="C4124" s="10">
        <v>3.17</v>
      </c>
      <c r="D4124" s="3">
        <v>132004</v>
      </c>
      <c r="E4124" t="s">
        <v>7</v>
      </c>
      <c r="F4124" t="s">
        <v>8</v>
      </c>
      <c r="G4124" t="s">
        <v>75</v>
      </c>
      <c r="H4124">
        <v>2012</v>
      </c>
      <c r="I4124">
        <v>2179</v>
      </c>
      <c r="J4124" t="s">
        <v>10</v>
      </c>
      <c r="K4124" t="str">
        <f>IF(AND(I4124&gt;600,I4124&lt;=1000),"600-1000CC",IF(AND(I4124&gt;1000,I4124&lt;=2000),"1000-2000CC",IF(AND(I4124&gt;2000,I4124&lt;=3000),"2000-3000CC",IF(AND(I4124&gt;3000,I4124&lt;=4000),"3000-4000CC",IF(AND(I4124&gt;4000,I4124&lt;=5000),"4000-5000CC",IF(AND(I4124&gt;5000,I4124&lt;=6000),"&gt;5000CC"))))))</f>
        <v>2000-3000CC</v>
      </c>
    </row>
    <row r="4125" spans="1:11" x14ac:dyDescent="0.3">
      <c r="A4125">
        <v>3935</v>
      </c>
      <c r="B4125" t="s">
        <v>1260</v>
      </c>
      <c r="C4125" s="10">
        <v>3.17</v>
      </c>
      <c r="D4125" s="3">
        <v>134163</v>
      </c>
      <c r="E4125" t="s">
        <v>12</v>
      </c>
      <c r="F4125" t="s">
        <v>8</v>
      </c>
      <c r="G4125" t="s">
        <v>9</v>
      </c>
      <c r="H4125">
        <v>2015</v>
      </c>
      <c r="I4125">
        <v>1197</v>
      </c>
      <c r="J4125" t="s">
        <v>10</v>
      </c>
      <c r="K4125" t="str">
        <f>IF(AND(I4125&gt;600,I4125&lt;=1000),"600-1000CC",IF(AND(I4125&gt;1000,I4125&lt;=2000),"1000-2000CC",IF(AND(I4125&gt;2000,I4125&lt;=3000),"2000-3000CC",IF(AND(I4125&gt;3000,I4125&lt;=4000),"3000-4000CC",IF(AND(I4125&gt;4000,I4125&lt;=5000),"4000-5000CC",IF(AND(I4125&gt;5000,I4125&lt;=6000),"&gt;5000CC"))))))</f>
        <v>1000-2000CC</v>
      </c>
    </row>
    <row r="4126" spans="1:11" x14ac:dyDescent="0.3">
      <c r="A4126">
        <v>4346</v>
      </c>
      <c r="B4126" t="s">
        <v>1308</v>
      </c>
      <c r="C4126" s="10">
        <v>3.17</v>
      </c>
      <c r="D4126" s="3">
        <v>7517</v>
      </c>
      <c r="E4126" t="s">
        <v>12</v>
      </c>
      <c r="F4126" t="s">
        <v>8</v>
      </c>
      <c r="G4126" t="s">
        <v>9</v>
      </c>
      <c r="H4126">
        <v>2019</v>
      </c>
      <c r="I4126">
        <v>1197</v>
      </c>
      <c r="J4126" t="s">
        <v>127</v>
      </c>
      <c r="K4126" t="str">
        <f>IF(AND(I4126&gt;600,I4126&lt;=1000),"600-1000CC",IF(AND(I4126&gt;1000,I4126&lt;=2000),"1000-2000CC",IF(AND(I4126&gt;2000,I4126&lt;=3000),"2000-3000CC",IF(AND(I4126&gt;3000,I4126&lt;=4000),"3000-4000CC",IF(AND(I4126&gt;4000,I4126&lt;=5000),"4000-5000CC",IF(AND(I4126&gt;5000,I4126&lt;=6000),"&gt;5000CC"))))))</f>
        <v>1000-2000CC</v>
      </c>
    </row>
    <row r="4127" spans="1:11" x14ac:dyDescent="0.3">
      <c r="A4127">
        <v>2170</v>
      </c>
      <c r="B4127" t="s">
        <v>1141</v>
      </c>
      <c r="C4127" s="10">
        <v>3.16</v>
      </c>
      <c r="D4127" s="3">
        <v>92170</v>
      </c>
      <c r="E4127" t="s">
        <v>242</v>
      </c>
      <c r="F4127" t="s">
        <v>8</v>
      </c>
      <c r="G4127" t="s">
        <v>9</v>
      </c>
      <c r="H4127">
        <v>2018</v>
      </c>
      <c r="I4127">
        <v>1197</v>
      </c>
      <c r="J4127" t="s">
        <v>10</v>
      </c>
      <c r="K4127" t="str">
        <f>IF(AND(I4127&gt;600,I4127&lt;=1000),"600-1000CC",IF(AND(I4127&gt;1000,I4127&lt;=2000),"1000-2000CC",IF(AND(I4127&gt;2000,I4127&lt;=3000),"2000-3000CC",IF(AND(I4127&gt;3000,I4127&lt;=4000),"3000-4000CC",IF(AND(I4127&gt;4000,I4127&lt;=5000),"4000-5000CC",IF(AND(I4127&gt;5000,I4127&lt;=6000),"&gt;5000CC"))))))</f>
        <v>1000-2000CC</v>
      </c>
    </row>
    <row r="4128" spans="1:11" x14ac:dyDescent="0.3">
      <c r="A4128">
        <v>3446</v>
      </c>
      <c r="B4128" t="s">
        <v>460</v>
      </c>
      <c r="C4128" s="10">
        <v>3.16</v>
      </c>
      <c r="D4128" s="3">
        <v>73331</v>
      </c>
      <c r="E4128" t="s">
        <v>7</v>
      </c>
      <c r="F4128" t="s">
        <v>8</v>
      </c>
      <c r="G4128" t="s">
        <v>27</v>
      </c>
      <c r="H4128">
        <v>2013</v>
      </c>
      <c r="I4128">
        <v>1248</v>
      </c>
      <c r="J4128" t="s">
        <v>10</v>
      </c>
      <c r="K4128" t="str">
        <f>IF(AND(I4128&gt;600,I4128&lt;=1000),"600-1000CC",IF(AND(I4128&gt;1000,I4128&lt;=2000),"1000-2000CC",IF(AND(I4128&gt;2000,I4128&lt;=3000),"2000-3000CC",IF(AND(I4128&gt;3000,I4128&lt;=4000),"3000-4000CC",IF(AND(I4128&gt;4000,I4128&lt;=5000),"4000-5000CC",IF(AND(I4128&gt;5000,I4128&lt;=6000),"&gt;5000CC"))))))</f>
        <v>1000-2000CC</v>
      </c>
    </row>
    <row r="4129" spans="1:11" x14ac:dyDescent="0.3">
      <c r="A4129">
        <v>358</v>
      </c>
      <c r="B4129" t="s">
        <v>323</v>
      </c>
      <c r="C4129" s="10">
        <v>3.15</v>
      </c>
      <c r="D4129" s="3">
        <v>64640</v>
      </c>
      <c r="E4129" t="s">
        <v>12</v>
      </c>
      <c r="F4129" t="s">
        <v>8</v>
      </c>
      <c r="G4129" t="s">
        <v>9</v>
      </c>
      <c r="H4129">
        <v>2009</v>
      </c>
      <c r="I4129">
        <v>1197</v>
      </c>
      <c r="J4129" t="s">
        <v>10</v>
      </c>
      <c r="K4129" t="str">
        <f>IF(AND(I4129&gt;600,I4129&lt;=1000),"600-1000CC",IF(AND(I4129&gt;1000,I4129&lt;=2000),"1000-2000CC",IF(AND(I4129&gt;2000,I4129&lt;=3000),"2000-3000CC",IF(AND(I4129&gt;3000,I4129&lt;=4000),"3000-4000CC",IF(AND(I4129&gt;4000,I4129&lt;=5000),"4000-5000CC",IF(AND(I4129&gt;5000,I4129&lt;=6000),"&gt;5000CC"))))))</f>
        <v>1000-2000CC</v>
      </c>
    </row>
    <row r="4130" spans="1:11" x14ac:dyDescent="0.3">
      <c r="A4130">
        <v>712</v>
      </c>
      <c r="B4130" t="s">
        <v>564</v>
      </c>
      <c r="C4130" s="10">
        <v>3.15</v>
      </c>
      <c r="D4130" s="3">
        <v>69240</v>
      </c>
      <c r="E4130" t="s">
        <v>12</v>
      </c>
      <c r="F4130" t="s">
        <v>8</v>
      </c>
      <c r="G4130" t="s">
        <v>9</v>
      </c>
      <c r="H4130">
        <v>2013</v>
      </c>
      <c r="I4130">
        <v>2184</v>
      </c>
      <c r="J4130" t="s">
        <v>10</v>
      </c>
      <c r="K4130" t="str">
        <f>IF(AND(I4130&gt;600,I4130&lt;=1000),"600-1000CC",IF(AND(I4130&gt;1000,I4130&lt;=2000),"1000-2000CC",IF(AND(I4130&gt;2000,I4130&lt;=3000),"2000-3000CC",IF(AND(I4130&gt;3000,I4130&lt;=4000),"3000-4000CC",IF(AND(I4130&gt;4000,I4130&lt;=5000),"4000-5000CC",IF(AND(I4130&gt;5000,I4130&lt;=6000),"&gt;5000CC"))))))</f>
        <v>2000-3000CC</v>
      </c>
    </row>
    <row r="4131" spans="1:11" x14ac:dyDescent="0.3">
      <c r="A4131">
        <v>923</v>
      </c>
      <c r="B4131" t="s">
        <v>232</v>
      </c>
      <c r="C4131" s="10">
        <v>3.15</v>
      </c>
      <c r="D4131" s="3">
        <v>40000</v>
      </c>
      <c r="E4131" t="s">
        <v>12</v>
      </c>
      <c r="F4131" t="s">
        <v>8</v>
      </c>
      <c r="G4131" t="s">
        <v>9</v>
      </c>
      <c r="H4131">
        <v>2014</v>
      </c>
      <c r="I4131">
        <v>2179</v>
      </c>
      <c r="J4131" t="s">
        <v>10</v>
      </c>
      <c r="K4131" t="str">
        <f>IF(AND(I4131&gt;600,I4131&lt;=1000),"600-1000CC",IF(AND(I4131&gt;1000,I4131&lt;=2000),"1000-2000CC",IF(AND(I4131&gt;2000,I4131&lt;=3000),"2000-3000CC",IF(AND(I4131&gt;3000,I4131&lt;=4000),"3000-4000CC",IF(AND(I4131&gt;4000,I4131&lt;=5000),"4000-5000CC",IF(AND(I4131&gt;5000,I4131&lt;=6000),"&gt;5000CC"))))))</f>
        <v>2000-3000CC</v>
      </c>
    </row>
    <row r="4132" spans="1:11" x14ac:dyDescent="0.3">
      <c r="A4132">
        <v>1102</v>
      </c>
      <c r="B4132" t="s">
        <v>354</v>
      </c>
      <c r="C4132" s="10">
        <v>3.15</v>
      </c>
      <c r="D4132" s="3">
        <v>30555</v>
      </c>
      <c r="E4132" t="s">
        <v>12</v>
      </c>
      <c r="F4132" t="s">
        <v>8</v>
      </c>
      <c r="G4132" t="s">
        <v>9</v>
      </c>
      <c r="H4132">
        <v>2016</v>
      </c>
      <c r="I4132">
        <v>1197</v>
      </c>
      <c r="J4132" t="s">
        <v>10</v>
      </c>
      <c r="K4132" t="str">
        <f>IF(AND(I4132&gt;600,I4132&lt;=1000),"600-1000CC",IF(AND(I4132&gt;1000,I4132&lt;=2000),"1000-2000CC",IF(AND(I4132&gt;2000,I4132&lt;=3000),"2000-3000CC",IF(AND(I4132&gt;3000,I4132&lt;=4000),"3000-4000CC",IF(AND(I4132&gt;4000,I4132&lt;=5000),"4000-5000CC",IF(AND(I4132&gt;5000,I4132&lt;=6000),"&gt;5000CC"))))))</f>
        <v>1000-2000CC</v>
      </c>
    </row>
    <row r="4133" spans="1:11" x14ac:dyDescent="0.3">
      <c r="A4133">
        <v>1371</v>
      </c>
      <c r="B4133" t="s">
        <v>354</v>
      </c>
      <c r="C4133" s="10">
        <v>3.15</v>
      </c>
      <c r="D4133" s="3">
        <v>30555</v>
      </c>
      <c r="E4133" t="s">
        <v>12</v>
      </c>
      <c r="F4133" t="s">
        <v>8</v>
      </c>
      <c r="G4133" t="s">
        <v>9</v>
      </c>
      <c r="H4133">
        <v>2016</v>
      </c>
      <c r="I4133">
        <v>1197</v>
      </c>
      <c r="J4133" t="s">
        <v>10</v>
      </c>
      <c r="K4133" t="str">
        <f>IF(AND(I4133&gt;600,I4133&lt;=1000),"600-1000CC",IF(AND(I4133&gt;1000,I4133&lt;=2000),"1000-2000CC",IF(AND(I4133&gt;2000,I4133&lt;=3000),"2000-3000CC",IF(AND(I4133&gt;3000,I4133&lt;=4000),"3000-4000CC",IF(AND(I4133&gt;4000,I4133&lt;=5000),"4000-5000CC",IF(AND(I4133&gt;5000,I4133&lt;=6000),"&gt;5000CC"))))))</f>
        <v>1000-2000CC</v>
      </c>
    </row>
    <row r="4134" spans="1:11" x14ac:dyDescent="0.3">
      <c r="A4134">
        <v>1726</v>
      </c>
      <c r="B4134" t="s">
        <v>949</v>
      </c>
      <c r="C4134" s="10">
        <v>3.15</v>
      </c>
      <c r="D4134" s="3">
        <v>81200</v>
      </c>
      <c r="E4134" t="s">
        <v>12</v>
      </c>
      <c r="F4134" t="s">
        <v>8</v>
      </c>
      <c r="G4134" t="s">
        <v>9</v>
      </c>
      <c r="H4134">
        <v>2013</v>
      </c>
      <c r="I4134">
        <v>1498</v>
      </c>
      <c r="J4134" t="s">
        <v>10</v>
      </c>
      <c r="K4134" t="str">
        <f>IF(AND(I4134&gt;600,I4134&lt;=1000),"600-1000CC",IF(AND(I4134&gt;1000,I4134&lt;=2000),"1000-2000CC",IF(AND(I4134&gt;2000,I4134&lt;=3000),"2000-3000CC",IF(AND(I4134&gt;3000,I4134&lt;=4000),"3000-4000CC",IF(AND(I4134&gt;4000,I4134&lt;=5000),"4000-5000CC",IF(AND(I4134&gt;5000,I4134&lt;=6000),"&gt;5000CC"))))))</f>
        <v>1000-2000CC</v>
      </c>
    </row>
    <row r="4135" spans="1:11" x14ac:dyDescent="0.3">
      <c r="A4135">
        <v>1876</v>
      </c>
      <c r="B4135" t="s">
        <v>645</v>
      </c>
      <c r="C4135" s="10">
        <v>3.15</v>
      </c>
      <c r="D4135" s="3">
        <v>145000</v>
      </c>
      <c r="E4135" t="s">
        <v>7</v>
      </c>
      <c r="F4135" t="s">
        <v>8</v>
      </c>
      <c r="G4135" t="s">
        <v>27</v>
      </c>
      <c r="H4135">
        <v>2011</v>
      </c>
      <c r="I4135">
        <v>1461</v>
      </c>
      <c r="J4135" t="s">
        <v>10</v>
      </c>
      <c r="K4135" t="str">
        <f>IF(AND(I4135&gt;600,I4135&lt;=1000),"600-1000CC",IF(AND(I4135&gt;1000,I4135&lt;=2000),"1000-2000CC",IF(AND(I4135&gt;2000,I4135&lt;=3000),"2000-3000CC",IF(AND(I4135&gt;3000,I4135&lt;=4000),"3000-4000CC",IF(AND(I4135&gt;4000,I4135&lt;=5000),"4000-5000CC",IF(AND(I4135&gt;5000,I4135&lt;=6000),"&gt;5000CC"))))))</f>
        <v>1000-2000CC</v>
      </c>
    </row>
    <row r="4136" spans="1:11" x14ac:dyDescent="0.3">
      <c r="A4136">
        <v>2099</v>
      </c>
      <c r="B4136" t="s">
        <v>495</v>
      </c>
      <c r="C4136" s="10">
        <v>3.15</v>
      </c>
      <c r="D4136" s="3">
        <v>100000</v>
      </c>
      <c r="E4136" t="s">
        <v>242</v>
      </c>
      <c r="F4136" t="s">
        <v>8</v>
      </c>
      <c r="G4136" t="s">
        <v>9</v>
      </c>
      <c r="H4136">
        <v>2013</v>
      </c>
      <c r="I4136">
        <v>796</v>
      </c>
      <c r="J4136" t="s">
        <v>10</v>
      </c>
      <c r="K4136" t="str">
        <f>IF(AND(I4136&gt;600,I4136&lt;=1000),"600-1000CC",IF(AND(I4136&gt;1000,I4136&lt;=2000),"1000-2000CC",IF(AND(I4136&gt;2000,I4136&lt;=3000),"2000-3000CC",IF(AND(I4136&gt;3000,I4136&lt;=4000),"3000-4000CC",IF(AND(I4136&gt;4000,I4136&lt;=5000),"4000-5000CC",IF(AND(I4136&gt;5000,I4136&lt;=6000),"&gt;5000CC"))))))</f>
        <v>600-1000CC</v>
      </c>
    </row>
    <row r="4137" spans="1:11" x14ac:dyDescent="0.3">
      <c r="A4137">
        <v>2462</v>
      </c>
      <c r="B4137" t="s">
        <v>1240</v>
      </c>
      <c r="C4137" s="10">
        <v>3.15</v>
      </c>
      <c r="D4137" s="3">
        <v>133659</v>
      </c>
      <c r="E4137" t="s">
        <v>7</v>
      </c>
      <c r="F4137" t="s">
        <v>8</v>
      </c>
      <c r="G4137" t="s">
        <v>27</v>
      </c>
      <c r="H4137">
        <v>2016</v>
      </c>
      <c r="I4137">
        <v>1497</v>
      </c>
      <c r="J4137" t="s">
        <v>10</v>
      </c>
      <c r="K4137" t="str">
        <f>IF(AND(I4137&gt;600,I4137&lt;=1000),"600-1000CC",IF(AND(I4137&gt;1000,I4137&lt;=2000),"1000-2000CC",IF(AND(I4137&gt;2000,I4137&lt;=3000),"2000-3000CC",IF(AND(I4137&gt;3000,I4137&lt;=4000),"3000-4000CC",IF(AND(I4137&gt;4000,I4137&lt;=5000),"4000-5000CC",IF(AND(I4137&gt;5000,I4137&lt;=6000),"&gt;5000CC"))))))</f>
        <v>1000-2000CC</v>
      </c>
    </row>
    <row r="4138" spans="1:11" x14ac:dyDescent="0.3">
      <c r="A4138">
        <v>2609</v>
      </c>
      <c r="B4138" t="s">
        <v>1020</v>
      </c>
      <c r="C4138" s="10">
        <v>3.15</v>
      </c>
      <c r="D4138" s="3">
        <v>30000</v>
      </c>
      <c r="E4138" t="s">
        <v>12</v>
      </c>
      <c r="F4138" t="s">
        <v>8</v>
      </c>
      <c r="G4138" t="s">
        <v>27</v>
      </c>
      <c r="H4138">
        <v>2017</v>
      </c>
      <c r="I4138">
        <v>1498</v>
      </c>
      <c r="J4138" t="s">
        <v>10</v>
      </c>
      <c r="K4138" t="str">
        <f>IF(AND(I4138&gt;600,I4138&lt;=1000),"600-1000CC",IF(AND(I4138&gt;1000,I4138&lt;=2000),"1000-2000CC",IF(AND(I4138&gt;2000,I4138&lt;=3000),"2000-3000CC",IF(AND(I4138&gt;3000,I4138&lt;=4000),"3000-4000CC",IF(AND(I4138&gt;4000,I4138&lt;=5000),"4000-5000CC",IF(AND(I4138&gt;5000,I4138&lt;=6000),"&gt;5000CC"))))))</f>
        <v>1000-2000CC</v>
      </c>
    </row>
    <row r="4139" spans="1:11" x14ac:dyDescent="0.3">
      <c r="A4139">
        <v>3806</v>
      </c>
      <c r="B4139" t="s">
        <v>160</v>
      </c>
      <c r="C4139" s="10">
        <v>3.15</v>
      </c>
      <c r="D4139" s="3">
        <v>66131</v>
      </c>
      <c r="E4139" t="s">
        <v>12</v>
      </c>
      <c r="F4139" t="s">
        <v>8</v>
      </c>
      <c r="G4139" t="s">
        <v>27</v>
      </c>
      <c r="H4139">
        <v>2011</v>
      </c>
      <c r="I4139">
        <v>1198</v>
      </c>
      <c r="J4139" t="s">
        <v>10</v>
      </c>
      <c r="K4139" t="str">
        <f>IF(AND(I4139&gt;600,I4139&lt;=1000),"600-1000CC",IF(AND(I4139&gt;1000,I4139&lt;=2000),"1000-2000CC",IF(AND(I4139&gt;2000,I4139&lt;=3000),"2000-3000CC",IF(AND(I4139&gt;3000,I4139&lt;=4000),"3000-4000CC",IF(AND(I4139&gt;4000,I4139&lt;=5000),"4000-5000CC",IF(AND(I4139&gt;5000,I4139&lt;=6000),"&gt;5000CC"))))))</f>
        <v>1000-2000CC</v>
      </c>
    </row>
    <row r="4140" spans="1:11" x14ac:dyDescent="0.3">
      <c r="A4140">
        <v>4685</v>
      </c>
      <c r="B4140" t="s">
        <v>287</v>
      </c>
      <c r="C4140" s="10">
        <v>3.15</v>
      </c>
      <c r="D4140" s="3">
        <v>58017</v>
      </c>
      <c r="E4140" t="s">
        <v>12</v>
      </c>
      <c r="F4140" t="s">
        <v>8</v>
      </c>
      <c r="G4140" t="s">
        <v>9</v>
      </c>
      <c r="H4140">
        <v>2016</v>
      </c>
      <c r="I4140">
        <v>2179</v>
      </c>
      <c r="J4140" t="s">
        <v>10</v>
      </c>
      <c r="K4140" t="str">
        <f>IF(AND(I4140&gt;600,I4140&lt;=1000),"600-1000CC",IF(AND(I4140&gt;1000,I4140&lt;=2000),"1000-2000CC",IF(AND(I4140&gt;2000,I4140&lt;=3000),"2000-3000CC",IF(AND(I4140&gt;3000,I4140&lt;=4000),"3000-4000CC",IF(AND(I4140&gt;4000,I4140&lt;=5000),"4000-5000CC",IF(AND(I4140&gt;5000,I4140&lt;=6000),"&gt;5000CC"))))))</f>
        <v>2000-3000CC</v>
      </c>
    </row>
    <row r="4141" spans="1:11" x14ac:dyDescent="0.3">
      <c r="A4141">
        <v>4694</v>
      </c>
      <c r="B4141" t="s">
        <v>287</v>
      </c>
      <c r="C4141" s="10">
        <v>3.15</v>
      </c>
      <c r="D4141" s="3">
        <v>93009</v>
      </c>
      <c r="E4141" t="s">
        <v>12</v>
      </c>
      <c r="F4141" t="s">
        <v>8</v>
      </c>
      <c r="G4141" t="s">
        <v>9</v>
      </c>
      <c r="H4141">
        <v>2017</v>
      </c>
      <c r="I4141">
        <v>1498</v>
      </c>
      <c r="J4141" t="s">
        <v>10</v>
      </c>
      <c r="K4141" t="str">
        <f>IF(AND(I4141&gt;600,I4141&lt;=1000),"600-1000CC",IF(AND(I4141&gt;1000,I4141&lt;=2000),"1000-2000CC",IF(AND(I4141&gt;2000,I4141&lt;=3000),"2000-3000CC",IF(AND(I4141&gt;3000,I4141&lt;=4000),"3000-4000CC",IF(AND(I4141&gt;4000,I4141&lt;=5000),"4000-5000CC",IF(AND(I4141&gt;5000,I4141&lt;=6000),"&gt;5000CC"))))))</f>
        <v>1000-2000CC</v>
      </c>
    </row>
    <row r="4142" spans="1:11" x14ac:dyDescent="0.3">
      <c r="A4142">
        <v>4977</v>
      </c>
      <c r="B4142" t="s">
        <v>287</v>
      </c>
      <c r="C4142" s="10">
        <v>3.15</v>
      </c>
      <c r="D4142" s="3">
        <v>56321</v>
      </c>
      <c r="E4142" t="s">
        <v>12</v>
      </c>
      <c r="F4142" t="s">
        <v>8</v>
      </c>
      <c r="G4142" t="s">
        <v>9</v>
      </c>
      <c r="H4142">
        <v>2016</v>
      </c>
      <c r="I4142">
        <v>1120</v>
      </c>
      <c r="J4142" t="s">
        <v>10</v>
      </c>
      <c r="K4142" t="str">
        <f>IF(AND(I4142&gt;600,I4142&lt;=1000),"600-1000CC",IF(AND(I4142&gt;1000,I4142&lt;=2000),"1000-2000CC",IF(AND(I4142&gt;2000,I4142&lt;=3000),"2000-3000CC",IF(AND(I4142&gt;3000,I4142&lt;=4000),"3000-4000CC",IF(AND(I4142&gt;4000,I4142&lt;=5000),"4000-5000CC",IF(AND(I4142&gt;5000,I4142&lt;=6000),"&gt;5000CC"))))))</f>
        <v>1000-2000CC</v>
      </c>
    </row>
    <row r="4143" spans="1:11" x14ac:dyDescent="0.3">
      <c r="A4143">
        <v>3495</v>
      </c>
      <c r="B4143" t="s">
        <v>430</v>
      </c>
      <c r="C4143" s="10">
        <v>3.14</v>
      </c>
      <c r="D4143" s="3">
        <v>194803</v>
      </c>
      <c r="E4143" t="s">
        <v>7</v>
      </c>
      <c r="F4143" t="s">
        <v>8</v>
      </c>
      <c r="G4143" t="s">
        <v>9</v>
      </c>
      <c r="H4143">
        <v>2012</v>
      </c>
      <c r="I4143">
        <v>1497</v>
      </c>
      <c r="J4143" t="s">
        <v>127</v>
      </c>
      <c r="K4143" t="str">
        <f>IF(AND(I4143&gt;600,I4143&lt;=1000),"600-1000CC",IF(AND(I4143&gt;1000,I4143&lt;=2000),"1000-2000CC",IF(AND(I4143&gt;2000,I4143&lt;=3000),"2000-3000CC",IF(AND(I4143&gt;3000,I4143&lt;=4000),"3000-4000CC",IF(AND(I4143&gt;4000,I4143&lt;=5000),"4000-5000CC",IF(AND(I4143&gt;5000,I4143&lt;=6000),"&gt;5000CC"))))))</f>
        <v>1000-2000CC</v>
      </c>
    </row>
    <row r="4144" spans="1:11" x14ac:dyDescent="0.3">
      <c r="A4144">
        <v>4871</v>
      </c>
      <c r="B4144" t="s">
        <v>1617</v>
      </c>
      <c r="C4144" s="10">
        <v>3.14</v>
      </c>
      <c r="D4144" s="3">
        <v>90198</v>
      </c>
      <c r="E4144" t="s">
        <v>7</v>
      </c>
      <c r="F4144" t="s">
        <v>8</v>
      </c>
      <c r="G4144" t="s">
        <v>27</v>
      </c>
      <c r="H4144">
        <v>2012</v>
      </c>
      <c r="I4144">
        <v>1498</v>
      </c>
      <c r="J4144" t="s">
        <v>10</v>
      </c>
      <c r="K4144" t="str">
        <f>IF(AND(I4144&gt;600,I4144&lt;=1000),"600-1000CC",IF(AND(I4144&gt;1000,I4144&lt;=2000),"1000-2000CC",IF(AND(I4144&gt;2000,I4144&lt;=3000),"2000-3000CC",IF(AND(I4144&gt;3000,I4144&lt;=4000),"3000-4000CC",IF(AND(I4144&gt;4000,I4144&lt;=5000),"4000-5000CC",IF(AND(I4144&gt;5000,I4144&lt;=6000),"&gt;5000CC"))))))</f>
        <v>1000-2000CC</v>
      </c>
    </row>
    <row r="4145" spans="1:11" x14ac:dyDescent="0.3">
      <c r="A4145">
        <v>5088</v>
      </c>
      <c r="B4145" t="s">
        <v>87</v>
      </c>
      <c r="C4145" s="10">
        <v>3.14</v>
      </c>
      <c r="D4145" s="3">
        <v>73914</v>
      </c>
      <c r="E4145" t="s">
        <v>12</v>
      </c>
      <c r="F4145" t="s">
        <v>8</v>
      </c>
      <c r="G4145" t="s">
        <v>27</v>
      </c>
      <c r="H4145">
        <v>2013</v>
      </c>
      <c r="I4145">
        <v>1197</v>
      </c>
      <c r="J4145" t="s">
        <v>61</v>
      </c>
      <c r="K4145" t="str">
        <f>IF(AND(I4145&gt;600,I4145&lt;=1000),"600-1000CC",IF(AND(I4145&gt;1000,I4145&lt;=2000),"1000-2000CC",IF(AND(I4145&gt;2000,I4145&lt;=3000),"2000-3000CC",IF(AND(I4145&gt;3000,I4145&lt;=4000),"3000-4000CC",IF(AND(I4145&gt;4000,I4145&lt;=5000),"4000-5000CC",IF(AND(I4145&gt;5000,I4145&lt;=6000),"&gt;5000CC"))))))</f>
        <v>1000-2000CC</v>
      </c>
    </row>
    <row r="4146" spans="1:11" x14ac:dyDescent="0.3">
      <c r="A4146">
        <v>748</v>
      </c>
      <c r="B4146" t="s">
        <v>580</v>
      </c>
      <c r="C4146" s="10">
        <v>3.13</v>
      </c>
      <c r="D4146" s="3">
        <v>26457</v>
      </c>
      <c r="E4146" t="s">
        <v>12</v>
      </c>
      <c r="F4146" t="s">
        <v>8</v>
      </c>
      <c r="G4146" t="s">
        <v>75</v>
      </c>
      <c r="H4146">
        <v>2018</v>
      </c>
      <c r="I4146">
        <v>2967</v>
      </c>
      <c r="J4146" t="s">
        <v>10</v>
      </c>
      <c r="K4146" t="str">
        <f>IF(AND(I4146&gt;600,I4146&lt;=1000),"600-1000CC",IF(AND(I4146&gt;1000,I4146&lt;=2000),"1000-2000CC",IF(AND(I4146&gt;2000,I4146&lt;=3000),"2000-3000CC",IF(AND(I4146&gt;3000,I4146&lt;=4000),"3000-4000CC",IF(AND(I4146&gt;4000,I4146&lt;=5000),"4000-5000CC",IF(AND(I4146&gt;5000,I4146&lt;=6000),"&gt;5000CC"))))))</f>
        <v>2000-3000CC</v>
      </c>
    </row>
    <row r="4147" spans="1:11" x14ac:dyDescent="0.3">
      <c r="A4147">
        <v>1971</v>
      </c>
      <c r="B4147" t="s">
        <v>580</v>
      </c>
      <c r="C4147" s="10">
        <v>3.13</v>
      </c>
      <c r="D4147" s="3">
        <v>26457</v>
      </c>
      <c r="E4147" t="s">
        <v>12</v>
      </c>
      <c r="F4147" t="s">
        <v>8</v>
      </c>
      <c r="G4147" t="s">
        <v>75</v>
      </c>
      <c r="H4147">
        <v>2018</v>
      </c>
      <c r="I4147">
        <v>1061</v>
      </c>
      <c r="J4147" t="s">
        <v>10</v>
      </c>
      <c r="K4147" t="str">
        <f>IF(AND(I4147&gt;600,I4147&lt;=1000),"600-1000CC",IF(AND(I4147&gt;1000,I4147&lt;=2000),"1000-2000CC",IF(AND(I4147&gt;2000,I4147&lt;=3000),"2000-3000CC",IF(AND(I4147&gt;3000,I4147&lt;=4000),"3000-4000CC",IF(AND(I4147&gt;4000,I4147&lt;=5000),"4000-5000CC",IF(AND(I4147&gt;5000,I4147&lt;=6000),"&gt;5000CC"))))))</f>
        <v>1000-2000CC</v>
      </c>
    </row>
    <row r="4148" spans="1:11" x14ac:dyDescent="0.3">
      <c r="A4148">
        <v>3154</v>
      </c>
      <c r="B4148" t="s">
        <v>1445</v>
      </c>
      <c r="C4148" s="10">
        <v>3.13</v>
      </c>
      <c r="D4148" s="3">
        <v>70000</v>
      </c>
      <c r="E4148" t="s">
        <v>12</v>
      </c>
      <c r="F4148" t="s">
        <v>8</v>
      </c>
      <c r="G4148" t="s">
        <v>27</v>
      </c>
      <c r="H4148">
        <v>2013</v>
      </c>
      <c r="I4148">
        <v>796</v>
      </c>
      <c r="J4148" t="s">
        <v>10</v>
      </c>
      <c r="K4148" t="str">
        <f>IF(AND(I4148&gt;600,I4148&lt;=1000),"600-1000CC",IF(AND(I4148&gt;1000,I4148&lt;=2000),"1000-2000CC",IF(AND(I4148&gt;2000,I4148&lt;=3000),"2000-3000CC",IF(AND(I4148&gt;3000,I4148&lt;=4000),"3000-4000CC",IF(AND(I4148&gt;4000,I4148&lt;=5000),"4000-5000CC",IF(AND(I4148&gt;5000,I4148&lt;=6000),"&gt;5000CC"))))))</f>
        <v>600-1000CC</v>
      </c>
    </row>
    <row r="4149" spans="1:11" x14ac:dyDescent="0.3">
      <c r="A4149">
        <v>3200</v>
      </c>
      <c r="B4149" t="s">
        <v>25</v>
      </c>
      <c r="C4149" s="10">
        <v>3.13</v>
      </c>
      <c r="D4149" s="3">
        <v>117699</v>
      </c>
      <c r="E4149" t="s">
        <v>12</v>
      </c>
      <c r="F4149" t="s">
        <v>8</v>
      </c>
      <c r="G4149" t="s">
        <v>27</v>
      </c>
      <c r="H4149">
        <v>2012</v>
      </c>
      <c r="I4149">
        <v>1197</v>
      </c>
      <c r="J4149" t="s">
        <v>61</v>
      </c>
      <c r="K4149" t="str">
        <f>IF(AND(I4149&gt;600,I4149&lt;=1000),"600-1000CC",IF(AND(I4149&gt;1000,I4149&lt;=2000),"1000-2000CC",IF(AND(I4149&gt;2000,I4149&lt;=3000),"2000-3000CC",IF(AND(I4149&gt;3000,I4149&lt;=4000),"3000-4000CC",IF(AND(I4149&gt;4000,I4149&lt;=5000),"4000-5000CC",IF(AND(I4149&gt;5000,I4149&lt;=6000),"&gt;5000CC"))))))</f>
        <v>1000-2000CC</v>
      </c>
    </row>
    <row r="4150" spans="1:11" x14ac:dyDescent="0.3">
      <c r="A4150">
        <v>3762</v>
      </c>
      <c r="B4150" t="s">
        <v>304</v>
      </c>
      <c r="C4150" s="10">
        <v>3.13</v>
      </c>
      <c r="D4150" s="3">
        <v>89414</v>
      </c>
      <c r="E4150" t="s">
        <v>7</v>
      </c>
      <c r="F4150" t="s">
        <v>8</v>
      </c>
      <c r="G4150" t="s">
        <v>27</v>
      </c>
      <c r="H4150">
        <v>2013</v>
      </c>
      <c r="I4150">
        <v>1197</v>
      </c>
      <c r="J4150" t="s">
        <v>10</v>
      </c>
      <c r="K4150" t="str">
        <f>IF(AND(I4150&gt;600,I4150&lt;=1000),"600-1000CC",IF(AND(I4150&gt;1000,I4150&lt;=2000),"1000-2000CC",IF(AND(I4150&gt;2000,I4150&lt;=3000),"2000-3000CC",IF(AND(I4150&gt;3000,I4150&lt;=4000),"3000-4000CC",IF(AND(I4150&gt;4000,I4150&lt;=5000),"4000-5000CC",IF(AND(I4150&gt;5000,I4150&lt;=6000),"&gt;5000CC"))))))</f>
        <v>1000-2000CC</v>
      </c>
    </row>
    <row r="4151" spans="1:11" x14ac:dyDescent="0.3">
      <c r="A4151">
        <v>3526</v>
      </c>
      <c r="B4151" t="s">
        <v>1546</v>
      </c>
      <c r="C4151" s="10">
        <v>3.12</v>
      </c>
      <c r="D4151" s="3">
        <v>28244</v>
      </c>
      <c r="E4151" t="s">
        <v>12</v>
      </c>
      <c r="F4151" t="s">
        <v>13</v>
      </c>
      <c r="G4151" t="s">
        <v>27</v>
      </c>
      <c r="H4151">
        <v>2017</v>
      </c>
      <c r="I4151">
        <v>1497</v>
      </c>
      <c r="J4151" t="s">
        <v>10</v>
      </c>
      <c r="K4151" t="str">
        <f>IF(AND(I4151&gt;600,I4151&lt;=1000),"600-1000CC",IF(AND(I4151&gt;1000,I4151&lt;=2000),"1000-2000CC",IF(AND(I4151&gt;2000,I4151&lt;=3000),"2000-3000CC",IF(AND(I4151&gt;3000,I4151&lt;=4000),"3000-4000CC",IF(AND(I4151&gt;4000,I4151&lt;=5000),"4000-5000CC",IF(AND(I4151&gt;5000,I4151&lt;=6000),"&gt;5000CC"))))))</f>
        <v>1000-2000CC</v>
      </c>
    </row>
    <row r="4152" spans="1:11" x14ac:dyDescent="0.3">
      <c r="A4152">
        <v>3741</v>
      </c>
      <c r="B4152" t="s">
        <v>99</v>
      </c>
      <c r="C4152" s="10">
        <v>3.12</v>
      </c>
      <c r="D4152" s="3">
        <v>80628</v>
      </c>
      <c r="E4152" t="s">
        <v>12</v>
      </c>
      <c r="F4152" t="s">
        <v>8</v>
      </c>
      <c r="G4152" t="s">
        <v>27</v>
      </c>
      <c r="H4152">
        <v>2015</v>
      </c>
      <c r="I4152">
        <v>999</v>
      </c>
      <c r="J4152" t="s">
        <v>10</v>
      </c>
      <c r="K4152" t="str">
        <f>IF(AND(I4152&gt;600,I4152&lt;=1000),"600-1000CC",IF(AND(I4152&gt;1000,I4152&lt;=2000),"1000-2000CC",IF(AND(I4152&gt;2000,I4152&lt;=3000),"2000-3000CC",IF(AND(I4152&gt;3000,I4152&lt;=4000),"3000-4000CC",IF(AND(I4152&gt;4000,I4152&lt;=5000),"4000-5000CC",IF(AND(I4152&gt;5000,I4152&lt;=6000),"&gt;5000CC"))))))</f>
        <v>600-1000CC</v>
      </c>
    </row>
    <row r="4153" spans="1:11" x14ac:dyDescent="0.3">
      <c r="A4153">
        <v>4037</v>
      </c>
      <c r="B4153" t="s">
        <v>99</v>
      </c>
      <c r="C4153" s="10">
        <v>3.12</v>
      </c>
      <c r="D4153" s="3">
        <v>99065</v>
      </c>
      <c r="E4153" t="s">
        <v>12</v>
      </c>
      <c r="F4153" t="s">
        <v>8</v>
      </c>
      <c r="G4153" t="s">
        <v>9</v>
      </c>
      <c r="H4153">
        <v>2015</v>
      </c>
      <c r="I4153">
        <v>814</v>
      </c>
      <c r="J4153" t="s">
        <v>61</v>
      </c>
      <c r="K4153" t="str">
        <f>IF(AND(I4153&gt;600,I4153&lt;=1000),"600-1000CC",IF(AND(I4153&gt;1000,I4153&lt;=2000),"1000-2000CC",IF(AND(I4153&gt;2000,I4153&lt;=3000),"2000-3000CC",IF(AND(I4153&gt;3000,I4153&lt;=4000),"3000-4000CC",IF(AND(I4153&gt;4000,I4153&lt;=5000),"4000-5000CC",IF(AND(I4153&gt;5000,I4153&lt;=6000),"&gt;5000CC"))))))</f>
        <v>600-1000CC</v>
      </c>
    </row>
    <row r="4154" spans="1:11" x14ac:dyDescent="0.3">
      <c r="A4154">
        <v>4206</v>
      </c>
      <c r="B4154" t="s">
        <v>1704</v>
      </c>
      <c r="C4154" s="10">
        <v>3.12</v>
      </c>
      <c r="D4154" s="3">
        <v>104304</v>
      </c>
      <c r="E4154" t="s">
        <v>7</v>
      </c>
      <c r="F4154" t="s">
        <v>8</v>
      </c>
      <c r="G4154" t="s">
        <v>9</v>
      </c>
      <c r="H4154">
        <v>2014</v>
      </c>
      <c r="I4154">
        <v>3996</v>
      </c>
      <c r="J4154" t="s">
        <v>10</v>
      </c>
      <c r="K4154" t="str">
        <f>IF(AND(I4154&gt;600,I4154&lt;=1000),"600-1000CC",IF(AND(I4154&gt;1000,I4154&lt;=2000),"1000-2000CC",IF(AND(I4154&gt;2000,I4154&lt;=3000),"2000-3000CC",IF(AND(I4154&gt;3000,I4154&lt;=4000),"3000-4000CC",IF(AND(I4154&gt;4000,I4154&lt;=5000),"4000-5000CC",IF(AND(I4154&gt;5000,I4154&lt;=6000),"&gt;5000CC"))))))</f>
        <v>3000-4000CC</v>
      </c>
    </row>
    <row r="4155" spans="1:11" x14ac:dyDescent="0.3">
      <c r="A4155">
        <v>21</v>
      </c>
      <c r="B4155" t="s">
        <v>33</v>
      </c>
      <c r="C4155" s="10">
        <v>3.11</v>
      </c>
      <c r="D4155" s="3">
        <v>48872</v>
      </c>
      <c r="E4155" t="s">
        <v>12</v>
      </c>
      <c r="F4155" t="s">
        <v>8</v>
      </c>
      <c r="G4155" t="s">
        <v>9</v>
      </c>
      <c r="H4155">
        <v>2017</v>
      </c>
      <c r="I4155">
        <v>799</v>
      </c>
      <c r="J4155" t="s">
        <v>10</v>
      </c>
      <c r="K4155" t="str">
        <f>IF(AND(I4155&gt;600,I4155&lt;=1000),"600-1000CC",IF(AND(I4155&gt;1000,I4155&lt;=2000),"1000-2000CC",IF(AND(I4155&gt;2000,I4155&lt;=3000),"2000-3000CC",IF(AND(I4155&gt;3000,I4155&lt;=4000),"3000-4000CC",IF(AND(I4155&gt;4000,I4155&lt;=5000),"4000-5000CC",IF(AND(I4155&gt;5000,I4155&lt;=6000),"&gt;5000CC"))))))</f>
        <v>600-1000CC</v>
      </c>
    </row>
    <row r="4156" spans="1:11" x14ac:dyDescent="0.3">
      <c r="A4156">
        <v>3956</v>
      </c>
      <c r="B4156" t="s">
        <v>79</v>
      </c>
      <c r="C4156" s="10">
        <v>3.11</v>
      </c>
      <c r="D4156" s="3">
        <v>73549</v>
      </c>
      <c r="E4156" t="s">
        <v>12</v>
      </c>
      <c r="F4156" t="s">
        <v>8</v>
      </c>
      <c r="G4156" t="s">
        <v>9</v>
      </c>
      <c r="H4156">
        <v>2016</v>
      </c>
      <c r="I4156">
        <v>1197</v>
      </c>
      <c r="J4156" t="s">
        <v>10</v>
      </c>
      <c r="K4156" t="str">
        <f>IF(AND(I4156&gt;600,I4156&lt;=1000),"600-1000CC",IF(AND(I4156&gt;1000,I4156&lt;=2000),"1000-2000CC",IF(AND(I4156&gt;2000,I4156&lt;=3000),"2000-3000CC",IF(AND(I4156&gt;3000,I4156&lt;=4000),"3000-4000CC",IF(AND(I4156&gt;4000,I4156&lt;=5000),"4000-5000CC",IF(AND(I4156&gt;5000,I4156&lt;=6000),"&gt;5000CC"))))))</f>
        <v>1000-2000CC</v>
      </c>
    </row>
    <row r="4157" spans="1:11" x14ac:dyDescent="0.3">
      <c r="A4157">
        <v>4050</v>
      </c>
      <c r="B4157" t="s">
        <v>79</v>
      </c>
      <c r="C4157" s="10">
        <v>3.11</v>
      </c>
      <c r="D4157" s="3">
        <v>87158</v>
      </c>
      <c r="E4157" t="s">
        <v>12</v>
      </c>
      <c r="F4157" t="s">
        <v>8</v>
      </c>
      <c r="G4157" t="s">
        <v>9</v>
      </c>
      <c r="H4157">
        <v>2016</v>
      </c>
      <c r="I4157">
        <v>2755</v>
      </c>
      <c r="J4157" t="s">
        <v>10</v>
      </c>
      <c r="K4157" t="str">
        <f>IF(AND(I4157&gt;600,I4157&lt;=1000),"600-1000CC",IF(AND(I4157&gt;1000,I4157&lt;=2000),"1000-2000CC",IF(AND(I4157&gt;2000,I4157&lt;=3000),"2000-3000CC",IF(AND(I4157&gt;3000,I4157&lt;=4000),"3000-4000CC",IF(AND(I4157&gt;4000,I4157&lt;=5000),"4000-5000CC",IF(AND(I4157&gt;5000,I4157&lt;=6000),"&gt;5000CC"))))))</f>
        <v>2000-3000CC</v>
      </c>
    </row>
    <row r="4158" spans="1:11" x14ac:dyDescent="0.3">
      <c r="A4158">
        <v>4448</v>
      </c>
      <c r="B4158" t="s">
        <v>79</v>
      </c>
      <c r="C4158" s="10">
        <v>3.11</v>
      </c>
      <c r="D4158" s="3">
        <v>90000</v>
      </c>
      <c r="E4158" t="s">
        <v>12</v>
      </c>
      <c r="F4158" t="s">
        <v>8</v>
      </c>
      <c r="G4158" t="s">
        <v>9</v>
      </c>
      <c r="H4158">
        <v>2013</v>
      </c>
      <c r="I4158">
        <v>1493</v>
      </c>
      <c r="J4158" t="s">
        <v>10</v>
      </c>
      <c r="K4158" t="str">
        <f>IF(AND(I4158&gt;600,I4158&lt;=1000),"600-1000CC",IF(AND(I4158&gt;1000,I4158&lt;=2000),"1000-2000CC",IF(AND(I4158&gt;2000,I4158&lt;=3000),"2000-3000CC",IF(AND(I4158&gt;3000,I4158&lt;=4000),"3000-4000CC",IF(AND(I4158&gt;4000,I4158&lt;=5000),"4000-5000CC",IF(AND(I4158&gt;5000,I4158&lt;=6000),"&gt;5000CC"))))))</f>
        <v>1000-2000CC</v>
      </c>
    </row>
    <row r="4159" spans="1:11" x14ac:dyDescent="0.3">
      <c r="A4159">
        <v>4747</v>
      </c>
      <c r="B4159" t="s">
        <v>232</v>
      </c>
      <c r="C4159" s="10">
        <v>3.11</v>
      </c>
      <c r="D4159" s="3">
        <v>114478</v>
      </c>
      <c r="E4159" t="s">
        <v>12</v>
      </c>
      <c r="F4159" t="s">
        <v>8</v>
      </c>
      <c r="G4159" t="s">
        <v>9</v>
      </c>
      <c r="H4159">
        <v>2017</v>
      </c>
      <c r="I4159">
        <v>1422</v>
      </c>
      <c r="J4159" t="s">
        <v>10</v>
      </c>
      <c r="K4159" t="str">
        <f>IF(AND(I4159&gt;600,I4159&lt;=1000),"600-1000CC",IF(AND(I4159&gt;1000,I4159&lt;=2000),"1000-2000CC",IF(AND(I4159&gt;2000,I4159&lt;=3000),"2000-3000CC",IF(AND(I4159&gt;3000,I4159&lt;=4000),"3000-4000CC",IF(AND(I4159&gt;4000,I4159&lt;=5000),"4000-5000CC",IF(AND(I4159&gt;5000,I4159&lt;=6000),"&gt;5000CC"))))))</f>
        <v>1000-2000CC</v>
      </c>
    </row>
    <row r="4160" spans="1:11" x14ac:dyDescent="0.3">
      <c r="A4160">
        <v>93</v>
      </c>
      <c r="B4160" t="s">
        <v>101</v>
      </c>
      <c r="C4160" s="10">
        <v>3.1</v>
      </c>
      <c r="D4160" s="3">
        <v>160000</v>
      </c>
      <c r="E4160" t="s">
        <v>7</v>
      </c>
      <c r="F4160" t="s">
        <v>8</v>
      </c>
      <c r="G4160" t="s">
        <v>9</v>
      </c>
      <c r="H4160">
        <v>2013</v>
      </c>
      <c r="I4160">
        <v>1396</v>
      </c>
      <c r="J4160" t="s">
        <v>10</v>
      </c>
      <c r="K4160" t="str">
        <f>IF(AND(I4160&gt;600,I4160&lt;=1000),"600-1000CC",IF(AND(I4160&gt;1000,I4160&lt;=2000),"1000-2000CC",IF(AND(I4160&gt;2000,I4160&lt;=3000),"2000-3000CC",IF(AND(I4160&gt;3000,I4160&lt;=4000),"3000-4000CC",IF(AND(I4160&gt;4000,I4160&lt;=5000),"4000-5000CC",IF(AND(I4160&gt;5000,I4160&lt;=6000),"&gt;5000CC"))))))</f>
        <v>1000-2000CC</v>
      </c>
    </row>
    <row r="4161" spans="1:11" x14ac:dyDescent="0.3">
      <c r="A4161">
        <v>215</v>
      </c>
      <c r="B4161" t="s">
        <v>208</v>
      </c>
      <c r="C4161" s="10">
        <v>3.1</v>
      </c>
      <c r="D4161" s="3">
        <v>50000</v>
      </c>
      <c r="E4161" t="s">
        <v>12</v>
      </c>
      <c r="F4161" t="s">
        <v>8</v>
      </c>
      <c r="G4161" t="s">
        <v>9</v>
      </c>
      <c r="H4161">
        <v>2017</v>
      </c>
      <c r="I4161">
        <v>999</v>
      </c>
      <c r="J4161" t="s">
        <v>10</v>
      </c>
      <c r="K4161" t="str">
        <f>IF(AND(I4161&gt;600,I4161&lt;=1000),"600-1000CC",IF(AND(I4161&gt;1000,I4161&lt;=2000),"1000-2000CC",IF(AND(I4161&gt;2000,I4161&lt;=3000),"2000-3000CC",IF(AND(I4161&gt;3000,I4161&lt;=4000),"3000-4000CC",IF(AND(I4161&gt;4000,I4161&lt;=5000),"4000-5000CC",IF(AND(I4161&gt;5000,I4161&lt;=6000),"&gt;5000CC"))))))</f>
        <v>600-1000CC</v>
      </c>
    </row>
    <row r="4162" spans="1:11" x14ac:dyDescent="0.3">
      <c r="A4162">
        <v>268</v>
      </c>
      <c r="B4162" t="s">
        <v>45</v>
      </c>
      <c r="C4162" s="10">
        <v>3.1</v>
      </c>
      <c r="D4162" s="3">
        <v>15000</v>
      </c>
      <c r="E4162" t="s">
        <v>12</v>
      </c>
      <c r="F4162" t="s">
        <v>8</v>
      </c>
      <c r="G4162" t="s">
        <v>9</v>
      </c>
      <c r="H4162">
        <v>2018</v>
      </c>
      <c r="I4162">
        <v>814</v>
      </c>
      <c r="J4162" t="s">
        <v>10</v>
      </c>
      <c r="K4162" t="str">
        <f>IF(AND(I4162&gt;600,I4162&lt;=1000),"600-1000CC",IF(AND(I4162&gt;1000,I4162&lt;=2000),"1000-2000CC",IF(AND(I4162&gt;2000,I4162&lt;=3000),"2000-3000CC",IF(AND(I4162&gt;3000,I4162&lt;=4000),"3000-4000CC",IF(AND(I4162&gt;4000,I4162&lt;=5000),"4000-5000CC",IF(AND(I4162&gt;5000,I4162&lt;=6000),"&gt;5000CC"))))))</f>
        <v>600-1000CC</v>
      </c>
    </row>
    <row r="4163" spans="1:11" x14ac:dyDescent="0.3">
      <c r="A4163">
        <v>432</v>
      </c>
      <c r="B4163" t="s">
        <v>378</v>
      </c>
      <c r="C4163" s="10">
        <v>3.1</v>
      </c>
      <c r="D4163" s="3">
        <v>71000</v>
      </c>
      <c r="E4163" t="s">
        <v>12</v>
      </c>
      <c r="F4163" t="s">
        <v>8</v>
      </c>
      <c r="G4163" t="s">
        <v>27</v>
      </c>
      <c r="H4163">
        <v>2013</v>
      </c>
      <c r="I4163">
        <v>1495</v>
      </c>
      <c r="J4163" t="s">
        <v>10</v>
      </c>
      <c r="K4163" t="str">
        <f>IF(AND(I4163&gt;600,I4163&lt;=1000),"600-1000CC",IF(AND(I4163&gt;1000,I4163&lt;=2000),"1000-2000CC",IF(AND(I4163&gt;2000,I4163&lt;=3000),"2000-3000CC",IF(AND(I4163&gt;3000,I4163&lt;=4000),"3000-4000CC",IF(AND(I4163&gt;4000,I4163&lt;=5000),"4000-5000CC",IF(AND(I4163&gt;5000,I4163&lt;=6000),"&gt;5000CC"))))))</f>
        <v>1000-2000CC</v>
      </c>
    </row>
    <row r="4164" spans="1:11" x14ac:dyDescent="0.3">
      <c r="A4164">
        <v>1886</v>
      </c>
      <c r="B4164" t="s">
        <v>1039</v>
      </c>
      <c r="C4164" s="10">
        <v>3.1</v>
      </c>
      <c r="D4164" s="3">
        <v>90000</v>
      </c>
      <c r="E4164" t="s">
        <v>7</v>
      </c>
      <c r="F4164" t="s">
        <v>8</v>
      </c>
      <c r="G4164" t="s">
        <v>27</v>
      </c>
      <c r="H4164">
        <v>2012</v>
      </c>
      <c r="I4164">
        <v>1497</v>
      </c>
      <c r="J4164" t="s">
        <v>10</v>
      </c>
      <c r="K4164" t="str">
        <f>IF(AND(I4164&gt;600,I4164&lt;=1000),"600-1000CC",IF(AND(I4164&gt;1000,I4164&lt;=2000),"1000-2000CC",IF(AND(I4164&gt;2000,I4164&lt;=3000),"2000-3000CC",IF(AND(I4164&gt;3000,I4164&lt;=4000),"3000-4000CC",IF(AND(I4164&gt;4000,I4164&lt;=5000),"4000-5000CC",IF(AND(I4164&gt;5000,I4164&lt;=6000),"&gt;5000CC"))))))</f>
        <v>1000-2000CC</v>
      </c>
    </row>
    <row r="4165" spans="1:11" x14ac:dyDescent="0.3">
      <c r="A4165">
        <v>2116</v>
      </c>
      <c r="B4165" t="s">
        <v>63</v>
      </c>
      <c r="C4165" s="10">
        <v>3.1</v>
      </c>
      <c r="D4165" s="3">
        <v>15000</v>
      </c>
      <c r="E4165" t="s">
        <v>12</v>
      </c>
      <c r="F4165" t="s">
        <v>13</v>
      </c>
      <c r="G4165" t="s">
        <v>9</v>
      </c>
      <c r="H4165">
        <v>2018</v>
      </c>
      <c r="I4165">
        <v>1995</v>
      </c>
      <c r="J4165" t="s">
        <v>10</v>
      </c>
      <c r="K4165" t="str">
        <f>IF(AND(I4165&gt;600,I4165&lt;=1000),"600-1000CC",IF(AND(I4165&gt;1000,I4165&lt;=2000),"1000-2000CC",IF(AND(I4165&gt;2000,I4165&lt;=3000),"2000-3000CC",IF(AND(I4165&gt;3000,I4165&lt;=4000),"3000-4000CC",IF(AND(I4165&gt;4000,I4165&lt;=5000),"4000-5000CC",IF(AND(I4165&gt;5000,I4165&lt;=6000),"&gt;5000CC"))))))</f>
        <v>1000-2000CC</v>
      </c>
    </row>
    <row r="4166" spans="1:11" x14ac:dyDescent="0.3">
      <c r="A4166">
        <v>2125</v>
      </c>
      <c r="B4166" t="s">
        <v>1121</v>
      </c>
      <c r="C4166" s="10">
        <v>3.1</v>
      </c>
      <c r="D4166" s="3">
        <v>90000</v>
      </c>
      <c r="E4166" t="s">
        <v>7</v>
      </c>
      <c r="F4166" t="s">
        <v>8</v>
      </c>
      <c r="G4166" t="s">
        <v>27</v>
      </c>
      <c r="H4166">
        <v>2011</v>
      </c>
      <c r="I4166">
        <v>1299</v>
      </c>
      <c r="J4166" t="s">
        <v>10</v>
      </c>
      <c r="K4166" t="str">
        <f>IF(AND(I4166&gt;600,I4166&lt;=1000),"600-1000CC",IF(AND(I4166&gt;1000,I4166&lt;=2000),"1000-2000CC",IF(AND(I4166&gt;2000,I4166&lt;=3000),"2000-3000CC",IF(AND(I4166&gt;3000,I4166&lt;=4000),"3000-4000CC",IF(AND(I4166&gt;4000,I4166&lt;=5000),"4000-5000CC",IF(AND(I4166&gt;5000,I4166&lt;=6000),"&gt;5000CC"))))))</f>
        <v>1000-2000CC</v>
      </c>
    </row>
    <row r="4167" spans="1:11" x14ac:dyDescent="0.3">
      <c r="A4167">
        <v>2398</v>
      </c>
      <c r="B4167" t="s">
        <v>79</v>
      </c>
      <c r="C4167" s="10">
        <v>3.1</v>
      </c>
      <c r="D4167" s="3">
        <v>89034</v>
      </c>
      <c r="E4167" t="s">
        <v>12</v>
      </c>
      <c r="F4167" t="s">
        <v>8</v>
      </c>
      <c r="G4167" t="s">
        <v>9</v>
      </c>
      <c r="H4167">
        <v>2014</v>
      </c>
      <c r="I4167">
        <v>998</v>
      </c>
      <c r="J4167" t="s">
        <v>10</v>
      </c>
      <c r="K4167" t="str">
        <f>IF(AND(I4167&gt;600,I4167&lt;=1000),"600-1000CC",IF(AND(I4167&gt;1000,I4167&lt;=2000),"1000-2000CC",IF(AND(I4167&gt;2000,I4167&lt;=3000),"2000-3000CC",IF(AND(I4167&gt;3000,I4167&lt;=4000),"3000-4000CC",IF(AND(I4167&gt;4000,I4167&lt;=5000),"4000-5000CC",IF(AND(I4167&gt;5000,I4167&lt;=6000),"&gt;5000CC"))))))</f>
        <v>600-1000CC</v>
      </c>
    </row>
    <row r="4168" spans="1:11" x14ac:dyDescent="0.3">
      <c r="A4168">
        <v>2494</v>
      </c>
      <c r="B4168" t="s">
        <v>1098</v>
      </c>
      <c r="C4168" s="10">
        <v>3.1</v>
      </c>
      <c r="D4168" s="3">
        <v>55000</v>
      </c>
      <c r="E4168" t="s">
        <v>12</v>
      </c>
      <c r="F4168" t="s">
        <v>8</v>
      </c>
      <c r="G4168" t="s">
        <v>9</v>
      </c>
      <c r="H4168">
        <v>2012</v>
      </c>
      <c r="I4168">
        <v>1591</v>
      </c>
      <c r="J4168" t="s">
        <v>10</v>
      </c>
      <c r="K4168" t="str">
        <f>IF(AND(I4168&gt;600,I4168&lt;=1000),"600-1000CC",IF(AND(I4168&gt;1000,I4168&lt;=2000),"1000-2000CC",IF(AND(I4168&gt;2000,I4168&lt;=3000),"2000-3000CC",IF(AND(I4168&gt;3000,I4168&lt;=4000),"3000-4000CC",IF(AND(I4168&gt;4000,I4168&lt;=5000),"4000-5000CC",IF(AND(I4168&gt;5000,I4168&lt;=6000),"&gt;5000CC"))))))</f>
        <v>1000-2000CC</v>
      </c>
    </row>
    <row r="4169" spans="1:11" x14ac:dyDescent="0.3">
      <c r="A4169">
        <v>2618</v>
      </c>
      <c r="B4169" t="s">
        <v>1298</v>
      </c>
      <c r="C4169" s="10">
        <v>3.1</v>
      </c>
      <c r="D4169" s="3">
        <v>50000</v>
      </c>
      <c r="E4169" t="s">
        <v>12</v>
      </c>
      <c r="F4169" t="s">
        <v>8</v>
      </c>
      <c r="G4169" t="s">
        <v>9</v>
      </c>
      <c r="H4169">
        <v>2018</v>
      </c>
      <c r="I4169">
        <v>1197</v>
      </c>
      <c r="J4169" t="s">
        <v>61</v>
      </c>
      <c r="K4169" t="str">
        <f>IF(AND(I4169&gt;600,I4169&lt;=1000),"600-1000CC",IF(AND(I4169&gt;1000,I4169&lt;=2000),"1000-2000CC",IF(AND(I4169&gt;2000,I4169&lt;=3000),"2000-3000CC",IF(AND(I4169&gt;3000,I4169&lt;=4000),"3000-4000CC",IF(AND(I4169&gt;4000,I4169&lt;=5000),"4000-5000CC",IF(AND(I4169&gt;5000,I4169&lt;=6000),"&gt;5000CC"))))))</f>
        <v>1000-2000CC</v>
      </c>
    </row>
    <row r="4170" spans="1:11" x14ac:dyDescent="0.3">
      <c r="A4170">
        <v>3056</v>
      </c>
      <c r="B4170" t="s">
        <v>1355</v>
      </c>
      <c r="C4170" s="10">
        <v>3.1</v>
      </c>
      <c r="D4170" s="3">
        <v>70000</v>
      </c>
      <c r="E4170" t="s">
        <v>7</v>
      </c>
      <c r="F4170" t="s">
        <v>8</v>
      </c>
      <c r="G4170" t="s">
        <v>27</v>
      </c>
      <c r="H4170">
        <v>2015</v>
      </c>
      <c r="I4170">
        <v>2494</v>
      </c>
      <c r="J4170" t="s">
        <v>10</v>
      </c>
      <c r="K4170" t="str">
        <f>IF(AND(I4170&gt;600,I4170&lt;=1000),"600-1000CC",IF(AND(I4170&gt;1000,I4170&lt;=2000),"1000-2000CC",IF(AND(I4170&gt;2000,I4170&lt;=3000),"2000-3000CC",IF(AND(I4170&gt;3000,I4170&lt;=4000),"3000-4000CC",IF(AND(I4170&gt;4000,I4170&lt;=5000),"4000-5000CC",IF(AND(I4170&gt;5000,I4170&lt;=6000),"&gt;5000CC"))))))</f>
        <v>2000-3000CC</v>
      </c>
    </row>
    <row r="4171" spans="1:11" x14ac:dyDescent="0.3">
      <c r="A4171">
        <v>3130</v>
      </c>
      <c r="B4171" t="s">
        <v>1441</v>
      </c>
      <c r="C4171" s="10">
        <v>3.1</v>
      </c>
      <c r="D4171" s="3">
        <v>90000</v>
      </c>
      <c r="E4171" t="s">
        <v>7</v>
      </c>
      <c r="F4171" t="s">
        <v>8</v>
      </c>
      <c r="G4171" t="s">
        <v>27</v>
      </c>
      <c r="H4171">
        <v>2009</v>
      </c>
      <c r="I4171">
        <v>1199</v>
      </c>
      <c r="J4171" t="s">
        <v>10</v>
      </c>
      <c r="K4171" t="str">
        <f>IF(AND(I4171&gt;600,I4171&lt;=1000),"600-1000CC",IF(AND(I4171&gt;1000,I4171&lt;=2000),"1000-2000CC",IF(AND(I4171&gt;2000,I4171&lt;=3000),"2000-3000CC",IF(AND(I4171&gt;3000,I4171&lt;=4000),"3000-4000CC",IF(AND(I4171&gt;4000,I4171&lt;=5000),"4000-5000CC",IF(AND(I4171&gt;5000,I4171&lt;=6000),"&gt;5000CC"))))))</f>
        <v>1000-2000CC</v>
      </c>
    </row>
    <row r="4172" spans="1:11" x14ac:dyDescent="0.3">
      <c r="A4172">
        <v>3390</v>
      </c>
      <c r="B4172" t="s">
        <v>638</v>
      </c>
      <c r="C4172" s="10">
        <v>3.1</v>
      </c>
      <c r="D4172" s="3">
        <v>70000</v>
      </c>
      <c r="E4172" t="s">
        <v>7</v>
      </c>
      <c r="F4172" t="s">
        <v>8</v>
      </c>
      <c r="G4172" t="s">
        <v>75</v>
      </c>
      <c r="H4172">
        <v>2014</v>
      </c>
      <c r="I4172">
        <v>999</v>
      </c>
      <c r="J4172" t="s">
        <v>10</v>
      </c>
      <c r="K4172" t="str">
        <f>IF(AND(I4172&gt;600,I4172&lt;=1000),"600-1000CC",IF(AND(I4172&gt;1000,I4172&lt;=2000),"1000-2000CC",IF(AND(I4172&gt;2000,I4172&lt;=3000),"2000-3000CC",IF(AND(I4172&gt;3000,I4172&lt;=4000),"3000-4000CC",IF(AND(I4172&gt;4000,I4172&lt;=5000),"4000-5000CC",IF(AND(I4172&gt;5000,I4172&lt;=6000),"&gt;5000CC"))))))</f>
        <v>600-1000CC</v>
      </c>
    </row>
    <row r="4173" spans="1:11" x14ac:dyDescent="0.3">
      <c r="A4173">
        <v>3571</v>
      </c>
      <c r="B4173" t="s">
        <v>247</v>
      </c>
      <c r="C4173" s="10">
        <v>3.1</v>
      </c>
      <c r="D4173" s="3">
        <v>23000</v>
      </c>
      <c r="E4173" t="s">
        <v>12</v>
      </c>
      <c r="F4173" t="s">
        <v>8</v>
      </c>
      <c r="G4173" t="s">
        <v>9</v>
      </c>
      <c r="H4173">
        <v>2015</v>
      </c>
      <c r="I4173">
        <v>2179</v>
      </c>
      <c r="J4173" t="s">
        <v>10</v>
      </c>
      <c r="K4173" t="str">
        <f>IF(AND(I4173&gt;600,I4173&lt;=1000),"600-1000CC",IF(AND(I4173&gt;1000,I4173&lt;=2000),"1000-2000CC",IF(AND(I4173&gt;2000,I4173&lt;=3000),"2000-3000CC",IF(AND(I4173&gt;3000,I4173&lt;=4000),"3000-4000CC",IF(AND(I4173&gt;4000,I4173&lt;=5000),"4000-5000CC",IF(AND(I4173&gt;5000,I4173&lt;=6000),"&gt;5000CC"))))))</f>
        <v>2000-3000CC</v>
      </c>
    </row>
    <row r="4174" spans="1:11" x14ac:dyDescent="0.3">
      <c r="A4174">
        <v>3680</v>
      </c>
      <c r="B4174" t="s">
        <v>46</v>
      </c>
      <c r="C4174" s="10">
        <v>3.1</v>
      </c>
      <c r="D4174" s="3">
        <v>35000</v>
      </c>
      <c r="E4174" t="s">
        <v>12</v>
      </c>
      <c r="F4174" t="s">
        <v>8</v>
      </c>
      <c r="G4174" t="s">
        <v>27</v>
      </c>
      <c r="H4174">
        <v>2020</v>
      </c>
      <c r="I4174">
        <v>1497</v>
      </c>
      <c r="J4174" t="s">
        <v>10</v>
      </c>
      <c r="K4174" t="str">
        <f>IF(AND(I4174&gt;600,I4174&lt;=1000),"600-1000CC",IF(AND(I4174&gt;1000,I4174&lt;=2000),"1000-2000CC",IF(AND(I4174&gt;2000,I4174&lt;=3000),"2000-3000CC",IF(AND(I4174&gt;3000,I4174&lt;=4000),"3000-4000CC",IF(AND(I4174&gt;4000,I4174&lt;=5000),"4000-5000CC",IF(AND(I4174&gt;5000,I4174&lt;=6000),"&gt;5000CC"))))))</f>
        <v>1000-2000CC</v>
      </c>
    </row>
    <row r="4175" spans="1:11" x14ac:dyDescent="0.3">
      <c r="A4175">
        <v>3818</v>
      </c>
      <c r="B4175" t="s">
        <v>284</v>
      </c>
      <c r="C4175" s="10">
        <v>3.1</v>
      </c>
      <c r="D4175" s="3">
        <v>60000</v>
      </c>
      <c r="E4175" t="s">
        <v>12</v>
      </c>
      <c r="F4175" t="s">
        <v>8</v>
      </c>
      <c r="G4175" t="s">
        <v>9</v>
      </c>
      <c r="H4175">
        <v>2014</v>
      </c>
      <c r="I4175">
        <v>1596</v>
      </c>
      <c r="J4175" t="s">
        <v>10</v>
      </c>
      <c r="K4175" t="str">
        <f>IF(AND(I4175&gt;600,I4175&lt;=1000),"600-1000CC",IF(AND(I4175&gt;1000,I4175&lt;=2000),"1000-2000CC",IF(AND(I4175&gt;2000,I4175&lt;=3000),"2000-3000CC",IF(AND(I4175&gt;3000,I4175&lt;=4000),"3000-4000CC",IF(AND(I4175&gt;4000,I4175&lt;=5000),"4000-5000CC",IF(AND(I4175&gt;5000,I4175&lt;=6000),"&gt;5000CC"))))))</f>
        <v>1000-2000CC</v>
      </c>
    </row>
    <row r="4176" spans="1:11" x14ac:dyDescent="0.3">
      <c r="A4176">
        <v>3827</v>
      </c>
      <c r="B4176" t="s">
        <v>1624</v>
      </c>
      <c r="C4176" s="10">
        <v>3.1</v>
      </c>
      <c r="D4176" s="3">
        <v>50000</v>
      </c>
      <c r="E4176" t="s">
        <v>12</v>
      </c>
      <c r="F4176" t="s">
        <v>8</v>
      </c>
      <c r="G4176" t="s">
        <v>75</v>
      </c>
      <c r="H4176">
        <v>2013</v>
      </c>
      <c r="I4176">
        <v>1248</v>
      </c>
      <c r="J4176" t="s">
        <v>10</v>
      </c>
      <c r="K4176" t="str">
        <f>IF(AND(I4176&gt;600,I4176&lt;=1000),"600-1000CC",IF(AND(I4176&gt;1000,I4176&lt;=2000),"1000-2000CC",IF(AND(I4176&gt;2000,I4176&lt;=3000),"2000-3000CC",IF(AND(I4176&gt;3000,I4176&lt;=4000),"3000-4000CC",IF(AND(I4176&gt;4000,I4176&lt;=5000),"4000-5000CC",IF(AND(I4176&gt;5000,I4176&lt;=6000),"&gt;5000CC"))))))</f>
        <v>1000-2000CC</v>
      </c>
    </row>
    <row r="4177" spans="1:11" x14ac:dyDescent="0.3">
      <c r="A4177">
        <v>3829</v>
      </c>
      <c r="B4177" t="s">
        <v>276</v>
      </c>
      <c r="C4177" s="10">
        <v>3.1</v>
      </c>
      <c r="D4177" s="3">
        <v>100000</v>
      </c>
      <c r="E4177" t="s">
        <v>7</v>
      </c>
      <c r="F4177" t="s">
        <v>8</v>
      </c>
      <c r="G4177" t="s">
        <v>27</v>
      </c>
      <c r="H4177">
        <v>2012</v>
      </c>
      <c r="I4177">
        <v>1248</v>
      </c>
      <c r="J4177" t="s">
        <v>10</v>
      </c>
      <c r="K4177" t="str">
        <f>IF(AND(I4177&gt;600,I4177&lt;=1000),"600-1000CC",IF(AND(I4177&gt;1000,I4177&lt;=2000),"1000-2000CC",IF(AND(I4177&gt;2000,I4177&lt;=3000),"2000-3000CC",IF(AND(I4177&gt;3000,I4177&lt;=4000),"3000-4000CC",IF(AND(I4177&gt;4000,I4177&lt;=5000),"4000-5000CC",IF(AND(I4177&gt;5000,I4177&lt;=6000),"&gt;5000CC"))))))</f>
        <v>1000-2000CC</v>
      </c>
    </row>
    <row r="4178" spans="1:11" x14ac:dyDescent="0.3">
      <c r="A4178">
        <v>3903</v>
      </c>
      <c r="B4178" t="s">
        <v>490</v>
      </c>
      <c r="C4178" s="10">
        <v>3.1</v>
      </c>
      <c r="D4178" s="3">
        <v>120000</v>
      </c>
      <c r="E4178" t="s">
        <v>12</v>
      </c>
      <c r="F4178" t="s">
        <v>8</v>
      </c>
      <c r="G4178" t="s">
        <v>27</v>
      </c>
      <c r="H4178">
        <v>2014</v>
      </c>
      <c r="I4178">
        <v>1197</v>
      </c>
      <c r="J4178" t="s">
        <v>10</v>
      </c>
      <c r="K4178" t="str">
        <f>IF(AND(I4178&gt;600,I4178&lt;=1000),"600-1000CC",IF(AND(I4178&gt;1000,I4178&lt;=2000),"1000-2000CC",IF(AND(I4178&gt;2000,I4178&lt;=3000),"2000-3000CC",IF(AND(I4178&gt;3000,I4178&lt;=4000),"3000-4000CC",IF(AND(I4178&gt;4000,I4178&lt;=5000),"4000-5000CC",IF(AND(I4178&gt;5000,I4178&lt;=6000),"&gt;5000CC"))))))</f>
        <v>1000-2000CC</v>
      </c>
    </row>
    <row r="4179" spans="1:11" x14ac:dyDescent="0.3">
      <c r="A4179">
        <v>4837</v>
      </c>
      <c r="B4179" t="s">
        <v>399</v>
      </c>
      <c r="C4179" s="10">
        <v>3.1</v>
      </c>
      <c r="D4179" s="3">
        <v>42101</v>
      </c>
      <c r="E4179" t="s">
        <v>12</v>
      </c>
      <c r="F4179" t="s">
        <v>8</v>
      </c>
      <c r="G4179" t="s">
        <v>9</v>
      </c>
      <c r="H4179">
        <v>2015</v>
      </c>
      <c r="I4179">
        <v>1984</v>
      </c>
      <c r="J4179" t="s">
        <v>10</v>
      </c>
      <c r="K4179" t="str">
        <f>IF(AND(I4179&gt;600,I4179&lt;=1000),"600-1000CC",IF(AND(I4179&gt;1000,I4179&lt;=2000),"1000-2000CC",IF(AND(I4179&gt;2000,I4179&lt;=3000),"2000-3000CC",IF(AND(I4179&gt;3000,I4179&lt;=4000),"3000-4000CC",IF(AND(I4179&gt;4000,I4179&lt;=5000),"4000-5000CC",IF(AND(I4179&gt;5000,I4179&lt;=6000),"&gt;5000CC"))))))</f>
        <v>1000-2000CC</v>
      </c>
    </row>
    <row r="4180" spans="1:11" x14ac:dyDescent="0.3">
      <c r="A4180">
        <v>3000</v>
      </c>
      <c r="B4180" t="s">
        <v>715</v>
      </c>
      <c r="C4180" s="10">
        <v>3.09</v>
      </c>
      <c r="D4180" s="3">
        <v>94128</v>
      </c>
      <c r="E4180" t="s">
        <v>12</v>
      </c>
      <c r="F4180" t="s">
        <v>8</v>
      </c>
      <c r="G4180" t="s">
        <v>9</v>
      </c>
      <c r="H4180">
        <v>2018</v>
      </c>
      <c r="I4180">
        <v>998</v>
      </c>
      <c r="J4180" t="s">
        <v>10</v>
      </c>
      <c r="K4180" t="str">
        <f>IF(AND(I4180&gt;600,I4180&lt;=1000),"600-1000CC",IF(AND(I4180&gt;1000,I4180&lt;=2000),"1000-2000CC",IF(AND(I4180&gt;2000,I4180&lt;=3000),"2000-3000CC",IF(AND(I4180&gt;3000,I4180&lt;=4000),"3000-4000CC",IF(AND(I4180&gt;4000,I4180&lt;=5000),"4000-5000CC",IF(AND(I4180&gt;5000,I4180&lt;=6000),"&gt;5000CC"))))))</f>
        <v>600-1000CC</v>
      </c>
    </row>
    <row r="4181" spans="1:11" x14ac:dyDescent="0.3">
      <c r="A4181">
        <v>3402</v>
      </c>
      <c r="B4181" t="s">
        <v>1224</v>
      </c>
      <c r="C4181" s="10">
        <v>3.09</v>
      </c>
      <c r="D4181" s="3">
        <v>45095</v>
      </c>
      <c r="E4181" t="s">
        <v>12</v>
      </c>
      <c r="F4181" t="s">
        <v>13</v>
      </c>
      <c r="G4181" t="s">
        <v>9</v>
      </c>
      <c r="H4181">
        <v>2017</v>
      </c>
      <c r="I4181">
        <v>1248</v>
      </c>
      <c r="J4181" t="s">
        <v>10</v>
      </c>
      <c r="K4181" t="str">
        <f>IF(AND(I4181&gt;600,I4181&lt;=1000),"600-1000CC",IF(AND(I4181&gt;1000,I4181&lt;=2000),"1000-2000CC",IF(AND(I4181&gt;2000,I4181&lt;=3000),"2000-3000CC",IF(AND(I4181&gt;3000,I4181&lt;=4000),"3000-4000CC",IF(AND(I4181&gt;4000,I4181&lt;=5000),"4000-5000CC",IF(AND(I4181&gt;5000,I4181&lt;=6000),"&gt;5000CC"))))))</f>
        <v>1000-2000CC</v>
      </c>
    </row>
    <row r="4182" spans="1:11" x14ac:dyDescent="0.3">
      <c r="A4182">
        <v>3966</v>
      </c>
      <c r="B4182" t="s">
        <v>1666</v>
      </c>
      <c r="C4182" s="10">
        <v>3.09</v>
      </c>
      <c r="D4182" s="3">
        <v>11231</v>
      </c>
      <c r="E4182" t="s">
        <v>12</v>
      </c>
      <c r="F4182" t="s">
        <v>8</v>
      </c>
      <c r="G4182" t="s">
        <v>9</v>
      </c>
      <c r="H4182">
        <v>2015</v>
      </c>
      <c r="I4182">
        <v>2477</v>
      </c>
      <c r="J4182" t="s">
        <v>10</v>
      </c>
      <c r="K4182" t="str">
        <f>IF(AND(I4182&gt;600,I4182&lt;=1000),"600-1000CC",IF(AND(I4182&gt;1000,I4182&lt;=2000),"1000-2000CC",IF(AND(I4182&gt;2000,I4182&lt;=3000),"2000-3000CC",IF(AND(I4182&gt;3000,I4182&lt;=4000),"3000-4000CC",IF(AND(I4182&gt;4000,I4182&lt;=5000),"4000-5000CC",IF(AND(I4182&gt;5000,I4182&lt;=6000),"&gt;5000CC"))))))</f>
        <v>2000-3000CC</v>
      </c>
    </row>
    <row r="4183" spans="1:11" x14ac:dyDescent="0.3">
      <c r="A4183">
        <v>4887</v>
      </c>
      <c r="B4183" t="s">
        <v>888</v>
      </c>
      <c r="C4183" s="10">
        <v>3.09</v>
      </c>
      <c r="D4183" s="3">
        <v>107868</v>
      </c>
      <c r="E4183" t="s">
        <v>7</v>
      </c>
      <c r="F4183" t="s">
        <v>8</v>
      </c>
      <c r="G4183" t="s">
        <v>9</v>
      </c>
      <c r="H4183">
        <v>2014</v>
      </c>
      <c r="I4183">
        <v>1199</v>
      </c>
      <c r="J4183" t="s">
        <v>10</v>
      </c>
      <c r="K4183" t="str">
        <f>IF(AND(I4183&gt;600,I4183&lt;=1000),"600-1000CC",IF(AND(I4183&gt;1000,I4183&lt;=2000),"1000-2000CC",IF(AND(I4183&gt;2000,I4183&lt;=3000),"2000-3000CC",IF(AND(I4183&gt;3000,I4183&lt;=4000),"3000-4000CC",IF(AND(I4183&gt;4000,I4183&lt;=5000),"4000-5000CC",IF(AND(I4183&gt;5000,I4183&lt;=6000),"&gt;5000CC"))))))</f>
        <v>1000-2000CC</v>
      </c>
    </row>
    <row r="4184" spans="1:11" x14ac:dyDescent="0.3">
      <c r="A4184">
        <v>5069</v>
      </c>
      <c r="B4184" t="s">
        <v>354</v>
      </c>
      <c r="C4184" s="10">
        <v>3.09</v>
      </c>
      <c r="D4184" s="3">
        <v>49446</v>
      </c>
      <c r="E4184" t="s">
        <v>12</v>
      </c>
      <c r="F4184" t="s">
        <v>8</v>
      </c>
      <c r="G4184" t="s">
        <v>9</v>
      </c>
      <c r="H4184">
        <v>2017</v>
      </c>
      <c r="I4184">
        <v>796</v>
      </c>
      <c r="J4184" t="s">
        <v>10</v>
      </c>
      <c r="K4184" t="str">
        <f>IF(AND(I4184&gt;600,I4184&lt;=1000),"600-1000CC",IF(AND(I4184&gt;1000,I4184&lt;=2000),"1000-2000CC",IF(AND(I4184&gt;2000,I4184&lt;=3000),"2000-3000CC",IF(AND(I4184&gt;3000,I4184&lt;=4000),"3000-4000CC",IF(AND(I4184&gt;4000,I4184&lt;=5000),"4000-5000CC",IF(AND(I4184&gt;5000,I4184&lt;=6000),"&gt;5000CC"))))))</f>
        <v>600-1000CC</v>
      </c>
    </row>
    <row r="4185" spans="1:11" x14ac:dyDescent="0.3">
      <c r="A4185">
        <v>5190</v>
      </c>
      <c r="B4185" t="s">
        <v>354</v>
      </c>
      <c r="C4185" s="10">
        <v>3.09</v>
      </c>
      <c r="D4185" s="3">
        <v>34851</v>
      </c>
      <c r="E4185" t="s">
        <v>12</v>
      </c>
      <c r="F4185" t="s">
        <v>8</v>
      </c>
      <c r="G4185" t="s">
        <v>27</v>
      </c>
      <c r="H4185">
        <v>2017</v>
      </c>
      <c r="I4185">
        <v>998</v>
      </c>
      <c r="J4185" t="s">
        <v>10</v>
      </c>
      <c r="K4185" t="str">
        <f>IF(AND(I4185&gt;600,I4185&lt;=1000),"600-1000CC",IF(AND(I4185&gt;1000,I4185&lt;=2000),"1000-2000CC",IF(AND(I4185&gt;2000,I4185&lt;=3000),"2000-3000CC",IF(AND(I4185&gt;3000,I4185&lt;=4000),"3000-4000CC",IF(AND(I4185&gt;4000,I4185&lt;=5000),"4000-5000CC",IF(AND(I4185&gt;5000,I4185&lt;=6000),"&gt;5000CC"))))))</f>
        <v>600-1000CC</v>
      </c>
    </row>
    <row r="4186" spans="1:11" x14ac:dyDescent="0.3">
      <c r="A4186">
        <v>4462</v>
      </c>
      <c r="B4186" t="s">
        <v>1283</v>
      </c>
      <c r="C4186" s="10">
        <v>3.08</v>
      </c>
      <c r="D4186" s="3">
        <v>80000</v>
      </c>
      <c r="E4186" t="s">
        <v>12</v>
      </c>
      <c r="F4186" t="s">
        <v>13</v>
      </c>
      <c r="G4186" t="s">
        <v>75</v>
      </c>
      <c r="H4186">
        <v>2017</v>
      </c>
      <c r="I4186">
        <v>624</v>
      </c>
      <c r="J4186" t="s">
        <v>10</v>
      </c>
      <c r="K4186" t="str">
        <f>IF(AND(I4186&gt;600,I4186&lt;=1000),"600-1000CC",IF(AND(I4186&gt;1000,I4186&lt;=2000),"1000-2000CC",IF(AND(I4186&gt;2000,I4186&lt;=3000),"2000-3000CC",IF(AND(I4186&gt;3000,I4186&lt;=4000),"3000-4000CC",IF(AND(I4186&gt;4000,I4186&lt;=5000),"4000-5000CC",IF(AND(I4186&gt;5000,I4186&lt;=6000),"&gt;5000CC"))))))</f>
        <v>600-1000CC</v>
      </c>
    </row>
    <row r="4187" spans="1:11" x14ac:dyDescent="0.3">
      <c r="A4187">
        <v>4598</v>
      </c>
      <c r="B4187" t="s">
        <v>945</v>
      </c>
      <c r="C4187" s="10">
        <v>3.08</v>
      </c>
      <c r="D4187" s="3">
        <v>77613</v>
      </c>
      <c r="E4187" t="s">
        <v>12</v>
      </c>
      <c r="F4187" t="s">
        <v>13</v>
      </c>
      <c r="G4187" t="s">
        <v>75</v>
      </c>
      <c r="H4187">
        <v>2010</v>
      </c>
      <c r="I4187">
        <v>1956</v>
      </c>
      <c r="J4187" t="s">
        <v>10</v>
      </c>
      <c r="K4187" t="str">
        <f>IF(AND(I4187&gt;600,I4187&lt;=1000),"600-1000CC",IF(AND(I4187&gt;1000,I4187&lt;=2000),"1000-2000CC",IF(AND(I4187&gt;2000,I4187&lt;=3000),"2000-3000CC",IF(AND(I4187&gt;3000,I4187&lt;=4000),"3000-4000CC",IF(AND(I4187&gt;4000,I4187&lt;=5000),"4000-5000CC",IF(AND(I4187&gt;5000,I4187&lt;=6000),"&gt;5000CC"))))))</f>
        <v>1000-2000CC</v>
      </c>
    </row>
    <row r="4188" spans="1:11" x14ac:dyDescent="0.3">
      <c r="A4188">
        <v>5130</v>
      </c>
      <c r="B4188" t="s">
        <v>513</v>
      </c>
      <c r="C4188" s="10">
        <v>3.08</v>
      </c>
      <c r="D4188" s="3">
        <v>36550</v>
      </c>
      <c r="E4188" t="s">
        <v>12</v>
      </c>
      <c r="F4188" t="s">
        <v>8</v>
      </c>
      <c r="G4188" t="s">
        <v>9</v>
      </c>
      <c r="H4188">
        <v>2012</v>
      </c>
      <c r="I4188">
        <v>1086</v>
      </c>
      <c r="J4188" t="s">
        <v>10</v>
      </c>
      <c r="K4188" t="str">
        <f>IF(AND(I4188&gt;600,I4188&lt;=1000),"600-1000CC",IF(AND(I4188&gt;1000,I4188&lt;=2000),"1000-2000CC",IF(AND(I4188&gt;2000,I4188&lt;=3000),"2000-3000CC",IF(AND(I4188&gt;3000,I4188&lt;=4000),"3000-4000CC",IF(AND(I4188&gt;4000,I4188&lt;=5000),"4000-5000CC",IF(AND(I4188&gt;5000,I4188&lt;=6000),"&gt;5000CC"))))))</f>
        <v>1000-2000CC</v>
      </c>
    </row>
    <row r="4189" spans="1:11" x14ac:dyDescent="0.3">
      <c r="A4189">
        <v>1174</v>
      </c>
      <c r="B4189" t="s">
        <v>46</v>
      </c>
      <c r="C4189" s="10">
        <v>3.07</v>
      </c>
      <c r="D4189" s="3">
        <v>31458</v>
      </c>
      <c r="E4189" t="s">
        <v>12</v>
      </c>
      <c r="F4189" t="s">
        <v>8</v>
      </c>
      <c r="G4189" t="s">
        <v>9</v>
      </c>
      <c r="H4189">
        <v>2021</v>
      </c>
      <c r="I4189">
        <v>1582</v>
      </c>
      <c r="J4189" t="s">
        <v>10</v>
      </c>
      <c r="K4189" t="str">
        <f>IF(AND(I4189&gt;600,I4189&lt;=1000),"600-1000CC",IF(AND(I4189&gt;1000,I4189&lt;=2000),"1000-2000CC",IF(AND(I4189&gt;2000,I4189&lt;=3000),"2000-3000CC",IF(AND(I4189&gt;3000,I4189&lt;=4000),"3000-4000CC",IF(AND(I4189&gt;4000,I4189&lt;=5000),"4000-5000CC",IF(AND(I4189&gt;5000,I4189&lt;=6000),"&gt;5000CC"))))))</f>
        <v>1000-2000CC</v>
      </c>
    </row>
    <row r="4190" spans="1:11" x14ac:dyDescent="0.3">
      <c r="A4190">
        <v>1481</v>
      </c>
      <c r="B4190" t="s">
        <v>46</v>
      </c>
      <c r="C4190" s="10">
        <v>3.07</v>
      </c>
      <c r="D4190" s="3">
        <v>31458</v>
      </c>
      <c r="E4190" t="s">
        <v>12</v>
      </c>
      <c r="F4190" t="s">
        <v>8</v>
      </c>
      <c r="G4190" t="s">
        <v>9</v>
      </c>
      <c r="H4190">
        <v>2021</v>
      </c>
      <c r="I4190">
        <v>998</v>
      </c>
      <c r="J4190" t="s">
        <v>10</v>
      </c>
      <c r="K4190" t="str">
        <f>IF(AND(I4190&gt;600,I4190&lt;=1000),"600-1000CC",IF(AND(I4190&gt;1000,I4190&lt;=2000),"1000-2000CC",IF(AND(I4190&gt;2000,I4190&lt;=3000),"2000-3000CC",IF(AND(I4190&gt;3000,I4190&lt;=4000),"3000-4000CC",IF(AND(I4190&gt;4000,I4190&lt;=5000),"4000-5000CC",IF(AND(I4190&gt;5000,I4190&lt;=6000),"&gt;5000CC"))))))</f>
        <v>600-1000CC</v>
      </c>
    </row>
    <row r="4191" spans="1:11" x14ac:dyDescent="0.3">
      <c r="A4191">
        <v>2776</v>
      </c>
      <c r="B4191" t="s">
        <v>490</v>
      </c>
      <c r="C4191" s="10">
        <v>3.07</v>
      </c>
      <c r="D4191" s="3">
        <v>76279</v>
      </c>
      <c r="E4191" t="s">
        <v>12</v>
      </c>
      <c r="F4191" t="s">
        <v>8</v>
      </c>
      <c r="G4191" t="s">
        <v>27</v>
      </c>
      <c r="H4191">
        <v>2014</v>
      </c>
      <c r="I4191">
        <v>995</v>
      </c>
      <c r="J4191" t="s">
        <v>10</v>
      </c>
      <c r="K4191" t="str">
        <f>IF(AND(I4191&gt;600,I4191&lt;=1000),"600-1000CC",IF(AND(I4191&gt;1000,I4191&lt;=2000),"1000-2000CC",IF(AND(I4191&gt;2000,I4191&lt;=3000),"2000-3000CC",IF(AND(I4191&gt;3000,I4191&lt;=4000),"3000-4000CC",IF(AND(I4191&gt;4000,I4191&lt;=5000),"4000-5000CC",IF(AND(I4191&gt;5000,I4191&lt;=6000),"&gt;5000CC"))))))</f>
        <v>600-1000CC</v>
      </c>
    </row>
    <row r="4192" spans="1:11" x14ac:dyDescent="0.3">
      <c r="A4192">
        <v>4341</v>
      </c>
      <c r="B4192" t="s">
        <v>213</v>
      </c>
      <c r="C4192" s="10">
        <v>3.07</v>
      </c>
      <c r="D4192" s="3">
        <v>94817</v>
      </c>
      <c r="E4192" t="s">
        <v>7</v>
      </c>
      <c r="F4192" t="s">
        <v>8</v>
      </c>
      <c r="G4192" t="s">
        <v>27</v>
      </c>
      <c r="H4192">
        <v>2014</v>
      </c>
      <c r="I4192">
        <v>624</v>
      </c>
      <c r="J4192" t="s">
        <v>10</v>
      </c>
      <c r="K4192" t="str">
        <f>IF(AND(I4192&gt;600,I4192&lt;=1000),"600-1000CC",IF(AND(I4192&gt;1000,I4192&lt;=2000),"1000-2000CC",IF(AND(I4192&gt;2000,I4192&lt;=3000),"2000-3000CC",IF(AND(I4192&gt;3000,I4192&lt;=4000),"3000-4000CC",IF(AND(I4192&gt;4000,I4192&lt;=5000),"4000-5000CC",IF(AND(I4192&gt;5000,I4192&lt;=6000),"&gt;5000CC"))))))</f>
        <v>600-1000CC</v>
      </c>
    </row>
    <row r="4193" spans="1:11" x14ac:dyDescent="0.3">
      <c r="A4193">
        <v>3778</v>
      </c>
      <c r="B4193" t="s">
        <v>1566</v>
      </c>
      <c r="C4193" s="10">
        <v>3.06</v>
      </c>
      <c r="D4193" s="3">
        <v>79977</v>
      </c>
      <c r="E4193" t="s">
        <v>7</v>
      </c>
      <c r="F4193" t="s">
        <v>8</v>
      </c>
      <c r="G4193" t="s">
        <v>27</v>
      </c>
      <c r="H4193">
        <v>2016</v>
      </c>
      <c r="I4193">
        <v>796</v>
      </c>
      <c r="J4193" t="s">
        <v>61</v>
      </c>
      <c r="K4193" t="str">
        <f>IF(AND(I4193&gt;600,I4193&lt;=1000),"600-1000CC",IF(AND(I4193&gt;1000,I4193&lt;=2000),"1000-2000CC",IF(AND(I4193&gt;2000,I4193&lt;=3000),"2000-3000CC",IF(AND(I4193&gt;3000,I4193&lt;=4000),"3000-4000CC",IF(AND(I4193&gt;4000,I4193&lt;=5000),"4000-5000CC",IF(AND(I4193&gt;5000,I4193&lt;=6000),"&gt;5000CC"))))))</f>
        <v>600-1000CC</v>
      </c>
    </row>
    <row r="4194" spans="1:11" x14ac:dyDescent="0.3">
      <c r="A4194">
        <v>768</v>
      </c>
      <c r="B4194" t="s">
        <v>187</v>
      </c>
      <c r="C4194" s="10">
        <v>3.05</v>
      </c>
      <c r="D4194" s="3">
        <v>88119</v>
      </c>
      <c r="E4194" t="s">
        <v>12</v>
      </c>
      <c r="F4194" t="s">
        <v>13</v>
      </c>
      <c r="G4194" t="s">
        <v>27</v>
      </c>
      <c r="H4194">
        <v>2009</v>
      </c>
      <c r="I4194">
        <v>1968</v>
      </c>
      <c r="J4194" t="s">
        <v>10</v>
      </c>
      <c r="K4194" t="str">
        <f>IF(AND(I4194&gt;600,I4194&lt;=1000),"600-1000CC",IF(AND(I4194&gt;1000,I4194&lt;=2000),"1000-2000CC",IF(AND(I4194&gt;2000,I4194&lt;=3000),"2000-3000CC",IF(AND(I4194&gt;3000,I4194&lt;=4000),"3000-4000CC",IF(AND(I4194&gt;4000,I4194&lt;=5000),"4000-5000CC",IF(AND(I4194&gt;5000,I4194&lt;=6000),"&gt;5000CC"))))))</f>
        <v>1000-2000CC</v>
      </c>
    </row>
    <row r="4195" spans="1:11" x14ac:dyDescent="0.3">
      <c r="A4195">
        <v>1595</v>
      </c>
      <c r="B4195" t="s">
        <v>913</v>
      </c>
      <c r="C4195" s="10">
        <v>3.05</v>
      </c>
      <c r="D4195" s="3">
        <v>92195</v>
      </c>
      <c r="E4195" t="s">
        <v>12</v>
      </c>
      <c r="F4195" t="s">
        <v>8</v>
      </c>
      <c r="G4195" t="s">
        <v>9</v>
      </c>
      <c r="H4195">
        <v>2016</v>
      </c>
      <c r="I4195">
        <v>1598</v>
      </c>
      <c r="J4195" t="s">
        <v>10</v>
      </c>
      <c r="K4195" t="str">
        <f>IF(AND(I4195&gt;600,I4195&lt;=1000),"600-1000CC",IF(AND(I4195&gt;1000,I4195&lt;=2000),"1000-2000CC",IF(AND(I4195&gt;2000,I4195&lt;=3000),"2000-3000CC",IF(AND(I4195&gt;3000,I4195&lt;=4000),"3000-4000CC",IF(AND(I4195&gt;4000,I4195&lt;=5000),"4000-5000CC",IF(AND(I4195&gt;5000,I4195&lt;=6000),"&gt;5000CC"))))))</f>
        <v>1000-2000CC</v>
      </c>
    </row>
    <row r="4196" spans="1:11" x14ac:dyDescent="0.3">
      <c r="A4196">
        <v>1782</v>
      </c>
      <c r="B4196" t="s">
        <v>513</v>
      </c>
      <c r="C4196" s="10">
        <v>3.05</v>
      </c>
      <c r="D4196" s="3">
        <v>80000</v>
      </c>
      <c r="E4196" t="s">
        <v>12</v>
      </c>
      <c r="F4196" t="s">
        <v>8</v>
      </c>
      <c r="G4196" t="s">
        <v>27</v>
      </c>
      <c r="H4196">
        <v>2012</v>
      </c>
      <c r="I4196">
        <v>1353</v>
      </c>
      <c r="J4196" t="s">
        <v>10</v>
      </c>
      <c r="K4196" t="str">
        <f>IF(AND(I4196&gt;600,I4196&lt;=1000),"600-1000CC",IF(AND(I4196&gt;1000,I4196&lt;=2000),"1000-2000CC",IF(AND(I4196&gt;2000,I4196&lt;=3000),"2000-3000CC",IF(AND(I4196&gt;3000,I4196&lt;=4000),"3000-4000CC",IF(AND(I4196&gt;4000,I4196&lt;=5000),"4000-5000CC",IF(AND(I4196&gt;5000,I4196&lt;=6000),"&gt;5000CC"))))))</f>
        <v>1000-2000CC</v>
      </c>
    </row>
    <row r="4197" spans="1:11" x14ac:dyDescent="0.3">
      <c r="A4197">
        <v>3187</v>
      </c>
      <c r="B4197" t="s">
        <v>580</v>
      </c>
      <c r="C4197" s="10">
        <v>3.05</v>
      </c>
      <c r="D4197" s="3">
        <v>33614</v>
      </c>
      <c r="E4197" t="s">
        <v>12</v>
      </c>
      <c r="F4197" t="s">
        <v>8</v>
      </c>
      <c r="G4197" t="s">
        <v>9</v>
      </c>
      <c r="H4197">
        <v>2018</v>
      </c>
      <c r="I4197">
        <v>2179</v>
      </c>
      <c r="J4197" t="s">
        <v>61</v>
      </c>
      <c r="K4197" t="str">
        <f>IF(AND(I4197&gt;600,I4197&lt;=1000),"600-1000CC",IF(AND(I4197&gt;1000,I4197&lt;=2000),"1000-2000CC",IF(AND(I4197&gt;2000,I4197&lt;=3000),"2000-3000CC",IF(AND(I4197&gt;3000,I4197&lt;=4000),"3000-4000CC",IF(AND(I4197&gt;4000,I4197&lt;=5000),"4000-5000CC",IF(AND(I4197&gt;5000,I4197&lt;=6000),"&gt;5000CC"))))))</f>
        <v>2000-3000CC</v>
      </c>
    </row>
    <row r="4198" spans="1:11" x14ac:dyDescent="0.3">
      <c r="A4198">
        <v>3639</v>
      </c>
      <c r="B4198" t="s">
        <v>494</v>
      </c>
      <c r="C4198" s="10">
        <v>3.05</v>
      </c>
      <c r="D4198" s="3">
        <v>50000</v>
      </c>
      <c r="E4198" t="s">
        <v>12</v>
      </c>
      <c r="F4198" t="s">
        <v>8</v>
      </c>
      <c r="G4198" t="s">
        <v>9</v>
      </c>
      <c r="H4198">
        <v>2013</v>
      </c>
      <c r="I4198">
        <v>2494</v>
      </c>
      <c r="J4198" t="s">
        <v>10</v>
      </c>
      <c r="K4198" t="str">
        <f>IF(AND(I4198&gt;600,I4198&lt;=1000),"600-1000CC",IF(AND(I4198&gt;1000,I4198&lt;=2000),"1000-2000CC",IF(AND(I4198&gt;2000,I4198&lt;=3000),"2000-3000CC",IF(AND(I4198&gt;3000,I4198&lt;=4000),"3000-4000CC",IF(AND(I4198&gt;4000,I4198&lt;=5000),"4000-5000CC",IF(AND(I4198&gt;5000,I4198&lt;=6000),"&gt;5000CC"))))))</f>
        <v>2000-3000CC</v>
      </c>
    </row>
    <row r="4199" spans="1:11" x14ac:dyDescent="0.3">
      <c r="A4199">
        <v>3890</v>
      </c>
      <c r="B4199" t="s">
        <v>1039</v>
      </c>
      <c r="C4199" s="10">
        <v>3.05</v>
      </c>
      <c r="D4199" s="3">
        <v>120000</v>
      </c>
      <c r="E4199" t="s">
        <v>7</v>
      </c>
      <c r="F4199" t="s">
        <v>8</v>
      </c>
      <c r="G4199" t="s">
        <v>9</v>
      </c>
      <c r="H4199">
        <v>2012</v>
      </c>
      <c r="I4199">
        <v>1061</v>
      </c>
      <c r="J4199" t="s">
        <v>10</v>
      </c>
      <c r="K4199" t="str">
        <f>IF(AND(I4199&gt;600,I4199&lt;=1000),"600-1000CC",IF(AND(I4199&gt;1000,I4199&lt;=2000),"1000-2000CC",IF(AND(I4199&gt;2000,I4199&lt;=3000),"2000-3000CC",IF(AND(I4199&gt;3000,I4199&lt;=4000),"3000-4000CC",IF(AND(I4199&gt;4000,I4199&lt;=5000),"4000-5000CC",IF(AND(I4199&gt;5000,I4199&lt;=6000),"&gt;5000CC"))))))</f>
        <v>1000-2000CC</v>
      </c>
    </row>
    <row r="4200" spans="1:11" x14ac:dyDescent="0.3">
      <c r="A4200">
        <v>3938</v>
      </c>
      <c r="B4200" t="s">
        <v>228</v>
      </c>
      <c r="C4200" s="10">
        <v>3.05</v>
      </c>
      <c r="D4200" s="3">
        <v>67713</v>
      </c>
      <c r="E4200" t="s">
        <v>12</v>
      </c>
      <c r="F4200" t="s">
        <v>8</v>
      </c>
      <c r="G4200" t="s">
        <v>9</v>
      </c>
      <c r="H4200">
        <v>2011</v>
      </c>
      <c r="I4200">
        <v>1197</v>
      </c>
      <c r="J4200" t="s">
        <v>10</v>
      </c>
      <c r="K4200" t="str">
        <f>IF(AND(I4200&gt;600,I4200&lt;=1000),"600-1000CC",IF(AND(I4200&gt;1000,I4200&lt;=2000),"1000-2000CC",IF(AND(I4200&gt;2000,I4200&lt;=3000),"2000-3000CC",IF(AND(I4200&gt;3000,I4200&lt;=4000),"3000-4000CC",IF(AND(I4200&gt;4000,I4200&lt;=5000),"4000-5000CC",IF(AND(I4200&gt;5000,I4200&lt;=6000),"&gt;5000CC"))))))</f>
        <v>1000-2000CC</v>
      </c>
    </row>
    <row r="4201" spans="1:11" x14ac:dyDescent="0.3">
      <c r="A4201">
        <v>4770</v>
      </c>
      <c r="B4201" t="s">
        <v>1806</v>
      </c>
      <c r="C4201" s="10">
        <v>3.05</v>
      </c>
      <c r="D4201" s="3">
        <v>123149</v>
      </c>
      <c r="E4201" t="s">
        <v>12</v>
      </c>
      <c r="F4201" t="s">
        <v>13</v>
      </c>
      <c r="G4201" t="s">
        <v>27</v>
      </c>
      <c r="H4201">
        <v>2010</v>
      </c>
      <c r="I4201">
        <v>1061</v>
      </c>
      <c r="J4201" t="s">
        <v>10</v>
      </c>
      <c r="K4201" t="str">
        <f>IF(AND(I4201&gt;600,I4201&lt;=1000),"600-1000CC",IF(AND(I4201&gt;1000,I4201&lt;=2000),"1000-2000CC",IF(AND(I4201&gt;2000,I4201&lt;=3000),"2000-3000CC",IF(AND(I4201&gt;3000,I4201&lt;=4000),"3000-4000CC",IF(AND(I4201&gt;4000,I4201&lt;=5000),"4000-5000CC",IF(AND(I4201&gt;5000,I4201&lt;=6000),"&gt;5000CC"))))))</f>
        <v>1000-2000CC</v>
      </c>
    </row>
    <row r="4202" spans="1:11" x14ac:dyDescent="0.3">
      <c r="A4202">
        <v>5147</v>
      </c>
      <c r="B4202" t="s">
        <v>160</v>
      </c>
      <c r="C4202" s="10">
        <v>3.05</v>
      </c>
      <c r="D4202" s="3">
        <v>167457</v>
      </c>
      <c r="E4202" t="s">
        <v>12</v>
      </c>
      <c r="F4202" t="s">
        <v>8</v>
      </c>
      <c r="G4202" t="s">
        <v>27</v>
      </c>
      <c r="H4202">
        <v>2010</v>
      </c>
      <c r="I4202">
        <v>1248</v>
      </c>
      <c r="J4202" t="s">
        <v>10</v>
      </c>
      <c r="K4202" t="str">
        <f>IF(AND(I4202&gt;600,I4202&lt;=1000),"600-1000CC",IF(AND(I4202&gt;1000,I4202&lt;=2000),"1000-2000CC",IF(AND(I4202&gt;2000,I4202&lt;=3000),"2000-3000CC",IF(AND(I4202&gt;3000,I4202&lt;=4000),"3000-4000CC",IF(AND(I4202&gt;4000,I4202&lt;=5000),"4000-5000CC",IF(AND(I4202&gt;5000,I4202&lt;=6000),"&gt;5000CC"))))))</f>
        <v>1000-2000CC</v>
      </c>
    </row>
    <row r="4203" spans="1:11" x14ac:dyDescent="0.3">
      <c r="A4203">
        <v>3209</v>
      </c>
      <c r="B4203" t="s">
        <v>1460</v>
      </c>
      <c r="C4203" s="10">
        <v>3.04</v>
      </c>
      <c r="D4203" s="3">
        <v>18732</v>
      </c>
      <c r="E4203" t="s">
        <v>12</v>
      </c>
      <c r="F4203" t="s">
        <v>8</v>
      </c>
      <c r="G4203" t="s">
        <v>9</v>
      </c>
      <c r="H4203">
        <v>2017</v>
      </c>
      <c r="I4203">
        <v>1198</v>
      </c>
      <c r="J4203" t="s">
        <v>10</v>
      </c>
      <c r="K4203" t="str">
        <f>IF(AND(I4203&gt;600,I4203&lt;=1000),"600-1000CC",IF(AND(I4203&gt;1000,I4203&lt;=2000),"1000-2000CC",IF(AND(I4203&gt;2000,I4203&lt;=3000),"2000-3000CC",IF(AND(I4203&gt;3000,I4203&lt;=4000),"3000-4000CC",IF(AND(I4203&gt;4000,I4203&lt;=5000),"4000-5000CC",IF(AND(I4203&gt;5000,I4203&lt;=6000),"&gt;5000CC"))))))</f>
        <v>1000-2000CC</v>
      </c>
    </row>
    <row r="4204" spans="1:11" x14ac:dyDescent="0.3">
      <c r="A4204">
        <v>1989</v>
      </c>
      <c r="B4204" t="s">
        <v>855</v>
      </c>
      <c r="C4204" s="10">
        <v>3.03</v>
      </c>
      <c r="D4204" s="3">
        <v>42788</v>
      </c>
      <c r="E4204" t="s">
        <v>12</v>
      </c>
      <c r="F4204" t="s">
        <v>8</v>
      </c>
      <c r="G4204" t="s">
        <v>27</v>
      </c>
      <c r="H4204">
        <v>2013</v>
      </c>
      <c r="I4204">
        <v>1248</v>
      </c>
      <c r="J4204" t="s">
        <v>10</v>
      </c>
      <c r="K4204" t="str">
        <f>IF(AND(I4204&gt;600,I4204&lt;=1000),"600-1000CC",IF(AND(I4204&gt;1000,I4204&lt;=2000),"1000-2000CC",IF(AND(I4204&gt;2000,I4204&lt;=3000),"2000-3000CC",IF(AND(I4204&gt;3000,I4204&lt;=4000),"3000-4000CC",IF(AND(I4204&gt;4000,I4204&lt;=5000),"4000-5000CC",IF(AND(I4204&gt;5000,I4204&lt;=6000),"&gt;5000CC"))))))</f>
        <v>1000-2000CC</v>
      </c>
    </row>
    <row r="4205" spans="1:11" x14ac:dyDescent="0.3">
      <c r="A4205">
        <v>3961</v>
      </c>
      <c r="B4205" t="s">
        <v>975</v>
      </c>
      <c r="C4205" s="10">
        <v>3.03</v>
      </c>
      <c r="D4205" s="3">
        <v>17725</v>
      </c>
      <c r="E4205" t="s">
        <v>12</v>
      </c>
      <c r="F4205" t="s">
        <v>8</v>
      </c>
      <c r="G4205" t="s">
        <v>9</v>
      </c>
      <c r="H4205">
        <v>2013</v>
      </c>
      <c r="I4205">
        <v>1461</v>
      </c>
      <c r="J4205" t="s">
        <v>10</v>
      </c>
      <c r="K4205" t="str">
        <f>IF(AND(I4205&gt;600,I4205&lt;=1000),"600-1000CC",IF(AND(I4205&gt;1000,I4205&lt;=2000),"1000-2000CC",IF(AND(I4205&gt;2000,I4205&lt;=3000),"2000-3000CC",IF(AND(I4205&gt;3000,I4205&lt;=4000),"3000-4000CC",IF(AND(I4205&gt;4000,I4205&lt;=5000),"4000-5000CC",IF(AND(I4205&gt;5000,I4205&lt;=6000),"&gt;5000CC"))))))</f>
        <v>1000-2000CC</v>
      </c>
    </row>
    <row r="4206" spans="1:11" x14ac:dyDescent="0.3">
      <c r="A4206">
        <v>991</v>
      </c>
      <c r="B4206" t="s">
        <v>160</v>
      </c>
      <c r="C4206" s="10">
        <v>3.02</v>
      </c>
      <c r="D4206" s="3">
        <v>141918</v>
      </c>
      <c r="E4206" t="s">
        <v>12</v>
      </c>
      <c r="F4206" t="s">
        <v>8</v>
      </c>
      <c r="G4206" t="s">
        <v>9</v>
      </c>
      <c r="H4206">
        <v>2010</v>
      </c>
      <c r="I4206">
        <v>1120</v>
      </c>
      <c r="J4206" t="s">
        <v>10</v>
      </c>
      <c r="K4206" t="str">
        <f>IF(AND(I4206&gt;600,I4206&lt;=1000),"600-1000CC",IF(AND(I4206&gt;1000,I4206&lt;=2000),"1000-2000CC",IF(AND(I4206&gt;2000,I4206&lt;=3000),"2000-3000CC",IF(AND(I4206&gt;3000,I4206&lt;=4000),"3000-4000CC",IF(AND(I4206&gt;4000,I4206&lt;=5000),"4000-5000CC",IF(AND(I4206&gt;5000,I4206&lt;=6000),"&gt;5000CC"))))))</f>
        <v>1000-2000CC</v>
      </c>
    </row>
    <row r="4207" spans="1:11" x14ac:dyDescent="0.3">
      <c r="A4207">
        <v>1016</v>
      </c>
      <c r="B4207" t="s">
        <v>99</v>
      </c>
      <c r="C4207" s="10">
        <v>3.01</v>
      </c>
      <c r="D4207" s="3">
        <v>128281</v>
      </c>
      <c r="E4207" t="s">
        <v>12</v>
      </c>
      <c r="F4207" t="s">
        <v>8</v>
      </c>
      <c r="G4207" t="s">
        <v>9</v>
      </c>
      <c r="H4207">
        <v>2014</v>
      </c>
      <c r="I4207">
        <v>1198</v>
      </c>
      <c r="J4207" t="s">
        <v>10</v>
      </c>
      <c r="K4207" t="str">
        <f>IF(AND(I4207&gt;600,I4207&lt;=1000),"600-1000CC",IF(AND(I4207&gt;1000,I4207&lt;=2000),"1000-2000CC",IF(AND(I4207&gt;2000,I4207&lt;=3000),"2000-3000CC",IF(AND(I4207&gt;3000,I4207&lt;=4000),"3000-4000CC",IF(AND(I4207&gt;4000,I4207&lt;=5000),"4000-5000CC",IF(AND(I4207&gt;5000,I4207&lt;=6000),"&gt;5000CC"))))))</f>
        <v>1000-2000CC</v>
      </c>
    </row>
    <row r="4208" spans="1:11" x14ac:dyDescent="0.3">
      <c r="A4208">
        <v>3409</v>
      </c>
      <c r="B4208" t="s">
        <v>109</v>
      </c>
      <c r="C4208" s="10">
        <v>3.01</v>
      </c>
      <c r="D4208" s="3">
        <v>156932</v>
      </c>
      <c r="E4208" t="s">
        <v>7</v>
      </c>
      <c r="F4208" t="s">
        <v>8</v>
      </c>
      <c r="G4208" t="s">
        <v>75</v>
      </c>
      <c r="H4208">
        <v>2014</v>
      </c>
      <c r="I4208">
        <v>2494</v>
      </c>
      <c r="J4208" t="s">
        <v>10</v>
      </c>
      <c r="K4208" t="str">
        <f>IF(AND(I4208&gt;600,I4208&lt;=1000),"600-1000CC",IF(AND(I4208&gt;1000,I4208&lt;=2000),"1000-2000CC",IF(AND(I4208&gt;2000,I4208&lt;=3000),"2000-3000CC",IF(AND(I4208&gt;3000,I4208&lt;=4000),"3000-4000CC",IF(AND(I4208&gt;4000,I4208&lt;=5000),"4000-5000CC",IF(AND(I4208&gt;5000,I4208&lt;=6000),"&gt;5000CC"))))))</f>
        <v>2000-3000CC</v>
      </c>
    </row>
    <row r="4209" spans="1:11" x14ac:dyDescent="0.3">
      <c r="A4209">
        <v>5097</v>
      </c>
      <c r="B4209" t="s">
        <v>1566</v>
      </c>
      <c r="C4209" s="10">
        <v>3.01</v>
      </c>
      <c r="D4209" s="3">
        <v>77262</v>
      </c>
      <c r="E4209" t="s">
        <v>7</v>
      </c>
      <c r="F4209" t="s">
        <v>8</v>
      </c>
      <c r="G4209" t="s">
        <v>9</v>
      </c>
      <c r="H4209">
        <v>2015</v>
      </c>
      <c r="I4209">
        <v>1199</v>
      </c>
      <c r="J4209" t="s">
        <v>10</v>
      </c>
      <c r="K4209" t="str">
        <f>IF(AND(I4209&gt;600,I4209&lt;=1000),"600-1000CC",IF(AND(I4209&gt;1000,I4209&lt;=2000),"1000-2000CC",IF(AND(I4209&gt;2000,I4209&lt;=3000),"2000-3000CC",IF(AND(I4209&gt;3000,I4209&lt;=4000),"3000-4000CC",IF(AND(I4209&gt;4000,I4209&lt;=5000),"4000-5000CC",IF(AND(I4209&gt;5000,I4209&lt;=6000),"&gt;5000CC"))))))</f>
        <v>1000-2000CC</v>
      </c>
    </row>
    <row r="4210" spans="1:11" x14ac:dyDescent="0.3">
      <c r="A4210">
        <v>126</v>
      </c>
      <c r="B4210" t="s">
        <v>133</v>
      </c>
      <c r="C4210" s="10">
        <v>3</v>
      </c>
      <c r="D4210" s="3">
        <v>80000</v>
      </c>
      <c r="E4210" t="s">
        <v>12</v>
      </c>
      <c r="F4210" t="s">
        <v>8</v>
      </c>
      <c r="G4210" t="s">
        <v>27</v>
      </c>
      <c r="H4210">
        <v>2016</v>
      </c>
      <c r="I4210">
        <v>998</v>
      </c>
      <c r="J4210" t="s">
        <v>10</v>
      </c>
      <c r="K4210" t="str">
        <f>IF(AND(I4210&gt;600,I4210&lt;=1000),"600-1000CC",IF(AND(I4210&gt;1000,I4210&lt;=2000),"1000-2000CC",IF(AND(I4210&gt;2000,I4210&lt;=3000),"2000-3000CC",IF(AND(I4210&gt;3000,I4210&lt;=4000),"3000-4000CC",IF(AND(I4210&gt;4000,I4210&lt;=5000),"4000-5000CC",IF(AND(I4210&gt;5000,I4210&lt;=6000),"&gt;5000CC"))))))</f>
        <v>600-1000CC</v>
      </c>
    </row>
    <row r="4211" spans="1:11" x14ac:dyDescent="0.3">
      <c r="A4211">
        <v>198</v>
      </c>
      <c r="B4211" t="s">
        <v>192</v>
      </c>
      <c r="C4211" s="10">
        <v>3</v>
      </c>
      <c r="D4211" s="3">
        <v>110000</v>
      </c>
      <c r="E4211" t="s">
        <v>7</v>
      </c>
      <c r="F4211" t="s">
        <v>8</v>
      </c>
      <c r="G4211" t="s">
        <v>75</v>
      </c>
      <c r="H4211">
        <v>2009</v>
      </c>
      <c r="I4211">
        <v>2523</v>
      </c>
      <c r="J4211" t="s">
        <v>61</v>
      </c>
      <c r="K4211" t="str">
        <f>IF(AND(I4211&gt;600,I4211&lt;=1000),"600-1000CC",IF(AND(I4211&gt;1000,I4211&lt;=2000),"1000-2000CC",IF(AND(I4211&gt;2000,I4211&lt;=3000),"2000-3000CC",IF(AND(I4211&gt;3000,I4211&lt;=4000),"3000-4000CC",IF(AND(I4211&gt;4000,I4211&lt;=5000),"4000-5000CC",IF(AND(I4211&gt;5000,I4211&lt;=6000),"&gt;5000CC"))))))</f>
        <v>2000-3000CC</v>
      </c>
    </row>
    <row r="4212" spans="1:11" x14ac:dyDescent="0.3">
      <c r="A4212">
        <v>271</v>
      </c>
      <c r="B4212" t="s">
        <v>257</v>
      </c>
      <c r="C4212" s="10">
        <v>3</v>
      </c>
      <c r="D4212" s="3">
        <v>110000</v>
      </c>
      <c r="E4212" t="s">
        <v>7</v>
      </c>
      <c r="F4212" t="s">
        <v>8</v>
      </c>
      <c r="G4212" t="s">
        <v>9</v>
      </c>
      <c r="H4212">
        <v>2012</v>
      </c>
      <c r="I4212">
        <v>1991</v>
      </c>
      <c r="J4212" t="s">
        <v>10</v>
      </c>
      <c r="K4212" t="str">
        <f>IF(AND(I4212&gt;600,I4212&lt;=1000),"600-1000CC",IF(AND(I4212&gt;1000,I4212&lt;=2000),"1000-2000CC",IF(AND(I4212&gt;2000,I4212&lt;=3000),"2000-3000CC",IF(AND(I4212&gt;3000,I4212&lt;=4000),"3000-4000CC",IF(AND(I4212&gt;4000,I4212&lt;=5000),"4000-5000CC",IF(AND(I4212&gt;5000,I4212&lt;=6000),"&gt;5000CC"))))))</f>
        <v>1000-2000CC</v>
      </c>
    </row>
    <row r="4213" spans="1:11" x14ac:dyDescent="0.3">
      <c r="A4213">
        <v>649</v>
      </c>
      <c r="B4213" t="s">
        <v>531</v>
      </c>
      <c r="C4213" s="10">
        <v>3</v>
      </c>
      <c r="D4213" s="3">
        <v>58955</v>
      </c>
      <c r="E4213" t="s">
        <v>12</v>
      </c>
      <c r="F4213" t="s">
        <v>8</v>
      </c>
      <c r="G4213" t="s">
        <v>9</v>
      </c>
      <c r="H4213">
        <v>2014</v>
      </c>
      <c r="I4213">
        <v>2143</v>
      </c>
      <c r="J4213" t="s">
        <v>10</v>
      </c>
      <c r="K4213" t="str">
        <f>IF(AND(I4213&gt;600,I4213&lt;=1000),"600-1000CC",IF(AND(I4213&gt;1000,I4213&lt;=2000),"1000-2000CC",IF(AND(I4213&gt;2000,I4213&lt;=3000),"2000-3000CC",IF(AND(I4213&gt;3000,I4213&lt;=4000),"3000-4000CC",IF(AND(I4213&gt;4000,I4213&lt;=5000),"4000-5000CC",IF(AND(I4213&gt;5000,I4213&lt;=6000),"&gt;5000CC"))))))</f>
        <v>2000-3000CC</v>
      </c>
    </row>
    <row r="4214" spans="1:11" x14ac:dyDescent="0.3">
      <c r="A4214">
        <v>669</v>
      </c>
      <c r="B4214" t="s">
        <v>540</v>
      </c>
      <c r="C4214" s="10">
        <v>3</v>
      </c>
      <c r="D4214" s="3">
        <v>77132</v>
      </c>
      <c r="E4214" t="s">
        <v>12</v>
      </c>
      <c r="F4214" t="s">
        <v>8</v>
      </c>
      <c r="G4214" t="s">
        <v>9</v>
      </c>
      <c r="H4214">
        <v>2012</v>
      </c>
      <c r="I4214">
        <v>1498</v>
      </c>
      <c r="J4214" t="s">
        <v>10</v>
      </c>
      <c r="K4214" t="str">
        <f>IF(AND(I4214&gt;600,I4214&lt;=1000),"600-1000CC",IF(AND(I4214&gt;1000,I4214&lt;=2000),"1000-2000CC",IF(AND(I4214&gt;2000,I4214&lt;=3000),"2000-3000CC",IF(AND(I4214&gt;3000,I4214&lt;=4000),"3000-4000CC",IF(AND(I4214&gt;4000,I4214&lt;=5000),"4000-5000CC",IF(AND(I4214&gt;5000,I4214&lt;=6000),"&gt;5000CC"))))))</f>
        <v>1000-2000CC</v>
      </c>
    </row>
    <row r="4215" spans="1:11" x14ac:dyDescent="0.3">
      <c r="A4215">
        <v>819</v>
      </c>
      <c r="B4215" t="s">
        <v>33</v>
      </c>
      <c r="C4215" s="10">
        <v>3</v>
      </c>
      <c r="D4215" s="3">
        <v>24744</v>
      </c>
      <c r="E4215" t="s">
        <v>12</v>
      </c>
      <c r="F4215" t="s">
        <v>8</v>
      </c>
      <c r="G4215" t="s">
        <v>9</v>
      </c>
      <c r="H4215">
        <v>2016</v>
      </c>
      <c r="I4215">
        <v>1197</v>
      </c>
      <c r="J4215" t="s">
        <v>10</v>
      </c>
      <c r="K4215" t="str">
        <f>IF(AND(I4215&gt;600,I4215&lt;=1000),"600-1000CC",IF(AND(I4215&gt;1000,I4215&lt;=2000),"1000-2000CC",IF(AND(I4215&gt;2000,I4215&lt;=3000),"2000-3000CC",IF(AND(I4215&gt;3000,I4215&lt;=4000),"3000-4000CC",IF(AND(I4215&gt;4000,I4215&lt;=5000),"4000-5000CC",IF(AND(I4215&gt;5000,I4215&lt;=6000),"&gt;5000CC"))))))</f>
        <v>1000-2000CC</v>
      </c>
    </row>
    <row r="4216" spans="1:11" x14ac:dyDescent="0.3">
      <c r="A4216">
        <v>858</v>
      </c>
      <c r="B4216" t="s">
        <v>638</v>
      </c>
      <c r="C4216" s="10">
        <v>3</v>
      </c>
      <c r="D4216" s="3">
        <v>100000</v>
      </c>
      <c r="E4216" t="s">
        <v>7</v>
      </c>
      <c r="F4216" t="s">
        <v>8</v>
      </c>
      <c r="G4216" t="s">
        <v>27</v>
      </c>
      <c r="H4216">
        <v>2012</v>
      </c>
      <c r="I4216">
        <v>796</v>
      </c>
      <c r="J4216" t="s">
        <v>61</v>
      </c>
      <c r="K4216" t="str">
        <f>IF(AND(I4216&gt;600,I4216&lt;=1000),"600-1000CC",IF(AND(I4216&gt;1000,I4216&lt;=2000),"1000-2000CC",IF(AND(I4216&gt;2000,I4216&lt;=3000),"2000-3000CC",IF(AND(I4216&gt;3000,I4216&lt;=4000),"3000-4000CC",IF(AND(I4216&gt;4000,I4216&lt;=5000),"4000-5000CC",IF(AND(I4216&gt;5000,I4216&lt;=6000),"&gt;5000CC"))))))</f>
        <v>600-1000CC</v>
      </c>
    </row>
    <row r="4217" spans="1:11" x14ac:dyDescent="0.3">
      <c r="A4217">
        <v>871</v>
      </c>
      <c r="B4217" t="s">
        <v>648</v>
      </c>
      <c r="C4217" s="10">
        <v>3</v>
      </c>
      <c r="D4217" s="3">
        <v>45200</v>
      </c>
      <c r="E4217" t="s">
        <v>12</v>
      </c>
      <c r="F4217" t="s">
        <v>13</v>
      </c>
      <c r="G4217" t="s">
        <v>27</v>
      </c>
      <c r="H4217">
        <v>2016</v>
      </c>
      <c r="I4217">
        <v>2993</v>
      </c>
      <c r="J4217" t="s">
        <v>10</v>
      </c>
      <c r="K4217" t="str">
        <f>IF(AND(I4217&gt;600,I4217&lt;=1000),"600-1000CC",IF(AND(I4217&gt;1000,I4217&lt;=2000),"1000-2000CC",IF(AND(I4217&gt;2000,I4217&lt;=3000),"2000-3000CC",IF(AND(I4217&gt;3000,I4217&lt;=4000),"3000-4000CC",IF(AND(I4217&gt;4000,I4217&lt;=5000),"4000-5000CC",IF(AND(I4217&gt;5000,I4217&lt;=6000),"&gt;5000CC"))))))</f>
        <v>2000-3000CC</v>
      </c>
    </row>
    <row r="4218" spans="1:11" x14ac:dyDescent="0.3">
      <c r="A4218">
        <v>1684</v>
      </c>
      <c r="B4218" t="s">
        <v>46</v>
      </c>
      <c r="C4218" s="10">
        <v>3</v>
      </c>
      <c r="D4218" s="3">
        <v>20000</v>
      </c>
      <c r="E4218" t="s">
        <v>12</v>
      </c>
      <c r="F4218" t="s">
        <v>8</v>
      </c>
      <c r="G4218" t="s">
        <v>27</v>
      </c>
      <c r="H4218">
        <v>2017</v>
      </c>
      <c r="I4218">
        <v>2143</v>
      </c>
      <c r="J4218" t="s">
        <v>10</v>
      </c>
      <c r="K4218" t="str">
        <f>IF(AND(I4218&gt;600,I4218&lt;=1000),"600-1000CC",IF(AND(I4218&gt;1000,I4218&lt;=2000),"1000-2000CC",IF(AND(I4218&gt;2000,I4218&lt;=3000),"2000-3000CC",IF(AND(I4218&gt;3000,I4218&lt;=4000),"3000-4000CC",IF(AND(I4218&gt;4000,I4218&lt;=5000),"4000-5000CC",IF(AND(I4218&gt;5000,I4218&lt;=6000),"&gt;5000CC"))))))</f>
        <v>2000-3000CC</v>
      </c>
    </row>
    <row r="4219" spans="1:11" x14ac:dyDescent="0.3">
      <c r="A4219">
        <v>1828</v>
      </c>
      <c r="B4219" t="s">
        <v>79</v>
      </c>
      <c r="C4219" s="10">
        <v>3</v>
      </c>
      <c r="D4219" s="3">
        <v>64671</v>
      </c>
      <c r="E4219" t="s">
        <v>12</v>
      </c>
      <c r="F4219" t="s">
        <v>8</v>
      </c>
      <c r="G4219" t="s">
        <v>9</v>
      </c>
      <c r="H4219">
        <v>2012</v>
      </c>
      <c r="I4219">
        <v>1248</v>
      </c>
      <c r="J4219" t="s">
        <v>10</v>
      </c>
      <c r="K4219" t="str">
        <f>IF(AND(I4219&gt;600,I4219&lt;=1000),"600-1000CC",IF(AND(I4219&gt;1000,I4219&lt;=2000),"1000-2000CC",IF(AND(I4219&gt;2000,I4219&lt;=3000),"2000-3000CC",IF(AND(I4219&gt;3000,I4219&lt;=4000),"3000-4000CC",IF(AND(I4219&gt;4000,I4219&lt;=5000),"4000-5000CC",IF(AND(I4219&gt;5000,I4219&lt;=6000),"&gt;5000CC"))))))</f>
        <v>1000-2000CC</v>
      </c>
    </row>
    <row r="4220" spans="1:11" x14ac:dyDescent="0.3">
      <c r="A4220">
        <v>1944</v>
      </c>
      <c r="B4220" t="s">
        <v>540</v>
      </c>
      <c r="C4220" s="10">
        <v>3</v>
      </c>
      <c r="D4220" s="3">
        <v>77132</v>
      </c>
      <c r="E4220" t="s">
        <v>12</v>
      </c>
      <c r="F4220" t="s">
        <v>8</v>
      </c>
      <c r="G4220" t="s">
        <v>9</v>
      </c>
      <c r="H4220">
        <v>2012</v>
      </c>
      <c r="I4220">
        <v>0</v>
      </c>
      <c r="J4220" t="s">
        <v>10</v>
      </c>
      <c r="K4220" t="b">
        <f>IF(AND(I4220&gt;600,I4220&lt;=1000),"600-1000CC",IF(AND(I4220&gt;1000,I4220&lt;=2000),"1000-2000CC",IF(AND(I4220&gt;2000,I4220&lt;=3000),"2000-3000CC",IF(AND(I4220&gt;3000,I4220&lt;=4000),"3000-4000CC",IF(AND(I4220&gt;4000,I4220&lt;=5000),"4000-5000CC",IF(AND(I4220&gt;5000,I4220&lt;=6000),"&gt;5000CC"))))))</f>
        <v>0</v>
      </c>
    </row>
    <row r="4221" spans="1:11" x14ac:dyDescent="0.3">
      <c r="A4221">
        <v>1998</v>
      </c>
      <c r="B4221" t="s">
        <v>1063</v>
      </c>
      <c r="C4221" s="10">
        <v>3</v>
      </c>
      <c r="D4221" s="3">
        <v>210000</v>
      </c>
      <c r="E4221" t="s">
        <v>12</v>
      </c>
      <c r="F4221" t="s">
        <v>8</v>
      </c>
      <c r="G4221" t="s">
        <v>9</v>
      </c>
      <c r="H4221">
        <v>2014</v>
      </c>
      <c r="I4221">
        <v>1197</v>
      </c>
      <c r="J4221" t="s">
        <v>10</v>
      </c>
      <c r="K4221" t="str">
        <f>IF(AND(I4221&gt;600,I4221&lt;=1000),"600-1000CC",IF(AND(I4221&gt;1000,I4221&lt;=2000),"1000-2000CC",IF(AND(I4221&gt;2000,I4221&lt;=3000),"2000-3000CC",IF(AND(I4221&gt;3000,I4221&lt;=4000),"3000-4000CC",IF(AND(I4221&gt;4000,I4221&lt;=5000),"4000-5000CC",IF(AND(I4221&gt;5000,I4221&lt;=6000),"&gt;5000CC"))))))</f>
        <v>1000-2000CC</v>
      </c>
    </row>
    <row r="4222" spans="1:11" x14ac:dyDescent="0.3">
      <c r="A4222">
        <v>2032</v>
      </c>
      <c r="B4222" t="s">
        <v>375</v>
      </c>
      <c r="C4222" s="10">
        <v>3</v>
      </c>
      <c r="D4222" s="3">
        <v>70000</v>
      </c>
      <c r="E4222" t="s">
        <v>12</v>
      </c>
      <c r="F4222" t="s">
        <v>8</v>
      </c>
      <c r="G4222" t="s">
        <v>75</v>
      </c>
      <c r="H4222">
        <v>2010</v>
      </c>
      <c r="I4222">
        <v>1193</v>
      </c>
      <c r="J4222" t="s">
        <v>10</v>
      </c>
      <c r="K4222" t="str">
        <f>IF(AND(I4222&gt;600,I4222&lt;=1000),"600-1000CC",IF(AND(I4222&gt;1000,I4222&lt;=2000),"1000-2000CC",IF(AND(I4222&gt;2000,I4222&lt;=3000),"2000-3000CC",IF(AND(I4222&gt;3000,I4222&lt;=4000),"3000-4000CC",IF(AND(I4222&gt;4000,I4222&lt;=5000),"4000-5000CC",IF(AND(I4222&gt;5000,I4222&lt;=6000),"&gt;5000CC"))))))</f>
        <v>1000-2000CC</v>
      </c>
    </row>
    <row r="4223" spans="1:11" x14ac:dyDescent="0.3">
      <c r="A4223">
        <v>2037</v>
      </c>
      <c r="B4223" t="s">
        <v>1081</v>
      </c>
      <c r="C4223" s="10">
        <v>3</v>
      </c>
      <c r="D4223" s="3">
        <v>100000</v>
      </c>
      <c r="E4223" t="s">
        <v>7</v>
      </c>
      <c r="F4223" t="s">
        <v>8</v>
      </c>
      <c r="G4223" t="s">
        <v>27</v>
      </c>
      <c r="H4223">
        <v>2014</v>
      </c>
      <c r="I4223">
        <v>1396</v>
      </c>
      <c r="J4223" t="s">
        <v>10</v>
      </c>
      <c r="K4223" t="str">
        <f>IF(AND(I4223&gt;600,I4223&lt;=1000),"600-1000CC",IF(AND(I4223&gt;1000,I4223&lt;=2000),"1000-2000CC",IF(AND(I4223&gt;2000,I4223&lt;=3000),"2000-3000CC",IF(AND(I4223&gt;3000,I4223&lt;=4000),"3000-4000CC",IF(AND(I4223&gt;4000,I4223&lt;=5000),"4000-5000CC",IF(AND(I4223&gt;5000,I4223&lt;=6000),"&gt;5000CC"))))))</f>
        <v>1000-2000CC</v>
      </c>
    </row>
    <row r="4224" spans="1:11" x14ac:dyDescent="0.3">
      <c r="A4224">
        <v>2052</v>
      </c>
      <c r="B4224" t="s">
        <v>45</v>
      </c>
      <c r="C4224" s="10">
        <v>3</v>
      </c>
      <c r="D4224" s="3">
        <v>60000</v>
      </c>
      <c r="E4224" t="s">
        <v>12</v>
      </c>
      <c r="F4224" t="s">
        <v>8</v>
      </c>
      <c r="G4224" t="s">
        <v>27</v>
      </c>
      <c r="H4224">
        <v>2015</v>
      </c>
      <c r="I4224">
        <v>1799</v>
      </c>
      <c r="J4224" t="s">
        <v>10</v>
      </c>
      <c r="K4224" t="str">
        <f>IF(AND(I4224&gt;600,I4224&lt;=1000),"600-1000CC",IF(AND(I4224&gt;1000,I4224&lt;=2000),"1000-2000CC",IF(AND(I4224&gt;2000,I4224&lt;=3000),"2000-3000CC",IF(AND(I4224&gt;3000,I4224&lt;=4000),"3000-4000CC",IF(AND(I4224&gt;4000,I4224&lt;=5000),"4000-5000CC",IF(AND(I4224&gt;5000,I4224&lt;=6000),"&gt;5000CC"))))))</f>
        <v>1000-2000CC</v>
      </c>
    </row>
    <row r="4225" spans="1:11" x14ac:dyDescent="0.3">
      <c r="A4225">
        <v>2277</v>
      </c>
      <c r="B4225" t="s">
        <v>1173</v>
      </c>
      <c r="C4225" s="10">
        <v>3</v>
      </c>
      <c r="D4225" s="3">
        <v>90000</v>
      </c>
      <c r="E4225" t="s">
        <v>7</v>
      </c>
      <c r="F4225" t="s">
        <v>8</v>
      </c>
      <c r="G4225" t="s">
        <v>27</v>
      </c>
      <c r="H4225">
        <v>2010</v>
      </c>
      <c r="I4225">
        <v>1199</v>
      </c>
      <c r="J4225" t="s">
        <v>10</v>
      </c>
      <c r="K4225" t="str">
        <f>IF(AND(I4225&gt;600,I4225&lt;=1000),"600-1000CC",IF(AND(I4225&gt;1000,I4225&lt;=2000),"1000-2000CC",IF(AND(I4225&gt;2000,I4225&lt;=3000),"2000-3000CC",IF(AND(I4225&gt;3000,I4225&lt;=4000),"3000-4000CC",IF(AND(I4225&gt;4000,I4225&lt;=5000),"4000-5000CC",IF(AND(I4225&gt;5000,I4225&lt;=6000),"&gt;5000CC"))))))</f>
        <v>1000-2000CC</v>
      </c>
    </row>
    <row r="4226" spans="1:11" x14ac:dyDescent="0.3">
      <c r="A4226">
        <v>2347</v>
      </c>
      <c r="B4226" t="s">
        <v>308</v>
      </c>
      <c r="C4226" s="10">
        <v>3</v>
      </c>
      <c r="D4226" s="3">
        <v>120000</v>
      </c>
      <c r="E4226" t="s">
        <v>12</v>
      </c>
      <c r="F4226" t="s">
        <v>8</v>
      </c>
      <c r="G4226" t="s">
        <v>9</v>
      </c>
      <c r="H4226">
        <v>2012</v>
      </c>
      <c r="I4226">
        <v>1582</v>
      </c>
      <c r="J4226" t="s">
        <v>10</v>
      </c>
      <c r="K4226" t="str">
        <f>IF(AND(I4226&gt;600,I4226&lt;=1000),"600-1000CC",IF(AND(I4226&gt;1000,I4226&lt;=2000),"1000-2000CC",IF(AND(I4226&gt;2000,I4226&lt;=3000),"2000-3000CC",IF(AND(I4226&gt;3000,I4226&lt;=4000),"3000-4000CC",IF(AND(I4226&gt;4000,I4226&lt;=5000),"4000-5000CC",IF(AND(I4226&gt;5000,I4226&lt;=6000),"&gt;5000CC"))))))</f>
        <v>1000-2000CC</v>
      </c>
    </row>
    <row r="4227" spans="1:11" x14ac:dyDescent="0.3">
      <c r="A4227">
        <v>2368</v>
      </c>
      <c r="B4227" t="s">
        <v>1066</v>
      </c>
      <c r="C4227" s="10">
        <v>3</v>
      </c>
      <c r="D4227" s="3">
        <v>110000</v>
      </c>
      <c r="E4227" t="s">
        <v>12</v>
      </c>
      <c r="F4227" t="s">
        <v>8</v>
      </c>
      <c r="G4227" t="s">
        <v>27</v>
      </c>
      <c r="H4227">
        <v>2006</v>
      </c>
      <c r="I4227">
        <v>999</v>
      </c>
      <c r="J4227" t="s">
        <v>10</v>
      </c>
      <c r="K4227" t="str">
        <f>IF(AND(I4227&gt;600,I4227&lt;=1000),"600-1000CC",IF(AND(I4227&gt;1000,I4227&lt;=2000),"1000-2000CC",IF(AND(I4227&gt;2000,I4227&lt;=3000),"2000-3000CC",IF(AND(I4227&gt;3000,I4227&lt;=4000),"3000-4000CC",IF(AND(I4227&gt;4000,I4227&lt;=5000),"4000-5000CC",IF(AND(I4227&gt;5000,I4227&lt;=6000),"&gt;5000CC"))))))</f>
        <v>600-1000CC</v>
      </c>
    </row>
    <row r="4228" spans="1:11" x14ac:dyDescent="0.3">
      <c r="A4228">
        <v>2508</v>
      </c>
      <c r="B4228" t="s">
        <v>576</v>
      </c>
      <c r="C4228" s="10">
        <v>3</v>
      </c>
      <c r="D4228" s="3">
        <v>80000</v>
      </c>
      <c r="E4228" t="s">
        <v>12</v>
      </c>
      <c r="F4228" t="s">
        <v>8</v>
      </c>
      <c r="G4228" t="s">
        <v>9</v>
      </c>
      <c r="H4228">
        <v>2013</v>
      </c>
      <c r="I4228">
        <v>1497</v>
      </c>
      <c r="J4228" t="s">
        <v>10</v>
      </c>
      <c r="K4228" t="str">
        <f>IF(AND(I4228&gt;600,I4228&lt;=1000),"600-1000CC",IF(AND(I4228&gt;1000,I4228&lt;=2000),"1000-2000CC",IF(AND(I4228&gt;2000,I4228&lt;=3000),"2000-3000CC",IF(AND(I4228&gt;3000,I4228&lt;=4000),"3000-4000CC",IF(AND(I4228&gt;4000,I4228&lt;=5000),"4000-5000CC",IF(AND(I4228&gt;5000,I4228&lt;=6000),"&gt;5000CC"))))))</f>
        <v>1000-2000CC</v>
      </c>
    </row>
    <row r="4229" spans="1:11" x14ac:dyDescent="0.3">
      <c r="A4229">
        <v>2551</v>
      </c>
      <c r="B4229" t="s">
        <v>494</v>
      </c>
      <c r="C4229" s="10">
        <v>3</v>
      </c>
      <c r="D4229" s="3">
        <v>60000</v>
      </c>
      <c r="E4229" t="s">
        <v>12</v>
      </c>
      <c r="F4229" t="s">
        <v>8</v>
      </c>
      <c r="G4229" t="s">
        <v>27</v>
      </c>
      <c r="H4229">
        <v>2013</v>
      </c>
      <c r="I4229">
        <v>999</v>
      </c>
      <c r="J4229" t="s">
        <v>10</v>
      </c>
      <c r="K4229" t="str">
        <f>IF(AND(I4229&gt;600,I4229&lt;=1000),"600-1000CC",IF(AND(I4229&gt;1000,I4229&lt;=2000),"1000-2000CC",IF(AND(I4229&gt;2000,I4229&lt;=3000),"2000-3000CC",IF(AND(I4229&gt;3000,I4229&lt;=4000),"3000-4000CC",IF(AND(I4229&gt;4000,I4229&lt;=5000),"4000-5000CC",IF(AND(I4229&gt;5000,I4229&lt;=6000),"&gt;5000CC"))))))</f>
        <v>600-1000CC</v>
      </c>
    </row>
    <row r="4230" spans="1:11" x14ac:dyDescent="0.3">
      <c r="A4230">
        <v>2585</v>
      </c>
      <c r="B4230" t="s">
        <v>1288</v>
      </c>
      <c r="C4230" s="10">
        <v>3</v>
      </c>
      <c r="D4230" s="3">
        <v>67000</v>
      </c>
      <c r="E4230" t="s">
        <v>7</v>
      </c>
      <c r="F4230" t="s">
        <v>8</v>
      </c>
      <c r="G4230" t="s">
        <v>244</v>
      </c>
      <c r="H4230">
        <v>2013</v>
      </c>
      <c r="I4230">
        <v>1248</v>
      </c>
      <c r="J4230" t="s">
        <v>10</v>
      </c>
      <c r="K4230" t="str">
        <f>IF(AND(I4230&gt;600,I4230&lt;=1000),"600-1000CC",IF(AND(I4230&gt;1000,I4230&lt;=2000),"1000-2000CC",IF(AND(I4230&gt;2000,I4230&lt;=3000),"2000-3000CC",IF(AND(I4230&gt;3000,I4230&lt;=4000),"3000-4000CC",IF(AND(I4230&gt;4000,I4230&lt;=5000),"4000-5000CC",IF(AND(I4230&gt;5000,I4230&lt;=6000),"&gt;5000CC"))))))</f>
        <v>1000-2000CC</v>
      </c>
    </row>
    <row r="4231" spans="1:11" x14ac:dyDescent="0.3">
      <c r="A4231">
        <v>2591</v>
      </c>
      <c r="B4231" t="s">
        <v>1291</v>
      </c>
      <c r="C4231" s="10">
        <v>3</v>
      </c>
      <c r="D4231" s="3">
        <v>15000</v>
      </c>
      <c r="E4231" t="s">
        <v>12</v>
      </c>
      <c r="F4231" t="s">
        <v>8</v>
      </c>
      <c r="G4231" t="s">
        <v>9</v>
      </c>
      <c r="H4231">
        <v>2017</v>
      </c>
      <c r="I4231">
        <v>796</v>
      </c>
      <c r="J4231" t="s">
        <v>53</v>
      </c>
      <c r="K4231" t="str">
        <f>IF(AND(I4231&gt;600,I4231&lt;=1000),"600-1000CC",IF(AND(I4231&gt;1000,I4231&lt;=2000),"1000-2000CC",IF(AND(I4231&gt;2000,I4231&lt;=3000),"2000-3000CC",IF(AND(I4231&gt;3000,I4231&lt;=4000),"3000-4000CC",IF(AND(I4231&gt;4000,I4231&lt;=5000),"4000-5000CC",IF(AND(I4231&gt;5000,I4231&lt;=6000),"&gt;5000CC"))))))</f>
        <v>600-1000CC</v>
      </c>
    </row>
    <row r="4232" spans="1:11" x14ac:dyDescent="0.3">
      <c r="A4232">
        <v>2599</v>
      </c>
      <c r="B4232" t="s">
        <v>1171</v>
      </c>
      <c r="C4232" s="10">
        <v>3</v>
      </c>
      <c r="D4232" s="3">
        <v>50000</v>
      </c>
      <c r="E4232" t="s">
        <v>12</v>
      </c>
      <c r="F4232" t="s">
        <v>8</v>
      </c>
      <c r="G4232" t="s">
        <v>9</v>
      </c>
      <c r="H4232">
        <v>2015</v>
      </c>
      <c r="I4232">
        <v>1461</v>
      </c>
      <c r="J4232" t="s">
        <v>10</v>
      </c>
      <c r="K4232" t="str">
        <f>IF(AND(I4232&gt;600,I4232&lt;=1000),"600-1000CC",IF(AND(I4232&gt;1000,I4232&lt;=2000),"1000-2000CC",IF(AND(I4232&gt;2000,I4232&lt;=3000),"2000-3000CC",IF(AND(I4232&gt;3000,I4232&lt;=4000),"3000-4000CC",IF(AND(I4232&gt;4000,I4232&lt;=5000),"4000-5000CC",IF(AND(I4232&gt;5000,I4232&lt;=6000),"&gt;5000CC"))))))</f>
        <v>1000-2000CC</v>
      </c>
    </row>
    <row r="4233" spans="1:11" x14ac:dyDescent="0.3">
      <c r="A4233">
        <v>2639</v>
      </c>
      <c r="B4233" t="s">
        <v>76</v>
      </c>
      <c r="C4233" s="10">
        <v>3</v>
      </c>
      <c r="D4233" s="3">
        <v>80000</v>
      </c>
      <c r="E4233" t="s">
        <v>7</v>
      </c>
      <c r="F4233" t="s">
        <v>8</v>
      </c>
      <c r="G4233" t="s">
        <v>75</v>
      </c>
      <c r="H4233">
        <v>2013</v>
      </c>
      <c r="I4233">
        <v>993</v>
      </c>
      <c r="J4233" t="s">
        <v>10</v>
      </c>
      <c r="K4233" t="str">
        <f>IF(AND(I4233&gt;600,I4233&lt;=1000),"600-1000CC",IF(AND(I4233&gt;1000,I4233&lt;=2000),"1000-2000CC",IF(AND(I4233&gt;2000,I4233&lt;=3000),"2000-3000CC",IF(AND(I4233&gt;3000,I4233&lt;=4000),"3000-4000CC",IF(AND(I4233&gt;4000,I4233&lt;=5000),"4000-5000CC",IF(AND(I4233&gt;5000,I4233&lt;=6000),"&gt;5000CC"))))))</f>
        <v>600-1000CC</v>
      </c>
    </row>
    <row r="4234" spans="1:11" x14ac:dyDescent="0.3">
      <c r="A4234">
        <v>2642</v>
      </c>
      <c r="B4234" t="s">
        <v>37</v>
      </c>
      <c r="C4234" s="10">
        <v>3</v>
      </c>
      <c r="D4234" s="3">
        <v>50000</v>
      </c>
      <c r="E4234" t="s">
        <v>12</v>
      </c>
      <c r="F4234" t="s">
        <v>8</v>
      </c>
      <c r="G4234" t="s">
        <v>9</v>
      </c>
      <c r="H4234">
        <v>2015</v>
      </c>
      <c r="I4234">
        <v>1498</v>
      </c>
      <c r="J4234" t="s">
        <v>10</v>
      </c>
      <c r="K4234" t="str">
        <f>IF(AND(I4234&gt;600,I4234&lt;=1000),"600-1000CC",IF(AND(I4234&gt;1000,I4234&lt;=2000),"1000-2000CC",IF(AND(I4234&gt;2000,I4234&lt;=3000),"2000-3000CC",IF(AND(I4234&gt;3000,I4234&lt;=4000),"3000-4000CC",IF(AND(I4234&gt;4000,I4234&lt;=5000),"4000-5000CC",IF(AND(I4234&gt;5000,I4234&lt;=6000),"&gt;5000CC"))))))</f>
        <v>1000-2000CC</v>
      </c>
    </row>
    <row r="4235" spans="1:11" x14ac:dyDescent="0.3">
      <c r="A4235">
        <v>2652</v>
      </c>
      <c r="B4235" t="s">
        <v>44</v>
      </c>
      <c r="C4235" s="10">
        <v>3</v>
      </c>
      <c r="D4235" s="3">
        <v>40000</v>
      </c>
      <c r="E4235" t="s">
        <v>12</v>
      </c>
      <c r="F4235" t="s">
        <v>8</v>
      </c>
      <c r="G4235" t="s">
        <v>9</v>
      </c>
      <c r="H4235">
        <v>2016</v>
      </c>
      <c r="I4235">
        <v>1197</v>
      </c>
      <c r="J4235" t="s">
        <v>10</v>
      </c>
      <c r="K4235" t="str">
        <f>IF(AND(I4235&gt;600,I4235&lt;=1000),"600-1000CC",IF(AND(I4235&gt;1000,I4235&lt;=2000),"1000-2000CC",IF(AND(I4235&gt;2000,I4235&lt;=3000),"2000-3000CC",IF(AND(I4235&gt;3000,I4235&lt;=4000),"3000-4000CC",IF(AND(I4235&gt;4000,I4235&lt;=5000),"4000-5000CC",IF(AND(I4235&gt;5000,I4235&lt;=6000),"&gt;5000CC"))))))</f>
        <v>1000-2000CC</v>
      </c>
    </row>
    <row r="4236" spans="1:11" x14ac:dyDescent="0.3">
      <c r="A4236">
        <v>2843</v>
      </c>
      <c r="B4236" t="s">
        <v>1363</v>
      </c>
      <c r="C4236" s="10">
        <v>3</v>
      </c>
      <c r="D4236" s="3">
        <v>60000</v>
      </c>
      <c r="E4236" t="s">
        <v>12</v>
      </c>
      <c r="F4236" t="s">
        <v>8</v>
      </c>
      <c r="G4236" t="s">
        <v>9</v>
      </c>
      <c r="H4236">
        <v>2012</v>
      </c>
      <c r="I4236">
        <v>1399</v>
      </c>
      <c r="J4236" t="s">
        <v>10</v>
      </c>
      <c r="K4236" t="str">
        <f>IF(AND(I4236&gt;600,I4236&lt;=1000),"600-1000CC",IF(AND(I4236&gt;1000,I4236&lt;=2000),"1000-2000CC",IF(AND(I4236&gt;2000,I4236&lt;=3000),"2000-3000CC",IF(AND(I4236&gt;3000,I4236&lt;=4000),"3000-4000CC",IF(AND(I4236&gt;4000,I4236&lt;=5000),"4000-5000CC",IF(AND(I4236&gt;5000,I4236&lt;=6000),"&gt;5000CC"))))))</f>
        <v>1000-2000CC</v>
      </c>
    </row>
    <row r="4237" spans="1:11" x14ac:dyDescent="0.3">
      <c r="A4237">
        <v>2865</v>
      </c>
      <c r="B4237" t="s">
        <v>1368</v>
      </c>
      <c r="C4237" s="10">
        <v>3</v>
      </c>
      <c r="D4237" s="3">
        <v>100000</v>
      </c>
      <c r="E4237" t="s">
        <v>7</v>
      </c>
      <c r="F4237" t="s">
        <v>8</v>
      </c>
      <c r="G4237" t="s">
        <v>9</v>
      </c>
      <c r="H4237">
        <v>2010</v>
      </c>
      <c r="I4237">
        <v>1396</v>
      </c>
      <c r="J4237" t="s">
        <v>10</v>
      </c>
      <c r="K4237" t="str">
        <f>IF(AND(I4237&gt;600,I4237&lt;=1000),"600-1000CC",IF(AND(I4237&gt;1000,I4237&lt;=2000),"1000-2000CC",IF(AND(I4237&gt;2000,I4237&lt;=3000),"2000-3000CC",IF(AND(I4237&gt;3000,I4237&lt;=4000),"3000-4000CC",IF(AND(I4237&gt;4000,I4237&lt;=5000),"4000-5000CC",IF(AND(I4237&gt;5000,I4237&lt;=6000),"&gt;5000CC"))))))</f>
        <v>1000-2000CC</v>
      </c>
    </row>
    <row r="4238" spans="1:11" x14ac:dyDescent="0.3">
      <c r="A4238">
        <v>2866</v>
      </c>
      <c r="B4238" t="s">
        <v>32</v>
      </c>
      <c r="C4238" s="10">
        <v>3</v>
      </c>
      <c r="D4238" s="3">
        <v>60000</v>
      </c>
      <c r="E4238" t="s">
        <v>12</v>
      </c>
      <c r="F4238" t="s">
        <v>8</v>
      </c>
      <c r="G4238" t="s">
        <v>27</v>
      </c>
      <c r="H4238">
        <v>2012</v>
      </c>
      <c r="I4238">
        <v>1061</v>
      </c>
      <c r="J4238" t="s">
        <v>10</v>
      </c>
      <c r="K4238" t="str">
        <f>IF(AND(I4238&gt;600,I4238&lt;=1000),"600-1000CC",IF(AND(I4238&gt;1000,I4238&lt;=2000),"1000-2000CC",IF(AND(I4238&gt;2000,I4238&lt;=3000),"2000-3000CC",IF(AND(I4238&gt;3000,I4238&lt;=4000),"3000-4000CC",IF(AND(I4238&gt;4000,I4238&lt;=5000),"4000-5000CC",IF(AND(I4238&gt;5000,I4238&lt;=6000),"&gt;5000CC"))))))</f>
        <v>1000-2000CC</v>
      </c>
    </row>
    <row r="4239" spans="1:11" x14ac:dyDescent="0.3">
      <c r="A4239">
        <v>2880</v>
      </c>
      <c r="B4239" t="s">
        <v>1109</v>
      </c>
      <c r="C4239" s="10">
        <v>3</v>
      </c>
      <c r="D4239" s="3">
        <v>20000</v>
      </c>
      <c r="E4239" t="s">
        <v>12</v>
      </c>
      <c r="F4239" t="s">
        <v>8</v>
      </c>
      <c r="G4239" t="s">
        <v>9</v>
      </c>
      <c r="H4239">
        <v>2017</v>
      </c>
      <c r="I4239">
        <v>796</v>
      </c>
      <c r="J4239" t="s">
        <v>10</v>
      </c>
      <c r="K4239" t="str">
        <f>IF(AND(I4239&gt;600,I4239&lt;=1000),"600-1000CC",IF(AND(I4239&gt;1000,I4239&lt;=2000),"1000-2000CC",IF(AND(I4239&gt;2000,I4239&lt;=3000),"2000-3000CC",IF(AND(I4239&gt;3000,I4239&lt;=4000),"3000-4000CC",IF(AND(I4239&gt;4000,I4239&lt;=5000),"4000-5000CC",IF(AND(I4239&gt;5000,I4239&lt;=6000),"&gt;5000CC"))))))</f>
        <v>600-1000CC</v>
      </c>
    </row>
    <row r="4240" spans="1:11" x14ac:dyDescent="0.3">
      <c r="A4240">
        <v>2884</v>
      </c>
      <c r="B4240" t="s">
        <v>1343</v>
      </c>
      <c r="C4240" s="10">
        <v>3</v>
      </c>
      <c r="D4240" s="3">
        <v>64000</v>
      </c>
      <c r="E4240" t="s">
        <v>7</v>
      </c>
      <c r="F4240" t="s">
        <v>8</v>
      </c>
      <c r="G4240" t="s">
        <v>27</v>
      </c>
      <c r="H4240">
        <v>2011</v>
      </c>
      <c r="I4240">
        <v>1396</v>
      </c>
      <c r="J4240" t="s">
        <v>61</v>
      </c>
      <c r="K4240" t="str">
        <f>IF(AND(I4240&gt;600,I4240&lt;=1000),"600-1000CC",IF(AND(I4240&gt;1000,I4240&lt;=2000),"1000-2000CC",IF(AND(I4240&gt;2000,I4240&lt;=3000),"2000-3000CC",IF(AND(I4240&gt;3000,I4240&lt;=4000),"3000-4000CC",IF(AND(I4240&gt;4000,I4240&lt;=5000),"4000-5000CC",IF(AND(I4240&gt;5000,I4240&lt;=6000),"&gt;5000CC"))))))</f>
        <v>1000-2000CC</v>
      </c>
    </row>
    <row r="4241" spans="1:11" x14ac:dyDescent="0.3">
      <c r="A4241">
        <v>3061</v>
      </c>
      <c r="B4241" t="s">
        <v>1423</v>
      </c>
      <c r="C4241" s="10">
        <v>3</v>
      </c>
      <c r="D4241" s="3">
        <v>169000</v>
      </c>
      <c r="E4241" t="s">
        <v>7</v>
      </c>
      <c r="F4241" t="s">
        <v>8</v>
      </c>
      <c r="G4241" t="s">
        <v>75</v>
      </c>
      <c r="H4241">
        <v>2007</v>
      </c>
      <c r="I4241">
        <v>2925</v>
      </c>
      <c r="J4241" t="s">
        <v>61</v>
      </c>
      <c r="K4241" t="str">
        <f>IF(AND(I4241&gt;600,I4241&lt;=1000),"600-1000CC",IF(AND(I4241&gt;1000,I4241&lt;=2000),"1000-2000CC",IF(AND(I4241&gt;2000,I4241&lt;=3000),"2000-3000CC",IF(AND(I4241&gt;3000,I4241&lt;=4000),"3000-4000CC",IF(AND(I4241&gt;4000,I4241&lt;=5000),"4000-5000CC",IF(AND(I4241&gt;5000,I4241&lt;=6000),"&gt;5000CC"))))))</f>
        <v>2000-3000CC</v>
      </c>
    </row>
    <row r="4242" spans="1:11" x14ac:dyDescent="0.3">
      <c r="A4242">
        <v>3064</v>
      </c>
      <c r="B4242" t="s">
        <v>1424</v>
      </c>
      <c r="C4242" s="10">
        <v>3</v>
      </c>
      <c r="D4242" s="3">
        <v>120000</v>
      </c>
      <c r="E4242" t="s">
        <v>7</v>
      </c>
      <c r="F4242" t="s">
        <v>8</v>
      </c>
      <c r="G4242" t="s">
        <v>9</v>
      </c>
      <c r="H4242">
        <v>2017</v>
      </c>
      <c r="I4242">
        <v>1461</v>
      </c>
      <c r="J4242" t="s">
        <v>10</v>
      </c>
      <c r="K4242" t="str">
        <f>IF(AND(I4242&gt;600,I4242&lt;=1000),"600-1000CC",IF(AND(I4242&gt;1000,I4242&lt;=2000),"1000-2000CC",IF(AND(I4242&gt;2000,I4242&lt;=3000),"2000-3000CC",IF(AND(I4242&gt;3000,I4242&lt;=4000),"3000-4000CC",IF(AND(I4242&gt;4000,I4242&lt;=5000),"4000-5000CC",IF(AND(I4242&gt;5000,I4242&lt;=6000),"&gt;5000CC"))))))</f>
        <v>1000-2000CC</v>
      </c>
    </row>
    <row r="4243" spans="1:11" x14ac:dyDescent="0.3">
      <c r="A4243">
        <v>3077</v>
      </c>
      <c r="B4243" t="s">
        <v>1109</v>
      </c>
      <c r="C4243" s="10">
        <v>3</v>
      </c>
      <c r="D4243" s="3">
        <v>70000</v>
      </c>
      <c r="E4243" t="s">
        <v>12</v>
      </c>
      <c r="F4243" t="s">
        <v>8</v>
      </c>
      <c r="G4243" t="s">
        <v>9</v>
      </c>
      <c r="H4243">
        <v>2019</v>
      </c>
      <c r="I4243">
        <v>2987</v>
      </c>
      <c r="J4243" t="s">
        <v>10</v>
      </c>
      <c r="K4243" t="str">
        <f>IF(AND(I4243&gt;600,I4243&lt;=1000),"600-1000CC",IF(AND(I4243&gt;1000,I4243&lt;=2000),"1000-2000CC",IF(AND(I4243&gt;2000,I4243&lt;=3000),"2000-3000CC",IF(AND(I4243&gt;3000,I4243&lt;=4000),"3000-4000CC",IF(AND(I4243&gt;4000,I4243&lt;=5000),"4000-5000CC",IF(AND(I4243&gt;5000,I4243&lt;=6000),"&gt;5000CC"))))))</f>
        <v>2000-3000CC</v>
      </c>
    </row>
    <row r="4244" spans="1:11" x14ac:dyDescent="0.3">
      <c r="A4244">
        <v>3118</v>
      </c>
      <c r="B4244" t="s">
        <v>304</v>
      </c>
      <c r="C4244" s="10">
        <v>3</v>
      </c>
      <c r="D4244" s="3">
        <v>80000</v>
      </c>
      <c r="E4244" t="s">
        <v>7</v>
      </c>
      <c r="F4244" t="s">
        <v>8</v>
      </c>
      <c r="G4244" t="s">
        <v>27</v>
      </c>
      <c r="H4244">
        <v>2013</v>
      </c>
      <c r="I4244">
        <v>1396</v>
      </c>
      <c r="J4244" t="s">
        <v>10</v>
      </c>
      <c r="K4244" t="str">
        <f>IF(AND(I4244&gt;600,I4244&lt;=1000),"600-1000CC",IF(AND(I4244&gt;1000,I4244&lt;=2000),"1000-2000CC",IF(AND(I4244&gt;2000,I4244&lt;=3000),"2000-3000CC",IF(AND(I4244&gt;3000,I4244&lt;=4000),"3000-4000CC",IF(AND(I4244&gt;4000,I4244&lt;=5000),"4000-5000CC",IF(AND(I4244&gt;5000,I4244&lt;=6000),"&gt;5000CC"))))))</f>
        <v>1000-2000CC</v>
      </c>
    </row>
    <row r="4245" spans="1:11" x14ac:dyDescent="0.3">
      <c r="A4245">
        <v>3126</v>
      </c>
      <c r="B4245" t="s">
        <v>570</v>
      </c>
      <c r="C4245" s="10">
        <v>3</v>
      </c>
      <c r="D4245" s="3">
        <v>85000</v>
      </c>
      <c r="E4245" t="s">
        <v>12</v>
      </c>
      <c r="F4245" t="s">
        <v>8</v>
      </c>
      <c r="G4245" t="s">
        <v>9</v>
      </c>
      <c r="H4245">
        <v>2009</v>
      </c>
      <c r="I4245">
        <v>1248</v>
      </c>
      <c r="J4245" t="s">
        <v>10</v>
      </c>
      <c r="K4245" t="str">
        <f>IF(AND(I4245&gt;600,I4245&lt;=1000),"600-1000CC",IF(AND(I4245&gt;1000,I4245&lt;=2000),"1000-2000CC",IF(AND(I4245&gt;2000,I4245&lt;=3000),"2000-3000CC",IF(AND(I4245&gt;3000,I4245&lt;=4000),"3000-4000CC",IF(AND(I4245&gt;4000,I4245&lt;=5000),"4000-5000CC",IF(AND(I4245&gt;5000,I4245&lt;=6000),"&gt;5000CC"))))))</f>
        <v>1000-2000CC</v>
      </c>
    </row>
    <row r="4246" spans="1:11" x14ac:dyDescent="0.3">
      <c r="A4246">
        <v>3160</v>
      </c>
      <c r="B4246" t="s">
        <v>1043</v>
      </c>
      <c r="C4246" s="10">
        <v>3</v>
      </c>
      <c r="D4246" s="3">
        <v>15000</v>
      </c>
      <c r="E4246" t="s">
        <v>12</v>
      </c>
      <c r="F4246" t="s">
        <v>13</v>
      </c>
      <c r="G4246" t="s">
        <v>9</v>
      </c>
      <c r="H4246">
        <v>2019</v>
      </c>
      <c r="I4246">
        <v>1396</v>
      </c>
      <c r="J4246" t="s">
        <v>10</v>
      </c>
      <c r="K4246" t="str">
        <f>IF(AND(I4246&gt;600,I4246&lt;=1000),"600-1000CC",IF(AND(I4246&gt;1000,I4246&lt;=2000),"1000-2000CC",IF(AND(I4246&gt;2000,I4246&lt;=3000),"2000-3000CC",IF(AND(I4246&gt;3000,I4246&lt;=4000),"3000-4000CC",IF(AND(I4246&gt;4000,I4246&lt;=5000),"4000-5000CC",IF(AND(I4246&gt;5000,I4246&lt;=6000),"&gt;5000CC"))))))</f>
        <v>1000-2000CC</v>
      </c>
    </row>
    <row r="4247" spans="1:11" x14ac:dyDescent="0.3">
      <c r="A4247">
        <v>3348</v>
      </c>
      <c r="B4247" t="s">
        <v>1343</v>
      </c>
      <c r="C4247" s="10">
        <v>3</v>
      </c>
      <c r="D4247" s="3">
        <v>90000</v>
      </c>
      <c r="E4247" t="s">
        <v>7</v>
      </c>
      <c r="F4247" t="s">
        <v>8</v>
      </c>
      <c r="G4247" t="s">
        <v>27</v>
      </c>
      <c r="H4247">
        <v>2014</v>
      </c>
      <c r="I4247">
        <v>1998</v>
      </c>
      <c r="J4247" t="s">
        <v>10</v>
      </c>
      <c r="K4247" t="str">
        <f>IF(AND(I4247&gt;600,I4247&lt;=1000),"600-1000CC",IF(AND(I4247&gt;1000,I4247&lt;=2000),"1000-2000CC",IF(AND(I4247&gt;2000,I4247&lt;=3000),"2000-3000CC",IF(AND(I4247&gt;3000,I4247&lt;=4000),"3000-4000CC",IF(AND(I4247&gt;4000,I4247&lt;=5000),"4000-5000CC",IF(AND(I4247&gt;5000,I4247&lt;=6000),"&gt;5000CC"))))))</f>
        <v>1000-2000CC</v>
      </c>
    </row>
    <row r="4248" spans="1:11" x14ac:dyDescent="0.3">
      <c r="A4248">
        <v>3358</v>
      </c>
      <c r="B4248" t="s">
        <v>1071</v>
      </c>
      <c r="C4248" s="10">
        <v>3</v>
      </c>
      <c r="D4248" s="3">
        <v>110000</v>
      </c>
      <c r="E4248" t="s">
        <v>12</v>
      </c>
      <c r="F4248" t="s">
        <v>8</v>
      </c>
      <c r="G4248" t="s">
        <v>9</v>
      </c>
      <c r="H4248">
        <v>2011</v>
      </c>
      <c r="I4248">
        <v>796</v>
      </c>
      <c r="J4248" t="s">
        <v>10</v>
      </c>
      <c r="K4248" t="str">
        <f>IF(AND(I4248&gt;600,I4248&lt;=1000),"600-1000CC",IF(AND(I4248&gt;1000,I4248&lt;=2000),"1000-2000CC",IF(AND(I4248&gt;2000,I4248&lt;=3000),"2000-3000CC",IF(AND(I4248&gt;3000,I4248&lt;=4000),"3000-4000CC",IF(AND(I4248&gt;4000,I4248&lt;=5000),"4000-5000CC",IF(AND(I4248&gt;5000,I4248&lt;=6000),"&gt;5000CC"))))))</f>
        <v>600-1000CC</v>
      </c>
    </row>
    <row r="4249" spans="1:11" x14ac:dyDescent="0.3">
      <c r="A4249">
        <v>3381</v>
      </c>
      <c r="B4249" t="s">
        <v>1368</v>
      </c>
      <c r="C4249" s="10">
        <v>3</v>
      </c>
      <c r="D4249" s="3">
        <v>110000</v>
      </c>
      <c r="E4249" t="s">
        <v>7</v>
      </c>
      <c r="F4249" t="s">
        <v>8</v>
      </c>
      <c r="G4249" t="s">
        <v>75</v>
      </c>
      <c r="H4249">
        <v>2011</v>
      </c>
      <c r="I4249">
        <v>998</v>
      </c>
      <c r="J4249" t="s">
        <v>10</v>
      </c>
      <c r="K4249" t="str">
        <f>IF(AND(I4249&gt;600,I4249&lt;=1000),"600-1000CC",IF(AND(I4249&gt;1000,I4249&lt;=2000),"1000-2000CC",IF(AND(I4249&gt;2000,I4249&lt;=3000),"2000-3000CC",IF(AND(I4249&gt;3000,I4249&lt;=4000),"3000-4000CC",IF(AND(I4249&gt;4000,I4249&lt;=5000),"4000-5000CC",IF(AND(I4249&gt;5000,I4249&lt;=6000),"&gt;5000CC"))))))</f>
        <v>600-1000CC</v>
      </c>
    </row>
    <row r="4250" spans="1:11" x14ac:dyDescent="0.3">
      <c r="A4250">
        <v>3582</v>
      </c>
      <c r="B4250" t="s">
        <v>495</v>
      </c>
      <c r="C4250" s="10">
        <v>3</v>
      </c>
      <c r="D4250" s="3">
        <v>60000</v>
      </c>
      <c r="E4250" t="s">
        <v>242</v>
      </c>
      <c r="F4250" t="s">
        <v>8</v>
      </c>
      <c r="G4250" t="s">
        <v>9</v>
      </c>
      <c r="H4250">
        <v>2014</v>
      </c>
      <c r="I4250">
        <v>1197</v>
      </c>
      <c r="J4250" t="s">
        <v>10</v>
      </c>
      <c r="K4250" t="str">
        <f>IF(AND(I4250&gt;600,I4250&lt;=1000),"600-1000CC",IF(AND(I4250&gt;1000,I4250&lt;=2000),"1000-2000CC",IF(AND(I4250&gt;2000,I4250&lt;=3000),"2000-3000CC",IF(AND(I4250&gt;3000,I4250&lt;=4000),"3000-4000CC",IF(AND(I4250&gt;4000,I4250&lt;=5000),"4000-5000CC",IF(AND(I4250&gt;5000,I4250&lt;=6000),"&gt;5000CC"))))))</f>
        <v>1000-2000CC</v>
      </c>
    </row>
    <row r="4251" spans="1:11" x14ac:dyDescent="0.3">
      <c r="A4251">
        <v>3593</v>
      </c>
      <c r="B4251" t="s">
        <v>46</v>
      </c>
      <c r="C4251" s="10">
        <v>3</v>
      </c>
      <c r="D4251" s="3">
        <v>25000</v>
      </c>
      <c r="E4251" t="s">
        <v>12</v>
      </c>
      <c r="F4251" t="s">
        <v>8</v>
      </c>
      <c r="G4251" t="s">
        <v>27</v>
      </c>
      <c r="H4251">
        <v>2019</v>
      </c>
      <c r="I4251">
        <v>793</v>
      </c>
      <c r="J4251" t="s">
        <v>10</v>
      </c>
      <c r="K4251" t="str">
        <f>IF(AND(I4251&gt;600,I4251&lt;=1000),"600-1000CC",IF(AND(I4251&gt;1000,I4251&lt;=2000),"1000-2000CC",IF(AND(I4251&gt;2000,I4251&lt;=3000),"2000-3000CC",IF(AND(I4251&gt;3000,I4251&lt;=4000),"3000-4000CC",IF(AND(I4251&gt;4000,I4251&lt;=5000),"4000-5000CC",IF(AND(I4251&gt;5000,I4251&lt;=6000),"&gt;5000CC"))))))</f>
        <v>600-1000CC</v>
      </c>
    </row>
    <row r="4252" spans="1:11" x14ac:dyDescent="0.3">
      <c r="A4252">
        <v>3611</v>
      </c>
      <c r="B4252" t="s">
        <v>107</v>
      </c>
      <c r="C4252" s="10">
        <v>3</v>
      </c>
      <c r="D4252" s="3">
        <v>90000</v>
      </c>
      <c r="E4252" t="s">
        <v>12</v>
      </c>
      <c r="F4252" t="s">
        <v>8</v>
      </c>
      <c r="G4252" t="s">
        <v>75</v>
      </c>
      <c r="H4252">
        <v>2015</v>
      </c>
      <c r="I4252">
        <v>1199</v>
      </c>
      <c r="J4252" t="s">
        <v>10</v>
      </c>
      <c r="K4252" t="str">
        <f>IF(AND(I4252&gt;600,I4252&lt;=1000),"600-1000CC",IF(AND(I4252&gt;1000,I4252&lt;=2000),"1000-2000CC",IF(AND(I4252&gt;2000,I4252&lt;=3000),"2000-3000CC",IF(AND(I4252&gt;3000,I4252&lt;=4000),"3000-4000CC",IF(AND(I4252&gt;4000,I4252&lt;=5000),"4000-5000CC",IF(AND(I4252&gt;5000,I4252&lt;=6000),"&gt;5000CC"))))))</f>
        <v>1000-2000CC</v>
      </c>
    </row>
    <row r="4253" spans="1:11" x14ac:dyDescent="0.3">
      <c r="A4253">
        <v>3657</v>
      </c>
      <c r="B4253" t="s">
        <v>430</v>
      </c>
      <c r="C4253" s="10">
        <v>3</v>
      </c>
      <c r="D4253" s="3">
        <v>80000</v>
      </c>
      <c r="E4253" t="s">
        <v>7</v>
      </c>
      <c r="F4253" t="s">
        <v>8</v>
      </c>
      <c r="G4253" t="s">
        <v>75</v>
      </c>
      <c r="H4253">
        <v>2012</v>
      </c>
      <c r="I4253">
        <v>2393</v>
      </c>
      <c r="J4253" t="s">
        <v>10</v>
      </c>
      <c r="K4253" t="str">
        <f>IF(AND(I4253&gt;600,I4253&lt;=1000),"600-1000CC",IF(AND(I4253&gt;1000,I4253&lt;=2000),"1000-2000CC",IF(AND(I4253&gt;2000,I4253&lt;=3000),"2000-3000CC",IF(AND(I4253&gt;3000,I4253&lt;=4000),"3000-4000CC",IF(AND(I4253&gt;4000,I4253&lt;=5000),"4000-5000CC",IF(AND(I4253&gt;5000,I4253&lt;=6000),"&gt;5000CC"))))))</f>
        <v>2000-3000CC</v>
      </c>
    </row>
    <row r="4254" spans="1:11" x14ac:dyDescent="0.3">
      <c r="A4254">
        <v>3663</v>
      </c>
      <c r="B4254" t="s">
        <v>79</v>
      </c>
      <c r="C4254" s="10">
        <v>3</v>
      </c>
      <c r="D4254" s="3">
        <v>25000</v>
      </c>
      <c r="E4254" t="s">
        <v>12</v>
      </c>
      <c r="F4254" t="s">
        <v>8</v>
      </c>
      <c r="G4254" t="s">
        <v>9</v>
      </c>
      <c r="H4254">
        <v>2012</v>
      </c>
      <c r="I4254">
        <v>1497</v>
      </c>
      <c r="J4254" t="s">
        <v>10</v>
      </c>
      <c r="K4254" t="str">
        <f>IF(AND(I4254&gt;600,I4254&lt;=1000),"600-1000CC",IF(AND(I4254&gt;1000,I4254&lt;=2000),"1000-2000CC",IF(AND(I4254&gt;2000,I4254&lt;=3000),"2000-3000CC",IF(AND(I4254&gt;3000,I4254&lt;=4000),"3000-4000CC",IF(AND(I4254&gt;4000,I4254&lt;=5000),"4000-5000CC",IF(AND(I4254&gt;5000,I4254&lt;=6000),"&gt;5000CC"))))))</f>
        <v>1000-2000CC</v>
      </c>
    </row>
    <row r="4255" spans="1:11" x14ac:dyDescent="0.3">
      <c r="A4255">
        <v>3813</v>
      </c>
      <c r="B4255" t="s">
        <v>854</v>
      </c>
      <c r="C4255" s="10">
        <v>3</v>
      </c>
      <c r="D4255" s="3">
        <v>20410</v>
      </c>
      <c r="E4255" t="s">
        <v>12</v>
      </c>
      <c r="F4255" t="s">
        <v>8</v>
      </c>
      <c r="G4255" t="s">
        <v>9</v>
      </c>
      <c r="H4255">
        <v>2015</v>
      </c>
      <c r="I4255">
        <v>1197</v>
      </c>
      <c r="J4255" t="s">
        <v>10</v>
      </c>
      <c r="K4255" t="str">
        <f>IF(AND(I4255&gt;600,I4255&lt;=1000),"600-1000CC",IF(AND(I4255&gt;1000,I4255&lt;=2000),"1000-2000CC",IF(AND(I4255&gt;2000,I4255&lt;=3000),"2000-3000CC",IF(AND(I4255&gt;3000,I4255&lt;=4000),"3000-4000CC",IF(AND(I4255&gt;4000,I4255&lt;=5000),"4000-5000CC",IF(AND(I4255&gt;5000,I4255&lt;=6000),"&gt;5000CC"))))))</f>
        <v>1000-2000CC</v>
      </c>
    </row>
    <row r="4256" spans="1:11" x14ac:dyDescent="0.3">
      <c r="A4256">
        <v>4101</v>
      </c>
      <c r="B4256" t="s">
        <v>1689</v>
      </c>
      <c r="C4256" s="10">
        <v>3</v>
      </c>
      <c r="D4256" s="3">
        <v>70000</v>
      </c>
      <c r="E4256" t="s">
        <v>12</v>
      </c>
      <c r="F4256" t="s">
        <v>8</v>
      </c>
      <c r="G4256" t="s">
        <v>27</v>
      </c>
      <c r="H4256">
        <v>2013</v>
      </c>
      <c r="I4256">
        <v>1950</v>
      </c>
      <c r="J4256" t="s">
        <v>10</v>
      </c>
      <c r="K4256" t="str">
        <f>IF(AND(I4256&gt;600,I4256&lt;=1000),"600-1000CC",IF(AND(I4256&gt;1000,I4256&lt;=2000),"1000-2000CC",IF(AND(I4256&gt;2000,I4256&lt;=3000),"2000-3000CC",IF(AND(I4256&gt;3000,I4256&lt;=4000),"3000-4000CC",IF(AND(I4256&gt;4000,I4256&lt;=5000),"4000-5000CC",IF(AND(I4256&gt;5000,I4256&lt;=6000),"&gt;5000CC"))))))</f>
        <v>1000-2000CC</v>
      </c>
    </row>
    <row r="4257" spans="1:11" x14ac:dyDescent="0.3">
      <c r="A4257">
        <v>4118</v>
      </c>
      <c r="B4257" t="s">
        <v>1692</v>
      </c>
      <c r="C4257" s="10">
        <v>3</v>
      </c>
      <c r="D4257" s="3">
        <v>70000</v>
      </c>
      <c r="E4257" t="s">
        <v>7</v>
      </c>
      <c r="F4257" t="s">
        <v>8</v>
      </c>
      <c r="G4257" t="s">
        <v>9</v>
      </c>
      <c r="H4257">
        <v>2010</v>
      </c>
      <c r="I4257">
        <v>2143</v>
      </c>
      <c r="J4257" t="s">
        <v>10</v>
      </c>
      <c r="K4257" t="str">
        <f>IF(AND(I4257&gt;600,I4257&lt;=1000),"600-1000CC",IF(AND(I4257&gt;1000,I4257&lt;=2000),"1000-2000CC",IF(AND(I4257&gt;2000,I4257&lt;=3000),"2000-3000CC",IF(AND(I4257&gt;3000,I4257&lt;=4000),"3000-4000CC",IF(AND(I4257&gt;4000,I4257&lt;=5000),"4000-5000CC",IF(AND(I4257&gt;5000,I4257&lt;=6000),"&gt;5000CC"))))))</f>
        <v>2000-3000CC</v>
      </c>
    </row>
    <row r="4258" spans="1:11" x14ac:dyDescent="0.3">
      <c r="A4258">
        <v>4417</v>
      </c>
      <c r="B4258" t="s">
        <v>133</v>
      </c>
      <c r="C4258" s="10">
        <v>3</v>
      </c>
      <c r="D4258" s="3">
        <v>80000</v>
      </c>
      <c r="E4258" t="s">
        <v>12</v>
      </c>
      <c r="F4258" t="s">
        <v>8</v>
      </c>
      <c r="G4258" t="s">
        <v>27</v>
      </c>
      <c r="H4258">
        <v>2016</v>
      </c>
      <c r="I4258">
        <v>796</v>
      </c>
      <c r="J4258" t="s">
        <v>10</v>
      </c>
      <c r="K4258" t="str">
        <f>IF(AND(I4258&gt;600,I4258&lt;=1000),"600-1000CC",IF(AND(I4258&gt;1000,I4258&lt;=2000),"1000-2000CC",IF(AND(I4258&gt;2000,I4258&lt;=3000),"2000-3000CC",IF(AND(I4258&gt;3000,I4258&lt;=4000),"3000-4000CC",IF(AND(I4258&gt;4000,I4258&lt;=5000),"4000-5000CC",IF(AND(I4258&gt;5000,I4258&lt;=6000),"&gt;5000CC"))))))</f>
        <v>600-1000CC</v>
      </c>
    </row>
    <row r="4259" spans="1:11" x14ac:dyDescent="0.3">
      <c r="A4259">
        <v>4431</v>
      </c>
      <c r="B4259" t="s">
        <v>133</v>
      </c>
      <c r="C4259" s="10">
        <v>3</v>
      </c>
      <c r="D4259" s="3">
        <v>166000</v>
      </c>
      <c r="E4259" t="s">
        <v>12</v>
      </c>
      <c r="F4259" t="s">
        <v>8</v>
      </c>
      <c r="G4259" t="s">
        <v>9</v>
      </c>
      <c r="H4259">
        <v>2015</v>
      </c>
      <c r="I4259">
        <v>1197</v>
      </c>
      <c r="J4259" t="s">
        <v>10</v>
      </c>
      <c r="K4259" t="str">
        <f>IF(AND(I4259&gt;600,I4259&lt;=1000),"600-1000CC",IF(AND(I4259&gt;1000,I4259&lt;=2000),"1000-2000CC",IF(AND(I4259&gt;2000,I4259&lt;=3000),"2000-3000CC",IF(AND(I4259&gt;3000,I4259&lt;=4000),"3000-4000CC",IF(AND(I4259&gt;4000,I4259&lt;=5000),"4000-5000CC",IF(AND(I4259&gt;5000,I4259&lt;=6000),"&gt;5000CC"))))))</f>
        <v>1000-2000CC</v>
      </c>
    </row>
    <row r="4260" spans="1:11" x14ac:dyDescent="0.3">
      <c r="A4260">
        <v>4651</v>
      </c>
      <c r="B4260" t="s">
        <v>570</v>
      </c>
      <c r="C4260" s="10">
        <v>3</v>
      </c>
      <c r="D4260" s="3">
        <v>120000</v>
      </c>
      <c r="E4260" t="s">
        <v>12</v>
      </c>
      <c r="F4260" t="s">
        <v>8</v>
      </c>
      <c r="G4260" t="s">
        <v>27</v>
      </c>
      <c r="H4260">
        <v>2010</v>
      </c>
      <c r="I4260">
        <v>1498</v>
      </c>
      <c r="J4260" t="s">
        <v>61</v>
      </c>
      <c r="K4260" t="str">
        <f>IF(AND(I4260&gt;600,I4260&lt;=1000),"600-1000CC",IF(AND(I4260&gt;1000,I4260&lt;=2000),"1000-2000CC",IF(AND(I4260&gt;2000,I4260&lt;=3000),"2000-3000CC",IF(AND(I4260&gt;3000,I4260&lt;=4000),"3000-4000CC",IF(AND(I4260&gt;4000,I4260&lt;=5000),"4000-5000CC",IF(AND(I4260&gt;5000,I4260&lt;=6000),"&gt;5000CC"))))))</f>
        <v>1000-2000CC</v>
      </c>
    </row>
    <row r="4261" spans="1:11" x14ac:dyDescent="0.3">
      <c r="A4261">
        <v>4660</v>
      </c>
      <c r="B4261" t="s">
        <v>1773</v>
      </c>
      <c r="C4261" s="10">
        <v>3</v>
      </c>
      <c r="D4261" s="3">
        <v>50000</v>
      </c>
      <c r="E4261" t="s">
        <v>12</v>
      </c>
      <c r="F4261" t="s">
        <v>8</v>
      </c>
      <c r="G4261" t="s">
        <v>9</v>
      </c>
      <c r="H4261">
        <v>2013</v>
      </c>
      <c r="I4261">
        <v>1248</v>
      </c>
      <c r="J4261" t="s">
        <v>10</v>
      </c>
      <c r="K4261" t="str">
        <f>IF(AND(I4261&gt;600,I4261&lt;=1000),"600-1000CC",IF(AND(I4261&gt;1000,I4261&lt;=2000),"1000-2000CC",IF(AND(I4261&gt;2000,I4261&lt;=3000),"2000-3000CC",IF(AND(I4261&gt;3000,I4261&lt;=4000),"3000-4000CC",IF(AND(I4261&gt;4000,I4261&lt;=5000),"4000-5000CC",IF(AND(I4261&gt;5000,I4261&lt;=6000),"&gt;5000CC"))))))</f>
        <v>1000-2000CC</v>
      </c>
    </row>
    <row r="4262" spans="1:11" x14ac:dyDescent="0.3">
      <c r="A4262">
        <v>4932</v>
      </c>
      <c r="B4262" t="s">
        <v>133</v>
      </c>
      <c r="C4262" s="10">
        <v>3</v>
      </c>
      <c r="D4262" s="3">
        <v>80000</v>
      </c>
      <c r="E4262" t="s">
        <v>12</v>
      </c>
      <c r="F4262" t="s">
        <v>8</v>
      </c>
      <c r="G4262" t="s">
        <v>27</v>
      </c>
      <c r="H4262">
        <v>2016</v>
      </c>
      <c r="I4262">
        <v>998</v>
      </c>
      <c r="J4262" t="s">
        <v>127</v>
      </c>
      <c r="K4262" t="str">
        <f>IF(AND(I4262&gt;600,I4262&lt;=1000),"600-1000CC",IF(AND(I4262&gt;1000,I4262&lt;=2000),"1000-2000CC",IF(AND(I4262&gt;2000,I4262&lt;=3000),"2000-3000CC",IF(AND(I4262&gt;3000,I4262&lt;=4000),"3000-4000CC",IF(AND(I4262&gt;4000,I4262&lt;=5000),"4000-5000CC",IF(AND(I4262&gt;5000,I4262&lt;=6000),"&gt;5000CC"))))))</f>
        <v>600-1000CC</v>
      </c>
    </row>
    <row r="4263" spans="1:11" x14ac:dyDescent="0.3">
      <c r="A4263">
        <v>5198</v>
      </c>
      <c r="B4263" t="s">
        <v>1414</v>
      </c>
      <c r="C4263" s="10">
        <v>3</v>
      </c>
      <c r="D4263" s="3">
        <v>76800</v>
      </c>
      <c r="E4263" t="s">
        <v>12</v>
      </c>
      <c r="F4263" t="s">
        <v>8</v>
      </c>
      <c r="G4263" t="s">
        <v>9</v>
      </c>
      <c r="H4263">
        <v>2011</v>
      </c>
      <c r="I4263">
        <v>1591</v>
      </c>
      <c r="J4263" t="s">
        <v>10</v>
      </c>
      <c r="K4263" t="str">
        <f>IF(AND(I4263&gt;600,I4263&lt;=1000),"600-1000CC",IF(AND(I4263&gt;1000,I4263&lt;=2000),"1000-2000CC",IF(AND(I4263&gt;2000,I4263&lt;=3000),"2000-3000CC",IF(AND(I4263&gt;3000,I4263&lt;=4000),"3000-4000CC",IF(AND(I4263&gt;4000,I4263&lt;=5000),"4000-5000CC",IF(AND(I4263&gt;5000,I4263&lt;=6000),"&gt;5000CC"))))))</f>
        <v>1000-2000CC</v>
      </c>
    </row>
    <row r="4264" spans="1:11" x14ac:dyDescent="0.3">
      <c r="A4264">
        <v>5304</v>
      </c>
      <c r="B4264" t="s">
        <v>1464</v>
      </c>
      <c r="C4264" s="10">
        <v>3</v>
      </c>
      <c r="D4264" s="3">
        <v>82000</v>
      </c>
      <c r="E4264" t="s">
        <v>7</v>
      </c>
      <c r="F4264" t="s">
        <v>8</v>
      </c>
      <c r="G4264" t="s">
        <v>9</v>
      </c>
      <c r="H4264">
        <v>2011</v>
      </c>
      <c r="I4264">
        <v>1968</v>
      </c>
      <c r="J4264" t="s">
        <v>10</v>
      </c>
      <c r="K4264" t="str">
        <f>IF(AND(I4264&gt;600,I4264&lt;=1000),"600-1000CC",IF(AND(I4264&gt;1000,I4264&lt;=2000),"1000-2000CC",IF(AND(I4264&gt;2000,I4264&lt;=3000),"2000-3000CC",IF(AND(I4264&gt;3000,I4264&lt;=4000),"3000-4000CC",IF(AND(I4264&gt;4000,I4264&lt;=5000),"4000-5000CC",IF(AND(I4264&gt;5000,I4264&lt;=6000),"&gt;5000CC"))))))</f>
        <v>1000-2000CC</v>
      </c>
    </row>
    <row r="4265" spans="1:11" x14ac:dyDescent="0.3">
      <c r="A4265">
        <v>5332</v>
      </c>
      <c r="B4265" t="s">
        <v>645</v>
      </c>
      <c r="C4265" s="10">
        <v>3</v>
      </c>
      <c r="D4265" s="3">
        <v>80000</v>
      </c>
      <c r="E4265" t="s">
        <v>7</v>
      </c>
      <c r="F4265" t="s">
        <v>8</v>
      </c>
      <c r="G4265" t="s">
        <v>9</v>
      </c>
      <c r="H4265">
        <v>2010</v>
      </c>
      <c r="I4265">
        <v>1999</v>
      </c>
      <c r="J4265" t="s">
        <v>10</v>
      </c>
      <c r="K4265" t="str">
        <f>IF(AND(I4265&gt;600,I4265&lt;=1000),"600-1000CC",IF(AND(I4265&gt;1000,I4265&lt;=2000),"1000-2000CC",IF(AND(I4265&gt;2000,I4265&lt;=3000),"2000-3000CC",IF(AND(I4265&gt;3000,I4265&lt;=4000),"3000-4000CC",IF(AND(I4265&gt;4000,I4265&lt;=5000),"4000-5000CC",IF(AND(I4265&gt;5000,I4265&lt;=6000),"&gt;5000CC"))))))</f>
        <v>1000-2000CC</v>
      </c>
    </row>
    <row r="4266" spans="1:11" x14ac:dyDescent="0.3">
      <c r="A4266">
        <v>5367</v>
      </c>
      <c r="B4266" t="s">
        <v>1895</v>
      </c>
      <c r="C4266" s="10">
        <v>3</v>
      </c>
      <c r="D4266" s="3">
        <v>100000</v>
      </c>
      <c r="E4266" t="s">
        <v>12</v>
      </c>
      <c r="F4266" t="s">
        <v>8</v>
      </c>
      <c r="G4266" t="s">
        <v>27</v>
      </c>
      <c r="H4266">
        <v>2016</v>
      </c>
      <c r="I4266">
        <v>1248</v>
      </c>
      <c r="J4266" t="s">
        <v>10</v>
      </c>
      <c r="K4266" t="str">
        <f>IF(AND(I4266&gt;600,I4266&lt;=1000),"600-1000CC",IF(AND(I4266&gt;1000,I4266&lt;=2000),"1000-2000CC",IF(AND(I4266&gt;2000,I4266&lt;=3000),"2000-3000CC",IF(AND(I4266&gt;3000,I4266&lt;=4000),"3000-4000CC",IF(AND(I4266&gt;4000,I4266&lt;=5000),"4000-5000CC",IF(AND(I4266&gt;5000,I4266&lt;=6000),"&gt;5000CC"))))))</f>
        <v>1000-2000CC</v>
      </c>
    </row>
    <row r="4267" spans="1:11" x14ac:dyDescent="0.3">
      <c r="A4267">
        <v>5407</v>
      </c>
      <c r="B4267" t="s">
        <v>936</v>
      </c>
      <c r="C4267" s="10">
        <v>3</v>
      </c>
      <c r="D4267" s="3">
        <v>100000</v>
      </c>
      <c r="E4267" t="s">
        <v>7</v>
      </c>
      <c r="F4267" t="s">
        <v>8</v>
      </c>
      <c r="G4267" t="s">
        <v>75</v>
      </c>
      <c r="H4267">
        <v>2012</v>
      </c>
      <c r="I4267">
        <v>1461</v>
      </c>
      <c r="J4267" t="s">
        <v>10</v>
      </c>
      <c r="K4267" t="str">
        <f>IF(AND(I4267&gt;600,I4267&lt;=1000),"600-1000CC",IF(AND(I4267&gt;1000,I4267&lt;=2000),"1000-2000CC",IF(AND(I4267&gt;2000,I4267&lt;=3000),"2000-3000CC",IF(AND(I4267&gt;3000,I4267&lt;=4000),"3000-4000CC",IF(AND(I4267&gt;4000,I4267&lt;=5000),"4000-5000CC",IF(AND(I4267&gt;5000,I4267&lt;=6000),"&gt;5000CC"))))))</f>
        <v>1000-2000CC</v>
      </c>
    </row>
    <row r="4268" spans="1:11" x14ac:dyDescent="0.3">
      <c r="A4268">
        <v>2001</v>
      </c>
      <c r="B4268" t="s">
        <v>559</v>
      </c>
      <c r="C4268" s="10">
        <v>2.99</v>
      </c>
      <c r="D4268" s="3">
        <v>76000</v>
      </c>
      <c r="E4268" t="s">
        <v>12</v>
      </c>
      <c r="F4268" t="s">
        <v>8</v>
      </c>
      <c r="G4268" t="s">
        <v>9</v>
      </c>
      <c r="H4268">
        <v>2011</v>
      </c>
      <c r="I4268">
        <v>998</v>
      </c>
      <c r="J4268" t="s">
        <v>10</v>
      </c>
      <c r="K4268" t="str">
        <f>IF(AND(I4268&gt;600,I4268&lt;=1000),"600-1000CC",IF(AND(I4268&gt;1000,I4268&lt;=2000),"1000-2000CC",IF(AND(I4268&gt;2000,I4268&lt;=3000),"2000-3000CC",IF(AND(I4268&gt;3000,I4268&lt;=4000),"3000-4000CC",IF(AND(I4268&gt;4000,I4268&lt;=5000),"4000-5000CC",IF(AND(I4268&gt;5000,I4268&lt;=6000),"&gt;5000CC"))))))</f>
        <v>600-1000CC</v>
      </c>
    </row>
    <row r="4269" spans="1:11" x14ac:dyDescent="0.3">
      <c r="A4269">
        <v>2491</v>
      </c>
      <c r="B4269" t="s">
        <v>1253</v>
      </c>
      <c r="C4269" s="10">
        <v>2.99</v>
      </c>
      <c r="D4269" s="3">
        <v>45000</v>
      </c>
      <c r="E4269" t="s">
        <v>12</v>
      </c>
      <c r="F4269" t="s">
        <v>8</v>
      </c>
      <c r="G4269" t="s">
        <v>9</v>
      </c>
      <c r="H4269">
        <v>2014</v>
      </c>
      <c r="I4269">
        <v>998</v>
      </c>
      <c r="J4269" t="s">
        <v>10</v>
      </c>
      <c r="K4269" t="str">
        <f>IF(AND(I4269&gt;600,I4269&lt;=1000),"600-1000CC",IF(AND(I4269&gt;1000,I4269&lt;=2000),"1000-2000CC",IF(AND(I4269&gt;2000,I4269&lt;=3000),"2000-3000CC",IF(AND(I4269&gt;3000,I4269&lt;=4000),"3000-4000CC",IF(AND(I4269&gt;4000,I4269&lt;=5000),"4000-5000CC",IF(AND(I4269&gt;5000,I4269&lt;=6000),"&gt;5000CC"))))))</f>
        <v>600-1000CC</v>
      </c>
    </row>
    <row r="4270" spans="1:11" x14ac:dyDescent="0.3">
      <c r="A4270">
        <v>2673</v>
      </c>
      <c r="B4270" t="s">
        <v>1310</v>
      </c>
      <c r="C4270" s="10">
        <v>2.99</v>
      </c>
      <c r="D4270" s="3">
        <v>54842</v>
      </c>
      <c r="E4270" t="s">
        <v>12</v>
      </c>
      <c r="F4270" t="s">
        <v>8</v>
      </c>
      <c r="G4270" t="s">
        <v>27</v>
      </c>
      <c r="H4270">
        <v>2013</v>
      </c>
      <c r="I4270">
        <v>1497</v>
      </c>
      <c r="J4270" t="s">
        <v>10</v>
      </c>
      <c r="K4270" t="str">
        <f>IF(AND(I4270&gt;600,I4270&lt;=1000),"600-1000CC",IF(AND(I4270&gt;1000,I4270&lt;=2000),"1000-2000CC",IF(AND(I4270&gt;2000,I4270&lt;=3000),"2000-3000CC",IF(AND(I4270&gt;3000,I4270&lt;=4000),"3000-4000CC",IF(AND(I4270&gt;4000,I4270&lt;=5000),"4000-5000CC",IF(AND(I4270&gt;5000,I4270&lt;=6000),"&gt;5000CC"))))))</f>
        <v>1000-2000CC</v>
      </c>
    </row>
    <row r="4271" spans="1:11" x14ac:dyDescent="0.3">
      <c r="A4271">
        <v>3653</v>
      </c>
      <c r="B4271" t="s">
        <v>146</v>
      </c>
      <c r="C4271" s="10">
        <v>2.99</v>
      </c>
      <c r="D4271" s="3">
        <v>120000</v>
      </c>
      <c r="E4271" t="s">
        <v>7</v>
      </c>
      <c r="F4271" t="s">
        <v>8</v>
      </c>
      <c r="G4271" t="s">
        <v>9</v>
      </c>
      <c r="H4271">
        <v>2013</v>
      </c>
      <c r="I4271">
        <v>1248</v>
      </c>
      <c r="J4271" t="s">
        <v>10</v>
      </c>
      <c r="K4271" t="str">
        <f>IF(AND(I4271&gt;600,I4271&lt;=1000),"600-1000CC",IF(AND(I4271&gt;1000,I4271&lt;=2000),"1000-2000CC",IF(AND(I4271&gt;2000,I4271&lt;=3000),"2000-3000CC",IF(AND(I4271&gt;3000,I4271&lt;=4000),"3000-4000CC",IF(AND(I4271&gt;4000,I4271&lt;=5000),"4000-5000CC",IF(AND(I4271&gt;5000,I4271&lt;=6000),"&gt;5000CC"))))))</f>
        <v>1000-2000CC</v>
      </c>
    </row>
    <row r="4272" spans="1:11" x14ac:dyDescent="0.3">
      <c r="A4272">
        <v>3845</v>
      </c>
      <c r="B4272" t="s">
        <v>430</v>
      </c>
      <c r="C4272" s="10">
        <v>2.99</v>
      </c>
      <c r="D4272" s="3">
        <v>93000</v>
      </c>
      <c r="E4272" t="s">
        <v>7</v>
      </c>
      <c r="F4272" t="s">
        <v>8</v>
      </c>
      <c r="G4272" t="s">
        <v>27</v>
      </c>
      <c r="H4272">
        <v>2015</v>
      </c>
      <c r="I4272">
        <v>1199</v>
      </c>
      <c r="J4272" t="s">
        <v>10</v>
      </c>
      <c r="K4272" t="str">
        <f>IF(AND(I4272&gt;600,I4272&lt;=1000),"600-1000CC",IF(AND(I4272&gt;1000,I4272&lt;=2000),"1000-2000CC",IF(AND(I4272&gt;2000,I4272&lt;=3000),"2000-3000CC",IF(AND(I4272&gt;3000,I4272&lt;=4000),"3000-4000CC",IF(AND(I4272&gt;4000,I4272&lt;=5000),"4000-5000CC",IF(AND(I4272&gt;5000,I4272&lt;=6000),"&gt;5000CC"))))))</f>
        <v>1000-2000CC</v>
      </c>
    </row>
    <row r="4273" spans="1:11" x14ac:dyDescent="0.3">
      <c r="A4273">
        <v>4569</v>
      </c>
      <c r="B4273" t="s">
        <v>46</v>
      </c>
      <c r="C4273" s="10">
        <v>2.99</v>
      </c>
      <c r="D4273" s="3">
        <v>33880</v>
      </c>
      <c r="E4273" t="s">
        <v>12</v>
      </c>
      <c r="F4273" t="s">
        <v>8</v>
      </c>
      <c r="G4273" t="s">
        <v>9</v>
      </c>
      <c r="H4273">
        <v>2019</v>
      </c>
      <c r="I4273">
        <v>1956</v>
      </c>
      <c r="J4273" t="s">
        <v>10</v>
      </c>
      <c r="K4273" t="str">
        <f>IF(AND(I4273&gt;600,I4273&lt;=1000),"600-1000CC",IF(AND(I4273&gt;1000,I4273&lt;=2000),"1000-2000CC",IF(AND(I4273&gt;2000,I4273&lt;=3000),"2000-3000CC",IF(AND(I4273&gt;3000,I4273&lt;=4000),"3000-4000CC",IF(AND(I4273&gt;4000,I4273&lt;=5000),"4000-5000CC",IF(AND(I4273&gt;5000,I4273&lt;=6000),"&gt;5000CC"))))))</f>
        <v>1000-2000CC</v>
      </c>
    </row>
    <row r="4274" spans="1:11" x14ac:dyDescent="0.3">
      <c r="A4274">
        <v>4769</v>
      </c>
      <c r="B4274" t="s">
        <v>1315</v>
      </c>
      <c r="C4274" s="10">
        <v>2.99</v>
      </c>
      <c r="D4274" s="3">
        <v>73081</v>
      </c>
      <c r="E4274" t="s">
        <v>7</v>
      </c>
      <c r="F4274" t="s">
        <v>8</v>
      </c>
      <c r="G4274" t="s">
        <v>9</v>
      </c>
      <c r="H4274">
        <v>2014</v>
      </c>
      <c r="I4274">
        <v>2494</v>
      </c>
      <c r="J4274" t="s">
        <v>10</v>
      </c>
      <c r="K4274" t="str">
        <f>IF(AND(I4274&gt;600,I4274&lt;=1000),"600-1000CC",IF(AND(I4274&gt;1000,I4274&lt;=2000),"1000-2000CC",IF(AND(I4274&gt;2000,I4274&lt;=3000),"2000-3000CC",IF(AND(I4274&gt;3000,I4274&lt;=4000),"3000-4000CC",IF(AND(I4274&gt;4000,I4274&lt;=5000),"4000-5000CC",IF(AND(I4274&gt;5000,I4274&lt;=6000),"&gt;5000CC"))))))</f>
        <v>2000-3000CC</v>
      </c>
    </row>
    <row r="4275" spans="1:11" x14ac:dyDescent="0.3">
      <c r="A4275">
        <v>34</v>
      </c>
      <c r="B4275" t="s">
        <v>46</v>
      </c>
      <c r="C4275" s="10">
        <v>2.98</v>
      </c>
      <c r="D4275" s="3">
        <v>30983</v>
      </c>
      <c r="E4275" t="s">
        <v>12</v>
      </c>
      <c r="F4275" t="s">
        <v>8</v>
      </c>
      <c r="G4275" t="s">
        <v>9</v>
      </c>
      <c r="H4275">
        <v>2016</v>
      </c>
      <c r="I4275">
        <v>796</v>
      </c>
      <c r="J4275" t="s">
        <v>10</v>
      </c>
      <c r="K4275" t="str">
        <f>IF(AND(I4275&gt;600,I4275&lt;=1000),"600-1000CC",IF(AND(I4275&gt;1000,I4275&lt;=2000),"1000-2000CC",IF(AND(I4275&gt;2000,I4275&lt;=3000),"2000-3000CC",IF(AND(I4275&gt;3000,I4275&lt;=4000),"3000-4000CC",IF(AND(I4275&gt;4000,I4275&lt;=5000),"4000-5000CC",IF(AND(I4275&gt;5000,I4275&lt;=6000),"&gt;5000CC"))))))</f>
        <v>600-1000CC</v>
      </c>
    </row>
    <row r="4276" spans="1:11" x14ac:dyDescent="0.3">
      <c r="A4276">
        <v>2161</v>
      </c>
      <c r="B4276" t="s">
        <v>318</v>
      </c>
      <c r="C4276" s="10">
        <v>2.98</v>
      </c>
      <c r="D4276" s="3">
        <v>105685</v>
      </c>
      <c r="E4276" t="s">
        <v>12</v>
      </c>
      <c r="F4276" t="s">
        <v>13</v>
      </c>
      <c r="G4276" t="s">
        <v>27</v>
      </c>
      <c r="H4276">
        <v>2010</v>
      </c>
      <c r="I4276">
        <v>1497</v>
      </c>
      <c r="J4276" t="s">
        <v>10</v>
      </c>
      <c r="K4276" t="str">
        <f>IF(AND(I4276&gt;600,I4276&lt;=1000),"600-1000CC",IF(AND(I4276&gt;1000,I4276&lt;=2000),"1000-2000CC",IF(AND(I4276&gt;2000,I4276&lt;=3000),"2000-3000CC",IF(AND(I4276&gt;3000,I4276&lt;=4000),"3000-4000CC",IF(AND(I4276&gt;4000,I4276&lt;=5000),"4000-5000CC",IF(AND(I4276&gt;5000,I4276&lt;=6000),"&gt;5000CC"))))))</f>
        <v>1000-2000CC</v>
      </c>
    </row>
    <row r="4277" spans="1:11" x14ac:dyDescent="0.3">
      <c r="A4277">
        <v>2693</v>
      </c>
      <c r="B4277" t="s">
        <v>1260</v>
      </c>
      <c r="C4277" s="10">
        <v>2.98</v>
      </c>
      <c r="D4277" s="3">
        <v>94321</v>
      </c>
      <c r="E4277" t="s">
        <v>12</v>
      </c>
      <c r="F4277" t="s">
        <v>8</v>
      </c>
      <c r="G4277" t="s">
        <v>9</v>
      </c>
      <c r="H4277">
        <v>2014</v>
      </c>
      <c r="I4277">
        <v>1199</v>
      </c>
      <c r="J4277" t="s">
        <v>53</v>
      </c>
      <c r="K4277" t="str">
        <f>IF(AND(I4277&gt;600,I4277&lt;=1000),"600-1000CC",IF(AND(I4277&gt;1000,I4277&lt;=2000),"1000-2000CC",IF(AND(I4277&gt;2000,I4277&lt;=3000),"2000-3000CC",IF(AND(I4277&gt;3000,I4277&lt;=4000),"3000-4000CC",IF(AND(I4277&gt;4000,I4277&lt;=5000),"4000-5000CC",IF(AND(I4277&gt;5000,I4277&lt;=6000),"&gt;5000CC"))))))</f>
        <v>1000-2000CC</v>
      </c>
    </row>
    <row r="4278" spans="1:11" x14ac:dyDescent="0.3">
      <c r="A4278">
        <v>4584</v>
      </c>
      <c r="B4278" t="s">
        <v>430</v>
      </c>
      <c r="C4278" s="10">
        <v>2.98</v>
      </c>
      <c r="D4278" s="3">
        <v>124628</v>
      </c>
      <c r="E4278" t="s">
        <v>7</v>
      </c>
      <c r="F4278" t="s">
        <v>8</v>
      </c>
      <c r="G4278" t="s">
        <v>27</v>
      </c>
      <c r="H4278">
        <v>2012</v>
      </c>
      <c r="I4278">
        <v>999</v>
      </c>
      <c r="J4278" t="s">
        <v>10</v>
      </c>
      <c r="K4278" t="str">
        <f>IF(AND(I4278&gt;600,I4278&lt;=1000),"600-1000CC",IF(AND(I4278&gt;1000,I4278&lt;=2000),"1000-2000CC",IF(AND(I4278&gt;2000,I4278&lt;=3000),"2000-3000CC",IF(AND(I4278&gt;3000,I4278&lt;=4000),"3000-4000CC",IF(AND(I4278&gt;4000,I4278&lt;=5000),"4000-5000CC",IF(AND(I4278&gt;5000,I4278&lt;=6000),"&gt;5000CC"))))))</f>
        <v>600-1000CC</v>
      </c>
    </row>
    <row r="4279" spans="1:11" x14ac:dyDescent="0.3">
      <c r="A4279">
        <v>3182</v>
      </c>
      <c r="B4279" t="s">
        <v>1043</v>
      </c>
      <c r="C4279" s="10">
        <v>2.97</v>
      </c>
      <c r="D4279" s="3">
        <v>52698</v>
      </c>
      <c r="E4279" t="s">
        <v>12</v>
      </c>
      <c r="F4279" t="s">
        <v>13</v>
      </c>
      <c r="G4279" t="s">
        <v>9</v>
      </c>
      <c r="H4279">
        <v>2017</v>
      </c>
      <c r="I4279">
        <v>799</v>
      </c>
      <c r="J4279" t="s">
        <v>10</v>
      </c>
      <c r="K4279" t="str">
        <f>IF(AND(I4279&gt;600,I4279&lt;=1000),"600-1000CC",IF(AND(I4279&gt;1000,I4279&lt;=2000),"1000-2000CC",IF(AND(I4279&gt;2000,I4279&lt;=3000),"2000-3000CC",IF(AND(I4279&gt;3000,I4279&lt;=4000),"3000-4000CC",IF(AND(I4279&gt;4000,I4279&lt;=5000),"4000-5000CC",IF(AND(I4279&gt;5000,I4279&lt;=6000),"&gt;5000CC"))))))</f>
        <v>600-1000CC</v>
      </c>
    </row>
    <row r="4280" spans="1:11" x14ac:dyDescent="0.3">
      <c r="A4280">
        <v>3276</v>
      </c>
      <c r="B4280" t="s">
        <v>1165</v>
      </c>
      <c r="C4280" s="10">
        <v>2.97</v>
      </c>
      <c r="D4280" s="3">
        <v>56522</v>
      </c>
      <c r="E4280" t="s">
        <v>7</v>
      </c>
      <c r="F4280" t="s">
        <v>8</v>
      </c>
      <c r="G4280" t="s">
        <v>27</v>
      </c>
      <c r="H4280">
        <v>2014</v>
      </c>
      <c r="I4280">
        <v>998</v>
      </c>
      <c r="J4280" t="s">
        <v>10</v>
      </c>
      <c r="K4280" t="str">
        <f>IF(AND(I4280&gt;600,I4280&lt;=1000),"600-1000CC",IF(AND(I4280&gt;1000,I4280&lt;=2000),"1000-2000CC",IF(AND(I4280&gt;2000,I4280&lt;=3000),"2000-3000CC",IF(AND(I4280&gt;3000,I4280&lt;=4000),"3000-4000CC",IF(AND(I4280&gt;4000,I4280&lt;=5000),"4000-5000CC",IF(AND(I4280&gt;5000,I4280&lt;=6000),"&gt;5000CC"))))))</f>
        <v>600-1000CC</v>
      </c>
    </row>
    <row r="4281" spans="1:11" x14ac:dyDescent="0.3">
      <c r="A4281">
        <v>3461</v>
      </c>
      <c r="B4281" t="s">
        <v>146</v>
      </c>
      <c r="C4281" s="10">
        <v>2.97</v>
      </c>
      <c r="D4281" s="3">
        <v>101417</v>
      </c>
      <c r="E4281" t="s">
        <v>7</v>
      </c>
      <c r="F4281" t="s">
        <v>8</v>
      </c>
      <c r="G4281" t="s">
        <v>27</v>
      </c>
      <c r="H4281">
        <v>2015</v>
      </c>
      <c r="I4281">
        <v>1968</v>
      </c>
      <c r="J4281" t="s">
        <v>10</v>
      </c>
      <c r="K4281" t="str">
        <f>IF(AND(I4281&gt;600,I4281&lt;=1000),"600-1000CC",IF(AND(I4281&gt;1000,I4281&lt;=2000),"1000-2000CC",IF(AND(I4281&gt;2000,I4281&lt;=3000),"2000-3000CC",IF(AND(I4281&gt;3000,I4281&lt;=4000),"3000-4000CC",IF(AND(I4281&gt;4000,I4281&lt;=5000),"4000-5000CC",IF(AND(I4281&gt;5000,I4281&lt;=6000),"&gt;5000CC"))))))</f>
        <v>1000-2000CC</v>
      </c>
    </row>
    <row r="4282" spans="1:11" x14ac:dyDescent="0.3">
      <c r="A4282">
        <v>3945</v>
      </c>
      <c r="B4282" t="s">
        <v>448</v>
      </c>
      <c r="C4282" s="10">
        <v>2.97</v>
      </c>
      <c r="D4282" s="3">
        <v>16428</v>
      </c>
      <c r="E4282" t="s">
        <v>12</v>
      </c>
      <c r="F4282" t="s">
        <v>8</v>
      </c>
      <c r="G4282" t="s">
        <v>9</v>
      </c>
      <c r="H4282">
        <v>2013</v>
      </c>
      <c r="I4282">
        <v>1956</v>
      </c>
      <c r="J4282" t="s">
        <v>10</v>
      </c>
      <c r="K4282" t="str">
        <f>IF(AND(I4282&gt;600,I4282&lt;=1000),"600-1000CC",IF(AND(I4282&gt;1000,I4282&lt;=2000),"1000-2000CC",IF(AND(I4282&gt;2000,I4282&lt;=3000),"2000-3000CC",IF(AND(I4282&gt;3000,I4282&lt;=4000),"3000-4000CC",IF(AND(I4282&gt;4000,I4282&lt;=5000),"4000-5000CC",IF(AND(I4282&gt;5000,I4282&lt;=6000),"&gt;5000CC"))))))</f>
        <v>1000-2000CC</v>
      </c>
    </row>
    <row r="4283" spans="1:11" x14ac:dyDescent="0.3">
      <c r="A4283">
        <v>4610</v>
      </c>
      <c r="B4283" t="s">
        <v>16</v>
      </c>
      <c r="C4283" s="10">
        <v>2.97</v>
      </c>
      <c r="D4283" s="3">
        <v>157151</v>
      </c>
      <c r="E4283" t="s">
        <v>12</v>
      </c>
      <c r="F4283" t="s">
        <v>8</v>
      </c>
      <c r="G4283" t="s">
        <v>27</v>
      </c>
      <c r="H4283">
        <v>2014</v>
      </c>
      <c r="I4283">
        <v>1248</v>
      </c>
      <c r="J4283" t="s">
        <v>10</v>
      </c>
      <c r="K4283" t="str">
        <f>IF(AND(I4283&gt;600,I4283&lt;=1000),"600-1000CC",IF(AND(I4283&gt;1000,I4283&lt;=2000),"1000-2000CC",IF(AND(I4283&gt;2000,I4283&lt;=3000),"2000-3000CC",IF(AND(I4283&gt;3000,I4283&lt;=4000),"3000-4000CC",IF(AND(I4283&gt;4000,I4283&lt;=5000),"4000-5000CC",IF(AND(I4283&gt;5000,I4283&lt;=6000),"&gt;5000CC"))))))</f>
        <v>1000-2000CC</v>
      </c>
    </row>
    <row r="4284" spans="1:11" x14ac:dyDescent="0.3">
      <c r="A4284">
        <v>4825</v>
      </c>
      <c r="B4284" t="s">
        <v>1817</v>
      </c>
      <c r="C4284" s="10">
        <v>2.97</v>
      </c>
      <c r="D4284" s="3">
        <v>71336</v>
      </c>
      <c r="E4284" t="s">
        <v>7</v>
      </c>
      <c r="F4284" t="s">
        <v>8</v>
      </c>
      <c r="G4284" t="s">
        <v>27</v>
      </c>
      <c r="H4284">
        <v>2014</v>
      </c>
      <c r="I4284">
        <v>1199</v>
      </c>
      <c r="J4284" t="s">
        <v>10</v>
      </c>
      <c r="K4284" t="str">
        <f>IF(AND(I4284&gt;600,I4284&lt;=1000),"600-1000CC",IF(AND(I4284&gt;1000,I4284&lt;=2000),"1000-2000CC",IF(AND(I4284&gt;2000,I4284&lt;=3000),"2000-3000CC",IF(AND(I4284&gt;3000,I4284&lt;=4000),"3000-4000CC",IF(AND(I4284&gt;4000,I4284&lt;=5000),"4000-5000CC",IF(AND(I4284&gt;5000,I4284&lt;=6000),"&gt;5000CC"))))))</f>
        <v>1000-2000CC</v>
      </c>
    </row>
    <row r="4285" spans="1:11" x14ac:dyDescent="0.3">
      <c r="A4285">
        <v>1050</v>
      </c>
      <c r="B4285" t="s">
        <v>99</v>
      </c>
      <c r="C4285" s="10">
        <v>2.96</v>
      </c>
      <c r="D4285" s="3">
        <v>81678</v>
      </c>
      <c r="E4285" t="s">
        <v>12</v>
      </c>
      <c r="F4285" t="s">
        <v>8</v>
      </c>
      <c r="G4285" t="s">
        <v>9</v>
      </c>
      <c r="H4285">
        <v>2013</v>
      </c>
      <c r="I4285">
        <v>2498</v>
      </c>
      <c r="J4285" t="s">
        <v>53</v>
      </c>
      <c r="K4285" t="str">
        <f>IF(AND(I4285&gt;600,I4285&lt;=1000),"600-1000CC",IF(AND(I4285&gt;1000,I4285&lt;=2000),"1000-2000CC",IF(AND(I4285&gt;2000,I4285&lt;=3000),"2000-3000CC",IF(AND(I4285&gt;3000,I4285&lt;=4000),"3000-4000CC",IF(AND(I4285&gt;4000,I4285&lt;=5000),"4000-5000CC",IF(AND(I4285&gt;5000,I4285&lt;=6000),"&gt;5000CC"))))))</f>
        <v>2000-3000CC</v>
      </c>
    </row>
    <row r="4286" spans="1:11" x14ac:dyDescent="0.3">
      <c r="A4286">
        <v>3242</v>
      </c>
      <c r="B4286" t="s">
        <v>993</v>
      </c>
      <c r="C4286" s="10">
        <v>2.96</v>
      </c>
      <c r="D4286" s="3">
        <v>229289</v>
      </c>
      <c r="E4286" t="s">
        <v>7</v>
      </c>
      <c r="F4286" t="s">
        <v>8</v>
      </c>
      <c r="G4286" t="s">
        <v>9</v>
      </c>
      <c r="H4286">
        <v>2013</v>
      </c>
      <c r="I4286">
        <v>1497</v>
      </c>
      <c r="J4286" t="s">
        <v>10</v>
      </c>
      <c r="K4286" t="str">
        <f>IF(AND(I4286&gt;600,I4286&lt;=1000),"600-1000CC",IF(AND(I4286&gt;1000,I4286&lt;=2000),"1000-2000CC",IF(AND(I4286&gt;2000,I4286&lt;=3000),"2000-3000CC",IF(AND(I4286&gt;3000,I4286&lt;=4000),"3000-4000CC",IF(AND(I4286&gt;4000,I4286&lt;=5000),"4000-5000CC",IF(AND(I4286&gt;5000,I4286&lt;=6000),"&gt;5000CC"))))))</f>
        <v>1000-2000CC</v>
      </c>
    </row>
    <row r="4287" spans="1:11" x14ac:dyDescent="0.3">
      <c r="A4287">
        <v>437</v>
      </c>
      <c r="B4287" t="s">
        <v>383</v>
      </c>
      <c r="C4287" s="10">
        <v>2.95</v>
      </c>
      <c r="D4287" s="3">
        <v>80000</v>
      </c>
      <c r="E4287" t="s">
        <v>12</v>
      </c>
      <c r="F4287" t="s">
        <v>8</v>
      </c>
      <c r="G4287" t="s">
        <v>27</v>
      </c>
      <c r="H4287">
        <v>2006</v>
      </c>
      <c r="I4287">
        <v>1794</v>
      </c>
      <c r="J4287" t="s">
        <v>10</v>
      </c>
      <c r="K4287" t="str">
        <f>IF(AND(I4287&gt;600,I4287&lt;=1000),"600-1000CC",IF(AND(I4287&gt;1000,I4287&lt;=2000),"1000-2000CC",IF(AND(I4287&gt;2000,I4287&lt;=3000),"2000-3000CC",IF(AND(I4287&gt;3000,I4287&lt;=4000),"3000-4000CC",IF(AND(I4287&gt;4000,I4287&lt;=5000),"4000-5000CC",IF(AND(I4287&gt;5000,I4287&lt;=6000),"&gt;5000CC"))))))</f>
        <v>1000-2000CC</v>
      </c>
    </row>
    <row r="4288" spans="1:11" x14ac:dyDescent="0.3">
      <c r="A4288">
        <v>439</v>
      </c>
      <c r="B4288" t="s">
        <v>385</v>
      </c>
      <c r="C4288" s="10">
        <v>2.95</v>
      </c>
      <c r="D4288" s="3">
        <v>56117</v>
      </c>
      <c r="E4288" t="s">
        <v>7</v>
      </c>
      <c r="F4288" t="s">
        <v>8</v>
      </c>
      <c r="G4288" t="s">
        <v>9</v>
      </c>
      <c r="H4288">
        <v>2009</v>
      </c>
      <c r="I4288">
        <v>2498</v>
      </c>
      <c r="J4288" t="s">
        <v>61</v>
      </c>
      <c r="K4288" t="str">
        <f>IF(AND(I4288&gt;600,I4288&lt;=1000),"600-1000CC",IF(AND(I4288&gt;1000,I4288&lt;=2000),"1000-2000CC",IF(AND(I4288&gt;2000,I4288&lt;=3000),"2000-3000CC",IF(AND(I4288&gt;3000,I4288&lt;=4000),"3000-4000CC",IF(AND(I4288&gt;4000,I4288&lt;=5000),"4000-5000CC",IF(AND(I4288&gt;5000,I4288&lt;=6000),"&gt;5000CC"))))))</f>
        <v>2000-3000CC</v>
      </c>
    </row>
    <row r="4289" spans="1:11" x14ac:dyDescent="0.3">
      <c r="A4289">
        <v>1913</v>
      </c>
      <c r="B4289" t="s">
        <v>505</v>
      </c>
      <c r="C4289" s="10">
        <v>2.95</v>
      </c>
      <c r="D4289" s="3">
        <v>60000</v>
      </c>
      <c r="E4289" t="s">
        <v>12</v>
      </c>
      <c r="F4289" t="s">
        <v>8</v>
      </c>
      <c r="G4289" t="s">
        <v>9</v>
      </c>
      <c r="H4289">
        <v>2011</v>
      </c>
      <c r="I4289">
        <v>1498</v>
      </c>
      <c r="J4289" t="s">
        <v>10</v>
      </c>
      <c r="K4289" t="str">
        <f>IF(AND(I4289&gt;600,I4289&lt;=1000),"600-1000CC",IF(AND(I4289&gt;1000,I4289&lt;=2000),"1000-2000CC",IF(AND(I4289&gt;2000,I4289&lt;=3000),"2000-3000CC",IF(AND(I4289&gt;3000,I4289&lt;=4000),"3000-4000CC",IF(AND(I4289&gt;4000,I4289&lt;=5000),"4000-5000CC",IF(AND(I4289&gt;5000,I4289&lt;=6000),"&gt;5000CC"))))))</f>
        <v>1000-2000CC</v>
      </c>
    </row>
    <row r="4290" spans="1:11" x14ac:dyDescent="0.3">
      <c r="A4290">
        <v>2110</v>
      </c>
      <c r="B4290" t="s">
        <v>240</v>
      </c>
      <c r="C4290" s="10">
        <v>2.95</v>
      </c>
      <c r="D4290" s="3">
        <v>62000</v>
      </c>
      <c r="E4290" t="s">
        <v>12</v>
      </c>
      <c r="F4290" t="s">
        <v>8</v>
      </c>
      <c r="G4290" t="s">
        <v>27</v>
      </c>
      <c r="H4290">
        <v>2013</v>
      </c>
      <c r="I4290">
        <v>1197</v>
      </c>
      <c r="J4290" t="s">
        <v>10</v>
      </c>
      <c r="K4290" t="str">
        <f>IF(AND(I4290&gt;600,I4290&lt;=1000),"600-1000CC",IF(AND(I4290&gt;1000,I4290&lt;=2000),"1000-2000CC",IF(AND(I4290&gt;2000,I4290&lt;=3000),"2000-3000CC",IF(AND(I4290&gt;3000,I4290&lt;=4000),"3000-4000CC",IF(AND(I4290&gt;4000,I4290&lt;=5000),"4000-5000CC",IF(AND(I4290&gt;5000,I4290&lt;=6000),"&gt;5000CC"))))))</f>
        <v>1000-2000CC</v>
      </c>
    </row>
    <row r="4291" spans="1:11" x14ac:dyDescent="0.3">
      <c r="A4291">
        <v>2154</v>
      </c>
      <c r="B4291" t="s">
        <v>791</v>
      </c>
      <c r="C4291" s="10">
        <v>2.95</v>
      </c>
      <c r="D4291" s="3">
        <v>35667</v>
      </c>
      <c r="E4291" t="s">
        <v>12</v>
      </c>
      <c r="F4291" t="s">
        <v>8</v>
      </c>
      <c r="G4291" t="s">
        <v>9</v>
      </c>
      <c r="H4291">
        <v>2017</v>
      </c>
      <c r="I4291">
        <v>1197</v>
      </c>
      <c r="J4291" t="s">
        <v>10</v>
      </c>
      <c r="K4291" t="str">
        <f>IF(AND(I4291&gt;600,I4291&lt;=1000),"600-1000CC",IF(AND(I4291&gt;1000,I4291&lt;=2000),"1000-2000CC",IF(AND(I4291&gt;2000,I4291&lt;=3000),"2000-3000CC",IF(AND(I4291&gt;3000,I4291&lt;=4000),"3000-4000CC",IF(AND(I4291&gt;4000,I4291&lt;=5000),"4000-5000CC",IF(AND(I4291&gt;5000,I4291&lt;=6000),"&gt;5000CC"))))))</f>
        <v>1000-2000CC</v>
      </c>
    </row>
    <row r="4292" spans="1:11" x14ac:dyDescent="0.3">
      <c r="A4292">
        <v>2348</v>
      </c>
      <c r="B4292" t="s">
        <v>1203</v>
      </c>
      <c r="C4292" s="10">
        <v>2.95</v>
      </c>
      <c r="D4292" s="3">
        <v>90000</v>
      </c>
      <c r="E4292" t="s">
        <v>12</v>
      </c>
      <c r="F4292" t="s">
        <v>8</v>
      </c>
      <c r="G4292" t="s">
        <v>27</v>
      </c>
      <c r="H4292">
        <v>2011</v>
      </c>
      <c r="I4292">
        <v>1398</v>
      </c>
      <c r="J4292" t="s">
        <v>61</v>
      </c>
      <c r="K4292" t="str">
        <f>IF(AND(I4292&gt;600,I4292&lt;=1000),"600-1000CC",IF(AND(I4292&gt;1000,I4292&lt;=2000),"1000-2000CC",IF(AND(I4292&gt;2000,I4292&lt;=3000),"2000-3000CC",IF(AND(I4292&gt;3000,I4292&lt;=4000),"3000-4000CC",IF(AND(I4292&gt;4000,I4292&lt;=5000),"4000-5000CC",IF(AND(I4292&gt;5000,I4292&lt;=6000),"&gt;5000CC"))))))</f>
        <v>1000-2000CC</v>
      </c>
    </row>
    <row r="4293" spans="1:11" x14ac:dyDescent="0.3">
      <c r="A4293">
        <v>2381</v>
      </c>
      <c r="B4293" t="s">
        <v>791</v>
      </c>
      <c r="C4293" s="10">
        <v>2.95</v>
      </c>
      <c r="D4293" s="3">
        <v>52552</v>
      </c>
      <c r="E4293" t="s">
        <v>12</v>
      </c>
      <c r="F4293" t="s">
        <v>8</v>
      </c>
      <c r="G4293" t="s">
        <v>9</v>
      </c>
      <c r="H4293">
        <v>2014</v>
      </c>
      <c r="I4293">
        <v>1497</v>
      </c>
      <c r="J4293" t="s">
        <v>10</v>
      </c>
      <c r="K4293" t="str">
        <f>IF(AND(I4293&gt;600,I4293&lt;=1000),"600-1000CC",IF(AND(I4293&gt;1000,I4293&lt;=2000),"1000-2000CC",IF(AND(I4293&gt;2000,I4293&lt;=3000),"2000-3000CC",IF(AND(I4293&gt;3000,I4293&lt;=4000),"3000-4000CC",IF(AND(I4293&gt;4000,I4293&lt;=5000),"4000-5000CC",IF(AND(I4293&gt;5000,I4293&lt;=6000),"&gt;5000CC"))))))</f>
        <v>1000-2000CC</v>
      </c>
    </row>
    <row r="4294" spans="1:11" x14ac:dyDescent="0.3">
      <c r="A4294">
        <v>2459</v>
      </c>
      <c r="B4294" t="s">
        <v>89</v>
      </c>
      <c r="C4294" s="10">
        <v>2.95</v>
      </c>
      <c r="D4294" s="3">
        <v>56936</v>
      </c>
      <c r="E4294" t="s">
        <v>12</v>
      </c>
      <c r="F4294" t="s">
        <v>8</v>
      </c>
      <c r="G4294" t="s">
        <v>9</v>
      </c>
      <c r="H4294">
        <v>2011</v>
      </c>
      <c r="I4294">
        <v>1399</v>
      </c>
      <c r="J4294" t="s">
        <v>10</v>
      </c>
      <c r="K4294" t="str">
        <f>IF(AND(I4294&gt;600,I4294&lt;=1000),"600-1000CC",IF(AND(I4294&gt;1000,I4294&lt;=2000),"1000-2000CC",IF(AND(I4294&gt;2000,I4294&lt;=3000),"2000-3000CC",IF(AND(I4294&gt;3000,I4294&lt;=4000),"3000-4000CC",IF(AND(I4294&gt;4000,I4294&lt;=5000),"4000-5000CC",IF(AND(I4294&gt;5000,I4294&lt;=6000),"&gt;5000CC"))))))</f>
        <v>1000-2000CC</v>
      </c>
    </row>
    <row r="4295" spans="1:11" x14ac:dyDescent="0.3">
      <c r="A4295">
        <v>2522</v>
      </c>
      <c r="B4295" t="s">
        <v>1264</v>
      </c>
      <c r="C4295" s="10">
        <v>2.95</v>
      </c>
      <c r="D4295" s="3">
        <v>50000</v>
      </c>
      <c r="E4295" t="s">
        <v>12</v>
      </c>
      <c r="F4295" t="s">
        <v>8</v>
      </c>
      <c r="G4295" t="s">
        <v>9</v>
      </c>
      <c r="H4295">
        <v>2011</v>
      </c>
      <c r="I4295">
        <v>2179</v>
      </c>
      <c r="J4295" t="s">
        <v>61</v>
      </c>
      <c r="K4295" t="str">
        <f>IF(AND(I4295&gt;600,I4295&lt;=1000),"600-1000CC",IF(AND(I4295&gt;1000,I4295&lt;=2000),"1000-2000CC",IF(AND(I4295&gt;2000,I4295&lt;=3000),"2000-3000CC",IF(AND(I4295&gt;3000,I4295&lt;=4000),"3000-4000CC",IF(AND(I4295&gt;4000,I4295&lt;=5000),"4000-5000CC",IF(AND(I4295&gt;5000,I4295&lt;=6000),"&gt;5000CC"))))))</f>
        <v>2000-3000CC</v>
      </c>
    </row>
    <row r="4296" spans="1:11" x14ac:dyDescent="0.3">
      <c r="A4296">
        <v>2533</v>
      </c>
      <c r="B4296" t="s">
        <v>767</v>
      </c>
      <c r="C4296" s="10">
        <v>2.95</v>
      </c>
      <c r="D4296" s="3">
        <v>50000</v>
      </c>
      <c r="E4296" t="s">
        <v>7</v>
      </c>
      <c r="F4296" t="s">
        <v>8</v>
      </c>
      <c r="G4296" t="s">
        <v>9</v>
      </c>
      <c r="H4296">
        <v>2012</v>
      </c>
      <c r="I4296">
        <v>1086</v>
      </c>
      <c r="J4296" t="s">
        <v>10</v>
      </c>
      <c r="K4296" t="str">
        <f>IF(AND(I4296&gt;600,I4296&lt;=1000),"600-1000CC",IF(AND(I4296&gt;1000,I4296&lt;=2000),"1000-2000CC",IF(AND(I4296&gt;2000,I4296&lt;=3000),"2000-3000CC",IF(AND(I4296&gt;3000,I4296&lt;=4000),"3000-4000CC",IF(AND(I4296&gt;4000,I4296&lt;=5000),"4000-5000CC",IF(AND(I4296&gt;5000,I4296&lt;=6000),"&gt;5000CC"))))))</f>
        <v>1000-2000CC</v>
      </c>
    </row>
    <row r="4297" spans="1:11" x14ac:dyDescent="0.3">
      <c r="A4297">
        <v>3766</v>
      </c>
      <c r="B4297" t="s">
        <v>1608</v>
      </c>
      <c r="C4297" s="10">
        <v>2.95</v>
      </c>
      <c r="D4297" s="3">
        <v>40479</v>
      </c>
      <c r="E4297" t="s">
        <v>12</v>
      </c>
      <c r="F4297" t="s">
        <v>8</v>
      </c>
      <c r="G4297" t="s">
        <v>9</v>
      </c>
      <c r="H4297">
        <v>2017</v>
      </c>
      <c r="I4297">
        <v>1497</v>
      </c>
      <c r="J4297" t="s">
        <v>61</v>
      </c>
      <c r="K4297" t="str">
        <f>IF(AND(I4297&gt;600,I4297&lt;=1000),"600-1000CC",IF(AND(I4297&gt;1000,I4297&lt;=2000),"1000-2000CC",IF(AND(I4297&gt;2000,I4297&lt;=3000),"2000-3000CC",IF(AND(I4297&gt;3000,I4297&lt;=4000),"3000-4000CC",IF(AND(I4297&gt;4000,I4297&lt;=5000),"4000-5000CC",IF(AND(I4297&gt;5000,I4297&lt;=6000),"&gt;5000CC"))))))</f>
        <v>1000-2000CC</v>
      </c>
    </row>
    <row r="4298" spans="1:11" x14ac:dyDescent="0.3">
      <c r="A4298">
        <v>4071</v>
      </c>
      <c r="B4298" t="s">
        <v>354</v>
      </c>
      <c r="C4298" s="10">
        <v>2.95</v>
      </c>
      <c r="D4298" s="3">
        <v>35420</v>
      </c>
      <c r="E4298" t="s">
        <v>12</v>
      </c>
      <c r="F4298" t="s">
        <v>8</v>
      </c>
      <c r="G4298" t="s">
        <v>9</v>
      </c>
      <c r="H4298">
        <v>2017</v>
      </c>
      <c r="I4298">
        <v>1998</v>
      </c>
      <c r="J4298" t="s">
        <v>10</v>
      </c>
      <c r="K4298" t="str">
        <f>IF(AND(I4298&gt;600,I4298&lt;=1000),"600-1000CC",IF(AND(I4298&gt;1000,I4298&lt;=2000),"1000-2000CC",IF(AND(I4298&gt;2000,I4298&lt;=3000),"2000-3000CC",IF(AND(I4298&gt;3000,I4298&lt;=4000),"3000-4000CC",IF(AND(I4298&gt;4000,I4298&lt;=5000),"4000-5000CC",IF(AND(I4298&gt;5000,I4298&lt;=6000),"&gt;5000CC"))))))</f>
        <v>1000-2000CC</v>
      </c>
    </row>
    <row r="4299" spans="1:11" x14ac:dyDescent="0.3">
      <c r="A4299">
        <v>2935</v>
      </c>
      <c r="B4299" t="s">
        <v>1266</v>
      </c>
      <c r="C4299" s="10">
        <v>2.94</v>
      </c>
      <c r="D4299" s="3">
        <v>80046</v>
      </c>
      <c r="E4299" t="s">
        <v>12</v>
      </c>
      <c r="F4299" t="s">
        <v>8</v>
      </c>
      <c r="G4299" t="s">
        <v>75</v>
      </c>
      <c r="H4299">
        <v>2010</v>
      </c>
      <c r="I4299">
        <v>1498</v>
      </c>
      <c r="J4299" t="s">
        <v>10</v>
      </c>
      <c r="K4299" t="str">
        <f>IF(AND(I4299&gt;600,I4299&lt;=1000),"600-1000CC",IF(AND(I4299&gt;1000,I4299&lt;=2000),"1000-2000CC",IF(AND(I4299&gt;2000,I4299&lt;=3000),"2000-3000CC",IF(AND(I4299&gt;3000,I4299&lt;=4000),"3000-4000CC",IF(AND(I4299&gt;4000,I4299&lt;=5000),"4000-5000CC",IF(AND(I4299&gt;5000,I4299&lt;=6000),"&gt;5000CC"))))))</f>
        <v>1000-2000CC</v>
      </c>
    </row>
    <row r="4300" spans="1:11" x14ac:dyDescent="0.3">
      <c r="A4300">
        <v>33</v>
      </c>
      <c r="B4300" t="s">
        <v>45</v>
      </c>
      <c r="C4300" s="10">
        <v>2.93</v>
      </c>
      <c r="D4300" s="3">
        <v>51085</v>
      </c>
      <c r="E4300" t="s">
        <v>12</v>
      </c>
      <c r="F4300" t="s">
        <v>8</v>
      </c>
      <c r="G4300" t="s">
        <v>9</v>
      </c>
      <c r="H4300">
        <v>2017</v>
      </c>
      <c r="I4300">
        <v>814</v>
      </c>
      <c r="J4300" t="s">
        <v>10</v>
      </c>
      <c r="K4300" t="str">
        <f>IF(AND(I4300&gt;600,I4300&lt;=1000),"600-1000CC",IF(AND(I4300&gt;1000,I4300&lt;=2000),"1000-2000CC",IF(AND(I4300&gt;2000,I4300&lt;=3000),"2000-3000CC",IF(AND(I4300&gt;3000,I4300&lt;=4000),"3000-4000CC",IF(AND(I4300&gt;4000,I4300&lt;=5000),"4000-5000CC",IF(AND(I4300&gt;5000,I4300&lt;=6000),"&gt;5000CC"))))))</f>
        <v>600-1000CC</v>
      </c>
    </row>
    <row r="4301" spans="1:11" x14ac:dyDescent="0.3">
      <c r="A4301">
        <v>4138</v>
      </c>
      <c r="B4301" t="s">
        <v>79</v>
      </c>
      <c r="C4301" s="10">
        <v>2.93</v>
      </c>
      <c r="D4301" s="3">
        <v>50340</v>
      </c>
      <c r="E4301" t="s">
        <v>12</v>
      </c>
      <c r="F4301" t="s">
        <v>8</v>
      </c>
      <c r="G4301" t="s">
        <v>9</v>
      </c>
      <c r="H4301">
        <v>2015</v>
      </c>
      <c r="I4301">
        <v>2179</v>
      </c>
      <c r="J4301" t="s">
        <v>61</v>
      </c>
      <c r="K4301" t="str">
        <f>IF(AND(I4301&gt;600,I4301&lt;=1000),"600-1000CC",IF(AND(I4301&gt;1000,I4301&lt;=2000),"1000-2000CC",IF(AND(I4301&gt;2000,I4301&lt;=3000),"2000-3000CC",IF(AND(I4301&gt;3000,I4301&lt;=4000),"3000-4000CC",IF(AND(I4301&gt;4000,I4301&lt;=5000),"4000-5000CC",IF(AND(I4301&gt;5000,I4301&lt;=6000),"&gt;5000CC"))))))</f>
        <v>2000-3000CC</v>
      </c>
    </row>
    <row r="4302" spans="1:11" x14ac:dyDescent="0.3">
      <c r="A4302">
        <v>5024</v>
      </c>
      <c r="B4302" t="s">
        <v>780</v>
      </c>
      <c r="C4302" s="10">
        <v>2.93</v>
      </c>
      <c r="D4302" s="3">
        <v>33865</v>
      </c>
      <c r="E4302" t="s">
        <v>12</v>
      </c>
      <c r="F4302" t="s">
        <v>8</v>
      </c>
      <c r="G4302" t="s">
        <v>9</v>
      </c>
      <c r="H4302">
        <v>2012</v>
      </c>
      <c r="I4302">
        <v>1248</v>
      </c>
      <c r="J4302" t="s">
        <v>10</v>
      </c>
      <c r="K4302" t="str">
        <f>IF(AND(I4302&gt;600,I4302&lt;=1000),"600-1000CC",IF(AND(I4302&gt;1000,I4302&lt;=2000),"1000-2000CC",IF(AND(I4302&gt;2000,I4302&lt;=3000),"2000-3000CC",IF(AND(I4302&gt;3000,I4302&lt;=4000),"3000-4000CC",IF(AND(I4302&gt;4000,I4302&lt;=5000),"4000-5000CC",IF(AND(I4302&gt;5000,I4302&lt;=6000),"&gt;5000CC"))))))</f>
        <v>1000-2000CC</v>
      </c>
    </row>
    <row r="4303" spans="1:11" x14ac:dyDescent="0.3">
      <c r="A4303">
        <v>512</v>
      </c>
      <c r="B4303" t="s">
        <v>441</v>
      </c>
      <c r="C4303" s="10">
        <v>2.92</v>
      </c>
      <c r="D4303" s="3">
        <v>295000</v>
      </c>
      <c r="E4303" t="s">
        <v>12</v>
      </c>
      <c r="F4303" t="s">
        <v>8</v>
      </c>
      <c r="G4303" t="s">
        <v>27</v>
      </c>
      <c r="H4303">
        <v>2009</v>
      </c>
      <c r="I4303">
        <v>1248</v>
      </c>
      <c r="J4303" t="s">
        <v>10</v>
      </c>
      <c r="K4303" t="str">
        <f>IF(AND(I4303&gt;600,I4303&lt;=1000),"600-1000CC",IF(AND(I4303&gt;1000,I4303&lt;=2000),"1000-2000CC",IF(AND(I4303&gt;2000,I4303&lt;=3000),"2000-3000CC",IF(AND(I4303&gt;3000,I4303&lt;=4000),"3000-4000CC",IF(AND(I4303&gt;4000,I4303&lt;=5000),"4000-5000CC",IF(AND(I4303&gt;5000,I4303&lt;=6000),"&gt;5000CC"))))))</f>
        <v>1000-2000CC</v>
      </c>
    </row>
    <row r="4304" spans="1:11" x14ac:dyDescent="0.3">
      <c r="A4304">
        <v>3420</v>
      </c>
      <c r="B4304" t="s">
        <v>32</v>
      </c>
      <c r="C4304" s="10">
        <v>2.92</v>
      </c>
      <c r="D4304" s="3">
        <v>42278</v>
      </c>
      <c r="E4304" t="s">
        <v>12</v>
      </c>
      <c r="F4304" t="s">
        <v>8</v>
      </c>
      <c r="G4304" t="s">
        <v>9</v>
      </c>
      <c r="H4304">
        <v>2012</v>
      </c>
      <c r="I4304">
        <v>1451</v>
      </c>
      <c r="J4304" t="s">
        <v>10</v>
      </c>
      <c r="K4304" t="str">
        <f>IF(AND(I4304&gt;600,I4304&lt;=1000),"600-1000CC",IF(AND(I4304&gt;1000,I4304&lt;=2000),"1000-2000CC",IF(AND(I4304&gt;2000,I4304&lt;=3000),"2000-3000CC",IF(AND(I4304&gt;3000,I4304&lt;=4000),"3000-4000CC",IF(AND(I4304&gt;4000,I4304&lt;=5000),"4000-5000CC",IF(AND(I4304&gt;5000,I4304&lt;=6000),"&gt;5000CC"))))))</f>
        <v>1000-2000CC</v>
      </c>
    </row>
    <row r="4305" spans="1:11" x14ac:dyDescent="0.3">
      <c r="A4305">
        <v>3933</v>
      </c>
      <c r="B4305" t="s">
        <v>304</v>
      </c>
      <c r="C4305" s="10">
        <v>2.92</v>
      </c>
      <c r="D4305" s="3">
        <v>119970</v>
      </c>
      <c r="E4305" t="s">
        <v>7</v>
      </c>
      <c r="F4305" t="s">
        <v>8</v>
      </c>
      <c r="G4305" t="s">
        <v>9</v>
      </c>
      <c r="H4305">
        <v>2013</v>
      </c>
      <c r="I4305">
        <v>1591</v>
      </c>
      <c r="J4305" t="s">
        <v>10</v>
      </c>
      <c r="K4305" t="str">
        <f>IF(AND(I4305&gt;600,I4305&lt;=1000),"600-1000CC",IF(AND(I4305&gt;1000,I4305&lt;=2000),"1000-2000CC",IF(AND(I4305&gt;2000,I4305&lt;=3000),"2000-3000CC",IF(AND(I4305&gt;3000,I4305&lt;=4000),"3000-4000CC",IF(AND(I4305&gt;4000,I4305&lt;=5000),"4000-5000CC",IF(AND(I4305&gt;5000,I4305&lt;=6000),"&gt;5000CC"))))))</f>
        <v>1000-2000CC</v>
      </c>
    </row>
    <row r="4306" spans="1:11" x14ac:dyDescent="0.3">
      <c r="A4306">
        <v>4027</v>
      </c>
      <c r="B4306" t="s">
        <v>160</v>
      </c>
      <c r="C4306" s="10">
        <v>2.92</v>
      </c>
      <c r="D4306" s="3">
        <v>72616</v>
      </c>
      <c r="E4306" t="s">
        <v>12</v>
      </c>
      <c r="F4306" t="s">
        <v>8</v>
      </c>
      <c r="G4306" t="s">
        <v>27</v>
      </c>
      <c r="H4306">
        <v>2010</v>
      </c>
      <c r="I4306">
        <v>1197</v>
      </c>
      <c r="J4306" t="s">
        <v>10</v>
      </c>
      <c r="K4306" t="str">
        <f>IF(AND(I4306&gt;600,I4306&lt;=1000),"600-1000CC",IF(AND(I4306&gt;1000,I4306&lt;=2000),"1000-2000CC",IF(AND(I4306&gt;2000,I4306&lt;=3000),"2000-3000CC",IF(AND(I4306&gt;3000,I4306&lt;=4000),"3000-4000CC",IF(AND(I4306&gt;4000,I4306&lt;=5000),"4000-5000CC",IF(AND(I4306&gt;5000,I4306&lt;=6000),"&gt;5000CC"))))))</f>
        <v>1000-2000CC</v>
      </c>
    </row>
    <row r="4307" spans="1:11" x14ac:dyDescent="0.3">
      <c r="A4307">
        <v>5182</v>
      </c>
      <c r="B4307" t="s">
        <v>561</v>
      </c>
      <c r="C4307" s="10">
        <v>2.92</v>
      </c>
      <c r="D4307" s="3">
        <v>154913</v>
      </c>
      <c r="E4307" t="s">
        <v>7</v>
      </c>
      <c r="F4307" t="s">
        <v>8</v>
      </c>
      <c r="G4307" t="s">
        <v>9</v>
      </c>
      <c r="H4307">
        <v>2013</v>
      </c>
      <c r="I4307">
        <v>998</v>
      </c>
      <c r="J4307" t="s">
        <v>10</v>
      </c>
      <c r="K4307" t="str">
        <f>IF(AND(I4307&gt;600,I4307&lt;=1000),"600-1000CC",IF(AND(I4307&gt;1000,I4307&lt;=2000),"1000-2000CC",IF(AND(I4307&gt;2000,I4307&lt;=3000),"2000-3000CC",IF(AND(I4307&gt;3000,I4307&lt;=4000),"3000-4000CC",IF(AND(I4307&gt;4000,I4307&lt;=5000),"4000-5000CC",IF(AND(I4307&gt;5000,I4307&lt;=6000),"&gt;5000CC"))))))</f>
        <v>600-1000CC</v>
      </c>
    </row>
    <row r="4308" spans="1:11" x14ac:dyDescent="0.3">
      <c r="A4308">
        <v>179</v>
      </c>
      <c r="B4308" t="s">
        <v>170</v>
      </c>
      <c r="C4308" s="10">
        <v>2.9</v>
      </c>
      <c r="D4308" s="3">
        <v>73000</v>
      </c>
      <c r="E4308" t="s">
        <v>7</v>
      </c>
      <c r="F4308" t="s">
        <v>8</v>
      </c>
      <c r="G4308" t="s">
        <v>9</v>
      </c>
      <c r="H4308">
        <v>2012</v>
      </c>
      <c r="I4308">
        <v>1461</v>
      </c>
      <c r="J4308" t="s">
        <v>10</v>
      </c>
      <c r="K4308" t="str">
        <f>IF(AND(I4308&gt;600,I4308&lt;=1000),"600-1000CC",IF(AND(I4308&gt;1000,I4308&lt;=2000),"1000-2000CC",IF(AND(I4308&gt;2000,I4308&lt;=3000),"2000-3000CC",IF(AND(I4308&gt;3000,I4308&lt;=4000),"3000-4000CC",IF(AND(I4308&gt;4000,I4308&lt;=5000),"4000-5000CC",IF(AND(I4308&gt;5000,I4308&lt;=6000),"&gt;5000CC"))))))</f>
        <v>1000-2000CC</v>
      </c>
    </row>
    <row r="4309" spans="1:11" x14ac:dyDescent="0.3">
      <c r="A4309">
        <v>883</v>
      </c>
      <c r="B4309" t="s">
        <v>655</v>
      </c>
      <c r="C4309" s="10">
        <v>2.9</v>
      </c>
      <c r="D4309" s="3">
        <v>120000</v>
      </c>
      <c r="E4309" t="s">
        <v>7</v>
      </c>
      <c r="F4309" t="s">
        <v>8</v>
      </c>
      <c r="G4309" t="s">
        <v>27</v>
      </c>
      <c r="H4309">
        <v>2011</v>
      </c>
      <c r="I4309">
        <v>1498</v>
      </c>
      <c r="J4309" t="s">
        <v>10</v>
      </c>
      <c r="K4309" t="str">
        <f>IF(AND(I4309&gt;600,I4309&lt;=1000),"600-1000CC",IF(AND(I4309&gt;1000,I4309&lt;=2000),"1000-2000CC",IF(AND(I4309&gt;2000,I4309&lt;=3000),"2000-3000CC",IF(AND(I4309&gt;3000,I4309&lt;=4000),"3000-4000CC",IF(AND(I4309&gt;4000,I4309&lt;=5000),"4000-5000CC",IF(AND(I4309&gt;5000,I4309&lt;=6000),"&gt;5000CC"))))))</f>
        <v>1000-2000CC</v>
      </c>
    </row>
    <row r="4310" spans="1:11" x14ac:dyDescent="0.3">
      <c r="A4310">
        <v>961</v>
      </c>
      <c r="B4310" t="s">
        <v>354</v>
      </c>
      <c r="C4310" s="10">
        <v>2.9</v>
      </c>
      <c r="D4310" s="3">
        <v>50000</v>
      </c>
      <c r="E4310" t="s">
        <v>12</v>
      </c>
      <c r="F4310" t="s">
        <v>8</v>
      </c>
      <c r="G4310" t="s">
        <v>75</v>
      </c>
      <c r="H4310">
        <v>2018</v>
      </c>
      <c r="I4310">
        <v>2179</v>
      </c>
      <c r="J4310" t="s">
        <v>289</v>
      </c>
      <c r="K4310" t="str">
        <f>IF(AND(I4310&gt;600,I4310&lt;=1000),"600-1000CC",IF(AND(I4310&gt;1000,I4310&lt;=2000),"1000-2000CC",IF(AND(I4310&gt;2000,I4310&lt;=3000),"2000-3000CC",IF(AND(I4310&gt;3000,I4310&lt;=4000),"3000-4000CC",IF(AND(I4310&gt;4000,I4310&lt;=5000),"4000-5000CC",IF(AND(I4310&gt;5000,I4310&lt;=6000),"&gt;5000CC"))))))</f>
        <v>2000-3000CC</v>
      </c>
    </row>
    <row r="4311" spans="1:11" x14ac:dyDescent="0.3">
      <c r="A4311">
        <v>1021</v>
      </c>
      <c r="B4311" t="s">
        <v>734</v>
      </c>
      <c r="C4311" s="10">
        <v>2.9</v>
      </c>
      <c r="D4311" s="3">
        <v>132996</v>
      </c>
      <c r="E4311" t="s">
        <v>7</v>
      </c>
      <c r="F4311" t="s">
        <v>8</v>
      </c>
      <c r="G4311" t="s">
        <v>27</v>
      </c>
      <c r="H4311">
        <v>2012</v>
      </c>
      <c r="I4311">
        <v>1498</v>
      </c>
      <c r="J4311" t="s">
        <v>10</v>
      </c>
      <c r="K4311" t="str">
        <f>IF(AND(I4311&gt;600,I4311&lt;=1000),"600-1000CC",IF(AND(I4311&gt;1000,I4311&lt;=2000),"1000-2000CC",IF(AND(I4311&gt;2000,I4311&lt;=3000),"2000-3000CC",IF(AND(I4311&gt;3000,I4311&lt;=4000),"3000-4000CC",IF(AND(I4311&gt;4000,I4311&lt;=5000),"4000-5000CC",IF(AND(I4311&gt;5000,I4311&lt;=6000),"&gt;5000CC"))))))</f>
        <v>1000-2000CC</v>
      </c>
    </row>
    <row r="4312" spans="1:11" x14ac:dyDescent="0.3">
      <c r="A4312">
        <v>1673</v>
      </c>
      <c r="B4312" t="s">
        <v>949</v>
      </c>
      <c r="C4312" s="10">
        <v>2.9</v>
      </c>
      <c r="D4312" s="3">
        <v>44408</v>
      </c>
      <c r="E4312" t="s">
        <v>12</v>
      </c>
      <c r="F4312" t="s">
        <v>8</v>
      </c>
      <c r="G4312" t="s">
        <v>27</v>
      </c>
      <c r="H4312">
        <v>2012</v>
      </c>
      <c r="I4312">
        <v>999</v>
      </c>
      <c r="J4312" t="s">
        <v>10</v>
      </c>
      <c r="K4312" t="str">
        <f>IF(AND(I4312&gt;600,I4312&lt;=1000),"600-1000CC",IF(AND(I4312&gt;1000,I4312&lt;=2000),"1000-2000CC",IF(AND(I4312&gt;2000,I4312&lt;=3000),"2000-3000CC",IF(AND(I4312&gt;3000,I4312&lt;=4000),"3000-4000CC",IF(AND(I4312&gt;4000,I4312&lt;=5000),"4000-5000CC",IF(AND(I4312&gt;5000,I4312&lt;=6000),"&gt;5000CC"))))))</f>
        <v>600-1000CC</v>
      </c>
    </row>
    <row r="4313" spans="1:11" x14ac:dyDescent="0.3">
      <c r="A4313">
        <v>1836</v>
      </c>
      <c r="B4313" t="s">
        <v>666</v>
      </c>
      <c r="C4313" s="10">
        <v>2.9</v>
      </c>
      <c r="D4313" s="3">
        <v>58182</v>
      </c>
      <c r="E4313" t="s">
        <v>12</v>
      </c>
      <c r="F4313" t="s">
        <v>8</v>
      </c>
      <c r="G4313" t="s">
        <v>9</v>
      </c>
      <c r="H4313">
        <v>2009</v>
      </c>
      <c r="I4313">
        <v>1248</v>
      </c>
      <c r="J4313" t="s">
        <v>10</v>
      </c>
      <c r="K4313" t="str">
        <f>IF(AND(I4313&gt;600,I4313&lt;=1000),"600-1000CC",IF(AND(I4313&gt;1000,I4313&lt;=2000),"1000-2000CC",IF(AND(I4313&gt;2000,I4313&lt;=3000),"2000-3000CC",IF(AND(I4313&gt;3000,I4313&lt;=4000),"3000-4000CC",IF(AND(I4313&gt;4000,I4313&lt;=5000),"4000-5000CC",IF(AND(I4313&gt;5000,I4313&lt;=6000),"&gt;5000CC"))))))</f>
        <v>1000-2000CC</v>
      </c>
    </row>
    <row r="4314" spans="1:11" x14ac:dyDescent="0.3">
      <c r="A4314">
        <v>2098</v>
      </c>
      <c r="B4314" t="s">
        <v>1109</v>
      </c>
      <c r="C4314" s="10">
        <v>2.9</v>
      </c>
      <c r="D4314" s="3">
        <v>80000</v>
      </c>
      <c r="E4314" t="s">
        <v>12</v>
      </c>
      <c r="F4314" t="s">
        <v>8</v>
      </c>
      <c r="G4314" t="s">
        <v>9</v>
      </c>
      <c r="H4314">
        <v>2015</v>
      </c>
      <c r="I4314">
        <v>2523</v>
      </c>
      <c r="J4314" t="s">
        <v>10</v>
      </c>
      <c r="K4314" t="str">
        <f>IF(AND(I4314&gt;600,I4314&lt;=1000),"600-1000CC",IF(AND(I4314&gt;1000,I4314&lt;=2000),"1000-2000CC",IF(AND(I4314&gt;2000,I4314&lt;=3000),"2000-3000CC",IF(AND(I4314&gt;3000,I4314&lt;=4000),"3000-4000CC",IF(AND(I4314&gt;4000,I4314&lt;=5000),"4000-5000CC",IF(AND(I4314&gt;5000,I4314&lt;=6000),"&gt;5000CC"))))))</f>
        <v>2000-3000CC</v>
      </c>
    </row>
    <row r="4315" spans="1:11" x14ac:dyDescent="0.3">
      <c r="A4315">
        <v>2430</v>
      </c>
      <c r="B4315" t="s">
        <v>228</v>
      </c>
      <c r="C4315" s="10">
        <v>2.9</v>
      </c>
      <c r="D4315" s="3">
        <v>94135</v>
      </c>
      <c r="E4315" t="s">
        <v>12</v>
      </c>
      <c r="F4315" t="s">
        <v>8</v>
      </c>
      <c r="G4315" t="s">
        <v>27</v>
      </c>
      <c r="H4315">
        <v>2009</v>
      </c>
      <c r="I4315">
        <v>1462</v>
      </c>
      <c r="J4315" t="s">
        <v>10</v>
      </c>
      <c r="K4315" t="str">
        <f>IF(AND(I4315&gt;600,I4315&lt;=1000),"600-1000CC",IF(AND(I4315&gt;1000,I4315&lt;=2000),"1000-2000CC",IF(AND(I4315&gt;2000,I4315&lt;=3000),"2000-3000CC",IF(AND(I4315&gt;3000,I4315&lt;=4000),"3000-4000CC",IF(AND(I4315&gt;4000,I4315&lt;=5000),"4000-5000CC",IF(AND(I4315&gt;5000,I4315&lt;=6000),"&gt;5000CC"))))))</f>
        <v>1000-2000CC</v>
      </c>
    </row>
    <row r="4316" spans="1:11" x14ac:dyDescent="0.3">
      <c r="A4316">
        <v>2680</v>
      </c>
      <c r="B4316" t="s">
        <v>84</v>
      </c>
      <c r="C4316" s="10">
        <v>2.9</v>
      </c>
      <c r="D4316" s="3">
        <v>101875</v>
      </c>
      <c r="E4316" t="s">
        <v>12</v>
      </c>
      <c r="F4316" t="s">
        <v>8</v>
      </c>
      <c r="G4316" t="s">
        <v>9</v>
      </c>
      <c r="H4316">
        <v>2011</v>
      </c>
      <c r="I4316">
        <v>1248</v>
      </c>
      <c r="J4316" t="s">
        <v>10</v>
      </c>
      <c r="K4316" t="str">
        <f>IF(AND(I4316&gt;600,I4316&lt;=1000),"600-1000CC",IF(AND(I4316&gt;1000,I4316&lt;=2000),"1000-2000CC",IF(AND(I4316&gt;2000,I4316&lt;=3000),"2000-3000CC",IF(AND(I4316&gt;3000,I4316&lt;=4000),"3000-4000CC",IF(AND(I4316&gt;4000,I4316&lt;=5000),"4000-5000CC",IF(AND(I4316&gt;5000,I4316&lt;=6000),"&gt;5000CC"))))))</f>
        <v>1000-2000CC</v>
      </c>
    </row>
    <row r="4317" spans="1:11" x14ac:dyDescent="0.3">
      <c r="A4317">
        <v>2862</v>
      </c>
      <c r="B4317" t="s">
        <v>477</v>
      </c>
      <c r="C4317" s="10">
        <v>2.9</v>
      </c>
      <c r="D4317" s="3">
        <v>60000</v>
      </c>
      <c r="E4317" t="s">
        <v>242</v>
      </c>
      <c r="F4317" t="s">
        <v>8</v>
      </c>
      <c r="G4317" t="s">
        <v>75</v>
      </c>
      <c r="H4317">
        <v>2015</v>
      </c>
      <c r="I4317">
        <v>998</v>
      </c>
      <c r="J4317" t="s">
        <v>10</v>
      </c>
      <c r="K4317" t="str">
        <f>IF(AND(I4317&gt;600,I4317&lt;=1000),"600-1000CC",IF(AND(I4317&gt;1000,I4317&lt;=2000),"1000-2000CC",IF(AND(I4317&gt;2000,I4317&lt;=3000),"2000-3000CC",IF(AND(I4317&gt;3000,I4317&lt;=4000),"3000-4000CC",IF(AND(I4317&gt;4000,I4317&lt;=5000),"4000-5000CC",IF(AND(I4317&gt;5000,I4317&lt;=6000),"&gt;5000CC"))))))</f>
        <v>600-1000CC</v>
      </c>
    </row>
    <row r="4318" spans="1:11" x14ac:dyDescent="0.3">
      <c r="A4318">
        <v>2909</v>
      </c>
      <c r="B4318" t="s">
        <v>1376</v>
      </c>
      <c r="C4318" s="10">
        <v>2.9</v>
      </c>
      <c r="D4318" s="3">
        <v>70000</v>
      </c>
      <c r="E4318" t="s">
        <v>7</v>
      </c>
      <c r="F4318" t="s">
        <v>13</v>
      </c>
      <c r="G4318" t="s">
        <v>244</v>
      </c>
      <c r="H4318">
        <v>2016</v>
      </c>
      <c r="I4318">
        <v>1968</v>
      </c>
      <c r="J4318" t="s">
        <v>10</v>
      </c>
      <c r="K4318" t="str">
        <f>IF(AND(I4318&gt;600,I4318&lt;=1000),"600-1000CC",IF(AND(I4318&gt;1000,I4318&lt;=2000),"1000-2000CC",IF(AND(I4318&gt;2000,I4318&lt;=3000),"2000-3000CC",IF(AND(I4318&gt;3000,I4318&lt;=4000),"3000-4000CC",IF(AND(I4318&gt;4000,I4318&lt;=5000),"4000-5000CC",IF(AND(I4318&gt;5000,I4318&lt;=6000),"&gt;5000CC"))))))</f>
        <v>1000-2000CC</v>
      </c>
    </row>
    <row r="4319" spans="1:11" x14ac:dyDescent="0.3">
      <c r="A4319">
        <v>3140</v>
      </c>
      <c r="B4319" t="s">
        <v>1165</v>
      </c>
      <c r="C4319" s="10">
        <v>2.9</v>
      </c>
      <c r="D4319" s="3">
        <v>90000</v>
      </c>
      <c r="E4319" t="s">
        <v>7</v>
      </c>
      <c r="F4319" t="s">
        <v>8</v>
      </c>
      <c r="G4319" t="s">
        <v>27</v>
      </c>
      <c r="H4319">
        <v>2014</v>
      </c>
      <c r="I4319">
        <v>2400</v>
      </c>
      <c r="J4319" t="s">
        <v>10</v>
      </c>
      <c r="K4319" t="str">
        <f>IF(AND(I4319&gt;600,I4319&lt;=1000),"600-1000CC",IF(AND(I4319&gt;1000,I4319&lt;=2000),"1000-2000CC",IF(AND(I4319&gt;2000,I4319&lt;=3000),"2000-3000CC",IF(AND(I4319&gt;3000,I4319&lt;=4000),"3000-4000CC",IF(AND(I4319&gt;4000,I4319&lt;=5000),"4000-5000CC",IF(AND(I4319&gt;5000,I4319&lt;=6000),"&gt;5000CC"))))))</f>
        <v>2000-3000CC</v>
      </c>
    </row>
    <row r="4320" spans="1:11" x14ac:dyDescent="0.3">
      <c r="A4320">
        <v>3183</v>
      </c>
      <c r="B4320" t="s">
        <v>888</v>
      </c>
      <c r="C4320" s="10">
        <v>2.9</v>
      </c>
      <c r="D4320" s="3">
        <v>120797</v>
      </c>
      <c r="E4320" t="s">
        <v>7</v>
      </c>
      <c r="F4320" t="s">
        <v>8</v>
      </c>
      <c r="G4320" t="s">
        <v>27</v>
      </c>
      <c r="H4320">
        <v>2016</v>
      </c>
      <c r="I4320">
        <v>1462</v>
      </c>
      <c r="J4320" t="s">
        <v>10</v>
      </c>
      <c r="K4320" t="str">
        <f>IF(AND(I4320&gt;600,I4320&lt;=1000),"600-1000CC",IF(AND(I4320&gt;1000,I4320&lt;=2000),"1000-2000CC",IF(AND(I4320&gt;2000,I4320&lt;=3000),"2000-3000CC",IF(AND(I4320&gt;3000,I4320&lt;=4000),"3000-4000CC",IF(AND(I4320&gt;4000,I4320&lt;=5000),"4000-5000CC",IF(AND(I4320&gt;5000,I4320&lt;=6000),"&gt;5000CC"))))))</f>
        <v>1000-2000CC</v>
      </c>
    </row>
    <row r="4321" spans="1:11" x14ac:dyDescent="0.3">
      <c r="A4321">
        <v>3356</v>
      </c>
      <c r="B4321" t="s">
        <v>1502</v>
      </c>
      <c r="C4321" s="10">
        <v>2.9</v>
      </c>
      <c r="D4321" s="3">
        <v>110000</v>
      </c>
      <c r="E4321" t="s">
        <v>7</v>
      </c>
      <c r="F4321" t="s">
        <v>8</v>
      </c>
      <c r="G4321" t="s">
        <v>75</v>
      </c>
      <c r="H4321">
        <v>2011</v>
      </c>
      <c r="I4321">
        <v>998</v>
      </c>
      <c r="J4321" t="s">
        <v>10</v>
      </c>
      <c r="K4321" t="str">
        <f>IF(AND(I4321&gt;600,I4321&lt;=1000),"600-1000CC",IF(AND(I4321&gt;1000,I4321&lt;=2000),"1000-2000CC",IF(AND(I4321&gt;2000,I4321&lt;=3000),"2000-3000CC",IF(AND(I4321&gt;3000,I4321&lt;=4000),"3000-4000CC",IF(AND(I4321&gt;4000,I4321&lt;=5000),"4000-5000CC",IF(AND(I4321&gt;5000,I4321&lt;=6000),"&gt;5000CC"))))))</f>
        <v>600-1000CC</v>
      </c>
    </row>
    <row r="4322" spans="1:11" x14ac:dyDescent="0.3">
      <c r="A4322">
        <v>3584</v>
      </c>
      <c r="B4322" t="s">
        <v>1560</v>
      </c>
      <c r="C4322" s="10">
        <v>2.9</v>
      </c>
      <c r="D4322" s="3">
        <v>80000</v>
      </c>
      <c r="E4322" t="s">
        <v>12</v>
      </c>
      <c r="F4322" t="s">
        <v>8</v>
      </c>
      <c r="G4322" t="s">
        <v>9</v>
      </c>
      <c r="H4322">
        <v>2015</v>
      </c>
      <c r="I4322">
        <v>1399</v>
      </c>
      <c r="J4322" t="s">
        <v>10</v>
      </c>
      <c r="K4322" t="str">
        <f>IF(AND(I4322&gt;600,I4322&lt;=1000),"600-1000CC",IF(AND(I4322&gt;1000,I4322&lt;=2000),"1000-2000CC",IF(AND(I4322&gt;2000,I4322&lt;=3000),"2000-3000CC",IF(AND(I4322&gt;3000,I4322&lt;=4000),"3000-4000CC",IF(AND(I4322&gt;4000,I4322&lt;=5000),"4000-5000CC",IF(AND(I4322&gt;5000,I4322&lt;=6000),"&gt;5000CC"))))))</f>
        <v>1000-2000CC</v>
      </c>
    </row>
    <row r="4323" spans="1:11" x14ac:dyDescent="0.3">
      <c r="A4323">
        <v>3658</v>
      </c>
      <c r="B4323" t="s">
        <v>645</v>
      </c>
      <c r="C4323" s="10">
        <v>2.9</v>
      </c>
      <c r="D4323" s="3">
        <v>80000</v>
      </c>
      <c r="E4323" t="s">
        <v>7</v>
      </c>
      <c r="F4323" t="s">
        <v>8</v>
      </c>
      <c r="G4323" t="s">
        <v>75</v>
      </c>
      <c r="H4323">
        <v>2012</v>
      </c>
      <c r="I4323">
        <v>1405</v>
      </c>
      <c r="J4323" t="s">
        <v>10</v>
      </c>
      <c r="K4323" t="str">
        <f>IF(AND(I4323&gt;600,I4323&lt;=1000),"600-1000CC",IF(AND(I4323&gt;1000,I4323&lt;=2000),"1000-2000CC",IF(AND(I4323&gt;2000,I4323&lt;=3000),"2000-3000CC",IF(AND(I4323&gt;3000,I4323&lt;=4000),"3000-4000CC",IF(AND(I4323&gt;4000,I4323&lt;=5000),"4000-5000CC",IF(AND(I4323&gt;5000,I4323&lt;=6000),"&gt;5000CC"))))))</f>
        <v>1000-2000CC</v>
      </c>
    </row>
    <row r="4324" spans="1:11" x14ac:dyDescent="0.3">
      <c r="A4324">
        <v>3689</v>
      </c>
      <c r="B4324" t="s">
        <v>766</v>
      </c>
      <c r="C4324" s="10">
        <v>2.9</v>
      </c>
      <c r="D4324" s="3">
        <v>47700</v>
      </c>
      <c r="E4324" t="s">
        <v>7</v>
      </c>
      <c r="F4324" t="s">
        <v>8</v>
      </c>
      <c r="G4324" t="s">
        <v>27</v>
      </c>
      <c r="H4324">
        <v>2013</v>
      </c>
      <c r="I4324">
        <v>1248</v>
      </c>
      <c r="J4324" t="s">
        <v>10</v>
      </c>
      <c r="K4324" t="str">
        <f>IF(AND(I4324&gt;600,I4324&lt;=1000),"600-1000CC",IF(AND(I4324&gt;1000,I4324&lt;=2000),"1000-2000CC",IF(AND(I4324&gt;2000,I4324&lt;=3000),"2000-3000CC",IF(AND(I4324&gt;3000,I4324&lt;=4000),"3000-4000CC",IF(AND(I4324&gt;4000,I4324&lt;=5000),"4000-5000CC",IF(AND(I4324&gt;5000,I4324&lt;=6000),"&gt;5000CC"))))))</f>
        <v>1000-2000CC</v>
      </c>
    </row>
    <row r="4325" spans="1:11" x14ac:dyDescent="0.3">
      <c r="A4325">
        <v>3861</v>
      </c>
      <c r="B4325" t="s">
        <v>1636</v>
      </c>
      <c r="C4325" s="10">
        <v>2.9</v>
      </c>
      <c r="D4325" s="3">
        <v>67000</v>
      </c>
      <c r="E4325" t="s">
        <v>12</v>
      </c>
      <c r="F4325" t="s">
        <v>8</v>
      </c>
      <c r="G4325" t="s">
        <v>27</v>
      </c>
      <c r="H4325">
        <v>2013</v>
      </c>
      <c r="I4325">
        <v>999</v>
      </c>
      <c r="J4325" t="s">
        <v>10</v>
      </c>
      <c r="K4325" t="str">
        <f>IF(AND(I4325&gt;600,I4325&lt;=1000),"600-1000CC",IF(AND(I4325&gt;1000,I4325&lt;=2000),"1000-2000CC",IF(AND(I4325&gt;2000,I4325&lt;=3000),"2000-3000CC",IF(AND(I4325&gt;3000,I4325&lt;=4000),"3000-4000CC",IF(AND(I4325&gt;4000,I4325&lt;=5000),"4000-5000CC",IF(AND(I4325&gt;5000,I4325&lt;=6000),"&gt;5000CC"))))))</f>
        <v>600-1000CC</v>
      </c>
    </row>
    <row r="4326" spans="1:11" x14ac:dyDescent="0.3">
      <c r="A4326">
        <v>4429</v>
      </c>
      <c r="B4326" t="s">
        <v>718</v>
      </c>
      <c r="C4326" s="10">
        <v>2.9</v>
      </c>
      <c r="D4326" s="3">
        <v>40000</v>
      </c>
      <c r="E4326" t="s">
        <v>242</v>
      </c>
      <c r="F4326" t="s">
        <v>8</v>
      </c>
      <c r="G4326" t="s">
        <v>9</v>
      </c>
      <c r="H4326">
        <v>2021</v>
      </c>
      <c r="I4326">
        <v>1796</v>
      </c>
      <c r="J4326" t="s">
        <v>61</v>
      </c>
      <c r="K4326" t="str">
        <f>IF(AND(I4326&gt;600,I4326&lt;=1000),"600-1000CC",IF(AND(I4326&gt;1000,I4326&lt;=2000),"1000-2000CC",IF(AND(I4326&gt;2000,I4326&lt;=3000),"2000-3000CC",IF(AND(I4326&gt;3000,I4326&lt;=4000),"3000-4000CC",IF(AND(I4326&gt;4000,I4326&lt;=5000),"4000-5000CC",IF(AND(I4326&gt;5000,I4326&lt;=6000),"&gt;5000CC"))))))</f>
        <v>1000-2000CC</v>
      </c>
    </row>
    <row r="4327" spans="1:11" x14ac:dyDescent="0.3">
      <c r="A4327">
        <v>4520</v>
      </c>
      <c r="B4327" t="s">
        <v>546</v>
      </c>
      <c r="C4327" s="10">
        <v>2.9</v>
      </c>
      <c r="D4327" s="3">
        <v>120000</v>
      </c>
      <c r="E4327" t="s">
        <v>12</v>
      </c>
      <c r="F4327" t="s">
        <v>8</v>
      </c>
      <c r="G4327" t="s">
        <v>27</v>
      </c>
      <c r="H4327">
        <v>2008</v>
      </c>
      <c r="I4327">
        <v>1493</v>
      </c>
      <c r="J4327" t="s">
        <v>10</v>
      </c>
      <c r="K4327" t="str">
        <f>IF(AND(I4327&gt;600,I4327&lt;=1000),"600-1000CC",IF(AND(I4327&gt;1000,I4327&lt;=2000),"1000-2000CC",IF(AND(I4327&gt;2000,I4327&lt;=3000),"2000-3000CC",IF(AND(I4327&gt;3000,I4327&lt;=4000),"3000-4000CC",IF(AND(I4327&gt;4000,I4327&lt;=5000),"4000-5000CC",IF(AND(I4327&gt;5000,I4327&lt;=6000),"&gt;5000CC"))))))</f>
        <v>1000-2000CC</v>
      </c>
    </row>
    <row r="4328" spans="1:11" x14ac:dyDescent="0.3">
      <c r="A4328">
        <v>4791</v>
      </c>
      <c r="B4328" t="s">
        <v>546</v>
      </c>
      <c r="C4328" s="10">
        <v>2.9</v>
      </c>
      <c r="D4328" s="3">
        <v>120000</v>
      </c>
      <c r="E4328" t="s">
        <v>12</v>
      </c>
      <c r="F4328" t="s">
        <v>8</v>
      </c>
      <c r="G4328" t="s">
        <v>27</v>
      </c>
      <c r="H4328">
        <v>2008</v>
      </c>
      <c r="I4328">
        <v>1462</v>
      </c>
      <c r="J4328" t="s">
        <v>10</v>
      </c>
      <c r="K4328" t="str">
        <f>IF(AND(I4328&gt;600,I4328&lt;=1000),"600-1000CC",IF(AND(I4328&gt;1000,I4328&lt;=2000),"1000-2000CC",IF(AND(I4328&gt;2000,I4328&lt;=3000),"2000-3000CC",IF(AND(I4328&gt;3000,I4328&lt;=4000),"3000-4000CC",IF(AND(I4328&gt;4000,I4328&lt;=5000),"4000-5000CC",IF(AND(I4328&gt;5000,I4328&lt;=6000),"&gt;5000CC"))))))</f>
        <v>1000-2000CC</v>
      </c>
    </row>
    <row r="4329" spans="1:11" x14ac:dyDescent="0.3">
      <c r="A4329">
        <v>4860</v>
      </c>
      <c r="B4329" t="s">
        <v>240</v>
      </c>
      <c r="C4329" s="10">
        <v>2.9</v>
      </c>
      <c r="D4329" s="3">
        <v>89000</v>
      </c>
      <c r="E4329" t="s">
        <v>12</v>
      </c>
      <c r="F4329" t="s">
        <v>8</v>
      </c>
      <c r="G4329" t="s">
        <v>9</v>
      </c>
      <c r="H4329">
        <v>2011</v>
      </c>
      <c r="I4329">
        <v>1248</v>
      </c>
      <c r="J4329" t="s">
        <v>61</v>
      </c>
      <c r="K4329" t="str">
        <f>IF(AND(I4329&gt;600,I4329&lt;=1000),"600-1000CC",IF(AND(I4329&gt;1000,I4329&lt;=2000),"1000-2000CC",IF(AND(I4329&gt;2000,I4329&lt;=3000),"2000-3000CC",IF(AND(I4329&gt;3000,I4329&lt;=4000),"3000-4000CC",IF(AND(I4329&gt;4000,I4329&lt;=5000),"4000-5000CC",IF(AND(I4329&gt;5000,I4329&lt;=6000),"&gt;5000CC"))))))</f>
        <v>1000-2000CC</v>
      </c>
    </row>
    <row r="4330" spans="1:11" x14ac:dyDescent="0.3">
      <c r="A4330">
        <v>2457</v>
      </c>
      <c r="B4330" t="s">
        <v>89</v>
      </c>
      <c r="C4330" s="10">
        <v>2.89</v>
      </c>
      <c r="D4330" s="3">
        <v>45950</v>
      </c>
      <c r="E4330" t="s">
        <v>12</v>
      </c>
      <c r="F4330" t="s">
        <v>8</v>
      </c>
      <c r="G4330" t="s">
        <v>9</v>
      </c>
      <c r="H4330">
        <v>2013</v>
      </c>
      <c r="I4330">
        <v>1956</v>
      </c>
      <c r="J4330" t="s">
        <v>10</v>
      </c>
      <c r="K4330" t="str">
        <f>IF(AND(I4330&gt;600,I4330&lt;=1000),"600-1000CC",IF(AND(I4330&gt;1000,I4330&lt;=2000),"1000-2000CC",IF(AND(I4330&gt;2000,I4330&lt;=3000),"2000-3000CC",IF(AND(I4330&gt;3000,I4330&lt;=4000),"3000-4000CC",IF(AND(I4330&gt;4000,I4330&lt;=5000),"4000-5000CC",IF(AND(I4330&gt;5000,I4330&lt;=6000),"&gt;5000CC"))))))</f>
        <v>1000-2000CC</v>
      </c>
    </row>
    <row r="4331" spans="1:11" x14ac:dyDescent="0.3">
      <c r="A4331">
        <v>3444</v>
      </c>
      <c r="B4331" t="s">
        <v>317</v>
      </c>
      <c r="C4331" s="10">
        <v>2.89</v>
      </c>
      <c r="D4331" s="3">
        <v>178989</v>
      </c>
      <c r="E4331" t="s">
        <v>7</v>
      </c>
      <c r="F4331" t="s">
        <v>8</v>
      </c>
      <c r="G4331" t="s">
        <v>9</v>
      </c>
      <c r="H4331">
        <v>2011</v>
      </c>
      <c r="I4331">
        <v>1998</v>
      </c>
      <c r="J4331" t="s">
        <v>10</v>
      </c>
      <c r="K4331" t="str">
        <f>IF(AND(I4331&gt;600,I4331&lt;=1000),"600-1000CC",IF(AND(I4331&gt;1000,I4331&lt;=2000),"1000-2000CC",IF(AND(I4331&gt;2000,I4331&lt;=3000),"2000-3000CC",IF(AND(I4331&gt;3000,I4331&lt;=4000),"3000-4000CC",IF(AND(I4331&gt;4000,I4331&lt;=5000),"4000-5000CC",IF(AND(I4331&gt;5000,I4331&lt;=6000),"&gt;5000CC"))))))</f>
        <v>1000-2000CC</v>
      </c>
    </row>
    <row r="4332" spans="1:11" x14ac:dyDescent="0.3">
      <c r="A4332">
        <v>4451</v>
      </c>
      <c r="B4332" t="s">
        <v>44</v>
      </c>
      <c r="C4332" s="10">
        <v>2.89</v>
      </c>
      <c r="D4332" s="3">
        <v>80000</v>
      </c>
      <c r="E4332" t="s">
        <v>12</v>
      </c>
      <c r="F4332" t="s">
        <v>8</v>
      </c>
      <c r="G4332" t="s">
        <v>27</v>
      </c>
      <c r="H4332">
        <v>2014</v>
      </c>
      <c r="I4332">
        <v>1197</v>
      </c>
      <c r="J4332" t="s">
        <v>10</v>
      </c>
      <c r="K4332" t="str">
        <f>IF(AND(I4332&gt;600,I4332&lt;=1000),"600-1000CC",IF(AND(I4332&gt;1000,I4332&lt;=2000),"1000-2000CC",IF(AND(I4332&gt;2000,I4332&lt;=3000),"2000-3000CC",IF(AND(I4332&gt;3000,I4332&lt;=4000),"3000-4000CC",IF(AND(I4332&gt;4000,I4332&lt;=5000),"4000-5000CC",IF(AND(I4332&gt;5000,I4332&lt;=6000),"&gt;5000CC"))))))</f>
        <v>1000-2000CC</v>
      </c>
    </row>
    <row r="4333" spans="1:11" x14ac:dyDescent="0.3">
      <c r="A4333">
        <v>4719</v>
      </c>
      <c r="B4333" t="s">
        <v>228</v>
      </c>
      <c r="C4333" s="10">
        <v>2.89</v>
      </c>
      <c r="D4333" s="3">
        <v>116442</v>
      </c>
      <c r="E4333" t="s">
        <v>12</v>
      </c>
      <c r="F4333" t="s">
        <v>8</v>
      </c>
      <c r="G4333" t="s">
        <v>9</v>
      </c>
      <c r="H4333">
        <v>2009</v>
      </c>
      <c r="I4333">
        <v>1197</v>
      </c>
      <c r="J4333" t="s">
        <v>10</v>
      </c>
      <c r="K4333" t="str">
        <f>IF(AND(I4333&gt;600,I4333&lt;=1000),"600-1000CC",IF(AND(I4333&gt;1000,I4333&lt;=2000),"1000-2000CC",IF(AND(I4333&gt;2000,I4333&lt;=3000),"2000-3000CC",IF(AND(I4333&gt;3000,I4333&lt;=4000),"3000-4000CC",IF(AND(I4333&gt;4000,I4333&lt;=5000),"4000-5000CC",IF(AND(I4333&gt;5000,I4333&lt;=6000),"&gt;5000CC"))))))</f>
        <v>1000-2000CC</v>
      </c>
    </row>
    <row r="4334" spans="1:11" x14ac:dyDescent="0.3">
      <c r="A4334">
        <v>4316</v>
      </c>
      <c r="B4334" t="s">
        <v>304</v>
      </c>
      <c r="C4334" s="10">
        <v>2.88</v>
      </c>
      <c r="D4334" s="3">
        <v>103992</v>
      </c>
      <c r="E4334" t="s">
        <v>7</v>
      </c>
      <c r="F4334" t="s">
        <v>8</v>
      </c>
      <c r="G4334" t="s">
        <v>9</v>
      </c>
      <c r="H4334">
        <v>2012</v>
      </c>
      <c r="I4334">
        <v>998</v>
      </c>
      <c r="J4334" t="s">
        <v>61</v>
      </c>
      <c r="K4334" t="str">
        <f>IF(AND(I4334&gt;600,I4334&lt;=1000),"600-1000CC",IF(AND(I4334&gt;1000,I4334&lt;=2000),"1000-2000CC",IF(AND(I4334&gt;2000,I4334&lt;=3000),"2000-3000CC",IF(AND(I4334&gt;3000,I4334&lt;=4000),"3000-4000CC",IF(AND(I4334&gt;4000,I4334&lt;=5000),"4000-5000CC",IF(AND(I4334&gt;5000,I4334&lt;=6000),"&gt;5000CC"))))))</f>
        <v>600-1000CC</v>
      </c>
    </row>
    <row r="4335" spans="1:11" x14ac:dyDescent="0.3">
      <c r="A4335">
        <v>4338</v>
      </c>
      <c r="B4335" t="s">
        <v>304</v>
      </c>
      <c r="C4335" s="10">
        <v>2.88</v>
      </c>
      <c r="D4335" s="3">
        <v>86593</v>
      </c>
      <c r="E4335" t="s">
        <v>7</v>
      </c>
      <c r="F4335" t="s">
        <v>8</v>
      </c>
      <c r="G4335" t="s">
        <v>27</v>
      </c>
      <c r="H4335">
        <v>2012</v>
      </c>
      <c r="I4335">
        <v>1197</v>
      </c>
      <c r="J4335" t="s">
        <v>127</v>
      </c>
      <c r="K4335" t="str">
        <f>IF(AND(I4335&gt;600,I4335&lt;=1000),"600-1000CC",IF(AND(I4335&gt;1000,I4335&lt;=2000),"1000-2000CC",IF(AND(I4335&gt;2000,I4335&lt;=3000),"2000-3000CC",IF(AND(I4335&gt;3000,I4335&lt;=4000),"3000-4000CC",IF(AND(I4335&gt;4000,I4335&lt;=5000),"4000-5000CC",IF(AND(I4335&gt;5000,I4335&lt;=6000),"&gt;5000CC"))))))</f>
        <v>1000-2000CC</v>
      </c>
    </row>
    <row r="4336" spans="1:11" x14ac:dyDescent="0.3">
      <c r="A4336">
        <v>5010</v>
      </c>
      <c r="B4336" t="s">
        <v>79</v>
      </c>
      <c r="C4336" s="10">
        <v>2.88</v>
      </c>
      <c r="D4336" s="3">
        <v>60252</v>
      </c>
      <c r="E4336" t="s">
        <v>12</v>
      </c>
      <c r="F4336" t="s">
        <v>8</v>
      </c>
      <c r="G4336" t="s">
        <v>9</v>
      </c>
      <c r="H4336">
        <v>2014</v>
      </c>
      <c r="I4336">
        <v>1995</v>
      </c>
      <c r="J4336" t="s">
        <v>10</v>
      </c>
      <c r="K4336" t="str">
        <f>IF(AND(I4336&gt;600,I4336&lt;=1000),"600-1000CC",IF(AND(I4336&gt;1000,I4336&lt;=2000),"1000-2000CC",IF(AND(I4336&gt;2000,I4336&lt;=3000),"2000-3000CC",IF(AND(I4336&gt;3000,I4336&lt;=4000),"3000-4000CC",IF(AND(I4336&gt;4000,I4336&lt;=5000),"4000-5000CC",IF(AND(I4336&gt;5000,I4336&lt;=6000),"&gt;5000CC"))))))</f>
        <v>1000-2000CC</v>
      </c>
    </row>
    <row r="4337" spans="1:11" x14ac:dyDescent="0.3">
      <c r="A4337">
        <v>3005</v>
      </c>
      <c r="B4337" t="s">
        <v>495</v>
      </c>
      <c r="C4337" s="10">
        <v>2.87</v>
      </c>
      <c r="D4337" s="3">
        <v>94509</v>
      </c>
      <c r="E4337" t="s">
        <v>242</v>
      </c>
      <c r="F4337" t="s">
        <v>8</v>
      </c>
      <c r="G4337" t="s">
        <v>9</v>
      </c>
      <c r="H4337">
        <v>2015</v>
      </c>
      <c r="I4337">
        <v>1197</v>
      </c>
      <c r="J4337" t="s">
        <v>10</v>
      </c>
      <c r="K4337" t="str">
        <f>IF(AND(I4337&gt;600,I4337&lt;=1000),"600-1000CC",IF(AND(I4337&gt;1000,I4337&lt;=2000),"1000-2000CC",IF(AND(I4337&gt;2000,I4337&lt;=3000),"2000-3000CC",IF(AND(I4337&gt;3000,I4337&lt;=4000),"3000-4000CC",IF(AND(I4337&gt;4000,I4337&lt;=5000),"4000-5000CC",IF(AND(I4337&gt;5000,I4337&lt;=6000),"&gt;5000CC"))))))</f>
        <v>1000-2000CC</v>
      </c>
    </row>
    <row r="4338" spans="1:11" x14ac:dyDescent="0.3">
      <c r="A4338">
        <v>4385</v>
      </c>
      <c r="B4338" t="s">
        <v>1342</v>
      </c>
      <c r="C4338" s="10">
        <v>2.87</v>
      </c>
      <c r="D4338" s="3">
        <v>69404</v>
      </c>
      <c r="E4338" t="s">
        <v>12</v>
      </c>
      <c r="F4338" t="s">
        <v>8</v>
      </c>
      <c r="G4338" t="s">
        <v>27</v>
      </c>
      <c r="H4338">
        <v>2016</v>
      </c>
      <c r="I4338">
        <v>1197</v>
      </c>
      <c r="J4338" t="s">
        <v>10</v>
      </c>
      <c r="K4338" t="str">
        <f>IF(AND(I4338&gt;600,I4338&lt;=1000),"600-1000CC",IF(AND(I4338&gt;1000,I4338&lt;=2000),"1000-2000CC",IF(AND(I4338&gt;2000,I4338&lt;=3000),"2000-3000CC",IF(AND(I4338&gt;3000,I4338&lt;=4000),"3000-4000CC",IF(AND(I4338&gt;4000,I4338&lt;=5000),"4000-5000CC",IF(AND(I4338&gt;5000,I4338&lt;=6000),"&gt;5000CC"))))))</f>
        <v>1000-2000CC</v>
      </c>
    </row>
    <row r="4339" spans="1:11" x14ac:dyDescent="0.3">
      <c r="A4339">
        <v>5038</v>
      </c>
      <c r="B4339" t="s">
        <v>1176</v>
      </c>
      <c r="C4339" s="10">
        <v>2.87</v>
      </c>
      <c r="D4339" s="3">
        <v>34729</v>
      </c>
      <c r="E4339" t="s">
        <v>12</v>
      </c>
      <c r="F4339" t="s">
        <v>8</v>
      </c>
      <c r="G4339" t="s">
        <v>9</v>
      </c>
      <c r="H4339">
        <v>2017</v>
      </c>
      <c r="I4339">
        <v>1086</v>
      </c>
      <c r="J4339" t="s">
        <v>10</v>
      </c>
      <c r="K4339" t="str">
        <f>IF(AND(I4339&gt;600,I4339&lt;=1000),"600-1000CC",IF(AND(I4339&gt;1000,I4339&lt;=2000),"1000-2000CC",IF(AND(I4339&gt;2000,I4339&lt;=3000),"2000-3000CC",IF(AND(I4339&gt;3000,I4339&lt;=4000),"3000-4000CC",IF(AND(I4339&gt;4000,I4339&lt;=5000),"4000-5000CC",IF(AND(I4339&gt;5000,I4339&lt;=6000),"&gt;5000CC"))))))</f>
        <v>1000-2000CC</v>
      </c>
    </row>
    <row r="4340" spans="1:11" x14ac:dyDescent="0.3">
      <c r="A4340">
        <v>338</v>
      </c>
      <c r="B4340" t="s">
        <v>309</v>
      </c>
      <c r="C4340" s="10">
        <v>2.86</v>
      </c>
      <c r="D4340" s="3">
        <v>40821</v>
      </c>
      <c r="E4340" t="s">
        <v>12</v>
      </c>
      <c r="F4340" t="s">
        <v>13</v>
      </c>
      <c r="G4340" t="s">
        <v>9</v>
      </c>
      <c r="H4340">
        <v>2011</v>
      </c>
      <c r="I4340">
        <v>1197</v>
      </c>
      <c r="J4340" t="s">
        <v>10</v>
      </c>
      <c r="K4340" t="str">
        <f>IF(AND(I4340&gt;600,I4340&lt;=1000),"600-1000CC",IF(AND(I4340&gt;1000,I4340&lt;=2000),"1000-2000CC",IF(AND(I4340&gt;2000,I4340&lt;=3000),"2000-3000CC",IF(AND(I4340&gt;3000,I4340&lt;=4000),"3000-4000CC",IF(AND(I4340&gt;4000,I4340&lt;=5000),"4000-5000CC",IF(AND(I4340&gt;5000,I4340&lt;=6000),"&gt;5000CC"))))))</f>
        <v>1000-2000CC</v>
      </c>
    </row>
    <row r="4341" spans="1:11" x14ac:dyDescent="0.3">
      <c r="A4341">
        <v>1117</v>
      </c>
      <c r="B4341" t="s">
        <v>786</v>
      </c>
      <c r="C4341" s="10">
        <v>2.86</v>
      </c>
      <c r="D4341" s="3">
        <v>92613</v>
      </c>
      <c r="E4341" t="s">
        <v>12</v>
      </c>
      <c r="F4341" t="s">
        <v>8</v>
      </c>
      <c r="G4341" t="s">
        <v>9</v>
      </c>
      <c r="H4341">
        <v>2011</v>
      </c>
      <c r="I4341">
        <v>1498</v>
      </c>
      <c r="J4341" t="s">
        <v>10</v>
      </c>
      <c r="K4341" t="str">
        <f>IF(AND(I4341&gt;600,I4341&lt;=1000),"600-1000CC",IF(AND(I4341&gt;1000,I4341&lt;=2000),"1000-2000CC",IF(AND(I4341&gt;2000,I4341&lt;=3000),"2000-3000CC",IF(AND(I4341&gt;3000,I4341&lt;=4000),"3000-4000CC",IF(AND(I4341&gt;4000,I4341&lt;=5000),"4000-5000CC",IF(AND(I4341&gt;5000,I4341&lt;=6000),"&gt;5000CC"))))))</f>
        <v>1000-2000CC</v>
      </c>
    </row>
    <row r="4342" spans="1:11" x14ac:dyDescent="0.3">
      <c r="A4342">
        <v>1386</v>
      </c>
      <c r="B4342" t="s">
        <v>786</v>
      </c>
      <c r="C4342" s="10">
        <v>2.86</v>
      </c>
      <c r="D4342" s="3">
        <v>92613</v>
      </c>
      <c r="E4342" t="s">
        <v>12</v>
      </c>
      <c r="F4342" t="s">
        <v>8</v>
      </c>
      <c r="G4342" t="s">
        <v>9</v>
      </c>
      <c r="H4342">
        <v>2011</v>
      </c>
      <c r="I4342">
        <v>1498</v>
      </c>
      <c r="J4342" t="s">
        <v>10</v>
      </c>
      <c r="K4342" t="str">
        <f>IF(AND(I4342&gt;600,I4342&lt;=1000),"600-1000CC",IF(AND(I4342&gt;1000,I4342&lt;=2000),"1000-2000CC",IF(AND(I4342&gt;2000,I4342&lt;=3000),"2000-3000CC",IF(AND(I4342&gt;3000,I4342&lt;=4000),"3000-4000CC",IF(AND(I4342&gt;4000,I4342&lt;=5000),"4000-5000CC",IF(AND(I4342&gt;5000,I4342&lt;=6000),"&gt;5000CC"))))))</f>
        <v>1000-2000CC</v>
      </c>
    </row>
    <row r="4343" spans="1:11" x14ac:dyDescent="0.3">
      <c r="A4343">
        <v>3530</v>
      </c>
      <c r="B4343" t="s">
        <v>993</v>
      </c>
      <c r="C4343" s="10">
        <v>2.86</v>
      </c>
      <c r="D4343" s="3">
        <v>135571</v>
      </c>
      <c r="E4343" t="s">
        <v>7</v>
      </c>
      <c r="F4343" t="s">
        <v>8</v>
      </c>
      <c r="G4343" t="s">
        <v>27</v>
      </c>
      <c r="H4343">
        <v>2012</v>
      </c>
      <c r="I4343">
        <v>1493</v>
      </c>
      <c r="J4343" t="s">
        <v>10</v>
      </c>
      <c r="K4343" t="str">
        <f>IF(AND(I4343&gt;600,I4343&lt;=1000),"600-1000CC",IF(AND(I4343&gt;1000,I4343&lt;=2000),"1000-2000CC",IF(AND(I4343&gt;2000,I4343&lt;=3000),"2000-3000CC",IF(AND(I4343&gt;3000,I4343&lt;=4000),"3000-4000CC",IF(AND(I4343&gt;4000,I4343&lt;=5000),"4000-5000CC",IF(AND(I4343&gt;5000,I4343&lt;=6000),"&gt;5000CC"))))))</f>
        <v>1000-2000CC</v>
      </c>
    </row>
    <row r="4344" spans="1:11" x14ac:dyDescent="0.3">
      <c r="A4344">
        <v>4135</v>
      </c>
      <c r="B4344" t="s">
        <v>734</v>
      </c>
      <c r="C4344" s="10">
        <v>2.86</v>
      </c>
      <c r="D4344" s="3">
        <v>105633</v>
      </c>
      <c r="E4344" t="s">
        <v>7</v>
      </c>
      <c r="F4344" t="s">
        <v>8</v>
      </c>
      <c r="G4344" t="s">
        <v>9</v>
      </c>
      <c r="H4344">
        <v>2012</v>
      </c>
      <c r="I4344">
        <v>1197</v>
      </c>
      <c r="J4344" t="s">
        <v>61</v>
      </c>
      <c r="K4344" t="str">
        <f>IF(AND(I4344&gt;600,I4344&lt;=1000),"600-1000CC",IF(AND(I4344&gt;1000,I4344&lt;=2000),"1000-2000CC",IF(AND(I4344&gt;2000,I4344&lt;=3000),"2000-3000CC",IF(AND(I4344&gt;3000,I4344&lt;=4000),"3000-4000CC",IF(AND(I4344&gt;4000,I4344&lt;=5000),"4000-5000CC",IF(AND(I4344&gt;5000,I4344&lt;=6000),"&gt;5000CC"))))))</f>
        <v>1000-2000CC</v>
      </c>
    </row>
    <row r="4345" spans="1:11" x14ac:dyDescent="0.3">
      <c r="A4345">
        <v>4379</v>
      </c>
      <c r="B4345" t="s">
        <v>494</v>
      </c>
      <c r="C4345" s="10">
        <v>2.86</v>
      </c>
      <c r="D4345" s="3">
        <v>52580</v>
      </c>
      <c r="E4345" t="s">
        <v>12</v>
      </c>
      <c r="F4345" t="s">
        <v>8</v>
      </c>
      <c r="G4345" t="s">
        <v>9</v>
      </c>
      <c r="H4345">
        <v>2013</v>
      </c>
      <c r="I4345">
        <v>1197</v>
      </c>
      <c r="J4345" t="s">
        <v>10</v>
      </c>
      <c r="K4345" t="str">
        <f>IF(AND(I4345&gt;600,I4345&lt;=1000),"600-1000CC",IF(AND(I4345&gt;1000,I4345&lt;=2000),"1000-2000CC",IF(AND(I4345&gt;2000,I4345&lt;=3000),"2000-3000CC",IF(AND(I4345&gt;3000,I4345&lt;=4000),"3000-4000CC",IF(AND(I4345&gt;4000,I4345&lt;=5000),"4000-5000CC",IF(AND(I4345&gt;5000,I4345&lt;=6000),"&gt;5000CC"))))))</f>
        <v>1000-2000CC</v>
      </c>
    </row>
    <row r="4346" spans="1:11" x14ac:dyDescent="0.3">
      <c r="A4346">
        <v>4835</v>
      </c>
      <c r="B4346" t="s">
        <v>32</v>
      </c>
      <c r="C4346" s="10">
        <v>2.86</v>
      </c>
      <c r="D4346" s="3">
        <v>75963</v>
      </c>
      <c r="E4346" t="s">
        <v>12</v>
      </c>
      <c r="F4346" t="s">
        <v>8</v>
      </c>
      <c r="G4346" t="s">
        <v>75</v>
      </c>
      <c r="H4346">
        <v>2012</v>
      </c>
      <c r="I4346">
        <v>2494</v>
      </c>
      <c r="J4346" t="s">
        <v>10</v>
      </c>
      <c r="K4346" t="str">
        <f>IF(AND(I4346&gt;600,I4346&lt;=1000),"600-1000CC",IF(AND(I4346&gt;1000,I4346&lt;=2000),"1000-2000CC",IF(AND(I4346&gt;2000,I4346&lt;=3000),"2000-3000CC",IF(AND(I4346&gt;3000,I4346&lt;=4000),"3000-4000CC",IF(AND(I4346&gt;4000,I4346&lt;=5000),"4000-5000CC",IF(AND(I4346&gt;5000,I4346&lt;=6000),"&gt;5000CC"))))))</f>
        <v>2000-3000CC</v>
      </c>
    </row>
    <row r="4347" spans="1:11" x14ac:dyDescent="0.3">
      <c r="A4347">
        <v>4846</v>
      </c>
      <c r="B4347" t="s">
        <v>304</v>
      </c>
      <c r="C4347" s="10">
        <v>2.86</v>
      </c>
      <c r="D4347" s="3">
        <v>80789</v>
      </c>
      <c r="E4347" t="s">
        <v>7</v>
      </c>
      <c r="F4347" t="s">
        <v>8</v>
      </c>
      <c r="G4347" t="s">
        <v>75</v>
      </c>
      <c r="H4347">
        <v>2012</v>
      </c>
      <c r="I4347">
        <v>998</v>
      </c>
      <c r="J4347" t="s">
        <v>10</v>
      </c>
      <c r="K4347" t="str">
        <f>IF(AND(I4347&gt;600,I4347&lt;=1000),"600-1000CC",IF(AND(I4347&gt;1000,I4347&lt;=2000),"1000-2000CC",IF(AND(I4347&gt;2000,I4347&lt;=3000),"2000-3000CC",IF(AND(I4347&gt;3000,I4347&lt;=4000),"3000-4000CC",IF(AND(I4347&gt;4000,I4347&lt;=5000),"4000-5000CC",IF(AND(I4347&gt;5000,I4347&lt;=6000),"&gt;5000CC"))))))</f>
        <v>600-1000CC</v>
      </c>
    </row>
    <row r="4348" spans="1:11" x14ac:dyDescent="0.3">
      <c r="A4348">
        <v>4897</v>
      </c>
      <c r="B4348" t="s">
        <v>304</v>
      </c>
      <c r="C4348" s="10">
        <v>2.86</v>
      </c>
      <c r="D4348" s="3">
        <v>114638</v>
      </c>
      <c r="E4348" t="s">
        <v>7</v>
      </c>
      <c r="F4348" t="s">
        <v>8</v>
      </c>
      <c r="G4348" t="s">
        <v>27</v>
      </c>
      <c r="H4348">
        <v>2012</v>
      </c>
      <c r="I4348">
        <v>998</v>
      </c>
      <c r="J4348" t="s">
        <v>10</v>
      </c>
      <c r="K4348" t="str">
        <f>IF(AND(I4348&gt;600,I4348&lt;=1000),"600-1000CC",IF(AND(I4348&gt;1000,I4348&lt;=2000),"1000-2000CC",IF(AND(I4348&gt;2000,I4348&lt;=3000),"2000-3000CC",IF(AND(I4348&gt;3000,I4348&lt;=4000),"3000-4000CC",IF(AND(I4348&gt;4000,I4348&lt;=5000),"4000-5000CC",IF(AND(I4348&gt;5000,I4348&lt;=6000),"&gt;5000CC"))))))</f>
        <v>600-1000CC</v>
      </c>
    </row>
    <row r="4349" spans="1:11" x14ac:dyDescent="0.3">
      <c r="A4349">
        <v>561</v>
      </c>
      <c r="B4349" t="s">
        <v>475</v>
      </c>
      <c r="C4349" s="10">
        <v>2.85</v>
      </c>
      <c r="D4349" s="3">
        <v>67000</v>
      </c>
      <c r="E4349" t="s">
        <v>7</v>
      </c>
      <c r="F4349" t="s">
        <v>8</v>
      </c>
      <c r="G4349" t="s">
        <v>9</v>
      </c>
      <c r="H4349">
        <v>2014</v>
      </c>
      <c r="I4349">
        <v>1197</v>
      </c>
      <c r="J4349" t="s">
        <v>10</v>
      </c>
      <c r="K4349" t="str">
        <f>IF(AND(I4349&gt;600,I4349&lt;=1000),"600-1000CC",IF(AND(I4349&gt;1000,I4349&lt;=2000),"1000-2000CC",IF(AND(I4349&gt;2000,I4349&lt;=3000),"2000-3000CC",IF(AND(I4349&gt;3000,I4349&lt;=4000),"3000-4000CC",IF(AND(I4349&gt;4000,I4349&lt;=5000),"4000-5000CC",IF(AND(I4349&gt;5000,I4349&lt;=6000),"&gt;5000CC"))))))</f>
        <v>1000-2000CC</v>
      </c>
    </row>
    <row r="4350" spans="1:11" x14ac:dyDescent="0.3">
      <c r="A4350">
        <v>586</v>
      </c>
      <c r="B4350" t="s">
        <v>489</v>
      </c>
      <c r="C4350" s="10">
        <v>2.85</v>
      </c>
      <c r="D4350" s="3">
        <v>34000</v>
      </c>
      <c r="E4350" t="s">
        <v>12</v>
      </c>
      <c r="F4350" t="s">
        <v>8</v>
      </c>
      <c r="G4350" t="s">
        <v>9</v>
      </c>
      <c r="H4350">
        <v>2012</v>
      </c>
      <c r="I4350">
        <v>1197</v>
      </c>
      <c r="J4350" t="s">
        <v>10</v>
      </c>
      <c r="K4350" t="str">
        <f>IF(AND(I4350&gt;600,I4350&lt;=1000),"600-1000CC",IF(AND(I4350&gt;1000,I4350&lt;=2000),"1000-2000CC",IF(AND(I4350&gt;2000,I4350&lt;=3000),"2000-3000CC",IF(AND(I4350&gt;3000,I4350&lt;=4000),"3000-4000CC",IF(AND(I4350&gt;4000,I4350&lt;=5000),"4000-5000CC",IF(AND(I4350&gt;5000,I4350&lt;=6000),"&gt;5000CC"))))))</f>
        <v>1000-2000CC</v>
      </c>
    </row>
    <row r="4351" spans="1:11" x14ac:dyDescent="0.3">
      <c r="A4351">
        <v>661</v>
      </c>
      <c r="B4351" t="s">
        <v>187</v>
      </c>
      <c r="C4351" s="10">
        <v>2.85</v>
      </c>
      <c r="D4351" s="3">
        <v>69000</v>
      </c>
      <c r="E4351" t="s">
        <v>12</v>
      </c>
      <c r="F4351" t="s">
        <v>13</v>
      </c>
      <c r="G4351" t="s">
        <v>9</v>
      </c>
      <c r="H4351">
        <v>2009</v>
      </c>
      <c r="I4351">
        <v>2967</v>
      </c>
      <c r="J4351" t="s">
        <v>10</v>
      </c>
      <c r="K4351" t="str">
        <f>IF(AND(I4351&gt;600,I4351&lt;=1000),"600-1000CC",IF(AND(I4351&gt;1000,I4351&lt;=2000),"1000-2000CC",IF(AND(I4351&gt;2000,I4351&lt;=3000),"2000-3000CC",IF(AND(I4351&gt;3000,I4351&lt;=4000),"3000-4000CC",IF(AND(I4351&gt;4000,I4351&lt;=5000),"4000-5000CC",IF(AND(I4351&gt;5000,I4351&lt;=6000),"&gt;5000CC"))))))</f>
        <v>2000-3000CC</v>
      </c>
    </row>
    <row r="4352" spans="1:11" x14ac:dyDescent="0.3">
      <c r="A4352">
        <v>782</v>
      </c>
      <c r="B4352" t="s">
        <v>601</v>
      </c>
      <c r="C4352" s="10">
        <v>2.85</v>
      </c>
      <c r="D4352" s="3">
        <v>65115</v>
      </c>
      <c r="E4352" t="s">
        <v>12</v>
      </c>
      <c r="F4352" t="s">
        <v>8</v>
      </c>
      <c r="G4352" t="s">
        <v>27</v>
      </c>
      <c r="H4352">
        <v>2010</v>
      </c>
      <c r="I4352">
        <v>1199</v>
      </c>
      <c r="J4352" t="s">
        <v>10</v>
      </c>
      <c r="K4352" t="str">
        <f>IF(AND(I4352&gt;600,I4352&lt;=1000),"600-1000CC",IF(AND(I4352&gt;1000,I4352&lt;=2000),"1000-2000CC",IF(AND(I4352&gt;2000,I4352&lt;=3000),"2000-3000CC",IF(AND(I4352&gt;3000,I4352&lt;=4000),"3000-4000CC",IF(AND(I4352&gt;4000,I4352&lt;=5000),"4000-5000CC",IF(AND(I4352&gt;5000,I4352&lt;=6000),"&gt;5000CC"))))))</f>
        <v>1000-2000CC</v>
      </c>
    </row>
    <row r="4353" spans="1:11" x14ac:dyDescent="0.3">
      <c r="A4353">
        <v>1302</v>
      </c>
      <c r="B4353" t="s">
        <v>859</v>
      </c>
      <c r="C4353" s="10">
        <v>2.85</v>
      </c>
      <c r="D4353" s="3">
        <v>83000</v>
      </c>
      <c r="E4353" t="s">
        <v>12</v>
      </c>
      <c r="F4353" t="s">
        <v>8</v>
      </c>
      <c r="G4353" t="s">
        <v>9</v>
      </c>
      <c r="H4353">
        <v>2012</v>
      </c>
      <c r="I4353">
        <v>2498</v>
      </c>
      <c r="J4353" t="s">
        <v>61</v>
      </c>
      <c r="K4353" t="str">
        <f>IF(AND(I4353&gt;600,I4353&lt;=1000),"600-1000CC",IF(AND(I4353&gt;1000,I4353&lt;=2000),"1000-2000CC",IF(AND(I4353&gt;2000,I4353&lt;=3000),"2000-3000CC",IF(AND(I4353&gt;3000,I4353&lt;=4000),"3000-4000CC",IF(AND(I4353&gt;4000,I4353&lt;=5000),"4000-5000CC",IF(AND(I4353&gt;5000,I4353&lt;=6000),"&gt;5000CC"))))))</f>
        <v>2000-3000CC</v>
      </c>
    </row>
    <row r="4354" spans="1:11" x14ac:dyDescent="0.3">
      <c r="A4354">
        <v>1474</v>
      </c>
      <c r="B4354" t="s">
        <v>47</v>
      </c>
      <c r="C4354" s="10">
        <v>2.85</v>
      </c>
      <c r="D4354" s="3">
        <v>25000</v>
      </c>
      <c r="E4354" t="s">
        <v>12</v>
      </c>
      <c r="F4354" t="s">
        <v>8</v>
      </c>
      <c r="G4354" t="s">
        <v>9</v>
      </c>
      <c r="H4354">
        <v>2016</v>
      </c>
      <c r="I4354">
        <v>4367</v>
      </c>
      <c r="J4354" t="s">
        <v>10</v>
      </c>
      <c r="K4354" t="str">
        <f>IF(AND(I4354&gt;600,I4354&lt;=1000),"600-1000CC",IF(AND(I4354&gt;1000,I4354&lt;=2000),"1000-2000CC",IF(AND(I4354&gt;2000,I4354&lt;=3000),"2000-3000CC",IF(AND(I4354&gt;3000,I4354&lt;=4000),"3000-4000CC",IF(AND(I4354&gt;4000,I4354&lt;=5000),"4000-5000CC",IF(AND(I4354&gt;5000,I4354&lt;=6000),"&gt;5000CC"))))))</f>
        <v>4000-5000CC</v>
      </c>
    </row>
    <row r="4355" spans="1:11" x14ac:dyDescent="0.3">
      <c r="A4355">
        <v>2076</v>
      </c>
      <c r="B4355" t="s">
        <v>170</v>
      </c>
      <c r="C4355" s="10">
        <v>2.85</v>
      </c>
      <c r="D4355" s="3">
        <v>70000</v>
      </c>
      <c r="E4355" t="s">
        <v>7</v>
      </c>
      <c r="F4355" t="s">
        <v>8</v>
      </c>
      <c r="G4355" t="s">
        <v>27</v>
      </c>
      <c r="H4355">
        <v>2012</v>
      </c>
      <c r="I4355">
        <v>998</v>
      </c>
      <c r="J4355" t="s">
        <v>10</v>
      </c>
      <c r="K4355" t="str">
        <f>IF(AND(I4355&gt;600,I4355&lt;=1000),"600-1000CC",IF(AND(I4355&gt;1000,I4355&lt;=2000),"1000-2000CC",IF(AND(I4355&gt;2000,I4355&lt;=3000),"2000-3000CC",IF(AND(I4355&gt;3000,I4355&lt;=4000),"3000-4000CC",IF(AND(I4355&gt;4000,I4355&lt;=5000),"4000-5000CC",IF(AND(I4355&gt;5000,I4355&lt;=6000),"&gt;5000CC"))))))</f>
        <v>600-1000CC</v>
      </c>
    </row>
    <row r="4356" spans="1:11" x14ac:dyDescent="0.3">
      <c r="A4356">
        <v>2163</v>
      </c>
      <c r="B4356" t="s">
        <v>160</v>
      </c>
      <c r="C4356" s="10">
        <v>2.85</v>
      </c>
      <c r="D4356" s="3">
        <v>69411</v>
      </c>
      <c r="E4356" t="s">
        <v>12</v>
      </c>
      <c r="F4356" t="s">
        <v>8</v>
      </c>
      <c r="G4356" t="s">
        <v>27</v>
      </c>
      <c r="H4356">
        <v>2010</v>
      </c>
      <c r="I4356">
        <v>998</v>
      </c>
      <c r="J4356" t="s">
        <v>10</v>
      </c>
      <c r="K4356" t="str">
        <f>IF(AND(I4356&gt;600,I4356&lt;=1000),"600-1000CC",IF(AND(I4356&gt;1000,I4356&lt;=2000),"1000-2000CC",IF(AND(I4356&gt;2000,I4356&lt;=3000),"2000-3000CC",IF(AND(I4356&gt;3000,I4356&lt;=4000),"3000-4000CC",IF(AND(I4356&gt;4000,I4356&lt;=5000),"4000-5000CC",IF(AND(I4356&gt;5000,I4356&lt;=6000),"&gt;5000CC"))))))</f>
        <v>600-1000CC</v>
      </c>
    </row>
    <row r="4357" spans="1:11" x14ac:dyDescent="0.3">
      <c r="A4357">
        <v>2518</v>
      </c>
      <c r="B4357" t="s">
        <v>44</v>
      </c>
      <c r="C4357" s="10">
        <v>2.85</v>
      </c>
      <c r="D4357" s="3">
        <v>60000</v>
      </c>
      <c r="E4357" t="s">
        <v>12</v>
      </c>
      <c r="F4357" t="s">
        <v>8</v>
      </c>
      <c r="G4357" t="s">
        <v>27</v>
      </c>
      <c r="H4357">
        <v>2013</v>
      </c>
      <c r="I4357">
        <v>1798</v>
      </c>
      <c r="J4357" t="s">
        <v>10</v>
      </c>
      <c r="K4357" t="str">
        <f>IF(AND(I4357&gt;600,I4357&lt;=1000),"600-1000CC",IF(AND(I4357&gt;1000,I4357&lt;=2000),"1000-2000CC",IF(AND(I4357&gt;2000,I4357&lt;=3000),"2000-3000CC",IF(AND(I4357&gt;3000,I4357&lt;=4000),"3000-4000CC",IF(AND(I4357&gt;4000,I4357&lt;=5000),"4000-5000CC",IF(AND(I4357&gt;5000,I4357&lt;=6000),"&gt;5000CC"))))))</f>
        <v>1000-2000CC</v>
      </c>
    </row>
    <row r="4358" spans="1:11" x14ac:dyDescent="0.3">
      <c r="A4358">
        <v>2540</v>
      </c>
      <c r="B4358" t="s">
        <v>854</v>
      </c>
      <c r="C4358" s="10">
        <v>2.85</v>
      </c>
      <c r="D4358" s="3">
        <v>13000</v>
      </c>
      <c r="E4358" t="s">
        <v>12</v>
      </c>
      <c r="F4358" t="s">
        <v>8</v>
      </c>
      <c r="G4358" t="s">
        <v>9</v>
      </c>
      <c r="H4358">
        <v>2013</v>
      </c>
      <c r="I4358">
        <v>1497</v>
      </c>
      <c r="J4358" t="s">
        <v>10</v>
      </c>
      <c r="K4358" t="str">
        <f>IF(AND(I4358&gt;600,I4358&lt;=1000),"600-1000CC",IF(AND(I4358&gt;1000,I4358&lt;=2000),"1000-2000CC",IF(AND(I4358&gt;2000,I4358&lt;=3000),"2000-3000CC",IF(AND(I4358&gt;3000,I4358&lt;=4000),"3000-4000CC",IF(AND(I4358&gt;4000,I4358&lt;=5000),"4000-5000CC",IF(AND(I4358&gt;5000,I4358&lt;=6000),"&gt;5000CC"))))))</f>
        <v>1000-2000CC</v>
      </c>
    </row>
    <row r="4359" spans="1:11" x14ac:dyDescent="0.3">
      <c r="A4359">
        <v>3266</v>
      </c>
      <c r="B4359" t="s">
        <v>600</v>
      </c>
      <c r="C4359" s="10">
        <v>2.85</v>
      </c>
      <c r="D4359" s="3">
        <v>96732</v>
      </c>
      <c r="E4359" t="s">
        <v>7</v>
      </c>
      <c r="F4359" t="s">
        <v>8</v>
      </c>
      <c r="G4359" t="s">
        <v>9</v>
      </c>
      <c r="H4359">
        <v>2012</v>
      </c>
      <c r="I4359">
        <v>1493</v>
      </c>
      <c r="J4359" t="s">
        <v>10</v>
      </c>
      <c r="K4359" t="str">
        <f>IF(AND(I4359&gt;600,I4359&lt;=1000),"600-1000CC",IF(AND(I4359&gt;1000,I4359&lt;=2000),"1000-2000CC",IF(AND(I4359&gt;2000,I4359&lt;=3000),"2000-3000CC",IF(AND(I4359&gt;3000,I4359&lt;=4000),"3000-4000CC",IF(AND(I4359&gt;4000,I4359&lt;=5000),"4000-5000CC",IF(AND(I4359&gt;5000,I4359&lt;=6000),"&gt;5000CC"))))))</f>
        <v>1000-2000CC</v>
      </c>
    </row>
    <row r="4360" spans="1:11" x14ac:dyDescent="0.3">
      <c r="A4360">
        <v>3363</v>
      </c>
      <c r="B4360" t="s">
        <v>354</v>
      </c>
      <c r="C4360" s="10">
        <v>2.85</v>
      </c>
      <c r="D4360" s="3">
        <v>70000</v>
      </c>
      <c r="E4360" t="s">
        <v>12</v>
      </c>
      <c r="F4360" t="s">
        <v>8</v>
      </c>
      <c r="G4360" t="s">
        <v>9</v>
      </c>
      <c r="H4360">
        <v>2016</v>
      </c>
      <c r="I4360">
        <v>1956</v>
      </c>
      <c r="J4360" t="s">
        <v>10</v>
      </c>
      <c r="K4360" t="str">
        <f>IF(AND(I4360&gt;600,I4360&lt;=1000),"600-1000CC",IF(AND(I4360&gt;1000,I4360&lt;=2000),"1000-2000CC",IF(AND(I4360&gt;2000,I4360&lt;=3000),"2000-3000CC",IF(AND(I4360&gt;3000,I4360&lt;=4000),"3000-4000CC",IF(AND(I4360&gt;4000,I4360&lt;=5000),"4000-5000CC",IF(AND(I4360&gt;5000,I4360&lt;=6000),"&gt;5000CC"))))))</f>
        <v>1000-2000CC</v>
      </c>
    </row>
    <row r="4361" spans="1:11" x14ac:dyDescent="0.3">
      <c r="A4361">
        <v>3199</v>
      </c>
      <c r="B4361" t="s">
        <v>45</v>
      </c>
      <c r="C4361" s="10">
        <v>2.83</v>
      </c>
      <c r="D4361" s="3">
        <v>26012</v>
      </c>
      <c r="E4361" t="s">
        <v>12</v>
      </c>
      <c r="F4361" t="s">
        <v>8</v>
      </c>
      <c r="G4361" t="s">
        <v>9</v>
      </c>
      <c r="H4361">
        <v>2018</v>
      </c>
      <c r="I4361">
        <v>1497</v>
      </c>
      <c r="J4361" t="s">
        <v>61</v>
      </c>
      <c r="K4361" t="str">
        <f>IF(AND(I4361&gt;600,I4361&lt;=1000),"600-1000CC",IF(AND(I4361&gt;1000,I4361&lt;=2000),"1000-2000CC",IF(AND(I4361&gt;2000,I4361&lt;=3000),"2000-3000CC",IF(AND(I4361&gt;3000,I4361&lt;=4000),"3000-4000CC",IF(AND(I4361&gt;4000,I4361&lt;=5000),"4000-5000CC",IF(AND(I4361&gt;5000,I4361&lt;=6000),"&gt;5000CC"))))))</f>
        <v>1000-2000CC</v>
      </c>
    </row>
    <row r="4362" spans="1:11" x14ac:dyDescent="0.3">
      <c r="A4362">
        <v>3224</v>
      </c>
      <c r="B4362" t="s">
        <v>1464</v>
      </c>
      <c r="C4362" s="10">
        <v>2.83</v>
      </c>
      <c r="D4362" s="3">
        <v>34341</v>
      </c>
      <c r="E4362" t="s">
        <v>7</v>
      </c>
      <c r="F4362" t="s">
        <v>8</v>
      </c>
      <c r="G4362" t="s">
        <v>9</v>
      </c>
      <c r="H4362">
        <v>2012</v>
      </c>
      <c r="I4362">
        <v>1493</v>
      </c>
      <c r="J4362" t="s">
        <v>53</v>
      </c>
      <c r="K4362" t="str">
        <f>IF(AND(I4362&gt;600,I4362&lt;=1000),"600-1000CC",IF(AND(I4362&gt;1000,I4362&lt;=2000),"1000-2000CC",IF(AND(I4362&gt;2000,I4362&lt;=3000),"2000-3000CC",IF(AND(I4362&gt;3000,I4362&lt;=4000),"3000-4000CC",IF(AND(I4362&gt;4000,I4362&lt;=5000),"4000-5000CC",IF(AND(I4362&gt;5000,I4362&lt;=6000),"&gt;5000CC"))))))</f>
        <v>1000-2000CC</v>
      </c>
    </row>
    <row r="4363" spans="1:11" x14ac:dyDescent="0.3">
      <c r="A4363">
        <v>4121</v>
      </c>
      <c r="B4363" t="s">
        <v>785</v>
      </c>
      <c r="C4363" s="10">
        <v>2.83</v>
      </c>
      <c r="D4363" s="3">
        <v>90000</v>
      </c>
      <c r="E4363" t="s">
        <v>12</v>
      </c>
      <c r="F4363" t="s">
        <v>8</v>
      </c>
      <c r="G4363" t="s">
        <v>9</v>
      </c>
      <c r="H4363">
        <v>2016</v>
      </c>
      <c r="I4363">
        <v>1993</v>
      </c>
      <c r="J4363" t="s">
        <v>53</v>
      </c>
      <c r="K4363" t="str">
        <f>IF(AND(I4363&gt;600,I4363&lt;=1000),"600-1000CC",IF(AND(I4363&gt;1000,I4363&lt;=2000),"1000-2000CC",IF(AND(I4363&gt;2000,I4363&lt;=3000),"2000-3000CC",IF(AND(I4363&gt;3000,I4363&lt;=4000),"3000-4000CC",IF(AND(I4363&gt;4000,I4363&lt;=5000),"4000-5000CC",IF(AND(I4363&gt;5000,I4363&lt;=6000),"&gt;5000CC"))))))</f>
        <v>1000-2000CC</v>
      </c>
    </row>
    <row r="4364" spans="1:11" x14ac:dyDescent="0.3">
      <c r="A4364">
        <v>706</v>
      </c>
      <c r="B4364" t="s">
        <v>561</v>
      </c>
      <c r="C4364" s="10">
        <v>2.82</v>
      </c>
      <c r="D4364" s="3">
        <v>75805</v>
      </c>
      <c r="E4364" t="s">
        <v>7</v>
      </c>
      <c r="F4364" t="s">
        <v>8</v>
      </c>
      <c r="G4364" t="s">
        <v>9</v>
      </c>
      <c r="H4364">
        <v>2011</v>
      </c>
      <c r="I4364">
        <v>1199</v>
      </c>
      <c r="J4364" t="s">
        <v>10</v>
      </c>
      <c r="K4364" t="str">
        <f>IF(AND(I4364&gt;600,I4364&lt;=1000),"600-1000CC",IF(AND(I4364&gt;1000,I4364&lt;=2000),"1000-2000CC",IF(AND(I4364&gt;2000,I4364&lt;=3000),"2000-3000CC",IF(AND(I4364&gt;3000,I4364&lt;=4000),"3000-4000CC",IF(AND(I4364&gt;4000,I4364&lt;=5000),"4000-5000CC",IF(AND(I4364&gt;5000,I4364&lt;=6000),"&gt;5000CC"))))))</f>
        <v>1000-2000CC</v>
      </c>
    </row>
    <row r="4365" spans="1:11" x14ac:dyDescent="0.3">
      <c r="A4365">
        <v>1956</v>
      </c>
      <c r="B4365" t="s">
        <v>561</v>
      </c>
      <c r="C4365" s="10">
        <v>2.82</v>
      </c>
      <c r="D4365" s="3">
        <v>75805</v>
      </c>
      <c r="E4365" t="s">
        <v>7</v>
      </c>
      <c r="F4365" t="s">
        <v>8</v>
      </c>
      <c r="G4365" t="s">
        <v>9</v>
      </c>
      <c r="H4365">
        <v>2011</v>
      </c>
      <c r="I4365">
        <v>1298</v>
      </c>
      <c r="J4365" t="s">
        <v>10</v>
      </c>
      <c r="K4365" t="str">
        <f>IF(AND(I4365&gt;600,I4365&lt;=1000),"600-1000CC",IF(AND(I4365&gt;1000,I4365&lt;=2000),"1000-2000CC",IF(AND(I4365&gt;2000,I4365&lt;=3000),"2000-3000CC",IF(AND(I4365&gt;3000,I4365&lt;=4000),"3000-4000CC",IF(AND(I4365&gt;4000,I4365&lt;=5000),"4000-5000CC",IF(AND(I4365&gt;5000,I4365&lt;=6000),"&gt;5000CC"))))))</f>
        <v>1000-2000CC</v>
      </c>
    </row>
    <row r="4366" spans="1:11" x14ac:dyDescent="0.3">
      <c r="A4366">
        <v>2946</v>
      </c>
      <c r="B4366" t="s">
        <v>867</v>
      </c>
      <c r="C4366" s="10">
        <v>2.82</v>
      </c>
      <c r="D4366" s="3">
        <v>62029</v>
      </c>
      <c r="E4366" t="s">
        <v>12</v>
      </c>
      <c r="F4366" t="s">
        <v>8</v>
      </c>
      <c r="G4366" t="s">
        <v>9</v>
      </c>
      <c r="H4366">
        <v>2013</v>
      </c>
      <c r="I4366">
        <v>1197</v>
      </c>
      <c r="J4366" t="s">
        <v>10</v>
      </c>
      <c r="K4366" t="str">
        <f>IF(AND(I4366&gt;600,I4366&lt;=1000),"600-1000CC",IF(AND(I4366&gt;1000,I4366&lt;=2000),"1000-2000CC",IF(AND(I4366&gt;2000,I4366&lt;=3000),"2000-3000CC",IF(AND(I4366&gt;3000,I4366&lt;=4000),"3000-4000CC",IF(AND(I4366&gt;4000,I4366&lt;=5000),"4000-5000CC",IF(AND(I4366&gt;5000,I4366&lt;=6000),"&gt;5000CC"))))))</f>
        <v>1000-2000CC</v>
      </c>
    </row>
    <row r="4367" spans="1:11" x14ac:dyDescent="0.3">
      <c r="A4367">
        <v>4340</v>
      </c>
      <c r="B4367" t="s">
        <v>33</v>
      </c>
      <c r="C4367" s="10">
        <v>2.82</v>
      </c>
      <c r="D4367" s="3">
        <v>37094</v>
      </c>
      <c r="E4367" t="s">
        <v>12</v>
      </c>
      <c r="F4367" t="s">
        <v>8</v>
      </c>
      <c r="G4367" t="s">
        <v>27</v>
      </c>
      <c r="H4367">
        <v>2018</v>
      </c>
      <c r="I4367">
        <v>1461</v>
      </c>
      <c r="J4367" t="s">
        <v>61</v>
      </c>
      <c r="K4367" t="str">
        <f>IF(AND(I4367&gt;600,I4367&lt;=1000),"600-1000CC",IF(AND(I4367&gt;1000,I4367&lt;=2000),"1000-2000CC",IF(AND(I4367&gt;2000,I4367&lt;=3000),"2000-3000CC",IF(AND(I4367&gt;3000,I4367&lt;=4000),"3000-4000CC",IF(AND(I4367&gt;4000,I4367&lt;=5000),"4000-5000CC",IF(AND(I4367&gt;5000,I4367&lt;=6000),"&gt;5000CC"))))))</f>
        <v>1000-2000CC</v>
      </c>
    </row>
    <row r="4368" spans="1:11" x14ac:dyDescent="0.3">
      <c r="A4368">
        <v>4378</v>
      </c>
      <c r="B4368" t="s">
        <v>1624</v>
      </c>
      <c r="C4368" s="10">
        <v>2.82</v>
      </c>
      <c r="D4368" s="3">
        <v>131022</v>
      </c>
      <c r="E4368" t="s">
        <v>12</v>
      </c>
      <c r="F4368" t="s">
        <v>8</v>
      </c>
      <c r="G4368" t="s">
        <v>9</v>
      </c>
      <c r="H4368">
        <v>2015</v>
      </c>
      <c r="I4368">
        <v>1198</v>
      </c>
      <c r="J4368" t="s">
        <v>10</v>
      </c>
      <c r="K4368" t="str">
        <f>IF(AND(I4368&gt;600,I4368&lt;=1000),"600-1000CC",IF(AND(I4368&gt;1000,I4368&lt;=2000),"1000-2000CC",IF(AND(I4368&gt;2000,I4368&lt;=3000),"2000-3000CC",IF(AND(I4368&gt;3000,I4368&lt;=4000),"3000-4000CC",IF(AND(I4368&gt;4000,I4368&lt;=5000),"4000-5000CC",IF(AND(I4368&gt;5000,I4368&lt;=6000),"&gt;5000CC"))))))</f>
        <v>1000-2000CC</v>
      </c>
    </row>
    <row r="4369" spans="1:11" x14ac:dyDescent="0.3">
      <c r="A4369">
        <v>5222</v>
      </c>
      <c r="B4369" t="s">
        <v>37</v>
      </c>
      <c r="C4369" s="10">
        <v>2.82</v>
      </c>
      <c r="D4369" s="3">
        <v>39873</v>
      </c>
      <c r="E4369" t="s">
        <v>12</v>
      </c>
      <c r="F4369" t="s">
        <v>8</v>
      </c>
      <c r="G4369" t="s">
        <v>27</v>
      </c>
      <c r="H4369">
        <v>2017</v>
      </c>
      <c r="I4369">
        <v>1950</v>
      </c>
      <c r="J4369" t="s">
        <v>10</v>
      </c>
      <c r="K4369" t="str">
        <f>IF(AND(I4369&gt;600,I4369&lt;=1000),"600-1000CC",IF(AND(I4369&gt;1000,I4369&lt;=2000),"1000-2000CC",IF(AND(I4369&gt;2000,I4369&lt;=3000),"2000-3000CC",IF(AND(I4369&gt;3000,I4369&lt;=4000),"3000-4000CC",IF(AND(I4369&gt;4000,I4369&lt;=5000),"4000-5000CC",IF(AND(I4369&gt;5000,I4369&lt;=6000),"&gt;5000CC"))))))</f>
        <v>1000-2000CC</v>
      </c>
    </row>
    <row r="4370" spans="1:11" x14ac:dyDescent="0.3">
      <c r="A4370">
        <v>2426</v>
      </c>
      <c r="B4370" t="s">
        <v>1233</v>
      </c>
      <c r="C4370" s="10">
        <v>2.81</v>
      </c>
      <c r="D4370" s="3">
        <v>37418</v>
      </c>
      <c r="E4370" t="s">
        <v>372</v>
      </c>
      <c r="F4370" t="s">
        <v>8</v>
      </c>
      <c r="G4370" t="s">
        <v>9</v>
      </c>
      <c r="H4370">
        <v>2013</v>
      </c>
      <c r="I4370">
        <v>1497</v>
      </c>
      <c r="J4370" t="s">
        <v>10</v>
      </c>
      <c r="K4370" t="str">
        <f>IF(AND(I4370&gt;600,I4370&lt;=1000),"600-1000CC",IF(AND(I4370&gt;1000,I4370&lt;=2000),"1000-2000CC",IF(AND(I4370&gt;2000,I4370&lt;=3000),"2000-3000CC",IF(AND(I4370&gt;3000,I4370&lt;=4000),"3000-4000CC",IF(AND(I4370&gt;4000,I4370&lt;=5000),"4000-5000CC",IF(AND(I4370&gt;5000,I4370&lt;=6000),"&gt;5000CC"))))))</f>
        <v>1000-2000CC</v>
      </c>
    </row>
    <row r="4371" spans="1:11" x14ac:dyDescent="0.3">
      <c r="A4371">
        <v>2769</v>
      </c>
      <c r="B4371" t="s">
        <v>1342</v>
      </c>
      <c r="C4371" s="10">
        <v>2.81</v>
      </c>
      <c r="D4371" s="3">
        <v>46982</v>
      </c>
      <c r="E4371" t="s">
        <v>12</v>
      </c>
      <c r="F4371" t="s">
        <v>8</v>
      </c>
      <c r="G4371" t="s">
        <v>9</v>
      </c>
      <c r="H4371">
        <v>2016</v>
      </c>
      <c r="I4371">
        <v>1497</v>
      </c>
      <c r="J4371" t="s">
        <v>10</v>
      </c>
      <c r="K4371" t="str">
        <f>IF(AND(I4371&gt;600,I4371&lt;=1000),"600-1000CC",IF(AND(I4371&gt;1000,I4371&lt;=2000),"1000-2000CC",IF(AND(I4371&gt;2000,I4371&lt;=3000),"2000-3000CC",IF(AND(I4371&gt;3000,I4371&lt;=4000),"3000-4000CC",IF(AND(I4371&gt;4000,I4371&lt;=5000),"4000-5000CC",IF(AND(I4371&gt;5000,I4371&lt;=6000),"&gt;5000CC"))))))</f>
        <v>1000-2000CC</v>
      </c>
    </row>
    <row r="4372" spans="1:11" x14ac:dyDescent="0.3">
      <c r="A4372">
        <v>154</v>
      </c>
      <c r="B4372" t="s">
        <v>156</v>
      </c>
      <c r="C4372" s="10">
        <v>2.8</v>
      </c>
      <c r="D4372" s="3">
        <v>45000</v>
      </c>
      <c r="E4372" t="s">
        <v>12</v>
      </c>
      <c r="F4372" t="s">
        <v>8</v>
      </c>
      <c r="G4372" t="s">
        <v>27</v>
      </c>
      <c r="H4372">
        <v>2009</v>
      </c>
      <c r="I4372">
        <v>1198</v>
      </c>
      <c r="J4372" t="s">
        <v>10</v>
      </c>
      <c r="K4372" t="str">
        <f>IF(AND(I4372&gt;600,I4372&lt;=1000),"600-1000CC",IF(AND(I4372&gt;1000,I4372&lt;=2000),"1000-2000CC",IF(AND(I4372&gt;2000,I4372&lt;=3000),"2000-3000CC",IF(AND(I4372&gt;3000,I4372&lt;=4000),"3000-4000CC",IF(AND(I4372&gt;4000,I4372&lt;=5000),"4000-5000CC",IF(AND(I4372&gt;5000,I4372&lt;=6000),"&gt;5000CC"))))))</f>
        <v>1000-2000CC</v>
      </c>
    </row>
    <row r="4373" spans="1:11" x14ac:dyDescent="0.3">
      <c r="A4373">
        <v>1668</v>
      </c>
      <c r="B4373" t="s">
        <v>309</v>
      </c>
      <c r="C4373" s="10">
        <v>2.8</v>
      </c>
      <c r="D4373" s="3">
        <v>51366</v>
      </c>
      <c r="E4373" t="s">
        <v>12</v>
      </c>
      <c r="F4373" t="s">
        <v>13</v>
      </c>
      <c r="G4373" t="s">
        <v>9</v>
      </c>
      <c r="H4373">
        <v>2011</v>
      </c>
      <c r="I4373">
        <v>1497</v>
      </c>
      <c r="J4373" t="s">
        <v>10</v>
      </c>
      <c r="K4373" t="str">
        <f>IF(AND(I4373&gt;600,I4373&lt;=1000),"600-1000CC",IF(AND(I4373&gt;1000,I4373&lt;=2000),"1000-2000CC",IF(AND(I4373&gt;2000,I4373&lt;=3000),"2000-3000CC",IF(AND(I4373&gt;3000,I4373&lt;=4000),"3000-4000CC",IF(AND(I4373&gt;4000,I4373&lt;=5000),"4000-5000CC",IF(AND(I4373&gt;5000,I4373&lt;=6000),"&gt;5000CC"))))))</f>
        <v>1000-2000CC</v>
      </c>
    </row>
    <row r="4374" spans="1:11" x14ac:dyDescent="0.3">
      <c r="A4374">
        <v>2108</v>
      </c>
      <c r="B4374" t="s">
        <v>78</v>
      </c>
      <c r="C4374" s="10">
        <v>2.8</v>
      </c>
      <c r="D4374" s="3">
        <v>100000</v>
      </c>
      <c r="E4374" t="s">
        <v>7</v>
      </c>
      <c r="F4374" t="s">
        <v>8</v>
      </c>
      <c r="G4374" t="s">
        <v>27</v>
      </c>
      <c r="H4374">
        <v>2011</v>
      </c>
      <c r="I4374">
        <v>1086</v>
      </c>
      <c r="J4374" t="s">
        <v>10</v>
      </c>
      <c r="K4374" t="str">
        <f>IF(AND(I4374&gt;600,I4374&lt;=1000),"600-1000CC",IF(AND(I4374&gt;1000,I4374&lt;=2000),"1000-2000CC",IF(AND(I4374&gt;2000,I4374&lt;=3000),"2000-3000CC",IF(AND(I4374&gt;3000,I4374&lt;=4000),"3000-4000CC",IF(AND(I4374&gt;4000,I4374&lt;=5000),"4000-5000CC",IF(AND(I4374&gt;5000,I4374&lt;=6000),"&gt;5000CC"))))))</f>
        <v>1000-2000CC</v>
      </c>
    </row>
    <row r="4375" spans="1:11" x14ac:dyDescent="0.3">
      <c r="A4375">
        <v>2332</v>
      </c>
      <c r="B4375" t="s">
        <v>645</v>
      </c>
      <c r="C4375" s="10">
        <v>2.8</v>
      </c>
      <c r="D4375" s="3">
        <v>120000</v>
      </c>
      <c r="E4375" t="s">
        <v>7</v>
      </c>
      <c r="F4375" t="s">
        <v>8</v>
      </c>
      <c r="G4375" t="s">
        <v>27</v>
      </c>
      <c r="H4375">
        <v>2011</v>
      </c>
      <c r="I4375">
        <v>995</v>
      </c>
      <c r="J4375" t="s">
        <v>127</v>
      </c>
      <c r="K4375" t="str">
        <f>IF(AND(I4375&gt;600,I4375&lt;=1000),"600-1000CC",IF(AND(I4375&gt;1000,I4375&lt;=2000),"1000-2000CC",IF(AND(I4375&gt;2000,I4375&lt;=3000),"2000-3000CC",IF(AND(I4375&gt;3000,I4375&lt;=4000),"3000-4000CC",IF(AND(I4375&gt;4000,I4375&lt;=5000),"4000-5000CC",IF(AND(I4375&gt;5000,I4375&lt;=6000),"&gt;5000CC"))))))</f>
        <v>600-1000CC</v>
      </c>
    </row>
    <row r="4376" spans="1:11" x14ac:dyDescent="0.3">
      <c r="A4376">
        <v>2409</v>
      </c>
      <c r="B4376" t="s">
        <v>503</v>
      </c>
      <c r="C4376" s="10">
        <v>2.8</v>
      </c>
      <c r="D4376" s="3">
        <v>56000</v>
      </c>
      <c r="E4376" t="s">
        <v>12</v>
      </c>
      <c r="F4376" t="s">
        <v>8</v>
      </c>
      <c r="G4376" t="s">
        <v>9</v>
      </c>
      <c r="H4376">
        <v>2013</v>
      </c>
      <c r="I4376">
        <v>1598</v>
      </c>
      <c r="J4376" t="s">
        <v>10</v>
      </c>
      <c r="K4376" t="str">
        <f>IF(AND(I4376&gt;600,I4376&lt;=1000),"600-1000CC",IF(AND(I4376&gt;1000,I4376&lt;=2000),"1000-2000CC",IF(AND(I4376&gt;2000,I4376&lt;=3000),"2000-3000CC",IF(AND(I4376&gt;3000,I4376&lt;=4000),"3000-4000CC",IF(AND(I4376&gt;4000,I4376&lt;=5000),"4000-5000CC",IF(AND(I4376&gt;5000,I4376&lt;=6000),"&gt;5000CC"))))))</f>
        <v>1000-2000CC</v>
      </c>
    </row>
    <row r="4377" spans="1:11" x14ac:dyDescent="0.3">
      <c r="A4377">
        <v>2412</v>
      </c>
      <c r="B4377" t="s">
        <v>1227</v>
      </c>
      <c r="C4377" s="10">
        <v>2.8</v>
      </c>
      <c r="D4377" s="3">
        <v>76000</v>
      </c>
      <c r="E4377" t="s">
        <v>372</v>
      </c>
      <c r="F4377" t="s">
        <v>8</v>
      </c>
      <c r="G4377" t="s">
        <v>9</v>
      </c>
      <c r="H4377">
        <v>2014</v>
      </c>
      <c r="I4377">
        <v>1197</v>
      </c>
      <c r="J4377" t="s">
        <v>10</v>
      </c>
      <c r="K4377" t="str">
        <f>IF(AND(I4377&gt;600,I4377&lt;=1000),"600-1000CC",IF(AND(I4377&gt;1000,I4377&lt;=2000),"1000-2000CC",IF(AND(I4377&gt;2000,I4377&lt;=3000),"2000-3000CC",IF(AND(I4377&gt;3000,I4377&lt;=4000),"3000-4000CC",IF(AND(I4377&gt;4000,I4377&lt;=5000),"4000-5000CC",IF(AND(I4377&gt;5000,I4377&lt;=6000),"&gt;5000CC"))))))</f>
        <v>1000-2000CC</v>
      </c>
    </row>
    <row r="4378" spans="1:11" x14ac:dyDescent="0.3">
      <c r="A4378">
        <v>2478</v>
      </c>
      <c r="B4378" t="s">
        <v>1249</v>
      </c>
      <c r="C4378" s="10">
        <v>2.8</v>
      </c>
      <c r="D4378" s="3">
        <v>90000</v>
      </c>
      <c r="E4378" t="s">
        <v>7</v>
      </c>
      <c r="F4378" t="s">
        <v>8</v>
      </c>
      <c r="G4378" t="s">
        <v>27</v>
      </c>
      <c r="H4378">
        <v>2015</v>
      </c>
      <c r="I4378">
        <v>1197</v>
      </c>
      <c r="J4378" t="s">
        <v>10</v>
      </c>
      <c r="K4378" t="str">
        <f>IF(AND(I4378&gt;600,I4378&lt;=1000),"600-1000CC",IF(AND(I4378&gt;1000,I4378&lt;=2000),"1000-2000CC",IF(AND(I4378&gt;2000,I4378&lt;=3000),"2000-3000CC",IF(AND(I4378&gt;3000,I4378&lt;=4000),"3000-4000CC",IF(AND(I4378&gt;4000,I4378&lt;=5000),"4000-5000CC",IF(AND(I4378&gt;5000,I4378&lt;=6000),"&gt;5000CC"))))))</f>
        <v>1000-2000CC</v>
      </c>
    </row>
    <row r="4379" spans="1:11" x14ac:dyDescent="0.3">
      <c r="A4379">
        <v>2579</v>
      </c>
      <c r="B4379" t="s">
        <v>1285</v>
      </c>
      <c r="C4379" s="10">
        <v>2.8</v>
      </c>
      <c r="D4379" s="3">
        <v>70000</v>
      </c>
      <c r="E4379" t="s">
        <v>12</v>
      </c>
      <c r="F4379" t="s">
        <v>8</v>
      </c>
      <c r="G4379" t="s">
        <v>9</v>
      </c>
      <c r="H4379">
        <v>2015</v>
      </c>
      <c r="I4379">
        <v>1197</v>
      </c>
      <c r="J4379" t="s">
        <v>61</v>
      </c>
      <c r="K4379" t="str">
        <f>IF(AND(I4379&gt;600,I4379&lt;=1000),"600-1000CC",IF(AND(I4379&gt;1000,I4379&lt;=2000),"1000-2000CC",IF(AND(I4379&gt;2000,I4379&lt;=3000),"2000-3000CC",IF(AND(I4379&gt;3000,I4379&lt;=4000),"3000-4000CC",IF(AND(I4379&gt;4000,I4379&lt;=5000),"4000-5000CC",IF(AND(I4379&gt;5000,I4379&lt;=6000),"&gt;5000CC"))))))</f>
        <v>1000-2000CC</v>
      </c>
    </row>
    <row r="4380" spans="1:11" x14ac:dyDescent="0.3">
      <c r="A4380">
        <v>2646</v>
      </c>
      <c r="B4380" t="s">
        <v>213</v>
      </c>
      <c r="C4380" s="10">
        <v>2.8</v>
      </c>
      <c r="D4380" s="3">
        <v>60000</v>
      </c>
      <c r="E4380" t="s">
        <v>7</v>
      </c>
      <c r="F4380" t="s">
        <v>8</v>
      </c>
      <c r="G4380" t="s">
        <v>27</v>
      </c>
      <c r="H4380">
        <v>2014</v>
      </c>
      <c r="I4380">
        <v>1396</v>
      </c>
      <c r="J4380" t="s">
        <v>10</v>
      </c>
      <c r="K4380" t="str">
        <f>IF(AND(I4380&gt;600,I4380&lt;=1000),"600-1000CC",IF(AND(I4380&gt;1000,I4380&lt;=2000),"1000-2000CC",IF(AND(I4380&gt;2000,I4380&lt;=3000),"2000-3000CC",IF(AND(I4380&gt;3000,I4380&lt;=4000),"3000-4000CC",IF(AND(I4380&gt;4000,I4380&lt;=5000),"4000-5000CC",IF(AND(I4380&gt;5000,I4380&lt;=6000),"&gt;5000CC"))))))</f>
        <v>1000-2000CC</v>
      </c>
    </row>
    <row r="4381" spans="1:11" x14ac:dyDescent="0.3">
      <c r="A4381">
        <v>2995</v>
      </c>
      <c r="B4381" t="s">
        <v>1406</v>
      </c>
      <c r="C4381" s="10">
        <v>2.8</v>
      </c>
      <c r="D4381" s="3">
        <v>169306</v>
      </c>
      <c r="E4381" t="s">
        <v>7</v>
      </c>
      <c r="F4381" t="s">
        <v>8</v>
      </c>
      <c r="G4381" t="s">
        <v>9</v>
      </c>
      <c r="H4381">
        <v>2014</v>
      </c>
      <c r="I4381">
        <v>1196</v>
      </c>
      <c r="J4381" t="s">
        <v>10</v>
      </c>
      <c r="K4381" t="str">
        <f>IF(AND(I4381&gt;600,I4381&lt;=1000),"600-1000CC",IF(AND(I4381&gt;1000,I4381&lt;=2000),"1000-2000CC",IF(AND(I4381&gt;2000,I4381&lt;=3000),"2000-3000CC",IF(AND(I4381&gt;3000,I4381&lt;=4000),"3000-4000CC",IF(AND(I4381&gt;4000,I4381&lt;=5000),"4000-5000CC",IF(AND(I4381&gt;5000,I4381&lt;=6000),"&gt;5000CC"))))))</f>
        <v>1000-2000CC</v>
      </c>
    </row>
    <row r="4382" spans="1:11" x14ac:dyDescent="0.3">
      <c r="A4382">
        <v>3836</v>
      </c>
      <c r="B4382" t="s">
        <v>304</v>
      </c>
      <c r="C4382" s="10">
        <v>2.8</v>
      </c>
      <c r="D4382" s="3">
        <v>120000</v>
      </c>
      <c r="E4382" t="s">
        <v>7</v>
      </c>
      <c r="F4382" t="s">
        <v>8</v>
      </c>
      <c r="G4382" t="s">
        <v>9</v>
      </c>
      <c r="H4382">
        <v>2012</v>
      </c>
      <c r="I4382">
        <v>998</v>
      </c>
      <c r="J4382" t="s">
        <v>10</v>
      </c>
      <c r="K4382" t="str">
        <f>IF(AND(I4382&gt;600,I4382&lt;=1000),"600-1000CC",IF(AND(I4382&gt;1000,I4382&lt;=2000),"1000-2000CC",IF(AND(I4382&gt;2000,I4382&lt;=3000),"2000-3000CC",IF(AND(I4382&gt;3000,I4382&lt;=4000),"3000-4000CC",IF(AND(I4382&gt;4000,I4382&lt;=5000),"4000-5000CC",IF(AND(I4382&gt;5000,I4382&lt;=6000),"&gt;5000CC"))))))</f>
        <v>600-1000CC</v>
      </c>
    </row>
    <row r="4383" spans="1:11" x14ac:dyDescent="0.3">
      <c r="A4383">
        <v>3967</v>
      </c>
      <c r="B4383" t="s">
        <v>494</v>
      </c>
      <c r="C4383" s="10">
        <v>2.8</v>
      </c>
      <c r="D4383" s="3">
        <v>30639</v>
      </c>
      <c r="E4383" t="s">
        <v>12</v>
      </c>
      <c r="F4383" t="s">
        <v>8</v>
      </c>
      <c r="G4383" t="s">
        <v>9</v>
      </c>
      <c r="H4383">
        <v>2013</v>
      </c>
      <c r="I4383">
        <v>1248</v>
      </c>
      <c r="J4383" t="s">
        <v>53</v>
      </c>
      <c r="K4383" t="str">
        <f>IF(AND(I4383&gt;600,I4383&lt;=1000),"600-1000CC",IF(AND(I4383&gt;1000,I4383&lt;=2000),"1000-2000CC",IF(AND(I4383&gt;2000,I4383&lt;=3000),"2000-3000CC",IF(AND(I4383&gt;3000,I4383&lt;=4000),"3000-4000CC",IF(AND(I4383&gt;4000,I4383&lt;=5000),"4000-5000CC",IF(AND(I4383&gt;5000,I4383&lt;=6000),"&gt;5000CC"))))))</f>
        <v>1000-2000CC</v>
      </c>
    </row>
    <row r="4384" spans="1:11" x14ac:dyDescent="0.3">
      <c r="A4384">
        <v>4655</v>
      </c>
      <c r="B4384" t="s">
        <v>1501</v>
      </c>
      <c r="C4384" s="10">
        <v>2.8</v>
      </c>
      <c r="D4384" s="3">
        <v>110000</v>
      </c>
      <c r="E4384" t="s">
        <v>12</v>
      </c>
      <c r="F4384" t="s">
        <v>8</v>
      </c>
      <c r="G4384" t="s">
        <v>27</v>
      </c>
      <c r="H4384">
        <v>2015</v>
      </c>
      <c r="I4384">
        <v>1586</v>
      </c>
      <c r="J4384" t="s">
        <v>61</v>
      </c>
      <c r="K4384" t="str">
        <f>IF(AND(I4384&gt;600,I4384&lt;=1000),"600-1000CC",IF(AND(I4384&gt;1000,I4384&lt;=2000),"1000-2000CC",IF(AND(I4384&gt;2000,I4384&lt;=3000),"2000-3000CC",IF(AND(I4384&gt;3000,I4384&lt;=4000),"3000-4000CC",IF(AND(I4384&gt;4000,I4384&lt;=5000),"4000-5000CC",IF(AND(I4384&gt;5000,I4384&lt;=6000),"&gt;5000CC"))))))</f>
        <v>1000-2000CC</v>
      </c>
    </row>
    <row r="4385" spans="1:11" x14ac:dyDescent="0.3">
      <c r="A4385">
        <v>4735</v>
      </c>
      <c r="B4385" t="s">
        <v>1800</v>
      </c>
      <c r="C4385" s="10">
        <v>2.8</v>
      </c>
      <c r="D4385" s="3">
        <v>76491</v>
      </c>
      <c r="E4385" t="s">
        <v>12</v>
      </c>
      <c r="F4385" t="s">
        <v>8</v>
      </c>
      <c r="G4385" t="s">
        <v>9</v>
      </c>
      <c r="H4385">
        <v>2010</v>
      </c>
      <c r="I4385">
        <v>1197</v>
      </c>
      <c r="J4385" t="s">
        <v>10</v>
      </c>
      <c r="K4385" t="str">
        <f>IF(AND(I4385&gt;600,I4385&lt;=1000),"600-1000CC",IF(AND(I4385&gt;1000,I4385&lt;=2000),"1000-2000CC",IF(AND(I4385&gt;2000,I4385&lt;=3000),"2000-3000CC",IF(AND(I4385&gt;3000,I4385&lt;=4000),"3000-4000CC",IF(AND(I4385&gt;4000,I4385&lt;=5000),"4000-5000CC",IF(AND(I4385&gt;5000,I4385&lt;=6000),"&gt;5000CC"))))))</f>
        <v>1000-2000CC</v>
      </c>
    </row>
    <row r="4386" spans="1:11" x14ac:dyDescent="0.3">
      <c r="A4386">
        <v>5427</v>
      </c>
      <c r="B4386" t="s">
        <v>1057</v>
      </c>
      <c r="C4386" s="10">
        <v>2.8</v>
      </c>
      <c r="D4386" s="3">
        <v>80000</v>
      </c>
      <c r="E4386" t="s">
        <v>7</v>
      </c>
      <c r="F4386" t="s">
        <v>8</v>
      </c>
      <c r="G4386" t="s">
        <v>9</v>
      </c>
      <c r="H4386">
        <v>2010</v>
      </c>
      <c r="I4386">
        <v>799</v>
      </c>
      <c r="J4386" t="s">
        <v>61</v>
      </c>
      <c r="K4386" t="str">
        <f>IF(AND(I4386&gt;600,I4386&lt;=1000),"600-1000CC",IF(AND(I4386&gt;1000,I4386&lt;=2000),"1000-2000CC",IF(AND(I4386&gt;2000,I4386&lt;=3000),"2000-3000CC",IF(AND(I4386&gt;3000,I4386&lt;=4000),"3000-4000CC",IF(AND(I4386&gt;4000,I4386&lt;=5000),"4000-5000CC",IF(AND(I4386&gt;5000,I4386&lt;=6000),"&gt;5000CC"))))))</f>
        <v>600-1000CC</v>
      </c>
    </row>
    <row r="4387" spans="1:11" x14ac:dyDescent="0.3">
      <c r="A4387">
        <v>3558</v>
      </c>
      <c r="B4387" t="s">
        <v>80</v>
      </c>
      <c r="C4387" s="10">
        <v>2.79</v>
      </c>
      <c r="D4387" s="3">
        <v>60205</v>
      </c>
      <c r="E4387" t="s">
        <v>7</v>
      </c>
      <c r="F4387" t="s">
        <v>8</v>
      </c>
      <c r="G4387" t="s">
        <v>9</v>
      </c>
      <c r="H4387">
        <v>2016</v>
      </c>
      <c r="I4387">
        <v>2982</v>
      </c>
      <c r="J4387" t="s">
        <v>10</v>
      </c>
      <c r="K4387" t="str">
        <f>IF(AND(I4387&gt;600,I4387&lt;=1000),"600-1000CC",IF(AND(I4387&gt;1000,I4387&lt;=2000),"1000-2000CC",IF(AND(I4387&gt;2000,I4387&lt;=3000),"2000-3000CC",IF(AND(I4387&gt;3000,I4387&lt;=4000),"3000-4000CC",IF(AND(I4387&gt;4000,I4387&lt;=5000),"4000-5000CC",IF(AND(I4387&gt;5000,I4387&lt;=6000),"&gt;5000CC"))))))</f>
        <v>2000-3000CC</v>
      </c>
    </row>
    <row r="4388" spans="1:11" x14ac:dyDescent="0.3">
      <c r="A4388">
        <v>4717</v>
      </c>
      <c r="B4388" t="s">
        <v>766</v>
      </c>
      <c r="C4388" s="10">
        <v>2.79</v>
      </c>
      <c r="D4388" s="3">
        <v>77863</v>
      </c>
      <c r="E4388" t="s">
        <v>7</v>
      </c>
      <c r="F4388" t="s">
        <v>8</v>
      </c>
      <c r="G4388" t="s">
        <v>27</v>
      </c>
      <c r="H4388">
        <v>2013</v>
      </c>
      <c r="I4388">
        <v>1498</v>
      </c>
      <c r="J4388" t="s">
        <v>10</v>
      </c>
      <c r="K4388" t="str">
        <f>IF(AND(I4388&gt;600,I4388&lt;=1000),"600-1000CC",IF(AND(I4388&gt;1000,I4388&lt;=2000),"1000-2000CC",IF(AND(I4388&gt;2000,I4388&lt;=3000),"2000-3000CC",IF(AND(I4388&gt;3000,I4388&lt;=4000),"3000-4000CC",IF(AND(I4388&gt;4000,I4388&lt;=5000),"4000-5000CC",IF(AND(I4388&gt;5000,I4388&lt;=6000),"&gt;5000CC"))))))</f>
        <v>1000-2000CC</v>
      </c>
    </row>
    <row r="4389" spans="1:11" x14ac:dyDescent="0.3">
      <c r="A4389">
        <v>520</v>
      </c>
      <c r="B4389" t="s">
        <v>448</v>
      </c>
      <c r="C4389" s="10">
        <v>2.78</v>
      </c>
      <c r="D4389" s="3">
        <v>8183</v>
      </c>
      <c r="E4389" t="s">
        <v>12</v>
      </c>
      <c r="F4389" t="s">
        <v>8</v>
      </c>
      <c r="G4389" t="s">
        <v>9</v>
      </c>
      <c r="H4389">
        <v>2012</v>
      </c>
      <c r="I4389">
        <v>1197</v>
      </c>
      <c r="J4389" t="s">
        <v>10</v>
      </c>
      <c r="K4389" t="str">
        <f>IF(AND(I4389&gt;600,I4389&lt;=1000),"600-1000CC",IF(AND(I4389&gt;1000,I4389&lt;=2000),"1000-2000CC",IF(AND(I4389&gt;2000,I4389&lt;=3000),"2000-3000CC",IF(AND(I4389&gt;3000,I4389&lt;=4000),"3000-4000CC",IF(AND(I4389&gt;4000,I4389&lt;=5000),"4000-5000CC",IF(AND(I4389&gt;5000,I4389&lt;=6000),"&gt;5000CC"))))))</f>
        <v>1000-2000CC</v>
      </c>
    </row>
    <row r="4390" spans="1:11" x14ac:dyDescent="0.3">
      <c r="A4390">
        <v>3234</v>
      </c>
      <c r="B4390" t="s">
        <v>1465</v>
      </c>
      <c r="C4390" s="10">
        <v>2.78</v>
      </c>
      <c r="D4390" s="3">
        <v>56292</v>
      </c>
      <c r="E4390" t="s">
        <v>12</v>
      </c>
      <c r="F4390" t="s">
        <v>8</v>
      </c>
      <c r="G4390" t="s">
        <v>9</v>
      </c>
      <c r="H4390">
        <v>2011</v>
      </c>
      <c r="I4390">
        <v>2393</v>
      </c>
      <c r="J4390" t="s">
        <v>10</v>
      </c>
      <c r="K4390" t="str">
        <f>IF(AND(I4390&gt;600,I4390&lt;=1000),"600-1000CC",IF(AND(I4390&gt;1000,I4390&lt;=2000),"1000-2000CC",IF(AND(I4390&gt;2000,I4390&lt;=3000),"2000-3000CC",IF(AND(I4390&gt;3000,I4390&lt;=4000),"3000-4000CC",IF(AND(I4390&gt;4000,I4390&lt;=5000),"4000-5000CC",IF(AND(I4390&gt;5000,I4390&lt;=6000),"&gt;5000CC"))))))</f>
        <v>2000-3000CC</v>
      </c>
    </row>
    <row r="4391" spans="1:11" x14ac:dyDescent="0.3">
      <c r="A4391">
        <v>3458</v>
      </c>
      <c r="B4391" t="s">
        <v>1530</v>
      </c>
      <c r="C4391" s="10">
        <v>2.78</v>
      </c>
      <c r="D4391" s="3">
        <v>39732</v>
      </c>
      <c r="E4391" t="s">
        <v>7</v>
      </c>
      <c r="F4391" t="s">
        <v>8</v>
      </c>
      <c r="G4391" t="s">
        <v>9</v>
      </c>
      <c r="H4391">
        <v>2011</v>
      </c>
      <c r="I4391">
        <v>1248</v>
      </c>
      <c r="J4391" t="s">
        <v>10</v>
      </c>
      <c r="K4391" t="str">
        <f>IF(AND(I4391&gt;600,I4391&lt;=1000),"600-1000CC",IF(AND(I4391&gt;1000,I4391&lt;=2000),"1000-2000CC",IF(AND(I4391&gt;2000,I4391&lt;=3000),"2000-3000CC",IF(AND(I4391&gt;3000,I4391&lt;=4000),"3000-4000CC",IF(AND(I4391&gt;4000,I4391&lt;=5000),"4000-5000CC",IF(AND(I4391&gt;5000,I4391&lt;=6000),"&gt;5000CC"))))))</f>
        <v>1000-2000CC</v>
      </c>
    </row>
    <row r="4392" spans="1:11" x14ac:dyDescent="0.3">
      <c r="A4392">
        <v>3656</v>
      </c>
      <c r="B4392" t="s">
        <v>1464</v>
      </c>
      <c r="C4392" s="10">
        <v>2.78</v>
      </c>
      <c r="D4392" s="3">
        <v>120000</v>
      </c>
      <c r="E4392" t="s">
        <v>7</v>
      </c>
      <c r="F4392" t="s">
        <v>8</v>
      </c>
      <c r="G4392" t="s">
        <v>9</v>
      </c>
      <c r="H4392">
        <v>2012</v>
      </c>
      <c r="I4392">
        <v>998</v>
      </c>
      <c r="J4392" t="s">
        <v>10</v>
      </c>
      <c r="K4392" t="str">
        <f>IF(AND(I4392&gt;600,I4392&lt;=1000),"600-1000CC",IF(AND(I4392&gt;1000,I4392&lt;=2000),"1000-2000CC",IF(AND(I4392&gt;2000,I4392&lt;=3000),"2000-3000CC",IF(AND(I4392&gt;3000,I4392&lt;=4000),"3000-4000CC",IF(AND(I4392&gt;4000,I4392&lt;=5000),"4000-5000CC",IF(AND(I4392&gt;5000,I4392&lt;=6000),"&gt;5000CC"))))))</f>
        <v>600-1000CC</v>
      </c>
    </row>
    <row r="4393" spans="1:11" x14ac:dyDescent="0.3">
      <c r="A4393">
        <v>3780</v>
      </c>
      <c r="B4393" t="s">
        <v>89</v>
      </c>
      <c r="C4393" s="10">
        <v>2.78</v>
      </c>
      <c r="D4393" s="3">
        <v>19967</v>
      </c>
      <c r="E4393" t="s">
        <v>12</v>
      </c>
      <c r="F4393" t="s">
        <v>8</v>
      </c>
      <c r="G4393" t="s">
        <v>9</v>
      </c>
      <c r="H4393">
        <v>2014</v>
      </c>
      <c r="I4393">
        <v>1396</v>
      </c>
      <c r="J4393" t="s">
        <v>10</v>
      </c>
      <c r="K4393" t="str">
        <f>IF(AND(I4393&gt;600,I4393&lt;=1000),"600-1000CC",IF(AND(I4393&gt;1000,I4393&lt;=2000),"1000-2000CC",IF(AND(I4393&gt;2000,I4393&lt;=3000),"2000-3000CC",IF(AND(I4393&gt;3000,I4393&lt;=4000),"3000-4000CC",IF(AND(I4393&gt;4000,I4393&lt;=5000),"4000-5000CC",IF(AND(I4393&gt;5000,I4393&lt;=6000),"&gt;5000CC"))))))</f>
        <v>1000-2000CC</v>
      </c>
    </row>
    <row r="4394" spans="1:11" x14ac:dyDescent="0.3">
      <c r="A4394">
        <v>4031</v>
      </c>
      <c r="B4394" t="s">
        <v>354</v>
      </c>
      <c r="C4394" s="10">
        <v>2.78</v>
      </c>
      <c r="D4394" s="3">
        <v>21285</v>
      </c>
      <c r="E4394" t="s">
        <v>12</v>
      </c>
      <c r="F4394" t="s">
        <v>8</v>
      </c>
      <c r="G4394" t="s">
        <v>27</v>
      </c>
      <c r="H4394">
        <v>2017</v>
      </c>
      <c r="I4394">
        <v>2523</v>
      </c>
      <c r="J4394" t="s">
        <v>10</v>
      </c>
      <c r="K4394" t="str">
        <f>IF(AND(I4394&gt;600,I4394&lt;=1000),"600-1000CC",IF(AND(I4394&gt;1000,I4394&lt;=2000),"1000-2000CC",IF(AND(I4394&gt;2000,I4394&lt;=3000),"2000-3000CC",IF(AND(I4394&gt;3000,I4394&lt;=4000),"3000-4000CC",IF(AND(I4394&gt;4000,I4394&lt;=5000),"4000-5000CC",IF(AND(I4394&gt;5000,I4394&lt;=6000),"&gt;5000CC"))))))</f>
        <v>2000-3000CC</v>
      </c>
    </row>
    <row r="4395" spans="1:11" x14ac:dyDescent="0.3">
      <c r="A4395">
        <v>4595</v>
      </c>
      <c r="B4395" t="s">
        <v>666</v>
      </c>
      <c r="C4395" s="10">
        <v>2.77</v>
      </c>
      <c r="D4395" s="3">
        <v>59650</v>
      </c>
      <c r="E4395" t="s">
        <v>12</v>
      </c>
      <c r="F4395" t="s">
        <v>8</v>
      </c>
      <c r="G4395" t="s">
        <v>27</v>
      </c>
      <c r="H4395">
        <v>2012</v>
      </c>
      <c r="I4395">
        <v>796</v>
      </c>
      <c r="J4395" t="s">
        <v>10</v>
      </c>
      <c r="K4395" t="str">
        <f>IF(AND(I4395&gt;600,I4395&lt;=1000),"600-1000CC",IF(AND(I4395&gt;1000,I4395&lt;=2000),"1000-2000CC",IF(AND(I4395&gt;2000,I4395&lt;=3000),"2000-3000CC",IF(AND(I4395&gt;3000,I4395&lt;=4000),"3000-4000CC",IF(AND(I4395&gt;4000,I4395&lt;=5000),"4000-5000CC",IF(AND(I4395&gt;5000,I4395&lt;=6000),"&gt;5000CC"))))))</f>
        <v>600-1000CC</v>
      </c>
    </row>
    <row r="4396" spans="1:11" x14ac:dyDescent="0.3">
      <c r="A4396">
        <v>1015</v>
      </c>
      <c r="B4396" t="s">
        <v>284</v>
      </c>
      <c r="C4396" s="10">
        <v>2.76</v>
      </c>
      <c r="D4396" s="3">
        <v>37930</v>
      </c>
      <c r="E4396" t="s">
        <v>12</v>
      </c>
      <c r="F4396" t="s">
        <v>8</v>
      </c>
      <c r="G4396" t="s">
        <v>244</v>
      </c>
      <c r="H4396">
        <v>2014</v>
      </c>
      <c r="I4396">
        <v>2494</v>
      </c>
      <c r="J4396" t="s">
        <v>289</v>
      </c>
      <c r="K4396" t="str">
        <f>IF(AND(I4396&gt;600,I4396&lt;=1000),"600-1000CC",IF(AND(I4396&gt;1000,I4396&lt;=2000),"1000-2000CC",IF(AND(I4396&gt;2000,I4396&lt;=3000),"2000-3000CC",IF(AND(I4396&gt;3000,I4396&lt;=4000),"3000-4000CC",IF(AND(I4396&gt;4000,I4396&lt;=5000),"4000-5000CC",IF(AND(I4396&gt;5000,I4396&lt;=6000),"&gt;5000CC"))))))</f>
        <v>2000-3000CC</v>
      </c>
    </row>
    <row r="4397" spans="1:11" x14ac:dyDescent="0.3">
      <c r="A4397">
        <v>1990</v>
      </c>
      <c r="B4397" t="s">
        <v>494</v>
      </c>
      <c r="C4397" s="10">
        <v>2.76</v>
      </c>
      <c r="D4397" s="3">
        <v>53127</v>
      </c>
      <c r="E4397" t="s">
        <v>12</v>
      </c>
      <c r="F4397" t="s">
        <v>8</v>
      </c>
      <c r="G4397" t="s">
        <v>27</v>
      </c>
      <c r="H4397">
        <v>2012</v>
      </c>
      <c r="I4397">
        <v>2982</v>
      </c>
      <c r="J4397" t="s">
        <v>61</v>
      </c>
      <c r="K4397" t="str">
        <f>IF(AND(I4397&gt;600,I4397&lt;=1000),"600-1000CC",IF(AND(I4397&gt;1000,I4397&lt;=2000),"1000-2000CC",IF(AND(I4397&gt;2000,I4397&lt;=3000),"2000-3000CC",IF(AND(I4397&gt;3000,I4397&lt;=4000),"3000-4000CC",IF(AND(I4397&gt;4000,I4397&lt;=5000),"4000-5000CC",IF(AND(I4397&gt;5000,I4397&lt;=6000),"&gt;5000CC"))))))</f>
        <v>2000-3000CC</v>
      </c>
    </row>
    <row r="4398" spans="1:11" x14ac:dyDescent="0.3">
      <c r="A4398">
        <v>3233</v>
      </c>
      <c r="B4398" t="s">
        <v>232</v>
      </c>
      <c r="C4398" s="10">
        <v>2.76</v>
      </c>
      <c r="D4398" s="3">
        <v>94087</v>
      </c>
      <c r="E4398" t="s">
        <v>12</v>
      </c>
      <c r="F4398" t="s">
        <v>8</v>
      </c>
      <c r="G4398" t="s">
        <v>9</v>
      </c>
      <c r="H4398">
        <v>2015</v>
      </c>
      <c r="I4398">
        <v>998</v>
      </c>
      <c r="J4398" t="s">
        <v>10</v>
      </c>
      <c r="K4398" t="str">
        <f>IF(AND(I4398&gt;600,I4398&lt;=1000),"600-1000CC",IF(AND(I4398&gt;1000,I4398&lt;=2000),"1000-2000CC",IF(AND(I4398&gt;2000,I4398&lt;=3000),"2000-3000CC",IF(AND(I4398&gt;3000,I4398&lt;=4000),"3000-4000CC",IF(AND(I4398&gt;4000,I4398&lt;=5000),"4000-5000CC",IF(AND(I4398&gt;5000,I4398&lt;=6000),"&gt;5000CC"))))))</f>
        <v>600-1000CC</v>
      </c>
    </row>
    <row r="4399" spans="1:11" x14ac:dyDescent="0.3">
      <c r="A4399">
        <v>3756</v>
      </c>
      <c r="B4399" t="s">
        <v>232</v>
      </c>
      <c r="C4399" s="10">
        <v>2.76</v>
      </c>
      <c r="D4399" s="3">
        <v>41347</v>
      </c>
      <c r="E4399" t="s">
        <v>12</v>
      </c>
      <c r="F4399" t="s">
        <v>8</v>
      </c>
      <c r="G4399" t="s">
        <v>9</v>
      </c>
      <c r="H4399">
        <v>2015</v>
      </c>
      <c r="I4399">
        <v>998</v>
      </c>
      <c r="J4399" t="s">
        <v>10</v>
      </c>
      <c r="K4399" t="str">
        <f>IF(AND(I4399&gt;600,I4399&lt;=1000),"600-1000CC",IF(AND(I4399&gt;1000,I4399&lt;=2000),"1000-2000CC",IF(AND(I4399&gt;2000,I4399&lt;=3000),"2000-3000CC",IF(AND(I4399&gt;3000,I4399&lt;=4000),"3000-4000CC",IF(AND(I4399&gt;4000,I4399&lt;=5000),"4000-5000CC",IF(AND(I4399&gt;5000,I4399&lt;=6000),"&gt;5000CC"))))))</f>
        <v>600-1000CC</v>
      </c>
    </row>
    <row r="4400" spans="1:11" x14ac:dyDescent="0.3">
      <c r="A4400">
        <v>3763</v>
      </c>
      <c r="B4400" t="s">
        <v>232</v>
      </c>
      <c r="C4400" s="10">
        <v>2.76</v>
      </c>
      <c r="D4400" s="3">
        <v>69420</v>
      </c>
      <c r="E4400" t="s">
        <v>12</v>
      </c>
      <c r="F4400" t="s">
        <v>8</v>
      </c>
      <c r="G4400" t="s">
        <v>27</v>
      </c>
      <c r="H4400">
        <v>2015</v>
      </c>
      <c r="I4400">
        <v>1586</v>
      </c>
      <c r="J4400" t="s">
        <v>10</v>
      </c>
      <c r="K4400" t="str">
        <f>IF(AND(I4400&gt;600,I4400&lt;=1000),"600-1000CC",IF(AND(I4400&gt;1000,I4400&lt;=2000),"1000-2000CC",IF(AND(I4400&gt;2000,I4400&lt;=3000),"2000-3000CC",IF(AND(I4400&gt;3000,I4400&lt;=4000),"3000-4000CC",IF(AND(I4400&gt;4000,I4400&lt;=5000),"4000-5000CC",IF(AND(I4400&gt;5000,I4400&lt;=6000),"&gt;5000CC"))))))</f>
        <v>1000-2000CC</v>
      </c>
    </row>
    <row r="4401" spans="1:11" x14ac:dyDescent="0.3">
      <c r="A4401">
        <v>4323</v>
      </c>
      <c r="B4401" t="s">
        <v>232</v>
      </c>
      <c r="C4401" s="10">
        <v>2.76</v>
      </c>
      <c r="D4401" s="3">
        <v>85232</v>
      </c>
      <c r="E4401" t="s">
        <v>12</v>
      </c>
      <c r="F4401" t="s">
        <v>8</v>
      </c>
      <c r="G4401" t="s">
        <v>27</v>
      </c>
      <c r="H4401">
        <v>2015</v>
      </c>
      <c r="I4401">
        <v>998</v>
      </c>
      <c r="J4401" t="s">
        <v>10</v>
      </c>
      <c r="K4401" t="str">
        <f>IF(AND(I4401&gt;600,I4401&lt;=1000),"600-1000CC",IF(AND(I4401&gt;1000,I4401&lt;=2000),"1000-2000CC",IF(AND(I4401&gt;2000,I4401&lt;=3000),"2000-3000CC",IF(AND(I4401&gt;3000,I4401&lt;=4000),"3000-4000CC",IF(AND(I4401&gt;4000,I4401&lt;=5000),"4000-5000CC",IF(AND(I4401&gt;5000,I4401&lt;=6000),"&gt;5000CC"))))))</f>
        <v>600-1000CC</v>
      </c>
    </row>
    <row r="4402" spans="1:11" x14ac:dyDescent="0.3">
      <c r="A4402">
        <v>4801</v>
      </c>
      <c r="B4402" t="s">
        <v>1154</v>
      </c>
      <c r="C4402" s="10">
        <v>2.76</v>
      </c>
      <c r="D4402" s="3">
        <v>94405</v>
      </c>
      <c r="E4402" t="s">
        <v>7</v>
      </c>
      <c r="F4402" t="s">
        <v>8</v>
      </c>
      <c r="G4402" t="s">
        <v>75</v>
      </c>
      <c r="H4402">
        <v>2012</v>
      </c>
      <c r="I4402">
        <v>2982</v>
      </c>
      <c r="J4402" t="s">
        <v>53</v>
      </c>
      <c r="K4402" t="str">
        <f>IF(AND(I4402&gt;600,I4402&lt;=1000),"600-1000CC",IF(AND(I4402&gt;1000,I4402&lt;=2000),"1000-2000CC",IF(AND(I4402&gt;2000,I4402&lt;=3000),"2000-3000CC",IF(AND(I4402&gt;3000,I4402&lt;=4000),"3000-4000CC",IF(AND(I4402&gt;4000,I4402&lt;=5000),"4000-5000CC",IF(AND(I4402&gt;5000,I4402&lt;=6000),"&gt;5000CC"))))))</f>
        <v>2000-3000CC</v>
      </c>
    </row>
    <row r="4403" spans="1:11" x14ac:dyDescent="0.3">
      <c r="A4403">
        <v>4854</v>
      </c>
      <c r="B4403" t="s">
        <v>160</v>
      </c>
      <c r="C4403" s="10">
        <v>2.76</v>
      </c>
      <c r="D4403" s="3">
        <v>129760</v>
      </c>
      <c r="E4403" t="s">
        <v>12</v>
      </c>
      <c r="F4403" t="s">
        <v>8</v>
      </c>
      <c r="G4403" t="s">
        <v>27</v>
      </c>
      <c r="H4403">
        <v>2009</v>
      </c>
      <c r="I4403">
        <v>1396</v>
      </c>
      <c r="J4403" t="s">
        <v>10</v>
      </c>
      <c r="K4403" t="str">
        <f>IF(AND(I4403&gt;600,I4403&lt;=1000),"600-1000CC",IF(AND(I4403&gt;1000,I4403&lt;=2000),"1000-2000CC",IF(AND(I4403&gt;2000,I4403&lt;=3000),"2000-3000CC",IF(AND(I4403&gt;3000,I4403&lt;=4000),"3000-4000CC",IF(AND(I4403&gt;4000,I4403&lt;=5000),"4000-5000CC",IF(AND(I4403&gt;5000,I4403&lt;=6000),"&gt;5000CC"))))))</f>
        <v>1000-2000CC</v>
      </c>
    </row>
    <row r="4404" spans="1:11" x14ac:dyDescent="0.3">
      <c r="A4404">
        <v>4952</v>
      </c>
      <c r="B4404" t="s">
        <v>505</v>
      </c>
      <c r="C4404" s="10">
        <v>2.76</v>
      </c>
      <c r="D4404" s="3">
        <v>39818</v>
      </c>
      <c r="E4404" t="s">
        <v>12</v>
      </c>
      <c r="F4404" t="s">
        <v>8</v>
      </c>
      <c r="G4404" t="s">
        <v>9</v>
      </c>
      <c r="H4404">
        <v>2010</v>
      </c>
      <c r="I4404">
        <v>1497</v>
      </c>
      <c r="J4404" t="s">
        <v>10</v>
      </c>
      <c r="K4404" t="str">
        <f>IF(AND(I4404&gt;600,I4404&lt;=1000),"600-1000CC",IF(AND(I4404&gt;1000,I4404&lt;=2000),"1000-2000CC",IF(AND(I4404&gt;2000,I4404&lt;=3000),"2000-3000CC",IF(AND(I4404&gt;3000,I4404&lt;=4000),"3000-4000CC",IF(AND(I4404&gt;4000,I4404&lt;=5000),"4000-5000CC",IF(AND(I4404&gt;5000,I4404&lt;=6000),"&gt;5000CC"))))))</f>
        <v>1000-2000CC</v>
      </c>
    </row>
    <row r="4405" spans="1:11" x14ac:dyDescent="0.3">
      <c r="A4405">
        <v>5096</v>
      </c>
      <c r="B4405" t="s">
        <v>666</v>
      </c>
      <c r="C4405" s="10">
        <v>2.76</v>
      </c>
      <c r="D4405" s="3">
        <v>127936</v>
      </c>
      <c r="E4405" t="s">
        <v>12</v>
      </c>
      <c r="F4405" t="s">
        <v>8</v>
      </c>
      <c r="G4405" t="s">
        <v>9</v>
      </c>
      <c r="H4405">
        <v>2013</v>
      </c>
      <c r="I4405">
        <v>1197</v>
      </c>
      <c r="J4405" t="s">
        <v>10</v>
      </c>
      <c r="K4405" t="str">
        <f>IF(AND(I4405&gt;600,I4405&lt;=1000),"600-1000CC",IF(AND(I4405&gt;1000,I4405&lt;=2000),"1000-2000CC",IF(AND(I4405&gt;2000,I4405&lt;=3000),"2000-3000CC",IF(AND(I4405&gt;3000,I4405&lt;=4000),"3000-4000CC",IF(AND(I4405&gt;4000,I4405&lt;=5000),"4000-5000CC",IF(AND(I4405&gt;5000,I4405&lt;=6000),"&gt;5000CC"))))))</f>
        <v>1000-2000CC</v>
      </c>
    </row>
    <row r="4406" spans="1:11" x14ac:dyDescent="0.3">
      <c r="A4406">
        <v>5152</v>
      </c>
      <c r="B4406" t="s">
        <v>33</v>
      </c>
      <c r="C4406" s="10">
        <v>2.76</v>
      </c>
      <c r="D4406" s="3">
        <v>80478</v>
      </c>
      <c r="E4406" t="s">
        <v>12</v>
      </c>
      <c r="F4406" t="s">
        <v>8</v>
      </c>
      <c r="G4406" t="s">
        <v>9</v>
      </c>
      <c r="H4406">
        <v>2018</v>
      </c>
      <c r="I4406">
        <v>814</v>
      </c>
      <c r="J4406" t="s">
        <v>10</v>
      </c>
      <c r="K4406" t="str">
        <f>IF(AND(I4406&gt;600,I4406&lt;=1000),"600-1000CC",IF(AND(I4406&gt;1000,I4406&lt;=2000),"1000-2000CC",IF(AND(I4406&gt;2000,I4406&lt;=3000),"2000-3000CC",IF(AND(I4406&gt;3000,I4406&lt;=4000),"3000-4000CC",IF(AND(I4406&gt;4000,I4406&lt;=5000),"4000-5000CC",IF(AND(I4406&gt;5000,I4406&lt;=6000),"&gt;5000CC"))))))</f>
        <v>600-1000CC</v>
      </c>
    </row>
    <row r="4407" spans="1:11" x14ac:dyDescent="0.3">
      <c r="A4407">
        <v>73</v>
      </c>
      <c r="B4407" t="s">
        <v>47</v>
      </c>
      <c r="C4407" s="10">
        <v>2.75</v>
      </c>
      <c r="D4407" s="3">
        <v>47000</v>
      </c>
      <c r="E4407" t="s">
        <v>12</v>
      </c>
      <c r="F4407" t="s">
        <v>8</v>
      </c>
      <c r="G4407" t="s">
        <v>9</v>
      </c>
      <c r="H4407">
        <v>2018</v>
      </c>
      <c r="I4407">
        <v>799</v>
      </c>
      <c r="J4407" t="s">
        <v>10</v>
      </c>
      <c r="K4407" t="str">
        <f>IF(AND(I4407&gt;600,I4407&lt;=1000),"600-1000CC",IF(AND(I4407&gt;1000,I4407&lt;=2000),"1000-2000CC",IF(AND(I4407&gt;2000,I4407&lt;=3000),"2000-3000CC",IF(AND(I4407&gt;3000,I4407&lt;=4000),"3000-4000CC",IF(AND(I4407&gt;4000,I4407&lt;=5000),"4000-5000CC",IF(AND(I4407&gt;5000,I4407&lt;=6000),"&gt;5000CC"))))))</f>
        <v>600-1000CC</v>
      </c>
    </row>
    <row r="4408" spans="1:11" x14ac:dyDescent="0.3">
      <c r="A4408">
        <v>218</v>
      </c>
      <c r="B4408" t="s">
        <v>211</v>
      </c>
      <c r="C4408" s="10">
        <v>2.75</v>
      </c>
      <c r="D4408" s="3">
        <v>20000</v>
      </c>
      <c r="E4408" t="s">
        <v>12</v>
      </c>
      <c r="F4408" t="s">
        <v>8</v>
      </c>
      <c r="G4408" t="s">
        <v>9</v>
      </c>
      <c r="H4408">
        <v>2017</v>
      </c>
      <c r="I4408">
        <v>799</v>
      </c>
      <c r="J4408" t="s">
        <v>10</v>
      </c>
      <c r="K4408" t="str">
        <f>IF(AND(I4408&gt;600,I4408&lt;=1000),"600-1000CC",IF(AND(I4408&gt;1000,I4408&lt;=2000),"1000-2000CC",IF(AND(I4408&gt;2000,I4408&lt;=3000),"2000-3000CC",IF(AND(I4408&gt;3000,I4408&lt;=4000),"3000-4000CC",IF(AND(I4408&gt;4000,I4408&lt;=5000),"4000-5000CC",IF(AND(I4408&gt;5000,I4408&lt;=6000),"&gt;5000CC"))))))</f>
        <v>600-1000CC</v>
      </c>
    </row>
    <row r="4409" spans="1:11" x14ac:dyDescent="0.3">
      <c r="A4409">
        <v>451</v>
      </c>
      <c r="B4409" t="s">
        <v>392</v>
      </c>
      <c r="C4409" s="7">
        <v>2.75</v>
      </c>
      <c r="D4409" s="3">
        <v>75000</v>
      </c>
      <c r="E4409" t="s">
        <v>12</v>
      </c>
      <c r="F4409" t="s">
        <v>8</v>
      </c>
      <c r="G4409" t="s">
        <v>393</v>
      </c>
      <c r="H4409">
        <v>2006</v>
      </c>
      <c r="I4409">
        <v>1497</v>
      </c>
      <c r="J4409" t="s">
        <v>10</v>
      </c>
      <c r="K4409" t="str">
        <f>IF(AND(I4409&gt;600,I4409&lt;=1000),"600-1000CC",IF(AND(I4409&gt;1000,I4409&lt;=2000),"1000-2000CC",IF(AND(I4409&gt;2000,I4409&lt;=3000),"2000-3000CC",IF(AND(I4409&gt;3000,I4409&lt;=4000),"3000-4000CC",IF(AND(I4409&gt;4000,I4409&lt;=5000),"4000-5000CC",IF(AND(I4409&gt;5000,I4409&lt;=6000),"&gt;5000CC"))))))</f>
        <v>1000-2000CC</v>
      </c>
    </row>
    <row r="4410" spans="1:11" x14ac:dyDescent="0.3">
      <c r="A4410">
        <v>724</v>
      </c>
      <c r="B4410" t="s">
        <v>160</v>
      </c>
      <c r="C4410" s="10">
        <v>2.75</v>
      </c>
      <c r="D4410" s="3">
        <v>101000</v>
      </c>
      <c r="E4410" t="s">
        <v>12</v>
      </c>
      <c r="F4410" t="s">
        <v>8</v>
      </c>
      <c r="G4410" t="s">
        <v>9</v>
      </c>
      <c r="H4410">
        <v>2010</v>
      </c>
      <c r="I4410">
        <v>1995</v>
      </c>
      <c r="J4410" t="s">
        <v>10</v>
      </c>
      <c r="K4410" t="str">
        <f>IF(AND(I4410&gt;600,I4410&lt;=1000),"600-1000CC",IF(AND(I4410&gt;1000,I4410&lt;=2000),"1000-2000CC",IF(AND(I4410&gt;2000,I4410&lt;=3000),"2000-3000CC",IF(AND(I4410&gt;3000,I4410&lt;=4000),"3000-4000CC",IF(AND(I4410&gt;4000,I4410&lt;=5000),"4000-5000CC",IF(AND(I4410&gt;5000,I4410&lt;=6000),"&gt;5000CC"))))))</f>
        <v>1000-2000CC</v>
      </c>
    </row>
    <row r="4411" spans="1:11" x14ac:dyDescent="0.3">
      <c r="A4411">
        <v>1425</v>
      </c>
      <c r="B4411" t="s">
        <v>888</v>
      </c>
      <c r="C4411" s="10">
        <v>2.75</v>
      </c>
      <c r="D4411" s="3">
        <v>65000</v>
      </c>
      <c r="E4411" t="s">
        <v>7</v>
      </c>
      <c r="F4411" t="s">
        <v>8</v>
      </c>
      <c r="G4411" t="s">
        <v>27</v>
      </c>
      <c r="H4411">
        <v>2014</v>
      </c>
      <c r="I4411">
        <v>1396</v>
      </c>
      <c r="J4411" t="s">
        <v>10</v>
      </c>
      <c r="K4411" t="str">
        <f>IF(AND(I4411&gt;600,I4411&lt;=1000),"600-1000CC",IF(AND(I4411&gt;1000,I4411&lt;=2000),"1000-2000CC",IF(AND(I4411&gt;2000,I4411&lt;=3000),"2000-3000CC",IF(AND(I4411&gt;3000,I4411&lt;=4000),"3000-4000CC",IF(AND(I4411&gt;4000,I4411&lt;=5000),"4000-5000CC",IF(AND(I4411&gt;5000,I4411&lt;=6000),"&gt;5000CC"))))))</f>
        <v>1000-2000CC</v>
      </c>
    </row>
    <row r="4412" spans="1:11" x14ac:dyDescent="0.3">
      <c r="A4412">
        <v>1479</v>
      </c>
      <c r="B4412" t="s">
        <v>638</v>
      </c>
      <c r="C4412" s="10">
        <v>2.75</v>
      </c>
      <c r="D4412" s="3">
        <v>150000</v>
      </c>
      <c r="E4412" t="s">
        <v>7</v>
      </c>
      <c r="F4412" t="s">
        <v>8</v>
      </c>
      <c r="G4412" t="s">
        <v>75</v>
      </c>
      <c r="H4412">
        <v>2013</v>
      </c>
      <c r="I4412">
        <v>796</v>
      </c>
      <c r="J4412" t="s">
        <v>10</v>
      </c>
      <c r="K4412" t="str">
        <f>IF(AND(I4412&gt;600,I4412&lt;=1000),"600-1000CC",IF(AND(I4412&gt;1000,I4412&lt;=2000),"1000-2000CC",IF(AND(I4412&gt;2000,I4412&lt;=3000),"2000-3000CC",IF(AND(I4412&gt;3000,I4412&lt;=4000),"3000-4000CC",IF(AND(I4412&gt;4000,I4412&lt;=5000),"4000-5000CC",IF(AND(I4412&gt;5000,I4412&lt;=6000),"&gt;5000CC"))))))</f>
        <v>600-1000CC</v>
      </c>
    </row>
    <row r="4413" spans="1:11" x14ac:dyDescent="0.3">
      <c r="A4413">
        <v>2178</v>
      </c>
      <c r="B4413" t="s">
        <v>735</v>
      </c>
      <c r="C4413" s="10">
        <v>2.75</v>
      </c>
      <c r="D4413" s="3">
        <v>105014</v>
      </c>
      <c r="E4413" t="s">
        <v>7</v>
      </c>
      <c r="F4413" t="s">
        <v>8</v>
      </c>
      <c r="G4413" t="s">
        <v>75</v>
      </c>
      <c r="H4413">
        <v>2011</v>
      </c>
      <c r="I4413">
        <v>998</v>
      </c>
      <c r="J4413" t="s">
        <v>10</v>
      </c>
      <c r="K4413" t="str">
        <f>IF(AND(I4413&gt;600,I4413&lt;=1000),"600-1000CC",IF(AND(I4413&gt;1000,I4413&lt;=2000),"1000-2000CC",IF(AND(I4413&gt;2000,I4413&lt;=3000),"2000-3000CC",IF(AND(I4413&gt;3000,I4413&lt;=4000),"3000-4000CC",IF(AND(I4413&gt;4000,I4413&lt;=5000),"4000-5000CC",IF(AND(I4413&gt;5000,I4413&lt;=6000),"&gt;5000CC"))))))</f>
        <v>600-1000CC</v>
      </c>
    </row>
    <row r="4414" spans="1:11" x14ac:dyDescent="0.3">
      <c r="A4414">
        <v>2487</v>
      </c>
      <c r="B4414" t="s">
        <v>867</v>
      </c>
      <c r="C4414" s="10">
        <v>2.75</v>
      </c>
      <c r="D4414" s="3">
        <v>48000</v>
      </c>
      <c r="E4414" t="s">
        <v>12</v>
      </c>
      <c r="F4414" t="s">
        <v>8</v>
      </c>
      <c r="G4414" t="s">
        <v>9</v>
      </c>
      <c r="H4414">
        <v>2013</v>
      </c>
      <c r="I4414">
        <v>1197</v>
      </c>
      <c r="J4414" t="s">
        <v>10</v>
      </c>
      <c r="K4414" t="str">
        <f>IF(AND(I4414&gt;600,I4414&lt;=1000),"600-1000CC",IF(AND(I4414&gt;1000,I4414&lt;=2000),"1000-2000CC",IF(AND(I4414&gt;2000,I4414&lt;=3000),"2000-3000CC",IF(AND(I4414&gt;3000,I4414&lt;=4000),"3000-4000CC",IF(AND(I4414&gt;4000,I4414&lt;=5000),"4000-5000CC",IF(AND(I4414&gt;5000,I4414&lt;=6000),"&gt;5000CC"))))))</f>
        <v>1000-2000CC</v>
      </c>
    </row>
    <row r="4415" spans="1:11" x14ac:dyDescent="0.3">
      <c r="A4415">
        <v>2672</v>
      </c>
      <c r="B4415" t="s">
        <v>754</v>
      </c>
      <c r="C4415" s="10">
        <v>2.75</v>
      </c>
      <c r="D4415" s="3">
        <v>60726</v>
      </c>
      <c r="E4415" t="s">
        <v>12</v>
      </c>
      <c r="F4415" t="s">
        <v>8</v>
      </c>
      <c r="G4415" t="s">
        <v>27</v>
      </c>
      <c r="H4415">
        <v>2012</v>
      </c>
      <c r="I4415">
        <v>1086</v>
      </c>
      <c r="J4415" t="s">
        <v>10</v>
      </c>
      <c r="K4415" t="str">
        <f>IF(AND(I4415&gt;600,I4415&lt;=1000),"600-1000CC",IF(AND(I4415&gt;1000,I4415&lt;=2000),"1000-2000CC",IF(AND(I4415&gt;2000,I4415&lt;=3000),"2000-3000CC",IF(AND(I4415&gt;3000,I4415&lt;=4000),"3000-4000CC",IF(AND(I4415&gt;4000,I4415&lt;=5000),"4000-5000CC",IF(AND(I4415&gt;5000,I4415&lt;=6000),"&gt;5000CC"))))))</f>
        <v>1000-2000CC</v>
      </c>
    </row>
    <row r="4416" spans="1:11" x14ac:dyDescent="0.3">
      <c r="A4416">
        <v>2883</v>
      </c>
      <c r="B4416" t="s">
        <v>484</v>
      </c>
      <c r="C4416" s="10">
        <v>2.75</v>
      </c>
      <c r="D4416" s="3">
        <v>60000</v>
      </c>
      <c r="E4416" t="s">
        <v>12</v>
      </c>
      <c r="F4416" t="s">
        <v>8</v>
      </c>
      <c r="G4416" t="s">
        <v>9</v>
      </c>
      <c r="H4416">
        <v>2012</v>
      </c>
      <c r="I4416">
        <v>1396</v>
      </c>
      <c r="J4416" t="s">
        <v>10</v>
      </c>
      <c r="K4416" t="str">
        <f>IF(AND(I4416&gt;600,I4416&lt;=1000),"600-1000CC",IF(AND(I4416&gt;1000,I4416&lt;=2000),"1000-2000CC",IF(AND(I4416&gt;2000,I4416&lt;=3000),"2000-3000CC",IF(AND(I4416&gt;3000,I4416&lt;=4000),"3000-4000CC",IF(AND(I4416&gt;4000,I4416&lt;=5000),"4000-5000CC",IF(AND(I4416&gt;5000,I4416&lt;=6000),"&gt;5000CC"))))))</f>
        <v>1000-2000CC</v>
      </c>
    </row>
    <row r="4417" spans="1:11" x14ac:dyDescent="0.3">
      <c r="A4417">
        <v>3554</v>
      </c>
      <c r="B4417" t="s">
        <v>1554</v>
      </c>
      <c r="C4417" s="10">
        <v>2.75</v>
      </c>
      <c r="D4417" s="3">
        <v>95989</v>
      </c>
      <c r="E4417" t="s">
        <v>12</v>
      </c>
      <c r="F4417" t="s">
        <v>8</v>
      </c>
      <c r="G4417" t="s">
        <v>75</v>
      </c>
      <c r="H4417">
        <v>2016</v>
      </c>
      <c r="I4417">
        <v>2400</v>
      </c>
      <c r="J4417" t="s">
        <v>10</v>
      </c>
      <c r="K4417" t="str">
        <f>IF(AND(I4417&gt;600,I4417&lt;=1000),"600-1000CC",IF(AND(I4417&gt;1000,I4417&lt;=2000),"1000-2000CC",IF(AND(I4417&gt;2000,I4417&lt;=3000),"2000-3000CC",IF(AND(I4417&gt;3000,I4417&lt;=4000),"3000-4000CC",IF(AND(I4417&gt;4000,I4417&lt;=5000),"4000-5000CC",IF(AND(I4417&gt;5000,I4417&lt;=6000),"&gt;5000CC"))))))</f>
        <v>2000-3000CC</v>
      </c>
    </row>
    <row r="4418" spans="1:11" x14ac:dyDescent="0.3">
      <c r="A4418">
        <v>3725</v>
      </c>
      <c r="B4418" t="s">
        <v>401</v>
      </c>
      <c r="C4418" s="10">
        <v>2.75</v>
      </c>
      <c r="D4418" s="3">
        <v>93688</v>
      </c>
      <c r="E4418" t="s">
        <v>12</v>
      </c>
      <c r="F4418" t="s">
        <v>8</v>
      </c>
      <c r="G4418" t="s">
        <v>9</v>
      </c>
      <c r="H4418">
        <v>2014</v>
      </c>
      <c r="I4418">
        <v>2143</v>
      </c>
      <c r="J4418" t="s">
        <v>10</v>
      </c>
      <c r="K4418" t="str">
        <f>IF(AND(I4418&gt;600,I4418&lt;=1000),"600-1000CC",IF(AND(I4418&gt;1000,I4418&lt;=2000),"1000-2000CC",IF(AND(I4418&gt;2000,I4418&lt;=3000),"2000-3000CC",IF(AND(I4418&gt;3000,I4418&lt;=4000),"3000-4000CC",IF(AND(I4418&gt;4000,I4418&lt;=5000),"4000-5000CC",IF(AND(I4418&gt;5000,I4418&lt;=6000),"&gt;5000CC"))))))</f>
        <v>2000-3000CC</v>
      </c>
    </row>
    <row r="4419" spans="1:11" x14ac:dyDescent="0.3">
      <c r="A4419">
        <v>3842</v>
      </c>
      <c r="B4419" t="s">
        <v>160</v>
      </c>
      <c r="C4419" s="10">
        <v>2.75</v>
      </c>
      <c r="D4419" s="3">
        <v>60000</v>
      </c>
      <c r="E4419" t="s">
        <v>12</v>
      </c>
      <c r="F4419" t="s">
        <v>8</v>
      </c>
      <c r="G4419" t="s">
        <v>27</v>
      </c>
      <c r="H4419">
        <v>2010</v>
      </c>
      <c r="I4419">
        <v>1373</v>
      </c>
      <c r="J4419" t="s">
        <v>10</v>
      </c>
      <c r="K4419" t="str">
        <f>IF(AND(I4419&gt;600,I4419&lt;=1000),"600-1000CC",IF(AND(I4419&gt;1000,I4419&lt;=2000),"1000-2000CC",IF(AND(I4419&gt;2000,I4419&lt;=3000),"2000-3000CC",IF(AND(I4419&gt;3000,I4419&lt;=4000),"3000-4000CC",IF(AND(I4419&gt;4000,I4419&lt;=5000),"4000-5000CC",IF(AND(I4419&gt;5000,I4419&lt;=6000),"&gt;5000CC"))))))</f>
        <v>1000-2000CC</v>
      </c>
    </row>
    <row r="4420" spans="1:11" x14ac:dyDescent="0.3">
      <c r="A4420">
        <v>4106</v>
      </c>
      <c r="B4420" t="s">
        <v>559</v>
      </c>
      <c r="C4420" s="10">
        <v>2.75</v>
      </c>
      <c r="D4420" s="3">
        <v>35000</v>
      </c>
      <c r="E4420" t="s">
        <v>12</v>
      </c>
      <c r="F4420" t="s">
        <v>8</v>
      </c>
      <c r="G4420" t="s">
        <v>75</v>
      </c>
      <c r="H4420">
        <v>2012</v>
      </c>
      <c r="I4420">
        <v>2523</v>
      </c>
      <c r="J4420" t="s">
        <v>10</v>
      </c>
      <c r="K4420" t="str">
        <f>IF(AND(I4420&gt;600,I4420&lt;=1000),"600-1000CC",IF(AND(I4420&gt;1000,I4420&lt;=2000),"1000-2000CC",IF(AND(I4420&gt;2000,I4420&lt;=3000),"2000-3000CC",IF(AND(I4420&gt;3000,I4420&lt;=4000),"3000-4000CC",IF(AND(I4420&gt;4000,I4420&lt;=5000),"4000-5000CC",IF(AND(I4420&gt;5000,I4420&lt;=6000),"&gt;5000CC"))))))</f>
        <v>2000-3000CC</v>
      </c>
    </row>
    <row r="4421" spans="1:11" x14ac:dyDescent="0.3">
      <c r="A4421">
        <v>4394</v>
      </c>
      <c r="B4421" t="s">
        <v>47</v>
      </c>
      <c r="C4421" s="10">
        <v>2.75</v>
      </c>
      <c r="D4421" s="3">
        <v>47000</v>
      </c>
      <c r="E4421" t="s">
        <v>12</v>
      </c>
      <c r="F4421" t="s">
        <v>8</v>
      </c>
      <c r="G4421" t="s">
        <v>9</v>
      </c>
      <c r="H4421">
        <v>2018</v>
      </c>
      <c r="I4421">
        <v>1197</v>
      </c>
      <c r="J4421" t="s">
        <v>10</v>
      </c>
      <c r="K4421" t="str">
        <f>IF(AND(I4421&gt;600,I4421&lt;=1000),"600-1000CC",IF(AND(I4421&gt;1000,I4421&lt;=2000),"1000-2000CC",IF(AND(I4421&gt;2000,I4421&lt;=3000),"2000-3000CC",IF(AND(I4421&gt;3000,I4421&lt;=4000),"3000-4000CC",IF(AND(I4421&gt;4000,I4421&lt;=5000),"4000-5000CC",IF(AND(I4421&gt;5000,I4421&lt;=6000),"&gt;5000CC"))))))</f>
        <v>1000-2000CC</v>
      </c>
    </row>
    <row r="4422" spans="1:11" x14ac:dyDescent="0.3">
      <c r="A4422">
        <v>4484</v>
      </c>
      <c r="B4422" t="s">
        <v>160</v>
      </c>
      <c r="C4422" s="10">
        <v>2.75</v>
      </c>
      <c r="D4422" s="3">
        <v>120000</v>
      </c>
      <c r="E4422" t="s">
        <v>12</v>
      </c>
      <c r="F4422" t="s">
        <v>8</v>
      </c>
      <c r="G4422" t="s">
        <v>244</v>
      </c>
      <c r="H4422">
        <v>2011</v>
      </c>
      <c r="I4422">
        <v>1086</v>
      </c>
      <c r="J4422" t="s">
        <v>61</v>
      </c>
      <c r="K4422" t="str">
        <f>IF(AND(I4422&gt;600,I4422&lt;=1000),"600-1000CC",IF(AND(I4422&gt;1000,I4422&lt;=2000),"1000-2000CC",IF(AND(I4422&gt;2000,I4422&lt;=3000),"2000-3000CC",IF(AND(I4422&gt;3000,I4422&lt;=4000),"3000-4000CC",IF(AND(I4422&gt;4000,I4422&lt;=5000),"4000-5000CC",IF(AND(I4422&gt;5000,I4422&lt;=6000),"&gt;5000CC"))))))</f>
        <v>1000-2000CC</v>
      </c>
    </row>
    <row r="4423" spans="1:11" x14ac:dyDescent="0.3">
      <c r="A4423">
        <v>4718</v>
      </c>
      <c r="B4423" t="s">
        <v>1154</v>
      </c>
      <c r="C4423" s="10">
        <v>2.75</v>
      </c>
      <c r="D4423" s="3">
        <v>140141</v>
      </c>
      <c r="E4423" t="s">
        <v>7</v>
      </c>
      <c r="F4423" t="s">
        <v>8</v>
      </c>
      <c r="G4423" t="s">
        <v>9</v>
      </c>
      <c r="H4423">
        <v>2012</v>
      </c>
      <c r="I4423">
        <v>796</v>
      </c>
      <c r="J4423" t="s">
        <v>61</v>
      </c>
      <c r="K4423" t="str">
        <f>IF(AND(I4423&gt;600,I4423&lt;=1000),"600-1000CC",IF(AND(I4423&gt;1000,I4423&lt;=2000),"1000-2000CC",IF(AND(I4423&gt;2000,I4423&lt;=3000),"2000-3000CC",IF(AND(I4423&gt;3000,I4423&lt;=4000),"3000-4000CC",IF(AND(I4423&gt;4000,I4423&lt;=5000),"4000-5000CC",IF(AND(I4423&gt;5000,I4423&lt;=6000),"&gt;5000CC"))))))</f>
        <v>600-1000CC</v>
      </c>
    </row>
    <row r="4424" spans="1:11" x14ac:dyDescent="0.3">
      <c r="A4424">
        <v>4915</v>
      </c>
      <c r="B4424" t="s">
        <v>47</v>
      </c>
      <c r="C4424" s="10">
        <v>2.75</v>
      </c>
      <c r="D4424" s="3">
        <v>47000</v>
      </c>
      <c r="E4424" t="s">
        <v>12</v>
      </c>
      <c r="F4424" t="s">
        <v>8</v>
      </c>
      <c r="G4424" t="s">
        <v>9</v>
      </c>
      <c r="H4424">
        <v>2018</v>
      </c>
      <c r="I4424">
        <v>1197</v>
      </c>
      <c r="J4424" t="s">
        <v>10</v>
      </c>
      <c r="K4424" t="str">
        <f>IF(AND(I4424&gt;600,I4424&lt;=1000),"600-1000CC",IF(AND(I4424&gt;1000,I4424&lt;=2000),"1000-2000CC",IF(AND(I4424&gt;2000,I4424&lt;=3000),"2000-3000CC",IF(AND(I4424&gt;3000,I4424&lt;=4000),"3000-4000CC",IF(AND(I4424&gt;4000,I4424&lt;=5000),"4000-5000CC",IF(AND(I4424&gt;5000,I4424&lt;=6000),"&gt;5000CC"))))))</f>
        <v>1000-2000CC</v>
      </c>
    </row>
    <row r="4425" spans="1:11" x14ac:dyDescent="0.3">
      <c r="A4425">
        <v>5009</v>
      </c>
      <c r="B4425" t="s">
        <v>508</v>
      </c>
      <c r="C4425" s="10">
        <v>2.75</v>
      </c>
      <c r="D4425" s="3">
        <v>45000</v>
      </c>
      <c r="E4425" t="s">
        <v>12</v>
      </c>
      <c r="F4425" t="s">
        <v>8</v>
      </c>
      <c r="G4425" t="s">
        <v>9</v>
      </c>
      <c r="H4425">
        <v>2010</v>
      </c>
      <c r="I4425">
        <v>998</v>
      </c>
      <c r="J4425" t="s">
        <v>10</v>
      </c>
      <c r="K4425" t="str">
        <f>IF(AND(I4425&gt;600,I4425&lt;=1000),"600-1000CC",IF(AND(I4425&gt;1000,I4425&lt;=2000),"1000-2000CC",IF(AND(I4425&gt;2000,I4425&lt;=3000),"2000-3000CC",IF(AND(I4425&gt;3000,I4425&lt;=4000),"3000-4000CC",IF(AND(I4425&gt;4000,I4425&lt;=5000),"4000-5000CC",IF(AND(I4425&gt;5000,I4425&lt;=6000),"&gt;5000CC"))))))</f>
        <v>600-1000CC</v>
      </c>
    </row>
    <row r="4426" spans="1:11" x14ac:dyDescent="0.3">
      <c r="A4426">
        <v>5015</v>
      </c>
      <c r="B4426" t="s">
        <v>1844</v>
      </c>
      <c r="C4426" s="10">
        <v>2.75</v>
      </c>
      <c r="D4426" s="3">
        <v>52186</v>
      </c>
      <c r="E4426" t="s">
        <v>12</v>
      </c>
      <c r="F4426" t="s">
        <v>8</v>
      </c>
      <c r="G4426" t="s">
        <v>9</v>
      </c>
      <c r="H4426">
        <v>2012</v>
      </c>
      <c r="I4426">
        <v>1248</v>
      </c>
      <c r="J4426" t="s">
        <v>10</v>
      </c>
      <c r="K4426" t="str">
        <f>IF(AND(I4426&gt;600,I4426&lt;=1000),"600-1000CC",IF(AND(I4426&gt;1000,I4426&lt;=2000),"1000-2000CC",IF(AND(I4426&gt;2000,I4426&lt;=3000),"2000-3000CC",IF(AND(I4426&gt;3000,I4426&lt;=4000),"3000-4000CC",IF(AND(I4426&gt;4000,I4426&lt;=5000),"4000-5000CC",IF(AND(I4426&gt;5000,I4426&lt;=6000),"&gt;5000CC"))))))</f>
        <v>1000-2000CC</v>
      </c>
    </row>
    <row r="4427" spans="1:11" x14ac:dyDescent="0.3">
      <c r="A4427">
        <v>5126</v>
      </c>
      <c r="B4427" t="s">
        <v>46</v>
      </c>
      <c r="C4427" s="10">
        <v>2.75</v>
      </c>
      <c r="D4427" s="3">
        <v>22999</v>
      </c>
      <c r="E4427" t="s">
        <v>12</v>
      </c>
      <c r="F4427" t="s">
        <v>8</v>
      </c>
      <c r="G4427" t="s">
        <v>9</v>
      </c>
      <c r="H4427">
        <v>2017</v>
      </c>
      <c r="I4427">
        <v>1199</v>
      </c>
      <c r="J4427" t="s">
        <v>10</v>
      </c>
      <c r="K4427" t="str">
        <f>IF(AND(I4427&gt;600,I4427&lt;=1000),"600-1000CC",IF(AND(I4427&gt;1000,I4427&lt;=2000),"1000-2000CC",IF(AND(I4427&gt;2000,I4427&lt;=3000),"2000-3000CC",IF(AND(I4427&gt;3000,I4427&lt;=4000),"3000-4000CC",IF(AND(I4427&gt;4000,I4427&lt;=5000),"4000-5000CC",IF(AND(I4427&gt;5000,I4427&lt;=6000),"&gt;5000CC"))))))</f>
        <v>1000-2000CC</v>
      </c>
    </row>
    <row r="4428" spans="1:11" x14ac:dyDescent="0.3">
      <c r="A4428">
        <v>3769</v>
      </c>
      <c r="B4428" t="s">
        <v>494</v>
      </c>
      <c r="C4428" s="10">
        <v>2.74</v>
      </c>
      <c r="D4428" s="3">
        <v>78801</v>
      </c>
      <c r="E4428" t="s">
        <v>12</v>
      </c>
      <c r="F4428" t="s">
        <v>8</v>
      </c>
      <c r="G4428" t="s">
        <v>27</v>
      </c>
      <c r="H4428">
        <v>2013</v>
      </c>
      <c r="I4428">
        <v>3198</v>
      </c>
      <c r="J4428" t="s">
        <v>10</v>
      </c>
      <c r="K4428" t="str">
        <f>IF(AND(I4428&gt;600,I4428&lt;=1000),"600-1000CC",IF(AND(I4428&gt;1000,I4428&lt;=2000),"1000-2000CC",IF(AND(I4428&gt;2000,I4428&lt;=3000),"2000-3000CC",IF(AND(I4428&gt;3000,I4428&lt;=4000),"3000-4000CC",IF(AND(I4428&gt;4000,I4428&lt;=5000),"4000-5000CC",IF(AND(I4428&gt;5000,I4428&lt;=6000),"&gt;5000CC"))))))</f>
        <v>3000-4000CC</v>
      </c>
    </row>
    <row r="4429" spans="1:11" x14ac:dyDescent="0.3">
      <c r="A4429">
        <v>5115</v>
      </c>
      <c r="B4429" t="s">
        <v>1861</v>
      </c>
      <c r="C4429" s="10">
        <v>2.74</v>
      </c>
      <c r="D4429" s="3">
        <v>184618</v>
      </c>
      <c r="E4429" t="s">
        <v>7</v>
      </c>
      <c r="F4429" t="s">
        <v>8</v>
      </c>
      <c r="G4429" t="s">
        <v>27</v>
      </c>
      <c r="H4429">
        <v>2016</v>
      </c>
      <c r="I4429">
        <v>998</v>
      </c>
      <c r="J4429" t="s">
        <v>10</v>
      </c>
      <c r="K4429" t="str">
        <f>IF(AND(I4429&gt;600,I4429&lt;=1000),"600-1000CC",IF(AND(I4429&gt;1000,I4429&lt;=2000),"1000-2000CC",IF(AND(I4429&gt;2000,I4429&lt;=3000),"2000-3000CC",IF(AND(I4429&gt;3000,I4429&lt;=4000),"3000-4000CC",IF(AND(I4429&gt;4000,I4429&lt;=5000),"4000-5000CC",IF(AND(I4429&gt;5000,I4429&lt;=6000),"&gt;5000CC"))))))</f>
        <v>600-1000CC</v>
      </c>
    </row>
    <row r="4430" spans="1:11" x14ac:dyDescent="0.3">
      <c r="A4430">
        <v>68</v>
      </c>
      <c r="B4430" t="s">
        <v>78</v>
      </c>
      <c r="C4430" s="10">
        <v>2.73</v>
      </c>
      <c r="D4430" s="3">
        <v>131861</v>
      </c>
      <c r="E4430" t="s">
        <v>7</v>
      </c>
      <c r="F4430" t="s">
        <v>8</v>
      </c>
      <c r="G4430" t="s">
        <v>27</v>
      </c>
      <c r="H4430">
        <v>2012</v>
      </c>
      <c r="I4430">
        <v>1598</v>
      </c>
      <c r="J4430" t="s">
        <v>10</v>
      </c>
      <c r="K4430" t="str">
        <f>IF(AND(I4430&gt;600,I4430&lt;=1000),"600-1000CC",IF(AND(I4430&gt;1000,I4430&lt;=2000),"1000-2000CC",IF(AND(I4430&gt;2000,I4430&lt;=3000),"2000-3000CC",IF(AND(I4430&gt;3000,I4430&lt;=4000),"3000-4000CC",IF(AND(I4430&gt;4000,I4430&lt;=5000),"4000-5000CC",IF(AND(I4430&gt;5000,I4430&lt;=6000),"&gt;5000CC"))))))</f>
        <v>1000-2000CC</v>
      </c>
    </row>
    <row r="4431" spans="1:11" x14ac:dyDescent="0.3">
      <c r="A4431">
        <v>686</v>
      </c>
      <c r="B4431" t="s">
        <v>273</v>
      </c>
      <c r="C4431" s="10">
        <v>2.73</v>
      </c>
      <c r="D4431" s="3">
        <v>71760</v>
      </c>
      <c r="E4431" t="s">
        <v>12</v>
      </c>
      <c r="F4431" t="s">
        <v>13</v>
      </c>
      <c r="G4431" t="s">
        <v>9</v>
      </c>
      <c r="H4431">
        <v>2010</v>
      </c>
      <c r="I4431">
        <v>998</v>
      </c>
      <c r="J4431" t="s">
        <v>10</v>
      </c>
      <c r="K4431" t="str">
        <f>IF(AND(I4431&gt;600,I4431&lt;=1000),"600-1000CC",IF(AND(I4431&gt;1000,I4431&lt;=2000),"1000-2000CC",IF(AND(I4431&gt;2000,I4431&lt;=3000),"2000-3000CC",IF(AND(I4431&gt;3000,I4431&lt;=4000),"3000-4000CC",IF(AND(I4431&gt;4000,I4431&lt;=5000),"4000-5000CC",IF(AND(I4431&gt;5000,I4431&lt;=6000),"&gt;5000CC"))))))</f>
        <v>600-1000CC</v>
      </c>
    </row>
    <row r="4432" spans="1:11" x14ac:dyDescent="0.3">
      <c r="A4432">
        <v>1947</v>
      </c>
      <c r="B4432" t="s">
        <v>273</v>
      </c>
      <c r="C4432" s="10">
        <v>2.73</v>
      </c>
      <c r="D4432" s="3">
        <v>71760</v>
      </c>
      <c r="E4432" t="s">
        <v>12</v>
      </c>
      <c r="F4432" t="s">
        <v>13</v>
      </c>
      <c r="G4432" t="s">
        <v>9</v>
      </c>
      <c r="H4432">
        <v>2010</v>
      </c>
      <c r="I4432">
        <v>1248</v>
      </c>
      <c r="J4432" t="s">
        <v>10</v>
      </c>
      <c r="K4432" t="str">
        <f>IF(AND(I4432&gt;600,I4432&lt;=1000),"600-1000CC",IF(AND(I4432&gt;1000,I4432&lt;=2000),"1000-2000CC",IF(AND(I4432&gt;2000,I4432&lt;=3000),"2000-3000CC",IF(AND(I4432&gt;3000,I4432&lt;=4000),"3000-4000CC",IF(AND(I4432&gt;4000,I4432&lt;=5000),"4000-5000CC",IF(AND(I4432&gt;5000,I4432&lt;=6000),"&gt;5000CC"))))))</f>
        <v>1000-2000CC</v>
      </c>
    </row>
    <row r="4433" spans="1:11" x14ac:dyDescent="0.3">
      <c r="A4433">
        <v>4578</v>
      </c>
      <c r="B4433" t="s">
        <v>79</v>
      </c>
      <c r="C4433" s="10">
        <v>2.73</v>
      </c>
      <c r="D4433" s="3">
        <v>98466</v>
      </c>
      <c r="E4433" t="s">
        <v>12</v>
      </c>
      <c r="F4433" t="s">
        <v>8</v>
      </c>
      <c r="G4433" t="s">
        <v>9</v>
      </c>
      <c r="H4433">
        <v>2014</v>
      </c>
      <c r="I4433">
        <v>2494</v>
      </c>
      <c r="J4433" t="s">
        <v>10</v>
      </c>
      <c r="K4433" t="str">
        <f>IF(AND(I4433&gt;600,I4433&lt;=1000),"600-1000CC",IF(AND(I4433&gt;1000,I4433&lt;=2000),"1000-2000CC",IF(AND(I4433&gt;2000,I4433&lt;=3000),"2000-3000CC",IF(AND(I4433&gt;3000,I4433&lt;=4000),"3000-4000CC",IF(AND(I4433&gt;4000,I4433&lt;=5000),"4000-5000CC",IF(AND(I4433&gt;5000,I4433&lt;=6000),"&gt;5000CC"))))))</f>
        <v>2000-3000CC</v>
      </c>
    </row>
    <row r="4434" spans="1:11" x14ac:dyDescent="0.3">
      <c r="A4434">
        <v>4988</v>
      </c>
      <c r="B4434" t="s">
        <v>485</v>
      </c>
      <c r="C4434" s="10">
        <v>2.73</v>
      </c>
      <c r="D4434" s="3">
        <v>10768</v>
      </c>
      <c r="E4434" t="s">
        <v>12</v>
      </c>
      <c r="F4434" t="s">
        <v>8</v>
      </c>
      <c r="G4434" t="s">
        <v>9</v>
      </c>
      <c r="H4434">
        <v>2015</v>
      </c>
      <c r="I4434">
        <v>1798</v>
      </c>
      <c r="J4434" t="s">
        <v>10</v>
      </c>
      <c r="K4434" t="str">
        <f>IF(AND(I4434&gt;600,I4434&lt;=1000),"600-1000CC",IF(AND(I4434&gt;1000,I4434&lt;=2000),"1000-2000CC",IF(AND(I4434&gt;2000,I4434&lt;=3000),"2000-3000CC",IF(AND(I4434&gt;3000,I4434&lt;=4000),"3000-4000CC",IF(AND(I4434&gt;4000,I4434&lt;=5000),"4000-5000CC",IF(AND(I4434&gt;5000,I4434&lt;=6000),"&gt;5000CC"))))))</f>
        <v>1000-2000CC</v>
      </c>
    </row>
    <row r="4435" spans="1:11" x14ac:dyDescent="0.3">
      <c r="A4435">
        <v>5021</v>
      </c>
      <c r="B4435" t="s">
        <v>1827</v>
      </c>
      <c r="C4435" s="10">
        <v>2.73</v>
      </c>
      <c r="D4435" s="3">
        <v>212367</v>
      </c>
      <c r="E4435" t="s">
        <v>7</v>
      </c>
      <c r="F4435" t="s">
        <v>8</v>
      </c>
      <c r="G4435" t="s">
        <v>9</v>
      </c>
      <c r="H4435">
        <v>2012</v>
      </c>
      <c r="I4435">
        <v>1799</v>
      </c>
      <c r="J4435" t="s">
        <v>127</v>
      </c>
      <c r="K4435" t="str">
        <f>IF(AND(I4435&gt;600,I4435&lt;=1000),"600-1000CC",IF(AND(I4435&gt;1000,I4435&lt;=2000),"1000-2000CC",IF(AND(I4435&gt;2000,I4435&lt;=3000),"2000-3000CC",IF(AND(I4435&gt;3000,I4435&lt;=4000),"3000-4000CC",IF(AND(I4435&gt;4000,I4435&lt;=5000),"4000-5000CC",IF(AND(I4435&gt;5000,I4435&lt;=6000),"&gt;5000CC"))))))</f>
        <v>1000-2000CC</v>
      </c>
    </row>
    <row r="4436" spans="1:11" x14ac:dyDescent="0.3">
      <c r="A4436">
        <v>337</v>
      </c>
      <c r="B4436" t="s">
        <v>308</v>
      </c>
      <c r="C4436" s="10">
        <v>2.72</v>
      </c>
      <c r="D4436" s="3">
        <v>33560</v>
      </c>
      <c r="E4436" t="s">
        <v>12</v>
      </c>
      <c r="F4436" t="s">
        <v>8</v>
      </c>
      <c r="G4436" t="s">
        <v>9</v>
      </c>
      <c r="H4436">
        <v>2011</v>
      </c>
      <c r="I4436">
        <v>1197</v>
      </c>
      <c r="J4436" t="s">
        <v>10</v>
      </c>
      <c r="K4436" t="str">
        <f>IF(AND(I4436&gt;600,I4436&lt;=1000),"600-1000CC",IF(AND(I4436&gt;1000,I4436&lt;=2000),"1000-2000CC",IF(AND(I4436&gt;2000,I4436&lt;=3000),"2000-3000CC",IF(AND(I4436&gt;3000,I4436&lt;=4000),"3000-4000CC",IF(AND(I4436&gt;4000,I4436&lt;=5000),"4000-5000CC",IF(AND(I4436&gt;5000,I4436&lt;=6000),"&gt;5000CC"))))))</f>
        <v>1000-2000CC</v>
      </c>
    </row>
    <row r="4437" spans="1:11" x14ac:dyDescent="0.3">
      <c r="A4437">
        <v>2469</v>
      </c>
      <c r="B4437" t="s">
        <v>79</v>
      </c>
      <c r="C4437" s="10">
        <v>2.72</v>
      </c>
      <c r="D4437" s="3">
        <v>51242</v>
      </c>
      <c r="E4437" t="s">
        <v>12</v>
      </c>
      <c r="F4437" t="s">
        <v>8</v>
      </c>
      <c r="G4437" t="s">
        <v>9</v>
      </c>
      <c r="H4437">
        <v>2013</v>
      </c>
      <c r="I4437">
        <v>999</v>
      </c>
      <c r="J4437" t="s">
        <v>61</v>
      </c>
      <c r="K4437" t="str">
        <f>IF(AND(I4437&gt;600,I4437&lt;=1000),"600-1000CC",IF(AND(I4437&gt;1000,I4437&lt;=2000),"1000-2000CC",IF(AND(I4437&gt;2000,I4437&lt;=3000),"2000-3000CC",IF(AND(I4437&gt;3000,I4437&lt;=4000),"3000-4000CC",IF(AND(I4437&gt;4000,I4437&lt;=5000),"4000-5000CC",IF(AND(I4437&gt;5000,I4437&lt;=6000),"&gt;5000CC"))))))</f>
        <v>600-1000CC</v>
      </c>
    </row>
    <row r="4438" spans="1:11" x14ac:dyDescent="0.3">
      <c r="A4438">
        <v>4827</v>
      </c>
      <c r="B4438" t="s">
        <v>232</v>
      </c>
      <c r="C4438" s="10">
        <v>2.72</v>
      </c>
      <c r="D4438" s="3">
        <v>77065</v>
      </c>
      <c r="E4438" t="s">
        <v>12</v>
      </c>
      <c r="F4438" t="s">
        <v>8</v>
      </c>
      <c r="G4438" t="s">
        <v>9</v>
      </c>
      <c r="H4438">
        <v>2014</v>
      </c>
      <c r="I4438">
        <v>1197</v>
      </c>
      <c r="J4438" t="s">
        <v>10</v>
      </c>
      <c r="K4438" t="str">
        <f>IF(AND(I4438&gt;600,I4438&lt;=1000),"600-1000CC",IF(AND(I4438&gt;1000,I4438&lt;=2000),"1000-2000CC",IF(AND(I4438&gt;2000,I4438&lt;=3000),"2000-3000CC",IF(AND(I4438&gt;3000,I4438&lt;=4000),"3000-4000CC",IF(AND(I4438&gt;4000,I4438&lt;=5000),"4000-5000CC",IF(AND(I4438&gt;5000,I4438&lt;=6000),"&gt;5000CC"))))))</f>
        <v>1000-2000CC</v>
      </c>
    </row>
    <row r="4439" spans="1:11" x14ac:dyDescent="0.3">
      <c r="A4439">
        <v>5208</v>
      </c>
      <c r="B4439" t="s">
        <v>33</v>
      </c>
      <c r="C4439" s="10">
        <v>2.72</v>
      </c>
      <c r="D4439" s="3">
        <v>11592</v>
      </c>
      <c r="E4439" t="s">
        <v>12</v>
      </c>
      <c r="F4439" t="s">
        <v>8</v>
      </c>
      <c r="G4439" t="s">
        <v>9</v>
      </c>
      <c r="H4439">
        <v>2016</v>
      </c>
      <c r="I4439">
        <v>1248</v>
      </c>
      <c r="J4439" t="s">
        <v>10</v>
      </c>
      <c r="K4439" t="str">
        <f>IF(AND(I4439&gt;600,I4439&lt;=1000),"600-1000CC",IF(AND(I4439&gt;1000,I4439&lt;=2000),"1000-2000CC",IF(AND(I4439&gt;2000,I4439&lt;=3000),"2000-3000CC",IF(AND(I4439&gt;3000,I4439&lt;=4000),"3000-4000CC",IF(AND(I4439&gt;4000,I4439&lt;=5000),"4000-5000CC",IF(AND(I4439&gt;5000,I4439&lt;=6000),"&gt;5000CC"))))))</f>
        <v>1000-2000CC</v>
      </c>
    </row>
    <row r="4440" spans="1:11" x14ac:dyDescent="0.3">
      <c r="A4440">
        <v>703</v>
      </c>
      <c r="B4440" t="s">
        <v>228</v>
      </c>
      <c r="C4440" s="10">
        <v>2.71</v>
      </c>
      <c r="D4440" s="3">
        <v>149232</v>
      </c>
      <c r="E4440" t="s">
        <v>12</v>
      </c>
      <c r="F4440" t="s">
        <v>8</v>
      </c>
      <c r="G4440" t="s">
        <v>9</v>
      </c>
      <c r="H4440">
        <v>2010</v>
      </c>
      <c r="I4440">
        <v>1598</v>
      </c>
      <c r="J4440" t="s">
        <v>10</v>
      </c>
      <c r="K4440" t="str">
        <f>IF(AND(I4440&gt;600,I4440&lt;=1000),"600-1000CC",IF(AND(I4440&gt;1000,I4440&lt;=2000),"1000-2000CC",IF(AND(I4440&gt;2000,I4440&lt;=3000),"2000-3000CC",IF(AND(I4440&gt;3000,I4440&lt;=4000),"3000-4000CC",IF(AND(I4440&gt;4000,I4440&lt;=5000),"4000-5000CC",IF(AND(I4440&gt;5000,I4440&lt;=6000),"&gt;5000CC"))))))</f>
        <v>1000-2000CC</v>
      </c>
    </row>
    <row r="4441" spans="1:11" x14ac:dyDescent="0.3">
      <c r="A4441">
        <v>1954</v>
      </c>
      <c r="B4441" t="s">
        <v>228</v>
      </c>
      <c r="C4441" s="10">
        <v>2.71</v>
      </c>
      <c r="D4441" s="3">
        <v>149232</v>
      </c>
      <c r="E4441" t="s">
        <v>12</v>
      </c>
      <c r="F4441" t="s">
        <v>8</v>
      </c>
      <c r="G4441" t="s">
        <v>9</v>
      </c>
      <c r="H4441">
        <v>2010</v>
      </c>
      <c r="I4441">
        <v>1364</v>
      </c>
      <c r="J4441" t="s">
        <v>10</v>
      </c>
      <c r="K4441" t="str">
        <f>IF(AND(I4441&gt;600,I4441&lt;=1000),"600-1000CC",IF(AND(I4441&gt;1000,I4441&lt;=2000),"1000-2000CC",IF(AND(I4441&gt;2000,I4441&lt;=3000),"2000-3000CC",IF(AND(I4441&gt;3000,I4441&lt;=4000),"3000-4000CC",IF(AND(I4441&gt;4000,I4441&lt;=5000),"4000-5000CC",IF(AND(I4441&gt;5000,I4441&lt;=6000),"&gt;5000CC"))))))</f>
        <v>1000-2000CC</v>
      </c>
    </row>
    <row r="4442" spans="1:11" x14ac:dyDescent="0.3">
      <c r="A4442">
        <v>264</v>
      </c>
      <c r="B4442" t="s">
        <v>251</v>
      </c>
      <c r="C4442" s="10">
        <v>2.7</v>
      </c>
      <c r="D4442" s="3">
        <v>55000</v>
      </c>
      <c r="E4442" t="s">
        <v>12</v>
      </c>
      <c r="F4442" t="s">
        <v>8</v>
      </c>
      <c r="G4442" t="s">
        <v>9</v>
      </c>
      <c r="H4442">
        <v>2017</v>
      </c>
      <c r="I4442">
        <v>799</v>
      </c>
      <c r="J4442" t="s">
        <v>10</v>
      </c>
      <c r="K4442" t="str">
        <f>IF(AND(I4442&gt;600,I4442&lt;=1000),"600-1000CC",IF(AND(I4442&gt;1000,I4442&lt;=2000),"1000-2000CC",IF(AND(I4442&gt;2000,I4442&lt;=3000),"2000-3000CC",IF(AND(I4442&gt;3000,I4442&lt;=4000),"3000-4000CC",IF(AND(I4442&gt;4000,I4442&lt;=5000),"4000-5000CC",IF(AND(I4442&gt;5000,I4442&lt;=6000),"&gt;5000CC"))))))</f>
        <v>600-1000CC</v>
      </c>
    </row>
    <row r="4443" spans="1:11" x14ac:dyDescent="0.3">
      <c r="A4443">
        <v>973</v>
      </c>
      <c r="B4443" t="s">
        <v>715</v>
      </c>
      <c r="C4443" s="10">
        <v>2.7</v>
      </c>
      <c r="D4443" s="3">
        <v>110000</v>
      </c>
      <c r="E4443" t="s">
        <v>12</v>
      </c>
      <c r="F4443" t="s">
        <v>8</v>
      </c>
      <c r="G4443" t="s">
        <v>9</v>
      </c>
      <c r="H4443">
        <v>2017</v>
      </c>
      <c r="I4443">
        <v>1061</v>
      </c>
      <c r="J4443" t="s">
        <v>10</v>
      </c>
      <c r="K4443" t="str">
        <f>IF(AND(I4443&gt;600,I4443&lt;=1000),"600-1000CC",IF(AND(I4443&gt;1000,I4443&lt;=2000),"1000-2000CC",IF(AND(I4443&gt;2000,I4443&lt;=3000),"2000-3000CC",IF(AND(I4443&gt;3000,I4443&lt;=4000),"3000-4000CC",IF(AND(I4443&gt;4000,I4443&lt;=5000),"4000-5000CC",IF(AND(I4443&gt;5000,I4443&lt;=6000),"&gt;5000CC"))))))</f>
        <v>1000-2000CC</v>
      </c>
    </row>
    <row r="4444" spans="1:11" x14ac:dyDescent="0.3">
      <c r="A4444">
        <v>1838</v>
      </c>
      <c r="B4444" t="s">
        <v>1021</v>
      </c>
      <c r="C4444" s="10">
        <v>2.7</v>
      </c>
      <c r="D4444" s="3">
        <v>127152</v>
      </c>
      <c r="E4444" t="s">
        <v>7</v>
      </c>
      <c r="F4444" t="s">
        <v>8</v>
      </c>
      <c r="G4444" t="s">
        <v>9</v>
      </c>
      <c r="H4444">
        <v>2014</v>
      </c>
      <c r="I4444">
        <v>1248</v>
      </c>
      <c r="J4444" t="s">
        <v>10</v>
      </c>
      <c r="K4444" t="str">
        <f>IF(AND(I4444&gt;600,I4444&lt;=1000),"600-1000CC",IF(AND(I4444&gt;1000,I4444&lt;=2000),"1000-2000CC",IF(AND(I4444&gt;2000,I4444&lt;=3000),"2000-3000CC",IF(AND(I4444&gt;3000,I4444&lt;=4000),"3000-4000CC",IF(AND(I4444&gt;4000,I4444&lt;=5000),"4000-5000CC",IF(AND(I4444&gt;5000,I4444&lt;=6000),"&gt;5000CC"))))))</f>
        <v>1000-2000CC</v>
      </c>
    </row>
    <row r="4445" spans="1:11" x14ac:dyDescent="0.3">
      <c r="A4445">
        <v>1855</v>
      </c>
      <c r="B4445" t="s">
        <v>766</v>
      </c>
      <c r="C4445" s="10">
        <v>2.7</v>
      </c>
      <c r="D4445" s="3">
        <v>106865</v>
      </c>
      <c r="E4445" t="s">
        <v>7</v>
      </c>
      <c r="F4445" t="s">
        <v>8</v>
      </c>
      <c r="G4445" t="s">
        <v>9</v>
      </c>
      <c r="H4445">
        <v>2010</v>
      </c>
      <c r="I4445">
        <v>2609</v>
      </c>
      <c r="J4445" t="s">
        <v>61</v>
      </c>
      <c r="K4445" t="str">
        <f>IF(AND(I4445&gt;600,I4445&lt;=1000),"600-1000CC",IF(AND(I4445&gt;1000,I4445&lt;=2000),"1000-2000CC",IF(AND(I4445&gt;2000,I4445&lt;=3000),"2000-3000CC",IF(AND(I4445&gt;3000,I4445&lt;=4000),"3000-4000CC",IF(AND(I4445&gt;4000,I4445&lt;=5000),"4000-5000CC",IF(AND(I4445&gt;5000,I4445&lt;=6000),"&gt;5000CC"))))))</f>
        <v>2000-3000CC</v>
      </c>
    </row>
    <row r="4446" spans="1:11" x14ac:dyDescent="0.3">
      <c r="A4446">
        <v>1904</v>
      </c>
      <c r="B4446" t="s">
        <v>48</v>
      </c>
      <c r="C4446" s="10">
        <v>2.7</v>
      </c>
      <c r="D4446" s="3">
        <v>65841</v>
      </c>
      <c r="E4446" t="s">
        <v>12</v>
      </c>
      <c r="F4446" t="s">
        <v>8</v>
      </c>
      <c r="G4446" t="s">
        <v>9</v>
      </c>
      <c r="H4446">
        <v>2016</v>
      </c>
      <c r="I4446">
        <v>2179</v>
      </c>
      <c r="J4446" t="s">
        <v>61</v>
      </c>
      <c r="K4446" t="str">
        <f>IF(AND(I4446&gt;600,I4446&lt;=1000),"600-1000CC",IF(AND(I4446&gt;1000,I4446&lt;=2000),"1000-2000CC",IF(AND(I4446&gt;2000,I4446&lt;=3000),"2000-3000CC",IF(AND(I4446&gt;3000,I4446&lt;=4000),"3000-4000CC",IF(AND(I4446&gt;4000,I4446&lt;=5000),"4000-5000CC",IF(AND(I4446&gt;5000,I4446&lt;=6000),"&gt;5000CC"))))))</f>
        <v>2000-3000CC</v>
      </c>
    </row>
    <row r="4447" spans="1:11" x14ac:dyDescent="0.3">
      <c r="A4447">
        <v>2640</v>
      </c>
      <c r="B4447" t="s">
        <v>645</v>
      </c>
      <c r="C4447" s="10">
        <v>2.7</v>
      </c>
      <c r="D4447" s="3">
        <v>90000</v>
      </c>
      <c r="E4447" t="s">
        <v>7</v>
      </c>
      <c r="F4447" t="s">
        <v>8</v>
      </c>
      <c r="G4447" t="s">
        <v>27</v>
      </c>
      <c r="H4447">
        <v>2012</v>
      </c>
      <c r="I4447">
        <v>1197</v>
      </c>
      <c r="J4447" t="s">
        <v>10</v>
      </c>
      <c r="K4447" t="str">
        <f>IF(AND(I4447&gt;600,I4447&lt;=1000),"600-1000CC",IF(AND(I4447&gt;1000,I4447&lt;=2000),"1000-2000CC",IF(AND(I4447&gt;2000,I4447&lt;=3000),"2000-3000CC",IF(AND(I4447&gt;3000,I4447&lt;=4000),"3000-4000CC",IF(AND(I4447&gt;4000,I4447&lt;=5000),"4000-5000CC",IF(AND(I4447&gt;5000,I4447&lt;=6000),"&gt;5000CC"))))))</f>
        <v>1000-2000CC</v>
      </c>
    </row>
    <row r="4448" spans="1:11" x14ac:dyDescent="0.3">
      <c r="A4448">
        <v>2947</v>
      </c>
      <c r="B4448" t="s">
        <v>495</v>
      </c>
      <c r="C4448" s="10">
        <v>2.7</v>
      </c>
      <c r="D4448" s="3">
        <v>97811</v>
      </c>
      <c r="E4448" t="s">
        <v>242</v>
      </c>
      <c r="F4448" t="s">
        <v>8</v>
      </c>
      <c r="G4448" t="s">
        <v>9</v>
      </c>
      <c r="H4448">
        <v>2014</v>
      </c>
      <c r="I4448">
        <v>1498</v>
      </c>
      <c r="J4448" t="s">
        <v>10</v>
      </c>
      <c r="K4448" t="str">
        <f>IF(AND(I4448&gt;600,I4448&lt;=1000),"600-1000CC",IF(AND(I4448&gt;1000,I4448&lt;=2000),"1000-2000CC",IF(AND(I4448&gt;2000,I4448&lt;=3000),"2000-3000CC",IF(AND(I4448&gt;3000,I4448&lt;=4000),"3000-4000CC",IF(AND(I4448&gt;4000,I4448&lt;=5000),"4000-5000CC",IF(AND(I4448&gt;5000,I4448&lt;=6000),"&gt;5000CC"))))))</f>
        <v>1000-2000CC</v>
      </c>
    </row>
    <row r="4449" spans="1:11" x14ac:dyDescent="0.3">
      <c r="A4449">
        <v>3139</v>
      </c>
      <c r="B4449" t="s">
        <v>1122</v>
      </c>
      <c r="C4449" s="10">
        <v>2.7</v>
      </c>
      <c r="D4449" s="3">
        <v>110000</v>
      </c>
      <c r="E4449" t="s">
        <v>12</v>
      </c>
      <c r="F4449" t="s">
        <v>8</v>
      </c>
      <c r="G4449" t="s">
        <v>27</v>
      </c>
      <c r="H4449">
        <v>2017</v>
      </c>
      <c r="I4449">
        <v>796</v>
      </c>
      <c r="J4449" t="s">
        <v>10</v>
      </c>
      <c r="K4449" t="str">
        <f>IF(AND(I4449&gt;600,I4449&lt;=1000),"600-1000CC",IF(AND(I4449&gt;1000,I4449&lt;=2000),"1000-2000CC",IF(AND(I4449&gt;2000,I4449&lt;=3000),"2000-3000CC",IF(AND(I4449&gt;3000,I4449&lt;=4000),"3000-4000CC",IF(AND(I4449&gt;4000,I4449&lt;=5000),"4000-5000CC",IF(AND(I4449&gt;5000,I4449&lt;=6000),"&gt;5000CC"))))))</f>
        <v>600-1000CC</v>
      </c>
    </row>
    <row r="4450" spans="1:11" x14ac:dyDescent="0.3">
      <c r="A4450">
        <v>3217</v>
      </c>
      <c r="B4450" t="s">
        <v>304</v>
      </c>
      <c r="C4450" s="10">
        <v>2.7</v>
      </c>
      <c r="D4450" s="3">
        <v>96906</v>
      </c>
      <c r="E4450" t="s">
        <v>7</v>
      </c>
      <c r="F4450" t="s">
        <v>8</v>
      </c>
      <c r="G4450" t="s">
        <v>75</v>
      </c>
      <c r="H4450">
        <v>2012</v>
      </c>
      <c r="I4450">
        <v>2755</v>
      </c>
      <c r="J4450" t="s">
        <v>10</v>
      </c>
      <c r="K4450" t="str">
        <f>IF(AND(I4450&gt;600,I4450&lt;=1000),"600-1000CC",IF(AND(I4450&gt;1000,I4450&lt;=2000),"1000-2000CC",IF(AND(I4450&gt;2000,I4450&lt;=3000),"2000-3000CC",IF(AND(I4450&gt;3000,I4450&lt;=4000),"3000-4000CC",IF(AND(I4450&gt;4000,I4450&lt;=5000),"4000-5000CC",IF(AND(I4450&gt;5000,I4450&lt;=6000),"&gt;5000CC"))))))</f>
        <v>2000-3000CC</v>
      </c>
    </row>
    <row r="4451" spans="1:11" x14ac:dyDescent="0.3">
      <c r="A4451">
        <v>3328</v>
      </c>
      <c r="B4451" t="s">
        <v>433</v>
      </c>
      <c r="C4451" s="10">
        <v>2.7</v>
      </c>
      <c r="D4451" s="3">
        <v>60000</v>
      </c>
      <c r="E4451" t="s">
        <v>7</v>
      </c>
      <c r="F4451" t="s">
        <v>8</v>
      </c>
      <c r="G4451" t="s">
        <v>27</v>
      </c>
      <c r="H4451">
        <v>2012</v>
      </c>
      <c r="I4451">
        <v>2494</v>
      </c>
      <c r="J4451" t="s">
        <v>127</v>
      </c>
      <c r="K4451" t="str">
        <f>IF(AND(I4451&gt;600,I4451&lt;=1000),"600-1000CC",IF(AND(I4451&gt;1000,I4451&lt;=2000),"1000-2000CC",IF(AND(I4451&gt;2000,I4451&lt;=3000),"2000-3000CC",IF(AND(I4451&gt;3000,I4451&lt;=4000),"3000-4000CC",IF(AND(I4451&gt;4000,I4451&lt;=5000),"4000-5000CC",IF(AND(I4451&gt;5000,I4451&lt;=6000),"&gt;5000CC"))))))</f>
        <v>2000-3000CC</v>
      </c>
    </row>
    <row r="4452" spans="1:11" x14ac:dyDescent="0.3">
      <c r="A4452">
        <v>3375</v>
      </c>
      <c r="B4452" t="s">
        <v>854</v>
      </c>
      <c r="C4452" s="10">
        <v>2.7</v>
      </c>
      <c r="D4452" s="3">
        <v>67000</v>
      </c>
      <c r="E4452" t="s">
        <v>12</v>
      </c>
      <c r="F4452" t="s">
        <v>8</v>
      </c>
      <c r="G4452" t="s">
        <v>27</v>
      </c>
      <c r="H4452">
        <v>2013</v>
      </c>
      <c r="I4452">
        <v>1298</v>
      </c>
      <c r="J4452" t="s">
        <v>10</v>
      </c>
      <c r="K4452" t="str">
        <f>IF(AND(I4452&gt;600,I4452&lt;=1000),"600-1000CC",IF(AND(I4452&gt;1000,I4452&lt;=2000),"1000-2000CC",IF(AND(I4452&gt;2000,I4452&lt;=3000),"2000-3000CC",IF(AND(I4452&gt;3000,I4452&lt;=4000),"3000-4000CC",IF(AND(I4452&gt;4000,I4452&lt;=5000),"4000-5000CC",IF(AND(I4452&gt;5000,I4452&lt;=6000),"&gt;5000CC"))))))</f>
        <v>1000-2000CC</v>
      </c>
    </row>
    <row r="4453" spans="1:11" x14ac:dyDescent="0.3">
      <c r="A4453">
        <v>3397</v>
      </c>
      <c r="B4453" t="s">
        <v>208</v>
      </c>
      <c r="C4453" s="10">
        <v>2.7</v>
      </c>
      <c r="D4453" s="3">
        <v>35000</v>
      </c>
      <c r="E4453" t="s">
        <v>12</v>
      </c>
      <c r="F4453" t="s">
        <v>8</v>
      </c>
      <c r="G4453" t="s">
        <v>9</v>
      </c>
      <c r="H4453">
        <v>2017</v>
      </c>
      <c r="I4453">
        <v>1956</v>
      </c>
      <c r="J4453" t="s">
        <v>10</v>
      </c>
      <c r="K4453" t="str">
        <f>IF(AND(I4453&gt;600,I4453&lt;=1000),"600-1000CC",IF(AND(I4453&gt;1000,I4453&lt;=2000),"1000-2000CC",IF(AND(I4453&gt;2000,I4453&lt;=3000),"2000-3000CC",IF(AND(I4453&gt;3000,I4453&lt;=4000),"3000-4000CC",IF(AND(I4453&gt;4000,I4453&lt;=5000),"4000-5000CC",IF(AND(I4453&gt;5000,I4453&lt;=6000),"&gt;5000CC"))))))</f>
        <v>1000-2000CC</v>
      </c>
    </row>
    <row r="4454" spans="1:11" x14ac:dyDescent="0.3">
      <c r="A4454">
        <v>3607</v>
      </c>
      <c r="B4454" t="s">
        <v>107</v>
      </c>
      <c r="C4454" s="10">
        <v>2.7</v>
      </c>
      <c r="D4454" s="3">
        <v>90000</v>
      </c>
      <c r="E4454" t="s">
        <v>12</v>
      </c>
      <c r="F4454" t="s">
        <v>8</v>
      </c>
      <c r="G4454" t="s">
        <v>27</v>
      </c>
      <c r="H4454">
        <v>2014</v>
      </c>
      <c r="I4454">
        <v>1493</v>
      </c>
      <c r="J4454" t="s">
        <v>10</v>
      </c>
      <c r="K4454" t="str">
        <f>IF(AND(I4454&gt;600,I4454&lt;=1000),"600-1000CC",IF(AND(I4454&gt;1000,I4454&lt;=2000),"1000-2000CC",IF(AND(I4454&gt;2000,I4454&lt;=3000),"2000-3000CC",IF(AND(I4454&gt;3000,I4454&lt;=4000),"3000-4000CC",IF(AND(I4454&gt;4000,I4454&lt;=5000),"4000-5000CC",IF(AND(I4454&gt;5000,I4454&lt;=6000),"&gt;5000CC"))))))</f>
        <v>1000-2000CC</v>
      </c>
    </row>
    <row r="4455" spans="1:11" x14ac:dyDescent="0.3">
      <c r="A4455">
        <v>4072</v>
      </c>
      <c r="B4455" t="s">
        <v>1685</v>
      </c>
      <c r="C4455" s="10">
        <v>2.7</v>
      </c>
      <c r="D4455" s="3">
        <v>86882</v>
      </c>
      <c r="E4455" t="s">
        <v>12</v>
      </c>
      <c r="F4455" t="s">
        <v>8</v>
      </c>
      <c r="G4455" t="s">
        <v>9</v>
      </c>
      <c r="H4455">
        <v>2015</v>
      </c>
      <c r="I4455">
        <v>1462</v>
      </c>
      <c r="J4455" t="s">
        <v>10</v>
      </c>
      <c r="K4455" t="str">
        <f>IF(AND(I4455&gt;600,I4455&lt;=1000),"600-1000CC",IF(AND(I4455&gt;1000,I4455&lt;=2000),"1000-2000CC",IF(AND(I4455&gt;2000,I4455&lt;=3000),"2000-3000CC",IF(AND(I4455&gt;3000,I4455&lt;=4000),"3000-4000CC",IF(AND(I4455&gt;4000,I4455&lt;=5000),"4000-5000CC",IF(AND(I4455&gt;5000,I4455&lt;=6000),"&gt;5000CC"))))))</f>
        <v>1000-2000CC</v>
      </c>
    </row>
    <row r="4456" spans="1:11" x14ac:dyDescent="0.3">
      <c r="A4456">
        <v>4103</v>
      </c>
      <c r="B4456" t="s">
        <v>47</v>
      </c>
      <c r="C4456" s="10">
        <v>2.7</v>
      </c>
      <c r="D4456" s="3">
        <v>20000</v>
      </c>
      <c r="E4456" t="s">
        <v>12</v>
      </c>
      <c r="F4456" t="s">
        <v>8</v>
      </c>
      <c r="G4456" t="s">
        <v>27</v>
      </c>
      <c r="H4456">
        <v>2018</v>
      </c>
      <c r="I4456">
        <v>1248</v>
      </c>
      <c r="J4456" t="s">
        <v>635</v>
      </c>
      <c r="K4456" t="str">
        <f>IF(AND(I4456&gt;600,I4456&lt;=1000),"600-1000CC",IF(AND(I4456&gt;1000,I4456&lt;=2000),"1000-2000CC",IF(AND(I4456&gt;2000,I4456&lt;=3000),"2000-3000CC",IF(AND(I4456&gt;3000,I4456&lt;=4000),"3000-4000CC",IF(AND(I4456&gt;4000,I4456&lt;=5000),"4000-5000CC",IF(AND(I4456&gt;5000,I4456&lt;=6000),"&gt;5000CC"))))))</f>
        <v>1000-2000CC</v>
      </c>
    </row>
    <row r="4457" spans="1:11" x14ac:dyDescent="0.3">
      <c r="A4457">
        <v>4303</v>
      </c>
      <c r="B4457" t="s">
        <v>33</v>
      </c>
      <c r="C4457" s="10">
        <v>2.7</v>
      </c>
      <c r="D4457" s="3">
        <v>65292</v>
      </c>
      <c r="E4457" t="s">
        <v>12</v>
      </c>
      <c r="F4457" t="s">
        <v>8</v>
      </c>
      <c r="G4457" t="s">
        <v>9</v>
      </c>
      <c r="H4457">
        <v>2017</v>
      </c>
      <c r="I4457">
        <v>1086</v>
      </c>
      <c r="J4457" t="s">
        <v>10</v>
      </c>
      <c r="K4457" t="str">
        <f>IF(AND(I4457&gt;600,I4457&lt;=1000),"600-1000CC",IF(AND(I4457&gt;1000,I4457&lt;=2000),"1000-2000CC",IF(AND(I4457&gt;2000,I4457&lt;=3000),"2000-3000CC",IF(AND(I4457&gt;3000,I4457&lt;=4000),"3000-4000CC",IF(AND(I4457&gt;4000,I4457&lt;=5000),"4000-5000CC",IF(AND(I4457&gt;5000,I4457&lt;=6000),"&gt;5000CC"))))))</f>
        <v>1000-2000CC</v>
      </c>
    </row>
    <row r="4458" spans="1:11" x14ac:dyDescent="0.3">
      <c r="A4458">
        <v>1029</v>
      </c>
      <c r="B4458" t="s">
        <v>745</v>
      </c>
      <c r="C4458" s="10">
        <v>2.69</v>
      </c>
      <c r="D4458" s="3">
        <v>118881</v>
      </c>
      <c r="E4458" t="s">
        <v>7</v>
      </c>
      <c r="F4458" t="s">
        <v>8</v>
      </c>
      <c r="G4458" t="s">
        <v>9</v>
      </c>
      <c r="H4458">
        <v>2012</v>
      </c>
      <c r="I4458">
        <v>1197</v>
      </c>
      <c r="J4458" t="s">
        <v>10</v>
      </c>
      <c r="K4458" t="str">
        <f>IF(AND(I4458&gt;600,I4458&lt;=1000),"600-1000CC",IF(AND(I4458&gt;1000,I4458&lt;=2000),"1000-2000CC",IF(AND(I4458&gt;2000,I4458&lt;=3000),"2000-3000CC",IF(AND(I4458&gt;3000,I4458&lt;=4000),"3000-4000CC",IF(AND(I4458&gt;4000,I4458&lt;=5000),"4000-5000CC",IF(AND(I4458&gt;5000,I4458&lt;=6000),"&gt;5000CC"))))))</f>
        <v>1000-2000CC</v>
      </c>
    </row>
    <row r="4459" spans="1:11" x14ac:dyDescent="0.3">
      <c r="A4459">
        <v>1709</v>
      </c>
      <c r="B4459" t="s">
        <v>316</v>
      </c>
      <c r="C4459" s="10">
        <v>2.69</v>
      </c>
      <c r="D4459" s="3">
        <v>60000</v>
      </c>
      <c r="E4459" t="s">
        <v>12</v>
      </c>
      <c r="F4459" t="s">
        <v>8</v>
      </c>
      <c r="G4459" t="s">
        <v>9</v>
      </c>
      <c r="H4459">
        <v>2012</v>
      </c>
      <c r="I4459">
        <v>1497</v>
      </c>
      <c r="J4459" t="s">
        <v>10</v>
      </c>
      <c r="K4459" t="str">
        <f>IF(AND(I4459&gt;600,I4459&lt;=1000),"600-1000CC",IF(AND(I4459&gt;1000,I4459&lt;=2000),"1000-2000CC",IF(AND(I4459&gt;2000,I4459&lt;=3000),"2000-3000CC",IF(AND(I4459&gt;3000,I4459&lt;=4000),"3000-4000CC",IF(AND(I4459&gt;4000,I4459&lt;=5000),"4000-5000CC",IF(AND(I4459&gt;5000,I4459&lt;=6000),"&gt;5000CC"))))))</f>
        <v>1000-2000CC</v>
      </c>
    </row>
    <row r="4460" spans="1:11" x14ac:dyDescent="0.3">
      <c r="A4460">
        <v>3254</v>
      </c>
      <c r="B4460" t="s">
        <v>187</v>
      </c>
      <c r="C4460" s="10">
        <v>2.69</v>
      </c>
      <c r="D4460" s="3">
        <v>57209</v>
      </c>
      <c r="E4460" t="s">
        <v>12</v>
      </c>
      <c r="F4460" t="s">
        <v>13</v>
      </c>
      <c r="G4460" t="s">
        <v>9</v>
      </c>
      <c r="H4460">
        <v>2009</v>
      </c>
      <c r="I4460">
        <v>1950</v>
      </c>
      <c r="J4460" t="s">
        <v>10</v>
      </c>
      <c r="K4460" t="str">
        <f>IF(AND(I4460&gt;600,I4460&lt;=1000),"600-1000CC",IF(AND(I4460&gt;1000,I4460&lt;=2000),"1000-2000CC",IF(AND(I4460&gt;2000,I4460&lt;=3000),"2000-3000CC",IF(AND(I4460&gt;3000,I4460&lt;=4000),"3000-4000CC",IF(AND(I4460&gt;4000,I4460&lt;=5000),"4000-5000CC",IF(AND(I4460&gt;5000,I4460&lt;=6000),"&gt;5000CC"))))))</f>
        <v>1000-2000CC</v>
      </c>
    </row>
    <row r="4461" spans="1:11" x14ac:dyDescent="0.3">
      <c r="A4461">
        <v>4153</v>
      </c>
      <c r="B4461" t="s">
        <v>580</v>
      </c>
      <c r="C4461" s="10">
        <v>2.69</v>
      </c>
      <c r="D4461" s="3">
        <v>21732</v>
      </c>
      <c r="E4461" t="s">
        <v>12</v>
      </c>
      <c r="F4461" t="s">
        <v>8</v>
      </c>
      <c r="G4461" t="s">
        <v>9</v>
      </c>
      <c r="H4461">
        <v>2016</v>
      </c>
      <c r="I4461">
        <v>2995</v>
      </c>
      <c r="J4461" t="s">
        <v>127</v>
      </c>
      <c r="K4461" t="str">
        <f>IF(AND(I4461&gt;600,I4461&lt;=1000),"600-1000CC",IF(AND(I4461&gt;1000,I4461&lt;=2000),"1000-2000CC",IF(AND(I4461&gt;2000,I4461&lt;=3000),"2000-3000CC",IF(AND(I4461&gt;3000,I4461&lt;=4000),"3000-4000CC",IF(AND(I4461&gt;4000,I4461&lt;=5000),"4000-5000CC",IF(AND(I4461&gt;5000,I4461&lt;=6000),"&gt;5000CC"))))))</f>
        <v>2000-3000CC</v>
      </c>
    </row>
    <row r="4462" spans="1:11" x14ac:dyDescent="0.3">
      <c r="A4462">
        <v>4581</v>
      </c>
      <c r="B4462" t="s">
        <v>1699</v>
      </c>
      <c r="C4462" s="10">
        <v>2.69</v>
      </c>
      <c r="D4462" s="3">
        <v>61432</v>
      </c>
      <c r="E4462" t="s">
        <v>12</v>
      </c>
      <c r="F4462" t="s">
        <v>8</v>
      </c>
      <c r="G4462" t="s">
        <v>9</v>
      </c>
      <c r="H4462">
        <v>2018</v>
      </c>
      <c r="I4462">
        <v>1461</v>
      </c>
      <c r="J4462" t="s">
        <v>10</v>
      </c>
      <c r="K4462" t="str">
        <f>IF(AND(I4462&gt;600,I4462&lt;=1000),"600-1000CC",IF(AND(I4462&gt;1000,I4462&lt;=2000),"1000-2000CC",IF(AND(I4462&gt;2000,I4462&lt;=3000),"2000-3000CC",IF(AND(I4462&gt;3000,I4462&lt;=4000),"3000-4000CC",IF(AND(I4462&gt;4000,I4462&lt;=5000),"4000-5000CC",IF(AND(I4462&gt;5000,I4462&lt;=6000),"&gt;5000CC"))))))</f>
        <v>1000-2000CC</v>
      </c>
    </row>
    <row r="4463" spans="1:11" x14ac:dyDescent="0.3">
      <c r="A4463">
        <v>5055</v>
      </c>
      <c r="B4463" t="s">
        <v>45</v>
      </c>
      <c r="C4463" s="10">
        <v>2.69</v>
      </c>
      <c r="D4463" s="3">
        <v>56016</v>
      </c>
      <c r="E4463" t="s">
        <v>12</v>
      </c>
      <c r="F4463" t="s">
        <v>8</v>
      </c>
      <c r="G4463" t="s">
        <v>9</v>
      </c>
      <c r="H4463">
        <v>2016</v>
      </c>
      <c r="I4463">
        <v>1197</v>
      </c>
      <c r="J4463" t="s">
        <v>10</v>
      </c>
      <c r="K4463" t="str">
        <f>IF(AND(I4463&gt;600,I4463&lt;=1000),"600-1000CC",IF(AND(I4463&gt;1000,I4463&lt;=2000),"1000-2000CC",IF(AND(I4463&gt;2000,I4463&lt;=3000),"2000-3000CC",IF(AND(I4463&gt;3000,I4463&lt;=4000),"3000-4000CC",IF(AND(I4463&gt;4000,I4463&lt;=5000),"4000-5000CC",IF(AND(I4463&gt;5000,I4463&lt;=6000),"&gt;5000CC"))))))</f>
        <v>1000-2000CC</v>
      </c>
    </row>
    <row r="4464" spans="1:11" x14ac:dyDescent="0.3">
      <c r="A4464">
        <v>5074</v>
      </c>
      <c r="B4464" t="s">
        <v>354</v>
      </c>
      <c r="C4464" s="10">
        <v>2.69</v>
      </c>
      <c r="D4464" s="3">
        <v>48603</v>
      </c>
      <c r="E4464" t="s">
        <v>12</v>
      </c>
      <c r="F4464" t="s">
        <v>8</v>
      </c>
      <c r="G4464" t="s">
        <v>9</v>
      </c>
      <c r="H4464">
        <v>2015</v>
      </c>
      <c r="I4464">
        <v>1197</v>
      </c>
      <c r="J4464" t="s">
        <v>10</v>
      </c>
      <c r="K4464" t="str">
        <f>IF(AND(I4464&gt;600,I4464&lt;=1000),"600-1000CC",IF(AND(I4464&gt;1000,I4464&lt;=2000),"1000-2000CC",IF(AND(I4464&gt;2000,I4464&lt;=3000),"2000-3000CC",IF(AND(I4464&gt;3000,I4464&lt;=4000),"3000-4000CC",IF(AND(I4464&gt;4000,I4464&lt;=5000),"4000-5000CC",IF(AND(I4464&gt;5000,I4464&lt;=6000),"&gt;5000CC"))))))</f>
        <v>1000-2000CC</v>
      </c>
    </row>
    <row r="4465" spans="1:11" x14ac:dyDescent="0.3">
      <c r="A4465">
        <v>1092</v>
      </c>
      <c r="B4465" t="s">
        <v>503</v>
      </c>
      <c r="C4465" s="10">
        <v>2.68</v>
      </c>
      <c r="D4465" s="3">
        <v>55107</v>
      </c>
      <c r="E4465" t="s">
        <v>12</v>
      </c>
      <c r="F4465" t="s">
        <v>8</v>
      </c>
      <c r="G4465" t="s">
        <v>9</v>
      </c>
      <c r="H4465">
        <v>2014</v>
      </c>
      <c r="I4465">
        <v>796</v>
      </c>
      <c r="J4465" t="s">
        <v>10</v>
      </c>
      <c r="K4465" t="str">
        <f>IF(AND(I4465&gt;600,I4465&lt;=1000),"600-1000CC",IF(AND(I4465&gt;1000,I4465&lt;=2000),"1000-2000CC",IF(AND(I4465&gt;2000,I4465&lt;=3000),"2000-3000CC",IF(AND(I4465&gt;3000,I4465&lt;=4000),"3000-4000CC",IF(AND(I4465&gt;4000,I4465&lt;=5000),"4000-5000CC",IF(AND(I4465&gt;5000,I4465&lt;=6000),"&gt;5000CC"))))))</f>
        <v>600-1000CC</v>
      </c>
    </row>
    <row r="4466" spans="1:11" x14ac:dyDescent="0.3">
      <c r="A4466">
        <v>1361</v>
      </c>
      <c r="B4466" t="s">
        <v>503</v>
      </c>
      <c r="C4466" s="10">
        <v>2.68</v>
      </c>
      <c r="D4466" s="3">
        <v>55107</v>
      </c>
      <c r="E4466" t="s">
        <v>12</v>
      </c>
      <c r="F4466" t="s">
        <v>8</v>
      </c>
      <c r="G4466" t="s">
        <v>9</v>
      </c>
      <c r="H4466">
        <v>2014</v>
      </c>
      <c r="I4466">
        <v>796</v>
      </c>
      <c r="J4466" t="s">
        <v>10</v>
      </c>
      <c r="K4466" t="str">
        <f>IF(AND(I4466&gt;600,I4466&lt;=1000),"600-1000CC",IF(AND(I4466&gt;1000,I4466&lt;=2000),"1000-2000CC",IF(AND(I4466&gt;2000,I4466&lt;=3000),"2000-3000CC",IF(AND(I4466&gt;3000,I4466&lt;=4000),"3000-4000CC",IF(AND(I4466&gt;4000,I4466&lt;=5000),"4000-5000CC",IF(AND(I4466&gt;5000,I4466&lt;=6000),"&gt;5000CC"))))))</f>
        <v>600-1000CC</v>
      </c>
    </row>
    <row r="4467" spans="1:11" x14ac:dyDescent="0.3">
      <c r="A4467">
        <v>3184</v>
      </c>
      <c r="B4467" t="s">
        <v>1452</v>
      </c>
      <c r="C4467" s="10">
        <v>2.68</v>
      </c>
      <c r="D4467" s="3">
        <v>39109</v>
      </c>
      <c r="E4467" t="s">
        <v>12</v>
      </c>
      <c r="F4467" t="s">
        <v>8</v>
      </c>
      <c r="G4467" t="s">
        <v>9</v>
      </c>
      <c r="H4467">
        <v>2017</v>
      </c>
      <c r="I4467">
        <v>796</v>
      </c>
      <c r="J4467" t="s">
        <v>61</v>
      </c>
      <c r="K4467" t="str">
        <f>IF(AND(I4467&gt;600,I4467&lt;=1000),"600-1000CC",IF(AND(I4467&gt;1000,I4467&lt;=2000),"1000-2000CC",IF(AND(I4467&gt;2000,I4467&lt;=3000),"2000-3000CC",IF(AND(I4467&gt;3000,I4467&lt;=4000),"3000-4000CC",IF(AND(I4467&gt;4000,I4467&lt;=5000),"4000-5000CC",IF(AND(I4467&gt;5000,I4467&lt;=6000),"&gt;5000CC"))))))</f>
        <v>600-1000CC</v>
      </c>
    </row>
    <row r="4468" spans="1:11" x14ac:dyDescent="0.3">
      <c r="A4468">
        <v>3307</v>
      </c>
      <c r="B4468" t="s">
        <v>46</v>
      </c>
      <c r="C4468" s="10">
        <v>2.68</v>
      </c>
      <c r="D4468" s="3">
        <v>35275</v>
      </c>
      <c r="E4468" t="s">
        <v>12</v>
      </c>
      <c r="F4468" t="s">
        <v>8</v>
      </c>
      <c r="G4468" t="s">
        <v>9</v>
      </c>
      <c r="H4468">
        <v>2016</v>
      </c>
      <c r="I4468">
        <v>1497</v>
      </c>
      <c r="J4468" t="s">
        <v>10</v>
      </c>
      <c r="K4468" t="str">
        <f>IF(AND(I4468&gt;600,I4468&lt;=1000),"600-1000CC",IF(AND(I4468&gt;1000,I4468&lt;=2000),"1000-2000CC",IF(AND(I4468&gt;2000,I4468&lt;=3000),"2000-3000CC",IF(AND(I4468&gt;3000,I4468&lt;=4000),"3000-4000CC",IF(AND(I4468&gt;4000,I4468&lt;=5000),"4000-5000CC",IF(AND(I4468&gt;5000,I4468&lt;=6000),"&gt;5000CC"))))))</f>
        <v>1000-2000CC</v>
      </c>
    </row>
    <row r="4469" spans="1:11" x14ac:dyDescent="0.3">
      <c r="A4469">
        <v>4704</v>
      </c>
      <c r="B4469" t="s">
        <v>161</v>
      </c>
      <c r="C4469" s="10">
        <v>2.68</v>
      </c>
      <c r="D4469" s="3">
        <v>85560</v>
      </c>
      <c r="E4469" t="s">
        <v>12</v>
      </c>
      <c r="F4469" t="s">
        <v>8</v>
      </c>
      <c r="G4469" t="s">
        <v>9</v>
      </c>
      <c r="H4469">
        <v>2011</v>
      </c>
      <c r="I4469">
        <v>1497</v>
      </c>
      <c r="J4469" t="s">
        <v>61</v>
      </c>
      <c r="K4469" t="str">
        <f>IF(AND(I4469&gt;600,I4469&lt;=1000),"600-1000CC",IF(AND(I4469&gt;1000,I4469&lt;=2000),"1000-2000CC",IF(AND(I4469&gt;2000,I4469&lt;=3000),"2000-3000CC",IF(AND(I4469&gt;3000,I4469&lt;=4000),"3000-4000CC",IF(AND(I4469&gt;4000,I4469&lt;=5000),"4000-5000CC",IF(AND(I4469&gt;5000,I4469&lt;=6000),"&gt;5000CC"))))))</f>
        <v>1000-2000CC</v>
      </c>
    </row>
    <row r="4470" spans="1:11" x14ac:dyDescent="0.3">
      <c r="A4470">
        <v>5166</v>
      </c>
      <c r="B4470" t="s">
        <v>936</v>
      </c>
      <c r="C4470" s="10">
        <v>2.68</v>
      </c>
      <c r="D4470" s="3">
        <v>177697</v>
      </c>
      <c r="E4470" t="s">
        <v>7</v>
      </c>
      <c r="F4470" t="s">
        <v>8</v>
      </c>
      <c r="G4470" t="s">
        <v>27</v>
      </c>
      <c r="H4470">
        <v>2012</v>
      </c>
      <c r="I4470">
        <v>1198</v>
      </c>
      <c r="J4470" t="s">
        <v>10</v>
      </c>
      <c r="K4470" t="str">
        <f>IF(AND(I4470&gt;600,I4470&lt;=1000),"600-1000CC",IF(AND(I4470&gt;1000,I4470&lt;=2000),"1000-2000CC",IF(AND(I4470&gt;2000,I4470&lt;=3000),"2000-3000CC",IF(AND(I4470&gt;3000,I4470&lt;=4000),"3000-4000CC",IF(AND(I4470&gt;4000,I4470&lt;=5000),"4000-5000CC",IF(AND(I4470&gt;5000,I4470&lt;=6000),"&gt;5000CC"))))))</f>
        <v>1000-2000CC</v>
      </c>
    </row>
    <row r="4471" spans="1:11" x14ac:dyDescent="0.3">
      <c r="A4471">
        <v>1245</v>
      </c>
      <c r="B4471" t="s">
        <v>665</v>
      </c>
      <c r="C4471" s="10">
        <v>2.67</v>
      </c>
      <c r="D4471" s="3">
        <v>148393</v>
      </c>
      <c r="E4471" t="s">
        <v>7</v>
      </c>
      <c r="F4471" t="s">
        <v>8</v>
      </c>
      <c r="G4471" t="s">
        <v>75</v>
      </c>
      <c r="H4471">
        <v>2014</v>
      </c>
      <c r="I4471">
        <v>2993</v>
      </c>
      <c r="J4471" t="s">
        <v>10</v>
      </c>
      <c r="K4471" t="str">
        <f>IF(AND(I4471&gt;600,I4471&lt;=1000),"600-1000CC",IF(AND(I4471&gt;1000,I4471&lt;=2000),"1000-2000CC",IF(AND(I4471&gt;2000,I4471&lt;=3000),"2000-3000CC",IF(AND(I4471&gt;3000,I4471&lt;=4000),"3000-4000CC",IF(AND(I4471&gt;4000,I4471&lt;=5000),"4000-5000CC",IF(AND(I4471&gt;5000,I4471&lt;=6000),"&gt;5000CC"))))))</f>
        <v>2000-3000CC</v>
      </c>
    </row>
    <row r="4472" spans="1:11" x14ac:dyDescent="0.3">
      <c r="A4472">
        <v>1823</v>
      </c>
      <c r="B4472" t="s">
        <v>1016</v>
      </c>
      <c r="C4472" s="10">
        <v>2.67</v>
      </c>
      <c r="D4472" s="3">
        <v>69852</v>
      </c>
      <c r="E4472" t="s">
        <v>12</v>
      </c>
      <c r="F4472" t="s">
        <v>8</v>
      </c>
      <c r="G4472" t="s">
        <v>9</v>
      </c>
      <c r="H4472">
        <v>2014</v>
      </c>
      <c r="I4472">
        <v>998</v>
      </c>
      <c r="J4472" t="s">
        <v>10</v>
      </c>
      <c r="K4472" t="str">
        <f>IF(AND(I4472&gt;600,I4472&lt;=1000),"600-1000CC",IF(AND(I4472&gt;1000,I4472&lt;=2000),"1000-2000CC",IF(AND(I4472&gt;2000,I4472&lt;=3000),"2000-3000CC",IF(AND(I4472&gt;3000,I4472&lt;=4000),"3000-4000CC",IF(AND(I4472&gt;4000,I4472&lt;=5000),"4000-5000CC",IF(AND(I4472&gt;5000,I4472&lt;=6000),"&gt;5000CC"))))))</f>
        <v>600-1000CC</v>
      </c>
    </row>
    <row r="4473" spans="1:11" x14ac:dyDescent="0.3">
      <c r="A4473">
        <v>2738</v>
      </c>
      <c r="B4473" t="s">
        <v>46</v>
      </c>
      <c r="C4473" s="10">
        <v>2.67</v>
      </c>
      <c r="D4473" s="3">
        <v>7169</v>
      </c>
      <c r="E4473" t="s">
        <v>12</v>
      </c>
      <c r="F4473" t="s">
        <v>8</v>
      </c>
      <c r="G4473" t="s">
        <v>9</v>
      </c>
      <c r="H4473">
        <v>2017</v>
      </c>
      <c r="I4473">
        <v>1462</v>
      </c>
      <c r="J4473" t="s">
        <v>61</v>
      </c>
      <c r="K4473" t="str">
        <f>IF(AND(I4473&gt;600,I4473&lt;=1000),"600-1000CC",IF(AND(I4473&gt;1000,I4473&lt;=2000),"1000-2000CC",IF(AND(I4473&gt;2000,I4473&lt;=3000),"2000-3000CC",IF(AND(I4473&gt;3000,I4473&lt;=4000),"3000-4000CC",IF(AND(I4473&gt;4000,I4473&lt;=5000),"4000-5000CC",IF(AND(I4473&gt;5000,I4473&lt;=6000),"&gt;5000CC"))))))</f>
        <v>1000-2000CC</v>
      </c>
    </row>
    <row r="4474" spans="1:11" x14ac:dyDescent="0.3">
      <c r="A4474">
        <v>2926</v>
      </c>
      <c r="B4474" t="s">
        <v>46</v>
      </c>
      <c r="C4474" s="10">
        <v>2.67</v>
      </c>
      <c r="D4474" s="3">
        <v>26562</v>
      </c>
      <c r="E4474" t="s">
        <v>12</v>
      </c>
      <c r="F4474" t="s">
        <v>8</v>
      </c>
      <c r="G4474" t="s">
        <v>9</v>
      </c>
      <c r="H4474">
        <v>2017</v>
      </c>
      <c r="I4474">
        <v>1199</v>
      </c>
      <c r="J4474" t="s">
        <v>10</v>
      </c>
      <c r="K4474" t="str">
        <f>IF(AND(I4474&gt;600,I4474&lt;=1000),"600-1000CC",IF(AND(I4474&gt;1000,I4474&lt;=2000),"1000-2000CC",IF(AND(I4474&gt;2000,I4474&lt;=3000),"2000-3000CC",IF(AND(I4474&gt;3000,I4474&lt;=4000),"3000-4000CC",IF(AND(I4474&gt;4000,I4474&lt;=5000),"4000-5000CC",IF(AND(I4474&gt;5000,I4474&lt;=6000),"&gt;5000CC"))))))</f>
        <v>1000-2000CC</v>
      </c>
    </row>
    <row r="4475" spans="1:11" x14ac:dyDescent="0.3">
      <c r="A4475">
        <v>5022</v>
      </c>
      <c r="B4475" t="s">
        <v>46</v>
      </c>
      <c r="C4475" s="10">
        <v>2.67</v>
      </c>
      <c r="D4475" s="3">
        <v>73505</v>
      </c>
      <c r="E4475" t="s">
        <v>12</v>
      </c>
      <c r="F4475" t="s">
        <v>8</v>
      </c>
      <c r="G4475" t="s">
        <v>9</v>
      </c>
      <c r="H4475">
        <v>2017</v>
      </c>
      <c r="I4475">
        <v>1197</v>
      </c>
      <c r="J4475" t="s">
        <v>10</v>
      </c>
      <c r="K4475" t="str">
        <f>IF(AND(I4475&gt;600,I4475&lt;=1000),"600-1000CC",IF(AND(I4475&gt;1000,I4475&lt;=2000),"1000-2000CC",IF(AND(I4475&gt;2000,I4475&lt;=3000),"2000-3000CC",IF(AND(I4475&gt;3000,I4475&lt;=4000),"3000-4000CC",IF(AND(I4475&gt;4000,I4475&lt;=5000),"4000-5000CC",IF(AND(I4475&gt;5000,I4475&lt;=6000),"&gt;5000CC"))))))</f>
        <v>1000-2000CC</v>
      </c>
    </row>
    <row r="4476" spans="1:11" x14ac:dyDescent="0.3">
      <c r="A4476">
        <v>5380</v>
      </c>
      <c r="B4476" t="s">
        <v>968</v>
      </c>
      <c r="C4476" s="10">
        <v>2.67</v>
      </c>
      <c r="D4476" s="3">
        <v>71000</v>
      </c>
      <c r="E4476" t="s">
        <v>12</v>
      </c>
      <c r="F4476" t="s">
        <v>8</v>
      </c>
      <c r="G4476" t="s">
        <v>27</v>
      </c>
      <c r="H4476">
        <v>2010</v>
      </c>
      <c r="I4476">
        <v>2982</v>
      </c>
      <c r="J4476" t="s">
        <v>10</v>
      </c>
      <c r="K4476" t="str">
        <f>IF(AND(I4476&gt;600,I4476&lt;=1000),"600-1000CC",IF(AND(I4476&gt;1000,I4476&lt;=2000),"1000-2000CC",IF(AND(I4476&gt;2000,I4476&lt;=3000),"2000-3000CC",IF(AND(I4476&gt;3000,I4476&lt;=4000),"3000-4000CC",IF(AND(I4476&gt;4000,I4476&lt;=5000),"4000-5000CC",IF(AND(I4476&gt;5000,I4476&lt;=6000),"&gt;5000CC"))))))</f>
        <v>2000-3000CC</v>
      </c>
    </row>
    <row r="4477" spans="1:11" x14ac:dyDescent="0.3">
      <c r="A4477">
        <v>485</v>
      </c>
      <c r="B4477" t="s">
        <v>240</v>
      </c>
      <c r="C4477" s="10">
        <v>2.66</v>
      </c>
      <c r="D4477" s="3">
        <v>80000</v>
      </c>
      <c r="E4477" t="s">
        <v>12</v>
      </c>
      <c r="F4477" t="s">
        <v>8</v>
      </c>
      <c r="G4477" t="s">
        <v>9</v>
      </c>
      <c r="H4477">
        <v>2007</v>
      </c>
      <c r="I4477">
        <v>1493</v>
      </c>
      <c r="J4477" t="s">
        <v>10</v>
      </c>
      <c r="K4477" t="str">
        <f>IF(AND(I4477&gt;600,I4477&lt;=1000),"600-1000CC",IF(AND(I4477&gt;1000,I4477&lt;=2000),"1000-2000CC",IF(AND(I4477&gt;2000,I4477&lt;=3000),"2000-3000CC",IF(AND(I4477&gt;3000,I4477&lt;=4000),"3000-4000CC",IF(AND(I4477&gt;4000,I4477&lt;=5000),"4000-5000CC",IF(AND(I4477&gt;5000,I4477&lt;=6000),"&gt;5000CC"))))))</f>
        <v>1000-2000CC</v>
      </c>
    </row>
    <row r="4478" spans="1:11" x14ac:dyDescent="0.3">
      <c r="A4478">
        <v>3236</v>
      </c>
      <c r="B4478" t="s">
        <v>198</v>
      </c>
      <c r="C4478" s="10">
        <v>2.66</v>
      </c>
      <c r="D4478" s="3">
        <v>56290</v>
      </c>
      <c r="E4478" t="s">
        <v>12</v>
      </c>
      <c r="F4478" t="s">
        <v>8</v>
      </c>
      <c r="G4478" t="s">
        <v>9</v>
      </c>
      <c r="H4478">
        <v>2015</v>
      </c>
      <c r="I4478">
        <v>1248</v>
      </c>
      <c r="J4478" t="s">
        <v>10</v>
      </c>
      <c r="K4478" t="str">
        <f>IF(AND(I4478&gt;600,I4478&lt;=1000),"600-1000CC",IF(AND(I4478&gt;1000,I4478&lt;=2000),"1000-2000CC",IF(AND(I4478&gt;2000,I4478&lt;=3000),"2000-3000CC",IF(AND(I4478&gt;3000,I4478&lt;=4000),"3000-4000CC",IF(AND(I4478&gt;4000,I4478&lt;=5000),"4000-5000CC",IF(AND(I4478&gt;5000,I4478&lt;=6000),"&gt;5000CC"))))))</f>
        <v>1000-2000CC</v>
      </c>
    </row>
    <row r="4479" spans="1:11" x14ac:dyDescent="0.3">
      <c r="A4479">
        <v>3372</v>
      </c>
      <c r="B4479" t="s">
        <v>170</v>
      </c>
      <c r="C4479" s="10">
        <v>2.66</v>
      </c>
      <c r="D4479" s="3">
        <v>110000</v>
      </c>
      <c r="E4479" t="s">
        <v>7</v>
      </c>
      <c r="F4479" t="s">
        <v>8</v>
      </c>
      <c r="G4479" t="s">
        <v>27</v>
      </c>
      <c r="H4479">
        <v>2013</v>
      </c>
      <c r="I4479">
        <v>2499</v>
      </c>
      <c r="J4479" t="s">
        <v>10</v>
      </c>
      <c r="K4479" t="str">
        <f>IF(AND(I4479&gt;600,I4479&lt;=1000),"600-1000CC",IF(AND(I4479&gt;1000,I4479&lt;=2000),"1000-2000CC",IF(AND(I4479&gt;2000,I4479&lt;=3000),"2000-3000CC",IF(AND(I4479&gt;3000,I4479&lt;=4000),"3000-4000CC",IF(AND(I4479&gt;4000,I4479&lt;=5000),"4000-5000CC",IF(AND(I4479&gt;5000,I4479&lt;=6000),"&gt;5000CC"))))))</f>
        <v>2000-3000CC</v>
      </c>
    </row>
    <row r="4480" spans="1:11" x14ac:dyDescent="0.3">
      <c r="A4480">
        <v>3451</v>
      </c>
      <c r="B4480" t="s">
        <v>257</v>
      </c>
      <c r="C4480" s="10">
        <v>2.66</v>
      </c>
      <c r="D4480" s="3">
        <v>97095</v>
      </c>
      <c r="E4480" t="s">
        <v>7</v>
      </c>
      <c r="F4480" t="s">
        <v>8</v>
      </c>
      <c r="G4480" t="s">
        <v>75</v>
      </c>
      <c r="H4480">
        <v>2012</v>
      </c>
      <c r="I4480">
        <v>2179</v>
      </c>
      <c r="J4480" t="s">
        <v>10</v>
      </c>
      <c r="K4480" t="str">
        <f>IF(AND(I4480&gt;600,I4480&lt;=1000),"600-1000CC",IF(AND(I4480&gt;1000,I4480&lt;=2000),"1000-2000CC",IF(AND(I4480&gt;2000,I4480&lt;=3000),"2000-3000CC",IF(AND(I4480&gt;3000,I4480&lt;=4000),"3000-4000CC",IF(AND(I4480&gt;4000,I4480&lt;=5000),"4000-5000CC",IF(AND(I4480&gt;5000,I4480&lt;=6000),"&gt;5000CC"))))))</f>
        <v>2000-3000CC</v>
      </c>
    </row>
    <row r="4481" spans="1:11" x14ac:dyDescent="0.3">
      <c r="A4481">
        <v>4193</v>
      </c>
      <c r="B4481" t="s">
        <v>1617</v>
      </c>
      <c r="C4481" s="10">
        <v>2.66</v>
      </c>
      <c r="D4481" s="3">
        <v>159511</v>
      </c>
      <c r="E4481" t="s">
        <v>7</v>
      </c>
      <c r="F4481" t="s">
        <v>8</v>
      </c>
      <c r="G4481" t="s">
        <v>27</v>
      </c>
      <c r="H4481">
        <v>2013</v>
      </c>
      <c r="I4481">
        <v>1998</v>
      </c>
      <c r="J4481" t="s">
        <v>10</v>
      </c>
      <c r="K4481" t="str">
        <f>IF(AND(I4481&gt;600,I4481&lt;=1000),"600-1000CC",IF(AND(I4481&gt;1000,I4481&lt;=2000),"1000-2000CC",IF(AND(I4481&gt;2000,I4481&lt;=3000),"2000-3000CC",IF(AND(I4481&gt;3000,I4481&lt;=4000),"3000-4000CC",IF(AND(I4481&gt;4000,I4481&lt;=5000),"4000-5000CC",IF(AND(I4481&gt;5000,I4481&lt;=6000),"&gt;5000CC"))))))</f>
        <v>1000-2000CC</v>
      </c>
    </row>
    <row r="4482" spans="1:11" x14ac:dyDescent="0.3">
      <c r="A4482">
        <v>1048</v>
      </c>
      <c r="B4482" t="s">
        <v>755</v>
      </c>
      <c r="C4482" s="10">
        <v>2.65</v>
      </c>
      <c r="D4482" s="3">
        <v>134698</v>
      </c>
      <c r="E4482" t="s">
        <v>7</v>
      </c>
      <c r="F4482" t="s">
        <v>8</v>
      </c>
      <c r="G4482" t="s">
        <v>9</v>
      </c>
      <c r="H4482">
        <v>2013</v>
      </c>
      <c r="I4482">
        <v>1197</v>
      </c>
      <c r="J4482" t="s">
        <v>10</v>
      </c>
      <c r="K4482" t="str">
        <f>IF(AND(I4482&gt;600,I4482&lt;=1000),"600-1000CC",IF(AND(I4482&gt;1000,I4482&lt;=2000),"1000-2000CC",IF(AND(I4482&gt;2000,I4482&lt;=3000),"2000-3000CC",IF(AND(I4482&gt;3000,I4482&lt;=4000),"3000-4000CC",IF(AND(I4482&gt;4000,I4482&lt;=5000),"4000-5000CC",IF(AND(I4482&gt;5000,I4482&lt;=6000),"&gt;5000CC"))))))</f>
        <v>1000-2000CC</v>
      </c>
    </row>
    <row r="4483" spans="1:11" x14ac:dyDescent="0.3">
      <c r="A4483">
        <v>1451</v>
      </c>
      <c r="B4483" t="s">
        <v>854</v>
      </c>
      <c r="C4483" s="10">
        <v>2.65</v>
      </c>
      <c r="D4483" s="3">
        <v>25000</v>
      </c>
      <c r="E4483" t="s">
        <v>12</v>
      </c>
      <c r="F4483" t="s">
        <v>8</v>
      </c>
      <c r="G4483" t="s">
        <v>9</v>
      </c>
      <c r="H4483">
        <v>2012</v>
      </c>
      <c r="I4483">
        <v>1995</v>
      </c>
      <c r="J4483" t="s">
        <v>127</v>
      </c>
      <c r="K4483" t="str">
        <f>IF(AND(I4483&gt;600,I4483&lt;=1000),"600-1000CC",IF(AND(I4483&gt;1000,I4483&lt;=2000),"1000-2000CC",IF(AND(I4483&gt;2000,I4483&lt;=3000),"2000-3000CC",IF(AND(I4483&gt;3000,I4483&lt;=4000),"3000-4000CC",IF(AND(I4483&gt;4000,I4483&lt;=5000),"4000-5000CC",IF(AND(I4483&gt;5000,I4483&lt;=6000),"&gt;5000CC"))))))</f>
        <v>1000-2000CC</v>
      </c>
    </row>
    <row r="4484" spans="1:11" x14ac:dyDescent="0.3">
      <c r="A4484">
        <v>1458</v>
      </c>
      <c r="B4484" t="s">
        <v>894</v>
      </c>
      <c r="C4484" s="10">
        <v>2.65</v>
      </c>
      <c r="D4484" s="3">
        <v>68000</v>
      </c>
      <c r="E4484" t="s">
        <v>12</v>
      </c>
      <c r="F4484" t="s">
        <v>8</v>
      </c>
      <c r="G4484" t="s">
        <v>9</v>
      </c>
      <c r="H4484">
        <v>2013</v>
      </c>
      <c r="I4484">
        <v>1950</v>
      </c>
      <c r="J4484" t="s">
        <v>10</v>
      </c>
      <c r="K4484" t="str">
        <f>IF(AND(I4484&gt;600,I4484&lt;=1000),"600-1000CC",IF(AND(I4484&gt;1000,I4484&lt;=2000),"1000-2000CC",IF(AND(I4484&gt;2000,I4484&lt;=3000),"2000-3000CC",IF(AND(I4484&gt;3000,I4484&lt;=4000),"3000-4000CC",IF(AND(I4484&gt;4000,I4484&lt;=5000),"4000-5000CC",IF(AND(I4484&gt;5000,I4484&lt;=6000),"&gt;5000CC"))))))</f>
        <v>1000-2000CC</v>
      </c>
    </row>
    <row r="4485" spans="1:11" x14ac:dyDescent="0.3">
      <c r="A4485">
        <v>1857</v>
      </c>
      <c r="B4485" t="s">
        <v>358</v>
      </c>
      <c r="C4485" s="10">
        <v>2.65</v>
      </c>
      <c r="D4485" s="3">
        <v>100000</v>
      </c>
      <c r="E4485" t="s">
        <v>7</v>
      </c>
      <c r="F4485" t="s">
        <v>8</v>
      </c>
      <c r="G4485" t="s">
        <v>75</v>
      </c>
      <c r="H4485">
        <v>2007</v>
      </c>
      <c r="I4485">
        <v>1086</v>
      </c>
      <c r="J4485" t="s">
        <v>10</v>
      </c>
      <c r="K4485" t="str">
        <f>IF(AND(I4485&gt;600,I4485&lt;=1000),"600-1000CC",IF(AND(I4485&gt;1000,I4485&lt;=2000),"1000-2000CC",IF(AND(I4485&gt;2000,I4485&lt;=3000),"2000-3000CC",IF(AND(I4485&gt;3000,I4485&lt;=4000),"3000-4000CC",IF(AND(I4485&gt;4000,I4485&lt;=5000),"4000-5000CC",IF(AND(I4485&gt;5000,I4485&lt;=6000),"&gt;5000CC"))))))</f>
        <v>1000-2000CC</v>
      </c>
    </row>
    <row r="4486" spans="1:11" x14ac:dyDescent="0.3">
      <c r="A4486">
        <v>1914</v>
      </c>
      <c r="B4486" t="s">
        <v>505</v>
      </c>
      <c r="C4486" s="10">
        <v>2.65</v>
      </c>
      <c r="D4486" s="3">
        <v>79000</v>
      </c>
      <c r="E4486" t="s">
        <v>12</v>
      </c>
      <c r="F4486" t="s">
        <v>8</v>
      </c>
      <c r="G4486" t="s">
        <v>9</v>
      </c>
      <c r="H4486">
        <v>2010</v>
      </c>
      <c r="I4486">
        <v>2179</v>
      </c>
      <c r="J4486" t="s">
        <v>61</v>
      </c>
      <c r="K4486" t="str">
        <f>IF(AND(I4486&gt;600,I4486&lt;=1000),"600-1000CC",IF(AND(I4486&gt;1000,I4486&lt;=2000),"1000-2000CC",IF(AND(I4486&gt;2000,I4486&lt;=3000),"2000-3000CC",IF(AND(I4486&gt;3000,I4486&lt;=4000),"3000-4000CC",IF(AND(I4486&gt;4000,I4486&lt;=5000),"4000-5000CC",IF(AND(I4486&gt;5000,I4486&lt;=6000),"&gt;5000CC"))))))</f>
        <v>2000-3000CC</v>
      </c>
    </row>
    <row r="4487" spans="1:11" x14ac:dyDescent="0.3">
      <c r="A4487">
        <v>2138</v>
      </c>
      <c r="B4487" t="s">
        <v>232</v>
      </c>
      <c r="C4487" s="10">
        <v>2.65</v>
      </c>
      <c r="D4487" s="3">
        <v>85000</v>
      </c>
      <c r="E4487" t="s">
        <v>12</v>
      </c>
      <c r="F4487" t="s">
        <v>8</v>
      </c>
      <c r="G4487" t="s">
        <v>27</v>
      </c>
      <c r="H4487">
        <v>2012</v>
      </c>
      <c r="I4487">
        <v>999</v>
      </c>
      <c r="J4487" t="s">
        <v>10</v>
      </c>
      <c r="K4487" t="str">
        <f>IF(AND(I4487&gt;600,I4487&lt;=1000),"600-1000CC",IF(AND(I4487&gt;1000,I4487&lt;=2000),"1000-2000CC",IF(AND(I4487&gt;2000,I4487&lt;=3000),"2000-3000CC",IF(AND(I4487&gt;3000,I4487&lt;=4000),"3000-4000CC",IF(AND(I4487&gt;4000,I4487&lt;=5000),"4000-5000CC",IF(AND(I4487&gt;5000,I4487&lt;=6000),"&gt;5000CC"))))))</f>
        <v>600-1000CC</v>
      </c>
    </row>
    <row r="4488" spans="1:11" x14ac:dyDescent="0.3">
      <c r="A4488">
        <v>2206</v>
      </c>
      <c r="B4488" t="s">
        <v>503</v>
      </c>
      <c r="C4488" s="10">
        <v>2.65</v>
      </c>
      <c r="D4488" s="3">
        <v>59632</v>
      </c>
      <c r="E4488" t="s">
        <v>12</v>
      </c>
      <c r="F4488" t="s">
        <v>8</v>
      </c>
      <c r="G4488" t="s">
        <v>9</v>
      </c>
      <c r="H4488">
        <v>2012</v>
      </c>
      <c r="I4488">
        <v>1248</v>
      </c>
      <c r="J4488" t="s">
        <v>10</v>
      </c>
      <c r="K4488" t="str">
        <f>IF(AND(I4488&gt;600,I4488&lt;=1000),"600-1000CC",IF(AND(I4488&gt;1000,I4488&lt;=2000),"1000-2000CC",IF(AND(I4488&gt;2000,I4488&lt;=3000),"2000-3000CC",IF(AND(I4488&gt;3000,I4488&lt;=4000),"3000-4000CC",IF(AND(I4488&gt;4000,I4488&lt;=5000),"4000-5000CC",IF(AND(I4488&gt;5000,I4488&lt;=6000),"&gt;5000CC"))))))</f>
        <v>1000-2000CC</v>
      </c>
    </row>
    <row r="4489" spans="1:11" x14ac:dyDescent="0.3">
      <c r="A4489">
        <v>2613</v>
      </c>
      <c r="B4489" t="s">
        <v>1296</v>
      </c>
      <c r="C4489" s="10">
        <v>2.65</v>
      </c>
      <c r="D4489" s="3">
        <v>120000</v>
      </c>
      <c r="E4489" t="s">
        <v>7</v>
      </c>
      <c r="F4489" t="s">
        <v>8</v>
      </c>
      <c r="G4489" t="s">
        <v>27</v>
      </c>
      <c r="H4489">
        <v>2013</v>
      </c>
      <c r="I4489">
        <v>1396</v>
      </c>
      <c r="J4489" t="s">
        <v>10</v>
      </c>
      <c r="K4489" t="str">
        <f>IF(AND(I4489&gt;600,I4489&lt;=1000),"600-1000CC",IF(AND(I4489&gt;1000,I4489&lt;=2000),"1000-2000CC",IF(AND(I4489&gt;2000,I4489&lt;=3000),"2000-3000CC",IF(AND(I4489&gt;3000,I4489&lt;=4000),"3000-4000CC",IF(AND(I4489&gt;4000,I4489&lt;=5000),"4000-5000CC",IF(AND(I4489&gt;5000,I4489&lt;=6000),"&gt;5000CC"))))))</f>
        <v>1000-2000CC</v>
      </c>
    </row>
    <row r="4490" spans="1:11" x14ac:dyDescent="0.3">
      <c r="A4490">
        <v>3661</v>
      </c>
      <c r="B4490" t="s">
        <v>561</v>
      </c>
      <c r="C4490" s="10">
        <v>2.65</v>
      </c>
      <c r="D4490" s="3">
        <v>80000</v>
      </c>
      <c r="E4490" t="s">
        <v>7</v>
      </c>
      <c r="F4490" t="s">
        <v>8</v>
      </c>
      <c r="G4490" t="s">
        <v>9</v>
      </c>
      <c r="H4490">
        <v>2013</v>
      </c>
      <c r="I4490">
        <v>1582</v>
      </c>
      <c r="J4490" t="s">
        <v>10</v>
      </c>
      <c r="K4490" t="str">
        <f>IF(AND(I4490&gt;600,I4490&lt;=1000),"600-1000CC",IF(AND(I4490&gt;1000,I4490&lt;=2000),"1000-2000CC",IF(AND(I4490&gt;2000,I4490&lt;=3000),"2000-3000CC",IF(AND(I4490&gt;3000,I4490&lt;=4000),"3000-4000CC",IF(AND(I4490&gt;4000,I4490&lt;=5000),"4000-5000CC",IF(AND(I4490&gt;5000,I4490&lt;=6000),"&gt;5000CC"))))))</f>
        <v>1000-2000CC</v>
      </c>
    </row>
    <row r="4491" spans="1:11" x14ac:dyDescent="0.3">
      <c r="A4491">
        <v>4229</v>
      </c>
      <c r="B4491" t="s">
        <v>1712</v>
      </c>
      <c r="C4491" s="10">
        <v>2.65</v>
      </c>
      <c r="D4491" s="3">
        <v>123445</v>
      </c>
      <c r="E4491" t="s">
        <v>12</v>
      </c>
      <c r="F4491" t="s">
        <v>13</v>
      </c>
      <c r="G4491" t="s">
        <v>9</v>
      </c>
      <c r="H4491">
        <v>2012</v>
      </c>
      <c r="I4491">
        <v>1991</v>
      </c>
      <c r="J4491" t="s">
        <v>10</v>
      </c>
      <c r="K4491" t="str">
        <f>IF(AND(I4491&gt;600,I4491&lt;=1000),"600-1000CC",IF(AND(I4491&gt;1000,I4491&lt;=2000),"1000-2000CC",IF(AND(I4491&gt;2000,I4491&lt;=3000),"2000-3000CC",IF(AND(I4491&gt;3000,I4491&lt;=4000),"3000-4000CC",IF(AND(I4491&gt;4000,I4491&lt;=5000),"4000-5000CC",IF(AND(I4491&gt;5000,I4491&lt;=6000),"&gt;5000CC"))))))</f>
        <v>1000-2000CC</v>
      </c>
    </row>
    <row r="4492" spans="1:11" x14ac:dyDescent="0.3">
      <c r="A4492">
        <v>5397</v>
      </c>
      <c r="B4492" t="s">
        <v>354</v>
      </c>
      <c r="C4492" s="10">
        <v>2.65</v>
      </c>
      <c r="D4492" s="3">
        <v>18570</v>
      </c>
      <c r="E4492" t="s">
        <v>12</v>
      </c>
      <c r="F4492" t="s">
        <v>8</v>
      </c>
      <c r="G4492" t="s">
        <v>9</v>
      </c>
      <c r="H4492">
        <v>2016</v>
      </c>
      <c r="I4492">
        <v>1248</v>
      </c>
      <c r="J4492" t="s">
        <v>10</v>
      </c>
      <c r="K4492" t="str">
        <f>IF(AND(I4492&gt;600,I4492&lt;=1000),"600-1000CC",IF(AND(I4492&gt;1000,I4492&lt;=2000),"1000-2000CC",IF(AND(I4492&gt;2000,I4492&lt;=3000),"2000-3000CC",IF(AND(I4492&gt;3000,I4492&lt;=4000),"3000-4000CC",IF(AND(I4492&gt;4000,I4492&lt;=5000),"4000-5000CC",IF(AND(I4492&gt;5000,I4492&lt;=6000),"&gt;5000CC"))))))</f>
        <v>1000-2000CC</v>
      </c>
    </row>
    <row r="4493" spans="1:11" x14ac:dyDescent="0.3">
      <c r="A4493">
        <v>617</v>
      </c>
      <c r="B4493" t="s">
        <v>375</v>
      </c>
      <c r="C4493" s="10">
        <v>2.64</v>
      </c>
      <c r="D4493" s="3">
        <v>80502</v>
      </c>
      <c r="E4493" t="s">
        <v>12</v>
      </c>
      <c r="F4493" t="s">
        <v>8</v>
      </c>
      <c r="G4493" t="s">
        <v>75</v>
      </c>
      <c r="H4493">
        <v>2011</v>
      </c>
      <c r="I4493">
        <v>1368</v>
      </c>
      <c r="J4493" t="s">
        <v>10</v>
      </c>
      <c r="K4493" t="str">
        <f>IF(AND(I4493&gt;600,I4493&lt;=1000),"600-1000CC",IF(AND(I4493&gt;1000,I4493&lt;=2000),"1000-2000CC",IF(AND(I4493&gt;2000,I4493&lt;=3000),"2000-3000CC",IF(AND(I4493&gt;3000,I4493&lt;=4000),"3000-4000CC",IF(AND(I4493&gt;4000,I4493&lt;=5000),"4000-5000CC",IF(AND(I4493&gt;5000,I4493&lt;=6000),"&gt;5000CC"))))))</f>
        <v>1000-2000CC</v>
      </c>
    </row>
    <row r="4494" spans="1:11" x14ac:dyDescent="0.3">
      <c r="A4494">
        <v>1911</v>
      </c>
      <c r="B4494" t="s">
        <v>375</v>
      </c>
      <c r="C4494" s="10">
        <v>2.64</v>
      </c>
      <c r="D4494" s="3">
        <v>80502</v>
      </c>
      <c r="E4494" t="s">
        <v>12</v>
      </c>
      <c r="F4494" t="s">
        <v>8</v>
      </c>
      <c r="G4494" t="s">
        <v>75</v>
      </c>
      <c r="H4494">
        <v>2011</v>
      </c>
      <c r="I4494">
        <v>1198</v>
      </c>
      <c r="J4494" t="s">
        <v>10</v>
      </c>
      <c r="K4494" t="str">
        <f>IF(AND(I4494&gt;600,I4494&lt;=1000),"600-1000CC",IF(AND(I4494&gt;1000,I4494&lt;=2000),"1000-2000CC",IF(AND(I4494&gt;2000,I4494&lt;=3000),"2000-3000CC",IF(AND(I4494&gt;3000,I4494&lt;=4000),"3000-4000CC",IF(AND(I4494&gt;4000,I4494&lt;=5000),"4000-5000CC",IF(AND(I4494&gt;5000,I4494&lt;=6000),"&gt;5000CC"))))))</f>
        <v>1000-2000CC</v>
      </c>
    </row>
    <row r="4495" spans="1:11" x14ac:dyDescent="0.3">
      <c r="A4495">
        <v>3006</v>
      </c>
      <c r="B4495" t="s">
        <v>46</v>
      </c>
      <c r="C4495" s="10">
        <v>2.64</v>
      </c>
      <c r="D4495" s="3">
        <v>52254</v>
      </c>
      <c r="E4495" t="s">
        <v>12</v>
      </c>
      <c r="F4495" t="s">
        <v>8</v>
      </c>
      <c r="G4495" t="s">
        <v>9</v>
      </c>
      <c r="H4495">
        <v>2018</v>
      </c>
      <c r="I4495">
        <v>1198</v>
      </c>
      <c r="J4495" t="s">
        <v>10</v>
      </c>
      <c r="K4495" t="str">
        <f>IF(AND(I4495&gt;600,I4495&lt;=1000),"600-1000CC",IF(AND(I4495&gt;1000,I4495&lt;=2000),"1000-2000CC",IF(AND(I4495&gt;2000,I4495&lt;=3000),"2000-3000CC",IF(AND(I4495&gt;3000,I4495&lt;=4000),"3000-4000CC",IF(AND(I4495&gt;4000,I4495&lt;=5000),"4000-5000CC",IF(AND(I4495&gt;5000,I4495&lt;=6000),"&gt;5000CC"))))))</f>
        <v>1000-2000CC</v>
      </c>
    </row>
    <row r="4496" spans="1:11" x14ac:dyDescent="0.3">
      <c r="A4496">
        <v>4807</v>
      </c>
      <c r="B4496" t="s">
        <v>33</v>
      </c>
      <c r="C4496" s="10">
        <v>2.64</v>
      </c>
      <c r="D4496" s="3">
        <v>31951</v>
      </c>
      <c r="E4496" t="s">
        <v>12</v>
      </c>
      <c r="F4496" t="s">
        <v>8</v>
      </c>
      <c r="G4496" t="s">
        <v>27</v>
      </c>
      <c r="H4496">
        <v>2016</v>
      </c>
      <c r="I4496">
        <v>1197</v>
      </c>
      <c r="J4496" t="s">
        <v>10</v>
      </c>
      <c r="K4496" t="str">
        <f>IF(AND(I4496&gt;600,I4496&lt;=1000),"600-1000CC",IF(AND(I4496&gt;1000,I4496&lt;=2000),"1000-2000CC",IF(AND(I4496&gt;2000,I4496&lt;=3000),"2000-3000CC",IF(AND(I4496&gt;3000,I4496&lt;=4000),"3000-4000CC",IF(AND(I4496&gt;4000,I4496&lt;=5000),"4000-5000CC",IF(AND(I4496&gt;5000,I4496&lt;=6000),"&gt;5000CC"))))))</f>
        <v>1000-2000CC</v>
      </c>
    </row>
    <row r="4497" spans="1:11" x14ac:dyDescent="0.3">
      <c r="A4497">
        <v>3186</v>
      </c>
      <c r="B4497" t="s">
        <v>79</v>
      </c>
      <c r="C4497" s="10">
        <v>2.63</v>
      </c>
      <c r="D4497" s="3">
        <v>34794</v>
      </c>
      <c r="E4497" t="s">
        <v>12</v>
      </c>
      <c r="F4497" t="s">
        <v>8</v>
      </c>
      <c r="G4497" t="s">
        <v>9</v>
      </c>
      <c r="H4497">
        <v>2014</v>
      </c>
      <c r="I4497">
        <v>1498</v>
      </c>
      <c r="J4497" t="s">
        <v>10</v>
      </c>
      <c r="K4497" t="str">
        <f>IF(AND(I4497&gt;600,I4497&lt;=1000),"600-1000CC",IF(AND(I4497&gt;1000,I4497&lt;=2000),"1000-2000CC",IF(AND(I4497&gt;2000,I4497&lt;=3000),"2000-3000CC",IF(AND(I4497&gt;3000,I4497&lt;=4000),"3000-4000CC",IF(AND(I4497&gt;4000,I4497&lt;=5000),"4000-5000CC",IF(AND(I4497&gt;5000,I4497&lt;=6000),"&gt;5000CC"))))))</f>
        <v>1000-2000CC</v>
      </c>
    </row>
    <row r="4498" spans="1:11" x14ac:dyDescent="0.3">
      <c r="A4498">
        <v>3215</v>
      </c>
      <c r="B4498" t="s">
        <v>448</v>
      </c>
      <c r="C4498" s="10">
        <v>2.63</v>
      </c>
      <c r="D4498" s="3">
        <v>60162</v>
      </c>
      <c r="E4498" t="s">
        <v>12</v>
      </c>
      <c r="F4498" t="s">
        <v>8</v>
      </c>
      <c r="G4498" t="s">
        <v>9</v>
      </c>
      <c r="H4498">
        <v>2013</v>
      </c>
      <c r="I4498">
        <v>799</v>
      </c>
      <c r="J4498" t="s">
        <v>10</v>
      </c>
      <c r="K4498" t="str">
        <f>IF(AND(I4498&gt;600,I4498&lt;=1000),"600-1000CC",IF(AND(I4498&gt;1000,I4498&lt;=2000),"1000-2000CC",IF(AND(I4498&gt;2000,I4498&lt;=3000),"2000-3000CC",IF(AND(I4498&gt;3000,I4498&lt;=4000),"3000-4000CC",IF(AND(I4498&gt;4000,I4498&lt;=5000),"4000-5000CC",IF(AND(I4498&gt;5000,I4498&lt;=6000),"&gt;5000CC"))))))</f>
        <v>600-1000CC</v>
      </c>
    </row>
    <row r="4499" spans="1:11" x14ac:dyDescent="0.3">
      <c r="A4499">
        <v>4330</v>
      </c>
      <c r="B4499" t="s">
        <v>79</v>
      </c>
      <c r="C4499" s="10">
        <v>2.62</v>
      </c>
      <c r="D4499" s="3">
        <v>34438</v>
      </c>
      <c r="E4499" t="s">
        <v>12</v>
      </c>
      <c r="F4499" t="s">
        <v>8</v>
      </c>
      <c r="G4499" t="s">
        <v>27</v>
      </c>
      <c r="H4499">
        <v>2014</v>
      </c>
      <c r="I4499">
        <v>1364</v>
      </c>
      <c r="J4499" t="s">
        <v>10</v>
      </c>
      <c r="K4499" t="str">
        <f>IF(AND(I4499&gt;600,I4499&lt;=1000),"600-1000CC",IF(AND(I4499&gt;1000,I4499&lt;=2000),"1000-2000CC",IF(AND(I4499&gt;2000,I4499&lt;=3000),"2000-3000CC",IF(AND(I4499&gt;3000,I4499&lt;=4000),"3000-4000CC",IF(AND(I4499&gt;4000,I4499&lt;=5000),"4000-5000CC",IF(AND(I4499&gt;5000,I4499&lt;=6000),"&gt;5000CC"))))))</f>
        <v>1000-2000CC</v>
      </c>
    </row>
    <row r="4500" spans="1:11" x14ac:dyDescent="0.3">
      <c r="A4500">
        <v>118</v>
      </c>
      <c r="B4500" t="s">
        <v>124</v>
      </c>
      <c r="C4500" s="10">
        <v>2.61</v>
      </c>
      <c r="D4500" s="3">
        <v>120000</v>
      </c>
      <c r="E4500" t="s">
        <v>12</v>
      </c>
      <c r="F4500" t="s">
        <v>8</v>
      </c>
      <c r="G4500" t="s">
        <v>27</v>
      </c>
      <c r="H4500">
        <v>2012</v>
      </c>
      <c r="I4500">
        <v>1086</v>
      </c>
      <c r="J4500" t="s">
        <v>10</v>
      </c>
      <c r="K4500" t="str">
        <f>IF(AND(I4500&gt;600,I4500&lt;=1000),"600-1000CC",IF(AND(I4500&gt;1000,I4500&lt;=2000),"1000-2000CC",IF(AND(I4500&gt;2000,I4500&lt;=3000),"2000-3000CC",IF(AND(I4500&gt;3000,I4500&lt;=4000),"3000-4000CC",IF(AND(I4500&gt;4000,I4500&lt;=5000),"4000-5000CC",IF(AND(I4500&gt;5000,I4500&lt;=6000),"&gt;5000CC"))))))</f>
        <v>1000-2000CC</v>
      </c>
    </row>
    <row r="4501" spans="1:11" x14ac:dyDescent="0.3">
      <c r="A4501">
        <v>2094</v>
      </c>
      <c r="B4501" t="s">
        <v>1105</v>
      </c>
      <c r="C4501" s="10">
        <v>2.61</v>
      </c>
      <c r="D4501" s="3">
        <v>120000</v>
      </c>
      <c r="E4501" t="s">
        <v>372</v>
      </c>
      <c r="F4501" t="s">
        <v>8</v>
      </c>
      <c r="G4501" t="s">
        <v>27</v>
      </c>
      <c r="H4501">
        <v>2014</v>
      </c>
      <c r="I4501">
        <v>1396</v>
      </c>
      <c r="J4501" t="s">
        <v>10</v>
      </c>
      <c r="K4501" t="str">
        <f>IF(AND(I4501&gt;600,I4501&lt;=1000),"600-1000CC",IF(AND(I4501&gt;1000,I4501&lt;=2000),"1000-2000CC",IF(AND(I4501&gt;2000,I4501&lt;=3000),"2000-3000CC",IF(AND(I4501&gt;3000,I4501&lt;=4000),"3000-4000CC",IF(AND(I4501&gt;4000,I4501&lt;=5000),"4000-5000CC",IF(AND(I4501&gt;5000,I4501&lt;=6000),"&gt;5000CC"))))))</f>
        <v>1000-2000CC</v>
      </c>
    </row>
    <row r="4502" spans="1:11" x14ac:dyDescent="0.3">
      <c r="A4502">
        <v>4989</v>
      </c>
      <c r="B4502" t="s">
        <v>232</v>
      </c>
      <c r="C4502" s="10">
        <v>2.61</v>
      </c>
      <c r="D4502" s="3">
        <v>69843</v>
      </c>
      <c r="E4502" t="s">
        <v>12</v>
      </c>
      <c r="F4502" t="s">
        <v>8</v>
      </c>
      <c r="G4502" t="s">
        <v>27</v>
      </c>
      <c r="H4502">
        <v>2014</v>
      </c>
      <c r="I4502">
        <v>1197</v>
      </c>
      <c r="J4502" t="s">
        <v>10</v>
      </c>
      <c r="K4502" t="str">
        <f>IF(AND(I4502&gt;600,I4502&lt;=1000),"600-1000CC",IF(AND(I4502&gt;1000,I4502&lt;=2000),"1000-2000CC",IF(AND(I4502&gt;2000,I4502&lt;=3000),"2000-3000CC",IF(AND(I4502&gt;3000,I4502&lt;=4000),"3000-4000CC",IF(AND(I4502&gt;4000,I4502&lt;=5000),"4000-5000CC",IF(AND(I4502&gt;5000,I4502&lt;=6000),"&gt;5000CC"))))))</f>
        <v>1000-2000CC</v>
      </c>
    </row>
    <row r="4503" spans="1:11" x14ac:dyDescent="0.3">
      <c r="A4503">
        <v>35</v>
      </c>
      <c r="B4503" t="s">
        <v>47</v>
      </c>
      <c r="C4503" s="10">
        <v>2.6</v>
      </c>
      <c r="D4503" s="3">
        <v>32681</v>
      </c>
      <c r="E4503" t="s">
        <v>12</v>
      </c>
      <c r="F4503" t="s">
        <v>8</v>
      </c>
      <c r="G4503" t="s">
        <v>9</v>
      </c>
      <c r="H4503">
        <v>2016</v>
      </c>
      <c r="I4503">
        <v>799</v>
      </c>
      <c r="J4503" t="s">
        <v>10</v>
      </c>
      <c r="K4503" t="str">
        <f>IF(AND(I4503&gt;600,I4503&lt;=1000),"600-1000CC",IF(AND(I4503&gt;1000,I4503&lt;=2000),"1000-2000CC",IF(AND(I4503&gt;2000,I4503&lt;=3000),"2000-3000CC",IF(AND(I4503&gt;3000,I4503&lt;=4000),"3000-4000CC",IF(AND(I4503&gt;4000,I4503&lt;=5000),"4000-5000CC",IF(AND(I4503&gt;5000,I4503&lt;=6000),"&gt;5000CC"))))))</f>
        <v>600-1000CC</v>
      </c>
    </row>
    <row r="4504" spans="1:11" x14ac:dyDescent="0.3">
      <c r="A4504">
        <v>404</v>
      </c>
      <c r="B4504" t="s">
        <v>356</v>
      </c>
      <c r="C4504" s="10">
        <v>2.6</v>
      </c>
      <c r="D4504" s="3">
        <v>90000</v>
      </c>
      <c r="E4504" t="s">
        <v>12</v>
      </c>
      <c r="F4504" t="s">
        <v>8</v>
      </c>
      <c r="G4504" t="s">
        <v>27</v>
      </c>
      <c r="H4504">
        <v>2006</v>
      </c>
      <c r="I4504">
        <v>1799</v>
      </c>
      <c r="J4504" t="s">
        <v>10</v>
      </c>
      <c r="K4504" t="str">
        <f>IF(AND(I4504&gt;600,I4504&lt;=1000),"600-1000CC",IF(AND(I4504&gt;1000,I4504&lt;=2000),"1000-2000CC",IF(AND(I4504&gt;2000,I4504&lt;=3000),"2000-3000CC",IF(AND(I4504&gt;3000,I4504&lt;=4000),"3000-4000CC",IF(AND(I4504&gt;4000,I4504&lt;=5000),"4000-5000CC",IF(AND(I4504&gt;5000,I4504&lt;=6000),"&gt;5000CC"))))))</f>
        <v>1000-2000CC</v>
      </c>
    </row>
    <row r="4505" spans="1:11" x14ac:dyDescent="0.3">
      <c r="A4505">
        <v>480</v>
      </c>
      <c r="B4505" t="s">
        <v>419</v>
      </c>
      <c r="C4505" s="10">
        <v>2.6</v>
      </c>
      <c r="D4505" s="3">
        <v>100000</v>
      </c>
      <c r="E4505" t="s">
        <v>7</v>
      </c>
      <c r="F4505" t="s">
        <v>8</v>
      </c>
      <c r="G4505" t="s">
        <v>9</v>
      </c>
      <c r="H4505">
        <v>1995</v>
      </c>
      <c r="I4505">
        <v>1199</v>
      </c>
      <c r="J4505" t="s">
        <v>53</v>
      </c>
      <c r="K4505" t="str">
        <f>IF(AND(I4505&gt;600,I4505&lt;=1000),"600-1000CC",IF(AND(I4505&gt;1000,I4505&lt;=2000),"1000-2000CC",IF(AND(I4505&gt;2000,I4505&lt;=3000),"2000-3000CC",IF(AND(I4505&gt;3000,I4505&lt;=4000),"3000-4000CC",IF(AND(I4505&gt;4000,I4505&lt;=5000),"4000-5000CC",IF(AND(I4505&gt;5000,I4505&lt;=6000),"&gt;5000CC"))))))</f>
        <v>1000-2000CC</v>
      </c>
    </row>
    <row r="4506" spans="1:11" x14ac:dyDescent="0.3">
      <c r="A4506">
        <v>1290</v>
      </c>
      <c r="B4506" t="s">
        <v>854</v>
      </c>
      <c r="C4506" s="10">
        <v>2.6</v>
      </c>
      <c r="D4506" s="3">
        <v>79000</v>
      </c>
      <c r="E4506" t="s">
        <v>12</v>
      </c>
      <c r="F4506" t="s">
        <v>8</v>
      </c>
      <c r="G4506" t="s">
        <v>9</v>
      </c>
      <c r="H4506">
        <v>2012</v>
      </c>
      <c r="I4506">
        <v>1199</v>
      </c>
      <c r="J4506" t="s">
        <v>10</v>
      </c>
      <c r="K4506" t="str">
        <f>IF(AND(I4506&gt;600,I4506&lt;=1000),"600-1000CC",IF(AND(I4506&gt;1000,I4506&lt;=2000),"1000-2000CC",IF(AND(I4506&gt;2000,I4506&lt;=3000),"2000-3000CC",IF(AND(I4506&gt;3000,I4506&lt;=4000),"3000-4000CC",IF(AND(I4506&gt;4000,I4506&lt;=5000),"4000-5000CC",IF(AND(I4506&gt;5000,I4506&lt;=6000),"&gt;5000CC"))))))</f>
        <v>1000-2000CC</v>
      </c>
    </row>
    <row r="4507" spans="1:11" x14ac:dyDescent="0.3">
      <c r="A4507">
        <v>2036</v>
      </c>
      <c r="B4507" t="s">
        <v>764</v>
      </c>
      <c r="C4507" s="10">
        <v>2.6</v>
      </c>
      <c r="D4507" s="3">
        <v>120000</v>
      </c>
      <c r="E4507" t="s">
        <v>7</v>
      </c>
      <c r="F4507" t="s">
        <v>8</v>
      </c>
      <c r="G4507" t="s">
        <v>9</v>
      </c>
      <c r="H4507">
        <v>2014</v>
      </c>
      <c r="I4507">
        <v>1498</v>
      </c>
      <c r="J4507" t="s">
        <v>10</v>
      </c>
      <c r="K4507" t="str">
        <f>IF(AND(I4507&gt;600,I4507&lt;=1000),"600-1000CC",IF(AND(I4507&gt;1000,I4507&lt;=2000),"1000-2000CC",IF(AND(I4507&gt;2000,I4507&lt;=3000),"2000-3000CC",IF(AND(I4507&gt;3000,I4507&lt;=4000),"3000-4000CC",IF(AND(I4507&gt;4000,I4507&lt;=5000),"4000-5000CC",IF(AND(I4507&gt;5000,I4507&lt;=6000),"&gt;5000CC"))))))</f>
        <v>1000-2000CC</v>
      </c>
    </row>
    <row r="4508" spans="1:11" x14ac:dyDescent="0.3">
      <c r="A4508">
        <v>2411</v>
      </c>
      <c r="B4508" t="s">
        <v>46</v>
      </c>
      <c r="C4508" s="10">
        <v>2.6</v>
      </c>
      <c r="D4508" s="3">
        <v>68000</v>
      </c>
      <c r="E4508" t="s">
        <v>12</v>
      </c>
      <c r="F4508" t="s">
        <v>8</v>
      </c>
      <c r="G4508" t="s">
        <v>9</v>
      </c>
      <c r="H4508">
        <v>2014</v>
      </c>
      <c r="I4508">
        <v>1248</v>
      </c>
      <c r="J4508" t="s">
        <v>10</v>
      </c>
      <c r="K4508" t="str">
        <f>IF(AND(I4508&gt;600,I4508&lt;=1000),"600-1000CC",IF(AND(I4508&gt;1000,I4508&lt;=2000),"1000-2000CC",IF(AND(I4508&gt;2000,I4508&lt;=3000),"2000-3000CC",IF(AND(I4508&gt;3000,I4508&lt;=4000),"3000-4000CC",IF(AND(I4508&gt;4000,I4508&lt;=5000),"4000-5000CC",IF(AND(I4508&gt;5000,I4508&lt;=6000),"&gt;5000CC"))))))</f>
        <v>1000-2000CC</v>
      </c>
    </row>
    <row r="4509" spans="1:11" x14ac:dyDescent="0.3">
      <c r="A4509">
        <v>2898</v>
      </c>
      <c r="B4509" t="s">
        <v>949</v>
      </c>
      <c r="C4509" s="10">
        <v>2.6</v>
      </c>
      <c r="D4509" s="3">
        <v>25000</v>
      </c>
      <c r="E4509" t="s">
        <v>12</v>
      </c>
      <c r="F4509" t="s">
        <v>8</v>
      </c>
      <c r="G4509" t="s">
        <v>9</v>
      </c>
      <c r="H4509">
        <v>2012</v>
      </c>
      <c r="I4509">
        <v>1956</v>
      </c>
      <c r="J4509" t="s">
        <v>10</v>
      </c>
      <c r="K4509" t="str">
        <f>IF(AND(I4509&gt;600,I4509&lt;=1000),"600-1000CC",IF(AND(I4509&gt;1000,I4509&lt;=2000),"1000-2000CC",IF(AND(I4509&gt;2000,I4509&lt;=3000),"2000-3000CC",IF(AND(I4509&gt;3000,I4509&lt;=4000),"3000-4000CC",IF(AND(I4509&gt;4000,I4509&lt;=5000),"4000-5000CC",IF(AND(I4509&gt;5000,I4509&lt;=6000),"&gt;5000CC"))))))</f>
        <v>1000-2000CC</v>
      </c>
    </row>
    <row r="4510" spans="1:11" x14ac:dyDescent="0.3">
      <c r="A4510">
        <v>2904</v>
      </c>
      <c r="B4510" t="s">
        <v>1375</v>
      </c>
      <c r="C4510" s="10">
        <v>2.6</v>
      </c>
      <c r="D4510" s="3">
        <v>162000</v>
      </c>
      <c r="E4510" t="s">
        <v>372</v>
      </c>
      <c r="F4510" t="s">
        <v>8</v>
      </c>
      <c r="G4510" t="s">
        <v>9</v>
      </c>
      <c r="H4510">
        <v>2016</v>
      </c>
      <c r="I4510">
        <v>1248</v>
      </c>
      <c r="J4510" t="s">
        <v>10</v>
      </c>
      <c r="K4510" t="str">
        <f>IF(AND(I4510&gt;600,I4510&lt;=1000),"600-1000CC",IF(AND(I4510&gt;1000,I4510&lt;=2000),"1000-2000CC",IF(AND(I4510&gt;2000,I4510&lt;=3000),"2000-3000CC",IF(AND(I4510&gt;3000,I4510&lt;=4000),"3000-4000CC",IF(AND(I4510&gt;4000,I4510&lt;=5000),"4000-5000CC",IF(AND(I4510&gt;5000,I4510&lt;=6000),"&gt;5000CC"))))))</f>
        <v>1000-2000CC</v>
      </c>
    </row>
    <row r="4511" spans="1:11" x14ac:dyDescent="0.3">
      <c r="A4511">
        <v>3112</v>
      </c>
      <c r="B4511" t="s">
        <v>407</v>
      </c>
      <c r="C4511" s="10">
        <v>2.6</v>
      </c>
      <c r="D4511" s="3">
        <v>80000</v>
      </c>
      <c r="E4511" t="s">
        <v>12</v>
      </c>
      <c r="F4511" t="s">
        <v>8</v>
      </c>
      <c r="G4511" t="s">
        <v>244</v>
      </c>
      <c r="H4511">
        <v>2016</v>
      </c>
      <c r="I4511">
        <v>2967</v>
      </c>
      <c r="J4511" t="s">
        <v>10</v>
      </c>
      <c r="K4511" t="str">
        <f>IF(AND(I4511&gt;600,I4511&lt;=1000),"600-1000CC",IF(AND(I4511&gt;1000,I4511&lt;=2000),"1000-2000CC",IF(AND(I4511&gt;2000,I4511&lt;=3000),"2000-3000CC",IF(AND(I4511&gt;3000,I4511&lt;=4000),"3000-4000CC",IF(AND(I4511&gt;4000,I4511&lt;=5000),"4000-5000CC",IF(AND(I4511&gt;5000,I4511&lt;=6000),"&gt;5000CC"))))))</f>
        <v>2000-3000CC</v>
      </c>
    </row>
    <row r="4512" spans="1:11" x14ac:dyDescent="0.3">
      <c r="A4512">
        <v>3238</v>
      </c>
      <c r="B4512" t="s">
        <v>354</v>
      </c>
      <c r="C4512" s="10">
        <v>2.6</v>
      </c>
      <c r="D4512" s="3">
        <v>38137</v>
      </c>
      <c r="E4512" t="s">
        <v>12</v>
      </c>
      <c r="F4512" t="s">
        <v>8</v>
      </c>
      <c r="G4512" t="s">
        <v>9</v>
      </c>
      <c r="H4512">
        <v>2016</v>
      </c>
      <c r="I4512">
        <v>1197</v>
      </c>
      <c r="J4512" t="s">
        <v>10</v>
      </c>
      <c r="K4512" t="str">
        <f>IF(AND(I4512&gt;600,I4512&lt;=1000),"600-1000CC",IF(AND(I4512&gt;1000,I4512&lt;=2000),"1000-2000CC",IF(AND(I4512&gt;2000,I4512&lt;=3000),"2000-3000CC",IF(AND(I4512&gt;3000,I4512&lt;=4000),"3000-4000CC",IF(AND(I4512&gt;4000,I4512&lt;=5000),"4000-5000CC",IF(AND(I4512&gt;5000,I4512&lt;=6000),"&gt;5000CC"))))))</f>
        <v>1000-2000CC</v>
      </c>
    </row>
    <row r="4513" spans="1:11" x14ac:dyDescent="0.3">
      <c r="A4513">
        <v>3774</v>
      </c>
      <c r="B4513" t="s">
        <v>46</v>
      </c>
      <c r="C4513" s="10">
        <v>2.6</v>
      </c>
      <c r="D4513" s="3">
        <v>72000</v>
      </c>
      <c r="E4513" t="s">
        <v>12</v>
      </c>
      <c r="F4513" t="s">
        <v>8</v>
      </c>
      <c r="G4513" t="s">
        <v>9</v>
      </c>
      <c r="H4513">
        <v>2015</v>
      </c>
      <c r="I4513">
        <v>1197</v>
      </c>
      <c r="J4513" t="s">
        <v>61</v>
      </c>
      <c r="K4513" t="str">
        <f>IF(AND(I4513&gt;600,I4513&lt;=1000),"600-1000CC",IF(AND(I4513&gt;1000,I4513&lt;=2000),"1000-2000CC",IF(AND(I4513&gt;2000,I4513&lt;=3000),"2000-3000CC",IF(AND(I4513&gt;3000,I4513&lt;=4000),"3000-4000CC",IF(AND(I4513&gt;4000,I4513&lt;=5000),"4000-5000CC",IF(AND(I4513&gt;5000,I4513&lt;=6000),"&gt;5000CC"))))))</f>
        <v>1000-2000CC</v>
      </c>
    </row>
    <row r="4514" spans="1:11" x14ac:dyDescent="0.3">
      <c r="A4514">
        <v>4670</v>
      </c>
      <c r="B4514" t="s">
        <v>46</v>
      </c>
      <c r="C4514" s="10">
        <v>2.6</v>
      </c>
      <c r="D4514" s="3">
        <v>35000</v>
      </c>
      <c r="E4514" t="s">
        <v>12</v>
      </c>
      <c r="F4514" t="s">
        <v>8</v>
      </c>
      <c r="G4514" t="s">
        <v>9</v>
      </c>
      <c r="H4514">
        <v>2016</v>
      </c>
      <c r="I4514">
        <v>1598</v>
      </c>
      <c r="J4514" t="s">
        <v>10</v>
      </c>
      <c r="K4514" t="str">
        <f>IF(AND(I4514&gt;600,I4514&lt;=1000),"600-1000CC",IF(AND(I4514&gt;1000,I4514&lt;=2000),"1000-2000CC",IF(AND(I4514&gt;2000,I4514&lt;=3000),"2000-3000CC",IF(AND(I4514&gt;3000,I4514&lt;=4000),"3000-4000CC",IF(AND(I4514&gt;4000,I4514&lt;=5000),"4000-5000CC",IF(AND(I4514&gt;5000,I4514&lt;=6000),"&gt;5000CC"))))))</f>
        <v>1000-2000CC</v>
      </c>
    </row>
    <row r="4515" spans="1:11" x14ac:dyDescent="0.3">
      <c r="A4515">
        <v>5137</v>
      </c>
      <c r="B4515" t="s">
        <v>1677</v>
      </c>
      <c r="C4515" s="10">
        <v>2.6</v>
      </c>
      <c r="D4515" s="3">
        <v>128847</v>
      </c>
      <c r="E4515" t="s">
        <v>7</v>
      </c>
      <c r="F4515" t="s">
        <v>8</v>
      </c>
      <c r="G4515" t="s">
        <v>9</v>
      </c>
      <c r="H4515">
        <v>2016</v>
      </c>
      <c r="I4515">
        <v>1198</v>
      </c>
      <c r="J4515" t="s">
        <v>61</v>
      </c>
      <c r="K4515" t="str">
        <f>IF(AND(I4515&gt;600,I4515&lt;=1000),"600-1000CC",IF(AND(I4515&gt;1000,I4515&lt;=2000),"1000-2000CC",IF(AND(I4515&gt;2000,I4515&lt;=3000),"2000-3000CC",IF(AND(I4515&gt;3000,I4515&lt;=4000),"3000-4000CC",IF(AND(I4515&gt;4000,I4515&lt;=5000),"4000-5000CC",IF(AND(I4515&gt;5000,I4515&lt;=6000),"&gt;5000CC"))))))</f>
        <v>1000-2000CC</v>
      </c>
    </row>
    <row r="4516" spans="1:11" x14ac:dyDescent="0.3">
      <c r="A4516">
        <v>5343</v>
      </c>
      <c r="B4516" t="s">
        <v>213</v>
      </c>
      <c r="C4516" s="10">
        <v>2.6</v>
      </c>
      <c r="D4516" s="3">
        <v>150000</v>
      </c>
      <c r="E4516" t="s">
        <v>7</v>
      </c>
      <c r="F4516" t="s">
        <v>8</v>
      </c>
      <c r="G4516" t="s">
        <v>9</v>
      </c>
      <c r="H4516">
        <v>2013</v>
      </c>
      <c r="I4516">
        <v>2179</v>
      </c>
      <c r="J4516" t="s">
        <v>61</v>
      </c>
      <c r="K4516" t="str">
        <f>IF(AND(I4516&gt;600,I4516&lt;=1000),"600-1000CC",IF(AND(I4516&gt;1000,I4516&lt;=2000),"1000-2000CC",IF(AND(I4516&gt;2000,I4516&lt;=3000),"2000-3000CC",IF(AND(I4516&gt;3000,I4516&lt;=4000),"3000-4000CC",IF(AND(I4516&gt;4000,I4516&lt;=5000),"4000-5000CC",IF(AND(I4516&gt;5000,I4516&lt;=6000),"&gt;5000CC"))))))</f>
        <v>2000-3000CC</v>
      </c>
    </row>
    <row r="4517" spans="1:11" x14ac:dyDescent="0.3">
      <c r="A4517">
        <v>5435</v>
      </c>
      <c r="B4517" t="s">
        <v>1782</v>
      </c>
      <c r="C4517" s="10">
        <v>2.6</v>
      </c>
      <c r="D4517" s="3">
        <v>50000</v>
      </c>
      <c r="E4517" t="s">
        <v>12</v>
      </c>
      <c r="F4517" t="s">
        <v>8</v>
      </c>
      <c r="G4517" t="s">
        <v>27</v>
      </c>
      <c r="H4517">
        <v>2018</v>
      </c>
      <c r="I4517">
        <v>1248</v>
      </c>
      <c r="J4517" t="s">
        <v>10</v>
      </c>
      <c r="K4517" t="str">
        <f>IF(AND(I4517&gt;600,I4517&lt;=1000),"600-1000CC",IF(AND(I4517&gt;1000,I4517&lt;=2000),"1000-2000CC",IF(AND(I4517&gt;2000,I4517&lt;=3000),"2000-3000CC",IF(AND(I4517&gt;3000,I4517&lt;=4000),"3000-4000CC",IF(AND(I4517&gt;4000,I4517&lt;=5000),"4000-5000CC",IF(AND(I4517&gt;5000,I4517&lt;=6000),"&gt;5000CC"))))))</f>
        <v>1000-2000CC</v>
      </c>
    </row>
    <row r="4518" spans="1:11" x14ac:dyDescent="0.3">
      <c r="A4518">
        <v>1019</v>
      </c>
      <c r="B4518" t="s">
        <v>738</v>
      </c>
      <c r="C4518" s="10">
        <v>2.59</v>
      </c>
      <c r="D4518" s="3">
        <v>151026</v>
      </c>
      <c r="E4518" t="s">
        <v>7</v>
      </c>
      <c r="F4518" t="s">
        <v>8</v>
      </c>
      <c r="G4518" t="s">
        <v>27</v>
      </c>
      <c r="H4518">
        <v>2014</v>
      </c>
      <c r="I4518">
        <v>1598</v>
      </c>
      <c r="J4518" t="s">
        <v>10</v>
      </c>
      <c r="K4518" t="str">
        <f>IF(AND(I4518&gt;600,I4518&lt;=1000),"600-1000CC",IF(AND(I4518&gt;1000,I4518&lt;=2000),"1000-2000CC",IF(AND(I4518&gt;2000,I4518&lt;=3000),"2000-3000CC",IF(AND(I4518&gt;3000,I4518&lt;=4000),"3000-4000CC",IF(AND(I4518&gt;4000,I4518&lt;=5000),"4000-5000CC",IF(AND(I4518&gt;5000,I4518&lt;=6000),"&gt;5000CC"))))))</f>
        <v>1000-2000CC</v>
      </c>
    </row>
    <row r="4519" spans="1:11" x14ac:dyDescent="0.3">
      <c r="A4519">
        <v>2051</v>
      </c>
      <c r="B4519" t="s">
        <v>1091</v>
      </c>
      <c r="C4519" s="10">
        <v>2.59</v>
      </c>
      <c r="D4519" s="3">
        <v>108000</v>
      </c>
      <c r="E4519" t="s">
        <v>12</v>
      </c>
      <c r="F4519" t="s">
        <v>8</v>
      </c>
      <c r="G4519" t="s">
        <v>244</v>
      </c>
      <c r="H4519">
        <v>2013</v>
      </c>
      <c r="I4519">
        <v>1197</v>
      </c>
      <c r="J4519" t="s">
        <v>10</v>
      </c>
      <c r="K4519" t="str">
        <f>IF(AND(I4519&gt;600,I4519&lt;=1000),"600-1000CC",IF(AND(I4519&gt;1000,I4519&lt;=2000),"1000-2000CC",IF(AND(I4519&gt;2000,I4519&lt;=3000),"2000-3000CC",IF(AND(I4519&gt;3000,I4519&lt;=4000),"3000-4000CC",IF(AND(I4519&gt;4000,I4519&lt;=5000),"4000-5000CC",IF(AND(I4519&gt;5000,I4519&lt;=6000),"&gt;5000CC"))))))</f>
        <v>1000-2000CC</v>
      </c>
    </row>
    <row r="4520" spans="1:11" x14ac:dyDescent="0.3">
      <c r="A4520">
        <v>2299</v>
      </c>
      <c r="B4520" t="s">
        <v>243</v>
      </c>
      <c r="C4520" s="10">
        <v>2.59</v>
      </c>
      <c r="D4520" s="3">
        <v>44357</v>
      </c>
      <c r="E4520" t="s">
        <v>12</v>
      </c>
      <c r="F4520" t="s">
        <v>8</v>
      </c>
      <c r="G4520" t="s">
        <v>27</v>
      </c>
      <c r="H4520">
        <v>2009</v>
      </c>
      <c r="I4520">
        <v>1498</v>
      </c>
      <c r="J4520" t="s">
        <v>61</v>
      </c>
      <c r="K4520" t="str">
        <f>IF(AND(I4520&gt;600,I4520&lt;=1000),"600-1000CC",IF(AND(I4520&gt;1000,I4520&lt;=2000),"1000-2000CC",IF(AND(I4520&gt;2000,I4520&lt;=3000),"2000-3000CC",IF(AND(I4520&gt;3000,I4520&lt;=4000),"3000-4000CC",IF(AND(I4520&gt;4000,I4520&lt;=5000),"4000-5000CC",IF(AND(I4520&gt;5000,I4520&lt;=6000),"&gt;5000CC"))))))</f>
        <v>1000-2000CC</v>
      </c>
    </row>
    <row r="4521" spans="1:11" x14ac:dyDescent="0.3">
      <c r="A4521">
        <v>3454</v>
      </c>
      <c r="B4521" t="s">
        <v>495</v>
      </c>
      <c r="C4521" s="10">
        <v>2.59</v>
      </c>
      <c r="D4521" s="3">
        <v>122702</v>
      </c>
      <c r="E4521" t="s">
        <v>242</v>
      </c>
      <c r="F4521" t="s">
        <v>8</v>
      </c>
      <c r="G4521" t="s">
        <v>9</v>
      </c>
      <c r="H4521">
        <v>2016</v>
      </c>
      <c r="I4521">
        <v>1248</v>
      </c>
      <c r="J4521" t="s">
        <v>10</v>
      </c>
      <c r="K4521" t="str">
        <f>IF(AND(I4521&gt;600,I4521&lt;=1000),"600-1000CC",IF(AND(I4521&gt;1000,I4521&lt;=2000),"1000-2000CC",IF(AND(I4521&gt;2000,I4521&lt;=3000),"2000-3000CC",IF(AND(I4521&gt;3000,I4521&lt;=4000),"3000-4000CC",IF(AND(I4521&gt;4000,I4521&lt;=5000),"4000-5000CC",IF(AND(I4521&gt;5000,I4521&lt;=6000),"&gt;5000CC"))))))</f>
        <v>1000-2000CC</v>
      </c>
    </row>
    <row r="4522" spans="1:11" x14ac:dyDescent="0.3">
      <c r="A4522">
        <v>5079</v>
      </c>
      <c r="B4522" t="s">
        <v>1855</v>
      </c>
      <c r="C4522" s="10">
        <v>2.59</v>
      </c>
      <c r="D4522" s="3">
        <v>18674</v>
      </c>
      <c r="E4522" t="s">
        <v>12</v>
      </c>
      <c r="F4522" t="s">
        <v>8</v>
      </c>
      <c r="G4522" t="s">
        <v>9</v>
      </c>
      <c r="H4522">
        <v>2014</v>
      </c>
      <c r="I4522">
        <v>1498</v>
      </c>
      <c r="J4522" t="s">
        <v>10</v>
      </c>
      <c r="K4522" t="str">
        <f>IF(AND(I4522&gt;600,I4522&lt;=1000),"600-1000CC",IF(AND(I4522&gt;1000,I4522&lt;=2000),"1000-2000CC",IF(AND(I4522&gt;2000,I4522&lt;=3000),"2000-3000CC",IF(AND(I4522&gt;3000,I4522&lt;=4000),"3000-4000CC",IF(AND(I4522&gt;4000,I4522&lt;=5000),"4000-5000CC",IF(AND(I4522&gt;5000,I4522&lt;=6000),"&gt;5000CC"))))))</f>
        <v>1000-2000CC</v>
      </c>
    </row>
    <row r="4523" spans="1:11" x14ac:dyDescent="0.3">
      <c r="A4523">
        <v>1070</v>
      </c>
      <c r="B4523" t="s">
        <v>766</v>
      </c>
      <c r="C4523" s="10">
        <v>2.58</v>
      </c>
      <c r="D4523" s="3">
        <v>122571</v>
      </c>
      <c r="E4523" t="s">
        <v>7</v>
      </c>
      <c r="F4523" t="s">
        <v>8</v>
      </c>
      <c r="G4523" t="s">
        <v>75</v>
      </c>
      <c r="H4523">
        <v>2013</v>
      </c>
      <c r="I4523">
        <v>1399</v>
      </c>
      <c r="J4523" t="s">
        <v>10</v>
      </c>
      <c r="K4523" t="str">
        <f>IF(AND(I4523&gt;600,I4523&lt;=1000),"600-1000CC",IF(AND(I4523&gt;1000,I4523&lt;=2000),"1000-2000CC",IF(AND(I4523&gt;2000,I4523&lt;=3000),"2000-3000CC",IF(AND(I4523&gt;3000,I4523&lt;=4000),"3000-4000CC",IF(AND(I4523&gt;4000,I4523&lt;=5000),"4000-5000CC",IF(AND(I4523&gt;5000,I4523&lt;=6000),"&gt;5000CC"))))))</f>
        <v>1000-2000CC</v>
      </c>
    </row>
    <row r="4524" spans="1:11" x14ac:dyDescent="0.3">
      <c r="A4524">
        <v>2736</v>
      </c>
      <c r="B4524" t="s">
        <v>729</v>
      </c>
      <c r="C4524" s="10">
        <v>2.58</v>
      </c>
      <c r="D4524" s="3">
        <v>12603</v>
      </c>
      <c r="E4524" t="s">
        <v>12</v>
      </c>
      <c r="F4524" t="s">
        <v>8</v>
      </c>
      <c r="G4524" t="s">
        <v>9</v>
      </c>
      <c r="H4524">
        <v>2019</v>
      </c>
      <c r="I4524">
        <v>1196</v>
      </c>
      <c r="J4524" t="s">
        <v>10</v>
      </c>
      <c r="K4524" t="str">
        <f>IF(AND(I4524&gt;600,I4524&lt;=1000),"600-1000CC",IF(AND(I4524&gt;1000,I4524&lt;=2000),"1000-2000CC",IF(AND(I4524&gt;2000,I4524&lt;=3000),"2000-3000CC",IF(AND(I4524&gt;3000,I4524&lt;=4000),"3000-4000CC",IF(AND(I4524&gt;4000,I4524&lt;=5000),"4000-5000CC",IF(AND(I4524&gt;5000,I4524&lt;=6000),"&gt;5000CC"))))))</f>
        <v>1000-2000CC</v>
      </c>
    </row>
    <row r="4525" spans="1:11" x14ac:dyDescent="0.3">
      <c r="A4525">
        <v>3275</v>
      </c>
      <c r="B4525" t="s">
        <v>321</v>
      </c>
      <c r="C4525" s="10">
        <v>2.58</v>
      </c>
      <c r="D4525" s="3">
        <v>112870</v>
      </c>
      <c r="E4525" t="s">
        <v>12</v>
      </c>
      <c r="F4525" t="s">
        <v>8</v>
      </c>
      <c r="G4525" t="s">
        <v>9</v>
      </c>
      <c r="H4525">
        <v>2013</v>
      </c>
      <c r="I4525">
        <v>1198</v>
      </c>
      <c r="J4525" t="s">
        <v>289</v>
      </c>
      <c r="K4525" t="str">
        <f>IF(AND(I4525&gt;600,I4525&lt;=1000),"600-1000CC",IF(AND(I4525&gt;1000,I4525&lt;=2000),"1000-2000CC",IF(AND(I4525&gt;2000,I4525&lt;=3000),"2000-3000CC",IF(AND(I4525&gt;3000,I4525&lt;=4000),"3000-4000CC",IF(AND(I4525&gt;4000,I4525&lt;=5000),"4000-5000CC",IF(AND(I4525&gt;5000,I4525&lt;=6000),"&gt;5000CC"))))))</f>
        <v>1000-2000CC</v>
      </c>
    </row>
    <row r="4526" spans="1:11" x14ac:dyDescent="0.3">
      <c r="A4526">
        <v>4588</v>
      </c>
      <c r="B4526" t="s">
        <v>1074</v>
      </c>
      <c r="C4526" s="10">
        <v>2.58</v>
      </c>
      <c r="D4526" s="3">
        <v>174529</v>
      </c>
      <c r="E4526" t="s">
        <v>7</v>
      </c>
      <c r="F4526" t="s">
        <v>8</v>
      </c>
      <c r="G4526" t="s">
        <v>27</v>
      </c>
      <c r="H4526">
        <v>2013</v>
      </c>
      <c r="I4526">
        <v>1197</v>
      </c>
      <c r="J4526" t="s">
        <v>10</v>
      </c>
      <c r="K4526" t="str">
        <f>IF(AND(I4526&gt;600,I4526&lt;=1000),"600-1000CC",IF(AND(I4526&gt;1000,I4526&lt;=2000),"1000-2000CC",IF(AND(I4526&gt;2000,I4526&lt;=3000),"2000-3000CC",IF(AND(I4526&gt;3000,I4526&lt;=4000),"3000-4000CC",IF(AND(I4526&gt;4000,I4526&lt;=5000),"4000-5000CC",IF(AND(I4526&gt;5000,I4526&lt;=6000),"&gt;5000CC"))))))</f>
        <v>1000-2000CC</v>
      </c>
    </row>
    <row r="4527" spans="1:11" x14ac:dyDescent="0.3">
      <c r="A4527">
        <v>1991</v>
      </c>
      <c r="B4527" t="s">
        <v>1057</v>
      </c>
      <c r="C4527" s="10">
        <v>2.57</v>
      </c>
      <c r="D4527" s="3">
        <v>47832</v>
      </c>
      <c r="E4527" t="s">
        <v>7</v>
      </c>
      <c r="F4527" t="s">
        <v>8</v>
      </c>
      <c r="G4527" t="s">
        <v>27</v>
      </c>
      <c r="H4527">
        <v>2010</v>
      </c>
      <c r="I4527">
        <v>1193</v>
      </c>
      <c r="J4527" t="s">
        <v>10</v>
      </c>
      <c r="K4527" t="str">
        <f>IF(AND(I4527&gt;600,I4527&lt;=1000),"600-1000CC",IF(AND(I4527&gt;1000,I4527&lt;=2000),"1000-2000CC",IF(AND(I4527&gt;2000,I4527&lt;=3000),"2000-3000CC",IF(AND(I4527&gt;3000,I4527&lt;=4000),"3000-4000CC",IF(AND(I4527&gt;4000,I4527&lt;=5000),"4000-5000CC",IF(AND(I4527&gt;5000,I4527&lt;=6000),"&gt;5000CC"))))))</f>
        <v>1000-2000CC</v>
      </c>
    </row>
    <row r="4528" spans="1:11" x14ac:dyDescent="0.3">
      <c r="A4528">
        <v>2940</v>
      </c>
      <c r="B4528" t="s">
        <v>213</v>
      </c>
      <c r="C4528" s="10">
        <v>2.57</v>
      </c>
      <c r="D4528" s="3">
        <v>72947</v>
      </c>
      <c r="E4528" t="s">
        <v>7</v>
      </c>
      <c r="F4528" t="s">
        <v>8</v>
      </c>
      <c r="G4528" t="s">
        <v>27</v>
      </c>
      <c r="H4528">
        <v>2013</v>
      </c>
      <c r="I4528">
        <v>1248</v>
      </c>
      <c r="J4528" t="s">
        <v>10</v>
      </c>
      <c r="K4528" t="str">
        <f>IF(AND(I4528&gt;600,I4528&lt;=1000),"600-1000CC",IF(AND(I4528&gt;1000,I4528&lt;=2000),"1000-2000CC",IF(AND(I4528&gt;2000,I4528&lt;=3000),"2000-3000CC",IF(AND(I4528&gt;3000,I4528&lt;=4000),"3000-4000CC",IF(AND(I4528&gt;4000,I4528&lt;=5000),"4000-5000CC",IF(AND(I4528&gt;5000,I4528&lt;=6000),"&gt;5000CC"))))))</f>
        <v>1000-2000CC</v>
      </c>
    </row>
    <row r="4529" spans="1:11" x14ac:dyDescent="0.3">
      <c r="A4529">
        <v>2943</v>
      </c>
      <c r="B4529" t="s">
        <v>89</v>
      </c>
      <c r="C4529" s="10">
        <v>2.57</v>
      </c>
      <c r="D4529" s="3">
        <v>35355</v>
      </c>
      <c r="E4529" t="s">
        <v>12</v>
      </c>
      <c r="F4529" t="s">
        <v>8</v>
      </c>
      <c r="G4529" t="s">
        <v>27</v>
      </c>
      <c r="H4529">
        <v>2014</v>
      </c>
      <c r="I4529">
        <v>1196</v>
      </c>
      <c r="J4529" t="s">
        <v>10</v>
      </c>
      <c r="K4529" t="str">
        <f>IF(AND(I4529&gt;600,I4529&lt;=1000),"600-1000CC",IF(AND(I4529&gt;1000,I4529&lt;=2000),"1000-2000CC",IF(AND(I4529&gt;2000,I4529&lt;=3000),"2000-3000CC",IF(AND(I4529&gt;3000,I4529&lt;=4000),"3000-4000CC",IF(AND(I4529&gt;4000,I4529&lt;=5000),"4000-5000CC",IF(AND(I4529&gt;5000,I4529&lt;=6000),"&gt;5000CC"))))))</f>
        <v>1000-2000CC</v>
      </c>
    </row>
    <row r="4530" spans="1:11" x14ac:dyDescent="0.3">
      <c r="A4530">
        <v>3537</v>
      </c>
      <c r="B4530" t="s">
        <v>1547</v>
      </c>
      <c r="C4530" s="10">
        <v>2.57</v>
      </c>
      <c r="D4530" s="3">
        <v>372588</v>
      </c>
      <c r="E4530" t="s">
        <v>7</v>
      </c>
      <c r="F4530" t="s">
        <v>8</v>
      </c>
      <c r="G4530" t="s">
        <v>27</v>
      </c>
      <c r="H4530">
        <v>2010</v>
      </c>
      <c r="I4530">
        <v>1451</v>
      </c>
      <c r="J4530" t="s">
        <v>10</v>
      </c>
      <c r="K4530" t="str">
        <f>IF(AND(I4530&gt;600,I4530&lt;=1000),"600-1000CC",IF(AND(I4530&gt;1000,I4530&lt;=2000),"1000-2000CC",IF(AND(I4530&gt;2000,I4530&lt;=3000),"2000-3000CC",IF(AND(I4530&gt;3000,I4530&lt;=4000),"3000-4000CC",IF(AND(I4530&gt;4000,I4530&lt;=5000),"4000-5000CC",IF(AND(I4530&gt;5000,I4530&lt;=6000),"&gt;5000CC"))))))</f>
        <v>1000-2000CC</v>
      </c>
    </row>
    <row r="4531" spans="1:11" x14ac:dyDescent="0.3">
      <c r="A4531">
        <v>4726</v>
      </c>
      <c r="B4531" t="s">
        <v>247</v>
      </c>
      <c r="C4531" s="10">
        <v>2.57</v>
      </c>
      <c r="D4531" s="3">
        <v>84561</v>
      </c>
      <c r="E4531" t="s">
        <v>12</v>
      </c>
      <c r="F4531" t="s">
        <v>8</v>
      </c>
      <c r="G4531" t="s">
        <v>27</v>
      </c>
      <c r="H4531">
        <v>2013</v>
      </c>
      <c r="I4531">
        <v>1199</v>
      </c>
      <c r="J4531" t="s">
        <v>10</v>
      </c>
      <c r="K4531" t="str">
        <f>IF(AND(I4531&gt;600,I4531&lt;=1000),"600-1000CC",IF(AND(I4531&gt;1000,I4531&lt;=2000),"1000-2000CC",IF(AND(I4531&gt;2000,I4531&lt;=3000),"2000-3000CC",IF(AND(I4531&gt;3000,I4531&lt;=4000),"3000-4000CC",IF(AND(I4531&gt;4000,I4531&lt;=5000),"4000-5000CC",IF(AND(I4531&gt;5000,I4531&lt;=6000),"&gt;5000CC"))))))</f>
        <v>1000-2000CC</v>
      </c>
    </row>
    <row r="4532" spans="1:11" x14ac:dyDescent="0.3">
      <c r="A4532">
        <v>2418</v>
      </c>
      <c r="B4532" t="s">
        <v>1230</v>
      </c>
      <c r="C4532" s="10">
        <v>2.56</v>
      </c>
      <c r="D4532" s="3">
        <v>118215</v>
      </c>
      <c r="E4532" t="s">
        <v>7</v>
      </c>
      <c r="F4532" t="s">
        <v>8</v>
      </c>
      <c r="G4532" t="s">
        <v>9</v>
      </c>
      <c r="H4532">
        <v>2010</v>
      </c>
      <c r="I4532">
        <v>998</v>
      </c>
      <c r="J4532" t="s">
        <v>10</v>
      </c>
      <c r="K4532" t="str">
        <f>IF(AND(I4532&gt;600,I4532&lt;=1000),"600-1000CC",IF(AND(I4532&gt;1000,I4532&lt;=2000),"1000-2000CC",IF(AND(I4532&gt;2000,I4532&lt;=3000),"2000-3000CC",IF(AND(I4532&gt;3000,I4532&lt;=4000),"3000-4000CC",IF(AND(I4532&gt;4000,I4532&lt;=5000),"4000-5000CC",IF(AND(I4532&gt;5000,I4532&lt;=6000),"&gt;5000CC"))))))</f>
        <v>600-1000CC</v>
      </c>
    </row>
    <row r="4533" spans="1:11" x14ac:dyDescent="0.3">
      <c r="A4533">
        <v>2420</v>
      </c>
      <c r="B4533" t="s">
        <v>287</v>
      </c>
      <c r="C4533" s="10">
        <v>2.56</v>
      </c>
      <c r="D4533" s="3">
        <v>115596</v>
      </c>
      <c r="E4533" t="s">
        <v>12</v>
      </c>
      <c r="F4533" t="s">
        <v>8</v>
      </c>
      <c r="G4533" t="s">
        <v>9</v>
      </c>
      <c r="H4533">
        <v>2014</v>
      </c>
      <c r="I4533">
        <v>1198</v>
      </c>
      <c r="J4533" t="s">
        <v>10</v>
      </c>
      <c r="K4533" t="str">
        <f>IF(AND(I4533&gt;600,I4533&lt;=1000),"600-1000CC",IF(AND(I4533&gt;1000,I4533&lt;=2000),"1000-2000CC",IF(AND(I4533&gt;2000,I4533&lt;=3000),"2000-3000CC",IF(AND(I4533&gt;3000,I4533&lt;=4000),"3000-4000CC",IF(AND(I4533&gt;4000,I4533&lt;=5000),"4000-5000CC",IF(AND(I4533&gt;5000,I4533&lt;=6000),"&gt;5000CC"))))))</f>
        <v>1000-2000CC</v>
      </c>
    </row>
    <row r="4534" spans="1:11" x14ac:dyDescent="0.3">
      <c r="A4534">
        <v>2735</v>
      </c>
      <c r="B4534" t="s">
        <v>755</v>
      </c>
      <c r="C4534" s="10">
        <v>2.56</v>
      </c>
      <c r="D4534" s="3">
        <v>64669</v>
      </c>
      <c r="E4534" t="s">
        <v>7</v>
      </c>
      <c r="F4534" t="s">
        <v>8</v>
      </c>
      <c r="G4534" t="s">
        <v>9</v>
      </c>
      <c r="H4534">
        <v>2013</v>
      </c>
      <c r="I4534">
        <v>814</v>
      </c>
      <c r="J4534" t="s">
        <v>10</v>
      </c>
      <c r="K4534" t="str">
        <f>IF(AND(I4534&gt;600,I4534&lt;=1000),"600-1000CC",IF(AND(I4534&gt;1000,I4534&lt;=2000),"1000-2000CC",IF(AND(I4534&gt;2000,I4534&lt;=3000),"2000-3000CC",IF(AND(I4534&gt;3000,I4534&lt;=4000),"3000-4000CC",IF(AND(I4534&gt;4000,I4534&lt;=5000),"4000-5000CC",IF(AND(I4534&gt;5000,I4534&lt;=6000),"&gt;5000CC"))))))</f>
        <v>600-1000CC</v>
      </c>
    </row>
    <row r="4535" spans="1:11" x14ac:dyDescent="0.3">
      <c r="A4535">
        <v>3543</v>
      </c>
      <c r="B4535" t="s">
        <v>208</v>
      </c>
      <c r="C4535" s="10">
        <v>2.56</v>
      </c>
      <c r="D4535" s="3">
        <v>50455</v>
      </c>
      <c r="E4535" t="s">
        <v>12</v>
      </c>
      <c r="F4535" t="s">
        <v>8</v>
      </c>
      <c r="G4535" t="s">
        <v>9</v>
      </c>
      <c r="H4535">
        <v>2017</v>
      </c>
      <c r="I4535">
        <v>1061</v>
      </c>
      <c r="J4535" t="s">
        <v>10</v>
      </c>
      <c r="K4535" t="str">
        <f>IF(AND(I4535&gt;600,I4535&lt;=1000),"600-1000CC",IF(AND(I4535&gt;1000,I4535&lt;=2000),"1000-2000CC",IF(AND(I4535&gt;2000,I4535&lt;=3000),"2000-3000CC",IF(AND(I4535&gt;3000,I4535&lt;=4000),"3000-4000CC",IF(AND(I4535&gt;4000,I4535&lt;=5000),"4000-5000CC",IF(AND(I4535&gt;5000,I4535&lt;=6000),"&gt;5000CC"))))))</f>
        <v>1000-2000CC</v>
      </c>
    </row>
    <row r="4536" spans="1:11" x14ac:dyDescent="0.3">
      <c r="A4536">
        <v>4766</v>
      </c>
      <c r="B4536" t="s">
        <v>287</v>
      </c>
      <c r="C4536" s="10">
        <v>2.56</v>
      </c>
      <c r="D4536" s="3">
        <v>99569</v>
      </c>
      <c r="E4536" t="s">
        <v>12</v>
      </c>
      <c r="F4536" t="s">
        <v>8</v>
      </c>
      <c r="G4536" t="s">
        <v>75</v>
      </c>
      <c r="H4536">
        <v>2016</v>
      </c>
      <c r="I4536">
        <v>1197</v>
      </c>
      <c r="J4536" t="s">
        <v>10</v>
      </c>
      <c r="K4536" t="str">
        <f>IF(AND(I4536&gt;600,I4536&lt;=1000),"600-1000CC",IF(AND(I4536&gt;1000,I4536&lt;=2000),"1000-2000CC",IF(AND(I4536&gt;2000,I4536&lt;=3000),"2000-3000CC",IF(AND(I4536&gt;3000,I4536&lt;=4000),"3000-4000CC",IF(AND(I4536&gt;4000,I4536&lt;=5000),"4000-5000CC",IF(AND(I4536&gt;5000,I4536&lt;=6000),"&gt;5000CC"))))))</f>
        <v>1000-2000CC</v>
      </c>
    </row>
    <row r="4537" spans="1:11" x14ac:dyDescent="0.3">
      <c r="A4537">
        <v>5000</v>
      </c>
      <c r="B4537" t="s">
        <v>45</v>
      </c>
      <c r="C4537" s="10">
        <v>2.56</v>
      </c>
      <c r="D4537" s="3">
        <v>38678</v>
      </c>
      <c r="E4537" t="s">
        <v>12</v>
      </c>
      <c r="F4537" t="s">
        <v>8</v>
      </c>
      <c r="G4537" t="s">
        <v>27</v>
      </c>
      <c r="H4537">
        <v>2016</v>
      </c>
      <c r="I4537">
        <v>1298</v>
      </c>
      <c r="J4537" t="s">
        <v>10</v>
      </c>
      <c r="K4537" t="str">
        <f>IF(AND(I4537&gt;600,I4537&lt;=1000),"600-1000CC",IF(AND(I4537&gt;1000,I4537&lt;=2000),"1000-2000CC",IF(AND(I4537&gt;2000,I4537&lt;=3000),"2000-3000CC",IF(AND(I4537&gt;3000,I4537&lt;=4000),"3000-4000CC",IF(AND(I4537&gt;4000,I4537&lt;=5000),"4000-5000CC",IF(AND(I4537&gt;5000,I4537&lt;=6000),"&gt;5000CC"))))))</f>
        <v>1000-2000CC</v>
      </c>
    </row>
    <row r="4538" spans="1:11" x14ac:dyDescent="0.3">
      <c r="A4538">
        <v>1075</v>
      </c>
      <c r="B4538" t="s">
        <v>485</v>
      </c>
      <c r="C4538" s="10">
        <v>2.5499999999999998</v>
      </c>
      <c r="D4538" s="3">
        <v>37275</v>
      </c>
      <c r="E4538" t="s">
        <v>12</v>
      </c>
      <c r="F4538" t="s">
        <v>8</v>
      </c>
      <c r="G4538" t="s">
        <v>9</v>
      </c>
      <c r="H4538">
        <v>2014</v>
      </c>
      <c r="I4538">
        <v>1950</v>
      </c>
      <c r="J4538" t="s">
        <v>10</v>
      </c>
      <c r="K4538" t="str">
        <f>IF(AND(I4538&gt;600,I4538&lt;=1000),"600-1000CC",IF(AND(I4538&gt;1000,I4538&lt;=2000),"1000-2000CC",IF(AND(I4538&gt;2000,I4538&lt;=3000),"2000-3000CC",IF(AND(I4538&gt;3000,I4538&lt;=4000),"3000-4000CC",IF(AND(I4538&gt;4000,I4538&lt;=5000),"4000-5000CC",IF(AND(I4538&gt;5000,I4538&lt;=6000),"&gt;5000CC"))))))</f>
        <v>1000-2000CC</v>
      </c>
    </row>
    <row r="4539" spans="1:11" x14ac:dyDescent="0.3">
      <c r="A4539">
        <v>2280</v>
      </c>
      <c r="B4539" t="s">
        <v>1119</v>
      </c>
      <c r="C4539" s="10">
        <v>2.5499999999999998</v>
      </c>
      <c r="D4539" s="3">
        <v>90000</v>
      </c>
      <c r="E4539" t="s">
        <v>12</v>
      </c>
      <c r="F4539" t="s">
        <v>8</v>
      </c>
      <c r="G4539" t="s">
        <v>27</v>
      </c>
      <c r="H4539">
        <v>2008</v>
      </c>
      <c r="I4539">
        <v>998</v>
      </c>
      <c r="J4539" t="s">
        <v>10</v>
      </c>
      <c r="K4539" t="str">
        <f>IF(AND(I4539&gt;600,I4539&lt;=1000),"600-1000CC",IF(AND(I4539&gt;1000,I4539&lt;=2000),"1000-2000CC",IF(AND(I4539&gt;2000,I4539&lt;=3000),"2000-3000CC",IF(AND(I4539&gt;3000,I4539&lt;=4000),"3000-4000CC",IF(AND(I4539&gt;4000,I4539&lt;=5000),"4000-5000CC",IF(AND(I4539&gt;5000,I4539&lt;=6000),"&gt;5000CC"))))))</f>
        <v>600-1000CC</v>
      </c>
    </row>
    <row r="4540" spans="1:11" x14ac:dyDescent="0.3">
      <c r="A4540">
        <v>2557</v>
      </c>
      <c r="B4540" t="s">
        <v>1138</v>
      </c>
      <c r="C4540" s="10">
        <v>2.5499999999999998</v>
      </c>
      <c r="D4540" s="3">
        <v>31000</v>
      </c>
      <c r="E4540" t="s">
        <v>12</v>
      </c>
      <c r="F4540" t="s">
        <v>8</v>
      </c>
      <c r="G4540" t="s">
        <v>9</v>
      </c>
      <c r="H4540">
        <v>2015</v>
      </c>
      <c r="I4540">
        <v>1197</v>
      </c>
      <c r="J4540" t="s">
        <v>10</v>
      </c>
      <c r="K4540" t="str">
        <f>IF(AND(I4540&gt;600,I4540&lt;=1000),"600-1000CC",IF(AND(I4540&gt;1000,I4540&lt;=2000),"1000-2000CC",IF(AND(I4540&gt;2000,I4540&lt;=3000),"2000-3000CC",IF(AND(I4540&gt;3000,I4540&lt;=4000),"3000-4000CC",IF(AND(I4540&gt;4000,I4540&lt;=5000),"4000-5000CC",IF(AND(I4540&gt;5000,I4540&lt;=6000),"&gt;5000CC"))))))</f>
        <v>1000-2000CC</v>
      </c>
    </row>
    <row r="4541" spans="1:11" x14ac:dyDescent="0.3">
      <c r="A4541">
        <v>2720</v>
      </c>
      <c r="B4541" t="s">
        <v>1276</v>
      </c>
      <c r="C4541" s="10">
        <v>2.5499999999999998</v>
      </c>
      <c r="D4541" s="3">
        <v>30686</v>
      </c>
      <c r="E4541" t="s">
        <v>12</v>
      </c>
      <c r="F4541" t="s">
        <v>8</v>
      </c>
      <c r="G4541" t="s">
        <v>9</v>
      </c>
      <c r="H4541">
        <v>2010</v>
      </c>
      <c r="I4541">
        <v>1582</v>
      </c>
      <c r="J4541" t="s">
        <v>10</v>
      </c>
      <c r="K4541" t="str">
        <f>IF(AND(I4541&gt;600,I4541&lt;=1000),"600-1000CC",IF(AND(I4541&gt;1000,I4541&lt;=2000),"1000-2000CC",IF(AND(I4541&gt;2000,I4541&lt;=3000),"2000-3000CC",IF(AND(I4541&gt;3000,I4541&lt;=4000),"3000-4000CC",IF(AND(I4541&gt;4000,I4541&lt;=5000),"4000-5000CC",IF(AND(I4541&gt;5000,I4541&lt;=6000),"&gt;5000CC"))))))</f>
        <v>1000-2000CC</v>
      </c>
    </row>
    <row r="4542" spans="1:11" x14ac:dyDescent="0.3">
      <c r="A4542">
        <v>3354</v>
      </c>
      <c r="B4542" t="s">
        <v>228</v>
      </c>
      <c r="C4542" s="10">
        <v>2.5499999999999998</v>
      </c>
      <c r="D4542" s="3">
        <v>60000</v>
      </c>
      <c r="E4542" t="s">
        <v>12</v>
      </c>
      <c r="F4542" t="s">
        <v>8</v>
      </c>
      <c r="G4542" t="s">
        <v>75</v>
      </c>
      <c r="H4542">
        <v>2011</v>
      </c>
      <c r="I4542">
        <v>2982</v>
      </c>
      <c r="J4542" t="s">
        <v>61</v>
      </c>
      <c r="K4542" t="str">
        <f>IF(AND(I4542&gt;600,I4542&lt;=1000),"600-1000CC",IF(AND(I4542&gt;1000,I4542&lt;=2000),"1000-2000CC",IF(AND(I4542&gt;2000,I4542&lt;=3000),"2000-3000CC",IF(AND(I4542&gt;3000,I4542&lt;=4000),"3000-4000CC",IF(AND(I4542&gt;4000,I4542&lt;=5000),"4000-5000CC",IF(AND(I4542&gt;5000,I4542&lt;=6000),"&gt;5000CC"))))))</f>
        <v>2000-3000CC</v>
      </c>
    </row>
    <row r="4543" spans="1:11" x14ac:dyDescent="0.3">
      <c r="A4543">
        <v>3480</v>
      </c>
      <c r="B4543" t="s">
        <v>1536</v>
      </c>
      <c r="C4543" s="10">
        <v>2.5499999999999998</v>
      </c>
      <c r="D4543" s="3">
        <v>46001</v>
      </c>
      <c r="E4543" t="s">
        <v>242</v>
      </c>
      <c r="F4543" t="s">
        <v>8</v>
      </c>
      <c r="G4543" t="s">
        <v>9</v>
      </c>
      <c r="H4543">
        <v>2020</v>
      </c>
      <c r="I4543">
        <v>999</v>
      </c>
      <c r="J4543" t="s">
        <v>10</v>
      </c>
      <c r="K4543" t="str">
        <f>IF(AND(I4543&gt;600,I4543&lt;=1000),"600-1000CC",IF(AND(I4543&gt;1000,I4543&lt;=2000),"1000-2000CC",IF(AND(I4543&gt;2000,I4543&lt;=3000),"2000-3000CC",IF(AND(I4543&gt;3000,I4543&lt;=4000),"3000-4000CC",IF(AND(I4543&gt;4000,I4543&lt;=5000),"4000-5000CC",IF(AND(I4543&gt;5000,I4543&lt;=6000),"&gt;5000CC"))))))</f>
        <v>600-1000CC</v>
      </c>
    </row>
    <row r="4544" spans="1:11" x14ac:dyDescent="0.3">
      <c r="A4544">
        <v>4040</v>
      </c>
      <c r="B4544" t="s">
        <v>354</v>
      </c>
      <c r="C4544" s="10">
        <v>2.5499999999999998</v>
      </c>
      <c r="D4544" s="3">
        <v>37331</v>
      </c>
      <c r="E4544" t="s">
        <v>12</v>
      </c>
      <c r="F4544" t="s">
        <v>8</v>
      </c>
      <c r="G4544" t="s">
        <v>27</v>
      </c>
      <c r="H4544">
        <v>2016</v>
      </c>
      <c r="I4544">
        <v>999</v>
      </c>
      <c r="J4544" t="s">
        <v>10</v>
      </c>
      <c r="K4544" t="str">
        <f>IF(AND(I4544&gt;600,I4544&lt;=1000),"600-1000CC",IF(AND(I4544&gt;1000,I4544&lt;=2000),"1000-2000CC",IF(AND(I4544&gt;2000,I4544&lt;=3000),"2000-3000CC",IF(AND(I4544&gt;3000,I4544&lt;=4000),"3000-4000CC",IF(AND(I4544&gt;4000,I4544&lt;=5000),"4000-5000CC",IF(AND(I4544&gt;5000,I4544&lt;=6000),"&gt;5000CC"))))))</f>
        <v>600-1000CC</v>
      </c>
    </row>
    <row r="4545" spans="1:11" x14ac:dyDescent="0.3">
      <c r="A4545">
        <v>4199</v>
      </c>
      <c r="B4545" t="s">
        <v>485</v>
      </c>
      <c r="C4545" s="10">
        <v>2.5499999999999998</v>
      </c>
      <c r="D4545" s="3">
        <v>37275</v>
      </c>
      <c r="E4545" t="s">
        <v>12</v>
      </c>
      <c r="F4545" t="s">
        <v>8</v>
      </c>
      <c r="G4545" t="s">
        <v>9</v>
      </c>
      <c r="H4545">
        <v>2014</v>
      </c>
      <c r="I4545">
        <v>1120</v>
      </c>
      <c r="J4545" t="s">
        <v>10</v>
      </c>
      <c r="K4545" t="str">
        <f>IF(AND(I4545&gt;600,I4545&lt;=1000),"600-1000CC",IF(AND(I4545&gt;1000,I4545&lt;=2000),"1000-2000CC",IF(AND(I4545&gt;2000,I4545&lt;=3000),"2000-3000CC",IF(AND(I4545&gt;3000,I4545&lt;=4000),"3000-4000CC",IF(AND(I4545&gt;4000,I4545&lt;=5000),"4000-5000CC",IF(AND(I4545&gt;5000,I4545&lt;=6000),"&gt;5000CC"))))))</f>
        <v>1000-2000CC</v>
      </c>
    </row>
    <row r="4546" spans="1:11" x14ac:dyDescent="0.3">
      <c r="A4546">
        <v>5145</v>
      </c>
      <c r="B4546" t="s">
        <v>854</v>
      </c>
      <c r="C4546" s="10">
        <v>2.5499999999999998</v>
      </c>
      <c r="D4546" s="3">
        <v>38219</v>
      </c>
      <c r="E4546" t="s">
        <v>12</v>
      </c>
      <c r="F4546" t="s">
        <v>8</v>
      </c>
      <c r="G4546" t="s">
        <v>9</v>
      </c>
      <c r="H4546">
        <v>2012</v>
      </c>
      <c r="I4546">
        <v>1497</v>
      </c>
      <c r="J4546" t="s">
        <v>53</v>
      </c>
      <c r="K4546" t="str">
        <f>IF(AND(I4546&gt;600,I4546&lt;=1000),"600-1000CC",IF(AND(I4546&gt;1000,I4546&lt;=2000),"1000-2000CC",IF(AND(I4546&gt;2000,I4546&lt;=3000),"2000-3000CC",IF(AND(I4546&gt;3000,I4546&lt;=4000),"3000-4000CC",IF(AND(I4546&gt;4000,I4546&lt;=5000),"4000-5000CC",IF(AND(I4546&gt;5000,I4546&lt;=6000),"&gt;5000CC"))))))</f>
        <v>1000-2000CC</v>
      </c>
    </row>
    <row r="4547" spans="1:11" x14ac:dyDescent="0.3">
      <c r="A4547">
        <v>5420</v>
      </c>
      <c r="B4547" t="s">
        <v>228</v>
      </c>
      <c r="C4547" s="10">
        <v>2.5499999999999998</v>
      </c>
      <c r="D4547" s="3">
        <v>154000</v>
      </c>
      <c r="E4547" t="s">
        <v>12</v>
      </c>
      <c r="F4547" t="s">
        <v>8</v>
      </c>
      <c r="G4547" t="s">
        <v>9</v>
      </c>
      <c r="H4547">
        <v>2011</v>
      </c>
      <c r="I4547">
        <v>2982</v>
      </c>
      <c r="J4547" t="s">
        <v>10</v>
      </c>
      <c r="K4547" t="str">
        <f>IF(AND(I4547&gt;600,I4547&lt;=1000),"600-1000CC",IF(AND(I4547&gt;1000,I4547&lt;=2000),"1000-2000CC",IF(AND(I4547&gt;2000,I4547&lt;=3000),"2000-3000CC",IF(AND(I4547&gt;3000,I4547&lt;=4000),"3000-4000CC",IF(AND(I4547&gt;4000,I4547&lt;=5000),"4000-5000CC",IF(AND(I4547&gt;5000,I4547&lt;=6000),"&gt;5000CC"))))))</f>
        <v>2000-3000CC</v>
      </c>
    </row>
    <row r="4548" spans="1:11" x14ac:dyDescent="0.3">
      <c r="A4548">
        <v>5421</v>
      </c>
      <c r="B4548" t="s">
        <v>513</v>
      </c>
      <c r="C4548" s="10">
        <v>2.5499999999999998</v>
      </c>
      <c r="D4548" s="3">
        <v>100000</v>
      </c>
      <c r="E4548" t="s">
        <v>12</v>
      </c>
      <c r="F4548" t="s">
        <v>8</v>
      </c>
      <c r="G4548" t="s">
        <v>27</v>
      </c>
      <c r="H4548">
        <v>2012</v>
      </c>
      <c r="I4548">
        <v>998</v>
      </c>
      <c r="J4548" t="s">
        <v>10</v>
      </c>
      <c r="K4548" t="str">
        <f>IF(AND(I4548&gt;600,I4548&lt;=1000),"600-1000CC",IF(AND(I4548&gt;1000,I4548&lt;=2000),"1000-2000CC",IF(AND(I4548&gt;2000,I4548&lt;=3000),"2000-3000CC",IF(AND(I4548&gt;3000,I4548&lt;=4000),"3000-4000CC",IF(AND(I4548&gt;4000,I4548&lt;=5000),"4000-5000CC",IF(AND(I4548&gt;5000,I4548&lt;=6000),"&gt;5000CC"))))))</f>
        <v>600-1000CC</v>
      </c>
    </row>
    <row r="4549" spans="1:11" x14ac:dyDescent="0.3">
      <c r="A4549">
        <v>5484</v>
      </c>
      <c r="B4549" t="s">
        <v>485</v>
      </c>
      <c r="C4549" s="10">
        <v>2.5499999999999998</v>
      </c>
      <c r="D4549" s="3">
        <v>37275</v>
      </c>
      <c r="E4549" t="s">
        <v>12</v>
      </c>
      <c r="F4549" t="s">
        <v>8</v>
      </c>
      <c r="G4549" t="s">
        <v>9</v>
      </c>
      <c r="H4549">
        <v>2014</v>
      </c>
      <c r="I4549">
        <v>2179</v>
      </c>
      <c r="J4549" t="s">
        <v>10</v>
      </c>
      <c r="K4549" t="str">
        <f>IF(AND(I4549&gt;600,I4549&lt;=1000),"600-1000CC",IF(AND(I4549&gt;1000,I4549&lt;=2000),"1000-2000CC",IF(AND(I4549&gt;2000,I4549&lt;=3000),"2000-3000CC",IF(AND(I4549&gt;3000,I4549&lt;=4000),"3000-4000CC",IF(AND(I4549&gt;4000,I4549&lt;=5000),"4000-5000CC",IF(AND(I4549&gt;5000,I4549&lt;=6000),"&gt;5000CC"))))))</f>
        <v>2000-3000CC</v>
      </c>
    </row>
    <row r="4550" spans="1:11" x14ac:dyDescent="0.3">
      <c r="A4550">
        <v>704</v>
      </c>
      <c r="B4550" t="s">
        <v>559</v>
      </c>
      <c r="C4550" s="10">
        <v>2.54</v>
      </c>
      <c r="D4550" s="3">
        <v>82145</v>
      </c>
      <c r="E4550" t="s">
        <v>12</v>
      </c>
      <c r="F4550" t="s">
        <v>8</v>
      </c>
      <c r="G4550" t="s">
        <v>75</v>
      </c>
      <c r="H4550">
        <v>2012</v>
      </c>
      <c r="I4550">
        <v>2184</v>
      </c>
      <c r="J4550" t="s">
        <v>10</v>
      </c>
      <c r="K4550" t="str">
        <f>IF(AND(I4550&gt;600,I4550&lt;=1000),"600-1000CC",IF(AND(I4550&gt;1000,I4550&lt;=2000),"1000-2000CC",IF(AND(I4550&gt;2000,I4550&lt;=3000),"2000-3000CC",IF(AND(I4550&gt;3000,I4550&lt;=4000),"3000-4000CC",IF(AND(I4550&gt;4000,I4550&lt;=5000),"4000-5000CC",IF(AND(I4550&gt;5000,I4550&lt;=6000),"&gt;5000CC"))))))</f>
        <v>2000-3000CC</v>
      </c>
    </row>
    <row r="4551" spans="1:11" x14ac:dyDescent="0.3">
      <c r="A4551">
        <v>1955</v>
      </c>
      <c r="B4551" t="s">
        <v>559</v>
      </c>
      <c r="C4551" s="10">
        <v>2.54</v>
      </c>
      <c r="D4551" s="3">
        <v>82145</v>
      </c>
      <c r="E4551" t="s">
        <v>12</v>
      </c>
      <c r="F4551" t="s">
        <v>8</v>
      </c>
      <c r="G4551" t="s">
        <v>75</v>
      </c>
      <c r="H4551">
        <v>2012</v>
      </c>
      <c r="I4551">
        <v>1461</v>
      </c>
      <c r="J4551" t="s">
        <v>10</v>
      </c>
      <c r="K4551" t="str">
        <f>IF(AND(I4551&gt;600,I4551&lt;=1000),"600-1000CC",IF(AND(I4551&gt;1000,I4551&lt;=2000),"1000-2000CC",IF(AND(I4551&gt;2000,I4551&lt;=3000),"2000-3000CC",IF(AND(I4551&gt;3000,I4551&lt;=4000),"3000-4000CC",IF(AND(I4551&gt;4000,I4551&lt;=5000),"4000-5000CC",IF(AND(I4551&gt;5000,I4551&lt;=6000),"&gt;5000CC"))))))</f>
        <v>1000-2000CC</v>
      </c>
    </row>
    <row r="4552" spans="1:11" x14ac:dyDescent="0.3">
      <c r="A4552">
        <v>2677</v>
      </c>
      <c r="B4552" t="s">
        <v>160</v>
      </c>
      <c r="C4552" s="10">
        <v>2.54</v>
      </c>
      <c r="D4552" s="3">
        <v>39398</v>
      </c>
      <c r="E4552" t="s">
        <v>12</v>
      </c>
      <c r="F4552" t="s">
        <v>8</v>
      </c>
      <c r="G4552" t="s">
        <v>75</v>
      </c>
      <c r="H4552">
        <v>2010</v>
      </c>
      <c r="I4552">
        <v>1086</v>
      </c>
      <c r="J4552" t="s">
        <v>10</v>
      </c>
      <c r="K4552" t="str">
        <f>IF(AND(I4552&gt;600,I4552&lt;=1000),"600-1000CC",IF(AND(I4552&gt;1000,I4552&lt;=2000),"1000-2000CC",IF(AND(I4552&gt;2000,I4552&lt;=3000),"2000-3000CC",IF(AND(I4552&gt;3000,I4552&lt;=4000),"3000-4000CC",IF(AND(I4552&gt;4000,I4552&lt;=5000),"4000-5000CC",IF(AND(I4552&gt;5000,I4552&lt;=6000),"&gt;5000CC"))))))</f>
        <v>1000-2000CC</v>
      </c>
    </row>
    <row r="4553" spans="1:11" x14ac:dyDescent="0.3">
      <c r="A4553">
        <v>3241</v>
      </c>
      <c r="B4553" t="s">
        <v>1467</v>
      </c>
      <c r="C4553" s="10">
        <v>2.54</v>
      </c>
      <c r="D4553" s="3">
        <v>63936</v>
      </c>
      <c r="E4553" t="s">
        <v>7</v>
      </c>
      <c r="F4553" t="s">
        <v>8</v>
      </c>
      <c r="G4553" t="s">
        <v>9</v>
      </c>
      <c r="H4553">
        <v>2013</v>
      </c>
      <c r="I4553">
        <v>1461</v>
      </c>
      <c r="J4553" t="s">
        <v>10</v>
      </c>
      <c r="K4553" t="str">
        <f>IF(AND(I4553&gt;600,I4553&lt;=1000),"600-1000CC",IF(AND(I4553&gt;1000,I4553&lt;=2000),"1000-2000CC",IF(AND(I4553&gt;2000,I4553&lt;=3000),"2000-3000CC",IF(AND(I4553&gt;3000,I4553&lt;=4000),"3000-4000CC",IF(AND(I4553&gt;4000,I4553&lt;=5000),"4000-5000CC",IF(AND(I4553&gt;5000,I4553&lt;=6000),"&gt;5000CC"))))))</f>
        <v>1000-2000CC</v>
      </c>
    </row>
    <row r="4554" spans="1:11" x14ac:dyDescent="0.3">
      <c r="A4554">
        <v>1235</v>
      </c>
      <c r="B4554" t="s">
        <v>833</v>
      </c>
      <c r="C4554" s="10">
        <v>2.5299999999999998</v>
      </c>
      <c r="D4554" s="3">
        <v>109403</v>
      </c>
      <c r="E4554" t="s">
        <v>7</v>
      </c>
      <c r="F4554" t="s">
        <v>13</v>
      </c>
      <c r="G4554" t="s">
        <v>75</v>
      </c>
      <c r="H4554">
        <v>2012</v>
      </c>
      <c r="I4554">
        <v>1462</v>
      </c>
      <c r="J4554" t="s">
        <v>61</v>
      </c>
      <c r="K4554" t="str">
        <f>IF(AND(I4554&gt;600,I4554&lt;=1000),"600-1000CC",IF(AND(I4554&gt;1000,I4554&lt;=2000),"1000-2000CC",IF(AND(I4554&gt;2000,I4554&lt;=3000),"2000-3000CC",IF(AND(I4554&gt;3000,I4554&lt;=4000),"3000-4000CC",IF(AND(I4554&gt;4000,I4554&lt;=5000),"4000-5000CC",IF(AND(I4554&gt;5000,I4554&lt;=6000),"&gt;5000CC"))))))</f>
        <v>1000-2000CC</v>
      </c>
    </row>
    <row r="4555" spans="1:11" x14ac:dyDescent="0.3">
      <c r="A4555">
        <v>1573</v>
      </c>
      <c r="B4555" t="s">
        <v>833</v>
      </c>
      <c r="C4555" s="10">
        <v>2.5299999999999998</v>
      </c>
      <c r="D4555" s="3">
        <v>109403</v>
      </c>
      <c r="E4555" t="s">
        <v>7</v>
      </c>
      <c r="F4555" t="s">
        <v>13</v>
      </c>
      <c r="G4555" t="s">
        <v>75</v>
      </c>
      <c r="H4555">
        <v>2012</v>
      </c>
      <c r="I4555">
        <v>1993</v>
      </c>
      <c r="J4555" t="s">
        <v>10</v>
      </c>
      <c r="K4555" t="str">
        <f>IF(AND(I4555&gt;600,I4555&lt;=1000),"600-1000CC",IF(AND(I4555&gt;1000,I4555&lt;=2000),"1000-2000CC",IF(AND(I4555&gt;2000,I4555&lt;=3000),"2000-3000CC",IF(AND(I4555&gt;3000,I4555&lt;=4000),"3000-4000CC",IF(AND(I4555&gt;4000,I4555&lt;=5000),"4000-5000CC",IF(AND(I4555&gt;5000,I4555&lt;=6000),"&gt;5000CC"))))))</f>
        <v>1000-2000CC</v>
      </c>
    </row>
    <row r="4556" spans="1:11" x14ac:dyDescent="0.3">
      <c r="A4556">
        <v>624</v>
      </c>
      <c r="B4556" t="s">
        <v>513</v>
      </c>
      <c r="C4556" s="10">
        <v>2.52</v>
      </c>
      <c r="D4556" s="3">
        <v>34453</v>
      </c>
      <c r="E4556" t="s">
        <v>12</v>
      </c>
      <c r="F4556" t="s">
        <v>8</v>
      </c>
      <c r="G4556" t="s">
        <v>9</v>
      </c>
      <c r="H4556">
        <v>2010</v>
      </c>
      <c r="I4556">
        <v>1197</v>
      </c>
      <c r="J4556" t="s">
        <v>10</v>
      </c>
      <c r="K4556" t="str">
        <f>IF(AND(I4556&gt;600,I4556&lt;=1000),"600-1000CC",IF(AND(I4556&gt;1000,I4556&lt;=2000),"1000-2000CC",IF(AND(I4556&gt;2000,I4556&lt;=3000),"2000-3000CC",IF(AND(I4556&gt;3000,I4556&lt;=4000),"3000-4000CC",IF(AND(I4556&gt;4000,I4556&lt;=5000),"4000-5000CC",IF(AND(I4556&gt;5000,I4556&lt;=6000),"&gt;5000CC"))))))</f>
        <v>1000-2000CC</v>
      </c>
    </row>
    <row r="4557" spans="1:11" x14ac:dyDescent="0.3">
      <c r="A4557">
        <v>1922</v>
      </c>
      <c r="B4557" t="s">
        <v>513</v>
      </c>
      <c r="C4557" s="10">
        <v>2.52</v>
      </c>
      <c r="D4557" s="3">
        <v>34453</v>
      </c>
      <c r="E4557" t="s">
        <v>12</v>
      </c>
      <c r="F4557" t="s">
        <v>8</v>
      </c>
      <c r="G4557" t="s">
        <v>9</v>
      </c>
      <c r="H4557">
        <v>2010</v>
      </c>
      <c r="I4557">
        <v>1497</v>
      </c>
      <c r="J4557" t="s">
        <v>10</v>
      </c>
      <c r="K4557" t="str">
        <f>IF(AND(I4557&gt;600,I4557&lt;=1000),"600-1000CC",IF(AND(I4557&gt;1000,I4557&lt;=2000),"1000-2000CC",IF(AND(I4557&gt;2000,I4557&lt;=3000),"2000-3000CC",IF(AND(I4557&gt;3000,I4557&lt;=4000),"3000-4000CC",IF(AND(I4557&gt;4000,I4557&lt;=5000),"4000-5000CC",IF(AND(I4557&gt;5000,I4557&lt;=6000),"&gt;5000CC"))))))</f>
        <v>1000-2000CC</v>
      </c>
    </row>
    <row r="4558" spans="1:11" x14ac:dyDescent="0.3">
      <c r="A4558">
        <v>2676</v>
      </c>
      <c r="B4558" t="s">
        <v>284</v>
      </c>
      <c r="C4558" s="10">
        <v>2.52</v>
      </c>
      <c r="D4558" s="3">
        <v>34640</v>
      </c>
      <c r="E4558" t="s">
        <v>12</v>
      </c>
      <c r="F4558" t="s">
        <v>8</v>
      </c>
      <c r="G4558" t="s">
        <v>9</v>
      </c>
      <c r="H4558">
        <v>2013</v>
      </c>
      <c r="I4558">
        <v>1497</v>
      </c>
      <c r="J4558" t="s">
        <v>10</v>
      </c>
      <c r="K4558" t="str">
        <f>IF(AND(I4558&gt;600,I4558&lt;=1000),"600-1000CC",IF(AND(I4558&gt;1000,I4558&lt;=2000),"1000-2000CC",IF(AND(I4558&gt;2000,I4558&lt;=3000),"2000-3000CC",IF(AND(I4558&gt;3000,I4558&lt;=4000),"3000-4000CC",IF(AND(I4558&gt;4000,I4558&lt;=5000),"4000-5000CC",IF(AND(I4558&gt;5000,I4558&lt;=6000),"&gt;5000CC"))))))</f>
        <v>1000-2000CC</v>
      </c>
    </row>
    <row r="4559" spans="1:11" x14ac:dyDescent="0.3">
      <c r="A4559">
        <v>3528</v>
      </c>
      <c r="B4559" t="s">
        <v>228</v>
      </c>
      <c r="C4559" s="10">
        <v>2.52</v>
      </c>
      <c r="D4559" s="3">
        <v>71456</v>
      </c>
      <c r="E4559" t="s">
        <v>12</v>
      </c>
      <c r="F4559" t="s">
        <v>8</v>
      </c>
      <c r="G4559" t="s">
        <v>9</v>
      </c>
      <c r="H4559">
        <v>2009</v>
      </c>
      <c r="I4559">
        <v>1120</v>
      </c>
      <c r="J4559" t="s">
        <v>10</v>
      </c>
      <c r="K4559" t="str">
        <f>IF(AND(I4559&gt;600,I4559&lt;=1000),"600-1000CC",IF(AND(I4559&gt;1000,I4559&lt;=2000),"1000-2000CC",IF(AND(I4559&gt;2000,I4559&lt;=3000),"2000-3000CC",IF(AND(I4559&gt;3000,I4559&lt;=4000),"3000-4000CC",IF(AND(I4559&gt;4000,I4559&lt;=5000),"4000-5000CC",IF(AND(I4559&gt;5000,I4559&lt;=6000),"&gt;5000CC"))))))</f>
        <v>1000-2000CC</v>
      </c>
    </row>
    <row r="4560" spans="1:11" x14ac:dyDescent="0.3">
      <c r="A4560">
        <v>3747</v>
      </c>
      <c r="B4560" t="s">
        <v>1602</v>
      </c>
      <c r="C4560" s="10">
        <v>2.52</v>
      </c>
      <c r="D4560" s="3">
        <v>54890</v>
      </c>
      <c r="E4560" t="s">
        <v>12</v>
      </c>
      <c r="F4560" t="s">
        <v>8</v>
      </c>
      <c r="G4560" t="s">
        <v>27</v>
      </c>
      <c r="H4560">
        <v>2013</v>
      </c>
      <c r="I4560">
        <v>2494</v>
      </c>
      <c r="J4560" t="s">
        <v>10</v>
      </c>
      <c r="K4560" t="str">
        <f>IF(AND(I4560&gt;600,I4560&lt;=1000),"600-1000CC",IF(AND(I4560&gt;1000,I4560&lt;=2000),"1000-2000CC",IF(AND(I4560&gt;2000,I4560&lt;=3000),"2000-3000CC",IF(AND(I4560&gt;3000,I4560&lt;=4000),"3000-4000CC",IF(AND(I4560&gt;4000,I4560&lt;=5000),"4000-5000CC",IF(AND(I4560&gt;5000,I4560&lt;=6000),"&gt;5000CC"))))))</f>
        <v>2000-3000CC</v>
      </c>
    </row>
    <row r="4561" spans="1:11" x14ac:dyDescent="0.3">
      <c r="A4561">
        <v>4996</v>
      </c>
      <c r="B4561" t="s">
        <v>1797</v>
      </c>
      <c r="C4561" s="10">
        <v>2.52</v>
      </c>
      <c r="D4561" s="3">
        <v>26786</v>
      </c>
      <c r="E4561" t="s">
        <v>12</v>
      </c>
      <c r="F4561" t="s">
        <v>8</v>
      </c>
      <c r="G4561" t="s">
        <v>9</v>
      </c>
      <c r="H4561">
        <v>2010</v>
      </c>
      <c r="I4561">
        <v>1197</v>
      </c>
      <c r="J4561" t="s">
        <v>10</v>
      </c>
      <c r="K4561" t="str">
        <f>IF(AND(I4561&gt;600,I4561&lt;=1000),"600-1000CC",IF(AND(I4561&gt;1000,I4561&lt;=2000),"1000-2000CC",IF(AND(I4561&gt;2000,I4561&lt;=3000),"2000-3000CC",IF(AND(I4561&gt;3000,I4561&lt;=4000),"3000-4000CC",IF(AND(I4561&gt;4000,I4561&lt;=5000),"4000-5000CC",IF(AND(I4561&gt;5000,I4561&lt;=6000),"&gt;5000CC"))))))</f>
        <v>1000-2000CC</v>
      </c>
    </row>
    <row r="4562" spans="1:11" x14ac:dyDescent="0.3">
      <c r="A4562">
        <v>1014</v>
      </c>
      <c r="B4562" t="s">
        <v>735</v>
      </c>
      <c r="C4562" s="10">
        <v>2.5099999999999998</v>
      </c>
      <c r="D4562" s="3">
        <v>106647</v>
      </c>
      <c r="E4562" t="s">
        <v>7</v>
      </c>
      <c r="F4562" t="s">
        <v>8</v>
      </c>
      <c r="G4562" t="s">
        <v>27</v>
      </c>
      <c r="H4562">
        <v>2012</v>
      </c>
      <c r="I4562">
        <v>1197</v>
      </c>
      <c r="J4562" t="s">
        <v>10</v>
      </c>
      <c r="K4562" t="str">
        <f>IF(AND(I4562&gt;600,I4562&lt;=1000),"600-1000CC",IF(AND(I4562&gt;1000,I4562&lt;=2000),"1000-2000CC",IF(AND(I4562&gt;2000,I4562&lt;=3000),"2000-3000CC",IF(AND(I4562&gt;3000,I4562&lt;=4000),"3000-4000CC",IF(AND(I4562&gt;4000,I4562&lt;=5000),"4000-5000CC",IF(AND(I4562&gt;5000,I4562&lt;=6000),"&gt;5000CC"))))))</f>
        <v>1000-2000CC</v>
      </c>
    </row>
    <row r="4563" spans="1:11" x14ac:dyDescent="0.3">
      <c r="A4563">
        <v>2670</v>
      </c>
      <c r="B4563" t="s">
        <v>46</v>
      </c>
      <c r="C4563" s="10">
        <v>2.5099999999999998</v>
      </c>
      <c r="D4563" s="3">
        <v>25919</v>
      </c>
      <c r="E4563" t="s">
        <v>12</v>
      </c>
      <c r="F4563" t="s">
        <v>8</v>
      </c>
      <c r="G4563" t="s">
        <v>9</v>
      </c>
      <c r="H4563">
        <v>2017</v>
      </c>
      <c r="I4563">
        <v>1493</v>
      </c>
      <c r="J4563" t="s">
        <v>10</v>
      </c>
      <c r="K4563" t="str">
        <f>IF(AND(I4563&gt;600,I4563&lt;=1000),"600-1000CC",IF(AND(I4563&gt;1000,I4563&lt;=2000),"1000-2000CC",IF(AND(I4563&gt;2000,I4563&lt;=3000),"2000-3000CC",IF(AND(I4563&gt;3000,I4563&lt;=4000),"3000-4000CC",IF(AND(I4563&gt;4000,I4563&lt;=5000),"4000-5000CC",IF(AND(I4563&gt;5000,I4563&lt;=6000),"&gt;5000CC"))))))</f>
        <v>1000-2000CC</v>
      </c>
    </row>
    <row r="4564" spans="1:11" x14ac:dyDescent="0.3">
      <c r="A4564">
        <v>449</v>
      </c>
      <c r="B4564" t="s">
        <v>391</v>
      </c>
      <c r="C4564" s="10">
        <v>2.5</v>
      </c>
      <c r="D4564" s="3">
        <v>50000</v>
      </c>
      <c r="E4564" t="s">
        <v>7</v>
      </c>
      <c r="F4564" t="s">
        <v>8</v>
      </c>
      <c r="G4564" t="s">
        <v>27</v>
      </c>
      <c r="H4564">
        <v>2009</v>
      </c>
      <c r="I4564">
        <v>2179</v>
      </c>
      <c r="J4564" t="s">
        <v>61</v>
      </c>
      <c r="K4564" t="str">
        <f>IF(AND(I4564&gt;600,I4564&lt;=1000),"600-1000CC",IF(AND(I4564&gt;1000,I4564&lt;=2000),"1000-2000CC",IF(AND(I4564&gt;2000,I4564&lt;=3000),"2000-3000CC",IF(AND(I4564&gt;3000,I4564&lt;=4000),"3000-4000CC",IF(AND(I4564&gt;4000,I4564&lt;=5000),"4000-5000CC",IF(AND(I4564&gt;5000,I4564&lt;=6000),"&gt;5000CC"))))))</f>
        <v>2000-3000CC</v>
      </c>
    </row>
    <row r="4565" spans="1:11" x14ac:dyDescent="0.3">
      <c r="A4565">
        <v>499</v>
      </c>
      <c r="B4565" t="s">
        <v>312</v>
      </c>
      <c r="C4565" s="10">
        <v>2.5</v>
      </c>
      <c r="D4565" s="3">
        <v>110000</v>
      </c>
      <c r="E4565" t="s">
        <v>12</v>
      </c>
      <c r="F4565" t="s">
        <v>8</v>
      </c>
      <c r="G4565" t="s">
        <v>244</v>
      </c>
      <c r="H4565">
        <v>2006</v>
      </c>
      <c r="I4565">
        <v>1199</v>
      </c>
      <c r="J4565" t="s">
        <v>10</v>
      </c>
      <c r="K4565" t="str">
        <f>IF(AND(I4565&gt;600,I4565&lt;=1000),"600-1000CC",IF(AND(I4565&gt;1000,I4565&lt;=2000),"1000-2000CC",IF(AND(I4565&gt;2000,I4565&lt;=3000),"2000-3000CC",IF(AND(I4565&gt;3000,I4565&lt;=4000),"3000-4000CC",IF(AND(I4565&gt;4000,I4565&lt;=5000),"4000-5000CC",IF(AND(I4565&gt;5000,I4565&lt;=6000),"&gt;5000CC"))))))</f>
        <v>1000-2000CC</v>
      </c>
    </row>
    <row r="4566" spans="1:11" x14ac:dyDescent="0.3">
      <c r="A4566">
        <v>613</v>
      </c>
      <c r="B4566" t="s">
        <v>508</v>
      </c>
      <c r="C4566" s="10">
        <v>2.5</v>
      </c>
      <c r="D4566" s="3">
        <v>55630</v>
      </c>
      <c r="E4566" t="s">
        <v>12</v>
      </c>
      <c r="F4566" t="s">
        <v>8</v>
      </c>
      <c r="G4566" t="s">
        <v>9</v>
      </c>
      <c r="H4566">
        <v>2011</v>
      </c>
      <c r="I4566">
        <v>1199</v>
      </c>
      <c r="J4566" t="s">
        <v>10</v>
      </c>
      <c r="K4566" t="str">
        <f>IF(AND(I4566&gt;600,I4566&lt;=1000),"600-1000CC",IF(AND(I4566&gt;1000,I4566&lt;=2000),"1000-2000CC",IF(AND(I4566&gt;2000,I4566&lt;=3000),"2000-3000CC",IF(AND(I4566&gt;3000,I4566&lt;=4000),"3000-4000CC",IF(AND(I4566&gt;4000,I4566&lt;=5000),"4000-5000CC",IF(AND(I4566&gt;5000,I4566&lt;=6000),"&gt;5000CC"))))))</f>
        <v>1000-2000CC</v>
      </c>
    </row>
    <row r="4567" spans="1:11" x14ac:dyDescent="0.3">
      <c r="A4567">
        <v>887</v>
      </c>
      <c r="B4567" t="s">
        <v>208</v>
      </c>
      <c r="C4567" s="10">
        <v>2.5</v>
      </c>
      <c r="D4567" s="3">
        <v>70000</v>
      </c>
      <c r="E4567" t="s">
        <v>12</v>
      </c>
      <c r="F4567" t="s">
        <v>8</v>
      </c>
      <c r="G4567" t="s">
        <v>9</v>
      </c>
      <c r="H4567">
        <v>2017</v>
      </c>
      <c r="I4567">
        <v>1197</v>
      </c>
      <c r="J4567" t="s">
        <v>10</v>
      </c>
      <c r="K4567" t="str">
        <f>IF(AND(I4567&gt;600,I4567&lt;=1000),"600-1000CC",IF(AND(I4567&gt;1000,I4567&lt;=2000),"1000-2000CC",IF(AND(I4567&gt;2000,I4567&lt;=3000),"2000-3000CC",IF(AND(I4567&gt;3000,I4567&lt;=4000),"3000-4000CC",IF(AND(I4567&gt;4000,I4567&lt;=5000),"4000-5000CC",IF(AND(I4567&gt;5000,I4567&lt;=6000),"&gt;5000CC"))))))</f>
        <v>1000-2000CC</v>
      </c>
    </row>
    <row r="4568" spans="1:11" x14ac:dyDescent="0.3">
      <c r="A4568">
        <v>1722</v>
      </c>
      <c r="B4568" t="s">
        <v>968</v>
      </c>
      <c r="C4568" s="10">
        <v>2.5</v>
      </c>
      <c r="D4568" s="3">
        <v>90000</v>
      </c>
      <c r="E4568" t="s">
        <v>12</v>
      </c>
      <c r="F4568" t="s">
        <v>8</v>
      </c>
      <c r="G4568" t="s">
        <v>27</v>
      </c>
      <c r="H4568">
        <v>2009</v>
      </c>
      <c r="I4568">
        <v>1591</v>
      </c>
      <c r="J4568" t="s">
        <v>10</v>
      </c>
      <c r="K4568" t="str">
        <f>IF(AND(I4568&gt;600,I4568&lt;=1000),"600-1000CC",IF(AND(I4568&gt;1000,I4568&lt;=2000),"1000-2000CC",IF(AND(I4568&gt;2000,I4568&lt;=3000),"2000-3000CC",IF(AND(I4568&gt;3000,I4568&lt;=4000),"3000-4000CC",IF(AND(I4568&gt;4000,I4568&lt;=5000),"4000-5000CC",IF(AND(I4568&gt;5000,I4568&lt;=6000),"&gt;5000CC"))))))</f>
        <v>1000-2000CC</v>
      </c>
    </row>
    <row r="4569" spans="1:11" x14ac:dyDescent="0.3">
      <c r="A4569">
        <v>1763</v>
      </c>
      <c r="B4569" t="s">
        <v>990</v>
      </c>
      <c r="C4569" s="10">
        <v>2.5</v>
      </c>
      <c r="D4569" s="3">
        <v>40000</v>
      </c>
      <c r="E4569" t="s">
        <v>12</v>
      </c>
      <c r="F4569" t="s">
        <v>8</v>
      </c>
      <c r="G4569" t="s">
        <v>27</v>
      </c>
      <c r="H4569">
        <v>2009</v>
      </c>
      <c r="I4569">
        <v>2755</v>
      </c>
      <c r="J4569" t="s">
        <v>61</v>
      </c>
      <c r="K4569" t="str">
        <f>IF(AND(I4569&gt;600,I4569&lt;=1000),"600-1000CC",IF(AND(I4569&gt;1000,I4569&lt;=2000),"1000-2000CC",IF(AND(I4569&gt;2000,I4569&lt;=3000),"2000-3000CC",IF(AND(I4569&gt;3000,I4569&lt;=4000),"3000-4000CC",IF(AND(I4569&gt;4000,I4569&lt;=5000),"4000-5000CC",IF(AND(I4569&gt;5000,I4569&lt;=6000),"&gt;5000CC"))))))</f>
        <v>2000-3000CC</v>
      </c>
    </row>
    <row r="4570" spans="1:11" x14ac:dyDescent="0.3">
      <c r="A4570">
        <v>1821</v>
      </c>
      <c r="B4570" t="s">
        <v>1014</v>
      </c>
      <c r="C4570" s="10">
        <v>2.5</v>
      </c>
      <c r="D4570" s="3">
        <v>63463</v>
      </c>
      <c r="E4570" t="s">
        <v>12</v>
      </c>
      <c r="F4570" t="s">
        <v>8</v>
      </c>
      <c r="G4570" t="s">
        <v>9</v>
      </c>
      <c r="H4570">
        <v>2013</v>
      </c>
      <c r="I4570">
        <v>796</v>
      </c>
      <c r="J4570" t="s">
        <v>10</v>
      </c>
      <c r="K4570" t="str">
        <f>IF(AND(I4570&gt;600,I4570&lt;=1000),"600-1000CC",IF(AND(I4570&gt;1000,I4570&lt;=2000),"1000-2000CC",IF(AND(I4570&gt;2000,I4570&lt;=3000),"2000-3000CC",IF(AND(I4570&gt;3000,I4570&lt;=4000),"3000-4000CC",IF(AND(I4570&gt;4000,I4570&lt;=5000),"4000-5000CC",IF(AND(I4570&gt;5000,I4570&lt;=6000),"&gt;5000CC"))))))</f>
        <v>600-1000CC</v>
      </c>
    </row>
    <row r="4571" spans="1:11" x14ac:dyDescent="0.3">
      <c r="A4571">
        <v>1878</v>
      </c>
      <c r="B4571" t="s">
        <v>1034</v>
      </c>
      <c r="C4571" s="10">
        <v>2.5</v>
      </c>
      <c r="D4571" s="3">
        <v>50000</v>
      </c>
      <c r="E4571" t="s">
        <v>7</v>
      </c>
      <c r="F4571" t="s">
        <v>8</v>
      </c>
      <c r="G4571" t="s">
        <v>9</v>
      </c>
      <c r="H4571">
        <v>2012</v>
      </c>
      <c r="I4571">
        <v>1197</v>
      </c>
      <c r="J4571" t="s">
        <v>10</v>
      </c>
      <c r="K4571" t="str">
        <f>IF(AND(I4571&gt;600,I4571&lt;=1000),"600-1000CC",IF(AND(I4571&gt;1000,I4571&lt;=2000),"1000-2000CC",IF(AND(I4571&gt;2000,I4571&lt;=3000),"2000-3000CC",IF(AND(I4571&gt;3000,I4571&lt;=4000),"3000-4000CC",IF(AND(I4571&gt;4000,I4571&lt;=5000),"4000-5000CC",IF(AND(I4571&gt;5000,I4571&lt;=6000),"&gt;5000CC"))))))</f>
        <v>1000-2000CC</v>
      </c>
    </row>
    <row r="4572" spans="1:11" x14ac:dyDescent="0.3">
      <c r="A4572">
        <v>2065</v>
      </c>
      <c r="B4572" t="s">
        <v>1094</v>
      </c>
      <c r="C4572" s="10">
        <v>2.5</v>
      </c>
      <c r="D4572" s="3">
        <v>60000</v>
      </c>
      <c r="E4572" t="s">
        <v>12</v>
      </c>
      <c r="F4572" t="s">
        <v>8</v>
      </c>
      <c r="G4572" t="s">
        <v>9</v>
      </c>
      <c r="H4572">
        <v>2008</v>
      </c>
      <c r="I4572">
        <v>999</v>
      </c>
      <c r="J4572" t="s">
        <v>10</v>
      </c>
      <c r="K4572" t="str">
        <f>IF(AND(I4572&gt;600,I4572&lt;=1000),"600-1000CC",IF(AND(I4572&gt;1000,I4572&lt;=2000),"1000-2000CC",IF(AND(I4572&gt;2000,I4572&lt;=3000),"2000-3000CC",IF(AND(I4572&gt;3000,I4572&lt;=4000),"3000-4000CC",IF(AND(I4572&gt;4000,I4572&lt;=5000),"4000-5000CC",IF(AND(I4572&gt;5000,I4572&lt;=6000),"&gt;5000CC"))))))</f>
        <v>600-1000CC</v>
      </c>
    </row>
    <row r="4573" spans="1:11" x14ac:dyDescent="0.3">
      <c r="A4573">
        <v>2082</v>
      </c>
      <c r="B4573" t="s">
        <v>513</v>
      </c>
      <c r="C4573" s="10">
        <v>2.5</v>
      </c>
      <c r="D4573" s="3">
        <v>80000</v>
      </c>
      <c r="E4573" t="s">
        <v>12</v>
      </c>
      <c r="F4573" t="s">
        <v>8</v>
      </c>
      <c r="G4573" t="s">
        <v>27</v>
      </c>
      <c r="H4573">
        <v>2010</v>
      </c>
      <c r="I4573">
        <v>1497</v>
      </c>
      <c r="J4573" t="s">
        <v>10</v>
      </c>
      <c r="K4573" t="str">
        <f>IF(AND(I4573&gt;600,I4573&lt;=1000),"600-1000CC",IF(AND(I4573&gt;1000,I4573&lt;=2000),"1000-2000CC",IF(AND(I4573&gt;2000,I4573&lt;=3000),"2000-3000CC",IF(AND(I4573&gt;3000,I4573&lt;=4000),"3000-4000CC",IF(AND(I4573&gt;4000,I4573&lt;=5000),"4000-5000CC",IF(AND(I4573&gt;5000,I4573&lt;=6000),"&gt;5000CC"))))))</f>
        <v>1000-2000CC</v>
      </c>
    </row>
    <row r="4574" spans="1:11" x14ac:dyDescent="0.3">
      <c r="A4574">
        <v>2126</v>
      </c>
      <c r="B4574" t="s">
        <v>1122</v>
      </c>
      <c r="C4574" s="10">
        <v>2.5</v>
      </c>
      <c r="D4574" s="3">
        <v>50000</v>
      </c>
      <c r="E4574" t="s">
        <v>12</v>
      </c>
      <c r="F4574" t="s">
        <v>8</v>
      </c>
      <c r="G4574" t="s">
        <v>75</v>
      </c>
      <c r="H4574">
        <v>2016</v>
      </c>
      <c r="I4574">
        <v>909</v>
      </c>
      <c r="J4574" t="s">
        <v>10</v>
      </c>
      <c r="K4574" t="str">
        <f>IF(AND(I4574&gt;600,I4574&lt;=1000),"600-1000CC",IF(AND(I4574&gt;1000,I4574&lt;=2000),"1000-2000CC",IF(AND(I4574&gt;2000,I4574&lt;=3000),"2000-3000CC",IF(AND(I4574&gt;3000,I4574&lt;=4000),"3000-4000CC",IF(AND(I4574&gt;4000,I4574&lt;=5000),"4000-5000CC",IF(AND(I4574&gt;5000,I4574&lt;=6000),"&gt;5000CC"))))))</f>
        <v>600-1000CC</v>
      </c>
    </row>
    <row r="4575" spans="1:11" x14ac:dyDescent="0.3">
      <c r="A4575">
        <v>2244</v>
      </c>
      <c r="B4575" t="s">
        <v>392</v>
      </c>
      <c r="C4575" s="10">
        <v>2.5</v>
      </c>
      <c r="D4575" s="3">
        <v>50000</v>
      </c>
      <c r="E4575" t="s">
        <v>12</v>
      </c>
      <c r="F4575" t="s">
        <v>8</v>
      </c>
      <c r="G4575" t="s">
        <v>9</v>
      </c>
      <c r="H4575">
        <v>2007</v>
      </c>
      <c r="I4575">
        <v>1199</v>
      </c>
      <c r="J4575" t="s">
        <v>10</v>
      </c>
      <c r="K4575" t="str">
        <f>IF(AND(I4575&gt;600,I4575&lt;=1000),"600-1000CC",IF(AND(I4575&gt;1000,I4575&lt;=2000),"1000-2000CC",IF(AND(I4575&gt;2000,I4575&lt;=3000),"2000-3000CC",IF(AND(I4575&gt;3000,I4575&lt;=4000),"3000-4000CC",IF(AND(I4575&gt;4000,I4575&lt;=5000),"4000-5000CC",IF(AND(I4575&gt;5000,I4575&lt;=6000),"&gt;5000CC"))))))</f>
        <v>1000-2000CC</v>
      </c>
    </row>
    <row r="4576" spans="1:11" x14ac:dyDescent="0.3">
      <c r="A4576">
        <v>2251</v>
      </c>
      <c r="B4576" t="s">
        <v>601</v>
      </c>
      <c r="C4576" s="10">
        <v>2.5</v>
      </c>
      <c r="D4576" s="3">
        <v>40000</v>
      </c>
      <c r="E4576" t="s">
        <v>12</v>
      </c>
      <c r="F4576" t="s">
        <v>8</v>
      </c>
      <c r="G4576" t="s">
        <v>9</v>
      </c>
      <c r="H4576">
        <v>2009</v>
      </c>
      <c r="I4576">
        <v>1197</v>
      </c>
      <c r="J4576" t="s">
        <v>289</v>
      </c>
      <c r="K4576" t="str">
        <f>IF(AND(I4576&gt;600,I4576&lt;=1000),"600-1000CC",IF(AND(I4576&gt;1000,I4576&lt;=2000),"1000-2000CC",IF(AND(I4576&gt;2000,I4576&lt;=3000),"2000-3000CC",IF(AND(I4576&gt;3000,I4576&lt;=4000),"3000-4000CC",IF(AND(I4576&gt;4000,I4576&lt;=5000),"4000-5000CC",IF(AND(I4576&gt;5000,I4576&lt;=6000),"&gt;5000CC"))))))</f>
        <v>1000-2000CC</v>
      </c>
    </row>
    <row r="4577" spans="1:11" x14ac:dyDescent="0.3">
      <c r="A4577">
        <v>2267</v>
      </c>
      <c r="B4577" t="s">
        <v>1169</v>
      </c>
      <c r="C4577" s="10">
        <v>2.5</v>
      </c>
      <c r="D4577" s="3">
        <v>170000</v>
      </c>
      <c r="E4577" t="s">
        <v>7</v>
      </c>
      <c r="F4577" t="s">
        <v>8</v>
      </c>
      <c r="G4577" t="s">
        <v>75</v>
      </c>
      <c r="H4577">
        <v>2015</v>
      </c>
      <c r="I4577">
        <v>796</v>
      </c>
      <c r="J4577" t="s">
        <v>10</v>
      </c>
      <c r="K4577" t="str">
        <f>IF(AND(I4577&gt;600,I4577&lt;=1000),"600-1000CC",IF(AND(I4577&gt;1000,I4577&lt;=2000),"1000-2000CC",IF(AND(I4577&gt;2000,I4577&lt;=3000),"2000-3000CC",IF(AND(I4577&gt;3000,I4577&lt;=4000),"3000-4000CC",IF(AND(I4577&gt;4000,I4577&lt;=5000),"4000-5000CC",IF(AND(I4577&gt;5000,I4577&lt;=6000),"&gt;5000CC"))))))</f>
        <v>600-1000CC</v>
      </c>
    </row>
    <row r="4578" spans="1:11" x14ac:dyDescent="0.3">
      <c r="A4578">
        <v>2276</v>
      </c>
      <c r="B4578" t="s">
        <v>211</v>
      </c>
      <c r="C4578" s="10">
        <v>2.5</v>
      </c>
      <c r="D4578" s="3">
        <v>30000</v>
      </c>
      <c r="E4578" t="s">
        <v>12</v>
      </c>
      <c r="F4578" t="s">
        <v>8</v>
      </c>
      <c r="G4578" t="s">
        <v>27</v>
      </c>
      <c r="H4578">
        <v>2017</v>
      </c>
      <c r="I4578">
        <v>1197</v>
      </c>
      <c r="J4578" t="s">
        <v>10</v>
      </c>
      <c r="K4578" t="str">
        <f>IF(AND(I4578&gt;600,I4578&lt;=1000),"600-1000CC",IF(AND(I4578&gt;1000,I4578&lt;=2000),"1000-2000CC",IF(AND(I4578&gt;2000,I4578&lt;=3000),"2000-3000CC",IF(AND(I4578&gt;3000,I4578&lt;=4000),"3000-4000CC",IF(AND(I4578&gt;4000,I4578&lt;=5000),"4000-5000CC",IF(AND(I4578&gt;5000,I4578&lt;=6000),"&gt;5000CC"))))))</f>
        <v>1000-2000CC</v>
      </c>
    </row>
    <row r="4579" spans="1:11" x14ac:dyDescent="0.3">
      <c r="A4579">
        <v>2307</v>
      </c>
      <c r="B4579" t="s">
        <v>392</v>
      </c>
      <c r="C4579" s="10">
        <v>2.5</v>
      </c>
      <c r="D4579" s="3">
        <v>80000</v>
      </c>
      <c r="E4579" t="s">
        <v>12</v>
      </c>
      <c r="F4579" t="s">
        <v>8</v>
      </c>
      <c r="G4579" t="s">
        <v>9</v>
      </c>
      <c r="H4579">
        <v>2007</v>
      </c>
      <c r="I4579">
        <v>1353</v>
      </c>
      <c r="J4579" t="s">
        <v>10</v>
      </c>
      <c r="K4579" t="str">
        <f>IF(AND(I4579&gt;600,I4579&lt;=1000),"600-1000CC",IF(AND(I4579&gt;1000,I4579&lt;=2000),"1000-2000CC",IF(AND(I4579&gt;2000,I4579&lt;=3000),"2000-3000CC",IF(AND(I4579&gt;3000,I4579&lt;=4000),"3000-4000CC",IF(AND(I4579&gt;4000,I4579&lt;=5000),"4000-5000CC",IF(AND(I4579&gt;5000,I4579&lt;=6000),"&gt;5000CC"))))))</f>
        <v>1000-2000CC</v>
      </c>
    </row>
    <row r="4580" spans="1:11" x14ac:dyDescent="0.3">
      <c r="A4580">
        <v>2325</v>
      </c>
      <c r="B4580" t="s">
        <v>598</v>
      </c>
      <c r="C4580" s="10">
        <v>2.5</v>
      </c>
      <c r="D4580" s="3">
        <v>60000</v>
      </c>
      <c r="E4580" t="s">
        <v>12</v>
      </c>
      <c r="F4580" t="s">
        <v>8</v>
      </c>
      <c r="G4580" t="s">
        <v>9</v>
      </c>
      <c r="H4580">
        <v>2011</v>
      </c>
      <c r="I4580">
        <v>1498</v>
      </c>
      <c r="J4580" t="s">
        <v>10</v>
      </c>
      <c r="K4580" t="str">
        <f>IF(AND(I4580&gt;600,I4580&lt;=1000),"600-1000CC",IF(AND(I4580&gt;1000,I4580&lt;=2000),"1000-2000CC",IF(AND(I4580&gt;2000,I4580&lt;=3000),"2000-3000CC",IF(AND(I4580&gt;3000,I4580&lt;=4000),"3000-4000CC",IF(AND(I4580&gt;4000,I4580&lt;=5000),"4000-5000CC",IF(AND(I4580&gt;5000,I4580&lt;=6000),"&gt;5000CC"))))))</f>
        <v>1000-2000CC</v>
      </c>
    </row>
    <row r="4581" spans="1:11" x14ac:dyDescent="0.3">
      <c r="A4581">
        <v>2441</v>
      </c>
      <c r="B4581" t="s">
        <v>109</v>
      </c>
      <c r="C4581" s="10">
        <v>2.5</v>
      </c>
      <c r="D4581" s="3">
        <v>91865</v>
      </c>
      <c r="E4581" t="s">
        <v>7</v>
      </c>
      <c r="F4581" t="s">
        <v>8</v>
      </c>
      <c r="G4581" t="s">
        <v>27</v>
      </c>
      <c r="H4581">
        <v>2010</v>
      </c>
      <c r="I4581">
        <v>1995</v>
      </c>
      <c r="J4581" t="s">
        <v>10</v>
      </c>
      <c r="K4581" t="str">
        <f>IF(AND(I4581&gt;600,I4581&lt;=1000),"600-1000CC",IF(AND(I4581&gt;1000,I4581&lt;=2000),"1000-2000CC",IF(AND(I4581&gt;2000,I4581&lt;=3000),"2000-3000CC",IF(AND(I4581&gt;3000,I4581&lt;=4000),"3000-4000CC",IF(AND(I4581&gt;4000,I4581&lt;=5000),"4000-5000CC",IF(AND(I4581&gt;5000,I4581&lt;=6000),"&gt;5000CC"))))))</f>
        <v>1000-2000CC</v>
      </c>
    </row>
    <row r="4582" spans="1:11" x14ac:dyDescent="0.3">
      <c r="A4582">
        <v>2589</v>
      </c>
      <c r="B4582" t="s">
        <v>1289</v>
      </c>
      <c r="C4582" s="10">
        <v>2.5</v>
      </c>
      <c r="D4582" s="3">
        <v>100000</v>
      </c>
      <c r="E4582" t="s">
        <v>7</v>
      </c>
      <c r="F4582" t="s">
        <v>8</v>
      </c>
      <c r="G4582" t="s">
        <v>9</v>
      </c>
      <c r="H4582">
        <v>2018</v>
      </c>
      <c r="I4582">
        <v>1248</v>
      </c>
      <c r="J4582" t="s">
        <v>61</v>
      </c>
      <c r="K4582" t="str">
        <f>IF(AND(I4582&gt;600,I4582&lt;=1000),"600-1000CC",IF(AND(I4582&gt;1000,I4582&lt;=2000),"1000-2000CC",IF(AND(I4582&gt;2000,I4582&lt;=3000),"2000-3000CC",IF(AND(I4582&gt;3000,I4582&lt;=4000),"3000-4000CC",IF(AND(I4582&gt;4000,I4582&lt;=5000),"4000-5000CC",IF(AND(I4582&gt;5000,I4582&lt;=6000),"&gt;5000CC"))))))</f>
        <v>1000-2000CC</v>
      </c>
    </row>
    <row r="4583" spans="1:11" x14ac:dyDescent="0.3">
      <c r="A4583">
        <v>2603</v>
      </c>
      <c r="B4583" t="s">
        <v>1288</v>
      </c>
      <c r="C4583" s="10">
        <v>2.5</v>
      </c>
      <c r="D4583" s="3">
        <v>6400</v>
      </c>
      <c r="E4583" t="s">
        <v>7</v>
      </c>
      <c r="F4583" t="s">
        <v>8</v>
      </c>
      <c r="G4583" t="s">
        <v>27</v>
      </c>
      <c r="H4583">
        <v>2013</v>
      </c>
      <c r="I4583">
        <v>1197</v>
      </c>
      <c r="J4583" t="s">
        <v>61</v>
      </c>
      <c r="K4583" t="str">
        <f>IF(AND(I4583&gt;600,I4583&lt;=1000),"600-1000CC",IF(AND(I4583&gt;1000,I4583&lt;=2000),"1000-2000CC",IF(AND(I4583&gt;2000,I4583&lt;=3000),"2000-3000CC",IF(AND(I4583&gt;3000,I4583&lt;=4000),"3000-4000CC",IF(AND(I4583&gt;4000,I4583&lt;=5000),"4000-5000CC",IF(AND(I4583&gt;5000,I4583&lt;=6000),"&gt;5000CC"))))))</f>
        <v>1000-2000CC</v>
      </c>
    </row>
    <row r="4584" spans="1:11" x14ac:dyDescent="0.3">
      <c r="A4584">
        <v>2636</v>
      </c>
      <c r="B4584" t="s">
        <v>46</v>
      </c>
      <c r="C4584" s="10">
        <v>2.5</v>
      </c>
      <c r="D4584" s="3">
        <v>25000</v>
      </c>
      <c r="E4584" t="s">
        <v>12</v>
      </c>
      <c r="F4584" t="s">
        <v>8</v>
      </c>
      <c r="G4584" t="s">
        <v>9</v>
      </c>
      <c r="H4584">
        <v>2015</v>
      </c>
      <c r="I4584">
        <v>1248</v>
      </c>
      <c r="J4584" t="s">
        <v>10</v>
      </c>
      <c r="K4584" t="str">
        <f>IF(AND(I4584&gt;600,I4584&lt;=1000),"600-1000CC",IF(AND(I4584&gt;1000,I4584&lt;=2000),"1000-2000CC",IF(AND(I4584&gt;2000,I4584&lt;=3000),"2000-3000CC",IF(AND(I4584&gt;3000,I4584&lt;=4000),"3000-4000CC",IF(AND(I4584&gt;4000,I4584&lt;=5000),"4000-5000CC",IF(AND(I4584&gt;5000,I4584&lt;=6000),"&gt;5000CC"))))))</f>
        <v>1000-2000CC</v>
      </c>
    </row>
    <row r="4585" spans="1:11" x14ac:dyDescent="0.3">
      <c r="A4585">
        <v>2675</v>
      </c>
      <c r="B4585" t="s">
        <v>89</v>
      </c>
      <c r="C4585" s="10">
        <v>2.5</v>
      </c>
      <c r="D4585" s="3">
        <v>35457</v>
      </c>
      <c r="E4585" t="s">
        <v>12</v>
      </c>
      <c r="F4585" t="s">
        <v>8</v>
      </c>
      <c r="G4585" t="s">
        <v>9</v>
      </c>
      <c r="H4585">
        <v>2013</v>
      </c>
      <c r="I4585">
        <v>1248</v>
      </c>
      <c r="J4585" t="s">
        <v>10</v>
      </c>
      <c r="K4585" t="str">
        <f>IF(AND(I4585&gt;600,I4585&lt;=1000),"600-1000CC",IF(AND(I4585&gt;1000,I4585&lt;=2000),"1000-2000CC",IF(AND(I4585&gt;2000,I4585&lt;=3000),"2000-3000CC",IF(AND(I4585&gt;3000,I4585&lt;=4000),"3000-4000CC",IF(AND(I4585&gt;4000,I4585&lt;=5000),"4000-5000CC",IF(AND(I4585&gt;5000,I4585&lt;=6000),"&gt;5000CC"))))))</f>
        <v>1000-2000CC</v>
      </c>
    </row>
    <row r="4586" spans="1:11" x14ac:dyDescent="0.3">
      <c r="A4586">
        <v>2814</v>
      </c>
      <c r="B4586" t="s">
        <v>629</v>
      </c>
      <c r="C4586" s="10">
        <v>2.5</v>
      </c>
      <c r="D4586" s="3">
        <v>80000</v>
      </c>
      <c r="E4586" t="s">
        <v>7</v>
      </c>
      <c r="F4586" t="s">
        <v>8</v>
      </c>
      <c r="G4586" t="s">
        <v>75</v>
      </c>
      <c r="H4586">
        <v>2014</v>
      </c>
      <c r="I4586">
        <v>1199</v>
      </c>
      <c r="J4586" t="s">
        <v>10</v>
      </c>
      <c r="K4586" t="str">
        <f>IF(AND(I4586&gt;600,I4586&lt;=1000),"600-1000CC",IF(AND(I4586&gt;1000,I4586&lt;=2000),"1000-2000CC",IF(AND(I4586&gt;2000,I4586&lt;=3000),"2000-3000CC",IF(AND(I4586&gt;3000,I4586&lt;=4000),"3000-4000CC",IF(AND(I4586&gt;4000,I4586&lt;=5000),"4000-5000CC",IF(AND(I4586&gt;5000,I4586&lt;=6000),"&gt;5000CC"))))))</f>
        <v>1000-2000CC</v>
      </c>
    </row>
    <row r="4587" spans="1:11" x14ac:dyDescent="0.3">
      <c r="A4587">
        <v>2829</v>
      </c>
      <c r="B4587" t="s">
        <v>33</v>
      </c>
      <c r="C4587" s="10">
        <v>2.5</v>
      </c>
      <c r="D4587" s="3">
        <v>50000</v>
      </c>
      <c r="E4587" t="s">
        <v>12</v>
      </c>
      <c r="F4587" t="s">
        <v>8</v>
      </c>
      <c r="G4587" t="s">
        <v>9</v>
      </c>
      <c r="H4587">
        <v>2018</v>
      </c>
      <c r="I4587">
        <v>2523</v>
      </c>
      <c r="J4587" t="s">
        <v>10</v>
      </c>
      <c r="K4587" t="str">
        <f>IF(AND(I4587&gt;600,I4587&lt;=1000),"600-1000CC",IF(AND(I4587&gt;1000,I4587&lt;=2000),"1000-2000CC",IF(AND(I4587&gt;2000,I4587&lt;=3000),"2000-3000CC",IF(AND(I4587&gt;3000,I4587&lt;=4000),"3000-4000CC",IF(AND(I4587&gt;4000,I4587&lt;=5000),"4000-5000CC",IF(AND(I4587&gt;5000,I4587&lt;=6000),"&gt;5000CC"))))))</f>
        <v>2000-3000CC</v>
      </c>
    </row>
    <row r="4588" spans="1:11" x14ac:dyDescent="0.3">
      <c r="A4588">
        <v>2869</v>
      </c>
      <c r="B4588" t="s">
        <v>46</v>
      </c>
      <c r="C4588" s="10">
        <v>2.5</v>
      </c>
      <c r="D4588" s="3">
        <v>30000</v>
      </c>
      <c r="E4588" t="s">
        <v>12</v>
      </c>
      <c r="F4588" t="s">
        <v>8</v>
      </c>
      <c r="G4588" t="s">
        <v>9</v>
      </c>
      <c r="H4588">
        <v>2016</v>
      </c>
      <c r="I4588">
        <v>1248</v>
      </c>
      <c r="J4588" t="s">
        <v>10</v>
      </c>
      <c r="K4588" t="str">
        <f>IF(AND(I4588&gt;600,I4588&lt;=1000),"600-1000CC",IF(AND(I4588&gt;1000,I4588&lt;=2000),"1000-2000CC",IF(AND(I4588&gt;2000,I4588&lt;=3000),"2000-3000CC",IF(AND(I4588&gt;3000,I4588&lt;=4000),"3000-4000CC",IF(AND(I4588&gt;4000,I4588&lt;=5000),"4000-5000CC",IF(AND(I4588&gt;5000,I4588&lt;=6000),"&gt;5000CC"))))))</f>
        <v>1000-2000CC</v>
      </c>
    </row>
    <row r="4589" spans="1:11" x14ac:dyDescent="0.3">
      <c r="A4589">
        <v>2878</v>
      </c>
      <c r="B4589" t="s">
        <v>84</v>
      </c>
      <c r="C4589" s="10">
        <v>2.5</v>
      </c>
      <c r="D4589" s="3">
        <v>60000</v>
      </c>
      <c r="E4589" t="s">
        <v>12</v>
      </c>
      <c r="F4589" t="s">
        <v>8</v>
      </c>
      <c r="G4589" t="s">
        <v>27</v>
      </c>
      <c r="H4589">
        <v>2009</v>
      </c>
      <c r="I4589">
        <v>1498</v>
      </c>
      <c r="J4589" t="s">
        <v>10</v>
      </c>
      <c r="K4589" t="str">
        <f>IF(AND(I4589&gt;600,I4589&lt;=1000),"600-1000CC",IF(AND(I4589&gt;1000,I4589&lt;=2000),"1000-2000CC",IF(AND(I4589&gt;2000,I4589&lt;=3000),"2000-3000CC",IF(AND(I4589&gt;3000,I4589&lt;=4000),"3000-4000CC",IF(AND(I4589&gt;4000,I4589&lt;=5000),"4000-5000CC",IF(AND(I4589&gt;5000,I4589&lt;=6000),"&gt;5000CC"))))))</f>
        <v>1000-2000CC</v>
      </c>
    </row>
    <row r="4590" spans="1:11" x14ac:dyDescent="0.3">
      <c r="A4590">
        <v>2908</v>
      </c>
      <c r="B4590" t="s">
        <v>84</v>
      </c>
      <c r="C4590" s="10">
        <v>2.5</v>
      </c>
      <c r="D4590" s="3">
        <v>120000</v>
      </c>
      <c r="E4590" t="s">
        <v>12</v>
      </c>
      <c r="F4590" t="s">
        <v>8</v>
      </c>
      <c r="G4590" t="s">
        <v>27</v>
      </c>
      <c r="H4590">
        <v>2010</v>
      </c>
      <c r="I4590">
        <v>1997</v>
      </c>
      <c r="J4590" t="s">
        <v>10</v>
      </c>
      <c r="K4590" t="str">
        <f>IF(AND(I4590&gt;600,I4590&lt;=1000),"600-1000CC",IF(AND(I4590&gt;1000,I4590&lt;=2000),"1000-2000CC",IF(AND(I4590&gt;2000,I4590&lt;=3000),"2000-3000CC",IF(AND(I4590&gt;3000,I4590&lt;=4000),"3000-4000CC",IF(AND(I4590&gt;4000,I4590&lt;=5000),"4000-5000CC",IF(AND(I4590&gt;5000,I4590&lt;=6000),"&gt;5000CC"))))))</f>
        <v>1000-2000CC</v>
      </c>
    </row>
    <row r="4591" spans="1:11" x14ac:dyDescent="0.3">
      <c r="A4591">
        <v>3099</v>
      </c>
      <c r="B4591" t="s">
        <v>78</v>
      </c>
      <c r="C4591" s="10">
        <v>2.5</v>
      </c>
      <c r="D4591" s="3">
        <v>80000</v>
      </c>
      <c r="E4591" t="s">
        <v>7</v>
      </c>
      <c r="F4591" t="s">
        <v>8</v>
      </c>
      <c r="G4591" t="s">
        <v>27</v>
      </c>
      <c r="H4591">
        <v>2010</v>
      </c>
      <c r="I4591">
        <v>1998</v>
      </c>
      <c r="J4591" t="s">
        <v>10</v>
      </c>
      <c r="K4591" t="str">
        <f>IF(AND(I4591&gt;600,I4591&lt;=1000),"600-1000CC",IF(AND(I4591&gt;1000,I4591&lt;=2000),"1000-2000CC",IF(AND(I4591&gt;2000,I4591&lt;=3000),"2000-3000CC",IF(AND(I4591&gt;3000,I4591&lt;=4000),"3000-4000CC",IF(AND(I4591&gt;4000,I4591&lt;=5000),"4000-5000CC",IF(AND(I4591&gt;5000,I4591&lt;=6000),"&gt;5000CC"))))))</f>
        <v>1000-2000CC</v>
      </c>
    </row>
    <row r="4592" spans="1:11" x14ac:dyDescent="0.3">
      <c r="A4592">
        <v>3120</v>
      </c>
      <c r="B4592" t="s">
        <v>1259</v>
      </c>
      <c r="C4592" s="10">
        <v>2.5</v>
      </c>
      <c r="D4592" s="3">
        <v>10000</v>
      </c>
      <c r="E4592" t="s">
        <v>12</v>
      </c>
      <c r="F4592" t="s">
        <v>8</v>
      </c>
      <c r="G4592" t="s">
        <v>9</v>
      </c>
      <c r="H4592">
        <v>2018</v>
      </c>
      <c r="I4592">
        <v>1997</v>
      </c>
      <c r="J4592" t="s">
        <v>10</v>
      </c>
      <c r="K4592" t="str">
        <f>IF(AND(I4592&gt;600,I4592&lt;=1000),"600-1000CC",IF(AND(I4592&gt;1000,I4592&lt;=2000),"1000-2000CC",IF(AND(I4592&gt;2000,I4592&lt;=3000),"2000-3000CC",IF(AND(I4592&gt;3000,I4592&lt;=4000),"3000-4000CC",IF(AND(I4592&gt;4000,I4592&lt;=5000),"4000-5000CC",IF(AND(I4592&gt;5000,I4592&lt;=6000),"&gt;5000CC"))))))</f>
        <v>1000-2000CC</v>
      </c>
    </row>
    <row r="4593" spans="1:11" x14ac:dyDescent="0.3">
      <c r="A4593">
        <v>3134</v>
      </c>
      <c r="B4593" t="s">
        <v>46</v>
      </c>
      <c r="C4593" s="10">
        <v>2.5</v>
      </c>
      <c r="D4593" s="3">
        <v>50000</v>
      </c>
      <c r="E4593" t="s">
        <v>12</v>
      </c>
      <c r="F4593" t="s">
        <v>8</v>
      </c>
      <c r="G4593" t="s">
        <v>27</v>
      </c>
      <c r="H4593">
        <v>2017</v>
      </c>
      <c r="I4593">
        <v>1198</v>
      </c>
      <c r="J4593" t="s">
        <v>10</v>
      </c>
      <c r="K4593" t="str">
        <f>IF(AND(I4593&gt;600,I4593&lt;=1000),"600-1000CC",IF(AND(I4593&gt;1000,I4593&lt;=2000),"1000-2000CC",IF(AND(I4593&gt;2000,I4593&lt;=3000),"2000-3000CC",IF(AND(I4593&gt;3000,I4593&lt;=4000),"3000-4000CC",IF(AND(I4593&gt;4000,I4593&lt;=5000),"4000-5000CC",IF(AND(I4593&gt;5000,I4593&lt;=6000),"&gt;5000CC"))))))</f>
        <v>1000-2000CC</v>
      </c>
    </row>
    <row r="4594" spans="1:11" x14ac:dyDescent="0.3">
      <c r="A4594">
        <v>3376</v>
      </c>
      <c r="B4594" t="s">
        <v>1296</v>
      </c>
      <c r="C4594" s="10">
        <v>2.5</v>
      </c>
      <c r="D4594" s="3">
        <v>90000</v>
      </c>
      <c r="E4594" t="s">
        <v>7</v>
      </c>
      <c r="F4594" t="s">
        <v>8</v>
      </c>
      <c r="G4594" t="s">
        <v>75</v>
      </c>
      <c r="H4594">
        <v>2014</v>
      </c>
      <c r="I4594">
        <v>1396</v>
      </c>
      <c r="J4594" t="s">
        <v>10</v>
      </c>
      <c r="K4594" t="str">
        <f>IF(AND(I4594&gt;600,I4594&lt;=1000),"600-1000CC",IF(AND(I4594&gt;1000,I4594&lt;=2000),"1000-2000CC",IF(AND(I4594&gt;2000,I4594&lt;=3000),"2000-3000CC",IF(AND(I4594&gt;3000,I4594&lt;=4000),"3000-4000CC",IF(AND(I4594&gt;4000,I4594&lt;=5000),"4000-5000CC",IF(AND(I4594&gt;5000,I4594&lt;=6000),"&gt;5000CC"))))))</f>
        <v>1000-2000CC</v>
      </c>
    </row>
    <row r="4595" spans="1:11" x14ac:dyDescent="0.3">
      <c r="A4595">
        <v>3414</v>
      </c>
      <c r="B4595" t="s">
        <v>193</v>
      </c>
      <c r="C4595" s="10">
        <v>2.5</v>
      </c>
      <c r="D4595" s="3">
        <v>84132</v>
      </c>
      <c r="E4595" t="s">
        <v>7</v>
      </c>
      <c r="F4595" t="s">
        <v>8</v>
      </c>
      <c r="G4595" t="s">
        <v>9</v>
      </c>
      <c r="H4595">
        <v>2012</v>
      </c>
      <c r="I4595">
        <v>1582</v>
      </c>
      <c r="J4595" t="s">
        <v>61</v>
      </c>
      <c r="K4595" t="str">
        <f>IF(AND(I4595&gt;600,I4595&lt;=1000),"600-1000CC",IF(AND(I4595&gt;1000,I4595&lt;=2000),"1000-2000CC",IF(AND(I4595&gt;2000,I4595&lt;=3000),"2000-3000CC",IF(AND(I4595&gt;3000,I4595&lt;=4000),"3000-4000CC",IF(AND(I4595&gt;4000,I4595&lt;=5000),"4000-5000CC",IF(AND(I4595&gt;5000,I4595&lt;=6000),"&gt;5000CC"))))))</f>
        <v>1000-2000CC</v>
      </c>
    </row>
    <row r="4596" spans="1:11" x14ac:dyDescent="0.3">
      <c r="A4596">
        <v>3591</v>
      </c>
      <c r="B4596" t="s">
        <v>1563</v>
      </c>
      <c r="C4596" s="10">
        <v>2.5</v>
      </c>
      <c r="D4596" s="3">
        <v>90000</v>
      </c>
      <c r="E4596" t="s">
        <v>7</v>
      </c>
      <c r="F4596" t="s">
        <v>8</v>
      </c>
      <c r="G4596" t="s">
        <v>9</v>
      </c>
      <c r="H4596">
        <v>2013</v>
      </c>
      <c r="I4596">
        <v>1498</v>
      </c>
      <c r="J4596" t="s">
        <v>10</v>
      </c>
      <c r="K4596" t="str">
        <f>IF(AND(I4596&gt;600,I4596&lt;=1000),"600-1000CC",IF(AND(I4596&gt;1000,I4596&lt;=2000),"1000-2000CC",IF(AND(I4596&gt;2000,I4596&lt;=3000),"2000-3000CC",IF(AND(I4596&gt;3000,I4596&lt;=4000),"3000-4000CC",IF(AND(I4596&gt;4000,I4596&lt;=5000),"4000-5000CC",IF(AND(I4596&gt;5000,I4596&lt;=6000),"&gt;5000CC"))))))</f>
        <v>1000-2000CC</v>
      </c>
    </row>
    <row r="4597" spans="1:11" x14ac:dyDescent="0.3">
      <c r="A4597">
        <v>3596</v>
      </c>
      <c r="B4597" t="s">
        <v>785</v>
      </c>
      <c r="C4597" s="10">
        <v>2.5</v>
      </c>
      <c r="D4597" s="3">
        <v>40000</v>
      </c>
      <c r="E4597" t="s">
        <v>12</v>
      </c>
      <c r="F4597" t="s">
        <v>8</v>
      </c>
      <c r="G4597" t="s">
        <v>9</v>
      </c>
      <c r="H4597">
        <v>2017</v>
      </c>
      <c r="I4597">
        <v>1499</v>
      </c>
      <c r="J4597" t="s">
        <v>10</v>
      </c>
      <c r="K4597" t="str">
        <f>IF(AND(I4597&gt;600,I4597&lt;=1000),"600-1000CC",IF(AND(I4597&gt;1000,I4597&lt;=2000),"1000-2000CC",IF(AND(I4597&gt;2000,I4597&lt;=3000),"2000-3000CC",IF(AND(I4597&gt;3000,I4597&lt;=4000),"3000-4000CC",IF(AND(I4597&gt;4000,I4597&lt;=5000),"4000-5000CC",IF(AND(I4597&gt;5000,I4597&lt;=6000),"&gt;5000CC"))))))</f>
        <v>1000-2000CC</v>
      </c>
    </row>
    <row r="4598" spans="1:11" x14ac:dyDescent="0.3">
      <c r="A4598">
        <v>3635</v>
      </c>
      <c r="B4598" t="s">
        <v>48</v>
      </c>
      <c r="C4598" s="10">
        <v>2.5</v>
      </c>
      <c r="D4598" s="3">
        <v>35000</v>
      </c>
      <c r="E4598" t="s">
        <v>12</v>
      </c>
      <c r="F4598" t="s">
        <v>8</v>
      </c>
      <c r="G4598" t="s">
        <v>9</v>
      </c>
      <c r="H4598">
        <v>2015</v>
      </c>
      <c r="I4598">
        <v>1498</v>
      </c>
      <c r="J4598" t="s">
        <v>10</v>
      </c>
      <c r="K4598" t="str">
        <f>IF(AND(I4598&gt;600,I4598&lt;=1000),"600-1000CC",IF(AND(I4598&gt;1000,I4598&lt;=2000),"1000-2000CC",IF(AND(I4598&gt;2000,I4598&lt;=3000),"2000-3000CC",IF(AND(I4598&gt;3000,I4598&lt;=4000),"3000-4000CC",IF(AND(I4598&gt;4000,I4598&lt;=5000),"4000-5000CC",IF(AND(I4598&gt;5000,I4598&lt;=6000),"&gt;5000CC"))))))</f>
        <v>1000-2000CC</v>
      </c>
    </row>
    <row r="4599" spans="1:11" x14ac:dyDescent="0.3">
      <c r="A4599">
        <v>3669</v>
      </c>
      <c r="B4599" t="s">
        <v>1585</v>
      </c>
      <c r="C4599" s="10">
        <v>2.5</v>
      </c>
      <c r="D4599" s="3">
        <v>80000</v>
      </c>
      <c r="E4599" t="s">
        <v>372</v>
      </c>
      <c r="F4599" t="s">
        <v>8</v>
      </c>
      <c r="G4599" t="s">
        <v>9</v>
      </c>
      <c r="H4599">
        <v>2012</v>
      </c>
      <c r="I4599">
        <v>998</v>
      </c>
      <c r="J4599" t="s">
        <v>289</v>
      </c>
      <c r="K4599" t="str">
        <f>IF(AND(I4599&gt;600,I4599&lt;=1000),"600-1000CC",IF(AND(I4599&gt;1000,I4599&lt;=2000),"1000-2000CC",IF(AND(I4599&gt;2000,I4599&lt;=3000),"2000-3000CC",IF(AND(I4599&gt;3000,I4599&lt;=4000),"3000-4000CC",IF(AND(I4599&gt;4000,I4599&lt;=5000),"4000-5000CC",IF(AND(I4599&gt;5000,I4599&lt;=6000),"&gt;5000CC"))))))</f>
        <v>600-1000CC</v>
      </c>
    </row>
    <row r="4600" spans="1:11" x14ac:dyDescent="0.3">
      <c r="A4600">
        <v>3729</v>
      </c>
      <c r="B4600" t="s">
        <v>401</v>
      </c>
      <c r="C4600" s="10">
        <v>2.5</v>
      </c>
      <c r="D4600" s="3">
        <v>90098</v>
      </c>
      <c r="E4600" t="s">
        <v>12</v>
      </c>
      <c r="F4600" t="s">
        <v>8</v>
      </c>
      <c r="G4600" t="s">
        <v>9</v>
      </c>
      <c r="H4600">
        <v>2013</v>
      </c>
      <c r="I4600">
        <v>1197</v>
      </c>
      <c r="J4600" t="s">
        <v>10</v>
      </c>
      <c r="K4600" t="str">
        <f>IF(AND(I4600&gt;600,I4600&lt;=1000),"600-1000CC",IF(AND(I4600&gt;1000,I4600&lt;=2000),"1000-2000CC",IF(AND(I4600&gt;2000,I4600&lt;=3000),"2000-3000CC",IF(AND(I4600&gt;3000,I4600&lt;=4000),"3000-4000CC",IF(AND(I4600&gt;4000,I4600&lt;=5000),"4000-5000CC",IF(AND(I4600&gt;5000,I4600&lt;=6000),"&gt;5000CC"))))))</f>
        <v>1000-2000CC</v>
      </c>
    </row>
    <row r="4601" spans="1:11" x14ac:dyDescent="0.3">
      <c r="A4601">
        <v>3825</v>
      </c>
      <c r="B4601" t="s">
        <v>1622</v>
      </c>
      <c r="C4601" s="10">
        <v>2.5</v>
      </c>
      <c r="D4601" s="3">
        <v>70000</v>
      </c>
      <c r="E4601" t="s">
        <v>12</v>
      </c>
      <c r="F4601" t="s">
        <v>8</v>
      </c>
      <c r="G4601" t="s">
        <v>27</v>
      </c>
      <c r="H4601">
        <v>2011</v>
      </c>
      <c r="I4601">
        <v>1956</v>
      </c>
      <c r="J4601" t="s">
        <v>10</v>
      </c>
      <c r="K4601" t="str">
        <f>IF(AND(I4601&gt;600,I4601&lt;=1000),"600-1000CC",IF(AND(I4601&gt;1000,I4601&lt;=2000),"1000-2000CC",IF(AND(I4601&gt;2000,I4601&lt;=3000),"2000-3000CC",IF(AND(I4601&gt;3000,I4601&lt;=4000),"3000-4000CC",IF(AND(I4601&gt;4000,I4601&lt;=5000),"4000-5000CC",IF(AND(I4601&gt;5000,I4601&lt;=6000),"&gt;5000CC"))))))</f>
        <v>1000-2000CC</v>
      </c>
    </row>
    <row r="4602" spans="1:11" x14ac:dyDescent="0.3">
      <c r="A4602">
        <v>3851</v>
      </c>
      <c r="B4602" t="s">
        <v>1560</v>
      </c>
      <c r="C4602" s="10">
        <v>2.5</v>
      </c>
      <c r="D4602" s="3">
        <v>60000</v>
      </c>
      <c r="E4602" t="s">
        <v>12</v>
      </c>
      <c r="F4602" t="s">
        <v>8</v>
      </c>
      <c r="G4602" t="s">
        <v>9</v>
      </c>
      <c r="H4602">
        <v>2015</v>
      </c>
      <c r="I4602">
        <v>1197</v>
      </c>
      <c r="J4602" t="s">
        <v>10</v>
      </c>
      <c r="K4602" t="str">
        <f>IF(AND(I4602&gt;600,I4602&lt;=1000),"600-1000CC",IF(AND(I4602&gt;1000,I4602&lt;=2000),"1000-2000CC",IF(AND(I4602&gt;2000,I4602&lt;=3000),"2000-3000CC",IF(AND(I4602&gt;3000,I4602&lt;=4000),"3000-4000CC",IF(AND(I4602&gt;4000,I4602&lt;=5000),"4000-5000CC",IF(AND(I4602&gt;5000,I4602&lt;=6000),"&gt;5000CC"))))))</f>
        <v>1000-2000CC</v>
      </c>
    </row>
    <row r="4603" spans="1:11" x14ac:dyDescent="0.3">
      <c r="A4603">
        <v>3913</v>
      </c>
      <c r="B4603" t="s">
        <v>559</v>
      </c>
      <c r="C4603" s="10">
        <v>2.5</v>
      </c>
      <c r="D4603" s="3">
        <v>110000</v>
      </c>
      <c r="E4603" t="s">
        <v>12</v>
      </c>
      <c r="F4603" t="s">
        <v>8</v>
      </c>
      <c r="G4603" t="s">
        <v>27</v>
      </c>
      <c r="H4603">
        <v>2011</v>
      </c>
      <c r="I4603">
        <v>2494</v>
      </c>
      <c r="J4603" t="s">
        <v>10</v>
      </c>
      <c r="K4603" t="str">
        <f>IF(AND(I4603&gt;600,I4603&lt;=1000),"600-1000CC",IF(AND(I4603&gt;1000,I4603&lt;=2000),"1000-2000CC",IF(AND(I4603&gt;2000,I4603&lt;=3000),"2000-3000CC",IF(AND(I4603&gt;3000,I4603&lt;=4000),"3000-4000CC",IF(AND(I4603&gt;4000,I4603&lt;=5000),"4000-5000CC",IF(AND(I4603&gt;5000,I4603&lt;=6000),"&gt;5000CC"))))))</f>
        <v>2000-3000CC</v>
      </c>
    </row>
    <row r="4604" spans="1:11" x14ac:dyDescent="0.3">
      <c r="A4604">
        <v>4215</v>
      </c>
      <c r="B4604" t="s">
        <v>666</v>
      </c>
      <c r="C4604" s="10">
        <v>2.5</v>
      </c>
      <c r="D4604" s="3">
        <v>84947</v>
      </c>
      <c r="E4604" t="s">
        <v>12</v>
      </c>
      <c r="F4604" t="s">
        <v>8</v>
      </c>
      <c r="G4604" t="s">
        <v>75</v>
      </c>
      <c r="H4604">
        <v>2013</v>
      </c>
      <c r="I4604">
        <v>1248</v>
      </c>
      <c r="J4604" t="s">
        <v>10</v>
      </c>
      <c r="K4604" t="str">
        <f>IF(AND(I4604&gt;600,I4604&lt;=1000),"600-1000CC",IF(AND(I4604&gt;1000,I4604&lt;=2000),"1000-2000CC",IF(AND(I4604&gt;2000,I4604&lt;=3000),"2000-3000CC",IF(AND(I4604&gt;3000,I4604&lt;=4000),"3000-4000CC",IF(AND(I4604&gt;4000,I4604&lt;=5000),"4000-5000CC",IF(AND(I4604&gt;5000,I4604&lt;=6000),"&gt;5000CC"))))))</f>
        <v>1000-2000CC</v>
      </c>
    </row>
    <row r="4605" spans="1:11" x14ac:dyDescent="0.3">
      <c r="A4605">
        <v>4408</v>
      </c>
      <c r="B4605" t="s">
        <v>1231</v>
      </c>
      <c r="C4605" s="10">
        <v>2.5</v>
      </c>
      <c r="D4605" s="3">
        <v>80000</v>
      </c>
      <c r="E4605" t="s">
        <v>12</v>
      </c>
      <c r="F4605" t="s">
        <v>8</v>
      </c>
      <c r="G4605" t="s">
        <v>27</v>
      </c>
      <c r="H4605">
        <v>2006</v>
      </c>
      <c r="I4605">
        <v>1199</v>
      </c>
      <c r="J4605" t="s">
        <v>10</v>
      </c>
      <c r="K4605" t="str">
        <f>IF(AND(I4605&gt;600,I4605&lt;=1000),"600-1000CC",IF(AND(I4605&gt;1000,I4605&lt;=2000),"1000-2000CC",IF(AND(I4605&gt;2000,I4605&lt;=3000),"2000-3000CC",IF(AND(I4605&gt;3000,I4605&lt;=4000),"3000-4000CC",IF(AND(I4605&gt;4000,I4605&lt;=5000),"4000-5000CC",IF(AND(I4605&gt;5000,I4605&lt;=6000),"&gt;5000CC"))))))</f>
        <v>1000-2000CC</v>
      </c>
    </row>
    <row r="4606" spans="1:11" x14ac:dyDescent="0.3">
      <c r="A4606">
        <v>4427</v>
      </c>
      <c r="B4606" t="s">
        <v>1737</v>
      </c>
      <c r="C4606" s="10">
        <v>2.5</v>
      </c>
      <c r="D4606" s="3">
        <v>80000</v>
      </c>
      <c r="E4606" t="s">
        <v>12</v>
      </c>
      <c r="F4606" t="s">
        <v>8</v>
      </c>
      <c r="G4606" t="s">
        <v>9</v>
      </c>
      <c r="H4606">
        <v>2016</v>
      </c>
      <c r="I4606">
        <v>1461</v>
      </c>
      <c r="J4606" t="s">
        <v>10</v>
      </c>
      <c r="K4606" t="str">
        <f>IF(AND(I4606&gt;600,I4606&lt;=1000),"600-1000CC",IF(AND(I4606&gt;1000,I4606&lt;=2000),"1000-2000CC",IF(AND(I4606&gt;2000,I4606&lt;=3000),"2000-3000CC",IF(AND(I4606&gt;3000,I4606&lt;=4000),"3000-4000CC",IF(AND(I4606&gt;4000,I4606&lt;=5000),"4000-5000CC",IF(AND(I4606&gt;5000,I4606&lt;=6000),"&gt;5000CC"))))))</f>
        <v>1000-2000CC</v>
      </c>
    </row>
    <row r="4607" spans="1:11" x14ac:dyDescent="0.3">
      <c r="A4607">
        <v>4461</v>
      </c>
      <c r="B4607" t="s">
        <v>570</v>
      </c>
      <c r="C4607" s="10">
        <v>2.5</v>
      </c>
      <c r="D4607" s="3">
        <v>80000</v>
      </c>
      <c r="E4607" t="s">
        <v>12</v>
      </c>
      <c r="F4607" t="s">
        <v>8</v>
      </c>
      <c r="G4607" t="s">
        <v>27</v>
      </c>
      <c r="H4607">
        <v>2009</v>
      </c>
      <c r="I4607">
        <v>1197</v>
      </c>
      <c r="J4607" t="s">
        <v>10</v>
      </c>
      <c r="K4607" t="str">
        <f>IF(AND(I4607&gt;600,I4607&lt;=1000),"600-1000CC",IF(AND(I4607&gt;1000,I4607&lt;=2000),"1000-2000CC",IF(AND(I4607&gt;2000,I4607&lt;=3000),"2000-3000CC",IF(AND(I4607&gt;3000,I4607&lt;=4000),"3000-4000CC",IF(AND(I4607&gt;4000,I4607&lt;=5000),"4000-5000CC",IF(AND(I4607&gt;5000,I4607&lt;=6000),"&gt;5000CC"))))))</f>
        <v>1000-2000CC</v>
      </c>
    </row>
    <row r="4608" spans="1:11" x14ac:dyDescent="0.3">
      <c r="A4608">
        <v>4465</v>
      </c>
      <c r="B4608" t="s">
        <v>1473</v>
      </c>
      <c r="C4608" s="10">
        <v>2.5</v>
      </c>
      <c r="D4608" s="3">
        <v>90000</v>
      </c>
      <c r="E4608" t="s">
        <v>12</v>
      </c>
      <c r="F4608" t="s">
        <v>8</v>
      </c>
      <c r="G4608" t="s">
        <v>27</v>
      </c>
      <c r="H4608">
        <v>2011</v>
      </c>
      <c r="I4608">
        <v>1248</v>
      </c>
      <c r="J4608" t="s">
        <v>10</v>
      </c>
      <c r="K4608" t="str">
        <f>IF(AND(I4608&gt;600,I4608&lt;=1000),"600-1000CC",IF(AND(I4608&gt;1000,I4608&lt;=2000),"1000-2000CC",IF(AND(I4608&gt;2000,I4608&lt;=3000),"2000-3000CC",IF(AND(I4608&gt;3000,I4608&lt;=4000),"3000-4000CC",IF(AND(I4608&gt;4000,I4608&lt;=5000),"4000-5000CC",IF(AND(I4608&gt;5000,I4608&lt;=6000),"&gt;5000CC"))))))</f>
        <v>1000-2000CC</v>
      </c>
    </row>
    <row r="4609" spans="1:11" x14ac:dyDescent="0.3">
      <c r="A4609">
        <v>4490</v>
      </c>
      <c r="B4609" t="s">
        <v>316</v>
      </c>
      <c r="C4609" s="10">
        <v>2.5</v>
      </c>
      <c r="D4609" s="3">
        <v>100000</v>
      </c>
      <c r="E4609" t="s">
        <v>12</v>
      </c>
      <c r="F4609" t="s">
        <v>8</v>
      </c>
      <c r="G4609" t="s">
        <v>27</v>
      </c>
      <c r="H4609">
        <v>2014</v>
      </c>
      <c r="I4609">
        <v>1197</v>
      </c>
      <c r="J4609" t="s">
        <v>10</v>
      </c>
      <c r="K4609" t="str">
        <f>IF(AND(I4609&gt;600,I4609&lt;=1000),"600-1000CC",IF(AND(I4609&gt;1000,I4609&lt;=2000),"1000-2000CC",IF(AND(I4609&gt;2000,I4609&lt;=3000),"2000-3000CC",IF(AND(I4609&gt;3000,I4609&lt;=4000),"3000-4000CC",IF(AND(I4609&gt;4000,I4609&lt;=5000),"4000-5000CC",IF(AND(I4609&gt;5000,I4609&lt;=6000),"&gt;5000CC"))))))</f>
        <v>1000-2000CC</v>
      </c>
    </row>
    <row r="4610" spans="1:11" x14ac:dyDescent="0.3">
      <c r="A4610">
        <v>4647</v>
      </c>
      <c r="B4610" t="s">
        <v>1781</v>
      </c>
      <c r="C4610" s="10">
        <v>2.5</v>
      </c>
      <c r="D4610" s="3">
        <v>120000</v>
      </c>
      <c r="E4610" t="s">
        <v>7</v>
      </c>
      <c r="F4610" t="s">
        <v>8</v>
      </c>
      <c r="G4610" t="s">
        <v>75</v>
      </c>
      <c r="H4610">
        <v>2010</v>
      </c>
      <c r="I4610">
        <v>1086</v>
      </c>
      <c r="J4610" t="s">
        <v>10</v>
      </c>
      <c r="K4610" t="str">
        <f>IF(AND(I4610&gt;600,I4610&lt;=1000),"600-1000CC",IF(AND(I4610&gt;1000,I4610&lt;=2000),"1000-2000CC",IF(AND(I4610&gt;2000,I4610&lt;=3000),"2000-3000CC",IF(AND(I4610&gt;3000,I4610&lt;=4000),"3000-4000CC",IF(AND(I4610&gt;4000,I4610&lt;=5000),"4000-5000CC",IF(AND(I4610&gt;5000,I4610&lt;=6000),"&gt;5000CC"))))))</f>
        <v>1000-2000CC</v>
      </c>
    </row>
    <row r="4611" spans="1:11" x14ac:dyDescent="0.3">
      <c r="A4611">
        <v>4672</v>
      </c>
      <c r="B4611" t="s">
        <v>1790</v>
      </c>
      <c r="C4611" s="10">
        <v>2.5</v>
      </c>
      <c r="D4611" s="3">
        <v>80000</v>
      </c>
      <c r="E4611" t="s">
        <v>12</v>
      </c>
      <c r="F4611" t="s">
        <v>13</v>
      </c>
      <c r="G4611" t="s">
        <v>9</v>
      </c>
      <c r="H4611">
        <v>2009</v>
      </c>
      <c r="I4611">
        <v>1995</v>
      </c>
      <c r="J4611" t="s">
        <v>10</v>
      </c>
      <c r="K4611" t="str">
        <f>IF(AND(I4611&gt;600,I4611&lt;=1000),"600-1000CC",IF(AND(I4611&gt;1000,I4611&lt;=2000),"1000-2000CC",IF(AND(I4611&gt;2000,I4611&lt;=3000),"2000-3000CC",IF(AND(I4611&gt;3000,I4611&lt;=4000),"3000-4000CC",IF(AND(I4611&gt;4000,I4611&lt;=5000),"4000-5000CC",IF(AND(I4611&gt;5000,I4611&lt;=6000),"&gt;5000CC"))))))</f>
        <v>1000-2000CC</v>
      </c>
    </row>
    <row r="4612" spans="1:11" x14ac:dyDescent="0.3">
      <c r="A4612">
        <v>5059</v>
      </c>
      <c r="B4612" t="s">
        <v>1782</v>
      </c>
      <c r="C4612" s="10">
        <v>2.5</v>
      </c>
      <c r="D4612" s="3">
        <v>84000</v>
      </c>
      <c r="E4612" t="s">
        <v>12</v>
      </c>
      <c r="F4612" t="s">
        <v>8</v>
      </c>
      <c r="G4612" t="s">
        <v>9</v>
      </c>
      <c r="H4612">
        <v>2016</v>
      </c>
      <c r="I4612">
        <v>1197</v>
      </c>
      <c r="J4612" t="s">
        <v>10</v>
      </c>
      <c r="K4612" t="str">
        <f>IF(AND(I4612&gt;600,I4612&lt;=1000),"600-1000CC",IF(AND(I4612&gt;1000,I4612&lt;=2000),"1000-2000CC",IF(AND(I4612&gt;2000,I4612&lt;=3000),"2000-3000CC",IF(AND(I4612&gt;3000,I4612&lt;=4000),"3000-4000CC",IF(AND(I4612&gt;4000,I4612&lt;=5000),"4000-5000CC",IF(AND(I4612&gt;5000,I4612&lt;=6000),"&gt;5000CC"))))))</f>
        <v>1000-2000CC</v>
      </c>
    </row>
    <row r="4613" spans="1:11" x14ac:dyDescent="0.3">
      <c r="A4613">
        <v>5352</v>
      </c>
      <c r="B4613" t="s">
        <v>593</v>
      </c>
      <c r="C4613" s="10">
        <v>2.5</v>
      </c>
      <c r="D4613" s="3">
        <v>80000</v>
      </c>
      <c r="E4613" t="s">
        <v>7</v>
      </c>
      <c r="F4613" t="s">
        <v>8</v>
      </c>
      <c r="G4613" t="s">
        <v>27</v>
      </c>
      <c r="H4613">
        <v>2012</v>
      </c>
      <c r="I4613">
        <v>1086</v>
      </c>
      <c r="J4613" t="s">
        <v>10</v>
      </c>
      <c r="K4613" t="str">
        <f>IF(AND(I4613&gt;600,I4613&lt;=1000),"600-1000CC",IF(AND(I4613&gt;1000,I4613&lt;=2000),"1000-2000CC",IF(AND(I4613&gt;2000,I4613&lt;=3000),"2000-3000CC",IF(AND(I4613&gt;3000,I4613&lt;=4000),"3000-4000CC",IF(AND(I4613&gt;4000,I4613&lt;=5000),"4000-5000CC",IF(AND(I4613&gt;5000,I4613&lt;=6000),"&gt;5000CC"))))))</f>
        <v>1000-2000CC</v>
      </c>
    </row>
    <row r="4614" spans="1:11" x14ac:dyDescent="0.3">
      <c r="A4614">
        <v>1999</v>
      </c>
      <c r="B4614" t="s">
        <v>1064</v>
      </c>
      <c r="C4614" s="10">
        <v>2.4900000000000002</v>
      </c>
      <c r="D4614" s="3">
        <v>103000</v>
      </c>
      <c r="E4614" t="s">
        <v>12</v>
      </c>
      <c r="F4614" t="s">
        <v>13</v>
      </c>
      <c r="G4614" t="s">
        <v>27</v>
      </c>
      <c r="H4614">
        <v>2010</v>
      </c>
      <c r="I4614">
        <v>1598</v>
      </c>
      <c r="J4614" t="s">
        <v>10</v>
      </c>
      <c r="K4614" t="str">
        <f>IF(AND(I4614&gt;600,I4614&lt;=1000),"600-1000CC",IF(AND(I4614&gt;1000,I4614&lt;=2000),"1000-2000CC",IF(AND(I4614&gt;2000,I4614&lt;=3000),"2000-3000CC",IF(AND(I4614&gt;3000,I4614&lt;=4000),"3000-4000CC",IF(AND(I4614&gt;4000,I4614&lt;=5000),"4000-5000CC",IF(AND(I4614&gt;5000,I4614&lt;=6000),"&gt;5000CC"))))))</f>
        <v>1000-2000CC</v>
      </c>
    </row>
    <row r="4615" spans="1:11" x14ac:dyDescent="0.3">
      <c r="A4615">
        <v>2748</v>
      </c>
      <c r="B4615" t="s">
        <v>46</v>
      </c>
      <c r="C4615" s="10">
        <v>2.4900000000000002</v>
      </c>
      <c r="D4615" s="3">
        <v>24000</v>
      </c>
      <c r="E4615" t="s">
        <v>12</v>
      </c>
      <c r="F4615" t="s">
        <v>8</v>
      </c>
      <c r="G4615" t="s">
        <v>9</v>
      </c>
      <c r="H4615">
        <v>2017</v>
      </c>
      <c r="I4615">
        <v>1197</v>
      </c>
      <c r="J4615" t="s">
        <v>10</v>
      </c>
      <c r="K4615" t="str">
        <f>IF(AND(I4615&gt;600,I4615&lt;=1000),"600-1000CC",IF(AND(I4615&gt;1000,I4615&lt;=2000),"1000-2000CC",IF(AND(I4615&gt;2000,I4615&lt;=3000),"2000-3000CC",IF(AND(I4615&gt;3000,I4615&lt;=4000),"3000-4000CC",IF(AND(I4615&gt;4000,I4615&lt;=5000),"4000-5000CC",IF(AND(I4615&gt;5000,I4615&lt;=6000),"&gt;5000CC"))))))</f>
        <v>1000-2000CC</v>
      </c>
    </row>
    <row r="4616" spans="1:11" x14ac:dyDescent="0.3">
      <c r="A4616">
        <v>3220</v>
      </c>
      <c r="B4616" t="s">
        <v>33</v>
      </c>
      <c r="C4616" s="10">
        <v>2.4900000000000002</v>
      </c>
      <c r="D4616" s="3">
        <v>53827</v>
      </c>
      <c r="E4616" t="s">
        <v>12</v>
      </c>
      <c r="F4616" t="s">
        <v>8</v>
      </c>
      <c r="G4616" t="s">
        <v>9</v>
      </c>
      <c r="H4616">
        <v>2016</v>
      </c>
      <c r="I4616">
        <v>1197</v>
      </c>
      <c r="J4616" t="s">
        <v>10</v>
      </c>
      <c r="K4616" t="str">
        <f>IF(AND(I4616&gt;600,I4616&lt;=1000),"600-1000CC",IF(AND(I4616&gt;1000,I4616&lt;=2000),"1000-2000CC",IF(AND(I4616&gt;2000,I4616&lt;=3000),"2000-3000CC",IF(AND(I4616&gt;3000,I4616&lt;=4000),"3000-4000CC",IF(AND(I4616&gt;4000,I4616&lt;=5000),"4000-5000CC",IF(AND(I4616&gt;5000,I4616&lt;=6000),"&gt;5000CC"))))))</f>
        <v>1000-2000CC</v>
      </c>
    </row>
    <row r="4617" spans="1:11" x14ac:dyDescent="0.3">
      <c r="A4617">
        <v>3447</v>
      </c>
      <c r="B4617" t="s">
        <v>399</v>
      </c>
      <c r="C4617" s="10">
        <v>2.4900000000000002</v>
      </c>
      <c r="D4617" s="3">
        <v>75088</v>
      </c>
      <c r="E4617" t="s">
        <v>12</v>
      </c>
      <c r="F4617" t="s">
        <v>8</v>
      </c>
      <c r="G4617" t="s">
        <v>9</v>
      </c>
      <c r="H4617">
        <v>2014</v>
      </c>
      <c r="I4617">
        <v>998</v>
      </c>
      <c r="J4617" t="s">
        <v>10</v>
      </c>
      <c r="K4617" t="str">
        <f>IF(AND(I4617&gt;600,I4617&lt;=1000),"600-1000CC",IF(AND(I4617&gt;1000,I4617&lt;=2000),"1000-2000CC",IF(AND(I4617&gt;2000,I4617&lt;=3000),"2000-3000CC",IF(AND(I4617&gt;3000,I4617&lt;=4000),"3000-4000CC",IF(AND(I4617&gt;4000,I4617&lt;=5000),"4000-5000CC",IF(AND(I4617&gt;5000,I4617&lt;=6000),"&gt;5000CC"))))))</f>
        <v>600-1000CC</v>
      </c>
    </row>
    <row r="4618" spans="1:11" x14ac:dyDescent="0.3">
      <c r="A4618">
        <v>5064</v>
      </c>
      <c r="B4618" t="s">
        <v>754</v>
      </c>
      <c r="C4618" s="10">
        <v>2.4900000000000002</v>
      </c>
      <c r="D4618" s="3">
        <v>57756</v>
      </c>
      <c r="E4618" t="s">
        <v>12</v>
      </c>
      <c r="F4618" t="s">
        <v>8</v>
      </c>
      <c r="G4618" t="s">
        <v>9</v>
      </c>
      <c r="H4618">
        <v>2010</v>
      </c>
      <c r="I4618">
        <v>1461</v>
      </c>
      <c r="J4618" t="s">
        <v>10</v>
      </c>
      <c r="K4618" t="str">
        <f>IF(AND(I4618&gt;600,I4618&lt;=1000),"600-1000CC",IF(AND(I4618&gt;1000,I4618&lt;=2000),"1000-2000CC",IF(AND(I4618&gt;2000,I4618&lt;=3000),"2000-3000CC",IF(AND(I4618&gt;3000,I4618&lt;=4000),"3000-4000CC",IF(AND(I4618&gt;4000,I4618&lt;=5000),"4000-5000CC",IF(AND(I4618&gt;5000,I4618&lt;=6000),"&gt;5000CC"))))))</f>
        <v>1000-2000CC</v>
      </c>
    </row>
    <row r="4619" spans="1:11" x14ac:dyDescent="0.3">
      <c r="A4619">
        <v>1006</v>
      </c>
      <c r="B4619" t="s">
        <v>228</v>
      </c>
      <c r="C4619" s="7">
        <v>2.48</v>
      </c>
      <c r="D4619" s="3">
        <v>114361</v>
      </c>
      <c r="E4619" t="s">
        <v>12</v>
      </c>
      <c r="F4619" t="s">
        <v>8</v>
      </c>
      <c r="G4619" t="s">
        <v>393</v>
      </c>
      <c r="H4619">
        <v>2009</v>
      </c>
      <c r="I4619">
        <v>1198</v>
      </c>
      <c r="J4619" t="s">
        <v>10</v>
      </c>
      <c r="K4619" t="str">
        <f>IF(AND(I4619&gt;600,I4619&lt;=1000),"600-1000CC",IF(AND(I4619&gt;1000,I4619&lt;=2000),"1000-2000CC",IF(AND(I4619&gt;2000,I4619&lt;=3000),"2000-3000CC",IF(AND(I4619&gt;3000,I4619&lt;=4000),"3000-4000CC",IF(AND(I4619&gt;4000,I4619&lt;=5000),"4000-5000CC",IF(AND(I4619&gt;5000,I4619&lt;=6000),"&gt;5000CC"))))))</f>
        <v>1000-2000CC</v>
      </c>
    </row>
    <row r="4620" spans="1:11" x14ac:dyDescent="0.3">
      <c r="A4620">
        <v>2718</v>
      </c>
      <c r="B4620" t="s">
        <v>33</v>
      </c>
      <c r="C4620" s="10">
        <v>2.48</v>
      </c>
      <c r="D4620" s="3">
        <v>43259</v>
      </c>
      <c r="E4620" t="s">
        <v>12</v>
      </c>
      <c r="F4620" t="s">
        <v>8</v>
      </c>
      <c r="G4620" t="s">
        <v>9</v>
      </c>
      <c r="H4620">
        <v>2015</v>
      </c>
      <c r="I4620">
        <v>1968</v>
      </c>
      <c r="J4620" t="s">
        <v>10</v>
      </c>
      <c r="K4620" t="str">
        <f>IF(AND(I4620&gt;600,I4620&lt;=1000),"600-1000CC",IF(AND(I4620&gt;1000,I4620&lt;=2000),"1000-2000CC",IF(AND(I4620&gt;2000,I4620&lt;=3000),"2000-3000CC",IF(AND(I4620&gt;3000,I4620&lt;=4000),"3000-4000CC",IF(AND(I4620&gt;4000,I4620&lt;=5000),"4000-5000CC",IF(AND(I4620&gt;5000,I4620&lt;=6000),"&gt;5000CC"))))))</f>
        <v>1000-2000CC</v>
      </c>
    </row>
    <row r="4621" spans="1:11" x14ac:dyDescent="0.3">
      <c r="A4621">
        <v>3228</v>
      </c>
      <c r="B4621" t="s">
        <v>284</v>
      </c>
      <c r="C4621" s="10">
        <v>2.48</v>
      </c>
      <c r="D4621" s="3">
        <v>107263</v>
      </c>
      <c r="E4621" t="s">
        <v>12</v>
      </c>
      <c r="F4621" t="s">
        <v>8</v>
      </c>
      <c r="G4621" t="s">
        <v>9</v>
      </c>
      <c r="H4621">
        <v>2014</v>
      </c>
      <c r="I4621">
        <v>998</v>
      </c>
      <c r="J4621" t="s">
        <v>10</v>
      </c>
      <c r="K4621" t="str">
        <f>IF(AND(I4621&gt;600,I4621&lt;=1000),"600-1000CC",IF(AND(I4621&gt;1000,I4621&lt;=2000),"1000-2000CC",IF(AND(I4621&gt;2000,I4621&lt;=3000),"2000-3000CC",IF(AND(I4621&gt;3000,I4621&lt;=4000),"3000-4000CC",IF(AND(I4621&gt;4000,I4621&lt;=5000),"4000-5000CC",IF(AND(I4621&gt;5000,I4621&lt;=6000),"&gt;5000CC"))))))</f>
        <v>600-1000CC</v>
      </c>
    </row>
    <row r="4622" spans="1:11" x14ac:dyDescent="0.3">
      <c r="A4622">
        <v>1047</v>
      </c>
      <c r="B4622" t="s">
        <v>754</v>
      </c>
      <c r="C4622" s="10">
        <v>2.4700000000000002</v>
      </c>
      <c r="D4622" s="3">
        <v>213709</v>
      </c>
      <c r="E4622" t="s">
        <v>12</v>
      </c>
      <c r="F4622" t="s">
        <v>8</v>
      </c>
      <c r="G4622" t="s">
        <v>9</v>
      </c>
      <c r="H4622">
        <v>2011</v>
      </c>
      <c r="I4622">
        <v>936</v>
      </c>
      <c r="J4622" t="s">
        <v>10</v>
      </c>
      <c r="K4622" t="str">
        <f>IF(AND(I4622&gt;600,I4622&lt;=1000),"600-1000CC",IF(AND(I4622&gt;1000,I4622&lt;=2000),"1000-2000CC",IF(AND(I4622&gt;2000,I4622&lt;=3000),"2000-3000CC",IF(AND(I4622&gt;3000,I4622&lt;=4000),"3000-4000CC",IF(AND(I4622&gt;4000,I4622&lt;=5000),"4000-5000CC",IF(AND(I4622&gt;5000,I4622&lt;=6000),"&gt;5000CC"))))))</f>
        <v>600-1000CC</v>
      </c>
    </row>
    <row r="4623" spans="1:11" x14ac:dyDescent="0.3">
      <c r="A4623">
        <v>2477</v>
      </c>
      <c r="B4623" t="s">
        <v>46</v>
      </c>
      <c r="C4623" s="10">
        <v>2.4700000000000002</v>
      </c>
      <c r="D4623" s="3">
        <v>21461</v>
      </c>
      <c r="E4623" t="s">
        <v>12</v>
      </c>
      <c r="F4623" t="s">
        <v>8</v>
      </c>
      <c r="G4623" t="s">
        <v>27</v>
      </c>
      <c r="H4623">
        <v>2018</v>
      </c>
      <c r="I4623">
        <v>2953</v>
      </c>
      <c r="J4623" t="s">
        <v>61</v>
      </c>
      <c r="K4623" t="str">
        <f>IF(AND(I4623&gt;600,I4623&lt;=1000),"600-1000CC",IF(AND(I4623&gt;1000,I4623&lt;=2000),"1000-2000CC",IF(AND(I4623&gt;2000,I4623&lt;=3000),"2000-3000CC",IF(AND(I4623&gt;3000,I4623&lt;=4000),"3000-4000CC",IF(AND(I4623&gt;4000,I4623&lt;=5000),"4000-5000CC",IF(AND(I4623&gt;5000,I4623&lt;=6000),"&gt;5000CC"))))))</f>
        <v>2000-3000CC</v>
      </c>
    </row>
    <row r="4624" spans="1:11" x14ac:dyDescent="0.3">
      <c r="A4624">
        <v>2558</v>
      </c>
      <c r="B4624" t="s">
        <v>1276</v>
      </c>
      <c r="C4624" s="10">
        <v>2.4700000000000002</v>
      </c>
      <c r="D4624" s="3">
        <v>43000</v>
      </c>
      <c r="E4624" t="s">
        <v>12</v>
      </c>
      <c r="F4624" t="s">
        <v>8</v>
      </c>
      <c r="G4624" t="s">
        <v>9</v>
      </c>
      <c r="H4624">
        <v>2011</v>
      </c>
      <c r="I4624">
        <v>1248</v>
      </c>
      <c r="J4624" t="s">
        <v>53</v>
      </c>
      <c r="K4624" t="str">
        <f>IF(AND(I4624&gt;600,I4624&lt;=1000),"600-1000CC",IF(AND(I4624&gt;1000,I4624&lt;=2000),"1000-2000CC",IF(AND(I4624&gt;2000,I4624&lt;=3000),"2000-3000CC",IF(AND(I4624&gt;3000,I4624&lt;=4000),"3000-4000CC",IF(AND(I4624&gt;4000,I4624&lt;=5000),"4000-5000CC",IF(AND(I4624&gt;5000,I4624&lt;=6000),"&gt;5000CC"))))))</f>
        <v>1000-2000CC</v>
      </c>
    </row>
    <row r="4625" spans="1:11" x14ac:dyDescent="0.3">
      <c r="A4625">
        <v>3249</v>
      </c>
      <c r="B4625" t="s">
        <v>1469</v>
      </c>
      <c r="C4625" s="10">
        <v>2.4700000000000002</v>
      </c>
      <c r="D4625" s="3">
        <v>112051</v>
      </c>
      <c r="E4625" t="s">
        <v>242</v>
      </c>
      <c r="F4625" t="s">
        <v>8</v>
      </c>
      <c r="G4625" t="s">
        <v>9</v>
      </c>
      <c r="H4625">
        <v>2017</v>
      </c>
      <c r="I4625">
        <v>1199</v>
      </c>
      <c r="J4625" t="s">
        <v>10</v>
      </c>
      <c r="K4625" t="str">
        <f>IF(AND(I4625&gt;600,I4625&lt;=1000),"600-1000CC",IF(AND(I4625&gt;1000,I4625&lt;=2000),"1000-2000CC",IF(AND(I4625&gt;2000,I4625&lt;=3000),"2000-3000CC",IF(AND(I4625&gt;3000,I4625&lt;=4000),"3000-4000CC",IF(AND(I4625&gt;4000,I4625&lt;=5000),"4000-5000CC",IF(AND(I4625&gt;5000,I4625&lt;=6000),"&gt;5000CC"))))))</f>
        <v>1000-2000CC</v>
      </c>
    </row>
    <row r="4626" spans="1:11" x14ac:dyDescent="0.3">
      <c r="A4626">
        <v>5029</v>
      </c>
      <c r="B4626" t="s">
        <v>1066</v>
      </c>
      <c r="C4626" s="10">
        <v>2.4700000000000002</v>
      </c>
      <c r="D4626" s="3">
        <v>98446</v>
      </c>
      <c r="E4626" t="s">
        <v>12</v>
      </c>
      <c r="F4626" t="s">
        <v>8</v>
      </c>
      <c r="G4626" t="s">
        <v>75</v>
      </c>
      <c r="H4626">
        <v>2011</v>
      </c>
      <c r="I4626">
        <v>1364</v>
      </c>
      <c r="J4626" t="s">
        <v>10</v>
      </c>
      <c r="K4626" t="str">
        <f>IF(AND(I4626&gt;600,I4626&lt;=1000),"600-1000CC",IF(AND(I4626&gt;1000,I4626&lt;=2000),"1000-2000CC",IF(AND(I4626&gt;2000,I4626&lt;=3000),"2000-3000CC",IF(AND(I4626&gt;3000,I4626&lt;=4000),"3000-4000CC",IF(AND(I4626&gt;4000,I4626&lt;=5000),"4000-5000CC",IF(AND(I4626&gt;5000,I4626&lt;=6000),"&gt;5000CC"))))))</f>
        <v>1000-2000CC</v>
      </c>
    </row>
    <row r="4627" spans="1:11" x14ac:dyDescent="0.3">
      <c r="A4627">
        <v>1028</v>
      </c>
      <c r="B4627" t="s">
        <v>45</v>
      </c>
      <c r="C4627" s="10">
        <v>2.46</v>
      </c>
      <c r="D4627" s="3">
        <v>21796</v>
      </c>
      <c r="E4627" t="s">
        <v>12</v>
      </c>
      <c r="F4627" t="s">
        <v>8</v>
      </c>
      <c r="G4627" t="s">
        <v>9</v>
      </c>
      <c r="H4627">
        <v>2015</v>
      </c>
      <c r="I4627">
        <v>1496</v>
      </c>
      <c r="J4627" t="s">
        <v>10</v>
      </c>
      <c r="K4627" t="str">
        <f>IF(AND(I4627&gt;600,I4627&lt;=1000),"600-1000CC",IF(AND(I4627&gt;1000,I4627&lt;=2000),"1000-2000CC",IF(AND(I4627&gt;2000,I4627&lt;=3000),"2000-3000CC",IF(AND(I4627&gt;3000,I4627&lt;=4000),"3000-4000CC",IF(AND(I4627&gt;4000,I4627&lt;=5000),"4000-5000CC",IF(AND(I4627&gt;5000,I4627&lt;=6000),"&gt;5000CC"))))))</f>
        <v>1000-2000CC</v>
      </c>
    </row>
    <row r="4628" spans="1:11" x14ac:dyDescent="0.3">
      <c r="A4628">
        <v>3439</v>
      </c>
      <c r="B4628" t="s">
        <v>48</v>
      </c>
      <c r="C4628" s="10">
        <v>2.46</v>
      </c>
      <c r="D4628" s="3">
        <v>26995</v>
      </c>
      <c r="E4628" t="s">
        <v>12</v>
      </c>
      <c r="F4628" t="s">
        <v>8</v>
      </c>
      <c r="G4628" t="s">
        <v>9</v>
      </c>
      <c r="H4628">
        <v>2015</v>
      </c>
      <c r="I4628">
        <v>1461</v>
      </c>
      <c r="J4628" t="s">
        <v>10</v>
      </c>
      <c r="K4628" t="str">
        <f>IF(AND(I4628&gt;600,I4628&lt;=1000),"600-1000CC",IF(AND(I4628&gt;1000,I4628&lt;=2000),"1000-2000CC",IF(AND(I4628&gt;2000,I4628&lt;=3000),"2000-3000CC",IF(AND(I4628&gt;3000,I4628&lt;=4000),"3000-4000CC",IF(AND(I4628&gt;4000,I4628&lt;=5000),"4000-5000CC",IF(AND(I4628&gt;5000,I4628&lt;=6000),"&gt;5000CC"))))))</f>
        <v>1000-2000CC</v>
      </c>
    </row>
    <row r="4629" spans="1:11" x14ac:dyDescent="0.3">
      <c r="A4629">
        <v>5008</v>
      </c>
      <c r="B4629" t="s">
        <v>247</v>
      </c>
      <c r="C4629" s="10">
        <v>2.46</v>
      </c>
      <c r="D4629" s="3">
        <v>71708</v>
      </c>
      <c r="E4629" t="s">
        <v>12</v>
      </c>
      <c r="F4629" t="s">
        <v>8</v>
      </c>
      <c r="G4629" t="s">
        <v>27</v>
      </c>
      <c r="H4629">
        <v>2012</v>
      </c>
      <c r="I4629">
        <v>1198</v>
      </c>
      <c r="J4629" t="s">
        <v>10</v>
      </c>
      <c r="K4629" t="str">
        <f>IF(AND(I4629&gt;600,I4629&lt;=1000),"600-1000CC",IF(AND(I4629&gt;1000,I4629&lt;=2000),"1000-2000CC",IF(AND(I4629&gt;2000,I4629&lt;=3000),"2000-3000CC",IF(AND(I4629&gt;3000,I4629&lt;=4000),"3000-4000CC",IF(AND(I4629&gt;4000,I4629&lt;=5000),"4000-5000CC",IF(AND(I4629&gt;5000,I4629&lt;=6000),"&gt;5000CC"))))))</f>
        <v>1000-2000CC</v>
      </c>
    </row>
    <row r="4630" spans="1:11" x14ac:dyDescent="0.3">
      <c r="A4630">
        <v>579</v>
      </c>
      <c r="B4630" t="s">
        <v>485</v>
      </c>
      <c r="C4630" s="10">
        <v>2.4500000000000002</v>
      </c>
      <c r="D4630" s="3">
        <v>61000</v>
      </c>
      <c r="E4630" t="s">
        <v>12</v>
      </c>
      <c r="F4630" t="s">
        <v>8</v>
      </c>
      <c r="G4630" t="s">
        <v>9</v>
      </c>
      <c r="H4630">
        <v>2014</v>
      </c>
      <c r="I4630">
        <v>1991</v>
      </c>
      <c r="J4630" t="s">
        <v>10</v>
      </c>
      <c r="K4630" t="str">
        <f>IF(AND(I4630&gt;600,I4630&lt;=1000),"600-1000CC",IF(AND(I4630&gt;1000,I4630&lt;=2000),"1000-2000CC",IF(AND(I4630&gt;2000,I4630&lt;=3000),"2000-3000CC",IF(AND(I4630&gt;3000,I4630&lt;=4000),"3000-4000CC",IF(AND(I4630&gt;4000,I4630&lt;=5000),"4000-5000CC",IF(AND(I4630&gt;5000,I4630&lt;=6000),"&gt;5000CC"))))))</f>
        <v>1000-2000CC</v>
      </c>
    </row>
    <row r="4631" spans="1:11" x14ac:dyDescent="0.3">
      <c r="A4631">
        <v>776</v>
      </c>
      <c r="B4631" t="s">
        <v>598</v>
      </c>
      <c r="C4631" s="10">
        <v>2.4500000000000002</v>
      </c>
      <c r="D4631" s="3">
        <v>76247</v>
      </c>
      <c r="E4631" t="s">
        <v>12</v>
      </c>
      <c r="F4631" t="s">
        <v>8</v>
      </c>
      <c r="G4631" t="s">
        <v>9</v>
      </c>
      <c r="H4631">
        <v>2010</v>
      </c>
      <c r="I4631">
        <v>1950</v>
      </c>
      <c r="J4631" t="s">
        <v>10</v>
      </c>
      <c r="K4631" t="str">
        <f>IF(AND(I4631&gt;600,I4631&lt;=1000),"600-1000CC",IF(AND(I4631&gt;1000,I4631&lt;=2000),"1000-2000CC",IF(AND(I4631&gt;2000,I4631&lt;=3000),"2000-3000CC",IF(AND(I4631&gt;3000,I4631&lt;=4000),"3000-4000CC",IF(AND(I4631&gt;4000,I4631&lt;=5000),"4000-5000CC",IF(AND(I4631&gt;5000,I4631&lt;=6000),"&gt;5000CC"))))))</f>
        <v>1000-2000CC</v>
      </c>
    </row>
    <row r="4632" spans="1:11" x14ac:dyDescent="0.3">
      <c r="A4632">
        <v>1012</v>
      </c>
      <c r="B4632" t="s">
        <v>734</v>
      </c>
      <c r="C4632" s="10">
        <v>2.4500000000000002</v>
      </c>
      <c r="D4632" s="3">
        <v>151434</v>
      </c>
      <c r="E4632" t="s">
        <v>7</v>
      </c>
      <c r="F4632" t="s">
        <v>8</v>
      </c>
      <c r="G4632" t="s">
        <v>75</v>
      </c>
      <c r="H4632">
        <v>2011</v>
      </c>
      <c r="I4632">
        <v>1598</v>
      </c>
      <c r="J4632" t="s">
        <v>10</v>
      </c>
      <c r="K4632" t="str">
        <f>IF(AND(I4632&gt;600,I4632&lt;=1000),"600-1000CC",IF(AND(I4632&gt;1000,I4632&lt;=2000),"1000-2000CC",IF(AND(I4632&gt;2000,I4632&lt;=3000),"2000-3000CC",IF(AND(I4632&gt;3000,I4632&lt;=4000),"3000-4000CC",IF(AND(I4632&gt;4000,I4632&lt;=5000),"4000-5000CC",IF(AND(I4632&gt;5000,I4632&lt;=6000),"&gt;5000CC"))))))</f>
        <v>1000-2000CC</v>
      </c>
    </row>
    <row r="4633" spans="1:11" x14ac:dyDescent="0.3">
      <c r="A4633">
        <v>2144</v>
      </c>
      <c r="B4633" t="s">
        <v>448</v>
      </c>
      <c r="C4633" s="10">
        <v>2.4500000000000002</v>
      </c>
      <c r="D4633" s="3">
        <v>81000</v>
      </c>
      <c r="E4633" t="s">
        <v>12</v>
      </c>
      <c r="F4633" t="s">
        <v>8</v>
      </c>
      <c r="G4633" t="s">
        <v>9</v>
      </c>
      <c r="H4633">
        <v>2010</v>
      </c>
      <c r="I4633">
        <v>1197</v>
      </c>
      <c r="J4633" t="s">
        <v>10</v>
      </c>
      <c r="K4633" t="str">
        <f>IF(AND(I4633&gt;600,I4633&lt;=1000),"600-1000CC",IF(AND(I4633&gt;1000,I4633&lt;=2000),"1000-2000CC",IF(AND(I4633&gt;2000,I4633&lt;=3000),"2000-3000CC",IF(AND(I4633&gt;3000,I4633&lt;=4000),"3000-4000CC",IF(AND(I4633&gt;4000,I4633&lt;=5000),"4000-5000CC",IF(AND(I4633&gt;5000,I4633&lt;=6000),"&gt;5000CC"))))))</f>
        <v>1000-2000CC</v>
      </c>
    </row>
    <row r="4634" spans="1:11" x14ac:dyDescent="0.3">
      <c r="A4634">
        <v>2156</v>
      </c>
      <c r="B4634" t="s">
        <v>247</v>
      </c>
      <c r="C4634" s="10">
        <v>2.4500000000000002</v>
      </c>
      <c r="D4634" s="3">
        <v>40102</v>
      </c>
      <c r="E4634" t="s">
        <v>12</v>
      </c>
      <c r="F4634" t="s">
        <v>8</v>
      </c>
      <c r="G4634" t="s">
        <v>9</v>
      </c>
      <c r="H4634">
        <v>2012</v>
      </c>
      <c r="I4634">
        <v>1197</v>
      </c>
      <c r="J4634" t="s">
        <v>10</v>
      </c>
      <c r="K4634" t="str">
        <f>IF(AND(I4634&gt;600,I4634&lt;=1000),"600-1000CC",IF(AND(I4634&gt;1000,I4634&lt;=2000),"1000-2000CC",IF(AND(I4634&gt;2000,I4634&lt;=3000),"2000-3000CC",IF(AND(I4634&gt;3000,I4634&lt;=4000),"3000-4000CC",IF(AND(I4634&gt;4000,I4634&lt;=5000),"4000-5000CC",IF(AND(I4634&gt;5000,I4634&lt;=6000),"&gt;5000CC"))))))</f>
        <v>1000-2000CC</v>
      </c>
    </row>
    <row r="4635" spans="1:11" x14ac:dyDescent="0.3">
      <c r="A4635">
        <v>2402</v>
      </c>
      <c r="B4635" t="s">
        <v>495</v>
      </c>
      <c r="C4635" s="10">
        <v>2.4500000000000002</v>
      </c>
      <c r="D4635" s="3">
        <v>103535</v>
      </c>
      <c r="E4635" t="s">
        <v>242</v>
      </c>
      <c r="F4635" t="s">
        <v>8</v>
      </c>
      <c r="G4635" t="s">
        <v>9</v>
      </c>
      <c r="H4635">
        <v>2012</v>
      </c>
      <c r="I4635">
        <v>1248</v>
      </c>
      <c r="J4635" t="s">
        <v>10</v>
      </c>
      <c r="K4635" t="str">
        <f>IF(AND(I4635&gt;600,I4635&lt;=1000),"600-1000CC",IF(AND(I4635&gt;1000,I4635&lt;=2000),"1000-2000CC",IF(AND(I4635&gt;2000,I4635&lt;=3000),"2000-3000CC",IF(AND(I4635&gt;3000,I4635&lt;=4000),"3000-4000CC",IF(AND(I4635&gt;4000,I4635&lt;=5000),"4000-5000CC",IF(AND(I4635&gt;5000,I4635&lt;=6000),"&gt;5000CC"))))))</f>
        <v>1000-2000CC</v>
      </c>
    </row>
    <row r="4636" spans="1:11" x14ac:dyDescent="0.3">
      <c r="A4636">
        <v>3559</v>
      </c>
      <c r="B4636" t="s">
        <v>543</v>
      </c>
      <c r="C4636" s="10">
        <v>2.4500000000000002</v>
      </c>
      <c r="D4636" s="3">
        <v>234805</v>
      </c>
      <c r="E4636" t="s">
        <v>7</v>
      </c>
      <c r="F4636" t="s">
        <v>13</v>
      </c>
      <c r="G4636" t="s">
        <v>9</v>
      </c>
      <c r="H4636">
        <v>2008</v>
      </c>
      <c r="I4636">
        <v>1950</v>
      </c>
      <c r="J4636" t="s">
        <v>10</v>
      </c>
      <c r="K4636" t="str">
        <f>IF(AND(I4636&gt;600,I4636&lt;=1000),"600-1000CC",IF(AND(I4636&gt;1000,I4636&lt;=2000),"1000-2000CC",IF(AND(I4636&gt;2000,I4636&lt;=3000),"2000-3000CC",IF(AND(I4636&gt;3000,I4636&lt;=4000),"3000-4000CC",IF(AND(I4636&gt;4000,I4636&lt;=5000),"4000-5000CC",IF(AND(I4636&gt;5000,I4636&lt;=6000),"&gt;5000CC"))))))</f>
        <v>1000-2000CC</v>
      </c>
    </row>
    <row r="4637" spans="1:11" x14ac:dyDescent="0.3">
      <c r="A4637">
        <v>3722</v>
      </c>
      <c r="B4637" t="s">
        <v>1464</v>
      </c>
      <c r="C4637" s="10">
        <v>2.4500000000000002</v>
      </c>
      <c r="D4637" s="3">
        <v>135966</v>
      </c>
      <c r="E4637" t="s">
        <v>7</v>
      </c>
      <c r="F4637" t="s">
        <v>8</v>
      </c>
      <c r="G4637" t="s">
        <v>27</v>
      </c>
      <c r="H4637">
        <v>2012</v>
      </c>
      <c r="I4637">
        <v>998</v>
      </c>
      <c r="J4637" t="s">
        <v>10</v>
      </c>
      <c r="K4637" t="str">
        <f>IF(AND(I4637&gt;600,I4637&lt;=1000),"600-1000CC",IF(AND(I4637&gt;1000,I4637&lt;=2000),"1000-2000CC",IF(AND(I4637&gt;2000,I4637&lt;=3000),"2000-3000CC",IF(AND(I4637&gt;3000,I4637&lt;=4000),"3000-4000CC",IF(AND(I4637&gt;4000,I4637&lt;=5000),"4000-5000CC",IF(AND(I4637&gt;5000,I4637&lt;=6000),"&gt;5000CC"))))))</f>
        <v>600-1000CC</v>
      </c>
    </row>
    <row r="4638" spans="1:11" x14ac:dyDescent="0.3">
      <c r="A4638">
        <v>4210</v>
      </c>
      <c r="B4638" t="s">
        <v>1705</v>
      </c>
      <c r="C4638" s="10">
        <v>2.4500000000000002</v>
      </c>
      <c r="D4638" s="3">
        <v>64000</v>
      </c>
      <c r="E4638" t="s">
        <v>7</v>
      </c>
      <c r="F4638" t="s">
        <v>8</v>
      </c>
      <c r="G4638" t="s">
        <v>9</v>
      </c>
      <c r="H4638">
        <v>2014</v>
      </c>
      <c r="I4638">
        <v>1086</v>
      </c>
      <c r="J4638" t="s">
        <v>127</v>
      </c>
      <c r="K4638" t="str">
        <f>IF(AND(I4638&gt;600,I4638&lt;=1000),"600-1000CC",IF(AND(I4638&gt;1000,I4638&lt;=2000),"1000-2000CC",IF(AND(I4638&gt;2000,I4638&lt;=3000),"2000-3000CC",IF(AND(I4638&gt;3000,I4638&lt;=4000),"3000-4000CC",IF(AND(I4638&gt;4000,I4638&lt;=5000),"4000-5000CC",IF(AND(I4638&gt;5000,I4638&lt;=6000),"&gt;5000CC"))))))</f>
        <v>1000-2000CC</v>
      </c>
    </row>
    <row r="4639" spans="1:11" x14ac:dyDescent="0.3">
      <c r="A4639">
        <v>4288</v>
      </c>
      <c r="B4639" t="s">
        <v>228</v>
      </c>
      <c r="C4639" s="10">
        <v>2.4500000000000002</v>
      </c>
      <c r="D4639" s="3">
        <v>47864</v>
      </c>
      <c r="E4639" t="s">
        <v>12</v>
      </c>
      <c r="F4639" t="s">
        <v>8</v>
      </c>
      <c r="G4639" t="s">
        <v>9</v>
      </c>
      <c r="H4639">
        <v>2009</v>
      </c>
      <c r="I4639">
        <v>1781</v>
      </c>
      <c r="J4639" t="s">
        <v>10</v>
      </c>
      <c r="K4639" t="str">
        <f>IF(AND(I4639&gt;600,I4639&lt;=1000),"600-1000CC",IF(AND(I4639&gt;1000,I4639&lt;=2000),"1000-2000CC",IF(AND(I4639&gt;2000,I4639&lt;=3000),"2000-3000CC",IF(AND(I4639&gt;3000,I4639&lt;=4000),"3000-4000CC",IF(AND(I4639&gt;4000,I4639&lt;=5000),"4000-5000CC",IF(AND(I4639&gt;5000,I4639&lt;=6000),"&gt;5000CC"))))))</f>
        <v>1000-2000CC</v>
      </c>
    </row>
    <row r="4640" spans="1:11" x14ac:dyDescent="0.3">
      <c r="A4640">
        <v>5436</v>
      </c>
      <c r="B4640" t="s">
        <v>503</v>
      </c>
      <c r="C4640" s="10">
        <v>2.4500000000000002</v>
      </c>
      <c r="D4640" s="3">
        <v>50000</v>
      </c>
      <c r="E4640" t="s">
        <v>12</v>
      </c>
      <c r="F4640" t="s">
        <v>8</v>
      </c>
      <c r="G4640" t="s">
        <v>9</v>
      </c>
      <c r="H4640">
        <v>2012</v>
      </c>
      <c r="I4640">
        <v>1197</v>
      </c>
      <c r="J4640" t="s">
        <v>10</v>
      </c>
      <c r="K4640" t="str">
        <f>IF(AND(I4640&gt;600,I4640&lt;=1000),"600-1000CC",IF(AND(I4640&gt;1000,I4640&lt;=2000),"1000-2000CC",IF(AND(I4640&gt;2000,I4640&lt;=3000),"2000-3000CC",IF(AND(I4640&gt;3000,I4640&lt;=4000),"3000-4000CC",IF(AND(I4640&gt;4000,I4640&lt;=5000),"4000-5000CC",IF(AND(I4640&gt;5000,I4640&lt;=6000),"&gt;5000CC"))))))</f>
        <v>1000-2000CC</v>
      </c>
    </row>
    <row r="4641" spans="1:11" x14ac:dyDescent="0.3">
      <c r="A4641">
        <v>336</v>
      </c>
      <c r="B4641" t="s">
        <v>307</v>
      </c>
      <c r="C4641" s="10">
        <v>2.44</v>
      </c>
      <c r="D4641" s="3">
        <v>74809</v>
      </c>
      <c r="E4641" t="s">
        <v>7</v>
      </c>
      <c r="F4641" t="s">
        <v>8</v>
      </c>
      <c r="G4641" t="s">
        <v>9</v>
      </c>
      <c r="H4641">
        <v>2013</v>
      </c>
      <c r="I4641">
        <v>1498</v>
      </c>
      <c r="J4641" t="s">
        <v>10</v>
      </c>
      <c r="K4641" t="str">
        <f>IF(AND(I4641&gt;600,I4641&lt;=1000),"600-1000CC",IF(AND(I4641&gt;1000,I4641&lt;=2000),"1000-2000CC",IF(AND(I4641&gt;2000,I4641&lt;=3000),"2000-3000CC",IF(AND(I4641&gt;3000,I4641&lt;=4000),"3000-4000CC",IF(AND(I4641&gt;4000,I4641&lt;=5000),"4000-5000CC",IF(AND(I4641&gt;5000,I4641&lt;=6000),"&gt;5000CC"))))))</f>
        <v>1000-2000CC</v>
      </c>
    </row>
    <row r="4642" spans="1:11" x14ac:dyDescent="0.3">
      <c r="A4642">
        <v>4587</v>
      </c>
      <c r="B4642" t="s">
        <v>780</v>
      </c>
      <c r="C4642" s="10">
        <v>2.44</v>
      </c>
      <c r="D4642" s="3">
        <v>111437</v>
      </c>
      <c r="E4642" t="s">
        <v>12</v>
      </c>
      <c r="F4642" t="s">
        <v>8</v>
      </c>
      <c r="G4642" t="s">
        <v>27</v>
      </c>
      <c r="H4642">
        <v>2012</v>
      </c>
      <c r="I4642">
        <v>1197</v>
      </c>
      <c r="J4642" t="s">
        <v>10</v>
      </c>
      <c r="K4642" t="str">
        <f>IF(AND(I4642&gt;600,I4642&lt;=1000),"600-1000CC",IF(AND(I4642&gt;1000,I4642&lt;=2000),"1000-2000CC",IF(AND(I4642&gt;2000,I4642&lt;=3000),"2000-3000CC",IF(AND(I4642&gt;3000,I4642&lt;=4000),"3000-4000CC",IF(AND(I4642&gt;4000,I4642&lt;=5000),"4000-5000CC",IF(AND(I4642&gt;5000,I4642&lt;=6000),"&gt;5000CC"))))))</f>
        <v>1000-2000CC</v>
      </c>
    </row>
    <row r="4643" spans="1:11" x14ac:dyDescent="0.3">
      <c r="A4643">
        <v>5106</v>
      </c>
      <c r="B4643" t="s">
        <v>448</v>
      </c>
      <c r="C4643" s="10">
        <v>2.44</v>
      </c>
      <c r="D4643" s="3">
        <v>50596</v>
      </c>
      <c r="E4643" t="s">
        <v>12</v>
      </c>
      <c r="F4643" t="s">
        <v>8</v>
      </c>
      <c r="G4643" t="s">
        <v>9</v>
      </c>
      <c r="H4643">
        <v>2011</v>
      </c>
      <c r="I4643">
        <v>2179</v>
      </c>
      <c r="J4643" t="s">
        <v>10</v>
      </c>
      <c r="K4643" t="str">
        <f>IF(AND(I4643&gt;600,I4643&lt;=1000),"600-1000CC",IF(AND(I4643&gt;1000,I4643&lt;=2000),"1000-2000CC",IF(AND(I4643&gt;2000,I4643&lt;=3000),"2000-3000CC",IF(AND(I4643&gt;3000,I4643&lt;=4000),"3000-4000CC",IF(AND(I4643&gt;4000,I4643&lt;=5000),"4000-5000CC",IF(AND(I4643&gt;5000,I4643&lt;=6000),"&gt;5000CC"))))))</f>
        <v>2000-3000CC</v>
      </c>
    </row>
    <row r="4644" spans="1:11" x14ac:dyDescent="0.3">
      <c r="A4644">
        <v>1104</v>
      </c>
      <c r="B4644" t="s">
        <v>780</v>
      </c>
      <c r="C4644" s="10">
        <v>2.4300000000000002</v>
      </c>
      <c r="D4644" s="3">
        <v>84557</v>
      </c>
      <c r="E4644" t="s">
        <v>12</v>
      </c>
      <c r="F4644" t="s">
        <v>8</v>
      </c>
      <c r="G4644" t="s">
        <v>9</v>
      </c>
      <c r="H4644">
        <v>2011</v>
      </c>
      <c r="I4644">
        <v>1997</v>
      </c>
      <c r="J4644" t="s">
        <v>61</v>
      </c>
      <c r="K4644" t="str">
        <f>IF(AND(I4644&gt;600,I4644&lt;=1000),"600-1000CC",IF(AND(I4644&gt;1000,I4644&lt;=2000),"1000-2000CC",IF(AND(I4644&gt;2000,I4644&lt;=3000),"2000-3000CC",IF(AND(I4644&gt;3000,I4644&lt;=4000),"3000-4000CC",IF(AND(I4644&gt;4000,I4644&lt;=5000),"4000-5000CC",IF(AND(I4644&gt;5000,I4644&lt;=6000),"&gt;5000CC"))))))</f>
        <v>1000-2000CC</v>
      </c>
    </row>
    <row r="4645" spans="1:11" x14ac:dyDescent="0.3">
      <c r="A4645">
        <v>1373</v>
      </c>
      <c r="B4645" t="s">
        <v>780</v>
      </c>
      <c r="C4645" s="10">
        <v>2.4300000000000002</v>
      </c>
      <c r="D4645" s="3">
        <v>84557</v>
      </c>
      <c r="E4645" t="s">
        <v>12</v>
      </c>
      <c r="F4645" t="s">
        <v>8</v>
      </c>
      <c r="G4645" t="s">
        <v>9</v>
      </c>
      <c r="H4645">
        <v>2011</v>
      </c>
      <c r="I4645">
        <v>1997</v>
      </c>
      <c r="J4645" t="s">
        <v>61</v>
      </c>
      <c r="K4645" t="str">
        <f>IF(AND(I4645&gt;600,I4645&lt;=1000),"600-1000CC",IF(AND(I4645&gt;1000,I4645&lt;=2000),"1000-2000CC",IF(AND(I4645&gt;2000,I4645&lt;=3000),"2000-3000CC",IF(AND(I4645&gt;3000,I4645&lt;=4000),"3000-4000CC",IF(AND(I4645&gt;4000,I4645&lt;=5000),"4000-5000CC",IF(AND(I4645&gt;5000,I4645&lt;=6000),"&gt;5000CC"))))))</f>
        <v>1000-2000CC</v>
      </c>
    </row>
    <row r="4646" spans="1:11" x14ac:dyDescent="0.3">
      <c r="A4646">
        <v>4820</v>
      </c>
      <c r="B4646" t="s">
        <v>45</v>
      </c>
      <c r="C4646" s="10">
        <v>2.4300000000000002</v>
      </c>
      <c r="D4646" s="3">
        <v>51612</v>
      </c>
      <c r="E4646" t="s">
        <v>12</v>
      </c>
      <c r="F4646" t="s">
        <v>8</v>
      </c>
      <c r="G4646" t="s">
        <v>9</v>
      </c>
      <c r="H4646">
        <v>2015</v>
      </c>
      <c r="I4646">
        <v>998</v>
      </c>
      <c r="J4646" t="s">
        <v>10</v>
      </c>
      <c r="K4646" t="str">
        <f>IF(AND(I4646&gt;600,I4646&lt;=1000),"600-1000CC",IF(AND(I4646&gt;1000,I4646&lt;=2000),"1000-2000CC",IF(AND(I4646&gt;2000,I4646&lt;=3000),"2000-3000CC",IF(AND(I4646&gt;3000,I4646&lt;=4000),"3000-4000CC",IF(AND(I4646&gt;4000,I4646&lt;=5000),"4000-5000CC",IF(AND(I4646&gt;5000,I4646&lt;=6000),"&gt;5000CC"))))))</f>
        <v>600-1000CC</v>
      </c>
    </row>
    <row r="4647" spans="1:11" x14ac:dyDescent="0.3">
      <c r="A4647">
        <v>4796</v>
      </c>
      <c r="B4647" t="s">
        <v>287</v>
      </c>
      <c r="C4647" s="10">
        <v>2.42</v>
      </c>
      <c r="D4647" s="3">
        <v>78220</v>
      </c>
      <c r="E4647" t="s">
        <v>12</v>
      </c>
      <c r="F4647" t="s">
        <v>8</v>
      </c>
      <c r="G4647" t="s">
        <v>75</v>
      </c>
      <c r="H4647">
        <v>2014</v>
      </c>
      <c r="I4647">
        <v>1047</v>
      </c>
      <c r="J4647" t="s">
        <v>61</v>
      </c>
      <c r="K4647" t="str">
        <f>IF(AND(I4647&gt;600,I4647&lt;=1000),"600-1000CC",IF(AND(I4647&gt;1000,I4647&lt;=2000),"1000-2000CC",IF(AND(I4647&gt;2000,I4647&lt;=3000),"2000-3000CC",IF(AND(I4647&gt;3000,I4647&lt;=4000),"3000-4000CC",IF(AND(I4647&gt;4000,I4647&lt;=5000),"4000-5000CC",IF(AND(I4647&gt;5000,I4647&lt;=6000),"&gt;5000CC"))))))</f>
        <v>1000-2000CC</v>
      </c>
    </row>
    <row r="4648" spans="1:11" x14ac:dyDescent="0.3">
      <c r="A4648">
        <v>5116</v>
      </c>
      <c r="B4648" t="s">
        <v>354</v>
      </c>
      <c r="C4648" s="10">
        <v>2.42</v>
      </c>
      <c r="D4648" s="3">
        <v>73600</v>
      </c>
      <c r="E4648" t="s">
        <v>12</v>
      </c>
      <c r="F4648" t="s">
        <v>8</v>
      </c>
      <c r="G4648" t="s">
        <v>9</v>
      </c>
      <c r="H4648">
        <v>2014</v>
      </c>
      <c r="I4648">
        <v>1956</v>
      </c>
      <c r="J4648" t="s">
        <v>10</v>
      </c>
      <c r="K4648" t="str">
        <f>IF(AND(I4648&gt;600,I4648&lt;=1000),"600-1000CC",IF(AND(I4648&gt;1000,I4648&lt;=2000),"1000-2000CC",IF(AND(I4648&gt;2000,I4648&lt;=3000),"2000-3000CC",IF(AND(I4648&gt;3000,I4648&lt;=4000),"3000-4000CC",IF(AND(I4648&gt;4000,I4648&lt;=5000),"4000-5000CC",IF(AND(I4648&gt;5000,I4648&lt;=6000),"&gt;5000CC"))))))</f>
        <v>1000-2000CC</v>
      </c>
    </row>
    <row r="4649" spans="1:11" x14ac:dyDescent="0.3">
      <c r="A4649">
        <v>4583</v>
      </c>
      <c r="B4649" t="s">
        <v>520</v>
      </c>
      <c r="C4649" s="10">
        <v>2.41</v>
      </c>
      <c r="D4649" s="3">
        <v>112991</v>
      </c>
      <c r="E4649" t="s">
        <v>12</v>
      </c>
      <c r="F4649" t="s">
        <v>8</v>
      </c>
      <c r="G4649" t="s">
        <v>75</v>
      </c>
      <c r="H4649">
        <v>2015</v>
      </c>
      <c r="I4649">
        <v>1368</v>
      </c>
      <c r="J4649" t="s">
        <v>10</v>
      </c>
      <c r="K4649" t="str">
        <f>IF(AND(I4649&gt;600,I4649&lt;=1000),"600-1000CC",IF(AND(I4649&gt;1000,I4649&lt;=2000),"1000-2000CC",IF(AND(I4649&gt;2000,I4649&lt;=3000),"2000-3000CC",IF(AND(I4649&gt;3000,I4649&lt;=4000),"3000-4000CC",IF(AND(I4649&gt;4000,I4649&lt;=5000),"4000-5000CC",IF(AND(I4649&gt;5000,I4649&lt;=6000),"&gt;5000CC"))))))</f>
        <v>1000-2000CC</v>
      </c>
    </row>
    <row r="4650" spans="1:11" x14ac:dyDescent="0.3">
      <c r="A4650">
        <v>890</v>
      </c>
      <c r="B4650" t="s">
        <v>645</v>
      </c>
      <c r="C4650" s="10">
        <v>2.4</v>
      </c>
      <c r="D4650" s="3">
        <v>120000</v>
      </c>
      <c r="E4650" t="s">
        <v>7</v>
      </c>
      <c r="F4650" t="s">
        <v>8</v>
      </c>
      <c r="G4650" t="s">
        <v>27</v>
      </c>
      <c r="H4650">
        <v>2009</v>
      </c>
      <c r="I4650">
        <v>2995</v>
      </c>
      <c r="J4650" t="s">
        <v>10</v>
      </c>
      <c r="K4650" t="str">
        <f>IF(AND(I4650&gt;600,I4650&lt;=1000),"600-1000CC",IF(AND(I4650&gt;1000,I4650&lt;=2000),"1000-2000CC",IF(AND(I4650&gt;2000,I4650&lt;=3000),"2000-3000CC",IF(AND(I4650&gt;3000,I4650&lt;=4000),"3000-4000CC",IF(AND(I4650&gt;4000,I4650&lt;=5000),"4000-5000CC",IF(AND(I4650&gt;5000,I4650&lt;=6000),"&gt;5000CC"))))))</f>
        <v>2000-3000CC</v>
      </c>
    </row>
    <row r="4651" spans="1:11" x14ac:dyDescent="0.3">
      <c r="A4651">
        <v>2075</v>
      </c>
      <c r="B4651" t="s">
        <v>1098</v>
      </c>
      <c r="C4651" s="10">
        <v>2.4</v>
      </c>
      <c r="D4651" s="3">
        <v>110000</v>
      </c>
      <c r="E4651" t="s">
        <v>12</v>
      </c>
      <c r="F4651" t="s">
        <v>8</v>
      </c>
      <c r="G4651" t="s">
        <v>75</v>
      </c>
      <c r="H4651">
        <v>2011</v>
      </c>
      <c r="I4651">
        <v>2494</v>
      </c>
      <c r="J4651" t="s">
        <v>10</v>
      </c>
      <c r="K4651" t="str">
        <f>IF(AND(I4651&gt;600,I4651&lt;=1000),"600-1000CC",IF(AND(I4651&gt;1000,I4651&lt;=2000),"1000-2000CC",IF(AND(I4651&gt;2000,I4651&lt;=3000),"2000-3000CC",IF(AND(I4651&gt;3000,I4651&lt;=4000),"3000-4000CC",IF(AND(I4651&gt;4000,I4651&lt;=5000),"4000-5000CC",IF(AND(I4651&gt;5000,I4651&lt;=6000),"&gt;5000CC"))))))</f>
        <v>2000-3000CC</v>
      </c>
    </row>
    <row r="4652" spans="1:11" x14ac:dyDescent="0.3">
      <c r="A4652">
        <v>2313</v>
      </c>
      <c r="B4652" t="s">
        <v>288</v>
      </c>
      <c r="C4652" s="10">
        <v>2.4</v>
      </c>
      <c r="D4652" s="3">
        <v>156000</v>
      </c>
      <c r="E4652" t="s">
        <v>7</v>
      </c>
      <c r="F4652" t="s">
        <v>8</v>
      </c>
      <c r="G4652" t="s">
        <v>27</v>
      </c>
      <c r="H4652">
        <v>2006</v>
      </c>
      <c r="I4652">
        <v>1497</v>
      </c>
      <c r="J4652" t="s">
        <v>10</v>
      </c>
      <c r="K4652" t="str">
        <f>IF(AND(I4652&gt;600,I4652&lt;=1000),"600-1000CC",IF(AND(I4652&gt;1000,I4652&lt;=2000),"1000-2000CC",IF(AND(I4652&gt;2000,I4652&lt;=3000),"2000-3000CC",IF(AND(I4652&gt;3000,I4652&lt;=4000),"3000-4000CC",IF(AND(I4652&gt;4000,I4652&lt;=5000),"4000-5000CC",IF(AND(I4652&gt;5000,I4652&lt;=6000),"&gt;5000CC"))))))</f>
        <v>1000-2000CC</v>
      </c>
    </row>
    <row r="4653" spans="1:11" x14ac:dyDescent="0.3">
      <c r="A4653">
        <v>3088</v>
      </c>
      <c r="B4653" t="s">
        <v>1160</v>
      </c>
      <c r="C4653" s="10">
        <v>2.4</v>
      </c>
      <c r="D4653" s="3">
        <v>120000</v>
      </c>
      <c r="E4653" t="s">
        <v>7</v>
      </c>
      <c r="F4653" t="s">
        <v>8</v>
      </c>
      <c r="G4653" t="s">
        <v>9</v>
      </c>
      <c r="H4653">
        <v>2015</v>
      </c>
      <c r="I4653">
        <v>1950</v>
      </c>
      <c r="J4653" t="s">
        <v>10</v>
      </c>
      <c r="K4653" t="str">
        <f>IF(AND(I4653&gt;600,I4653&lt;=1000),"600-1000CC",IF(AND(I4653&gt;1000,I4653&lt;=2000),"1000-2000CC",IF(AND(I4653&gt;2000,I4653&lt;=3000),"2000-3000CC",IF(AND(I4653&gt;3000,I4653&lt;=4000),"3000-4000CC",IF(AND(I4653&gt;4000,I4653&lt;=5000),"4000-5000CC",IF(AND(I4653&gt;5000,I4653&lt;=6000),"&gt;5000CC"))))))</f>
        <v>1000-2000CC</v>
      </c>
    </row>
    <row r="4654" spans="1:11" x14ac:dyDescent="0.3">
      <c r="A4654">
        <v>3401</v>
      </c>
      <c r="B4654" t="s">
        <v>109</v>
      </c>
      <c r="C4654" s="10">
        <v>2.4</v>
      </c>
      <c r="D4654" s="3">
        <v>60000</v>
      </c>
      <c r="E4654" t="s">
        <v>7</v>
      </c>
      <c r="F4654" t="s">
        <v>8</v>
      </c>
      <c r="G4654" t="s">
        <v>9</v>
      </c>
      <c r="H4654">
        <v>2015</v>
      </c>
      <c r="I4654">
        <v>1968</v>
      </c>
      <c r="J4654" t="s">
        <v>10</v>
      </c>
      <c r="K4654" t="str">
        <f>IF(AND(I4654&gt;600,I4654&lt;=1000),"600-1000CC",IF(AND(I4654&gt;1000,I4654&lt;=2000),"1000-2000CC",IF(AND(I4654&gt;2000,I4654&lt;=3000),"2000-3000CC",IF(AND(I4654&gt;3000,I4654&lt;=4000),"3000-4000CC",IF(AND(I4654&gt;4000,I4654&lt;=5000),"4000-5000CC",IF(AND(I4654&gt;5000,I4654&lt;=6000),"&gt;5000CC"))))))</f>
        <v>1000-2000CC</v>
      </c>
    </row>
    <row r="4655" spans="1:11" x14ac:dyDescent="0.3">
      <c r="A4655">
        <v>3648</v>
      </c>
      <c r="B4655" t="s">
        <v>79</v>
      </c>
      <c r="C4655" s="10">
        <v>2.4</v>
      </c>
      <c r="D4655" s="3">
        <v>50000</v>
      </c>
      <c r="E4655" t="s">
        <v>12</v>
      </c>
      <c r="F4655" t="s">
        <v>8</v>
      </c>
      <c r="G4655" t="s">
        <v>9</v>
      </c>
      <c r="H4655">
        <v>2013</v>
      </c>
      <c r="I4655">
        <v>2179</v>
      </c>
      <c r="J4655" t="s">
        <v>10</v>
      </c>
      <c r="K4655" t="str">
        <f>IF(AND(I4655&gt;600,I4655&lt;=1000),"600-1000CC",IF(AND(I4655&gt;1000,I4655&lt;=2000),"1000-2000CC",IF(AND(I4655&gt;2000,I4655&lt;=3000),"2000-3000CC",IF(AND(I4655&gt;3000,I4655&lt;=4000),"3000-4000CC",IF(AND(I4655&gt;4000,I4655&lt;=5000),"4000-5000CC",IF(AND(I4655&gt;5000,I4655&lt;=6000),"&gt;5000CC"))))))</f>
        <v>2000-3000CC</v>
      </c>
    </row>
    <row r="4656" spans="1:11" x14ac:dyDescent="0.3">
      <c r="A4656">
        <v>3677</v>
      </c>
      <c r="B4656" t="s">
        <v>1511</v>
      </c>
      <c r="C4656" s="10">
        <v>2.4</v>
      </c>
      <c r="D4656" s="3">
        <v>100000</v>
      </c>
      <c r="E4656" t="s">
        <v>7</v>
      </c>
      <c r="F4656" t="s">
        <v>8</v>
      </c>
      <c r="G4656" t="s">
        <v>27</v>
      </c>
      <c r="H4656">
        <v>2015</v>
      </c>
      <c r="I4656">
        <v>1197</v>
      </c>
      <c r="J4656" t="s">
        <v>10</v>
      </c>
      <c r="K4656" t="str">
        <f>IF(AND(I4656&gt;600,I4656&lt;=1000),"600-1000CC",IF(AND(I4656&gt;1000,I4656&lt;=2000),"1000-2000CC",IF(AND(I4656&gt;2000,I4656&lt;=3000),"2000-3000CC",IF(AND(I4656&gt;3000,I4656&lt;=4000),"3000-4000CC",IF(AND(I4656&gt;4000,I4656&lt;=5000),"4000-5000CC",IF(AND(I4656&gt;5000,I4656&lt;=6000),"&gt;5000CC"))))))</f>
        <v>1000-2000CC</v>
      </c>
    </row>
    <row r="4657" spans="1:11" x14ac:dyDescent="0.3">
      <c r="A4657">
        <v>4007</v>
      </c>
      <c r="B4657" t="s">
        <v>1674</v>
      </c>
      <c r="C4657" s="10">
        <v>2.4</v>
      </c>
      <c r="D4657" s="3">
        <v>96874</v>
      </c>
      <c r="E4657" t="s">
        <v>7</v>
      </c>
      <c r="F4657" t="s">
        <v>8</v>
      </c>
      <c r="G4657" t="s">
        <v>9</v>
      </c>
      <c r="H4657">
        <v>2012</v>
      </c>
      <c r="I4657">
        <v>814</v>
      </c>
      <c r="J4657" t="s">
        <v>10</v>
      </c>
      <c r="K4657" t="str">
        <f>IF(AND(I4657&gt;600,I4657&lt;=1000),"600-1000CC",IF(AND(I4657&gt;1000,I4657&lt;=2000),"1000-2000CC",IF(AND(I4657&gt;2000,I4657&lt;=3000),"2000-3000CC",IF(AND(I4657&gt;3000,I4657&lt;=4000),"3000-4000CC",IF(AND(I4657&gt;4000,I4657&lt;=5000),"4000-5000CC",IF(AND(I4657&gt;5000,I4657&lt;=6000),"&gt;5000CC"))))))</f>
        <v>600-1000CC</v>
      </c>
    </row>
    <row r="4658" spans="1:11" x14ac:dyDescent="0.3">
      <c r="A4658">
        <v>4767</v>
      </c>
      <c r="B4658" t="s">
        <v>1797</v>
      </c>
      <c r="C4658" s="10">
        <v>2.4</v>
      </c>
      <c r="D4658" s="3">
        <v>77537</v>
      </c>
      <c r="E4658" t="s">
        <v>12</v>
      </c>
      <c r="F4658" t="s">
        <v>8</v>
      </c>
      <c r="G4658" t="s">
        <v>27</v>
      </c>
      <c r="H4658">
        <v>2010</v>
      </c>
      <c r="I4658">
        <v>995</v>
      </c>
      <c r="J4658" t="s">
        <v>10</v>
      </c>
      <c r="K4658" t="str">
        <f>IF(AND(I4658&gt;600,I4658&lt;=1000),"600-1000CC",IF(AND(I4658&gt;1000,I4658&lt;=2000),"1000-2000CC",IF(AND(I4658&gt;2000,I4658&lt;=3000),"2000-3000CC",IF(AND(I4658&gt;3000,I4658&lt;=4000),"3000-4000CC",IF(AND(I4658&gt;4000,I4658&lt;=5000),"4000-5000CC",IF(AND(I4658&gt;5000,I4658&lt;=6000),"&gt;5000CC"))))))</f>
        <v>600-1000CC</v>
      </c>
    </row>
    <row r="4659" spans="1:11" x14ac:dyDescent="0.3">
      <c r="A4659">
        <v>5090</v>
      </c>
      <c r="B4659" t="s">
        <v>1797</v>
      </c>
      <c r="C4659" s="10">
        <v>2.4</v>
      </c>
      <c r="D4659" s="3">
        <v>82818</v>
      </c>
      <c r="E4659" t="s">
        <v>12</v>
      </c>
      <c r="F4659" t="s">
        <v>8</v>
      </c>
      <c r="G4659" t="s">
        <v>27</v>
      </c>
      <c r="H4659">
        <v>2010</v>
      </c>
      <c r="I4659">
        <v>1197</v>
      </c>
      <c r="J4659" t="s">
        <v>10</v>
      </c>
      <c r="K4659" t="str">
        <f>IF(AND(I4659&gt;600,I4659&lt;=1000),"600-1000CC",IF(AND(I4659&gt;1000,I4659&lt;=2000),"1000-2000CC",IF(AND(I4659&gt;2000,I4659&lt;=3000),"2000-3000CC",IF(AND(I4659&gt;3000,I4659&lt;=4000),"3000-4000CC",IF(AND(I4659&gt;4000,I4659&lt;=5000),"4000-5000CC",IF(AND(I4659&gt;5000,I4659&lt;=6000),"&gt;5000CC"))))))</f>
        <v>1000-2000CC</v>
      </c>
    </row>
    <row r="4660" spans="1:11" x14ac:dyDescent="0.3">
      <c r="A4660">
        <v>5339</v>
      </c>
      <c r="B4660" t="s">
        <v>1360</v>
      </c>
      <c r="C4660" s="10">
        <v>2.4</v>
      </c>
      <c r="D4660" s="3">
        <v>140000</v>
      </c>
      <c r="E4660" t="s">
        <v>242</v>
      </c>
      <c r="F4660" t="s">
        <v>8</v>
      </c>
      <c r="G4660" t="s">
        <v>9</v>
      </c>
      <c r="H4660">
        <v>2016</v>
      </c>
      <c r="I4660">
        <v>1995</v>
      </c>
      <c r="J4660" t="s">
        <v>10</v>
      </c>
      <c r="K4660" t="str">
        <f>IF(AND(I4660&gt;600,I4660&lt;=1000),"600-1000CC",IF(AND(I4660&gt;1000,I4660&lt;=2000),"1000-2000CC",IF(AND(I4660&gt;2000,I4660&lt;=3000),"2000-3000CC",IF(AND(I4660&gt;3000,I4660&lt;=4000),"3000-4000CC",IF(AND(I4660&gt;4000,I4660&lt;=5000),"4000-5000CC",IF(AND(I4660&gt;5000,I4660&lt;=6000),"&gt;5000CC"))))))</f>
        <v>1000-2000CC</v>
      </c>
    </row>
    <row r="4661" spans="1:11" x14ac:dyDescent="0.3">
      <c r="A4661">
        <v>2239</v>
      </c>
      <c r="B4661" t="s">
        <v>1160</v>
      </c>
      <c r="C4661" s="10">
        <v>2.39</v>
      </c>
      <c r="D4661" s="3">
        <v>81000</v>
      </c>
      <c r="E4661" t="s">
        <v>7</v>
      </c>
      <c r="F4661" t="s">
        <v>8</v>
      </c>
      <c r="G4661" t="s">
        <v>27</v>
      </c>
      <c r="H4661">
        <v>2015</v>
      </c>
      <c r="I4661">
        <v>1582</v>
      </c>
      <c r="J4661" t="s">
        <v>10</v>
      </c>
      <c r="K4661" t="str">
        <f>IF(AND(I4661&gt;600,I4661&lt;=1000),"600-1000CC",IF(AND(I4661&gt;1000,I4661&lt;=2000),"1000-2000CC",IF(AND(I4661&gt;2000,I4661&lt;=3000),"2000-3000CC",IF(AND(I4661&gt;3000,I4661&lt;=4000),"3000-4000CC",IF(AND(I4661&gt;4000,I4661&lt;=5000),"4000-5000CC",IF(AND(I4661&gt;5000,I4661&lt;=6000),"&gt;5000CC"))))))</f>
        <v>1000-2000CC</v>
      </c>
    </row>
    <row r="4662" spans="1:11" x14ac:dyDescent="0.3">
      <c r="A4662">
        <v>2732</v>
      </c>
      <c r="B4662" t="s">
        <v>1328</v>
      </c>
      <c r="C4662" s="10">
        <v>2.39</v>
      </c>
      <c r="D4662" s="3">
        <v>27321</v>
      </c>
      <c r="E4662" t="s">
        <v>12</v>
      </c>
      <c r="F4662" t="s">
        <v>8</v>
      </c>
      <c r="G4662" t="s">
        <v>75</v>
      </c>
      <c r="H4662">
        <v>2011</v>
      </c>
      <c r="I4662">
        <v>796</v>
      </c>
      <c r="J4662" t="s">
        <v>10</v>
      </c>
      <c r="K4662" t="str">
        <f>IF(AND(I4662&gt;600,I4662&lt;=1000),"600-1000CC",IF(AND(I4662&gt;1000,I4662&lt;=2000),"1000-2000CC",IF(AND(I4662&gt;2000,I4662&lt;=3000),"2000-3000CC",IF(AND(I4662&gt;3000,I4662&lt;=4000),"3000-4000CC",IF(AND(I4662&gt;4000,I4662&lt;=5000),"4000-5000CC",IF(AND(I4662&gt;5000,I4662&lt;=6000),"&gt;5000CC"))))))</f>
        <v>600-1000CC</v>
      </c>
    </row>
    <row r="4663" spans="1:11" x14ac:dyDescent="0.3">
      <c r="A4663">
        <v>2784</v>
      </c>
      <c r="B4663" t="s">
        <v>46</v>
      </c>
      <c r="C4663" s="10">
        <v>2.39</v>
      </c>
      <c r="D4663" s="3">
        <v>25000</v>
      </c>
      <c r="E4663" t="s">
        <v>12</v>
      </c>
      <c r="F4663" t="s">
        <v>8</v>
      </c>
      <c r="G4663" t="s">
        <v>9</v>
      </c>
      <c r="H4663">
        <v>2022</v>
      </c>
      <c r="I4663">
        <v>1997</v>
      </c>
      <c r="J4663" t="s">
        <v>10</v>
      </c>
      <c r="K4663" t="str">
        <f>IF(AND(I4663&gt;600,I4663&lt;=1000),"600-1000CC",IF(AND(I4663&gt;1000,I4663&lt;=2000),"1000-2000CC",IF(AND(I4663&gt;2000,I4663&lt;=3000),"2000-3000CC",IF(AND(I4663&gt;3000,I4663&lt;=4000),"3000-4000CC",IF(AND(I4663&gt;4000,I4663&lt;=5000),"4000-5000CC",IF(AND(I4663&gt;5000,I4663&lt;=6000),"&gt;5000CC"))))))</f>
        <v>1000-2000CC</v>
      </c>
    </row>
    <row r="4664" spans="1:11" x14ac:dyDescent="0.3">
      <c r="A4664">
        <v>3949</v>
      </c>
      <c r="B4664" t="s">
        <v>48</v>
      </c>
      <c r="C4664" s="10">
        <v>2.39</v>
      </c>
      <c r="D4664" s="3">
        <v>55025</v>
      </c>
      <c r="E4664" t="s">
        <v>12</v>
      </c>
      <c r="F4664" t="s">
        <v>8</v>
      </c>
      <c r="G4664" t="s">
        <v>9</v>
      </c>
      <c r="H4664">
        <v>2016</v>
      </c>
      <c r="I4664">
        <v>998</v>
      </c>
      <c r="J4664" t="s">
        <v>10</v>
      </c>
      <c r="K4664" t="str">
        <f>IF(AND(I4664&gt;600,I4664&lt;=1000),"600-1000CC",IF(AND(I4664&gt;1000,I4664&lt;=2000),"1000-2000CC",IF(AND(I4664&gt;2000,I4664&lt;=3000),"2000-3000CC",IF(AND(I4664&gt;3000,I4664&lt;=4000),"3000-4000CC",IF(AND(I4664&gt;4000,I4664&lt;=5000),"4000-5000CC",IF(AND(I4664&gt;5000,I4664&lt;=6000),"&gt;5000CC"))))))</f>
        <v>600-1000CC</v>
      </c>
    </row>
    <row r="4665" spans="1:11" x14ac:dyDescent="0.3">
      <c r="A4665">
        <v>4014</v>
      </c>
      <c r="B4665" t="s">
        <v>48</v>
      </c>
      <c r="C4665" s="10">
        <v>2.39</v>
      </c>
      <c r="D4665" s="3">
        <v>19311</v>
      </c>
      <c r="E4665" t="s">
        <v>12</v>
      </c>
      <c r="F4665" t="s">
        <v>8</v>
      </c>
      <c r="G4665" t="s">
        <v>9</v>
      </c>
      <c r="H4665">
        <v>2015</v>
      </c>
      <c r="I4665">
        <v>1956</v>
      </c>
      <c r="J4665" t="s">
        <v>61</v>
      </c>
      <c r="K4665" t="str">
        <f>IF(AND(I4665&gt;600,I4665&lt;=1000),"600-1000CC",IF(AND(I4665&gt;1000,I4665&lt;=2000),"1000-2000CC",IF(AND(I4665&gt;2000,I4665&lt;=3000),"2000-3000CC",IF(AND(I4665&gt;3000,I4665&lt;=4000),"3000-4000CC",IF(AND(I4665&gt;4000,I4665&lt;=5000),"4000-5000CC",IF(AND(I4665&gt;5000,I4665&lt;=6000),"&gt;5000CC"))))))</f>
        <v>1000-2000CC</v>
      </c>
    </row>
    <row r="4666" spans="1:11" x14ac:dyDescent="0.3">
      <c r="A4666">
        <v>4560</v>
      </c>
      <c r="B4666" t="s">
        <v>316</v>
      </c>
      <c r="C4666" s="10">
        <v>2.39</v>
      </c>
      <c r="D4666" s="3">
        <v>51974</v>
      </c>
      <c r="E4666" t="s">
        <v>12</v>
      </c>
      <c r="F4666" t="s">
        <v>8</v>
      </c>
      <c r="G4666" t="s">
        <v>9</v>
      </c>
      <c r="H4666">
        <v>2014</v>
      </c>
      <c r="I4666">
        <v>1197</v>
      </c>
      <c r="J4666" t="s">
        <v>10</v>
      </c>
      <c r="K4666" t="str">
        <f>IF(AND(I4666&gt;600,I4666&lt;=1000),"600-1000CC",IF(AND(I4666&gt;1000,I4666&lt;=2000),"1000-2000CC",IF(AND(I4666&gt;2000,I4666&lt;=3000),"2000-3000CC",IF(AND(I4666&gt;3000,I4666&lt;=4000),"3000-4000CC",IF(AND(I4666&gt;4000,I4666&lt;=5000),"4000-5000CC",IF(AND(I4666&gt;5000,I4666&lt;=6000),"&gt;5000CC"))))))</f>
        <v>1000-2000CC</v>
      </c>
    </row>
    <row r="4667" spans="1:11" x14ac:dyDescent="0.3">
      <c r="A4667">
        <v>4574</v>
      </c>
      <c r="B4667" t="s">
        <v>232</v>
      </c>
      <c r="C4667" s="10">
        <v>2.39</v>
      </c>
      <c r="D4667" s="3">
        <v>42090</v>
      </c>
      <c r="E4667" t="s">
        <v>12</v>
      </c>
      <c r="F4667" t="s">
        <v>8</v>
      </c>
      <c r="G4667" t="s">
        <v>9</v>
      </c>
      <c r="H4667">
        <v>2013</v>
      </c>
      <c r="I4667">
        <v>999</v>
      </c>
      <c r="J4667" t="s">
        <v>10</v>
      </c>
      <c r="K4667" t="str">
        <f>IF(AND(I4667&gt;600,I4667&lt;=1000),"600-1000CC",IF(AND(I4667&gt;1000,I4667&lt;=2000),"1000-2000CC",IF(AND(I4667&gt;2000,I4667&lt;=3000),"2000-3000CC",IF(AND(I4667&gt;3000,I4667&lt;=4000),"3000-4000CC",IF(AND(I4667&gt;4000,I4667&lt;=5000),"4000-5000CC",IF(AND(I4667&gt;5000,I4667&lt;=6000),"&gt;5000CC"))))))</f>
        <v>600-1000CC</v>
      </c>
    </row>
    <row r="4668" spans="1:11" x14ac:dyDescent="0.3">
      <c r="A4668">
        <v>4768</v>
      </c>
      <c r="B4668" t="s">
        <v>232</v>
      </c>
      <c r="C4668" s="10">
        <v>2.39</v>
      </c>
      <c r="D4668" s="3">
        <v>55026</v>
      </c>
      <c r="E4668" t="s">
        <v>12</v>
      </c>
      <c r="F4668" t="s">
        <v>8</v>
      </c>
      <c r="G4668" t="s">
        <v>9</v>
      </c>
      <c r="H4668">
        <v>2013</v>
      </c>
      <c r="I4668">
        <v>998</v>
      </c>
      <c r="J4668" t="s">
        <v>61</v>
      </c>
      <c r="K4668" t="str">
        <f>IF(AND(I4668&gt;600,I4668&lt;=1000),"600-1000CC",IF(AND(I4668&gt;1000,I4668&lt;=2000),"1000-2000CC",IF(AND(I4668&gt;2000,I4668&lt;=3000),"2000-3000CC",IF(AND(I4668&gt;3000,I4668&lt;=4000),"3000-4000CC",IF(AND(I4668&gt;4000,I4668&lt;=5000),"4000-5000CC",IF(AND(I4668&gt;5000,I4668&lt;=6000),"&gt;5000CC"))))))</f>
        <v>600-1000CC</v>
      </c>
    </row>
    <row r="4669" spans="1:11" x14ac:dyDescent="0.3">
      <c r="A4669">
        <v>36</v>
      </c>
      <c r="B4669" t="s">
        <v>48</v>
      </c>
      <c r="C4669" s="10">
        <v>2.38</v>
      </c>
      <c r="D4669" s="3">
        <v>57581</v>
      </c>
      <c r="E4669" t="s">
        <v>12</v>
      </c>
      <c r="F4669" t="s">
        <v>8</v>
      </c>
      <c r="G4669" t="s">
        <v>27</v>
      </c>
      <c r="H4669">
        <v>2014</v>
      </c>
      <c r="I4669">
        <v>814</v>
      </c>
      <c r="J4669" t="s">
        <v>10</v>
      </c>
      <c r="K4669" t="str">
        <f>IF(AND(I4669&gt;600,I4669&lt;=1000),"600-1000CC",IF(AND(I4669&gt;1000,I4669&lt;=2000),"1000-2000CC",IF(AND(I4669&gt;2000,I4669&lt;=3000),"2000-3000CC",IF(AND(I4669&gt;3000,I4669&lt;=4000),"3000-4000CC",IF(AND(I4669&gt;4000,I4669&lt;=5000),"4000-5000CC",IF(AND(I4669&gt;5000,I4669&lt;=6000),"&gt;5000CC"))))))</f>
        <v>600-1000CC</v>
      </c>
    </row>
    <row r="4670" spans="1:11" x14ac:dyDescent="0.3">
      <c r="A4670">
        <v>731</v>
      </c>
      <c r="B4670" t="s">
        <v>232</v>
      </c>
      <c r="C4670" s="10">
        <v>2.38</v>
      </c>
      <c r="D4670" s="3">
        <v>98554</v>
      </c>
      <c r="E4670" t="s">
        <v>12</v>
      </c>
      <c r="F4670" t="s">
        <v>8</v>
      </c>
      <c r="G4670" t="s">
        <v>9</v>
      </c>
      <c r="H4670">
        <v>2012</v>
      </c>
      <c r="I4670">
        <v>1373</v>
      </c>
      <c r="J4670" t="s">
        <v>10</v>
      </c>
      <c r="K4670" t="str">
        <f>IF(AND(I4670&gt;600,I4670&lt;=1000),"600-1000CC",IF(AND(I4670&gt;1000,I4670&lt;=2000),"1000-2000CC",IF(AND(I4670&gt;2000,I4670&lt;=3000),"2000-3000CC",IF(AND(I4670&gt;3000,I4670&lt;=4000),"3000-4000CC",IF(AND(I4670&gt;4000,I4670&lt;=5000),"4000-5000CC",IF(AND(I4670&gt;5000,I4670&lt;=6000),"&gt;5000CC"))))))</f>
        <v>1000-2000CC</v>
      </c>
    </row>
    <row r="4671" spans="1:11" x14ac:dyDescent="0.3">
      <c r="A4671">
        <v>1960</v>
      </c>
      <c r="B4671" t="s">
        <v>232</v>
      </c>
      <c r="C4671" s="10">
        <v>2.38</v>
      </c>
      <c r="D4671" s="3">
        <v>98554</v>
      </c>
      <c r="E4671" t="s">
        <v>12</v>
      </c>
      <c r="F4671" t="s">
        <v>8</v>
      </c>
      <c r="G4671" t="s">
        <v>9</v>
      </c>
      <c r="H4671">
        <v>2012</v>
      </c>
      <c r="I4671">
        <v>2993</v>
      </c>
      <c r="J4671" t="s">
        <v>10</v>
      </c>
      <c r="K4671" t="str">
        <f>IF(AND(I4671&gt;600,I4671&lt;=1000),"600-1000CC",IF(AND(I4671&gt;1000,I4671&lt;=2000),"1000-2000CC",IF(AND(I4671&gt;2000,I4671&lt;=3000),"2000-3000CC",IF(AND(I4671&gt;3000,I4671&lt;=4000),"3000-4000CC",IF(AND(I4671&gt;4000,I4671&lt;=5000),"4000-5000CC",IF(AND(I4671&gt;5000,I4671&lt;=6000),"&gt;5000CC"))))))</f>
        <v>2000-3000CC</v>
      </c>
    </row>
    <row r="4672" spans="1:11" x14ac:dyDescent="0.3">
      <c r="A4672">
        <v>242</v>
      </c>
      <c r="B4672" t="s">
        <v>232</v>
      </c>
      <c r="C4672" s="10">
        <v>2.37</v>
      </c>
      <c r="D4672" s="3">
        <v>120000</v>
      </c>
      <c r="E4672" t="s">
        <v>12</v>
      </c>
      <c r="F4672" t="s">
        <v>8</v>
      </c>
      <c r="G4672" t="s">
        <v>9</v>
      </c>
      <c r="H4672">
        <v>2011</v>
      </c>
      <c r="I4672">
        <v>998</v>
      </c>
      <c r="J4672" t="s">
        <v>10</v>
      </c>
      <c r="K4672" t="str">
        <f>IF(AND(I4672&gt;600,I4672&lt;=1000),"600-1000CC",IF(AND(I4672&gt;1000,I4672&lt;=2000),"1000-2000CC",IF(AND(I4672&gt;2000,I4672&lt;=3000),"2000-3000CC",IF(AND(I4672&gt;3000,I4672&lt;=4000),"3000-4000CC",IF(AND(I4672&gt;4000,I4672&lt;=5000),"4000-5000CC",IF(AND(I4672&gt;5000,I4672&lt;=6000),"&gt;5000CC"))))))</f>
        <v>600-1000CC</v>
      </c>
    </row>
    <row r="4673" spans="1:11" x14ac:dyDescent="0.3">
      <c r="A4673">
        <v>4573</v>
      </c>
      <c r="B4673" t="s">
        <v>47</v>
      </c>
      <c r="C4673" s="10">
        <v>2.37</v>
      </c>
      <c r="D4673" s="3">
        <v>72685</v>
      </c>
      <c r="E4673" t="s">
        <v>12</v>
      </c>
      <c r="F4673" t="s">
        <v>8</v>
      </c>
      <c r="G4673" t="s">
        <v>9</v>
      </c>
      <c r="H4673">
        <v>2016</v>
      </c>
      <c r="I4673">
        <v>1582</v>
      </c>
      <c r="J4673" t="s">
        <v>61</v>
      </c>
      <c r="K4673" t="str">
        <f>IF(AND(I4673&gt;600,I4673&lt;=1000),"600-1000CC",IF(AND(I4673&gt;1000,I4673&lt;=2000),"1000-2000CC",IF(AND(I4673&gt;2000,I4673&lt;=3000),"2000-3000CC",IF(AND(I4673&gt;3000,I4673&lt;=4000),"3000-4000CC",IF(AND(I4673&gt;4000,I4673&lt;=5000),"4000-5000CC",IF(AND(I4673&gt;5000,I4673&lt;=6000),"&gt;5000CC"))))))</f>
        <v>1000-2000CC</v>
      </c>
    </row>
    <row r="4674" spans="1:11" x14ac:dyDescent="0.3">
      <c r="A4674">
        <v>5156</v>
      </c>
      <c r="B4674" t="s">
        <v>1176</v>
      </c>
      <c r="C4674" s="10">
        <v>2.37</v>
      </c>
      <c r="D4674" s="3">
        <v>32635</v>
      </c>
      <c r="E4674" t="s">
        <v>12</v>
      </c>
      <c r="F4674" t="s">
        <v>8</v>
      </c>
      <c r="G4674" t="s">
        <v>9</v>
      </c>
      <c r="H4674">
        <v>2015</v>
      </c>
      <c r="I4674">
        <v>1086</v>
      </c>
      <c r="J4674" t="s">
        <v>10</v>
      </c>
      <c r="K4674" t="str">
        <f>IF(AND(I4674&gt;600,I4674&lt;=1000),"600-1000CC",IF(AND(I4674&gt;1000,I4674&lt;=2000),"1000-2000CC",IF(AND(I4674&gt;2000,I4674&lt;=3000),"2000-3000CC",IF(AND(I4674&gt;3000,I4674&lt;=4000),"3000-4000CC",IF(AND(I4674&gt;4000,I4674&lt;=5000),"4000-5000CC",IF(AND(I4674&gt;5000,I4674&lt;=6000),"&gt;5000CC"))))))</f>
        <v>1000-2000CC</v>
      </c>
    </row>
    <row r="4675" spans="1:11" x14ac:dyDescent="0.3">
      <c r="A4675">
        <v>746</v>
      </c>
      <c r="B4675" t="s">
        <v>79</v>
      </c>
      <c r="C4675" s="10">
        <v>2.36</v>
      </c>
      <c r="D4675" s="3">
        <v>100527</v>
      </c>
      <c r="E4675" t="s">
        <v>12</v>
      </c>
      <c r="F4675" t="s">
        <v>8</v>
      </c>
      <c r="G4675" t="s">
        <v>9</v>
      </c>
      <c r="H4675">
        <v>2012</v>
      </c>
      <c r="I4675">
        <v>0</v>
      </c>
      <c r="J4675" t="s">
        <v>10</v>
      </c>
      <c r="K4675" t="b">
        <f>IF(AND(I4675&gt;600,I4675&lt;=1000),"600-1000CC",IF(AND(I4675&gt;1000,I4675&lt;=2000),"1000-2000CC",IF(AND(I4675&gt;2000,I4675&lt;=3000),"2000-3000CC",IF(AND(I4675&gt;3000,I4675&lt;=4000),"3000-4000CC",IF(AND(I4675&gt;4000,I4675&lt;=5000),"4000-5000CC",IF(AND(I4675&gt;5000,I4675&lt;=6000),"&gt;5000CC"))))))</f>
        <v>0</v>
      </c>
    </row>
    <row r="4676" spans="1:11" x14ac:dyDescent="0.3">
      <c r="A4676">
        <v>1969</v>
      </c>
      <c r="B4676" t="s">
        <v>79</v>
      </c>
      <c r="C4676" s="10">
        <v>2.36</v>
      </c>
      <c r="D4676" s="3">
        <v>100527</v>
      </c>
      <c r="E4676" t="s">
        <v>12</v>
      </c>
      <c r="F4676" t="s">
        <v>8</v>
      </c>
      <c r="G4676" t="s">
        <v>9</v>
      </c>
      <c r="H4676">
        <v>2012</v>
      </c>
      <c r="I4676">
        <v>799</v>
      </c>
      <c r="J4676" t="s">
        <v>10</v>
      </c>
      <c r="K4676" t="str">
        <f>IF(AND(I4676&gt;600,I4676&lt;=1000),"600-1000CC",IF(AND(I4676&gt;1000,I4676&lt;=2000),"1000-2000CC",IF(AND(I4676&gt;2000,I4676&lt;=3000),"2000-3000CC",IF(AND(I4676&gt;3000,I4676&lt;=4000),"3000-4000CC",IF(AND(I4676&gt;4000,I4676&lt;=5000),"4000-5000CC",IF(AND(I4676&gt;5000,I4676&lt;=6000),"&gt;5000CC"))))))</f>
        <v>600-1000CC</v>
      </c>
    </row>
    <row r="4677" spans="1:11" x14ac:dyDescent="0.3">
      <c r="A4677">
        <v>3506</v>
      </c>
      <c r="B4677" t="s">
        <v>198</v>
      </c>
      <c r="C4677" s="10">
        <v>2.36</v>
      </c>
      <c r="D4677" s="3">
        <v>112613</v>
      </c>
      <c r="E4677" t="s">
        <v>12</v>
      </c>
      <c r="F4677" t="s">
        <v>8</v>
      </c>
      <c r="G4677" t="s">
        <v>9</v>
      </c>
      <c r="H4677">
        <v>2014</v>
      </c>
      <c r="I4677">
        <v>2393</v>
      </c>
      <c r="J4677" t="s">
        <v>53</v>
      </c>
      <c r="K4677" t="str">
        <f>IF(AND(I4677&gt;600,I4677&lt;=1000),"600-1000CC",IF(AND(I4677&gt;1000,I4677&lt;=2000),"1000-2000CC",IF(AND(I4677&gt;2000,I4677&lt;=3000),"2000-3000CC",IF(AND(I4677&gt;3000,I4677&lt;=4000),"3000-4000CC",IF(AND(I4677&gt;4000,I4677&lt;=5000),"4000-5000CC",IF(AND(I4677&gt;5000,I4677&lt;=6000),"&gt;5000CC"))))))</f>
        <v>2000-3000CC</v>
      </c>
    </row>
    <row r="4678" spans="1:11" x14ac:dyDescent="0.3">
      <c r="A4678">
        <v>3928</v>
      </c>
      <c r="B4678" t="s">
        <v>1658</v>
      </c>
      <c r="C4678" s="10">
        <v>2.36</v>
      </c>
      <c r="D4678" s="3">
        <v>75525</v>
      </c>
      <c r="E4678" t="s">
        <v>12</v>
      </c>
      <c r="F4678" t="s">
        <v>8</v>
      </c>
      <c r="G4678" t="s">
        <v>27</v>
      </c>
      <c r="H4678">
        <v>2010</v>
      </c>
      <c r="I4678">
        <v>1197</v>
      </c>
      <c r="J4678" t="s">
        <v>10</v>
      </c>
      <c r="K4678" t="str">
        <f>IF(AND(I4678&gt;600,I4678&lt;=1000),"600-1000CC",IF(AND(I4678&gt;1000,I4678&lt;=2000),"1000-2000CC",IF(AND(I4678&gt;2000,I4678&lt;=3000),"2000-3000CC",IF(AND(I4678&gt;3000,I4678&lt;=4000),"3000-4000CC",IF(AND(I4678&gt;4000,I4678&lt;=5000),"4000-5000CC",IF(AND(I4678&gt;5000,I4678&lt;=6000),"&gt;5000CC"))))))</f>
        <v>1000-2000CC</v>
      </c>
    </row>
    <row r="4679" spans="1:11" x14ac:dyDescent="0.3">
      <c r="A4679">
        <v>2033</v>
      </c>
      <c r="B4679" t="s">
        <v>1078</v>
      </c>
      <c r="C4679" s="10">
        <v>2.35</v>
      </c>
      <c r="D4679" s="3">
        <v>25000</v>
      </c>
      <c r="E4679" t="s">
        <v>372</v>
      </c>
      <c r="F4679" t="s">
        <v>8</v>
      </c>
      <c r="G4679" t="s">
        <v>9</v>
      </c>
      <c r="H4679">
        <v>2012</v>
      </c>
      <c r="I4679">
        <v>999</v>
      </c>
      <c r="J4679" t="s">
        <v>10</v>
      </c>
      <c r="K4679" t="str">
        <f>IF(AND(I4679&gt;600,I4679&lt;=1000),"600-1000CC",IF(AND(I4679&gt;1000,I4679&lt;=2000),"1000-2000CC",IF(AND(I4679&gt;2000,I4679&lt;=3000),"2000-3000CC",IF(AND(I4679&gt;3000,I4679&lt;=4000),"3000-4000CC",IF(AND(I4679&gt;4000,I4679&lt;=5000),"4000-5000CC",IF(AND(I4679&gt;5000,I4679&lt;=6000),"&gt;5000CC"))))))</f>
        <v>600-1000CC</v>
      </c>
    </row>
    <row r="4680" spans="1:11" x14ac:dyDescent="0.3">
      <c r="A4680">
        <v>2456</v>
      </c>
      <c r="B4680" t="s">
        <v>247</v>
      </c>
      <c r="C4680" s="10">
        <v>2.35</v>
      </c>
      <c r="D4680" s="3">
        <v>43274</v>
      </c>
      <c r="E4680" t="s">
        <v>12</v>
      </c>
      <c r="F4680" t="s">
        <v>8</v>
      </c>
      <c r="G4680" t="s">
        <v>9</v>
      </c>
      <c r="H4680">
        <v>2008</v>
      </c>
      <c r="I4680">
        <v>1956</v>
      </c>
      <c r="J4680" t="s">
        <v>53</v>
      </c>
      <c r="K4680" t="str">
        <f>IF(AND(I4680&gt;600,I4680&lt;=1000),"600-1000CC",IF(AND(I4680&gt;1000,I4680&lt;=2000),"1000-2000CC",IF(AND(I4680&gt;2000,I4680&lt;=3000),"2000-3000CC",IF(AND(I4680&gt;3000,I4680&lt;=4000),"3000-4000CC",IF(AND(I4680&gt;4000,I4680&lt;=5000),"4000-5000CC",IF(AND(I4680&gt;5000,I4680&lt;=6000),"&gt;5000CC"))))))</f>
        <v>1000-2000CC</v>
      </c>
    </row>
    <row r="4681" spans="1:11" x14ac:dyDescent="0.3">
      <c r="A4681">
        <v>2489</v>
      </c>
      <c r="B4681" t="s">
        <v>448</v>
      </c>
      <c r="C4681" s="10">
        <v>2.35</v>
      </c>
      <c r="D4681" s="3">
        <v>64000</v>
      </c>
      <c r="E4681" t="s">
        <v>12</v>
      </c>
      <c r="F4681" t="s">
        <v>8</v>
      </c>
      <c r="G4681" t="s">
        <v>75</v>
      </c>
      <c r="H4681">
        <v>2014</v>
      </c>
      <c r="I4681">
        <v>1196</v>
      </c>
      <c r="J4681" t="s">
        <v>10</v>
      </c>
      <c r="K4681" t="str">
        <f>IF(AND(I4681&gt;600,I4681&lt;=1000),"600-1000CC",IF(AND(I4681&gt;1000,I4681&lt;=2000),"1000-2000CC",IF(AND(I4681&gt;2000,I4681&lt;=3000),"2000-3000CC",IF(AND(I4681&gt;3000,I4681&lt;=4000),"3000-4000CC",IF(AND(I4681&gt;4000,I4681&lt;=5000),"4000-5000CC",IF(AND(I4681&gt;5000,I4681&lt;=6000),"&gt;5000CC"))))))</f>
        <v>1000-2000CC</v>
      </c>
    </row>
    <row r="4682" spans="1:11" x14ac:dyDescent="0.3">
      <c r="A4682">
        <v>3164</v>
      </c>
      <c r="B4682" t="s">
        <v>1089</v>
      </c>
      <c r="C4682" s="10">
        <v>2.35</v>
      </c>
      <c r="D4682" s="3">
        <v>66974</v>
      </c>
      <c r="E4682" t="s">
        <v>12</v>
      </c>
      <c r="F4682" t="s">
        <v>8</v>
      </c>
      <c r="G4682" t="s">
        <v>75</v>
      </c>
      <c r="H4682">
        <v>2014</v>
      </c>
      <c r="I4682">
        <v>1396</v>
      </c>
      <c r="J4682" t="s">
        <v>10</v>
      </c>
      <c r="K4682" t="str">
        <f>IF(AND(I4682&gt;600,I4682&lt;=1000),"600-1000CC",IF(AND(I4682&gt;1000,I4682&lt;=2000),"1000-2000CC",IF(AND(I4682&gt;2000,I4682&lt;=3000),"2000-3000CC",IF(AND(I4682&gt;3000,I4682&lt;=4000),"3000-4000CC",IF(AND(I4682&gt;4000,I4682&lt;=5000),"4000-5000CC",IF(AND(I4682&gt;5000,I4682&lt;=6000),"&gt;5000CC"))))))</f>
        <v>1000-2000CC</v>
      </c>
    </row>
    <row r="4683" spans="1:11" x14ac:dyDescent="0.3">
      <c r="A4683">
        <v>3206</v>
      </c>
      <c r="B4683" t="s">
        <v>1224</v>
      </c>
      <c r="C4683" s="10">
        <v>2.35</v>
      </c>
      <c r="D4683" s="3">
        <v>31306</v>
      </c>
      <c r="E4683" t="s">
        <v>12</v>
      </c>
      <c r="F4683" t="s">
        <v>13</v>
      </c>
      <c r="G4683" t="s">
        <v>9</v>
      </c>
      <c r="H4683">
        <v>2017</v>
      </c>
      <c r="I4683">
        <v>1995</v>
      </c>
      <c r="J4683" t="s">
        <v>10</v>
      </c>
      <c r="K4683" t="str">
        <f>IF(AND(I4683&gt;600,I4683&lt;=1000),"600-1000CC",IF(AND(I4683&gt;1000,I4683&lt;=2000),"1000-2000CC",IF(AND(I4683&gt;2000,I4683&lt;=3000),"2000-3000CC",IF(AND(I4683&gt;3000,I4683&lt;=4000),"3000-4000CC",IF(AND(I4683&gt;4000,I4683&lt;=5000),"4000-5000CC",IF(AND(I4683&gt;5000,I4683&lt;=6000),"&gt;5000CC"))))))</f>
        <v>1000-2000CC</v>
      </c>
    </row>
    <row r="4684" spans="1:11" x14ac:dyDescent="0.3">
      <c r="A4684">
        <v>3344</v>
      </c>
      <c r="B4684" t="s">
        <v>1499</v>
      </c>
      <c r="C4684" s="10">
        <v>2.35</v>
      </c>
      <c r="D4684" s="3">
        <v>100000</v>
      </c>
      <c r="E4684" t="s">
        <v>7</v>
      </c>
      <c r="F4684" t="s">
        <v>8</v>
      </c>
      <c r="G4684" t="s">
        <v>75</v>
      </c>
      <c r="H4684">
        <v>2010</v>
      </c>
      <c r="I4684">
        <v>1086</v>
      </c>
      <c r="J4684" t="s">
        <v>61</v>
      </c>
      <c r="K4684" t="str">
        <f>IF(AND(I4684&gt;600,I4684&lt;=1000),"600-1000CC",IF(AND(I4684&gt;1000,I4684&lt;=2000),"1000-2000CC",IF(AND(I4684&gt;2000,I4684&lt;=3000),"2000-3000CC",IF(AND(I4684&gt;3000,I4684&lt;=4000),"3000-4000CC",IF(AND(I4684&gt;4000,I4684&lt;=5000),"4000-5000CC",IF(AND(I4684&gt;5000,I4684&lt;=6000),"&gt;5000CC"))))))</f>
        <v>1000-2000CC</v>
      </c>
    </row>
    <row r="4685" spans="1:11" x14ac:dyDescent="0.3">
      <c r="A4685">
        <v>3553</v>
      </c>
      <c r="B4685" t="s">
        <v>1343</v>
      </c>
      <c r="C4685" s="10">
        <v>2.35</v>
      </c>
      <c r="D4685" s="3">
        <v>154958</v>
      </c>
      <c r="E4685" t="s">
        <v>7</v>
      </c>
      <c r="F4685" t="s">
        <v>8</v>
      </c>
      <c r="G4685" t="s">
        <v>9</v>
      </c>
      <c r="H4685">
        <v>2012</v>
      </c>
      <c r="I4685">
        <v>1396</v>
      </c>
      <c r="J4685" t="s">
        <v>10</v>
      </c>
      <c r="K4685" t="str">
        <f>IF(AND(I4685&gt;600,I4685&lt;=1000),"600-1000CC",IF(AND(I4685&gt;1000,I4685&lt;=2000),"1000-2000CC",IF(AND(I4685&gt;2000,I4685&lt;=3000),"2000-3000CC",IF(AND(I4685&gt;3000,I4685&lt;=4000),"3000-4000CC",IF(AND(I4685&gt;4000,I4685&lt;=5000),"4000-5000CC",IF(AND(I4685&gt;5000,I4685&lt;=6000),"&gt;5000CC"))))))</f>
        <v>1000-2000CC</v>
      </c>
    </row>
    <row r="4686" spans="1:11" x14ac:dyDescent="0.3">
      <c r="A4686">
        <v>3775</v>
      </c>
      <c r="B4686" t="s">
        <v>211</v>
      </c>
      <c r="C4686" s="10">
        <v>2.35</v>
      </c>
      <c r="D4686" s="3">
        <v>73000</v>
      </c>
      <c r="E4686" t="s">
        <v>12</v>
      </c>
      <c r="F4686" t="s">
        <v>8</v>
      </c>
      <c r="G4686" t="s">
        <v>9</v>
      </c>
      <c r="H4686">
        <v>2016</v>
      </c>
      <c r="I4686">
        <v>1364</v>
      </c>
      <c r="J4686" t="s">
        <v>10</v>
      </c>
      <c r="K4686" t="str">
        <f>IF(AND(I4686&gt;600,I4686&lt;=1000),"600-1000CC",IF(AND(I4686&gt;1000,I4686&lt;=2000),"1000-2000CC",IF(AND(I4686&gt;2000,I4686&lt;=3000),"2000-3000CC",IF(AND(I4686&gt;3000,I4686&lt;=4000),"3000-4000CC",IF(AND(I4686&gt;4000,I4686&lt;=5000),"4000-5000CC",IF(AND(I4686&gt;5000,I4686&lt;=6000),"&gt;5000CC"))))))</f>
        <v>1000-2000CC</v>
      </c>
    </row>
    <row r="4687" spans="1:11" x14ac:dyDescent="0.3">
      <c r="A4687">
        <v>4482</v>
      </c>
      <c r="B4687" t="s">
        <v>1360</v>
      </c>
      <c r="C4687" s="10">
        <v>2.35</v>
      </c>
      <c r="D4687" s="3">
        <v>50000</v>
      </c>
      <c r="E4687" t="s">
        <v>242</v>
      </c>
      <c r="F4687" t="s">
        <v>8</v>
      </c>
      <c r="G4687" t="s">
        <v>27</v>
      </c>
      <c r="H4687">
        <v>2016</v>
      </c>
      <c r="I4687">
        <v>799</v>
      </c>
      <c r="J4687" t="s">
        <v>10</v>
      </c>
      <c r="K4687" t="str">
        <f>IF(AND(I4687&gt;600,I4687&lt;=1000),"600-1000CC",IF(AND(I4687&gt;1000,I4687&lt;=2000),"1000-2000CC",IF(AND(I4687&gt;2000,I4687&lt;=3000),"2000-3000CC",IF(AND(I4687&gt;3000,I4687&lt;=4000),"3000-4000CC",IF(AND(I4687&gt;4000,I4687&lt;=5000),"4000-5000CC",IF(AND(I4687&gt;5000,I4687&lt;=6000),"&gt;5000CC"))))))</f>
        <v>600-1000CC</v>
      </c>
    </row>
    <row r="4688" spans="1:11" x14ac:dyDescent="0.3">
      <c r="A4688">
        <v>4941</v>
      </c>
      <c r="B4688" t="s">
        <v>433</v>
      </c>
      <c r="C4688" s="10">
        <v>2.35</v>
      </c>
      <c r="D4688" s="3">
        <v>100000</v>
      </c>
      <c r="E4688" t="s">
        <v>7</v>
      </c>
      <c r="F4688" t="s">
        <v>8</v>
      </c>
      <c r="G4688" t="s">
        <v>27</v>
      </c>
      <c r="H4688">
        <v>2013</v>
      </c>
      <c r="I4688">
        <v>624</v>
      </c>
      <c r="J4688" t="s">
        <v>10</v>
      </c>
      <c r="K4688" t="str">
        <f>IF(AND(I4688&gt;600,I4688&lt;=1000),"600-1000CC",IF(AND(I4688&gt;1000,I4688&lt;=2000),"1000-2000CC",IF(AND(I4688&gt;2000,I4688&lt;=3000),"2000-3000CC",IF(AND(I4688&gt;3000,I4688&lt;=4000),"3000-4000CC",IF(AND(I4688&gt;4000,I4688&lt;=5000),"4000-5000CC",IF(AND(I4688&gt;5000,I4688&lt;=6000),"&gt;5000CC"))))))</f>
        <v>600-1000CC</v>
      </c>
    </row>
    <row r="4689" spans="1:11" x14ac:dyDescent="0.3">
      <c r="A4689">
        <v>5002</v>
      </c>
      <c r="B4689" t="s">
        <v>547</v>
      </c>
      <c r="C4689" s="10">
        <v>2.35</v>
      </c>
      <c r="D4689" s="3">
        <v>67357</v>
      </c>
      <c r="E4689" t="s">
        <v>12</v>
      </c>
      <c r="F4689" t="s">
        <v>8</v>
      </c>
      <c r="G4689" t="s">
        <v>9</v>
      </c>
      <c r="H4689">
        <v>2011</v>
      </c>
      <c r="I4689">
        <v>1198</v>
      </c>
      <c r="J4689" t="s">
        <v>10</v>
      </c>
      <c r="K4689" t="str">
        <f>IF(AND(I4689&gt;600,I4689&lt;=1000),"600-1000CC",IF(AND(I4689&gt;1000,I4689&lt;=2000),"1000-2000CC",IF(AND(I4689&gt;2000,I4689&lt;=3000),"2000-3000CC",IF(AND(I4689&gt;3000,I4689&lt;=4000),"3000-4000CC",IF(AND(I4689&gt;4000,I4689&lt;=5000),"4000-5000CC",IF(AND(I4689&gt;5000,I4689&lt;=6000),"&gt;5000CC"))))))</f>
        <v>1000-2000CC</v>
      </c>
    </row>
    <row r="4690" spans="1:11" x14ac:dyDescent="0.3">
      <c r="A4690">
        <v>4696</v>
      </c>
      <c r="B4690" t="s">
        <v>645</v>
      </c>
      <c r="C4690" s="10">
        <v>2.33</v>
      </c>
      <c r="D4690" s="3">
        <v>128999</v>
      </c>
      <c r="E4690" t="s">
        <v>7</v>
      </c>
      <c r="F4690" t="s">
        <v>8</v>
      </c>
      <c r="G4690" t="s">
        <v>27</v>
      </c>
      <c r="H4690">
        <v>2010</v>
      </c>
      <c r="I4690">
        <v>1598</v>
      </c>
      <c r="J4690" t="s">
        <v>10</v>
      </c>
      <c r="K4690" t="str">
        <f>IF(AND(I4690&gt;600,I4690&lt;=1000),"600-1000CC",IF(AND(I4690&gt;1000,I4690&lt;=2000),"1000-2000CC",IF(AND(I4690&gt;2000,I4690&lt;=3000),"2000-3000CC",IF(AND(I4690&gt;3000,I4690&lt;=4000),"3000-4000CC",IF(AND(I4690&gt;4000,I4690&lt;=5000),"4000-5000CC",IF(AND(I4690&gt;5000,I4690&lt;=6000),"&gt;5000CC"))))))</f>
        <v>1000-2000CC</v>
      </c>
    </row>
    <row r="4691" spans="1:11" x14ac:dyDescent="0.3">
      <c r="A4691">
        <v>2662</v>
      </c>
      <c r="B4691" t="s">
        <v>228</v>
      </c>
      <c r="C4691" s="10">
        <v>2.3199999999999998</v>
      </c>
      <c r="D4691" s="3">
        <v>67343</v>
      </c>
      <c r="E4691" t="s">
        <v>12</v>
      </c>
      <c r="F4691" t="s">
        <v>8</v>
      </c>
      <c r="G4691" t="s">
        <v>9</v>
      </c>
      <c r="H4691">
        <v>2009</v>
      </c>
      <c r="I4691">
        <v>1086</v>
      </c>
      <c r="J4691" t="s">
        <v>10</v>
      </c>
      <c r="K4691" t="str">
        <f>IF(AND(I4691&gt;600,I4691&lt;=1000),"600-1000CC",IF(AND(I4691&gt;1000,I4691&lt;=2000),"1000-2000CC",IF(AND(I4691&gt;2000,I4691&lt;=3000),"2000-3000CC",IF(AND(I4691&gt;3000,I4691&lt;=4000),"3000-4000CC",IF(AND(I4691&gt;4000,I4691&lt;=5000),"4000-5000CC",IF(AND(I4691&gt;5000,I4691&lt;=6000),"&gt;5000CC"))))))</f>
        <v>1000-2000CC</v>
      </c>
    </row>
    <row r="4692" spans="1:11" x14ac:dyDescent="0.3">
      <c r="A4692">
        <v>1063</v>
      </c>
      <c r="B4692" t="s">
        <v>764</v>
      </c>
      <c r="C4692" s="10">
        <v>2.31</v>
      </c>
      <c r="D4692" s="3">
        <v>147215</v>
      </c>
      <c r="E4692" t="s">
        <v>7</v>
      </c>
      <c r="F4692" t="s">
        <v>8</v>
      </c>
      <c r="G4692" t="s">
        <v>75</v>
      </c>
      <c r="H4692">
        <v>2015</v>
      </c>
      <c r="I4692">
        <v>998</v>
      </c>
      <c r="J4692" t="s">
        <v>10</v>
      </c>
      <c r="K4692" t="str">
        <f>IF(AND(I4692&gt;600,I4692&lt;=1000),"600-1000CC",IF(AND(I4692&gt;1000,I4692&lt;=2000),"1000-2000CC",IF(AND(I4692&gt;2000,I4692&lt;=3000),"2000-3000CC",IF(AND(I4692&gt;3000,I4692&lt;=4000),"3000-4000CC",IF(AND(I4692&gt;4000,I4692&lt;=5000),"4000-5000CC",IF(AND(I4692&gt;5000,I4692&lt;=6000),"&gt;5000CC"))))))</f>
        <v>600-1000CC</v>
      </c>
    </row>
    <row r="4693" spans="1:11" x14ac:dyDescent="0.3">
      <c r="A4693">
        <v>2570</v>
      </c>
      <c r="B4693" t="s">
        <v>1109</v>
      </c>
      <c r="C4693" s="10">
        <v>2.31</v>
      </c>
      <c r="D4693" s="3">
        <v>15000</v>
      </c>
      <c r="E4693" t="s">
        <v>12</v>
      </c>
      <c r="F4693" t="s">
        <v>8</v>
      </c>
      <c r="G4693" t="s">
        <v>27</v>
      </c>
      <c r="H4693">
        <v>2017</v>
      </c>
      <c r="I4693">
        <v>1498</v>
      </c>
      <c r="J4693" t="s">
        <v>10</v>
      </c>
      <c r="K4693" t="str">
        <f>IF(AND(I4693&gt;600,I4693&lt;=1000),"600-1000CC",IF(AND(I4693&gt;1000,I4693&lt;=2000),"1000-2000CC",IF(AND(I4693&gt;2000,I4693&lt;=3000),"2000-3000CC",IF(AND(I4693&gt;3000,I4693&lt;=4000),"3000-4000CC",IF(AND(I4693&gt;4000,I4693&lt;=5000),"4000-5000CC",IF(AND(I4693&gt;5000,I4693&lt;=6000),"&gt;5000CC"))))))</f>
        <v>1000-2000CC</v>
      </c>
    </row>
    <row r="4694" spans="1:11" x14ac:dyDescent="0.3">
      <c r="A4694">
        <v>2691</v>
      </c>
      <c r="B4694" t="s">
        <v>385</v>
      </c>
      <c r="C4694" s="10">
        <v>2.31</v>
      </c>
      <c r="D4694" s="3">
        <v>50788</v>
      </c>
      <c r="E4694" t="s">
        <v>7</v>
      </c>
      <c r="F4694" t="s">
        <v>8</v>
      </c>
      <c r="G4694" t="s">
        <v>75</v>
      </c>
      <c r="H4694">
        <v>2010</v>
      </c>
      <c r="I4694">
        <v>998</v>
      </c>
      <c r="J4694" t="s">
        <v>10</v>
      </c>
      <c r="K4694" t="str">
        <f>IF(AND(I4694&gt;600,I4694&lt;=1000),"600-1000CC",IF(AND(I4694&gt;1000,I4694&lt;=2000),"1000-2000CC",IF(AND(I4694&gt;2000,I4694&lt;=3000),"2000-3000CC",IF(AND(I4694&gt;3000,I4694&lt;=4000),"3000-4000CC",IF(AND(I4694&gt;4000,I4694&lt;=5000),"4000-5000CC",IF(AND(I4694&gt;5000,I4694&lt;=6000),"&gt;5000CC"))))))</f>
        <v>600-1000CC</v>
      </c>
    </row>
    <row r="4695" spans="1:11" x14ac:dyDescent="0.3">
      <c r="A4695">
        <v>3788</v>
      </c>
      <c r="B4695" t="s">
        <v>1046</v>
      </c>
      <c r="C4695" s="7">
        <v>2.31</v>
      </c>
      <c r="D4695" s="3">
        <v>153332</v>
      </c>
      <c r="E4695" t="s">
        <v>7</v>
      </c>
      <c r="F4695" t="s">
        <v>8</v>
      </c>
      <c r="G4695" t="s">
        <v>393</v>
      </c>
      <c r="H4695">
        <v>2011</v>
      </c>
      <c r="I4695">
        <v>1396</v>
      </c>
      <c r="J4695" t="s">
        <v>10</v>
      </c>
      <c r="K4695" t="str">
        <f>IF(AND(I4695&gt;600,I4695&lt;=1000),"600-1000CC",IF(AND(I4695&gt;1000,I4695&lt;=2000),"1000-2000CC",IF(AND(I4695&gt;2000,I4695&lt;=3000),"2000-3000CC",IF(AND(I4695&gt;3000,I4695&lt;=4000),"3000-4000CC",IF(AND(I4695&gt;4000,I4695&lt;=5000),"4000-5000CC",IF(AND(I4695&gt;5000,I4695&lt;=6000),"&gt;5000CC"))))))</f>
        <v>1000-2000CC</v>
      </c>
    </row>
    <row r="4696" spans="1:11" x14ac:dyDescent="0.3">
      <c r="A4696">
        <v>4321</v>
      </c>
      <c r="B4696" t="s">
        <v>45</v>
      </c>
      <c r="C4696" s="10">
        <v>2.31</v>
      </c>
      <c r="D4696" s="3">
        <v>7779</v>
      </c>
      <c r="E4696" t="s">
        <v>12</v>
      </c>
      <c r="F4696" t="s">
        <v>8</v>
      </c>
      <c r="G4696" t="s">
        <v>9</v>
      </c>
      <c r="H4696">
        <v>2015</v>
      </c>
      <c r="I4696">
        <v>1497</v>
      </c>
      <c r="J4696" t="s">
        <v>10</v>
      </c>
      <c r="K4696" t="str">
        <f>IF(AND(I4696&gt;600,I4696&lt;=1000),"600-1000CC",IF(AND(I4696&gt;1000,I4696&lt;=2000),"1000-2000CC",IF(AND(I4696&gt;2000,I4696&lt;=3000),"2000-3000CC",IF(AND(I4696&gt;3000,I4696&lt;=4000),"3000-4000CC",IF(AND(I4696&gt;4000,I4696&lt;=5000),"4000-5000CC",IF(AND(I4696&gt;5000,I4696&lt;=6000),"&gt;5000CC"))))))</f>
        <v>1000-2000CC</v>
      </c>
    </row>
    <row r="4697" spans="1:11" x14ac:dyDescent="0.3">
      <c r="A4697">
        <v>4731</v>
      </c>
      <c r="B4697" t="s">
        <v>78</v>
      </c>
      <c r="C4697" s="10">
        <v>2.31</v>
      </c>
      <c r="D4697" s="3">
        <v>98439</v>
      </c>
      <c r="E4697" t="s">
        <v>7</v>
      </c>
      <c r="F4697" t="s">
        <v>8</v>
      </c>
      <c r="G4697" t="s">
        <v>75</v>
      </c>
      <c r="H4697">
        <v>2011</v>
      </c>
      <c r="I4697">
        <v>1086</v>
      </c>
      <c r="J4697" t="s">
        <v>10</v>
      </c>
      <c r="K4697" t="str">
        <f>IF(AND(I4697&gt;600,I4697&lt;=1000),"600-1000CC",IF(AND(I4697&gt;1000,I4697&lt;=2000),"1000-2000CC",IF(AND(I4697&gt;2000,I4697&lt;=3000),"2000-3000CC",IF(AND(I4697&gt;3000,I4697&lt;=4000),"3000-4000CC",IF(AND(I4697&gt;4000,I4697&lt;=5000),"4000-5000CC",IF(AND(I4697&gt;5000,I4697&lt;=6000),"&gt;5000CC"))))))</f>
        <v>1000-2000CC</v>
      </c>
    </row>
    <row r="4698" spans="1:11" x14ac:dyDescent="0.3">
      <c r="A4698">
        <v>253</v>
      </c>
      <c r="B4698" t="s">
        <v>240</v>
      </c>
      <c r="C4698" s="10">
        <v>2.2999999999999998</v>
      </c>
      <c r="D4698" s="3">
        <v>120000</v>
      </c>
      <c r="E4698" t="s">
        <v>12</v>
      </c>
      <c r="F4698" t="s">
        <v>8</v>
      </c>
      <c r="G4698" t="s">
        <v>9</v>
      </c>
      <c r="H4698">
        <v>2011</v>
      </c>
      <c r="I4698">
        <v>1086</v>
      </c>
      <c r="J4698" t="s">
        <v>10</v>
      </c>
      <c r="K4698" t="str">
        <f>IF(AND(I4698&gt;600,I4698&lt;=1000),"600-1000CC",IF(AND(I4698&gt;1000,I4698&lt;=2000),"1000-2000CC",IF(AND(I4698&gt;2000,I4698&lt;=3000),"2000-3000CC",IF(AND(I4698&gt;3000,I4698&lt;=4000),"3000-4000CC",IF(AND(I4698&gt;4000,I4698&lt;=5000),"4000-5000CC",IF(AND(I4698&gt;5000,I4698&lt;=6000),"&gt;5000CC"))))))</f>
        <v>1000-2000CC</v>
      </c>
    </row>
    <row r="4699" spans="1:11" x14ac:dyDescent="0.3">
      <c r="A4699">
        <v>1133</v>
      </c>
      <c r="B4699" t="s">
        <v>45</v>
      </c>
      <c r="C4699" s="10">
        <v>2.2999999999999998</v>
      </c>
      <c r="D4699" s="3">
        <v>67885</v>
      </c>
      <c r="E4699" t="s">
        <v>12</v>
      </c>
      <c r="F4699" t="s">
        <v>8</v>
      </c>
      <c r="G4699" t="s">
        <v>9</v>
      </c>
      <c r="H4699">
        <v>2013</v>
      </c>
      <c r="I4699">
        <v>998</v>
      </c>
      <c r="J4699" t="s">
        <v>10</v>
      </c>
      <c r="K4699" t="str">
        <f>IF(AND(I4699&gt;600,I4699&lt;=1000),"600-1000CC",IF(AND(I4699&gt;1000,I4699&lt;=2000),"1000-2000CC",IF(AND(I4699&gt;2000,I4699&lt;=3000),"2000-3000CC",IF(AND(I4699&gt;3000,I4699&lt;=4000),"3000-4000CC",IF(AND(I4699&gt;4000,I4699&lt;=5000),"4000-5000CC",IF(AND(I4699&gt;5000,I4699&lt;=6000),"&gt;5000CC"))))))</f>
        <v>600-1000CC</v>
      </c>
    </row>
    <row r="4700" spans="1:11" x14ac:dyDescent="0.3">
      <c r="A4700">
        <v>1135</v>
      </c>
      <c r="B4700" t="s">
        <v>791</v>
      </c>
      <c r="C4700" s="10">
        <v>2.2999999999999998</v>
      </c>
      <c r="D4700" s="3">
        <v>48421</v>
      </c>
      <c r="E4700" t="s">
        <v>12</v>
      </c>
      <c r="F4700" t="s">
        <v>8</v>
      </c>
      <c r="G4700" t="s">
        <v>9</v>
      </c>
      <c r="H4700">
        <v>2013</v>
      </c>
      <c r="I4700">
        <v>1582</v>
      </c>
      <c r="J4700" t="s">
        <v>10</v>
      </c>
      <c r="K4700" t="str">
        <f>IF(AND(I4700&gt;600,I4700&lt;=1000),"600-1000CC",IF(AND(I4700&gt;1000,I4700&lt;=2000),"1000-2000CC",IF(AND(I4700&gt;2000,I4700&lt;=3000),"2000-3000CC",IF(AND(I4700&gt;3000,I4700&lt;=4000),"3000-4000CC",IF(AND(I4700&gt;4000,I4700&lt;=5000),"4000-5000CC",IF(AND(I4700&gt;5000,I4700&lt;=6000),"&gt;5000CC"))))))</f>
        <v>1000-2000CC</v>
      </c>
    </row>
    <row r="4701" spans="1:11" x14ac:dyDescent="0.3">
      <c r="A4701">
        <v>1406</v>
      </c>
      <c r="B4701" t="s">
        <v>45</v>
      </c>
      <c r="C4701" s="10">
        <v>2.2999999999999998</v>
      </c>
      <c r="D4701" s="3">
        <v>67885</v>
      </c>
      <c r="E4701" t="s">
        <v>12</v>
      </c>
      <c r="F4701" t="s">
        <v>8</v>
      </c>
      <c r="G4701" t="s">
        <v>9</v>
      </c>
      <c r="H4701">
        <v>2013</v>
      </c>
      <c r="I4701">
        <v>998</v>
      </c>
      <c r="J4701" t="s">
        <v>10</v>
      </c>
      <c r="K4701" t="str">
        <f>IF(AND(I4701&gt;600,I4701&lt;=1000),"600-1000CC",IF(AND(I4701&gt;1000,I4701&lt;=2000),"1000-2000CC",IF(AND(I4701&gt;2000,I4701&lt;=3000),"2000-3000CC",IF(AND(I4701&gt;3000,I4701&lt;=4000),"3000-4000CC",IF(AND(I4701&gt;4000,I4701&lt;=5000),"4000-5000CC",IF(AND(I4701&gt;5000,I4701&lt;=6000),"&gt;5000CC"))))))</f>
        <v>600-1000CC</v>
      </c>
    </row>
    <row r="4702" spans="1:11" x14ac:dyDescent="0.3">
      <c r="A4702">
        <v>1408</v>
      </c>
      <c r="B4702" t="s">
        <v>791</v>
      </c>
      <c r="C4702" s="10">
        <v>2.2999999999999998</v>
      </c>
      <c r="D4702" s="3">
        <v>48421</v>
      </c>
      <c r="E4702" t="s">
        <v>12</v>
      </c>
      <c r="F4702" t="s">
        <v>8</v>
      </c>
      <c r="G4702" t="s">
        <v>9</v>
      </c>
      <c r="H4702">
        <v>2013</v>
      </c>
      <c r="I4702">
        <v>1197</v>
      </c>
      <c r="J4702" t="s">
        <v>10</v>
      </c>
      <c r="K4702" t="str">
        <f>IF(AND(I4702&gt;600,I4702&lt;=1000),"600-1000CC",IF(AND(I4702&gt;1000,I4702&lt;=2000),"1000-2000CC",IF(AND(I4702&gt;2000,I4702&lt;=3000),"2000-3000CC",IF(AND(I4702&gt;3000,I4702&lt;=4000),"3000-4000CC",IF(AND(I4702&gt;4000,I4702&lt;=5000),"4000-5000CC",IF(AND(I4702&gt;5000,I4702&lt;=6000),"&gt;5000CC"))))))</f>
        <v>1000-2000CC</v>
      </c>
    </row>
    <row r="4703" spans="1:11" x14ac:dyDescent="0.3">
      <c r="A4703">
        <v>2226</v>
      </c>
      <c r="B4703" t="s">
        <v>1155</v>
      </c>
      <c r="C4703" s="10">
        <v>2.2999999999999998</v>
      </c>
      <c r="D4703" s="3">
        <v>100000</v>
      </c>
      <c r="E4703" t="s">
        <v>7</v>
      </c>
      <c r="F4703" t="s">
        <v>8</v>
      </c>
      <c r="G4703" t="s">
        <v>27</v>
      </c>
      <c r="H4703">
        <v>2008</v>
      </c>
      <c r="I4703">
        <v>1248</v>
      </c>
      <c r="J4703" t="s">
        <v>10</v>
      </c>
      <c r="K4703" t="str">
        <f>IF(AND(I4703&gt;600,I4703&lt;=1000),"600-1000CC",IF(AND(I4703&gt;1000,I4703&lt;=2000),"1000-2000CC",IF(AND(I4703&gt;2000,I4703&lt;=3000),"2000-3000CC",IF(AND(I4703&gt;3000,I4703&lt;=4000),"3000-4000CC",IF(AND(I4703&gt;4000,I4703&lt;=5000),"4000-5000CC",IF(AND(I4703&gt;5000,I4703&lt;=6000),"&gt;5000CC"))))))</f>
        <v>1000-2000CC</v>
      </c>
    </row>
    <row r="4704" spans="1:11" x14ac:dyDescent="0.3">
      <c r="A4704">
        <v>2572</v>
      </c>
      <c r="B4704" t="s">
        <v>146</v>
      </c>
      <c r="C4704" s="10">
        <v>2.2999999999999998</v>
      </c>
      <c r="D4704" s="3">
        <v>70000</v>
      </c>
      <c r="E4704" t="s">
        <v>7</v>
      </c>
      <c r="F4704" t="s">
        <v>8</v>
      </c>
      <c r="G4704" t="s">
        <v>27</v>
      </c>
      <c r="H4704">
        <v>2013</v>
      </c>
      <c r="I4704">
        <v>1198</v>
      </c>
      <c r="J4704" t="s">
        <v>10</v>
      </c>
      <c r="K4704" t="str">
        <f>IF(AND(I4704&gt;600,I4704&lt;=1000),"600-1000CC",IF(AND(I4704&gt;1000,I4704&lt;=2000),"1000-2000CC",IF(AND(I4704&gt;2000,I4704&lt;=3000),"2000-3000CC",IF(AND(I4704&gt;3000,I4704&lt;=4000),"3000-4000CC",IF(AND(I4704&gt;4000,I4704&lt;=5000),"4000-5000CC",IF(AND(I4704&gt;5000,I4704&lt;=6000),"&gt;5000CC"))))))</f>
        <v>1000-2000CC</v>
      </c>
    </row>
    <row r="4705" spans="1:11" x14ac:dyDescent="0.3">
      <c r="A4705">
        <v>2635</v>
      </c>
      <c r="B4705" t="s">
        <v>1273</v>
      </c>
      <c r="C4705" s="10">
        <v>2.2999999999999998</v>
      </c>
      <c r="D4705" s="3">
        <v>25000</v>
      </c>
      <c r="E4705" t="s">
        <v>12</v>
      </c>
      <c r="F4705" t="s">
        <v>8</v>
      </c>
      <c r="G4705" t="s">
        <v>27</v>
      </c>
      <c r="H4705">
        <v>2018</v>
      </c>
      <c r="I4705">
        <v>1498</v>
      </c>
      <c r="J4705" t="s">
        <v>10</v>
      </c>
      <c r="K4705" t="str">
        <f>IF(AND(I4705&gt;600,I4705&lt;=1000),"600-1000CC",IF(AND(I4705&gt;1000,I4705&lt;=2000),"1000-2000CC",IF(AND(I4705&gt;2000,I4705&lt;=3000),"2000-3000CC",IF(AND(I4705&gt;3000,I4705&lt;=4000),"3000-4000CC",IF(AND(I4705&gt;4000,I4705&lt;=5000),"4000-5000CC",IF(AND(I4705&gt;5000,I4705&lt;=6000),"&gt;5000CC"))))))</f>
        <v>1000-2000CC</v>
      </c>
    </row>
    <row r="4706" spans="1:11" x14ac:dyDescent="0.3">
      <c r="A4706">
        <v>2637</v>
      </c>
      <c r="B4706" t="s">
        <v>1301</v>
      </c>
      <c r="C4706" s="10">
        <v>2.2999999999999998</v>
      </c>
      <c r="D4706" s="3">
        <v>60000</v>
      </c>
      <c r="E4706" t="s">
        <v>12</v>
      </c>
      <c r="F4706" t="s">
        <v>8</v>
      </c>
      <c r="G4706" t="s">
        <v>27</v>
      </c>
      <c r="H4706">
        <v>2011</v>
      </c>
      <c r="I4706">
        <v>1197</v>
      </c>
      <c r="J4706" t="s">
        <v>10</v>
      </c>
      <c r="K4706" t="str">
        <f>IF(AND(I4706&gt;600,I4706&lt;=1000),"600-1000CC",IF(AND(I4706&gt;1000,I4706&lt;=2000),"1000-2000CC",IF(AND(I4706&gt;2000,I4706&lt;=3000),"2000-3000CC",IF(AND(I4706&gt;3000,I4706&lt;=4000),"3000-4000CC",IF(AND(I4706&gt;4000,I4706&lt;=5000),"4000-5000CC",IF(AND(I4706&gt;5000,I4706&lt;=6000),"&gt;5000CC"))))))</f>
        <v>1000-2000CC</v>
      </c>
    </row>
    <row r="4707" spans="1:11" x14ac:dyDescent="0.3">
      <c r="A4707">
        <v>2671</v>
      </c>
      <c r="B4707" t="s">
        <v>754</v>
      </c>
      <c r="C4707" s="10">
        <v>2.2999999999999998</v>
      </c>
      <c r="D4707" s="3">
        <v>17363</v>
      </c>
      <c r="E4707" t="s">
        <v>12</v>
      </c>
      <c r="F4707" t="s">
        <v>8</v>
      </c>
      <c r="G4707" t="s">
        <v>9</v>
      </c>
      <c r="H4707">
        <v>2010</v>
      </c>
      <c r="I4707">
        <v>1086</v>
      </c>
      <c r="J4707" t="s">
        <v>10</v>
      </c>
      <c r="K4707" t="str">
        <f>IF(AND(I4707&gt;600,I4707&lt;=1000),"600-1000CC",IF(AND(I4707&gt;1000,I4707&lt;=2000),"1000-2000CC",IF(AND(I4707&gt;2000,I4707&lt;=3000),"2000-3000CC",IF(AND(I4707&gt;3000,I4707&lt;=4000),"3000-4000CC",IF(AND(I4707&gt;4000,I4707&lt;=5000),"4000-5000CC",IF(AND(I4707&gt;5000,I4707&lt;=6000),"&gt;5000CC"))))))</f>
        <v>1000-2000CC</v>
      </c>
    </row>
    <row r="4708" spans="1:11" x14ac:dyDescent="0.3">
      <c r="A4708">
        <v>2867</v>
      </c>
      <c r="B4708" t="s">
        <v>401</v>
      </c>
      <c r="C4708" s="10">
        <v>2.2999999999999998</v>
      </c>
      <c r="D4708" s="3">
        <v>70600</v>
      </c>
      <c r="E4708" t="s">
        <v>12</v>
      </c>
      <c r="F4708" t="s">
        <v>8</v>
      </c>
      <c r="G4708" t="s">
        <v>9</v>
      </c>
      <c r="H4708">
        <v>2013</v>
      </c>
      <c r="I4708">
        <v>1499</v>
      </c>
      <c r="J4708" t="s">
        <v>10</v>
      </c>
      <c r="K4708" t="str">
        <f>IF(AND(I4708&gt;600,I4708&lt;=1000),"600-1000CC",IF(AND(I4708&gt;1000,I4708&lt;=2000),"1000-2000CC",IF(AND(I4708&gt;2000,I4708&lt;=3000),"2000-3000CC",IF(AND(I4708&gt;3000,I4708&lt;=4000),"3000-4000CC",IF(AND(I4708&gt;4000,I4708&lt;=5000),"4000-5000CC",IF(AND(I4708&gt;5000,I4708&lt;=6000),"&gt;5000CC"))))))</f>
        <v>1000-2000CC</v>
      </c>
    </row>
    <row r="4709" spans="1:11" x14ac:dyDescent="0.3">
      <c r="A4709">
        <v>3621</v>
      </c>
      <c r="B4709" t="s">
        <v>1134</v>
      </c>
      <c r="C4709" s="10">
        <v>2.2999999999999998</v>
      </c>
      <c r="D4709" s="3">
        <v>142000</v>
      </c>
      <c r="E4709" t="s">
        <v>7</v>
      </c>
      <c r="F4709" t="s">
        <v>8</v>
      </c>
      <c r="G4709" t="s">
        <v>9</v>
      </c>
      <c r="H4709">
        <v>2011</v>
      </c>
      <c r="I4709">
        <v>1498</v>
      </c>
      <c r="J4709" t="s">
        <v>10</v>
      </c>
      <c r="K4709" t="str">
        <f>IF(AND(I4709&gt;600,I4709&lt;=1000),"600-1000CC",IF(AND(I4709&gt;1000,I4709&lt;=2000),"1000-2000CC",IF(AND(I4709&gt;2000,I4709&lt;=3000),"2000-3000CC",IF(AND(I4709&gt;3000,I4709&lt;=4000),"3000-4000CC",IF(AND(I4709&gt;4000,I4709&lt;=5000),"4000-5000CC",IF(AND(I4709&gt;5000,I4709&lt;=6000),"&gt;5000CC"))))))</f>
        <v>1000-2000CC</v>
      </c>
    </row>
    <row r="4710" spans="1:11" x14ac:dyDescent="0.3">
      <c r="A4710">
        <v>3679</v>
      </c>
      <c r="B4710" t="s">
        <v>729</v>
      </c>
      <c r="C4710" s="10">
        <v>2.2999999999999998</v>
      </c>
      <c r="D4710" s="3">
        <v>70000</v>
      </c>
      <c r="E4710" t="s">
        <v>12</v>
      </c>
      <c r="F4710" t="s">
        <v>8</v>
      </c>
      <c r="G4710" t="s">
        <v>9</v>
      </c>
      <c r="H4710">
        <v>2018</v>
      </c>
      <c r="I4710">
        <v>1498</v>
      </c>
      <c r="J4710" t="s">
        <v>10</v>
      </c>
      <c r="K4710" t="str">
        <f>IF(AND(I4710&gt;600,I4710&lt;=1000),"600-1000CC",IF(AND(I4710&gt;1000,I4710&lt;=2000),"1000-2000CC",IF(AND(I4710&gt;2000,I4710&lt;=3000),"2000-3000CC",IF(AND(I4710&gt;3000,I4710&lt;=4000),"3000-4000CC",IF(AND(I4710&gt;4000,I4710&lt;=5000),"4000-5000CC",IF(AND(I4710&gt;5000,I4710&lt;=6000),"&gt;5000CC"))))))</f>
        <v>1000-2000CC</v>
      </c>
    </row>
    <row r="4711" spans="1:11" x14ac:dyDescent="0.3">
      <c r="A4711">
        <v>3820</v>
      </c>
      <c r="B4711" t="s">
        <v>448</v>
      </c>
      <c r="C4711" s="10">
        <v>2.2999999999999998</v>
      </c>
      <c r="D4711" s="3">
        <v>90000</v>
      </c>
      <c r="E4711" t="s">
        <v>12</v>
      </c>
      <c r="F4711" t="s">
        <v>8</v>
      </c>
      <c r="G4711" t="s">
        <v>9</v>
      </c>
      <c r="H4711">
        <v>2012</v>
      </c>
      <c r="I4711">
        <v>998</v>
      </c>
      <c r="J4711" t="s">
        <v>61</v>
      </c>
      <c r="K4711" t="str">
        <f>IF(AND(I4711&gt;600,I4711&lt;=1000),"600-1000CC",IF(AND(I4711&gt;1000,I4711&lt;=2000),"1000-2000CC",IF(AND(I4711&gt;2000,I4711&lt;=3000),"2000-3000CC",IF(AND(I4711&gt;3000,I4711&lt;=4000),"3000-4000CC",IF(AND(I4711&gt;4000,I4711&lt;=5000),"4000-5000CC",IF(AND(I4711&gt;5000,I4711&lt;=6000),"&gt;5000CC"))))))</f>
        <v>600-1000CC</v>
      </c>
    </row>
    <row r="4712" spans="1:11" x14ac:dyDescent="0.3">
      <c r="A4712">
        <v>3837</v>
      </c>
      <c r="B4712" t="s">
        <v>1627</v>
      </c>
      <c r="C4712" s="10">
        <v>2.2999999999999998</v>
      </c>
      <c r="D4712" s="3">
        <v>43727</v>
      </c>
      <c r="E4712" t="s">
        <v>12</v>
      </c>
      <c r="F4712" t="s">
        <v>8</v>
      </c>
      <c r="G4712" t="s">
        <v>9</v>
      </c>
      <c r="H4712">
        <v>2012</v>
      </c>
      <c r="I4712">
        <v>1086</v>
      </c>
      <c r="J4712" t="s">
        <v>10</v>
      </c>
      <c r="K4712" t="str">
        <f>IF(AND(I4712&gt;600,I4712&lt;=1000),"600-1000CC",IF(AND(I4712&gt;1000,I4712&lt;=2000),"1000-2000CC",IF(AND(I4712&gt;2000,I4712&lt;=3000),"2000-3000CC",IF(AND(I4712&gt;3000,I4712&lt;=4000),"3000-4000CC",IF(AND(I4712&gt;4000,I4712&lt;=5000),"4000-5000CC",IF(AND(I4712&gt;5000,I4712&lt;=6000),"&gt;5000CC"))))))</f>
        <v>1000-2000CC</v>
      </c>
    </row>
    <row r="4713" spans="1:11" x14ac:dyDescent="0.3">
      <c r="A4713">
        <v>3850</v>
      </c>
      <c r="B4713" t="s">
        <v>645</v>
      </c>
      <c r="C4713" s="7">
        <v>2.2999999999999998</v>
      </c>
      <c r="D4713" s="3">
        <v>87000</v>
      </c>
      <c r="E4713" t="s">
        <v>7</v>
      </c>
      <c r="F4713" t="s">
        <v>8</v>
      </c>
      <c r="G4713" t="s">
        <v>393</v>
      </c>
      <c r="H4713">
        <v>2012</v>
      </c>
      <c r="I4713">
        <v>1248</v>
      </c>
      <c r="J4713" t="s">
        <v>10</v>
      </c>
      <c r="K4713" t="str">
        <f>IF(AND(I4713&gt;600,I4713&lt;=1000),"600-1000CC",IF(AND(I4713&gt;1000,I4713&lt;=2000),"1000-2000CC",IF(AND(I4713&gt;2000,I4713&lt;=3000),"2000-3000CC",IF(AND(I4713&gt;3000,I4713&lt;=4000),"3000-4000CC",IF(AND(I4713&gt;4000,I4713&lt;=5000),"4000-5000CC",IF(AND(I4713&gt;5000,I4713&lt;=6000),"&gt;5000CC"))))))</f>
        <v>1000-2000CC</v>
      </c>
    </row>
    <row r="4714" spans="1:11" x14ac:dyDescent="0.3">
      <c r="A4714">
        <v>3968</v>
      </c>
      <c r="B4714" t="s">
        <v>1196</v>
      </c>
      <c r="C4714" s="10">
        <v>2.2999999999999998</v>
      </c>
      <c r="D4714" s="3">
        <v>61258</v>
      </c>
      <c r="E4714" t="s">
        <v>7</v>
      </c>
      <c r="F4714" t="s">
        <v>8</v>
      </c>
      <c r="G4714" t="s">
        <v>9</v>
      </c>
      <c r="H4714">
        <v>2011</v>
      </c>
      <c r="I4714">
        <v>1086</v>
      </c>
      <c r="J4714" t="s">
        <v>10</v>
      </c>
      <c r="K4714" t="str">
        <f>IF(AND(I4714&gt;600,I4714&lt;=1000),"600-1000CC",IF(AND(I4714&gt;1000,I4714&lt;=2000),"1000-2000CC",IF(AND(I4714&gt;2000,I4714&lt;=3000),"2000-3000CC",IF(AND(I4714&gt;3000,I4714&lt;=4000),"3000-4000CC",IF(AND(I4714&gt;4000,I4714&lt;=5000),"4000-5000CC",IF(AND(I4714&gt;5000,I4714&lt;=6000),"&gt;5000CC"))))))</f>
        <v>1000-2000CC</v>
      </c>
    </row>
    <row r="4715" spans="1:11" x14ac:dyDescent="0.3">
      <c r="A4715">
        <v>4422</v>
      </c>
      <c r="B4715" t="s">
        <v>287</v>
      </c>
      <c r="C4715" s="10">
        <v>2.2999999999999998</v>
      </c>
      <c r="D4715" s="3">
        <v>168000</v>
      </c>
      <c r="E4715" t="s">
        <v>12</v>
      </c>
      <c r="F4715" t="s">
        <v>8</v>
      </c>
      <c r="G4715" t="s">
        <v>75</v>
      </c>
      <c r="H4715">
        <v>2012</v>
      </c>
      <c r="I4715">
        <v>1196</v>
      </c>
      <c r="J4715" t="s">
        <v>10</v>
      </c>
      <c r="K4715" t="str">
        <f>IF(AND(I4715&gt;600,I4715&lt;=1000),"600-1000CC",IF(AND(I4715&gt;1000,I4715&lt;=2000),"1000-2000CC",IF(AND(I4715&gt;2000,I4715&lt;=3000),"2000-3000CC",IF(AND(I4715&gt;3000,I4715&lt;=4000),"3000-4000CC",IF(AND(I4715&gt;4000,I4715&lt;=5000),"4000-5000CC",IF(AND(I4715&gt;5000,I4715&lt;=6000),"&gt;5000CC"))))))</f>
        <v>1000-2000CC</v>
      </c>
    </row>
    <row r="4716" spans="1:11" x14ac:dyDescent="0.3">
      <c r="A4716">
        <v>4629</v>
      </c>
      <c r="B4716" t="s">
        <v>645</v>
      </c>
      <c r="C4716" s="10">
        <v>2.2999999999999998</v>
      </c>
      <c r="D4716" s="3">
        <v>110000</v>
      </c>
      <c r="E4716" t="s">
        <v>7</v>
      </c>
      <c r="F4716" t="s">
        <v>8</v>
      </c>
      <c r="G4716" t="s">
        <v>27</v>
      </c>
      <c r="H4716">
        <v>2010</v>
      </c>
      <c r="I4716">
        <v>1968</v>
      </c>
      <c r="J4716" t="s">
        <v>10</v>
      </c>
      <c r="K4716" t="str">
        <f>IF(AND(I4716&gt;600,I4716&lt;=1000),"600-1000CC",IF(AND(I4716&gt;1000,I4716&lt;=2000),"1000-2000CC",IF(AND(I4716&gt;2000,I4716&lt;=3000),"2000-3000CC",IF(AND(I4716&gt;3000,I4716&lt;=4000),"3000-4000CC",IF(AND(I4716&gt;4000,I4716&lt;=5000),"4000-5000CC",IF(AND(I4716&gt;5000,I4716&lt;=6000),"&gt;5000CC"))))))</f>
        <v>1000-2000CC</v>
      </c>
    </row>
    <row r="4717" spans="1:11" x14ac:dyDescent="0.3">
      <c r="A4717">
        <v>4634</v>
      </c>
      <c r="B4717" t="s">
        <v>1465</v>
      </c>
      <c r="C4717" s="10">
        <v>2.2999999999999998</v>
      </c>
      <c r="D4717" s="3">
        <v>60000</v>
      </c>
      <c r="E4717" t="s">
        <v>12</v>
      </c>
      <c r="F4717" t="s">
        <v>8</v>
      </c>
      <c r="G4717" t="s">
        <v>75</v>
      </c>
      <c r="H4717">
        <v>2011</v>
      </c>
      <c r="I4717">
        <v>1493</v>
      </c>
      <c r="J4717" t="s">
        <v>10</v>
      </c>
      <c r="K4717" t="str">
        <f>IF(AND(I4717&gt;600,I4717&lt;=1000),"600-1000CC",IF(AND(I4717&gt;1000,I4717&lt;=2000),"1000-2000CC",IF(AND(I4717&gt;2000,I4717&lt;=3000),"2000-3000CC",IF(AND(I4717&gt;3000,I4717&lt;=4000),"3000-4000CC",IF(AND(I4717&gt;4000,I4717&lt;=5000),"4000-5000CC",IF(AND(I4717&gt;5000,I4717&lt;=6000),"&gt;5000CC"))))))</f>
        <v>1000-2000CC</v>
      </c>
    </row>
    <row r="4718" spans="1:11" x14ac:dyDescent="0.3">
      <c r="A4718">
        <v>5164</v>
      </c>
      <c r="B4718" t="s">
        <v>240</v>
      </c>
      <c r="C4718" s="10">
        <v>2.2999999999999998</v>
      </c>
      <c r="D4718" s="3">
        <v>90605</v>
      </c>
      <c r="E4718" t="s">
        <v>12</v>
      </c>
      <c r="F4718" t="s">
        <v>8</v>
      </c>
      <c r="G4718" t="s">
        <v>9</v>
      </c>
      <c r="H4718">
        <v>2013</v>
      </c>
      <c r="I4718">
        <v>1586</v>
      </c>
      <c r="J4718" t="s">
        <v>10</v>
      </c>
      <c r="K4718" t="str">
        <f>IF(AND(I4718&gt;600,I4718&lt;=1000),"600-1000CC",IF(AND(I4718&gt;1000,I4718&lt;=2000),"1000-2000CC",IF(AND(I4718&gt;2000,I4718&lt;=3000),"2000-3000CC",IF(AND(I4718&gt;3000,I4718&lt;=4000),"3000-4000CC",IF(AND(I4718&gt;4000,I4718&lt;=5000),"4000-5000CC",IF(AND(I4718&gt;5000,I4718&lt;=6000),"&gt;5000CC"))))))</f>
        <v>1000-2000CC</v>
      </c>
    </row>
    <row r="4719" spans="1:11" x14ac:dyDescent="0.3">
      <c r="A4719">
        <v>537</v>
      </c>
      <c r="B4719" t="s">
        <v>247</v>
      </c>
      <c r="C4719" s="10">
        <v>2.2799999999999998</v>
      </c>
      <c r="D4719" s="3">
        <v>50152</v>
      </c>
      <c r="E4719" t="s">
        <v>12</v>
      </c>
      <c r="F4719" t="s">
        <v>8</v>
      </c>
      <c r="G4719" t="s">
        <v>9</v>
      </c>
      <c r="H4719">
        <v>2011</v>
      </c>
      <c r="I4719">
        <v>1461</v>
      </c>
      <c r="J4719" t="s">
        <v>10</v>
      </c>
      <c r="K4719" t="str">
        <f>IF(AND(I4719&gt;600,I4719&lt;=1000),"600-1000CC",IF(AND(I4719&gt;1000,I4719&lt;=2000),"1000-2000CC",IF(AND(I4719&gt;2000,I4719&lt;=3000),"2000-3000CC",IF(AND(I4719&gt;3000,I4719&lt;=4000),"3000-4000CC",IF(AND(I4719&gt;4000,I4719&lt;=5000),"4000-5000CC",IF(AND(I4719&gt;5000,I4719&lt;=6000),"&gt;5000CC"))))))</f>
        <v>1000-2000CC</v>
      </c>
    </row>
    <row r="4720" spans="1:11" x14ac:dyDescent="0.3">
      <c r="A4720">
        <v>4028</v>
      </c>
      <c r="B4720" t="s">
        <v>354</v>
      </c>
      <c r="C4720" s="10">
        <v>2.2799999999999998</v>
      </c>
      <c r="D4720" s="3">
        <v>70524</v>
      </c>
      <c r="E4720" t="s">
        <v>12</v>
      </c>
      <c r="F4720" t="s">
        <v>8</v>
      </c>
      <c r="G4720" t="s">
        <v>27</v>
      </c>
      <c r="H4720">
        <v>2015</v>
      </c>
      <c r="I4720">
        <v>1248</v>
      </c>
      <c r="J4720" t="s">
        <v>61</v>
      </c>
      <c r="K4720" t="str">
        <f>IF(AND(I4720&gt;600,I4720&lt;=1000),"600-1000CC",IF(AND(I4720&gt;1000,I4720&lt;=2000),"1000-2000CC",IF(AND(I4720&gt;2000,I4720&lt;=3000),"2000-3000CC",IF(AND(I4720&gt;3000,I4720&lt;=4000),"3000-4000CC",IF(AND(I4720&gt;4000,I4720&lt;=5000),"4000-5000CC",IF(AND(I4720&gt;5000,I4720&lt;=6000),"&gt;5000CC"))))))</f>
        <v>1000-2000CC</v>
      </c>
    </row>
    <row r="4721" spans="1:11" x14ac:dyDescent="0.3">
      <c r="A4721">
        <v>3418</v>
      </c>
      <c r="B4721" t="s">
        <v>448</v>
      </c>
      <c r="C4721" s="10">
        <v>2.27</v>
      </c>
      <c r="D4721" s="3">
        <v>76974</v>
      </c>
      <c r="E4721" t="s">
        <v>12</v>
      </c>
      <c r="F4721" t="s">
        <v>8</v>
      </c>
      <c r="G4721" t="s">
        <v>27</v>
      </c>
      <c r="H4721">
        <v>2012</v>
      </c>
      <c r="I4721">
        <v>1498</v>
      </c>
      <c r="J4721" t="s">
        <v>61</v>
      </c>
      <c r="K4721" t="str">
        <f>IF(AND(I4721&gt;600,I4721&lt;=1000),"600-1000CC",IF(AND(I4721&gt;1000,I4721&lt;=2000),"1000-2000CC",IF(AND(I4721&gt;2000,I4721&lt;=3000),"2000-3000CC",IF(AND(I4721&gt;3000,I4721&lt;=4000),"3000-4000CC",IF(AND(I4721&gt;4000,I4721&lt;=5000),"4000-5000CC",IF(AND(I4721&gt;5000,I4721&lt;=6000),"&gt;5000CC"))))))</f>
        <v>1000-2000CC</v>
      </c>
    </row>
    <row r="4722" spans="1:11" x14ac:dyDescent="0.3">
      <c r="A4722">
        <v>3542</v>
      </c>
      <c r="B4722" t="s">
        <v>624</v>
      </c>
      <c r="C4722" s="10">
        <v>2.27</v>
      </c>
      <c r="D4722" s="3">
        <v>117132</v>
      </c>
      <c r="E4722" t="s">
        <v>7</v>
      </c>
      <c r="F4722" t="s">
        <v>8</v>
      </c>
      <c r="G4722" t="s">
        <v>9</v>
      </c>
      <c r="H4722">
        <v>2012</v>
      </c>
      <c r="I4722">
        <v>1248</v>
      </c>
      <c r="J4722" t="s">
        <v>10</v>
      </c>
      <c r="K4722" t="str">
        <f>IF(AND(I4722&gt;600,I4722&lt;=1000),"600-1000CC",IF(AND(I4722&gt;1000,I4722&lt;=2000),"1000-2000CC",IF(AND(I4722&gt;2000,I4722&lt;=3000),"2000-3000CC",IF(AND(I4722&gt;3000,I4722&lt;=4000),"3000-4000CC",IF(AND(I4722&gt;4000,I4722&lt;=5000),"4000-5000CC",IF(AND(I4722&gt;5000,I4722&lt;=6000),"&gt;5000CC"))))))</f>
        <v>1000-2000CC</v>
      </c>
    </row>
    <row r="4723" spans="1:11" x14ac:dyDescent="0.3">
      <c r="A4723">
        <v>4703</v>
      </c>
      <c r="B4723" t="s">
        <v>78</v>
      </c>
      <c r="C4723" s="10">
        <v>2.27</v>
      </c>
      <c r="D4723" s="3">
        <v>118137</v>
      </c>
      <c r="E4723" t="s">
        <v>7</v>
      </c>
      <c r="F4723" t="s">
        <v>8</v>
      </c>
      <c r="G4723" t="s">
        <v>75</v>
      </c>
      <c r="H4723">
        <v>2011</v>
      </c>
      <c r="I4723">
        <v>1498</v>
      </c>
      <c r="J4723" t="s">
        <v>10</v>
      </c>
      <c r="K4723" t="str">
        <f>IF(AND(I4723&gt;600,I4723&lt;=1000),"600-1000CC",IF(AND(I4723&gt;1000,I4723&lt;=2000),"1000-2000CC",IF(AND(I4723&gt;2000,I4723&lt;=3000),"2000-3000CC",IF(AND(I4723&gt;3000,I4723&lt;=4000),"3000-4000CC",IF(AND(I4723&gt;4000,I4723&lt;=5000),"4000-5000CC",IF(AND(I4723&gt;5000,I4723&lt;=6000),"&gt;5000CC"))))))</f>
        <v>1000-2000CC</v>
      </c>
    </row>
    <row r="4724" spans="1:11" x14ac:dyDescent="0.3">
      <c r="A4724">
        <v>4818</v>
      </c>
      <c r="B4724" t="s">
        <v>46</v>
      </c>
      <c r="C4724" s="10">
        <v>2.27</v>
      </c>
      <c r="D4724" s="3">
        <v>45877</v>
      </c>
      <c r="E4724" t="s">
        <v>12</v>
      </c>
      <c r="F4724" t="s">
        <v>8</v>
      </c>
      <c r="G4724" t="s">
        <v>9</v>
      </c>
      <c r="H4724">
        <v>2016</v>
      </c>
      <c r="I4724">
        <v>1461</v>
      </c>
      <c r="J4724" t="s">
        <v>10</v>
      </c>
      <c r="K4724" t="str">
        <f>IF(AND(I4724&gt;600,I4724&lt;=1000),"600-1000CC",IF(AND(I4724&gt;1000,I4724&lt;=2000),"1000-2000CC",IF(AND(I4724&gt;2000,I4724&lt;=3000),"2000-3000CC",IF(AND(I4724&gt;3000,I4724&lt;=4000),"3000-4000CC",IF(AND(I4724&gt;4000,I4724&lt;=5000),"4000-5000CC",IF(AND(I4724&gt;5000,I4724&lt;=6000),"&gt;5000CC"))))))</f>
        <v>1000-2000CC</v>
      </c>
    </row>
    <row r="4725" spans="1:11" x14ac:dyDescent="0.3">
      <c r="A4725">
        <v>171</v>
      </c>
      <c r="B4725" t="s">
        <v>170</v>
      </c>
      <c r="C4725" s="10">
        <v>2.25</v>
      </c>
      <c r="D4725" s="3">
        <v>58000</v>
      </c>
      <c r="E4725" t="s">
        <v>7</v>
      </c>
      <c r="F4725" t="s">
        <v>8</v>
      </c>
      <c r="G4725" t="s">
        <v>27</v>
      </c>
      <c r="H4725">
        <v>2012</v>
      </c>
      <c r="I4725">
        <v>1461</v>
      </c>
      <c r="J4725" t="s">
        <v>10</v>
      </c>
      <c r="K4725" t="str">
        <f>IF(AND(I4725&gt;600,I4725&lt;=1000),"600-1000CC",IF(AND(I4725&gt;1000,I4725&lt;=2000),"1000-2000CC",IF(AND(I4725&gt;2000,I4725&lt;=3000),"2000-3000CC",IF(AND(I4725&gt;3000,I4725&lt;=4000),"3000-4000CC",IF(AND(I4725&gt;4000,I4725&lt;=5000),"4000-5000CC",IF(AND(I4725&gt;5000,I4725&lt;=6000),"&gt;5000CC"))))))</f>
        <v>1000-2000CC</v>
      </c>
    </row>
    <row r="4726" spans="1:11" x14ac:dyDescent="0.3">
      <c r="A4726">
        <v>302</v>
      </c>
      <c r="B4726" t="s">
        <v>89</v>
      </c>
      <c r="C4726" s="10">
        <v>2.25</v>
      </c>
      <c r="D4726" s="3">
        <v>38000</v>
      </c>
      <c r="E4726" t="s">
        <v>12</v>
      </c>
      <c r="F4726" t="s">
        <v>8</v>
      </c>
      <c r="G4726" t="s">
        <v>9</v>
      </c>
      <c r="H4726">
        <v>2011</v>
      </c>
      <c r="I4726">
        <v>1086</v>
      </c>
      <c r="J4726" t="s">
        <v>10</v>
      </c>
      <c r="K4726" t="str">
        <f>IF(AND(I4726&gt;600,I4726&lt;=1000),"600-1000CC",IF(AND(I4726&gt;1000,I4726&lt;=2000),"1000-2000CC",IF(AND(I4726&gt;2000,I4726&lt;=3000),"2000-3000CC",IF(AND(I4726&gt;3000,I4726&lt;=4000),"3000-4000CC",IF(AND(I4726&gt;4000,I4726&lt;=5000),"4000-5000CC",IF(AND(I4726&gt;5000,I4726&lt;=6000),"&gt;5000CC"))))))</f>
        <v>1000-2000CC</v>
      </c>
    </row>
    <row r="4727" spans="1:11" x14ac:dyDescent="0.3">
      <c r="A4727">
        <v>426</v>
      </c>
      <c r="B4727" t="s">
        <v>371</v>
      </c>
      <c r="C4727" s="10">
        <v>2.25</v>
      </c>
      <c r="D4727" s="3">
        <v>46000</v>
      </c>
      <c r="E4727" t="s">
        <v>372</v>
      </c>
      <c r="F4727" t="s">
        <v>8</v>
      </c>
      <c r="G4727" t="s">
        <v>27</v>
      </c>
      <c r="H4727">
        <v>2008</v>
      </c>
      <c r="I4727">
        <v>1061</v>
      </c>
      <c r="J4727" t="s">
        <v>10</v>
      </c>
      <c r="K4727" t="str">
        <f>IF(AND(I4727&gt;600,I4727&lt;=1000),"600-1000CC",IF(AND(I4727&gt;1000,I4727&lt;=2000),"1000-2000CC",IF(AND(I4727&gt;2000,I4727&lt;=3000),"2000-3000CC",IF(AND(I4727&gt;3000,I4727&lt;=4000),"3000-4000CC",IF(AND(I4727&gt;4000,I4727&lt;=5000),"4000-5000CC",IF(AND(I4727&gt;5000,I4727&lt;=6000),"&gt;5000CC"))))))</f>
        <v>1000-2000CC</v>
      </c>
    </row>
    <row r="4728" spans="1:11" x14ac:dyDescent="0.3">
      <c r="A4728">
        <v>501</v>
      </c>
      <c r="B4728" t="s">
        <v>434</v>
      </c>
      <c r="C4728" s="10">
        <v>2.25</v>
      </c>
      <c r="D4728" s="3">
        <v>70000</v>
      </c>
      <c r="E4728" t="s">
        <v>12</v>
      </c>
      <c r="F4728" t="s">
        <v>13</v>
      </c>
      <c r="G4728" t="s">
        <v>75</v>
      </c>
      <c r="H4728">
        <v>2005</v>
      </c>
      <c r="I4728">
        <v>1497</v>
      </c>
      <c r="J4728" t="s">
        <v>10</v>
      </c>
      <c r="K4728" t="str">
        <f>IF(AND(I4728&gt;600,I4728&lt;=1000),"600-1000CC",IF(AND(I4728&gt;1000,I4728&lt;=2000),"1000-2000CC",IF(AND(I4728&gt;2000,I4728&lt;=3000),"2000-3000CC",IF(AND(I4728&gt;3000,I4728&lt;=4000),"3000-4000CC",IF(AND(I4728&gt;4000,I4728&lt;=5000),"4000-5000CC",IF(AND(I4728&gt;5000,I4728&lt;=6000),"&gt;5000CC"))))))</f>
        <v>1000-2000CC</v>
      </c>
    </row>
    <row r="4729" spans="1:11" x14ac:dyDescent="0.3">
      <c r="A4729">
        <v>605</v>
      </c>
      <c r="B4729" t="s">
        <v>503</v>
      </c>
      <c r="C4729" s="10">
        <v>2.25</v>
      </c>
      <c r="D4729" s="3">
        <v>13000</v>
      </c>
      <c r="E4729" t="s">
        <v>12</v>
      </c>
      <c r="F4729" t="s">
        <v>8</v>
      </c>
      <c r="G4729" t="s">
        <v>9</v>
      </c>
      <c r="H4729">
        <v>2012</v>
      </c>
      <c r="I4729">
        <v>1197</v>
      </c>
      <c r="J4729" t="s">
        <v>10</v>
      </c>
      <c r="K4729" t="str">
        <f>IF(AND(I4729&gt;600,I4729&lt;=1000),"600-1000CC",IF(AND(I4729&gt;1000,I4729&lt;=2000),"1000-2000CC",IF(AND(I4729&gt;2000,I4729&lt;=3000),"2000-3000CC",IF(AND(I4729&gt;3000,I4729&lt;=4000),"3000-4000CC",IF(AND(I4729&gt;4000,I4729&lt;=5000),"4000-5000CC",IF(AND(I4729&gt;5000,I4729&lt;=6000),"&gt;5000CC"))))))</f>
        <v>1000-2000CC</v>
      </c>
    </row>
    <row r="4730" spans="1:11" x14ac:dyDescent="0.3">
      <c r="A4730">
        <v>804</v>
      </c>
      <c r="B4730" t="s">
        <v>610</v>
      </c>
      <c r="C4730" s="10">
        <v>2.25</v>
      </c>
      <c r="D4730" s="3">
        <v>120000</v>
      </c>
      <c r="E4730" t="s">
        <v>7</v>
      </c>
      <c r="F4730" t="s">
        <v>8</v>
      </c>
      <c r="G4730" t="s">
        <v>9</v>
      </c>
      <c r="H4730">
        <v>2007</v>
      </c>
      <c r="I4730">
        <v>1950</v>
      </c>
      <c r="J4730" t="s">
        <v>61</v>
      </c>
      <c r="K4730" t="str">
        <f>IF(AND(I4730&gt;600,I4730&lt;=1000),"600-1000CC",IF(AND(I4730&gt;1000,I4730&lt;=2000),"1000-2000CC",IF(AND(I4730&gt;2000,I4730&lt;=3000),"2000-3000CC",IF(AND(I4730&gt;3000,I4730&lt;=4000),"3000-4000CC",IF(AND(I4730&gt;4000,I4730&lt;=5000),"4000-5000CC",IF(AND(I4730&gt;5000,I4730&lt;=6000),"&gt;5000CC"))))))</f>
        <v>1000-2000CC</v>
      </c>
    </row>
    <row r="4731" spans="1:11" x14ac:dyDescent="0.3">
      <c r="A4731">
        <v>1068</v>
      </c>
      <c r="B4731" t="s">
        <v>89</v>
      </c>
      <c r="C4731" s="10">
        <v>2.25</v>
      </c>
      <c r="D4731" s="3">
        <v>30675</v>
      </c>
      <c r="E4731" t="s">
        <v>12</v>
      </c>
      <c r="F4731" t="s">
        <v>8</v>
      </c>
      <c r="G4731" t="s">
        <v>9</v>
      </c>
      <c r="H4731">
        <v>2011</v>
      </c>
      <c r="I4731">
        <v>1199</v>
      </c>
      <c r="J4731" t="s">
        <v>10</v>
      </c>
      <c r="K4731" t="str">
        <f>IF(AND(I4731&gt;600,I4731&lt;=1000),"600-1000CC",IF(AND(I4731&gt;1000,I4731&lt;=2000),"1000-2000CC",IF(AND(I4731&gt;2000,I4731&lt;=3000),"2000-3000CC",IF(AND(I4731&gt;3000,I4731&lt;=4000),"3000-4000CC",IF(AND(I4731&gt;4000,I4731&lt;=5000),"4000-5000CC",IF(AND(I4731&gt;5000,I4731&lt;=6000),"&gt;5000CC"))))))</f>
        <v>1000-2000CC</v>
      </c>
    </row>
    <row r="4732" spans="1:11" x14ac:dyDescent="0.3">
      <c r="A4732">
        <v>1152</v>
      </c>
      <c r="B4732" t="s">
        <v>89</v>
      </c>
      <c r="C4732" s="10">
        <v>2.25</v>
      </c>
      <c r="D4732" s="3">
        <v>38000</v>
      </c>
      <c r="E4732" t="s">
        <v>12</v>
      </c>
      <c r="F4732" t="s">
        <v>8</v>
      </c>
      <c r="G4732" t="s">
        <v>9</v>
      </c>
      <c r="H4732">
        <v>2011</v>
      </c>
      <c r="I4732">
        <v>1197</v>
      </c>
      <c r="J4732" t="s">
        <v>10</v>
      </c>
      <c r="K4732" t="str">
        <f>IF(AND(I4732&gt;600,I4732&lt;=1000),"600-1000CC",IF(AND(I4732&gt;1000,I4732&lt;=2000),"1000-2000CC",IF(AND(I4732&gt;2000,I4732&lt;=3000),"2000-3000CC",IF(AND(I4732&gt;3000,I4732&lt;=4000),"3000-4000CC",IF(AND(I4732&gt;4000,I4732&lt;=5000),"4000-5000CC",IF(AND(I4732&gt;5000,I4732&lt;=6000),"&gt;5000CC"))))))</f>
        <v>1000-2000CC</v>
      </c>
    </row>
    <row r="4733" spans="1:11" x14ac:dyDescent="0.3">
      <c r="A4733">
        <v>1444</v>
      </c>
      <c r="B4733" t="s">
        <v>89</v>
      </c>
      <c r="C4733" s="10">
        <v>2.25</v>
      </c>
      <c r="D4733" s="3">
        <v>38000</v>
      </c>
      <c r="E4733" t="s">
        <v>12</v>
      </c>
      <c r="F4733" t="s">
        <v>8</v>
      </c>
      <c r="G4733" t="s">
        <v>9</v>
      </c>
      <c r="H4733">
        <v>2011</v>
      </c>
      <c r="I4733">
        <v>1197</v>
      </c>
      <c r="J4733" t="s">
        <v>10</v>
      </c>
      <c r="K4733" t="str">
        <f>IF(AND(I4733&gt;600,I4733&lt;=1000),"600-1000CC",IF(AND(I4733&gt;1000,I4733&lt;=2000),"1000-2000CC",IF(AND(I4733&gt;2000,I4733&lt;=3000),"2000-3000CC",IF(AND(I4733&gt;3000,I4733&lt;=4000),"3000-4000CC",IF(AND(I4733&gt;4000,I4733&lt;=5000),"4000-5000CC",IF(AND(I4733&gt;5000,I4733&lt;=6000),"&gt;5000CC"))))))</f>
        <v>1000-2000CC</v>
      </c>
    </row>
    <row r="4734" spans="1:11" x14ac:dyDescent="0.3">
      <c r="A4734">
        <v>2463</v>
      </c>
      <c r="B4734" t="s">
        <v>1241</v>
      </c>
      <c r="C4734" s="10">
        <v>2.25</v>
      </c>
      <c r="D4734" s="3">
        <v>80295</v>
      </c>
      <c r="E4734" t="s">
        <v>7</v>
      </c>
      <c r="F4734" t="s">
        <v>8</v>
      </c>
      <c r="G4734" t="s">
        <v>9</v>
      </c>
      <c r="H4734">
        <v>2010</v>
      </c>
      <c r="I4734">
        <v>936</v>
      </c>
      <c r="J4734" t="s">
        <v>10</v>
      </c>
      <c r="K4734" t="str">
        <f>IF(AND(I4734&gt;600,I4734&lt;=1000),"600-1000CC",IF(AND(I4734&gt;1000,I4734&lt;=2000),"1000-2000CC",IF(AND(I4734&gt;2000,I4734&lt;=3000),"2000-3000CC",IF(AND(I4734&gt;3000,I4734&lt;=4000),"3000-4000CC",IF(AND(I4734&gt;4000,I4734&lt;=5000),"4000-5000CC",IF(AND(I4734&gt;5000,I4734&lt;=6000),"&gt;5000CC"))))))</f>
        <v>600-1000CC</v>
      </c>
    </row>
    <row r="4735" spans="1:11" x14ac:dyDescent="0.3">
      <c r="A4735">
        <v>2653</v>
      </c>
      <c r="B4735" t="s">
        <v>308</v>
      </c>
      <c r="C4735" s="10">
        <v>2.25</v>
      </c>
      <c r="D4735" s="3">
        <v>53128</v>
      </c>
      <c r="E4735" t="s">
        <v>12</v>
      </c>
      <c r="F4735" t="s">
        <v>8</v>
      </c>
      <c r="G4735" t="s">
        <v>9</v>
      </c>
      <c r="H4735">
        <v>2011</v>
      </c>
      <c r="I4735">
        <v>998</v>
      </c>
      <c r="J4735" t="s">
        <v>10</v>
      </c>
      <c r="K4735" t="str">
        <f>IF(AND(I4735&gt;600,I4735&lt;=1000),"600-1000CC",IF(AND(I4735&gt;1000,I4735&lt;=2000),"1000-2000CC",IF(AND(I4735&gt;2000,I4735&lt;=3000),"2000-3000CC",IF(AND(I4735&gt;3000,I4735&lt;=4000),"3000-4000CC",IF(AND(I4735&gt;4000,I4735&lt;=5000),"4000-5000CC",IF(AND(I4735&gt;5000,I4735&lt;=6000),"&gt;5000CC"))))))</f>
        <v>600-1000CC</v>
      </c>
    </row>
    <row r="4736" spans="1:11" x14ac:dyDescent="0.3">
      <c r="A4736">
        <v>2752</v>
      </c>
      <c r="B4736" t="s">
        <v>494</v>
      </c>
      <c r="C4736" s="10">
        <v>2.25</v>
      </c>
      <c r="D4736" s="3">
        <v>22543</v>
      </c>
      <c r="E4736" t="s">
        <v>12</v>
      </c>
      <c r="F4736" t="s">
        <v>8</v>
      </c>
      <c r="G4736" t="s">
        <v>75</v>
      </c>
      <c r="H4736">
        <v>2011</v>
      </c>
      <c r="I4736">
        <v>1451</v>
      </c>
      <c r="J4736" t="s">
        <v>10</v>
      </c>
      <c r="K4736" t="str">
        <f>IF(AND(I4736&gt;600,I4736&lt;=1000),"600-1000CC",IF(AND(I4736&gt;1000,I4736&lt;=2000),"1000-2000CC",IF(AND(I4736&gt;2000,I4736&lt;=3000),"2000-3000CC",IF(AND(I4736&gt;3000,I4736&lt;=4000),"3000-4000CC",IF(AND(I4736&gt;4000,I4736&lt;=5000),"4000-5000CC",IF(AND(I4736&gt;5000,I4736&lt;=6000),"&gt;5000CC"))))))</f>
        <v>1000-2000CC</v>
      </c>
    </row>
    <row r="4737" spans="1:11" x14ac:dyDescent="0.3">
      <c r="A4737">
        <v>3014</v>
      </c>
      <c r="B4737" t="s">
        <v>89</v>
      </c>
      <c r="C4737" s="10">
        <v>2.25</v>
      </c>
      <c r="D4737" s="3">
        <v>38000</v>
      </c>
      <c r="E4737" t="s">
        <v>12</v>
      </c>
      <c r="F4737" t="s">
        <v>8</v>
      </c>
      <c r="G4737" t="s">
        <v>9</v>
      </c>
      <c r="H4737">
        <v>2011</v>
      </c>
      <c r="I4737">
        <v>1248</v>
      </c>
      <c r="J4737" t="s">
        <v>10</v>
      </c>
      <c r="K4737" t="str">
        <f>IF(AND(I4737&gt;600,I4737&lt;=1000),"600-1000CC",IF(AND(I4737&gt;1000,I4737&lt;=2000),"1000-2000CC",IF(AND(I4737&gt;2000,I4737&lt;=3000),"2000-3000CC",IF(AND(I4737&gt;3000,I4737&lt;=4000),"3000-4000CC",IF(AND(I4737&gt;4000,I4737&lt;=5000),"4000-5000CC",IF(AND(I4737&gt;5000,I4737&lt;=6000),"&gt;5000CC"))))))</f>
        <v>1000-2000CC</v>
      </c>
    </row>
    <row r="4738" spans="1:11" x14ac:dyDescent="0.3">
      <c r="A4738">
        <v>3326</v>
      </c>
      <c r="B4738" t="s">
        <v>240</v>
      </c>
      <c r="C4738" s="10">
        <v>2.25</v>
      </c>
      <c r="D4738" s="3">
        <v>80000</v>
      </c>
      <c r="E4738" t="s">
        <v>12</v>
      </c>
      <c r="F4738" t="s">
        <v>8</v>
      </c>
      <c r="G4738" t="s">
        <v>75</v>
      </c>
      <c r="H4738">
        <v>2009</v>
      </c>
      <c r="I4738">
        <v>2967</v>
      </c>
      <c r="J4738" t="s">
        <v>61</v>
      </c>
      <c r="K4738" t="str">
        <f>IF(AND(I4738&gt;600,I4738&lt;=1000),"600-1000CC",IF(AND(I4738&gt;1000,I4738&lt;=2000),"1000-2000CC",IF(AND(I4738&gt;2000,I4738&lt;=3000),"2000-3000CC",IF(AND(I4738&gt;3000,I4738&lt;=4000),"3000-4000CC",IF(AND(I4738&gt;4000,I4738&lt;=5000),"4000-5000CC",IF(AND(I4738&gt;5000,I4738&lt;=6000),"&gt;5000CC"))))))</f>
        <v>2000-3000CC</v>
      </c>
    </row>
    <row r="4739" spans="1:11" x14ac:dyDescent="0.3">
      <c r="A4739">
        <v>3600</v>
      </c>
      <c r="B4739" t="s">
        <v>1566</v>
      </c>
      <c r="C4739" s="10">
        <v>2.25</v>
      </c>
      <c r="D4739" s="3">
        <v>50000</v>
      </c>
      <c r="E4739" t="s">
        <v>7</v>
      </c>
      <c r="F4739" t="s">
        <v>8</v>
      </c>
      <c r="G4739" t="s">
        <v>27</v>
      </c>
      <c r="H4739">
        <v>2015</v>
      </c>
      <c r="I4739">
        <v>1198</v>
      </c>
      <c r="J4739" t="s">
        <v>10</v>
      </c>
      <c r="K4739" t="str">
        <f>IF(AND(I4739&gt;600,I4739&lt;=1000),"600-1000CC",IF(AND(I4739&gt;1000,I4739&lt;=2000),"1000-2000CC",IF(AND(I4739&gt;2000,I4739&lt;=3000),"2000-3000CC",IF(AND(I4739&gt;3000,I4739&lt;=4000),"3000-4000CC",IF(AND(I4739&gt;4000,I4739&lt;=5000),"4000-5000CC",IF(AND(I4739&gt;5000,I4739&lt;=6000),"&gt;5000CC"))))))</f>
        <v>1000-2000CC</v>
      </c>
    </row>
    <row r="4740" spans="1:11" x14ac:dyDescent="0.3">
      <c r="A4740">
        <v>3982</v>
      </c>
      <c r="B4740" t="s">
        <v>494</v>
      </c>
      <c r="C4740" s="10">
        <v>2.25</v>
      </c>
      <c r="D4740" s="3">
        <v>134059</v>
      </c>
      <c r="E4740" t="s">
        <v>12</v>
      </c>
      <c r="F4740" t="s">
        <v>8</v>
      </c>
      <c r="G4740" t="s">
        <v>27</v>
      </c>
      <c r="H4740">
        <v>2013</v>
      </c>
      <c r="I4740">
        <v>1197</v>
      </c>
      <c r="J4740" t="s">
        <v>10</v>
      </c>
      <c r="K4740" t="str">
        <f>IF(AND(I4740&gt;600,I4740&lt;=1000),"600-1000CC",IF(AND(I4740&gt;1000,I4740&lt;=2000),"1000-2000CC",IF(AND(I4740&gt;2000,I4740&lt;=3000),"2000-3000CC",IF(AND(I4740&gt;3000,I4740&lt;=4000),"3000-4000CC",IF(AND(I4740&gt;4000,I4740&lt;=5000),"4000-5000CC",IF(AND(I4740&gt;5000,I4740&lt;=6000),"&gt;5000CC"))))))</f>
        <v>1000-2000CC</v>
      </c>
    </row>
    <row r="4741" spans="1:11" x14ac:dyDescent="0.3">
      <c r="A4741">
        <v>4656</v>
      </c>
      <c r="B4741" t="s">
        <v>1784</v>
      </c>
      <c r="C4741" s="10">
        <v>2.25</v>
      </c>
      <c r="D4741" s="3">
        <v>89511</v>
      </c>
      <c r="E4741" t="s">
        <v>12</v>
      </c>
      <c r="F4741" t="s">
        <v>8</v>
      </c>
      <c r="G4741" t="s">
        <v>9</v>
      </c>
      <c r="H4741">
        <v>2011</v>
      </c>
      <c r="I4741">
        <v>1493</v>
      </c>
      <c r="J4741" t="s">
        <v>127</v>
      </c>
      <c r="K4741" t="str">
        <f>IF(AND(I4741&gt;600,I4741&lt;=1000),"600-1000CC",IF(AND(I4741&gt;1000,I4741&lt;=2000),"1000-2000CC",IF(AND(I4741&gt;2000,I4741&lt;=3000),"2000-3000CC",IF(AND(I4741&gt;3000,I4741&lt;=4000),"3000-4000CC",IF(AND(I4741&gt;4000,I4741&lt;=5000),"4000-5000CC",IF(AND(I4741&gt;5000,I4741&lt;=6000),"&gt;5000CC"))))))</f>
        <v>1000-2000CC</v>
      </c>
    </row>
    <row r="4742" spans="1:11" x14ac:dyDescent="0.3">
      <c r="A4742">
        <v>4908</v>
      </c>
      <c r="B4742" t="s">
        <v>1831</v>
      </c>
      <c r="C4742" s="10">
        <v>2.25</v>
      </c>
      <c r="D4742" s="3">
        <v>87537</v>
      </c>
      <c r="E4742" t="s">
        <v>12</v>
      </c>
      <c r="F4742" t="s">
        <v>8</v>
      </c>
      <c r="G4742" t="s">
        <v>27</v>
      </c>
      <c r="H4742">
        <v>2017</v>
      </c>
      <c r="I4742">
        <v>799</v>
      </c>
      <c r="J4742" t="s">
        <v>10</v>
      </c>
      <c r="K4742" t="str">
        <f>IF(AND(I4742&gt;600,I4742&lt;=1000),"600-1000CC",IF(AND(I4742&gt;1000,I4742&lt;=2000),"1000-2000CC",IF(AND(I4742&gt;2000,I4742&lt;=3000),"2000-3000CC",IF(AND(I4742&gt;3000,I4742&lt;=4000),"3000-4000CC",IF(AND(I4742&gt;4000,I4742&lt;=5000),"4000-5000CC",IF(AND(I4742&gt;5000,I4742&lt;=6000),"&gt;5000CC"))))))</f>
        <v>600-1000CC</v>
      </c>
    </row>
    <row r="4743" spans="1:11" x14ac:dyDescent="0.3">
      <c r="A4743">
        <v>5044</v>
      </c>
      <c r="B4743" t="s">
        <v>1844</v>
      </c>
      <c r="C4743" s="10">
        <v>2.25</v>
      </c>
      <c r="D4743" s="3">
        <v>82770</v>
      </c>
      <c r="E4743" t="s">
        <v>12</v>
      </c>
      <c r="F4743" t="s">
        <v>8</v>
      </c>
      <c r="G4743" t="s">
        <v>75</v>
      </c>
      <c r="H4743">
        <v>2011</v>
      </c>
      <c r="I4743">
        <v>1197</v>
      </c>
      <c r="J4743" t="s">
        <v>10</v>
      </c>
      <c r="K4743" t="str">
        <f>IF(AND(I4743&gt;600,I4743&lt;=1000),"600-1000CC",IF(AND(I4743&gt;1000,I4743&lt;=2000),"1000-2000CC",IF(AND(I4743&gt;2000,I4743&lt;=3000),"2000-3000CC",IF(AND(I4743&gt;3000,I4743&lt;=4000),"3000-4000CC",IF(AND(I4743&gt;4000,I4743&lt;=5000),"4000-5000CC",IF(AND(I4743&gt;5000,I4743&lt;=6000),"&gt;5000CC"))))))</f>
        <v>1000-2000CC</v>
      </c>
    </row>
    <row r="4744" spans="1:11" x14ac:dyDescent="0.3">
      <c r="A4744">
        <v>5331</v>
      </c>
      <c r="B4744" t="s">
        <v>791</v>
      </c>
      <c r="C4744" s="10">
        <v>2.25</v>
      </c>
      <c r="D4744" s="3">
        <v>60000</v>
      </c>
      <c r="E4744" t="s">
        <v>12</v>
      </c>
      <c r="F4744" t="s">
        <v>8</v>
      </c>
      <c r="G4744" t="s">
        <v>9</v>
      </c>
      <c r="H4744">
        <v>2016</v>
      </c>
      <c r="I4744">
        <v>796</v>
      </c>
      <c r="J4744" t="s">
        <v>10</v>
      </c>
      <c r="K4744" t="str">
        <f>IF(AND(I4744&gt;600,I4744&lt;=1000),"600-1000CC",IF(AND(I4744&gt;1000,I4744&lt;=2000),"1000-2000CC",IF(AND(I4744&gt;2000,I4744&lt;=3000),"2000-3000CC",IF(AND(I4744&gt;3000,I4744&lt;=4000),"3000-4000CC",IF(AND(I4744&gt;4000,I4744&lt;=5000),"4000-5000CC",IF(AND(I4744&gt;5000,I4744&lt;=6000),"&gt;5000CC"))))))</f>
        <v>600-1000CC</v>
      </c>
    </row>
    <row r="4745" spans="1:11" x14ac:dyDescent="0.3">
      <c r="A4745">
        <v>618</v>
      </c>
      <c r="B4745" t="s">
        <v>510</v>
      </c>
      <c r="C4745" s="10">
        <v>2.2400000000000002</v>
      </c>
      <c r="D4745" s="3">
        <v>39520</v>
      </c>
      <c r="E4745" t="s">
        <v>12</v>
      </c>
      <c r="F4745" t="s">
        <v>8</v>
      </c>
      <c r="G4745" t="s">
        <v>9</v>
      </c>
      <c r="H4745">
        <v>2013</v>
      </c>
      <c r="I4745">
        <v>2498</v>
      </c>
      <c r="J4745" t="s">
        <v>10</v>
      </c>
      <c r="K4745" t="str">
        <f>IF(AND(I4745&gt;600,I4745&lt;=1000),"600-1000CC",IF(AND(I4745&gt;1000,I4745&lt;=2000),"1000-2000CC",IF(AND(I4745&gt;2000,I4745&lt;=3000),"2000-3000CC",IF(AND(I4745&gt;3000,I4745&lt;=4000),"3000-4000CC",IF(AND(I4745&gt;4000,I4745&lt;=5000),"4000-5000CC",IF(AND(I4745&gt;5000,I4745&lt;=6000),"&gt;5000CC"))))))</f>
        <v>2000-3000CC</v>
      </c>
    </row>
    <row r="4746" spans="1:11" x14ac:dyDescent="0.3">
      <c r="A4746">
        <v>1912</v>
      </c>
      <c r="B4746" t="s">
        <v>510</v>
      </c>
      <c r="C4746" s="10">
        <v>2.2400000000000002</v>
      </c>
      <c r="D4746" s="3">
        <v>39520</v>
      </c>
      <c r="E4746" t="s">
        <v>12</v>
      </c>
      <c r="F4746" t="s">
        <v>8</v>
      </c>
      <c r="G4746" t="s">
        <v>9</v>
      </c>
      <c r="H4746">
        <v>2013</v>
      </c>
      <c r="I4746">
        <v>1198</v>
      </c>
      <c r="J4746" t="s">
        <v>10</v>
      </c>
      <c r="K4746" t="str">
        <f>IF(AND(I4746&gt;600,I4746&lt;=1000),"600-1000CC",IF(AND(I4746&gt;1000,I4746&lt;=2000),"1000-2000CC",IF(AND(I4746&gt;2000,I4746&lt;=3000),"2000-3000CC",IF(AND(I4746&gt;3000,I4746&lt;=4000),"3000-4000CC",IF(AND(I4746&gt;4000,I4746&lt;=5000),"4000-5000CC",IF(AND(I4746&gt;5000,I4746&lt;=6000),"&gt;5000CC"))))))</f>
        <v>1000-2000CC</v>
      </c>
    </row>
    <row r="4747" spans="1:11" x14ac:dyDescent="0.3">
      <c r="A4747">
        <v>25</v>
      </c>
      <c r="B4747" t="s">
        <v>37</v>
      </c>
      <c r="C4747" s="10">
        <v>2.23</v>
      </c>
      <c r="D4747" s="3">
        <v>62361</v>
      </c>
      <c r="E4747" t="s">
        <v>12</v>
      </c>
      <c r="F4747" t="s">
        <v>8</v>
      </c>
      <c r="G4747" t="s">
        <v>9</v>
      </c>
      <c r="H4747">
        <v>2014</v>
      </c>
      <c r="I4747">
        <v>998</v>
      </c>
      <c r="J4747" t="s">
        <v>10</v>
      </c>
      <c r="K4747" t="str">
        <f>IF(AND(I4747&gt;600,I4747&lt;=1000),"600-1000CC",IF(AND(I4747&gt;1000,I4747&lt;=2000),"1000-2000CC",IF(AND(I4747&gt;2000,I4747&lt;=3000),"2000-3000CC",IF(AND(I4747&gt;3000,I4747&lt;=4000),"3000-4000CC",IF(AND(I4747&gt;4000,I4747&lt;=5000),"4000-5000CC",IF(AND(I4747&gt;5000,I4747&lt;=6000),"&gt;5000CC"))))))</f>
        <v>600-1000CC</v>
      </c>
    </row>
    <row r="4748" spans="1:11" x14ac:dyDescent="0.3">
      <c r="A4748">
        <v>3270</v>
      </c>
      <c r="B4748" t="s">
        <v>232</v>
      </c>
      <c r="C4748" s="10">
        <v>2.23</v>
      </c>
      <c r="D4748" s="3">
        <v>60545</v>
      </c>
      <c r="E4748" t="s">
        <v>12</v>
      </c>
      <c r="F4748" t="s">
        <v>8</v>
      </c>
      <c r="G4748" t="s">
        <v>9</v>
      </c>
      <c r="H4748">
        <v>2013</v>
      </c>
      <c r="I4748">
        <v>1120</v>
      </c>
      <c r="J4748" t="s">
        <v>10</v>
      </c>
      <c r="K4748" t="str">
        <f>IF(AND(I4748&gt;600,I4748&lt;=1000),"600-1000CC",IF(AND(I4748&gt;1000,I4748&lt;=2000),"1000-2000CC",IF(AND(I4748&gt;2000,I4748&lt;=3000),"2000-3000CC",IF(AND(I4748&gt;3000,I4748&lt;=4000),"3000-4000CC",IF(AND(I4748&gt;4000,I4748&lt;=5000),"4000-5000CC",IF(AND(I4748&gt;5000,I4748&lt;=6000),"&gt;5000CC"))))))</f>
        <v>1000-2000CC</v>
      </c>
    </row>
    <row r="4749" spans="1:11" x14ac:dyDescent="0.3">
      <c r="A4749">
        <v>4570</v>
      </c>
      <c r="B4749" t="s">
        <v>89</v>
      </c>
      <c r="C4749" s="10">
        <v>2.23</v>
      </c>
      <c r="D4749" s="3">
        <v>98223</v>
      </c>
      <c r="E4749" t="s">
        <v>12</v>
      </c>
      <c r="F4749" t="s">
        <v>8</v>
      </c>
      <c r="G4749" t="s">
        <v>27</v>
      </c>
      <c r="H4749">
        <v>2012</v>
      </c>
      <c r="I4749">
        <v>1198</v>
      </c>
      <c r="J4749" t="s">
        <v>10</v>
      </c>
      <c r="K4749" t="str">
        <f>IF(AND(I4749&gt;600,I4749&lt;=1000),"600-1000CC",IF(AND(I4749&gt;1000,I4749&lt;=2000),"1000-2000CC",IF(AND(I4749&gt;2000,I4749&lt;=3000),"2000-3000CC",IF(AND(I4749&gt;3000,I4749&lt;=4000),"3000-4000CC",IF(AND(I4749&gt;4000,I4749&lt;=5000),"4000-5000CC",IF(AND(I4749&gt;5000,I4749&lt;=6000),"&gt;5000CC"))))))</f>
        <v>1000-2000CC</v>
      </c>
    </row>
    <row r="4750" spans="1:11" x14ac:dyDescent="0.3">
      <c r="A4750">
        <v>5169</v>
      </c>
      <c r="B4750" t="s">
        <v>1869</v>
      </c>
      <c r="C4750" s="10">
        <v>2.23</v>
      </c>
      <c r="D4750" s="3">
        <v>123804</v>
      </c>
      <c r="E4750" t="s">
        <v>7</v>
      </c>
      <c r="F4750" t="s">
        <v>8</v>
      </c>
      <c r="G4750" t="s">
        <v>75</v>
      </c>
      <c r="H4750">
        <v>2009</v>
      </c>
      <c r="I4750">
        <v>1405</v>
      </c>
      <c r="J4750" t="s">
        <v>61</v>
      </c>
      <c r="K4750" t="str">
        <f>IF(AND(I4750&gt;600,I4750&lt;=1000),"600-1000CC",IF(AND(I4750&gt;1000,I4750&lt;=2000),"1000-2000CC",IF(AND(I4750&gt;2000,I4750&lt;=3000),"2000-3000CC",IF(AND(I4750&gt;3000,I4750&lt;=4000),"3000-4000CC",IF(AND(I4750&gt;4000,I4750&lt;=5000),"4000-5000CC",IF(AND(I4750&gt;5000,I4750&lt;=6000),"&gt;5000CC"))))))</f>
        <v>1000-2000CC</v>
      </c>
    </row>
    <row r="4751" spans="1:11" x14ac:dyDescent="0.3">
      <c r="A4751">
        <v>1035</v>
      </c>
      <c r="B4751" t="s">
        <v>79</v>
      </c>
      <c r="C4751" s="10">
        <v>2.21</v>
      </c>
      <c r="D4751" s="3">
        <v>73639</v>
      </c>
      <c r="E4751" t="s">
        <v>12</v>
      </c>
      <c r="F4751" t="s">
        <v>8</v>
      </c>
      <c r="G4751" t="s">
        <v>9</v>
      </c>
      <c r="H4751">
        <v>2012</v>
      </c>
      <c r="I4751">
        <v>1198</v>
      </c>
      <c r="J4751" t="s">
        <v>10</v>
      </c>
      <c r="K4751" t="str">
        <f>IF(AND(I4751&gt;600,I4751&lt;=1000),"600-1000CC",IF(AND(I4751&gt;1000,I4751&lt;=2000),"1000-2000CC",IF(AND(I4751&gt;2000,I4751&lt;=3000),"2000-3000CC",IF(AND(I4751&gt;3000,I4751&lt;=4000),"3000-4000CC",IF(AND(I4751&gt;4000,I4751&lt;=5000),"4000-5000CC",IF(AND(I4751&gt;5000,I4751&lt;=6000),"&gt;5000CC"))))))</f>
        <v>1000-2000CC</v>
      </c>
    </row>
    <row r="4752" spans="1:11" x14ac:dyDescent="0.3">
      <c r="A4752">
        <v>1541</v>
      </c>
      <c r="B4752" t="s">
        <v>124</v>
      </c>
      <c r="C4752" s="10">
        <v>2.21</v>
      </c>
      <c r="D4752" s="3">
        <v>60000</v>
      </c>
      <c r="E4752" t="s">
        <v>12</v>
      </c>
      <c r="F4752" t="s">
        <v>8</v>
      </c>
      <c r="G4752" t="s">
        <v>9</v>
      </c>
      <c r="H4752">
        <v>2012</v>
      </c>
      <c r="I4752">
        <v>2523</v>
      </c>
      <c r="J4752" t="s">
        <v>61</v>
      </c>
      <c r="K4752" t="str">
        <f>IF(AND(I4752&gt;600,I4752&lt;=1000),"600-1000CC",IF(AND(I4752&gt;1000,I4752&lt;=2000),"1000-2000CC",IF(AND(I4752&gt;2000,I4752&lt;=3000),"2000-3000CC",IF(AND(I4752&gt;3000,I4752&lt;=4000),"3000-4000CC",IF(AND(I4752&gt;4000,I4752&lt;=5000),"4000-5000CC",IF(AND(I4752&gt;5000,I4752&lt;=6000),"&gt;5000CC"))))))</f>
        <v>2000-3000CC</v>
      </c>
    </row>
    <row r="4753" spans="1:11" x14ac:dyDescent="0.3">
      <c r="A4753">
        <v>3011</v>
      </c>
      <c r="B4753" t="s">
        <v>1176</v>
      </c>
      <c r="C4753" s="10">
        <v>2.21</v>
      </c>
      <c r="D4753" s="3">
        <v>163605</v>
      </c>
      <c r="E4753" t="s">
        <v>12</v>
      </c>
      <c r="F4753" t="s">
        <v>8</v>
      </c>
      <c r="G4753" t="s">
        <v>9</v>
      </c>
      <c r="H4753">
        <v>2017</v>
      </c>
      <c r="I4753">
        <v>2967</v>
      </c>
      <c r="J4753" t="s">
        <v>10</v>
      </c>
      <c r="K4753" t="str">
        <f>IF(AND(I4753&gt;600,I4753&lt;=1000),"600-1000CC",IF(AND(I4753&gt;1000,I4753&lt;=2000),"1000-2000CC",IF(AND(I4753&gt;2000,I4753&lt;=3000),"2000-3000CC",IF(AND(I4753&gt;3000,I4753&lt;=4000),"3000-4000CC",IF(AND(I4753&gt;4000,I4753&lt;=5000),"4000-5000CC",IF(AND(I4753&gt;5000,I4753&lt;=6000),"&gt;5000CC"))))))</f>
        <v>2000-3000CC</v>
      </c>
    </row>
    <row r="4754" spans="1:11" x14ac:dyDescent="0.3">
      <c r="A4754">
        <v>4044</v>
      </c>
      <c r="B4754" t="s">
        <v>45</v>
      </c>
      <c r="C4754" s="10">
        <v>2.21</v>
      </c>
      <c r="D4754" s="3">
        <v>45039</v>
      </c>
      <c r="E4754" t="s">
        <v>12</v>
      </c>
      <c r="F4754" t="s">
        <v>8</v>
      </c>
      <c r="G4754" t="s">
        <v>9</v>
      </c>
      <c r="H4754">
        <v>2015</v>
      </c>
      <c r="I4754">
        <v>998</v>
      </c>
      <c r="J4754" t="s">
        <v>10</v>
      </c>
      <c r="K4754" t="str">
        <f>IF(AND(I4754&gt;600,I4754&lt;=1000),"600-1000CC",IF(AND(I4754&gt;1000,I4754&lt;=2000),"1000-2000CC",IF(AND(I4754&gt;2000,I4754&lt;=3000),"2000-3000CC",IF(AND(I4754&gt;3000,I4754&lt;=4000),"3000-4000CC",IF(AND(I4754&gt;4000,I4754&lt;=5000),"4000-5000CC",IF(AND(I4754&gt;5000,I4754&lt;=6000),"&gt;5000CC"))))))</f>
        <v>600-1000CC</v>
      </c>
    </row>
    <row r="4755" spans="1:11" x14ac:dyDescent="0.3">
      <c r="A4755">
        <v>2410</v>
      </c>
      <c r="B4755" t="s">
        <v>392</v>
      </c>
      <c r="C4755" s="10">
        <v>2.2000000000000002</v>
      </c>
      <c r="D4755" s="3">
        <v>86000</v>
      </c>
      <c r="E4755" t="s">
        <v>12</v>
      </c>
      <c r="F4755" t="s">
        <v>8</v>
      </c>
      <c r="G4755" t="s">
        <v>9</v>
      </c>
      <c r="H4755">
        <v>2006</v>
      </c>
      <c r="I4755">
        <v>998</v>
      </c>
      <c r="J4755" t="s">
        <v>10</v>
      </c>
      <c r="K4755" t="str">
        <f>IF(AND(I4755&gt;600,I4755&lt;=1000),"600-1000CC",IF(AND(I4755&gt;1000,I4755&lt;=2000),"1000-2000CC",IF(AND(I4755&gt;2000,I4755&lt;=3000),"2000-3000CC",IF(AND(I4755&gt;3000,I4755&lt;=4000),"3000-4000CC",IF(AND(I4755&gt;4000,I4755&lt;=5000),"4000-5000CC",IF(AND(I4755&gt;5000,I4755&lt;=6000),"&gt;5000CC"))))))</f>
        <v>600-1000CC</v>
      </c>
    </row>
    <row r="4756" spans="1:11" x14ac:dyDescent="0.3">
      <c r="A4756">
        <v>3491</v>
      </c>
      <c r="B4756" t="s">
        <v>48</v>
      </c>
      <c r="C4756" s="10">
        <v>2.2000000000000002</v>
      </c>
      <c r="D4756" s="3">
        <v>92419</v>
      </c>
      <c r="E4756" t="s">
        <v>12</v>
      </c>
      <c r="F4756" t="s">
        <v>8</v>
      </c>
      <c r="G4756" t="s">
        <v>27</v>
      </c>
      <c r="H4756">
        <v>2015</v>
      </c>
      <c r="I4756">
        <v>998</v>
      </c>
      <c r="J4756" t="s">
        <v>10</v>
      </c>
      <c r="K4756" t="str">
        <f>IF(AND(I4756&gt;600,I4756&lt;=1000),"600-1000CC",IF(AND(I4756&gt;1000,I4756&lt;=2000),"1000-2000CC",IF(AND(I4756&gt;2000,I4756&lt;=3000),"2000-3000CC",IF(AND(I4756&gt;3000,I4756&lt;=4000),"3000-4000CC",IF(AND(I4756&gt;4000,I4756&lt;=5000),"4000-5000CC",IF(AND(I4756&gt;5000,I4756&lt;=6000),"&gt;5000CC"))))))</f>
        <v>600-1000CC</v>
      </c>
    </row>
    <row r="4757" spans="1:11" x14ac:dyDescent="0.3">
      <c r="A4757">
        <v>3617</v>
      </c>
      <c r="B4757" t="s">
        <v>1571</v>
      </c>
      <c r="C4757" s="10">
        <v>2.2000000000000002</v>
      </c>
      <c r="D4757" s="3">
        <v>50000</v>
      </c>
      <c r="E4757" t="s">
        <v>372</v>
      </c>
      <c r="F4757" t="s">
        <v>8</v>
      </c>
      <c r="G4757" t="s">
        <v>27</v>
      </c>
      <c r="H4757">
        <v>2018</v>
      </c>
      <c r="I4757">
        <v>1047</v>
      </c>
      <c r="J4757" t="s">
        <v>10</v>
      </c>
      <c r="K4757" t="str">
        <f>IF(AND(I4757&gt;600,I4757&lt;=1000),"600-1000CC",IF(AND(I4757&gt;1000,I4757&lt;=2000),"1000-2000CC",IF(AND(I4757&gt;2000,I4757&lt;=3000),"2000-3000CC",IF(AND(I4757&gt;3000,I4757&lt;=4000),"3000-4000CC",IF(AND(I4757&gt;4000,I4757&lt;=5000),"4000-5000CC",IF(AND(I4757&gt;5000,I4757&lt;=6000),"&gt;5000CC"))))))</f>
        <v>1000-2000CC</v>
      </c>
    </row>
    <row r="4758" spans="1:11" x14ac:dyDescent="0.3">
      <c r="A4758">
        <v>3693</v>
      </c>
      <c r="B4758" t="s">
        <v>1589</v>
      </c>
      <c r="C4758" s="10">
        <v>2.2000000000000002</v>
      </c>
      <c r="D4758" s="3">
        <v>50000</v>
      </c>
      <c r="E4758" t="s">
        <v>242</v>
      </c>
      <c r="F4758" t="s">
        <v>8</v>
      </c>
      <c r="G4758" t="s">
        <v>9</v>
      </c>
      <c r="H4758">
        <v>2014</v>
      </c>
      <c r="I4758">
        <v>1248</v>
      </c>
      <c r="J4758" t="s">
        <v>10</v>
      </c>
      <c r="K4758" t="str">
        <f>IF(AND(I4758&gt;600,I4758&lt;=1000),"600-1000CC",IF(AND(I4758&gt;1000,I4758&lt;=2000),"1000-2000CC",IF(AND(I4758&gt;2000,I4758&lt;=3000),"2000-3000CC",IF(AND(I4758&gt;3000,I4758&lt;=4000),"3000-4000CC",IF(AND(I4758&gt;4000,I4758&lt;=5000),"4000-5000CC",IF(AND(I4758&gt;5000,I4758&lt;=6000),"&gt;5000CC"))))))</f>
        <v>1000-2000CC</v>
      </c>
    </row>
    <row r="4759" spans="1:11" x14ac:dyDescent="0.3">
      <c r="A4759">
        <v>3914</v>
      </c>
      <c r="B4759" t="s">
        <v>354</v>
      </c>
      <c r="C4759" s="10">
        <v>2.2000000000000002</v>
      </c>
      <c r="D4759" s="3">
        <v>43500</v>
      </c>
      <c r="E4759" t="s">
        <v>12</v>
      </c>
      <c r="F4759" t="s">
        <v>8</v>
      </c>
      <c r="G4759" t="s">
        <v>9</v>
      </c>
      <c r="H4759">
        <v>2014</v>
      </c>
      <c r="I4759">
        <v>1197</v>
      </c>
      <c r="J4759" t="s">
        <v>10</v>
      </c>
      <c r="K4759" t="str">
        <f>IF(AND(I4759&gt;600,I4759&lt;=1000),"600-1000CC",IF(AND(I4759&gt;1000,I4759&lt;=2000),"1000-2000CC",IF(AND(I4759&gt;2000,I4759&lt;=3000),"2000-3000CC",IF(AND(I4759&gt;3000,I4759&lt;=4000),"3000-4000CC",IF(AND(I4759&gt;4000,I4759&lt;=5000),"4000-5000CC",IF(AND(I4759&gt;5000,I4759&lt;=6000),"&gt;5000CC"))))))</f>
        <v>1000-2000CC</v>
      </c>
    </row>
    <row r="4760" spans="1:11" x14ac:dyDescent="0.3">
      <c r="A4760">
        <v>4066</v>
      </c>
      <c r="B4760" t="s">
        <v>561</v>
      </c>
      <c r="C4760" s="10">
        <v>2.2000000000000002</v>
      </c>
      <c r="D4760" s="3">
        <v>149852</v>
      </c>
      <c r="E4760" t="s">
        <v>7</v>
      </c>
      <c r="F4760" t="s">
        <v>8</v>
      </c>
      <c r="G4760" t="s">
        <v>9</v>
      </c>
      <c r="H4760">
        <v>2011</v>
      </c>
      <c r="I4760">
        <v>1950</v>
      </c>
      <c r="J4760" t="s">
        <v>10</v>
      </c>
      <c r="K4760" t="str">
        <f>IF(AND(I4760&gt;600,I4760&lt;=1000),"600-1000CC",IF(AND(I4760&gt;1000,I4760&lt;=2000),"1000-2000CC",IF(AND(I4760&gt;2000,I4760&lt;=3000),"2000-3000CC",IF(AND(I4760&gt;3000,I4760&lt;=4000),"3000-4000CC",IF(AND(I4760&gt;4000,I4760&lt;=5000),"4000-5000CC",IF(AND(I4760&gt;5000,I4760&lt;=6000),"&gt;5000CC"))))))</f>
        <v>1000-2000CC</v>
      </c>
    </row>
    <row r="4761" spans="1:11" x14ac:dyDescent="0.3">
      <c r="A4761">
        <v>4437</v>
      </c>
      <c r="B4761" t="s">
        <v>216</v>
      </c>
      <c r="C4761" s="10">
        <v>2.2000000000000002</v>
      </c>
      <c r="D4761" s="3">
        <v>73000</v>
      </c>
      <c r="E4761" t="s">
        <v>12</v>
      </c>
      <c r="F4761" t="s">
        <v>8</v>
      </c>
      <c r="G4761" t="s">
        <v>27</v>
      </c>
      <c r="H4761">
        <v>2010</v>
      </c>
      <c r="I4761">
        <v>1497</v>
      </c>
      <c r="J4761" t="s">
        <v>10</v>
      </c>
      <c r="K4761" t="str">
        <f>IF(AND(I4761&gt;600,I4761&lt;=1000),"600-1000CC",IF(AND(I4761&gt;1000,I4761&lt;=2000),"1000-2000CC",IF(AND(I4761&gt;2000,I4761&lt;=3000),"2000-3000CC",IF(AND(I4761&gt;3000,I4761&lt;=4000),"3000-4000CC",IF(AND(I4761&gt;4000,I4761&lt;=5000),"4000-5000CC",IF(AND(I4761&gt;5000,I4761&lt;=6000),"&gt;5000CC"))))))</f>
        <v>1000-2000CC</v>
      </c>
    </row>
    <row r="4762" spans="1:11" x14ac:dyDescent="0.3">
      <c r="A4762">
        <v>4666</v>
      </c>
      <c r="B4762" t="s">
        <v>316</v>
      </c>
      <c r="C4762" s="10">
        <v>2.2000000000000002</v>
      </c>
      <c r="D4762" s="3">
        <v>120000</v>
      </c>
      <c r="E4762" t="s">
        <v>12</v>
      </c>
      <c r="F4762" t="s">
        <v>8</v>
      </c>
      <c r="G4762" t="s">
        <v>27</v>
      </c>
      <c r="H4762">
        <v>2015</v>
      </c>
      <c r="I4762">
        <v>1582</v>
      </c>
      <c r="J4762" t="s">
        <v>10</v>
      </c>
      <c r="K4762" t="str">
        <f>IF(AND(I4762&gt;600,I4762&lt;=1000),"600-1000CC",IF(AND(I4762&gt;1000,I4762&lt;=2000),"1000-2000CC",IF(AND(I4762&gt;2000,I4762&lt;=3000),"2000-3000CC",IF(AND(I4762&gt;3000,I4762&lt;=4000),"3000-4000CC",IF(AND(I4762&gt;4000,I4762&lt;=5000),"4000-5000CC",IF(AND(I4762&gt;5000,I4762&lt;=6000),"&gt;5000CC"))))))</f>
        <v>1000-2000CC</v>
      </c>
    </row>
    <row r="4763" spans="1:11" x14ac:dyDescent="0.3">
      <c r="A4763">
        <v>4877</v>
      </c>
      <c r="B4763" t="s">
        <v>666</v>
      </c>
      <c r="C4763" s="10">
        <v>2.2000000000000002</v>
      </c>
      <c r="D4763" s="3">
        <v>92573</v>
      </c>
      <c r="E4763" t="s">
        <v>12</v>
      </c>
      <c r="F4763" t="s">
        <v>8</v>
      </c>
      <c r="G4763" t="s">
        <v>9</v>
      </c>
      <c r="H4763">
        <v>2010</v>
      </c>
      <c r="I4763">
        <v>1582</v>
      </c>
      <c r="J4763" t="s">
        <v>10</v>
      </c>
      <c r="K4763" t="str">
        <f>IF(AND(I4763&gt;600,I4763&lt;=1000),"600-1000CC",IF(AND(I4763&gt;1000,I4763&lt;=2000),"1000-2000CC",IF(AND(I4763&gt;2000,I4763&lt;=3000),"2000-3000CC",IF(AND(I4763&gt;3000,I4763&lt;=4000),"3000-4000CC",IF(AND(I4763&gt;4000,I4763&lt;=5000),"4000-5000CC",IF(AND(I4763&gt;5000,I4763&lt;=6000),"&gt;5000CC"))))))</f>
        <v>1000-2000CC</v>
      </c>
    </row>
    <row r="4764" spans="1:11" x14ac:dyDescent="0.3">
      <c r="A4764">
        <v>5003</v>
      </c>
      <c r="B4764" t="s">
        <v>666</v>
      </c>
      <c r="C4764" s="10">
        <v>2.2000000000000002</v>
      </c>
      <c r="D4764" s="3">
        <v>81951</v>
      </c>
      <c r="E4764" t="s">
        <v>12</v>
      </c>
      <c r="F4764" t="s">
        <v>8</v>
      </c>
      <c r="G4764" t="s">
        <v>9</v>
      </c>
      <c r="H4764">
        <v>2010</v>
      </c>
      <c r="I4764">
        <v>998</v>
      </c>
      <c r="J4764" t="s">
        <v>10</v>
      </c>
      <c r="K4764" t="str">
        <f>IF(AND(I4764&gt;600,I4764&lt;=1000),"600-1000CC",IF(AND(I4764&gt;1000,I4764&lt;=2000),"1000-2000CC",IF(AND(I4764&gt;2000,I4764&lt;=3000),"2000-3000CC",IF(AND(I4764&gt;3000,I4764&lt;=4000),"3000-4000CC",IF(AND(I4764&gt;4000,I4764&lt;=5000),"4000-5000CC",IF(AND(I4764&gt;5000,I4764&lt;=6000),"&gt;5000CC"))))))</f>
        <v>600-1000CC</v>
      </c>
    </row>
    <row r="4765" spans="1:11" x14ac:dyDescent="0.3">
      <c r="A4765">
        <v>5281</v>
      </c>
      <c r="B4765" t="s">
        <v>46</v>
      </c>
      <c r="C4765" s="10">
        <v>2.2000000000000002</v>
      </c>
      <c r="D4765" s="3">
        <v>60000</v>
      </c>
      <c r="E4765" t="s">
        <v>12</v>
      </c>
      <c r="F4765" t="s">
        <v>8</v>
      </c>
      <c r="G4765" t="s">
        <v>27</v>
      </c>
      <c r="H4765">
        <v>2016</v>
      </c>
      <c r="I4765">
        <v>2179</v>
      </c>
      <c r="J4765" t="s">
        <v>61</v>
      </c>
      <c r="K4765" t="str">
        <f>IF(AND(I4765&gt;600,I4765&lt;=1000),"600-1000CC",IF(AND(I4765&gt;1000,I4765&lt;=2000),"1000-2000CC",IF(AND(I4765&gt;2000,I4765&lt;=3000),"2000-3000CC",IF(AND(I4765&gt;3000,I4765&lt;=4000),"3000-4000CC",IF(AND(I4765&gt;4000,I4765&lt;=5000),"4000-5000CC",IF(AND(I4765&gt;5000,I4765&lt;=6000),"&gt;5000CC"))))))</f>
        <v>2000-3000CC</v>
      </c>
    </row>
    <row r="4766" spans="1:11" x14ac:dyDescent="0.3">
      <c r="A4766">
        <v>5381</v>
      </c>
      <c r="B4766" t="s">
        <v>1370</v>
      </c>
      <c r="C4766" s="10">
        <v>2.2000000000000002</v>
      </c>
      <c r="D4766" s="3">
        <v>115000</v>
      </c>
      <c r="E4766" t="s">
        <v>7</v>
      </c>
      <c r="F4766" t="s">
        <v>8</v>
      </c>
      <c r="G4766" t="s">
        <v>27</v>
      </c>
      <c r="H4766">
        <v>2011</v>
      </c>
      <c r="I4766">
        <v>1047</v>
      </c>
      <c r="J4766" t="s">
        <v>10</v>
      </c>
      <c r="K4766" t="str">
        <f>IF(AND(I4766&gt;600,I4766&lt;=1000),"600-1000CC",IF(AND(I4766&gt;1000,I4766&lt;=2000),"1000-2000CC",IF(AND(I4766&gt;2000,I4766&lt;=3000),"2000-3000CC",IF(AND(I4766&gt;3000,I4766&lt;=4000),"3000-4000CC",IF(AND(I4766&gt;4000,I4766&lt;=5000),"4000-5000CC",IF(AND(I4766&gt;5000,I4766&lt;=6000),"&gt;5000CC"))))))</f>
        <v>1000-2000CC</v>
      </c>
    </row>
    <row r="4767" spans="1:11" x14ac:dyDescent="0.3">
      <c r="A4767">
        <v>3449</v>
      </c>
      <c r="B4767" t="s">
        <v>1529</v>
      </c>
      <c r="C4767" s="10">
        <v>2.19</v>
      </c>
      <c r="D4767" s="3">
        <v>48448</v>
      </c>
      <c r="E4767" t="s">
        <v>12</v>
      </c>
      <c r="F4767" t="s">
        <v>8</v>
      </c>
      <c r="G4767" t="s">
        <v>9</v>
      </c>
      <c r="H4767">
        <v>2015</v>
      </c>
      <c r="I4767">
        <v>998</v>
      </c>
      <c r="J4767" t="s">
        <v>10</v>
      </c>
      <c r="K4767" t="str">
        <f>IF(AND(I4767&gt;600,I4767&lt;=1000),"600-1000CC",IF(AND(I4767&gt;1000,I4767&lt;=2000),"1000-2000CC",IF(AND(I4767&gt;2000,I4767&lt;=3000),"2000-3000CC",IF(AND(I4767&gt;3000,I4767&lt;=4000),"3000-4000CC",IF(AND(I4767&gt;4000,I4767&lt;=5000),"4000-5000CC",IF(AND(I4767&gt;5000,I4767&lt;=6000),"&gt;5000CC"))))))</f>
        <v>600-1000CC</v>
      </c>
    </row>
    <row r="4768" spans="1:11" x14ac:dyDescent="0.3">
      <c r="A4768">
        <v>3924</v>
      </c>
      <c r="B4768" t="s">
        <v>985</v>
      </c>
      <c r="C4768" s="10">
        <v>2.19</v>
      </c>
      <c r="D4768" s="3">
        <v>67910</v>
      </c>
      <c r="E4768" t="s">
        <v>12</v>
      </c>
      <c r="F4768" t="s">
        <v>8</v>
      </c>
      <c r="G4768" t="s">
        <v>9</v>
      </c>
      <c r="H4768">
        <v>2010</v>
      </c>
      <c r="I4768">
        <v>1582</v>
      </c>
      <c r="J4768" t="s">
        <v>10</v>
      </c>
      <c r="K4768" t="str">
        <f>IF(AND(I4768&gt;600,I4768&lt;=1000),"600-1000CC",IF(AND(I4768&gt;1000,I4768&lt;=2000),"1000-2000CC",IF(AND(I4768&gt;2000,I4768&lt;=3000),"2000-3000CC",IF(AND(I4768&gt;3000,I4768&lt;=4000),"3000-4000CC",IF(AND(I4768&gt;4000,I4768&lt;=5000),"4000-5000CC",IF(AND(I4768&gt;5000,I4768&lt;=6000),"&gt;5000CC"))))))</f>
        <v>1000-2000CC</v>
      </c>
    </row>
    <row r="4769" spans="1:11" x14ac:dyDescent="0.3">
      <c r="A4769">
        <v>5179</v>
      </c>
      <c r="B4769" t="s">
        <v>1782</v>
      </c>
      <c r="C4769" s="10">
        <v>2.19</v>
      </c>
      <c r="D4769" s="3">
        <v>62876</v>
      </c>
      <c r="E4769" t="s">
        <v>12</v>
      </c>
      <c r="F4769" t="s">
        <v>8</v>
      </c>
      <c r="G4769" t="s">
        <v>9</v>
      </c>
      <c r="H4769">
        <v>2017</v>
      </c>
      <c r="I4769">
        <v>1248</v>
      </c>
      <c r="J4769" t="s">
        <v>10</v>
      </c>
      <c r="K4769" t="str">
        <f>IF(AND(I4769&gt;600,I4769&lt;=1000),"600-1000CC",IF(AND(I4769&gt;1000,I4769&lt;=2000),"1000-2000CC",IF(AND(I4769&gt;2000,I4769&lt;=3000),"2000-3000CC",IF(AND(I4769&gt;3000,I4769&lt;=4000),"3000-4000CC",IF(AND(I4769&gt;4000,I4769&lt;=5000),"4000-5000CC",IF(AND(I4769&gt;5000,I4769&lt;=6000),"&gt;5000CC"))))))</f>
        <v>1000-2000CC</v>
      </c>
    </row>
    <row r="4770" spans="1:11" x14ac:dyDescent="0.3">
      <c r="A4770">
        <v>2243</v>
      </c>
      <c r="B4770" t="s">
        <v>1163</v>
      </c>
      <c r="C4770" s="10">
        <v>2.1800000000000002</v>
      </c>
      <c r="D4770" s="3">
        <v>80000</v>
      </c>
      <c r="E4770" t="s">
        <v>7</v>
      </c>
      <c r="F4770" t="s">
        <v>8</v>
      </c>
      <c r="G4770" t="s">
        <v>27</v>
      </c>
      <c r="H4770">
        <v>2010</v>
      </c>
      <c r="I4770">
        <v>1498</v>
      </c>
      <c r="J4770" t="s">
        <v>10</v>
      </c>
      <c r="K4770" t="str">
        <f>IF(AND(I4770&gt;600,I4770&lt;=1000),"600-1000CC",IF(AND(I4770&gt;1000,I4770&lt;=2000),"1000-2000CC",IF(AND(I4770&gt;2000,I4770&lt;=3000),"2000-3000CC",IF(AND(I4770&gt;3000,I4770&lt;=4000),"3000-4000CC",IF(AND(I4770&gt;4000,I4770&lt;=5000),"4000-5000CC",IF(AND(I4770&gt;5000,I4770&lt;=6000),"&gt;5000CC"))))))</f>
        <v>1000-2000CC</v>
      </c>
    </row>
    <row r="4771" spans="1:11" x14ac:dyDescent="0.3">
      <c r="A4771">
        <v>3181</v>
      </c>
      <c r="B4771" t="s">
        <v>1451</v>
      </c>
      <c r="C4771" s="10">
        <v>2.1800000000000002</v>
      </c>
      <c r="D4771" s="3">
        <v>64712</v>
      </c>
      <c r="E4771" t="s">
        <v>12</v>
      </c>
      <c r="F4771" t="s">
        <v>8</v>
      </c>
      <c r="G4771" t="s">
        <v>27</v>
      </c>
      <c r="H4771">
        <v>2015</v>
      </c>
      <c r="I4771">
        <v>998</v>
      </c>
      <c r="J4771" t="s">
        <v>10</v>
      </c>
      <c r="K4771" t="str">
        <f>IF(AND(I4771&gt;600,I4771&lt;=1000),"600-1000CC",IF(AND(I4771&gt;1000,I4771&lt;=2000),"1000-2000CC",IF(AND(I4771&gt;2000,I4771&lt;=3000),"2000-3000CC",IF(AND(I4771&gt;3000,I4771&lt;=4000),"3000-4000CC",IF(AND(I4771&gt;4000,I4771&lt;=5000),"4000-5000CC",IF(AND(I4771&gt;5000,I4771&lt;=6000),"&gt;5000CC"))))))</f>
        <v>600-1000CC</v>
      </c>
    </row>
    <row r="4772" spans="1:11" x14ac:dyDescent="0.3">
      <c r="A4772">
        <v>4264</v>
      </c>
      <c r="B4772" t="s">
        <v>48</v>
      </c>
      <c r="C4772" s="10">
        <v>2.17</v>
      </c>
      <c r="D4772" s="3">
        <v>37646</v>
      </c>
      <c r="E4772" t="s">
        <v>12</v>
      </c>
      <c r="F4772" t="s">
        <v>8</v>
      </c>
      <c r="G4772" t="s">
        <v>27</v>
      </c>
      <c r="H4772">
        <v>2014</v>
      </c>
      <c r="I4772">
        <v>1462</v>
      </c>
      <c r="J4772" t="s">
        <v>10</v>
      </c>
      <c r="K4772" t="str">
        <f>IF(AND(I4772&gt;600,I4772&lt;=1000),"600-1000CC",IF(AND(I4772&gt;1000,I4772&lt;=2000),"1000-2000CC",IF(AND(I4772&gt;2000,I4772&lt;=3000),"2000-3000CC",IF(AND(I4772&gt;3000,I4772&lt;=4000),"3000-4000CC",IF(AND(I4772&gt;4000,I4772&lt;=5000),"4000-5000CC",IF(AND(I4772&gt;5000,I4772&lt;=6000),"&gt;5000CC"))))))</f>
        <v>1000-2000CC</v>
      </c>
    </row>
    <row r="4773" spans="1:11" x14ac:dyDescent="0.3">
      <c r="A4773">
        <v>4743</v>
      </c>
      <c r="B4773" t="s">
        <v>448</v>
      </c>
      <c r="C4773" s="10">
        <v>2.17</v>
      </c>
      <c r="D4773" s="3">
        <v>55961</v>
      </c>
      <c r="E4773" t="s">
        <v>12</v>
      </c>
      <c r="F4773" t="s">
        <v>8</v>
      </c>
      <c r="G4773" t="s">
        <v>75</v>
      </c>
      <c r="H4773">
        <v>2011</v>
      </c>
      <c r="I4773">
        <v>1997</v>
      </c>
      <c r="J4773" t="s">
        <v>10</v>
      </c>
      <c r="K4773" t="str">
        <f>IF(AND(I4773&gt;600,I4773&lt;=1000),"600-1000CC",IF(AND(I4773&gt;1000,I4773&lt;=2000),"1000-2000CC",IF(AND(I4773&gt;2000,I4773&lt;=3000),"2000-3000CC",IF(AND(I4773&gt;3000,I4773&lt;=4000),"3000-4000CC",IF(AND(I4773&gt;4000,I4773&lt;=5000),"4000-5000CC",IF(AND(I4773&gt;5000,I4773&lt;=6000),"&gt;5000CC"))))))</f>
        <v>1000-2000CC</v>
      </c>
    </row>
    <row r="4774" spans="1:11" x14ac:dyDescent="0.3">
      <c r="A4774">
        <v>4968</v>
      </c>
      <c r="B4774" t="s">
        <v>1176</v>
      </c>
      <c r="C4774" s="10">
        <v>2.17</v>
      </c>
      <c r="D4774" s="3">
        <v>71913</v>
      </c>
      <c r="E4774" t="s">
        <v>12</v>
      </c>
      <c r="F4774" t="s">
        <v>8</v>
      </c>
      <c r="G4774" t="s">
        <v>9</v>
      </c>
      <c r="H4774">
        <v>2015</v>
      </c>
      <c r="I4774">
        <v>1197</v>
      </c>
      <c r="J4774" t="s">
        <v>61</v>
      </c>
      <c r="K4774" t="str">
        <f>IF(AND(I4774&gt;600,I4774&lt;=1000),"600-1000CC",IF(AND(I4774&gt;1000,I4774&lt;=2000),"1000-2000CC",IF(AND(I4774&gt;2000,I4774&lt;=3000),"2000-3000CC",IF(AND(I4774&gt;3000,I4774&lt;=4000),"3000-4000CC",IF(AND(I4774&gt;4000,I4774&lt;=5000),"4000-5000CC",IF(AND(I4774&gt;5000,I4774&lt;=6000),"&gt;5000CC"))))))</f>
        <v>1000-2000CC</v>
      </c>
    </row>
    <row r="4775" spans="1:11" x14ac:dyDescent="0.3">
      <c r="A4775">
        <v>2656</v>
      </c>
      <c r="B4775" t="s">
        <v>513</v>
      </c>
      <c r="C4775" s="10">
        <v>2.16</v>
      </c>
      <c r="D4775" s="3">
        <v>54004</v>
      </c>
      <c r="E4775" t="s">
        <v>12</v>
      </c>
      <c r="F4775" t="s">
        <v>8</v>
      </c>
      <c r="G4775" t="s">
        <v>75</v>
      </c>
      <c r="H4775">
        <v>2011</v>
      </c>
      <c r="I4775">
        <v>796</v>
      </c>
      <c r="J4775" t="s">
        <v>10</v>
      </c>
      <c r="K4775" t="str">
        <f>IF(AND(I4775&gt;600,I4775&lt;=1000),"600-1000CC",IF(AND(I4775&gt;1000,I4775&lt;=2000),"1000-2000CC",IF(AND(I4775&gt;2000,I4775&lt;=3000),"2000-3000CC",IF(AND(I4775&gt;3000,I4775&lt;=4000),"3000-4000CC",IF(AND(I4775&gt;4000,I4775&lt;=5000),"4000-5000CC",IF(AND(I4775&gt;5000,I4775&lt;=6000),"&gt;5000CC"))))))</f>
        <v>600-1000CC</v>
      </c>
    </row>
    <row r="4776" spans="1:11" x14ac:dyDescent="0.3">
      <c r="A4776">
        <v>2997</v>
      </c>
      <c r="B4776" t="s">
        <v>1273</v>
      </c>
      <c r="C4776" s="10">
        <v>2.16</v>
      </c>
      <c r="D4776" s="3">
        <v>51841</v>
      </c>
      <c r="E4776" t="s">
        <v>12</v>
      </c>
      <c r="F4776" t="s">
        <v>8</v>
      </c>
      <c r="G4776" t="s">
        <v>27</v>
      </c>
      <c r="H4776">
        <v>2016</v>
      </c>
      <c r="I4776">
        <v>998</v>
      </c>
      <c r="J4776" t="s">
        <v>10</v>
      </c>
      <c r="K4776" t="str">
        <f>IF(AND(I4776&gt;600,I4776&lt;=1000),"600-1000CC",IF(AND(I4776&gt;1000,I4776&lt;=2000),"1000-2000CC",IF(AND(I4776&gt;2000,I4776&lt;=3000),"2000-3000CC",IF(AND(I4776&gt;3000,I4776&lt;=4000),"3000-4000CC",IF(AND(I4776&gt;4000,I4776&lt;=5000),"4000-5000CC",IF(AND(I4776&gt;5000,I4776&lt;=6000),"&gt;5000CC"))))))</f>
        <v>600-1000CC</v>
      </c>
    </row>
    <row r="4777" spans="1:11" x14ac:dyDescent="0.3">
      <c r="A4777">
        <v>4845</v>
      </c>
      <c r="B4777" t="s">
        <v>79</v>
      </c>
      <c r="C4777" s="10">
        <v>2.16</v>
      </c>
      <c r="D4777" s="3">
        <v>28037</v>
      </c>
      <c r="E4777" t="s">
        <v>12</v>
      </c>
      <c r="F4777" t="s">
        <v>8</v>
      </c>
      <c r="G4777" t="s">
        <v>9</v>
      </c>
      <c r="H4777">
        <v>2012</v>
      </c>
      <c r="I4777">
        <v>1956</v>
      </c>
      <c r="J4777" t="s">
        <v>10</v>
      </c>
      <c r="K4777" t="str">
        <f>IF(AND(I4777&gt;600,I4777&lt;=1000),"600-1000CC",IF(AND(I4777&gt;1000,I4777&lt;=2000),"1000-2000CC",IF(AND(I4777&gt;2000,I4777&lt;=3000),"2000-3000CC",IF(AND(I4777&gt;3000,I4777&lt;=4000),"3000-4000CC",IF(AND(I4777&gt;4000,I4777&lt;=5000),"4000-5000CC",IF(AND(I4777&gt;5000,I4777&lt;=6000),"&gt;5000CC"))))))</f>
        <v>1000-2000CC</v>
      </c>
    </row>
    <row r="4778" spans="1:11" x14ac:dyDescent="0.3">
      <c r="A4778">
        <v>241</v>
      </c>
      <c r="B4778" t="s">
        <v>232</v>
      </c>
      <c r="C4778" s="10">
        <v>2.15</v>
      </c>
      <c r="D4778" s="3">
        <v>120000</v>
      </c>
      <c r="E4778" t="s">
        <v>12</v>
      </c>
      <c r="F4778" t="s">
        <v>8</v>
      </c>
      <c r="G4778" t="s">
        <v>9</v>
      </c>
      <c r="H4778">
        <v>2011</v>
      </c>
      <c r="I4778">
        <v>998</v>
      </c>
      <c r="J4778" t="s">
        <v>10</v>
      </c>
      <c r="K4778" t="str">
        <f>IF(AND(I4778&gt;600,I4778&lt;=1000),"600-1000CC",IF(AND(I4778&gt;1000,I4778&lt;=2000),"1000-2000CC",IF(AND(I4778&gt;2000,I4778&lt;=3000),"2000-3000CC",IF(AND(I4778&gt;3000,I4778&lt;=4000),"3000-4000CC",IF(AND(I4778&gt;4000,I4778&lt;=5000),"4000-5000CC",IF(AND(I4778&gt;5000,I4778&lt;=6000),"&gt;5000CC"))))))</f>
        <v>600-1000CC</v>
      </c>
    </row>
    <row r="4779" spans="1:11" x14ac:dyDescent="0.3">
      <c r="A4779">
        <v>1872</v>
      </c>
      <c r="B4779" t="s">
        <v>1032</v>
      </c>
      <c r="C4779" s="10">
        <v>2.15</v>
      </c>
      <c r="D4779" s="3">
        <v>70000</v>
      </c>
      <c r="E4779" t="s">
        <v>7</v>
      </c>
      <c r="F4779" t="s">
        <v>8</v>
      </c>
      <c r="G4779" t="s">
        <v>27</v>
      </c>
      <c r="H4779">
        <v>2015</v>
      </c>
      <c r="I4779">
        <v>1984</v>
      </c>
      <c r="J4779" t="s">
        <v>127</v>
      </c>
      <c r="K4779" t="str">
        <f>IF(AND(I4779&gt;600,I4779&lt;=1000),"600-1000CC",IF(AND(I4779&gt;1000,I4779&lt;=2000),"1000-2000CC",IF(AND(I4779&gt;2000,I4779&lt;=3000),"2000-3000CC",IF(AND(I4779&gt;3000,I4779&lt;=4000),"3000-4000CC",IF(AND(I4779&gt;4000,I4779&lt;=5000),"4000-5000CC",IF(AND(I4779&gt;5000,I4779&lt;=6000),"&gt;5000CC"))))))</f>
        <v>1000-2000CC</v>
      </c>
    </row>
    <row r="4780" spans="1:11" x14ac:dyDescent="0.3">
      <c r="A4780">
        <v>2831</v>
      </c>
      <c r="B4780" t="s">
        <v>1359</v>
      </c>
      <c r="C4780" s="10">
        <v>2.15</v>
      </c>
      <c r="D4780" s="3">
        <v>5000</v>
      </c>
      <c r="E4780" t="s">
        <v>12</v>
      </c>
      <c r="F4780" t="s">
        <v>8</v>
      </c>
      <c r="G4780" t="s">
        <v>9</v>
      </c>
      <c r="H4780">
        <v>2018</v>
      </c>
      <c r="I4780">
        <v>1582</v>
      </c>
      <c r="J4780" t="s">
        <v>61</v>
      </c>
      <c r="K4780" t="str">
        <f>IF(AND(I4780&gt;600,I4780&lt;=1000),"600-1000CC",IF(AND(I4780&gt;1000,I4780&lt;=2000),"1000-2000CC",IF(AND(I4780&gt;2000,I4780&lt;=3000),"2000-3000CC",IF(AND(I4780&gt;3000,I4780&lt;=4000),"3000-4000CC",IF(AND(I4780&gt;4000,I4780&lt;=5000),"4000-5000CC",IF(AND(I4780&gt;5000,I4780&lt;=6000),"&gt;5000CC"))))))</f>
        <v>1000-2000CC</v>
      </c>
    </row>
    <row r="4781" spans="1:11" x14ac:dyDescent="0.3">
      <c r="A4781">
        <v>3674</v>
      </c>
      <c r="B4781" t="s">
        <v>1343</v>
      </c>
      <c r="C4781" s="10">
        <v>2.15</v>
      </c>
      <c r="D4781" s="3">
        <v>72000</v>
      </c>
      <c r="E4781" t="s">
        <v>7</v>
      </c>
      <c r="F4781" t="s">
        <v>8</v>
      </c>
      <c r="G4781" t="s">
        <v>9</v>
      </c>
      <c r="H4781">
        <v>2011</v>
      </c>
      <c r="I4781">
        <v>1368</v>
      </c>
      <c r="J4781" t="s">
        <v>10</v>
      </c>
      <c r="K4781" t="str">
        <f>IF(AND(I4781&gt;600,I4781&lt;=1000),"600-1000CC",IF(AND(I4781&gt;1000,I4781&lt;=2000),"1000-2000CC",IF(AND(I4781&gt;2000,I4781&lt;=3000),"2000-3000CC",IF(AND(I4781&gt;3000,I4781&lt;=4000),"3000-4000CC",IF(AND(I4781&gt;4000,I4781&lt;=5000),"4000-5000CC",IF(AND(I4781&gt;5000,I4781&lt;=6000),"&gt;5000CC"))))))</f>
        <v>1000-2000CC</v>
      </c>
    </row>
    <row r="4782" spans="1:11" x14ac:dyDescent="0.3">
      <c r="A4782">
        <v>4376</v>
      </c>
      <c r="B4782" t="s">
        <v>232</v>
      </c>
      <c r="C4782" s="10">
        <v>2.15</v>
      </c>
      <c r="D4782" s="3">
        <v>66081</v>
      </c>
      <c r="E4782" t="s">
        <v>12</v>
      </c>
      <c r="F4782" t="s">
        <v>8</v>
      </c>
      <c r="G4782" t="s">
        <v>9</v>
      </c>
      <c r="H4782">
        <v>2012</v>
      </c>
      <c r="I4782">
        <v>1197</v>
      </c>
      <c r="J4782" t="s">
        <v>10</v>
      </c>
      <c r="K4782" t="str">
        <f>IF(AND(I4782&gt;600,I4782&lt;=1000),"600-1000CC",IF(AND(I4782&gt;1000,I4782&lt;=2000),"1000-2000CC",IF(AND(I4782&gt;2000,I4782&lt;=3000),"2000-3000CC",IF(AND(I4782&gt;3000,I4782&lt;=4000),"3000-4000CC",IF(AND(I4782&gt;4000,I4782&lt;=5000),"4000-5000CC",IF(AND(I4782&gt;5000,I4782&lt;=6000),"&gt;5000CC"))))))</f>
        <v>1000-2000CC</v>
      </c>
    </row>
    <row r="4783" spans="1:11" x14ac:dyDescent="0.3">
      <c r="A4783">
        <v>4640</v>
      </c>
      <c r="B4783" t="s">
        <v>229</v>
      </c>
      <c r="C4783" s="10">
        <v>2.15</v>
      </c>
      <c r="D4783" s="3">
        <v>30130</v>
      </c>
      <c r="E4783" t="s">
        <v>12</v>
      </c>
      <c r="F4783" t="s">
        <v>8</v>
      </c>
      <c r="G4783" t="s">
        <v>27</v>
      </c>
      <c r="H4783">
        <v>2006</v>
      </c>
      <c r="I4783">
        <v>1248</v>
      </c>
      <c r="J4783" t="s">
        <v>61</v>
      </c>
      <c r="K4783" t="str">
        <f>IF(AND(I4783&gt;600,I4783&lt;=1000),"600-1000CC",IF(AND(I4783&gt;1000,I4783&lt;=2000),"1000-2000CC",IF(AND(I4783&gt;2000,I4783&lt;=3000),"2000-3000CC",IF(AND(I4783&gt;3000,I4783&lt;=4000),"3000-4000CC",IF(AND(I4783&gt;4000,I4783&lt;=5000),"4000-5000CC",IF(AND(I4783&gt;5000,I4783&lt;=6000),"&gt;5000CC"))))))</f>
        <v>1000-2000CC</v>
      </c>
    </row>
    <row r="4784" spans="1:11" x14ac:dyDescent="0.3">
      <c r="A4784">
        <v>5113</v>
      </c>
      <c r="B4784" t="s">
        <v>1860</v>
      </c>
      <c r="C4784" s="10">
        <v>2.15</v>
      </c>
      <c r="D4784" s="3">
        <v>60000</v>
      </c>
      <c r="E4784" t="s">
        <v>12</v>
      </c>
      <c r="F4784" t="s">
        <v>8</v>
      </c>
      <c r="G4784" t="s">
        <v>27</v>
      </c>
      <c r="H4784">
        <v>2005</v>
      </c>
      <c r="I4784">
        <v>1298</v>
      </c>
      <c r="J4784" t="s">
        <v>10</v>
      </c>
      <c r="K4784" t="str">
        <f>IF(AND(I4784&gt;600,I4784&lt;=1000),"600-1000CC",IF(AND(I4784&gt;1000,I4784&lt;=2000),"1000-2000CC",IF(AND(I4784&gt;2000,I4784&lt;=3000),"2000-3000CC",IF(AND(I4784&gt;3000,I4784&lt;=4000),"3000-4000CC",IF(AND(I4784&gt;4000,I4784&lt;=5000),"4000-5000CC",IF(AND(I4784&gt;5000,I4784&lt;=6000),"&gt;5000CC"))))))</f>
        <v>1000-2000CC</v>
      </c>
    </row>
    <row r="4785" spans="1:11" x14ac:dyDescent="0.3">
      <c r="A4785">
        <v>5467</v>
      </c>
      <c r="B4785" t="s">
        <v>109</v>
      </c>
      <c r="C4785" s="10">
        <v>2.15</v>
      </c>
      <c r="D4785" s="3">
        <v>70000</v>
      </c>
      <c r="E4785" t="s">
        <v>7</v>
      </c>
      <c r="F4785" t="s">
        <v>8</v>
      </c>
      <c r="G4785" t="s">
        <v>9</v>
      </c>
      <c r="H4785">
        <v>2011</v>
      </c>
      <c r="I4785">
        <v>1991</v>
      </c>
      <c r="J4785" t="s">
        <v>10</v>
      </c>
      <c r="K4785" t="str">
        <f>IF(AND(I4785&gt;600,I4785&lt;=1000),"600-1000CC",IF(AND(I4785&gt;1000,I4785&lt;=2000),"1000-2000CC",IF(AND(I4785&gt;2000,I4785&lt;=3000),"2000-3000CC",IF(AND(I4785&gt;3000,I4785&lt;=4000),"3000-4000CC",IF(AND(I4785&gt;4000,I4785&lt;=5000),"4000-5000CC",IF(AND(I4785&gt;5000,I4785&lt;=6000),"&gt;5000CC"))))))</f>
        <v>1000-2000CC</v>
      </c>
    </row>
    <row r="4786" spans="1:11" x14ac:dyDescent="0.3">
      <c r="A4786">
        <v>4566</v>
      </c>
      <c r="B4786" t="s">
        <v>547</v>
      </c>
      <c r="C4786" s="10">
        <v>2.14</v>
      </c>
      <c r="D4786" s="3">
        <v>138094</v>
      </c>
      <c r="E4786" t="s">
        <v>12</v>
      </c>
      <c r="F4786" t="s">
        <v>8</v>
      </c>
      <c r="G4786" t="s">
        <v>27</v>
      </c>
      <c r="H4786">
        <v>2011</v>
      </c>
      <c r="I4786">
        <v>799</v>
      </c>
      <c r="J4786" t="s">
        <v>10</v>
      </c>
      <c r="K4786" t="str">
        <f>IF(AND(I4786&gt;600,I4786&lt;=1000),"600-1000CC",IF(AND(I4786&gt;1000,I4786&lt;=2000),"1000-2000CC",IF(AND(I4786&gt;2000,I4786&lt;=3000),"2000-3000CC",IF(AND(I4786&gt;3000,I4786&lt;=4000),"3000-4000CC",IF(AND(I4786&gt;4000,I4786&lt;=5000),"4000-5000CC",IF(AND(I4786&gt;5000,I4786&lt;=6000),"&gt;5000CC"))))))</f>
        <v>600-1000CC</v>
      </c>
    </row>
    <row r="4787" spans="1:11" x14ac:dyDescent="0.3">
      <c r="A4787">
        <v>4823</v>
      </c>
      <c r="B4787" t="s">
        <v>109</v>
      </c>
      <c r="C4787" s="10">
        <v>2.14</v>
      </c>
      <c r="D4787" s="3">
        <v>230510</v>
      </c>
      <c r="E4787" t="s">
        <v>7</v>
      </c>
      <c r="F4787" t="s">
        <v>8</v>
      </c>
      <c r="G4787" t="s">
        <v>9</v>
      </c>
      <c r="H4787">
        <v>2011</v>
      </c>
      <c r="I4787">
        <v>1582</v>
      </c>
      <c r="J4787" t="s">
        <v>10</v>
      </c>
      <c r="K4787" t="str">
        <f>IF(AND(I4787&gt;600,I4787&lt;=1000),"600-1000CC",IF(AND(I4787&gt;1000,I4787&lt;=2000),"1000-2000CC",IF(AND(I4787&gt;2000,I4787&lt;=3000),"2000-3000CC",IF(AND(I4787&gt;3000,I4787&lt;=4000),"3000-4000CC",IF(AND(I4787&gt;4000,I4787&lt;=5000),"4000-5000CC",IF(AND(I4787&gt;5000,I4787&lt;=6000),"&gt;5000CC"))))))</f>
        <v>1000-2000CC</v>
      </c>
    </row>
    <row r="4788" spans="1:11" x14ac:dyDescent="0.3">
      <c r="A4788">
        <v>5192</v>
      </c>
      <c r="B4788" t="s">
        <v>247</v>
      </c>
      <c r="C4788" s="10">
        <v>2.14</v>
      </c>
      <c r="D4788" s="3">
        <v>55226</v>
      </c>
      <c r="E4788" t="s">
        <v>12</v>
      </c>
      <c r="F4788" t="s">
        <v>8</v>
      </c>
      <c r="G4788" t="s">
        <v>27</v>
      </c>
      <c r="H4788">
        <v>2011</v>
      </c>
      <c r="I4788">
        <v>1353</v>
      </c>
      <c r="J4788" t="s">
        <v>10</v>
      </c>
      <c r="K4788" t="str">
        <f>IF(AND(I4788&gt;600,I4788&lt;=1000),"600-1000CC",IF(AND(I4788&gt;1000,I4788&lt;=2000),"1000-2000CC",IF(AND(I4788&gt;2000,I4788&lt;=3000),"2000-3000CC",IF(AND(I4788&gt;3000,I4788&lt;=4000),"3000-4000CC",IF(AND(I4788&gt;4000,I4788&lt;=5000),"4000-5000CC",IF(AND(I4788&gt;5000,I4788&lt;=6000),"&gt;5000CC"))))))</f>
        <v>1000-2000CC</v>
      </c>
    </row>
    <row r="4789" spans="1:11" x14ac:dyDescent="0.3">
      <c r="A4789">
        <v>3366</v>
      </c>
      <c r="B4789" t="s">
        <v>1504</v>
      </c>
      <c r="C4789" s="10">
        <v>2.13</v>
      </c>
      <c r="D4789" s="3">
        <v>110000</v>
      </c>
      <c r="E4789" t="s">
        <v>12</v>
      </c>
      <c r="F4789" t="s">
        <v>8</v>
      </c>
      <c r="G4789" t="s">
        <v>27</v>
      </c>
      <c r="H4789">
        <v>2009</v>
      </c>
      <c r="I4789">
        <v>796</v>
      </c>
      <c r="J4789" t="s">
        <v>61</v>
      </c>
      <c r="K4789" t="str">
        <f>IF(AND(I4789&gt;600,I4789&lt;=1000),"600-1000CC",IF(AND(I4789&gt;1000,I4789&lt;=2000),"1000-2000CC",IF(AND(I4789&gt;2000,I4789&lt;=3000),"2000-3000CC",IF(AND(I4789&gt;3000,I4789&lt;=4000),"3000-4000CC",IF(AND(I4789&gt;4000,I4789&lt;=5000),"4000-5000CC",IF(AND(I4789&gt;5000,I4789&lt;=6000),"&gt;5000CC"))))))</f>
        <v>600-1000CC</v>
      </c>
    </row>
    <row r="4790" spans="1:11" x14ac:dyDescent="0.3">
      <c r="A4790">
        <v>3419</v>
      </c>
      <c r="B4790" t="s">
        <v>228</v>
      </c>
      <c r="C4790" s="10">
        <v>2.13</v>
      </c>
      <c r="D4790" s="3">
        <v>112308</v>
      </c>
      <c r="E4790" t="s">
        <v>12</v>
      </c>
      <c r="F4790" t="s">
        <v>8</v>
      </c>
      <c r="G4790" t="s">
        <v>75</v>
      </c>
      <c r="H4790">
        <v>2008</v>
      </c>
      <c r="I4790">
        <v>2199</v>
      </c>
      <c r="J4790" t="s">
        <v>10</v>
      </c>
      <c r="K4790" t="str">
        <f>IF(AND(I4790&gt;600,I4790&lt;=1000),"600-1000CC",IF(AND(I4790&gt;1000,I4790&lt;=2000),"1000-2000CC",IF(AND(I4790&gt;2000,I4790&lt;=3000),"2000-3000CC",IF(AND(I4790&gt;3000,I4790&lt;=4000),"3000-4000CC",IF(AND(I4790&gt;4000,I4790&lt;=5000),"4000-5000CC",IF(AND(I4790&gt;5000,I4790&lt;=6000),"&gt;5000CC"))))))</f>
        <v>2000-3000CC</v>
      </c>
    </row>
    <row r="4791" spans="1:11" x14ac:dyDescent="0.3">
      <c r="A4791">
        <v>3786</v>
      </c>
      <c r="B4791" t="s">
        <v>729</v>
      </c>
      <c r="C4791" s="10">
        <v>2.13</v>
      </c>
      <c r="D4791" s="3">
        <v>73200</v>
      </c>
      <c r="E4791" t="s">
        <v>12</v>
      </c>
      <c r="F4791" t="s">
        <v>8</v>
      </c>
      <c r="G4791" t="s">
        <v>9</v>
      </c>
      <c r="H4791">
        <v>2018</v>
      </c>
      <c r="I4791">
        <v>1493</v>
      </c>
      <c r="J4791" t="s">
        <v>10</v>
      </c>
      <c r="K4791" t="str">
        <f>IF(AND(I4791&gt;600,I4791&lt;=1000),"600-1000CC",IF(AND(I4791&gt;1000,I4791&lt;=2000),"1000-2000CC",IF(AND(I4791&gt;2000,I4791&lt;=3000),"2000-3000CC",IF(AND(I4791&gt;3000,I4791&lt;=4000),"3000-4000CC",IF(AND(I4791&gt;4000,I4791&lt;=5000),"4000-5000CC",IF(AND(I4791&gt;5000,I4791&lt;=6000),"&gt;5000CC"))))))</f>
        <v>1000-2000CC</v>
      </c>
    </row>
    <row r="4792" spans="1:11" x14ac:dyDescent="0.3">
      <c r="A4792">
        <v>4244</v>
      </c>
      <c r="B4792" t="s">
        <v>378</v>
      </c>
      <c r="C4792" s="10">
        <v>2.12</v>
      </c>
      <c r="D4792" s="3">
        <v>43308</v>
      </c>
      <c r="E4792" t="s">
        <v>12</v>
      </c>
      <c r="F4792" t="s">
        <v>8</v>
      </c>
      <c r="G4792" t="s">
        <v>9</v>
      </c>
      <c r="H4792">
        <v>2012</v>
      </c>
      <c r="I4792">
        <v>1997</v>
      </c>
      <c r="J4792" t="s">
        <v>127</v>
      </c>
      <c r="K4792" t="str">
        <f>IF(AND(I4792&gt;600,I4792&lt;=1000),"600-1000CC",IF(AND(I4792&gt;1000,I4792&lt;=2000),"1000-2000CC",IF(AND(I4792&gt;2000,I4792&lt;=3000),"2000-3000CC",IF(AND(I4792&gt;3000,I4792&lt;=4000),"3000-4000CC",IF(AND(I4792&gt;4000,I4792&lt;=5000),"4000-5000CC",IF(AND(I4792&gt;5000,I4792&lt;=6000),"&gt;5000CC"))))))</f>
        <v>1000-2000CC</v>
      </c>
    </row>
    <row r="4793" spans="1:11" x14ac:dyDescent="0.3">
      <c r="A4793">
        <v>224</v>
      </c>
      <c r="B4793" t="s">
        <v>216</v>
      </c>
      <c r="C4793" s="10">
        <v>2.11</v>
      </c>
      <c r="D4793" s="3">
        <v>61000</v>
      </c>
      <c r="E4793" t="s">
        <v>12</v>
      </c>
      <c r="F4793" t="s">
        <v>8</v>
      </c>
      <c r="G4793" t="s">
        <v>9</v>
      </c>
      <c r="H4793">
        <v>2009</v>
      </c>
      <c r="I4793">
        <v>1061</v>
      </c>
      <c r="J4793" t="s">
        <v>10</v>
      </c>
      <c r="K4793" t="str">
        <f>IF(AND(I4793&gt;600,I4793&lt;=1000),"600-1000CC",IF(AND(I4793&gt;1000,I4793&lt;=2000),"1000-2000CC",IF(AND(I4793&gt;2000,I4793&lt;=3000),"2000-3000CC",IF(AND(I4793&gt;3000,I4793&lt;=4000),"3000-4000CC",IF(AND(I4793&gt;4000,I4793&lt;=5000),"4000-5000CC",IF(AND(I4793&gt;5000,I4793&lt;=6000),"&gt;5000CC"))))))</f>
        <v>1000-2000CC</v>
      </c>
    </row>
    <row r="4794" spans="1:11" x14ac:dyDescent="0.3">
      <c r="A4794">
        <v>555</v>
      </c>
      <c r="B4794" t="s">
        <v>470</v>
      </c>
      <c r="C4794" s="10">
        <v>2.11</v>
      </c>
      <c r="D4794" s="3">
        <v>62207</v>
      </c>
      <c r="E4794" t="s">
        <v>12</v>
      </c>
      <c r="F4794" t="s">
        <v>8</v>
      </c>
      <c r="G4794" t="s">
        <v>9</v>
      </c>
      <c r="H4794">
        <v>2013</v>
      </c>
      <c r="I4794">
        <v>1197</v>
      </c>
      <c r="J4794" t="s">
        <v>10</v>
      </c>
      <c r="K4794" t="str">
        <f>IF(AND(I4794&gt;600,I4794&lt;=1000),"600-1000CC",IF(AND(I4794&gt;1000,I4794&lt;=2000),"1000-2000CC",IF(AND(I4794&gt;2000,I4794&lt;=3000),"2000-3000CC",IF(AND(I4794&gt;3000,I4794&lt;=4000),"3000-4000CC",IF(AND(I4794&gt;4000,I4794&lt;=5000),"4000-5000CC",IF(AND(I4794&gt;5000,I4794&lt;=6000),"&gt;5000CC"))))))</f>
        <v>1000-2000CC</v>
      </c>
    </row>
    <row r="4795" spans="1:11" x14ac:dyDescent="0.3">
      <c r="A4795">
        <v>4601</v>
      </c>
      <c r="B4795" t="s">
        <v>1773</v>
      </c>
      <c r="C4795" s="10">
        <v>2.11</v>
      </c>
      <c r="D4795" s="3">
        <v>149636</v>
      </c>
      <c r="E4795" t="s">
        <v>12</v>
      </c>
      <c r="F4795" t="s">
        <v>8</v>
      </c>
      <c r="G4795" t="s">
        <v>75</v>
      </c>
      <c r="H4795">
        <v>2013</v>
      </c>
      <c r="I4795">
        <v>1197</v>
      </c>
      <c r="J4795" t="s">
        <v>10</v>
      </c>
      <c r="K4795" t="str">
        <f>IF(AND(I4795&gt;600,I4795&lt;=1000),"600-1000CC",IF(AND(I4795&gt;1000,I4795&lt;=2000),"1000-2000CC",IF(AND(I4795&gt;2000,I4795&lt;=3000),"2000-3000CC",IF(AND(I4795&gt;3000,I4795&lt;=4000),"3000-4000CC",IF(AND(I4795&gt;4000,I4795&lt;=5000),"4000-5000CC",IF(AND(I4795&gt;5000,I4795&lt;=6000),"&gt;5000CC"))))))</f>
        <v>1000-2000CC</v>
      </c>
    </row>
    <row r="4796" spans="1:11" x14ac:dyDescent="0.3">
      <c r="A4796">
        <v>4911</v>
      </c>
      <c r="B4796" t="s">
        <v>470</v>
      </c>
      <c r="C4796" s="10">
        <v>2.11</v>
      </c>
      <c r="D4796" s="3">
        <v>66737</v>
      </c>
      <c r="E4796" t="s">
        <v>12</v>
      </c>
      <c r="F4796" t="s">
        <v>8</v>
      </c>
      <c r="G4796" t="s">
        <v>27</v>
      </c>
      <c r="H4796">
        <v>2013</v>
      </c>
      <c r="I4796">
        <v>1497</v>
      </c>
      <c r="J4796" t="s">
        <v>10</v>
      </c>
      <c r="K4796" t="str">
        <f>IF(AND(I4796&gt;600,I4796&lt;=1000),"600-1000CC",IF(AND(I4796&gt;1000,I4796&lt;=2000),"1000-2000CC",IF(AND(I4796&gt;2000,I4796&lt;=3000),"2000-3000CC",IF(AND(I4796&gt;3000,I4796&lt;=4000),"3000-4000CC",IF(AND(I4796&gt;4000,I4796&lt;=5000),"4000-5000CC",IF(AND(I4796&gt;5000,I4796&lt;=6000),"&gt;5000CC"))))))</f>
        <v>1000-2000CC</v>
      </c>
    </row>
    <row r="4797" spans="1:11" x14ac:dyDescent="0.3">
      <c r="A4797">
        <v>5193</v>
      </c>
      <c r="B4797" t="s">
        <v>232</v>
      </c>
      <c r="C4797" s="10">
        <v>2.11</v>
      </c>
      <c r="D4797" s="3">
        <v>83436</v>
      </c>
      <c r="E4797" t="s">
        <v>12</v>
      </c>
      <c r="F4797" t="s">
        <v>8</v>
      </c>
      <c r="G4797" t="s">
        <v>27</v>
      </c>
      <c r="H4797">
        <v>2012</v>
      </c>
      <c r="I4797">
        <v>1582</v>
      </c>
      <c r="J4797" t="s">
        <v>10</v>
      </c>
      <c r="K4797" t="str">
        <f>IF(AND(I4797&gt;600,I4797&lt;=1000),"600-1000CC",IF(AND(I4797&gt;1000,I4797&lt;=2000),"1000-2000CC",IF(AND(I4797&gt;2000,I4797&lt;=3000),"2000-3000CC",IF(AND(I4797&gt;3000,I4797&lt;=4000),"3000-4000CC",IF(AND(I4797&gt;4000,I4797&lt;=5000),"4000-5000CC",IF(AND(I4797&gt;5000,I4797&lt;=6000),"&gt;5000CC"))))))</f>
        <v>1000-2000CC</v>
      </c>
    </row>
    <row r="4798" spans="1:11" x14ac:dyDescent="0.3">
      <c r="A4798">
        <v>199</v>
      </c>
      <c r="B4798" t="s">
        <v>193</v>
      </c>
      <c r="C4798" s="10">
        <v>2.1</v>
      </c>
      <c r="D4798" s="3">
        <v>143000</v>
      </c>
      <c r="E4798" t="s">
        <v>7</v>
      </c>
      <c r="F4798" t="s">
        <v>8</v>
      </c>
      <c r="G4798" t="s">
        <v>27</v>
      </c>
      <c r="H4798">
        <v>2011</v>
      </c>
      <c r="I4798">
        <v>1248</v>
      </c>
      <c r="J4798" t="s">
        <v>10</v>
      </c>
      <c r="K4798" t="str">
        <f>IF(AND(I4798&gt;600,I4798&lt;=1000),"600-1000CC",IF(AND(I4798&gt;1000,I4798&lt;=2000),"1000-2000CC",IF(AND(I4798&gt;2000,I4798&lt;=3000),"2000-3000CC",IF(AND(I4798&gt;3000,I4798&lt;=4000),"3000-4000CC",IF(AND(I4798&gt;4000,I4798&lt;=5000),"4000-5000CC",IF(AND(I4798&gt;5000,I4798&lt;=6000),"&gt;5000CC"))))))</f>
        <v>1000-2000CC</v>
      </c>
    </row>
    <row r="4799" spans="1:11" x14ac:dyDescent="0.3">
      <c r="A4799">
        <v>508</v>
      </c>
      <c r="B4799" t="s">
        <v>439</v>
      </c>
      <c r="C4799" s="10">
        <v>2.1</v>
      </c>
      <c r="D4799" s="3">
        <v>60000</v>
      </c>
      <c r="E4799" t="s">
        <v>12</v>
      </c>
      <c r="F4799" t="s">
        <v>8</v>
      </c>
      <c r="G4799" t="s">
        <v>27</v>
      </c>
      <c r="H4799">
        <v>2008</v>
      </c>
      <c r="I4799">
        <v>1498</v>
      </c>
      <c r="J4799" t="s">
        <v>10</v>
      </c>
      <c r="K4799" t="str">
        <f>IF(AND(I4799&gt;600,I4799&lt;=1000),"600-1000CC",IF(AND(I4799&gt;1000,I4799&lt;=2000),"1000-2000CC",IF(AND(I4799&gt;2000,I4799&lt;=3000),"2000-3000CC",IF(AND(I4799&gt;3000,I4799&lt;=4000),"3000-4000CC",IF(AND(I4799&gt;4000,I4799&lt;=5000),"4000-5000CC",IF(AND(I4799&gt;5000,I4799&lt;=6000),"&gt;5000CC"))))))</f>
        <v>1000-2000CC</v>
      </c>
    </row>
    <row r="4800" spans="1:11" x14ac:dyDescent="0.3">
      <c r="A4800">
        <v>1493</v>
      </c>
      <c r="B4800" t="s">
        <v>287</v>
      </c>
      <c r="C4800" s="10">
        <v>2.1</v>
      </c>
      <c r="D4800" s="3">
        <v>18000</v>
      </c>
      <c r="E4800" t="s">
        <v>12</v>
      </c>
      <c r="F4800" t="s">
        <v>8</v>
      </c>
      <c r="G4800" t="s">
        <v>9</v>
      </c>
      <c r="H4800">
        <v>2012</v>
      </c>
      <c r="I4800">
        <v>1198</v>
      </c>
      <c r="J4800" t="s">
        <v>10</v>
      </c>
      <c r="K4800" t="str">
        <f>IF(AND(I4800&gt;600,I4800&lt;=1000),"600-1000CC",IF(AND(I4800&gt;1000,I4800&lt;=2000),"1000-2000CC",IF(AND(I4800&gt;2000,I4800&lt;=3000),"2000-3000CC",IF(AND(I4800&gt;3000,I4800&lt;=4000),"3000-4000CC",IF(AND(I4800&gt;4000,I4800&lt;=5000),"4000-5000CC",IF(AND(I4800&gt;5000,I4800&lt;=6000),"&gt;5000CC"))))))</f>
        <v>1000-2000CC</v>
      </c>
    </row>
    <row r="4801" spans="1:11" x14ac:dyDescent="0.3">
      <c r="A4801">
        <v>1687</v>
      </c>
      <c r="B4801" t="s">
        <v>208</v>
      </c>
      <c r="C4801" s="10">
        <v>2.1</v>
      </c>
      <c r="D4801" s="3">
        <v>70000</v>
      </c>
      <c r="E4801" t="s">
        <v>12</v>
      </c>
      <c r="F4801" t="s">
        <v>8</v>
      </c>
      <c r="G4801" t="s">
        <v>9</v>
      </c>
      <c r="H4801">
        <v>2016</v>
      </c>
      <c r="I4801">
        <v>1242</v>
      </c>
      <c r="J4801" t="s">
        <v>10</v>
      </c>
      <c r="K4801" t="str">
        <f>IF(AND(I4801&gt;600,I4801&lt;=1000),"600-1000CC",IF(AND(I4801&gt;1000,I4801&lt;=2000),"1000-2000CC",IF(AND(I4801&gt;2000,I4801&lt;=3000),"2000-3000CC",IF(AND(I4801&gt;3000,I4801&lt;=4000),"3000-4000CC",IF(AND(I4801&gt;4000,I4801&lt;=5000),"4000-5000CC",IF(AND(I4801&gt;5000,I4801&lt;=6000),"&gt;5000CC"))))))</f>
        <v>1000-2000CC</v>
      </c>
    </row>
    <row r="4802" spans="1:11" x14ac:dyDescent="0.3">
      <c r="A4802">
        <v>1715</v>
      </c>
      <c r="B4802" t="s">
        <v>553</v>
      </c>
      <c r="C4802" s="10">
        <v>2.1</v>
      </c>
      <c r="D4802" s="3">
        <v>109656</v>
      </c>
      <c r="E4802" t="s">
        <v>12</v>
      </c>
      <c r="F4802" t="s">
        <v>8</v>
      </c>
      <c r="G4802" t="s">
        <v>9</v>
      </c>
      <c r="H4802">
        <v>2012</v>
      </c>
      <c r="I4802">
        <v>998</v>
      </c>
      <c r="J4802" t="s">
        <v>10</v>
      </c>
      <c r="K4802" t="str">
        <f>IF(AND(I4802&gt;600,I4802&lt;=1000),"600-1000CC",IF(AND(I4802&gt;1000,I4802&lt;=2000),"1000-2000CC",IF(AND(I4802&gt;2000,I4802&lt;=3000),"2000-3000CC",IF(AND(I4802&gt;3000,I4802&lt;=4000),"3000-4000CC",IF(AND(I4802&gt;4000,I4802&lt;=5000),"4000-5000CC",IF(AND(I4802&gt;5000,I4802&lt;=6000),"&gt;5000CC"))))))</f>
        <v>600-1000CC</v>
      </c>
    </row>
    <row r="4803" spans="1:11" x14ac:dyDescent="0.3">
      <c r="A4803">
        <v>2250</v>
      </c>
      <c r="B4803" t="s">
        <v>829</v>
      </c>
      <c r="C4803" s="10">
        <v>2.1</v>
      </c>
      <c r="D4803" s="3">
        <v>180000</v>
      </c>
      <c r="E4803" t="s">
        <v>7</v>
      </c>
      <c r="F4803" t="s">
        <v>8</v>
      </c>
      <c r="G4803" t="s">
        <v>27</v>
      </c>
      <c r="H4803">
        <v>2012</v>
      </c>
      <c r="I4803">
        <v>1997</v>
      </c>
      <c r="J4803" t="s">
        <v>10</v>
      </c>
      <c r="K4803" t="str">
        <f>IF(AND(I4803&gt;600,I4803&lt;=1000),"600-1000CC",IF(AND(I4803&gt;1000,I4803&lt;=2000),"1000-2000CC",IF(AND(I4803&gt;2000,I4803&lt;=3000),"2000-3000CC",IF(AND(I4803&gt;3000,I4803&lt;=4000),"3000-4000CC",IF(AND(I4803&gt;4000,I4803&lt;=5000),"4000-5000CC",IF(AND(I4803&gt;5000,I4803&lt;=6000),"&gt;5000CC"))))))</f>
        <v>1000-2000CC</v>
      </c>
    </row>
    <row r="4804" spans="1:11" x14ac:dyDescent="0.3">
      <c r="A4804">
        <v>2414</v>
      </c>
      <c r="B4804" t="s">
        <v>564</v>
      </c>
      <c r="C4804" s="10">
        <v>2.1</v>
      </c>
      <c r="D4804" s="3">
        <v>117000</v>
      </c>
      <c r="E4804" t="s">
        <v>12</v>
      </c>
      <c r="F4804" t="s">
        <v>8</v>
      </c>
      <c r="G4804" t="s">
        <v>9</v>
      </c>
      <c r="H4804">
        <v>2009</v>
      </c>
      <c r="I4804">
        <v>1493</v>
      </c>
      <c r="J4804" t="s">
        <v>10</v>
      </c>
      <c r="K4804" t="str">
        <f>IF(AND(I4804&gt;600,I4804&lt;=1000),"600-1000CC",IF(AND(I4804&gt;1000,I4804&lt;=2000),"1000-2000CC",IF(AND(I4804&gt;2000,I4804&lt;=3000),"2000-3000CC",IF(AND(I4804&gt;3000,I4804&lt;=4000),"3000-4000CC",IF(AND(I4804&gt;4000,I4804&lt;=5000),"4000-5000CC",IF(AND(I4804&gt;5000,I4804&lt;=6000),"&gt;5000CC"))))))</f>
        <v>1000-2000CC</v>
      </c>
    </row>
    <row r="4805" spans="1:11" x14ac:dyDescent="0.3">
      <c r="A4805">
        <v>2483</v>
      </c>
      <c r="B4805" t="s">
        <v>46</v>
      </c>
      <c r="C4805" s="10">
        <v>2.1</v>
      </c>
      <c r="D4805" s="3">
        <v>45000</v>
      </c>
      <c r="E4805" t="s">
        <v>12</v>
      </c>
      <c r="F4805" t="s">
        <v>8</v>
      </c>
      <c r="G4805" t="s">
        <v>9</v>
      </c>
      <c r="H4805">
        <v>2014</v>
      </c>
      <c r="I4805">
        <v>1198</v>
      </c>
      <c r="J4805" t="s">
        <v>10</v>
      </c>
      <c r="K4805" t="str">
        <f>IF(AND(I4805&gt;600,I4805&lt;=1000),"600-1000CC",IF(AND(I4805&gt;1000,I4805&lt;=2000),"1000-2000CC",IF(AND(I4805&gt;2000,I4805&lt;=3000),"2000-3000CC",IF(AND(I4805&gt;3000,I4805&lt;=4000),"3000-4000CC",IF(AND(I4805&gt;4000,I4805&lt;=5000),"4000-5000CC",IF(AND(I4805&gt;5000,I4805&lt;=6000),"&gt;5000CC"))))))</f>
        <v>1000-2000CC</v>
      </c>
    </row>
    <row r="4806" spans="1:11" x14ac:dyDescent="0.3">
      <c r="A4806">
        <v>2659</v>
      </c>
      <c r="B4806" t="s">
        <v>598</v>
      </c>
      <c r="C4806" s="10">
        <v>2.1</v>
      </c>
      <c r="D4806" s="3">
        <v>67640</v>
      </c>
      <c r="E4806" t="s">
        <v>12</v>
      </c>
      <c r="F4806" t="s">
        <v>8</v>
      </c>
      <c r="G4806" t="s">
        <v>9</v>
      </c>
      <c r="H4806">
        <v>2012</v>
      </c>
      <c r="I4806">
        <v>796</v>
      </c>
      <c r="J4806" t="s">
        <v>10</v>
      </c>
      <c r="K4806" t="str">
        <f>IF(AND(I4806&gt;600,I4806&lt;=1000),"600-1000CC",IF(AND(I4806&gt;1000,I4806&lt;=2000),"1000-2000CC",IF(AND(I4806&gt;2000,I4806&lt;=3000),"2000-3000CC",IF(AND(I4806&gt;3000,I4806&lt;=4000),"3000-4000CC",IF(AND(I4806&gt;4000,I4806&lt;=5000),"4000-5000CC",IF(AND(I4806&gt;5000,I4806&lt;=6000),"&gt;5000CC"))))))</f>
        <v>600-1000CC</v>
      </c>
    </row>
    <row r="4807" spans="1:11" x14ac:dyDescent="0.3">
      <c r="A4807">
        <v>2694</v>
      </c>
      <c r="B4807" t="s">
        <v>1315</v>
      </c>
      <c r="C4807" s="10">
        <v>2.1</v>
      </c>
      <c r="D4807" s="3">
        <v>23907</v>
      </c>
      <c r="E4807" t="s">
        <v>7</v>
      </c>
      <c r="F4807" t="s">
        <v>8</v>
      </c>
      <c r="G4807" t="s">
        <v>27</v>
      </c>
      <c r="H4807">
        <v>2013</v>
      </c>
      <c r="I4807">
        <v>1198</v>
      </c>
      <c r="J4807" t="s">
        <v>10</v>
      </c>
      <c r="K4807" t="str">
        <f>IF(AND(I4807&gt;600,I4807&lt;=1000),"600-1000CC",IF(AND(I4807&gt;1000,I4807&lt;=2000),"1000-2000CC",IF(AND(I4807&gt;2000,I4807&lt;=3000),"2000-3000CC",IF(AND(I4807&gt;3000,I4807&lt;=4000),"3000-4000CC",IF(AND(I4807&gt;4000,I4807&lt;=5000),"4000-5000CC",IF(AND(I4807&gt;5000,I4807&lt;=6000),"&gt;5000CC"))))))</f>
        <v>1000-2000CC</v>
      </c>
    </row>
    <row r="4808" spans="1:11" x14ac:dyDescent="0.3">
      <c r="A4808">
        <v>2830</v>
      </c>
      <c r="B4808" t="s">
        <v>484</v>
      </c>
      <c r="C4808" s="10">
        <v>2.1</v>
      </c>
      <c r="D4808" s="3">
        <v>100000</v>
      </c>
      <c r="E4808" t="s">
        <v>12</v>
      </c>
      <c r="F4808" t="s">
        <v>8</v>
      </c>
      <c r="G4808" t="s">
        <v>75</v>
      </c>
      <c r="H4808">
        <v>2012</v>
      </c>
      <c r="I4808">
        <v>796</v>
      </c>
      <c r="J4808" t="s">
        <v>61</v>
      </c>
      <c r="K4808" t="str">
        <f>IF(AND(I4808&gt;600,I4808&lt;=1000),"600-1000CC",IF(AND(I4808&gt;1000,I4808&lt;=2000),"1000-2000CC",IF(AND(I4808&gt;2000,I4808&lt;=3000),"2000-3000CC",IF(AND(I4808&gt;3000,I4808&lt;=4000),"3000-4000CC",IF(AND(I4808&gt;4000,I4808&lt;=5000),"4000-5000CC",IF(AND(I4808&gt;5000,I4808&lt;=6000),"&gt;5000CC"))))))</f>
        <v>600-1000CC</v>
      </c>
    </row>
    <row r="4809" spans="1:11" x14ac:dyDescent="0.3">
      <c r="A4809">
        <v>2832</v>
      </c>
      <c r="B4809" t="s">
        <v>484</v>
      </c>
      <c r="C4809" s="10">
        <v>2.1</v>
      </c>
      <c r="D4809" s="3">
        <v>100000</v>
      </c>
      <c r="E4809" t="s">
        <v>12</v>
      </c>
      <c r="F4809" t="s">
        <v>8</v>
      </c>
      <c r="G4809" t="s">
        <v>75</v>
      </c>
      <c r="H4809">
        <v>2012</v>
      </c>
      <c r="I4809">
        <v>1199</v>
      </c>
      <c r="J4809" t="s">
        <v>10</v>
      </c>
      <c r="K4809" t="str">
        <f>IF(AND(I4809&gt;600,I4809&lt;=1000),"600-1000CC",IF(AND(I4809&gt;1000,I4809&lt;=2000),"1000-2000CC",IF(AND(I4809&gt;2000,I4809&lt;=3000),"2000-3000CC",IF(AND(I4809&gt;3000,I4809&lt;=4000),"3000-4000CC",IF(AND(I4809&gt;4000,I4809&lt;=5000),"4000-5000CC",IF(AND(I4809&gt;5000,I4809&lt;=6000),"&gt;5000CC"))))))</f>
        <v>1000-2000CC</v>
      </c>
    </row>
    <row r="4810" spans="1:11" x14ac:dyDescent="0.3">
      <c r="A4810">
        <v>3333</v>
      </c>
      <c r="B4810" t="s">
        <v>494</v>
      </c>
      <c r="C4810" s="10">
        <v>2.1</v>
      </c>
      <c r="D4810" s="3">
        <v>110000</v>
      </c>
      <c r="E4810" t="s">
        <v>12</v>
      </c>
      <c r="F4810" t="s">
        <v>8</v>
      </c>
      <c r="G4810" t="s">
        <v>244</v>
      </c>
      <c r="H4810">
        <v>2011</v>
      </c>
      <c r="I4810">
        <v>1197</v>
      </c>
      <c r="J4810" t="s">
        <v>10</v>
      </c>
      <c r="K4810" t="str">
        <f>IF(AND(I4810&gt;600,I4810&lt;=1000),"600-1000CC",IF(AND(I4810&gt;1000,I4810&lt;=2000),"1000-2000CC",IF(AND(I4810&gt;2000,I4810&lt;=3000),"2000-3000CC",IF(AND(I4810&gt;3000,I4810&lt;=4000),"3000-4000CC",IF(AND(I4810&gt;4000,I4810&lt;=5000),"4000-5000CC",IF(AND(I4810&gt;5000,I4810&lt;=6000),"&gt;5000CC"))))))</f>
        <v>1000-2000CC</v>
      </c>
    </row>
    <row r="4811" spans="1:11" x14ac:dyDescent="0.3">
      <c r="A4811">
        <v>3357</v>
      </c>
      <c r="B4811" t="s">
        <v>448</v>
      </c>
      <c r="C4811" s="10">
        <v>2.1</v>
      </c>
      <c r="D4811" s="3">
        <v>70000</v>
      </c>
      <c r="E4811" t="s">
        <v>12</v>
      </c>
      <c r="F4811" t="s">
        <v>8</v>
      </c>
      <c r="G4811" t="s">
        <v>244</v>
      </c>
      <c r="H4811">
        <v>2011</v>
      </c>
      <c r="I4811">
        <v>1298</v>
      </c>
      <c r="J4811" t="s">
        <v>10</v>
      </c>
      <c r="K4811" t="str">
        <f>IF(AND(I4811&gt;600,I4811&lt;=1000),"600-1000CC",IF(AND(I4811&gt;1000,I4811&lt;=2000),"1000-2000CC",IF(AND(I4811&gt;2000,I4811&lt;=3000),"2000-3000CC",IF(AND(I4811&gt;3000,I4811&lt;=4000),"3000-4000CC",IF(AND(I4811&gt;4000,I4811&lt;=5000),"4000-5000CC",IF(AND(I4811&gt;5000,I4811&lt;=6000),"&gt;5000CC"))))))</f>
        <v>1000-2000CC</v>
      </c>
    </row>
    <row r="4812" spans="1:11" x14ac:dyDescent="0.3">
      <c r="A4812">
        <v>3464</v>
      </c>
      <c r="B4812" t="s">
        <v>1072</v>
      </c>
      <c r="C4812" s="10">
        <v>2.1</v>
      </c>
      <c r="D4812" s="3">
        <v>19844</v>
      </c>
      <c r="E4812" t="s">
        <v>12</v>
      </c>
      <c r="F4812" t="s">
        <v>8</v>
      </c>
      <c r="G4812" t="s">
        <v>9</v>
      </c>
      <c r="H4812">
        <v>2008</v>
      </c>
      <c r="I4812">
        <v>1498</v>
      </c>
      <c r="J4812" t="s">
        <v>10</v>
      </c>
      <c r="K4812" t="str">
        <f>IF(AND(I4812&gt;600,I4812&lt;=1000),"600-1000CC",IF(AND(I4812&gt;1000,I4812&lt;=2000),"1000-2000CC",IF(AND(I4812&gt;2000,I4812&lt;=3000),"2000-3000CC",IF(AND(I4812&gt;3000,I4812&lt;=4000),"3000-4000CC",IF(AND(I4812&gt;4000,I4812&lt;=5000),"4000-5000CC",IF(AND(I4812&gt;5000,I4812&lt;=6000),"&gt;5000CC"))))))</f>
        <v>1000-2000CC</v>
      </c>
    </row>
    <row r="4813" spans="1:11" x14ac:dyDescent="0.3">
      <c r="A4813">
        <v>3690</v>
      </c>
      <c r="B4813" t="s">
        <v>47</v>
      </c>
      <c r="C4813" s="10">
        <v>2.1</v>
      </c>
      <c r="D4813" s="3">
        <v>40000</v>
      </c>
      <c r="E4813" t="s">
        <v>12</v>
      </c>
      <c r="F4813" t="s">
        <v>8</v>
      </c>
      <c r="G4813" t="s">
        <v>27</v>
      </c>
      <c r="H4813">
        <v>2016</v>
      </c>
      <c r="I4813">
        <v>1197</v>
      </c>
      <c r="J4813" t="s">
        <v>10</v>
      </c>
      <c r="K4813" t="str">
        <f>IF(AND(I4813&gt;600,I4813&lt;=1000),"600-1000CC",IF(AND(I4813&gt;1000,I4813&lt;=2000),"1000-2000CC",IF(AND(I4813&gt;2000,I4813&lt;=3000),"2000-3000CC",IF(AND(I4813&gt;3000,I4813&lt;=4000),"3000-4000CC",IF(AND(I4813&gt;4000,I4813&lt;=5000),"4000-5000CC",IF(AND(I4813&gt;5000,I4813&lt;=6000),"&gt;5000CC"))))))</f>
        <v>1000-2000CC</v>
      </c>
    </row>
    <row r="4814" spans="1:11" x14ac:dyDescent="0.3">
      <c r="A4814">
        <v>3743</v>
      </c>
      <c r="B4814" t="s">
        <v>495</v>
      </c>
      <c r="C4814" s="10">
        <v>2.1</v>
      </c>
      <c r="D4814" s="3">
        <v>68616</v>
      </c>
      <c r="E4814" t="s">
        <v>242</v>
      </c>
      <c r="F4814" t="s">
        <v>8</v>
      </c>
      <c r="G4814" t="s">
        <v>27</v>
      </c>
      <c r="H4814">
        <v>2012</v>
      </c>
      <c r="I4814">
        <v>1396</v>
      </c>
      <c r="J4814" t="s">
        <v>10</v>
      </c>
      <c r="K4814" t="str">
        <f>IF(AND(I4814&gt;600,I4814&lt;=1000),"600-1000CC",IF(AND(I4814&gt;1000,I4814&lt;=2000),"1000-2000CC",IF(AND(I4814&gt;2000,I4814&lt;=3000),"2000-3000CC",IF(AND(I4814&gt;3000,I4814&lt;=4000),"3000-4000CC",IF(AND(I4814&gt;4000,I4814&lt;=5000),"4000-5000CC",IF(AND(I4814&gt;5000,I4814&lt;=6000),"&gt;5000CC"))))))</f>
        <v>1000-2000CC</v>
      </c>
    </row>
    <row r="4815" spans="1:11" x14ac:dyDescent="0.3">
      <c r="A4815">
        <v>4300</v>
      </c>
      <c r="B4815" t="s">
        <v>1563</v>
      </c>
      <c r="C4815" s="10">
        <v>2.1</v>
      </c>
      <c r="D4815" s="3">
        <v>90300</v>
      </c>
      <c r="E4815" t="s">
        <v>7</v>
      </c>
      <c r="F4815" t="s">
        <v>8</v>
      </c>
      <c r="G4815" t="s">
        <v>9</v>
      </c>
      <c r="H4815">
        <v>2013</v>
      </c>
      <c r="I4815">
        <v>1461</v>
      </c>
      <c r="J4815" t="s">
        <v>10</v>
      </c>
      <c r="K4815" t="str">
        <f>IF(AND(I4815&gt;600,I4815&lt;=1000),"600-1000CC",IF(AND(I4815&gt;1000,I4815&lt;=2000),"1000-2000CC",IF(AND(I4815&gt;2000,I4815&lt;=3000),"2000-3000CC",IF(AND(I4815&gt;3000,I4815&lt;=4000),"3000-4000CC",IF(AND(I4815&gt;4000,I4815&lt;=5000),"4000-5000CC",IF(AND(I4815&gt;5000,I4815&lt;=6000),"&gt;5000CC"))))))</f>
        <v>1000-2000CC</v>
      </c>
    </row>
    <row r="4816" spans="1:11" x14ac:dyDescent="0.3">
      <c r="A4816">
        <v>4649</v>
      </c>
      <c r="B4816" t="s">
        <v>1674</v>
      </c>
      <c r="C4816" s="10">
        <v>2.1</v>
      </c>
      <c r="D4816" s="3">
        <v>70000</v>
      </c>
      <c r="E4816" t="s">
        <v>7</v>
      </c>
      <c r="F4816" t="s">
        <v>8</v>
      </c>
      <c r="G4816" t="s">
        <v>27</v>
      </c>
      <c r="H4816">
        <v>2012</v>
      </c>
      <c r="I4816">
        <v>1196</v>
      </c>
      <c r="J4816" t="s">
        <v>10</v>
      </c>
      <c r="K4816" t="str">
        <f>IF(AND(I4816&gt;600,I4816&lt;=1000),"600-1000CC",IF(AND(I4816&gt;1000,I4816&lt;=2000),"1000-2000CC",IF(AND(I4816&gt;2000,I4816&lt;=3000),"2000-3000CC",IF(AND(I4816&gt;3000,I4816&lt;=4000),"3000-4000CC",IF(AND(I4816&gt;4000,I4816&lt;=5000),"4000-5000CC",IF(AND(I4816&gt;5000,I4816&lt;=6000),"&gt;5000CC"))))))</f>
        <v>1000-2000CC</v>
      </c>
    </row>
    <row r="4817" spans="1:11" x14ac:dyDescent="0.3">
      <c r="A4817">
        <v>5399</v>
      </c>
      <c r="B4817" t="s">
        <v>1905</v>
      </c>
      <c r="C4817" s="10">
        <v>2.1</v>
      </c>
      <c r="D4817" s="3">
        <v>120000</v>
      </c>
      <c r="E4817" t="s">
        <v>7</v>
      </c>
      <c r="F4817" t="s">
        <v>8</v>
      </c>
      <c r="G4817" t="s">
        <v>27</v>
      </c>
      <c r="H4817">
        <v>2013</v>
      </c>
      <c r="I4817">
        <v>1461</v>
      </c>
      <c r="J4817" t="s">
        <v>10</v>
      </c>
      <c r="K4817" t="str">
        <f>IF(AND(I4817&gt;600,I4817&lt;=1000),"600-1000CC",IF(AND(I4817&gt;1000,I4817&lt;=2000),"1000-2000CC",IF(AND(I4817&gt;2000,I4817&lt;=3000),"2000-3000CC",IF(AND(I4817&gt;3000,I4817&lt;=4000),"3000-4000CC",IF(AND(I4817&gt;4000,I4817&lt;=5000),"4000-5000CC",IF(AND(I4817&gt;5000,I4817&lt;=6000),"&gt;5000CC"))))))</f>
        <v>1000-2000CC</v>
      </c>
    </row>
    <row r="4818" spans="1:11" x14ac:dyDescent="0.3">
      <c r="A4818">
        <v>2966</v>
      </c>
      <c r="B4818" t="s">
        <v>308</v>
      </c>
      <c r="C4818" s="10">
        <v>2.09</v>
      </c>
      <c r="D4818" s="3">
        <v>80283</v>
      </c>
      <c r="E4818" t="s">
        <v>12</v>
      </c>
      <c r="F4818" t="s">
        <v>8</v>
      </c>
      <c r="G4818" t="s">
        <v>27</v>
      </c>
      <c r="H4818">
        <v>2011</v>
      </c>
      <c r="I4818">
        <v>1493</v>
      </c>
      <c r="J4818" t="s">
        <v>61</v>
      </c>
      <c r="K4818" t="str">
        <f>IF(AND(I4818&gt;600,I4818&lt;=1000),"600-1000CC",IF(AND(I4818&gt;1000,I4818&lt;=2000),"1000-2000CC",IF(AND(I4818&gt;2000,I4818&lt;=3000),"2000-3000CC",IF(AND(I4818&gt;3000,I4818&lt;=4000),"3000-4000CC",IF(AND(I4818&gt;4000,I4818&lt;=5000),"4000-5000CC",IF(AND(I4818&gt;5000,I4818&lt;=6000),"&gt;5000CC"))))))</f>
        <v>1000-2000CC</v>
      </c>
    </row>
    <row r="4819" spans="1:11" x14ac:dyDescent="0.3">
      <c r="A4819">
        <v>4985</v>
      </c>
      <c r="B4819" t="s">
        <v>1796</v>
      </c>
      <c r="C4819" s="10">
        <v>2.09</v>
      </c>
      <c r="D4819" s="3">
        <v>46400</v>
      </c>
      <c r="E4819" t="s">
        <v>12</v>
      </c>
      <c r="F4819" t="s">
        <v>8</v>
      </c>
      <c r="G4819" t="s">
        <v>9</v>
      </c>
      <c r="H4819">
        <v>2010</v>
      </c>
      <c r="I4819">
        <v>1198</v>
      </c>
      <c r="J4819" t="s">
        <v>10</v>
      </c>
      <c r="K4819" t="str">
        <f>IF(AND(I4819&gt;600,I4819&lt;=1000),"600-1000CC",IF(AND(I4819&gt;1000,I4819&lt;=2000),"1000-2000CC",IF(AND(I4819&gt;2000,I4819&lt;=3000),"2000-3000CC",IF(AND(I4819&gt;3000,I4819&lt;=4000),"3000-4000CC",IF(AND(I4819&gt;4000,I4819&lt;=5000),"4000-5000CC",IF(AND(I4819&gt;5000,I4819&lt;=6000),"&gt;5000CC"))))))</f>
        <v>1000-2000CC</v>
      </c>
    </row>
    <row r="4820" spans="1:11" x14ac:dyDescent="0.3">
      <c r="A4820">
        <v>2745</v>
      </c>
      <c r="B4820" t="s">
        <v>287</v>
      </c>
      <c r="C4820" s="10">
        <v>2.08</v>
      </c>
      <c r="D4820" s="3">
        <v>67967</v>
      </c>
      <c r="E4820" t="s">
        <v>12</v>
      </c>
      <c r="F4820" t="s">
        <v>8</v>
      </c>
      <c r="G4820" t="s">
        <v>75</v>
      </c>
      <c r="H4820">
        <v>2013</v>
      </c>
      <c r="I4820">
        <v>1197</v>
      </c>
      <c r="J4820" t="s">
        <v>10</v>
      </c>
      <c r="K4820" t="str">
        <f>IF(AND(I4820&gt;600,I4820&lt;=1000),"600-1000CC",IF(AND(I4820&gt;1000,I4820&lt;=2000),"1000-2000CC",IF(AND(I4820&gt;2000,I4820&lt;=3000),"2000-3000CC",IF(AND(I4820&gt;3000,I4820&lt;=4000),"3000-4000CC",IF(AND(I4820&gt;4000,I4820&lt;=5000),"4000-5000CC",IF(AND(I4820&gt;5000,I4820&lt;=6000),"&gt;5000CC"))))))</f>
        <v>1000-2000CC</v>
      </c>
    </row>
    <row r="4821" spans="1:11" x14ac:dyDescent="0.3">
      <c r="A4821">
        <v>3954</v>
      </c>
      <c r="B4821" t="s">
        <v>494</v>
      </c>
      <c r="C4821" s="10">
        <v>2.08</v>
      </c>
      <c r="D4821" s="3">
        <v>74337</v>
      </c>
      <c r="E4821" t="s">
        <v>12</v>
      </c>
      <c r="F4821" t="s">
        <v>8</v>
      </c>
      <c r="G4821" t="s">
        <v>9</v>
      </c>
      <c r="H4821">
        <v>2011</v>
      </c>
      <c r="I4821">
        <v>1197</v>
      </c>
      <c r="J4821" t="s">
        <v>10</v>
      </c>
      <c r="K4821" t="str">
        <f>IF(AND(I4821&gt;600,I4821&lt;=1000),"600-1000CC",IF(AND(I4821&gt;1000,I4821&lt;=2000),"1000-2000CC",IF(AND(I4821&gt;2000,I4821&lt;=3000),"2000-3000CC",IF(AND(I4821&gt;3000,I4821&lt;=4000),"3000-4000CC",IF(AND(I4821&gt;4000,I4821&lt;=5000),"4000-5000CC",IF(AND(I4821&gt;5000,I4821&lt;=6000),"&gt;5000CC"))))))</f>
        <v>1000-2000CC</v>
      </c>
    </row>
    <row r="4822" spans="1:11" x14ac:dyDescent="0.3">
      <c r="A4822">
        <v>2668</v>
      </c>
      <c r="B4822" t="s">
        <v>448</v>
      </c>
      <c r="C4822" s="10">
        <v>2.0699999999999998</v>
      </c>
      <c r="D4822" s="3">
        <v>56441</v>
      </c>
      <c r="E4822" t="s">
        <v>12</v>
      </c>
      <c r="F4822" t="s">
        <v>8</v>
      </c>
      <c r="G4822" t="s">
        <v>9</v>
      </c>
      <c r="H4822">
        <v>2011</v>
      </c>
      <c r="I4822">
        <v>1197</v>
      </c>
      <c r="J4822" t="s">
        <v>10</v>
      </c>
      <c r="K4822" t="str">
        <f>IF(AND(I4822&gt;600,I4822&lt;=1000),"600-1000CC",IF(AND(I4822&gt;1000,I4822&lt;=2000),"1000-2000CC",IF(AND(I4822&gt;2000,I4822&lt;=3000),"2000-3000CC",IF(AND(I4822&gt;3000,I4822&lt;=4000),"3000-4000CC",IF(AND(I4822&gt;4000,I4822&lt;=5000),"4000-5000CC",IF(AND(I4822&gt;5000,I4822&lt;=6000),"&gt;5000CC"))))))</f>
        <v>1000-2000CC</v>
      </c>
    </row>
    <row r="4823" spans="1:11" x14ac:dyDescent="0.3">
      <c r="A4823">
        <v>3433</v>
      </c>
      <c r="B4823" t="s">
        <v>109</v>
      </c>
      <c r="C4823" s="10">
        <v>2.0699999999999998</v>
      </c>
      <c r="D4823" s="3">
        <v>89807</v>
      </c>
      <c r="E4823" t="s">
        <v>7</v>
      </c>
      <c r="F4823" t="s">
        <v>8</v>
      </c>
      <c r="G4823" t="s">
        <v>9</v>
      </c>
      <c r="H4823">
        <v>2010</v>
      </c>
      <c r="I4823">
        <v>1396</v>
      </c>
      <c r="J4823" t="s">
        <v>61</v>
      </c>
      <c r="K4823" t="str">
        <f>IF(AND(I4823&gt;600,I4823&lt;=1000),"600-1000CC",IF(AND(I4823&gt;1000,I4823&lt;=2000),"1000-2000CC",IF(AND(I4823&gt;2000,I4823&lt;=3000),"2000-3000CC",IF(AND(I4823&gt;3000,I4823&lt;=4000),"3000-4000CC",IF(AND(I4823&gt;4000,I4823&lt;=5000),"4000-5000CC",IF(AND(I4823&gt;5000,I4823&lt;=6000),"&gt;5000CC"))))))</f>
        <v>1000-2000CC</v>
      </c>
    </row>
    <row r="4824" spans="1:11" x14ac:dyDescent="0.3">
      <c r="A4824">
        <v>3789</v>
      </c>
      <c r="B4824" t="s">
        <v>1046</v>
      </c>
      <c r="C4824" s="10">
        <v>2.0699999999999998</v>
      </c>
      <c r="D4824" s="3">
        <v>55198</v>
      </c>
      <c r="E4824" t="s">
        <v>7</v>
      </c>
      <c r="F4824" t="s">
        <v>8</v>
      </c>
      <c r="G4824" t="s">
        <v>9</v>
      </c>
      <c r="H4824">
        <v>2009</v>
      </c>
      <c r="I4824">
        <v>1462</v>
      </c>
      <c r="J4824" t="s">
        <v>10</v>
      </c>
      <c r="K4824" t="str">
        <f>IF(AND(I4824&gt;600,I4824&lt;=1000),"600-1000CC",IF(AND(I4824&gt;1000,I4824&lt;=2000),"1000-2000CC",IF(AND(I4824&gt;2000,I4824&lt;=3000),"2000-3000CC",IF(AND(I4824&gt;3000,I4824&lt;=4000),"3000-4000CC",IF(AND(I4824&gt;4000,I4824&lt;=5000),"4000-5000CC",IF(AND(I4824&gt;5000,I4824&lt;=6000),"&gt;5000CC"))))))</f>
        <v>1000-2000CC</v>
      </c>
    </row>
    <row r="4825" spans="1:11" x14ac:dyDescent="0.3">
      <c r="A4825">
        <v>4166</v>
      </c>
      <c r="B4825" t="s">
        <v>766</v>
      </c>
      <c r="C4825" s="10">
        <v>2.0699999999999998</v>
      </c>
      <c r="D4825" s="3">
        <v>56141</v>
      </c>
      <c r="E4825" t="s">
        <v>7</v>
      </c>
      <c r="F4825" t="s">
        <v>8</v>
      </c>
      <c r="G4825" t="s">
        <v>27</v>
      </c>
      <c r="H4825">
        <v>2011</v>
      </c>
      <c r="I4825">
        <v>814</v>
      </c>
      <c r="J4825" t="s">
        <v>10</v>
      </c>
      <c r="K4825" t="str">
        <f>IF(AND(I4825&gt;600,I4825&lt;=1000),"600-1000CC",IF(AND(I4825&gt;1000,I4825&lt;=2000),"1000-2000CC",IF(AND(I4825&gt;2000,I4825&lt;=3000),"2000-3000CC",IF(AND(I4825&gt;3000,I4825&lt;=4000),"3000-4000CC",IF(AND(I4825&gt;4000,I4825&lt;=5000),"4000-5000CC",IF(AND(I4825&gt;5000,I4825&lt;=6000),"&gt;5000CC"))))))</f>
        <v>600-1000CC</v>
      </c>
    </row>
    <row r="4826" spans="1:11" x14ac:dyDescent="0.3">
      <c r="A4826">
        <v>4577</v>
      </c>
      <c r="B4826" t="s">
        <v>1722</v>
      </c>
      <c r="C4826" s="10">
        <v>2.0699999999999998</v>
      </c>
      <c r="D4826" s="3">
        <v>47910</v>
      </c>
      <c r="E4826" t="s">
        <v>12</v>
      </c>
      <c r="F4826" t="s">
        <v>8</v>
      </c>
      <c r="G4826" t="s">
        <v>75</v>
      </c>
      <c r="H4826">
        <v>2011</v>
      </c>
      <c r="I4826">
        <v>1248</v>
      </c>
      <c r="J4826" t="s">
        <v>10</v>
      </c>
      <c r="K4826" t="str">
        <f>IF(AND(I4826&gt;600,I4826&lt;=1000),"600-1000CC",IF(AND(I4826&gt;1000,I4826&lt;=2000),"1000-2000CC",IF(AND(I4826&gt;2000,I4826&lt;=3000),"2000-3000CC",IF(AND(I4826&gt;3000,I4826&lt;=4000),"3000-4000CC",IF(AND(I4826&gt;4000,I4826&lt;=5000),"4000-5000CC",IF(AND(I4826&gt;5000,I4826&lt;=6000),"&gt;5000CC"))))))</f>
        <v>1000-2000CC</v>
      </c>
    </row>
    <row r="4827" spans="1:11" x14ac:dyDescent="0.3">
      <c r="A4827">
        <v>3942</v>
      </c>
      <c r="B4827" t="s">
        <v>780</v>
      </c>
      <c r="C4827" s="10">
        <v>2.06</v>
      </c>
      <c r="D4827" s="3">
        <v>116623</v>
      </c>
      <c r="E4827" t="s">
        <v>12</v>
      </c>
      <c r="F4827" t="s">
        <v>8</v>
      </c>
      <c r="G4827" t="s">
        <v>27</v>
      </c>
      <c r="H4827">
        <v>2012</v>
      </c>
      <c r="I4827">
        <v>814</v>
      </c>
      <c r="J4827" t="s">
        <v>10</v>
      </c>
      <c r="K4827" t="str">
        <f>IF(AND(I4827&gt;600,I4827&lt;=1000),"600-1000CC",IF(AND(I4827&gt;1000,I4827&lt;=2000),"1000-2000CC",IF(AND(I4827&gt;2000,I4827&lt;=3000),"2000-3000CC",IF(AND(I4827&gt;3000,I4827&lt;=4000),"3000-4000CC",IF(AND(I4827&gt;4000,I4827&lt;=5000),"4000-5000CC",IF(AND(I4827&gt;5000,I4827&lt;=6000),"&gt;5000CC"))))))</f>
        <v>600-1000CC</v>
      </c>
    </row>
    <row r="4828" spans="1:11" x14ac:dyDescent="0.3">
      <c r="A4828">
        <v>5042</v>
      </c>
      <c r="B4828" t="s">
        <v>89</v>
      </c>
      <c r="C4828" s="10">
        <v>2.06</v>
      </c>
      <c r="D4828" s="3">
        <v>83061</v>
      </c>
      <c r="E4828" t="s">
        <v>12</v>
      </c>
      <c r="F4828" t="s">
        <v>8</v>
      </c>
      <c r="G4828" t="s">
        <v>75</v>
      </c>
      <c r="H4828">
        <v>2012</v>
      </c>
      <c r="I4828">
        <v>1061</v>
      </c>
      <c r="J4828" t="s">
        <v>10</v>
      </c>
      <c r="K4828" t="str">
        <f>IF(AND(I4828&gt;600,I4828&lt;=1000),"600-1000CC",IF(AND(I4828&gt;1000,I4828&lt;=2000),"1000-2000CC",IF(AND(I4828&gt;2000,I4828&lt;=3000),"2000-3000CC",IF(AND(I4828&gt;3000,I4828&lt;=4000),"3000-4000CC",IF(AND(I4828&gt;4000,I4828&lt;=5000),"4000-5000CC",IF(AND(I4828&gt;5000,I4828&lt;=6000),"&gt;5000CC"))))))</f>
        <v>1000-2000CC</v>
      </c>
    </row>
    <row r="4829" spans="1:11" x14ac:dyDescent="0.3">
      <c r="A4829">
        <v>3155</v>
      </c>
      <c r="B4829" t="s">
        <v>399</v>
      </c>
      <c r="C4829" s="10">
        <v>2.0499999999999998</v>
      </c>
      <c r="D4829" s="3">
        <v>80000</v>
      </c>
      <c r="E4829" t="s">
        <v>12</v>
      </c>
      <c r="F4829" t="s">
        <v>8</v>
      </c>
      <c r="G4829" t="s">
        <v>75</v>
      </c>
      <c r="H4829">
        <v>2015</v>
      </c>
      <c r="I4829">
        <v>999</v>
      </c>
      <c r="J4829" t="s">
        <v>61</v>
      </c>
      <c r="K4829" t="str">
        <f>IF(AND(I4829&gt;600,I4829&lt;=1000),"600-1000CC",IF(AND(I4829&gt;1000,I4829&lt;=2000),"1000-2000CC",IF(AND(I4829&gt;2000,I4829&lt;=3000),"2000-3000CC",IF(AND(I4829&gt;3000,I4829&lt;=4000),"3000-4000CC",IF(AND(I4829&gt;4000,I4829&lt;=5000),"4000-5000CC",IF(AND(I4829&gt;5000,I4829&lt;=6000),"&gt;5000CC"))))))</f>
        <v>600-1000CC</v>
      </c>
    </row>
    <row r="4830" spans="1:11" x14ac:dyDescent="0.3">
      <c r="A4830">
        <v>4339</v>
      </c>
      <c r="B4830" t="s">
        <v>968</v>
      </c>
      <c r="C4830" s="10">
        <v>2.0499999999999998</v>
      </c>
      <c r="D4830" s="3">
        <v>76634</v>
      </c>
      <c r="E4830" t="s">
        <v>12</v>
      </c>
      <c r="F4830" t="s">
        <v>8</v>
      </c>
      <c r="G4830" t="s">
        <v>27</v>
      </c>
      <c r="H4830">
        <v>2010</v>
      </c>
      <c r="I4830">
        <v>796</v>
      </c>
      <c r="J4830" t="s">
        <v>10</v>
      </c>
      <c r="K4830" t="str">
        <f>IF(AND(I4830&gt;600,I4830&lt;=1000),"600-1000CC",IF(AND(I4830&gt;1000,I4830&lt;=2000),"1000-2000CC",IF(AND(I4830&gt;2000,I4830&lt;=3000),"2000-3000CC",IF(AND(I4830&gt;3000,I4830&lt;=4000),"3000-4000CC",IF(AND(I4830&gt;4000,I4830&lt;=5000),"4000-5000CC",IF(AND(I4830&gt;5000,I4830&lt;=6000),"&gt;5000CC"))))))</f>
        <v>600-1000CC</v>
      </c>
    </row>
    <row r="4831" spans="1:11" x14ac:dyDescent="0.3">
      <c r="A4831">
        <v>308</v>
      </c>
      <c r="B4831" t="s">
        <v>46</v>
      </c>
      <c r="C4831" s="10">
        <v>2.04</v>
      </c>
      <c r="D4831" s="3">
        <v>45080</v>
      </c>
      <c r="E4831" t="s">
        <v>12</v>
      </c>
      <c r="F4831" t="s">
        <v>8</v>
      </c>
      <c r="G4831" t="s">
        <v>75</v>
      </c>
      <c r="H4831">
        <v>2015</v>
      </c>
      <c r="I4831">
        <v>796</v>
      </c>
      <c r="J4831" t="s">
        <v>10</v>
      </c>
      <c r="K4831" t="str">
        <f>IF(AND(I4831&gt;600,I4831&lt;=1000),"600-1000CC",IF(AND(I4831&gt;1000,I4831&lt;=2000),"1000-2000CC",IF(AND(I4831&gt;2000,I4831&lt;=3000),"2000-3000CC",IF(AND(I4831&gt;3000,I4831&lt;=4000),"3000-4000CC",IF(AND(I4831&gt;4000,I4831&lt;=5000),"4000-5000CC",IF(AND(I4831&gt;5000,I4831&lt;=6000),"&gt;5000CC"))))))</f>
        <v>600-1000CC</v>
      </c>
    </row>
    <row r="4832" spans="1:11" x14ac:dyDescent="0.3">
      <c r="A4832">
        <v>3403</v>
      </c>
      <c r="B4832" t="s">
        <v>547</v>
      </c>
      <c r="C4832" s="10">
        <v>2.04</v>
      </c>
      <c r="D4832" s="3">
        <v>30056</v>
      </c>
      <c r="E4832" t="s">
        <v>12</v>
      </c>
      <c r="F4832" t="s">
        <v>8</v>
      </c>
      <c r="G4832" t="s">
        <v>27</v>
      </c>
      <c r="H4832">
        <v>2011</v>
      </c>
      <c r="I4832">
        <v>814</v>
      </c>
      <c r="J4832" t="s">
        <v>61</v>
      </c>
      <c r="K4832" t="str">
        <f>IF(AND(I4832&gt;600,I4832&lt;=1000),"600-1000CC",IF(AND(I4832&gt;1000,I4832&lt;=2000),"1000-2000CC",IF(AND(I4832&gt;2000,I4832&lt;=3000),"2000-3000CC",IF(AND(I4832&gt;3000,I4832&lt;=4000),"3000-4000CC",IF(AND(I4832&gt;4000,I4832&lt;=5000),"4000-5000CC",IF(AND(I4832&gt;5000,I4832&lt;=6000),"&gt;5000CC"))))))</f>
        <v>600-1000CC</v>
      </c>
    </row>
    <row r="4833" spans="1:11" x14ac:dyDescent="0.3">
      <c r="A4833">
        <v>3555</v>
      </c>
      <c r="B4833" t="s">
        <v>1555</v>
      </c>
      <c r="C4833" s="10">
        <v>2.04</v>
      </c>
      <c r="D4833" s="3">
        <v>152308</v>
      </c>
      <c r="E4833" t="s">
        <v>7</v>
      </c>
      <c r="F4833" t="s">
        <v>8</v>
      </c>
      <c r="G4833" t="s">
        <v>9</v>
      </c>
      <c r="H4833">
        <v>2009</v>
      </c>
      <c r="I4833">
        <v>1086</v>
      </c>
      <c r="J4833" t="s">
        <v>10</v>
      </c>
      <c r="K4833" t="str">
        <f>IF(AND(I4833&gt;600,I4833&lt;=1000),"600-1000CC",IF(AND(I4833&gt;1000,I4833&lt;=2000),"1000-2000CC",IF(AND(I4833&gt;2000,I4833&lt;=3000),"2000-3000CC",IF(AND(I4833&gt;3000,I4833&lt;=4000),"3000-4000CC",IF(AND(I4833&gt;4000,I4833&lt;=5000),"4000-5000CC",IF(AND(I4833&gt;5000,I4833&lt;=6000),"&gt;5000CC"))))))</f>
        <v>1000-2000CC</v>
      </c>
    </row>
    <row r="4834" spans="1:11" x14ac:dyDescent="0.3">
      <c r="A4834">
        <v>3560</v>
      </c>
      <c r="B4834" t="s">
        <v>1365</v>
      </c>
      <c r="C4834" s="10">
        <v>2.04</v>
      </c>
      <c r="D4834" s="3">
        <v>223926</v>
      </c>
      <c r="E4834" t="s">
        <v>7</v>
      </c>
      <c r="F4834" t="s">
        <v>8</v>
      </c>
      <c r="G4834" t="s">
        <v>27</v>
      </c>
      <c r="H4834">
        <v>2015</v>
      </c>
      <c r="I4834">
        <v>4367</v>
      </c>
      <c r="J4834" t="s">
        <v>61</v>
      </c>
      <c r="K4834" t="str">
        <f>IF(AND(I4834&gt;600,I4834&lt;=1000),"600-1000CC",IF(AND(I4834&gt;1000,I4834&lt;=2000),"1000-2000CC",IF(AND(I4834&gt;2000,I4834&lt;=3000),"2000-3000CC",IF(AND(I4834&gt;3000,I4834&lt;=4000),"3000-4000CC",IF(AND(I4834&gt;4000,I4834&lt;=5000),"4000-5000CC",IF(AND(I4834&gt;5000,I4834&lt;=6000),"&gt;5000CC"))))))</f>
        <v>4000-5000CC</v>
      </c>
    </row>
    <row r="4835" spans="1:11" x14ac:dyDescent="0.3">
      <c r="A4835">
        <v>5110</v>
      </c>
      <c r="B4835" t="s">
        <v>1343</v>
      </c>
      <c r="C4835" s="10">
        <v>2.04</v>
      </c>
      <c r="D4835" s="3">
        <v>127763</v>
      </c>
      <c r="E4835" t="s">
        <v>7</v>
      </c>
      <c r="F4835" t="s">
        <v>8</v>
      </c>
      <c r="G4835" t="s">
        <v>9</v>
      </c>
      <c r="H4835">
        <v>2011</v>
      </c>
      <c r="I4835">
        <v>1461</v>
      </c>
      <c r="J4835" t="s">
        <v>10</v>
      </c>
      <c r="K4835" t="str">
        <f>IF(AND(I4835&gt;600,I4835&lt;=1000),"600-1000CC",IF(AND(I4835&gt;1000,I4835&lt;=2000),"1000-2000CC",IF(AND(I4835&gt;2000,I4835&lt;=3000),"2000-3000CC",IF(AND(I4835&gt;3000,I4835&lt;=4000),"3000-4000CC",IF(AND(I4835&gt;4000,I4835&lt;=5000),"4000-5000CC",IF(AND(I4835&gt;5000,I4835&lt;=6000),"&gt;5000CC"))))))</f>
        <v>1000-2000CC</v>
      </c>
    </row>
    <row r="4836" spans="1:11" x14ac:dyDescent="0.3">
      <c r="A4836">
        <v>2740</v>
      </c>
      <c r="B4836" t="s">
        <v>1089</v>
      </c>
      <c r="C4836" s="10">
        <v>2.0299999999999998</v>
      </c>
      <c r="D4836" s="3">
        <v>48111</v>
      </c>
      <c r="E4836" t="s">
        <v>12</v>
      </c>
      <c r="F4836" t="s">
        <v>8</v>
      </c>
      <c r="G4836" t="s">
        <v>9</v>
      </c>
      <c r="H4836">
        <v>2013</v>
      </c>
      <c r="I4836">
        <v>1591</v>
      </c>
      <c r="J4836" t="s">
        <v>10</v>
      </c>
      <c r="K4836" t="str">
        <f>IF(AND(I4836&gt;600,I4836&lt;=1000),"600-1000CC",IF(AND(I4836&gt;1000,I4836&lt;=2000),"1000-2000CC",IF(AND(I4836&gt;2000,I4836&lt;=3000),"2000-3000CC",IF(AND(I4836&gt;3000,I4836&lt;=4000),"3000-4000CC",IF(AND(I4836&gt;4000,I4836&lt;=5000),"4000-5000CC",IF(AND(I4836&gt;5000,I4836&lt;=6000),"&gt;5000CC"))))))</f>
        <v>1000-2000CC</v>
      </c>
    </row>
    <row r="4837" spans="1:11" x14ac:dyDescent="0.3">
      <c r="A4837">
        <v>2782</v>
      </c>
      <c r="B4837" t="s">
        <v>475</v>
      </c>
      <c r="C4837" s="10">
        <v>2.02</v>
      </c>
      <c r="D4837" s="3">
        <v>60834</v>
      </c>
      <c r="E4837" t="s">
        <v>7</v>
      </c>
      <c r="F4837" t="s">
        <v>8</v>
      </c>
      <c r="G4837" t="s">
        <v>9</v>
      </c>
      <c r="H4837">
        <v>2012</v>
      </c>
      <c r="I4837">
        <v>1968</v>
      </c>
      <c r="J4837" t="s">
        <v>10</v>
      </c>
      <c r="K4837" t="str">
        <f>IF(AND(I4837&gt;600,I4837&lt;=1000),"600-1000CC",IF(AND(I4837&gt;1000,I4837&lt;=2000),"1000-2000CC",IF(AND(I4837&gt;2000,I4837&lt;=3000),"2000-3000CC",IF(AND(I4837&gt;3000,I4837&lt;=4000),"3000-4000CC",IF(AND(I4837&gt;4000,I4837&lt;=5000),"4000-5000CC",IF(AND(I4837&gt;5000,I4837&lt;=6000),"&gt;5000CC"))))))</f>
        <v>1000-2000CC</v>
      </c>
    </row>
    <row r="4838" spans="1:11" x14ac:dyDescent="0.3">
      <c r="A4838">
        <v>3169</v>
      </c>
      <c r="B4838" t="s">
        <v>101</v>
      </c>
      <c r="C4838" s="10">
        <v>2.02</v>
      </c>
      <c r="D4838" s="3">
        <v>61549</v>
      </c>
      <c r="E4838" t="s">
        <v>7</v>
      </c>
      <c r="F4838" t="s">
        <v>8</v>
      </c>
      <c r="G4838" t="s">
        <v>9</v>
      </c>
      <c r="H4838">
        <v>2014</v>
      </c>
      <c r="I4838">
        <v>1198</v>
      </c>
      <c r="J4838" t="s">
        <v>10</v>
      </c>
      <c r="K4838" t="str">
        <f>IF(AND(I4838&gt;600,I4838&lt;=1000),"600-1000CC",IF(AND(I4838&gt;1000,I4838&lt;=2000),"1000-2000CC",IF(AND(I4838&gt;2000,I4838&lt;=3000),"2000-3000CC",IF(AND(I4838&gt;3000,I4838&lt;=4000),"3000-4000CC",IF(AND(I4838&gt;4000,I4838&lt;=5000),"4000-5000CC",IF(AND(I4838&gt;5000,I4838&lt;=6000),"&gt;5000CC"))))))</f>
        <v>1000-2000CC</v>
      </c>
    </row>
    <row r="4839" spans="1:11" x14ac:dyDescent="0.3">
      <c r="A4839">
        <v>3785</v>
      </c>
      <c r="B4839" t="s">
        <v>46</v>
      </c>
      <c r="C4839" s="10">
        <v>2.02</v>
      </c>
      <c r="D4839" s="3">
        <v>48816</v>
      </c>
      <c r="E4839" t="s">
        <v>12</v>
      </c>
      <c r="F4839" t="s">
        <v>8</v>
      </c>
      <c r="G4839" t="s">
        <v>9</v>
      </c>
      <c r="H4839">
        <v>2015</v>
      </c>
      <c r="I4839">
        <v>1248</v>
      </c>
      <c r="J4839" t="s">
        <v>10</v>
      </c>
      <c r="K4839" t="str">
        <f>IF(AND(I4839&gt;600,I4839&lt;=1000),"600-1000CC",IF(AND(I4839&gt;1000,I4839&lt;=2000),"1000-2000CC",IF(AND(I4839&gt;2000,I4839&lt;=3000),"2000-3000CC",IF(AND(I4839&gt;3000,I4839&lt;=4000),"3000-4000CC",IF(AND(I4839&gt;4000,I4839&lt;=5000),"4000-5000CC",IF(AND(I4839&gt;5000,I4839&lt;=6000),"&gt;5000CC"))))))</f>
        <v>1000-2000CC</v>
      </c>
    </row>
    <row r="4840" spans="1:11" x14ac:dyDescent="0.3">
      <c r="A4840">
        <v>4707</v>
      </c>
      <c r="B4840" t="s">
        <v>1797</v>
      </c>
      <c r="C4840" s="10">
        <v>2.02</v>
      </c>
      <c r="D4840" s="3">
        <v>125403</v>
      </c>
      <c r="E4840" t="s">
        <v>12</v>
      </c>
      <c r="F4840" t="s">
        <v>8</v>
      </c>
      <c r="G4840" t="s">
        <v>75</v>
      </c>
      <c r="H4840">
        <v>2010</v>
      </c>
      <c r="I4840">
        <v>1497</v>
      </c>
      <c r="J4840" t="s">
        <v>10</v>
      </c>
      <c r="K4840" t="str">
        <f>IF(AND(I4840&gt;600,I4840&lt;=1000),"600-1000CC",IF(AND(I4840&gt;1000,I4840&lt;=2000),"1000-2000CC",IF(AND(I4840&gt;2000,I4840&lt;=3000),"2000-3000CC",IF(AND(I4840&gt;3000,I4840&lt;=4000),"3000-4000CC",IF(AND(I4840&gt;4000,I4840&lt;=5000),"4000-5000CC",IF(AND(I4840&gt;5000,I4840&lt;=6000),"&gt;5000CC"))))))</f>
        <v>1000-2000CC</v>
      </c>
    </row>
    <row r="4841" spans="1:11" x14ac:dyDescent="0.3">
      <c r="A4841">
        <v>695</v>
      </c>
      <c r="B4841" t="s">
        <v>247</v>
      </c>
      <c r="C4841" s="10">
        <v>2.0099999999999998</v>
      </c>
      <c r="D4841" s="3">
        <v>72504</v>
      </c>
      <c r="E4841" t="s">
        <v>12</v>
      </c>
      <c r="F4841" t="s">
        <v>8</v>
      </c>
      <c r="G4841" t="s">
        <v>27</v>
      </c>
      <c r="H4841">
        <v>2009</v>
      </c>
      <c r="I4841">
        <v>998</v>
      </c>
      <c r="J4841" t="s">
        <v>10</v>
      </c>
      <c r="K4841" t="str">
        <f>IF(AND(I4841&gt;600,I4841&lt;=1000),"600-1000CC",IF(AND(I4841&gt;1000,I4841&lt;=2000),"1000-2000CC",IF(AND(I4841&gt;2000,I4841&lt;=3000),"2000-3000CC",IF(AND(I4841&gt;3000,I4841&lt;=4000),"3000-4000CC",IF(AND(I4841&gt;4000,I4841&lt;=5000),"4000-5000CC",IF(AND(I4841&gt;5000,I4841&lt;=6000),"&gt;5000CC"))))))</f>
        <v>600-1000CC</v>
      </c>
    </row>
    <row r="4842" spans="1:11" x14ac:dyDescent="0.3">
      <c r="A4842">
        <v>2973</v>
      </c>
      <c r="B4842" t="s">
        <v>37</v>
      </c>
      <c r="C4842" s="10">
        <v>2.0099999999999998</v>
      </c>
      <c r="D4842" s="3">
        <v>111556</v>
      </c>
      <c r="E4842" t="s">
        <v>12</v>
      </c>
      <c r="F4842" t="s">
        <v>8</v>
      </c>
      <c r="G4842" t="s">
        <v>27</v>
      </c>
      <c r="H4842">
        <v>2015</v>
      </c>
      <c r="I4842">
        <v>1197</v>
      </c>
      <c r="J4842" t="s">
        <v>10</v>
      </c>
      <c r="K4842" t="str">
        <f>IF(AND(I4842&gt;600,I4842&lt;=1000),"600-1000CC",IF(AND(I4842&gt;1000,I4842&lt;=2000),"1000-2000CC",IF(AND(I4842&gt;2000,I4842&lt;=3000),"2000-3000CC",IF(AND(I4842&gt;3000,I4842&lt;=4000),"3000-4000CC",IF(AND(I4842&gt;4000,I4842&lt;=5000),"4000-5000CC",IF(AND(I4842&gt;5000,I4842&lt;=6000),"&gt;5000CC"))))))</f>
        <v>1000-2000CC</v>
      </c>
    </row>
    <row r="4843" spans="1:11" x14ac:dyDescent="0.3">
      <c r="A4843">
        <v>4169</v>
      </c>
      <c r="B4843" t="s">
        <v>45</v>
      </c>
      <c r="C4843" s="10">
        <v>2.0099999999999998</v>
      </c>
      <c r="D4843" s="3">
        <v>67062</v>
      </c>
      <c r="E4843" t="s">
        <v>12</v>
      </c>
      <c r="F4843" t="s">
        <v>8</v>
      </c>
      <c r="G4843" t="s">
        <v>27</v>
      </c>
      <c r="H4843">
        <v>2015</v>
      </c>
      <c r="I4843">
        <v>2143</v>
      </c>
      <c r="J4843" t="s">
        <v>10</v>
      </c>
      <c r="K4843" t="str">
        <f>IF(AND(I4843&gt;600,I4843&lt;=1000),"600-1000CC",IF(AND(I4843&gt;1000,I4843&lt;=2000),"1000-2000CC",IF(AND(I4843&gt;2000,I4843&lt;=3000),"2000-3000CC",IF(AND(I4843&gt;3000,I4843&lt;=4000),"3000-4000CC",IF(AND(I4843&gt;4000,I4843&lt;=5000),"4000-5000CC",IF(AND(I4843&gt;5000,I4843&lt;=6000),"&gt;5000CC"))))))</f>
        <v>2000-3000CC</v>
      </c>
    </row>
    <row r="4844" spans="1:11" x14ac:dyDescent="0.3">
      <c r="A4844">
        <v>4310</v>
      </c>
      <c r="B4844" t="s">
        <v>240</v>
      </c>
      <c r="C4844" s="10">
        <v>2.0099999999999998</v>
      </c>
      <c r="D4844" s="3">
        <v>54858</v>
      </c>
      <c r="E4844" t="s">
        <v>12</v>
      </c>
      <c r="F4844" t="s">
        <v>8</v>
      </c>
      <c r="G4844" t="s">
        <v>27</v>
      </c>
      <c r="H4844">
        <v>2012</v>
      </c>
      <c r="I4844">
        <v>1462</v>
      </c>
      <c r="J4844" t="s">
        <v>10</v>
      </c>
      <c r="K4844" t="str">
        <f>IF(AND(I4844&gt;600,I4844&lt;=1000),"600-1000CC",IF(AND(I4844&gt;1000,I4844&lt;=2000),"1000-2000CC",IF(AND(I4844&gt;2000,I4844&lt;=3000),"2000-3000CC",IF(AND(I4844&gt;3000,I4844&lt;=4000),"3000-4000CC",IF(AND(I4844&gt;4000,I4844&lt;=5000),"4000-5000CC",IF(AND(I4844&gt;5000,I4844&lt;=6000),"&gt;5000CC"))))))</f>
        <v>1000-2000CC</v>
      </c>
    </row>
    <row r="4845" spans="1:11" x14ac:dyDescent="0.3">
      <c r="A4845">
        <v>239</v>
      </c>
      <c r="B4845" t="s">
        <v>230</v>
      </c>
      <c r="C4845" s="10">
        <v>2</v>
      </c>
      <c r="D4845" s="3">
        <v>90000</v>
      </c>
      <c r="E4845" t="s">
        <v>12</v>
      </c>
      <c r="F4845" t="s">
        <v>8</v>
      </c>
      <c r="G4845" t="s">
        <v>27</v>
      </c>
      <c r="H4845">
        <v>2009</v>
      </c>
      <c r="I4845">
        <v>1586</v>
      </c>
      <c r="J4845" t="s">
        <v>10</v>
      </c>
      <c r="K4845" t="str">
        <f>IF(AND(I4845&gt;600,I4845&lt;=1000),"600-1000CC",IF(AND(I4845&gt;1000,I4845&lt;=2000),"1000-2000CC",IF(AND(I4845&gt;2000,I4845&lt;=3000),"2000-3000CC",IF(AND(I4845&gt;3000,I4845&lt;=4000),"3000-4000CC",IF(AND(I4845&gt;4000,I4845&lt;=5000),"4000-5000CC",IF(AND(I4845&gt;5000,I4845&lt;=6000),"&gt;5000CC"))))))</f>
        <v>1000-2000CC</v>
      </c>
    </row>
    <row r="4846" spans="1:11" x14ac:dyDescent="0.3">
      <c r="A4846">
        <v>262</v>
      </c>
      <c r="B4846" t="s">
        <v>249</v>
      </c>
      <c r="C4846" s="10">
        <v>2</v>
      </c>
      <c r="D4846" s="3">
        <v>120000</v>
      </c>
      <c r="E4846" t="s">
        <v>7</v>
      </c>
      <c r="F4846" t="s">
        <v>8</v>
      </c>
      <c r="G4846" t="s">
        <v>75</v>
      </c>
      <c r="H4846">
        <v>2010</v>
      </c>
      <c r="I4846">
        <v>1248</v>
      </c>
      <c r="J4846" t="s">
        <v>10</v>
      </c>
      <c r="K4846" t="str">
        <f>IF(AND(I4846&gt;600,I4846&lt;=1000),"600-1000CC",IF(AND(I4846&gt;1000,I4846&lt;=2000),"1000-2000CC",IF(AND(I4846&gt;2000,I4846&lt;=3000),"2000-3000CC",IF(AND(I4846&gt;3000,I4846&lt;=4000),"3000-4000CC",IF(AND(I4846&gt;4000,I4846&lt;=5000),"4000-5000CC",IF(AND(I4846&gt;5000,I4846&lt;=6000),"&gt;5000CC"))))))</f>
        <v>1000-2000CC</v>
      </c>
    </row>
    <row r="4847" spans="1:11" x14ac:dyDescent="0.3">
      <c r="A4847">
        <v>430</v>
      </c>
      <c r="B4847" t="s">
        <v>376</v>
      </c>
      <c r="C4847" s="10">
        <v>2</v>
      </c>
      <c r="D4847" s="3">
        <v>75000</v>
      </c>
      <c r="E4847" t="s">
        <v>12</v>
      </c>
      <c r="F4847" t="s">
        <v>13</v>
      </c>
      <c r="G4847" t="s">
        <v>27</v>
      </c>
      <c r="H4847">
        <v>2005</v>
      </c>
      <c r="I4847">
        <v>2997</v>
      </c>
      <c r="J4847" t="s">
        <v>10</v>
      </c>
      <c r="K4847" t="str">
        <f>IF(AND(I4847&gt;600,I4847&lt;=1000),"600-1000CC",IF(AND(I4847&gt;1000,I4847&lt;=2000),"1000-2000CC",IF(AND(I4847&gt;2000,I4847&lt;=3000),"2000-3000CC",IF(AND(I4847&gt;3000,I4847&lt;=4000),"3000-4000CC",IF(AND(I4847&gt;4000,I4847&lt;=5000),"4000-5000CC",IF(AND(I4847&gt;5000,I4847&lt;=6000),"&gt;5000CC"))))))</f>
        <v>2000-3000CC</v>
      </c>
    </row>
    <row r="4848" spans="1:11" x14ac:dyDescent="0.3">
      <c r="A4848">
        <v>478</v>
      </c>
      <c r="B4848" t="s">
        <v>417</v>
      </c>
      <c r="C4848" s="10">
        <v>2</v>
      </c>
      <c r="D4848" s="3">
        <v>100000</v>
      </c>
      <c r="E4848" t="s">
        <v>12</v>
      </c>
      <c r="F4848" t="s">
        <v>13</v>
      </c>
      <c r="G4848" t="s">
        <v>244</v>
      </c>
      <c r="H4848">
        <v>2006</v>
      </c>
      <c r="I4848">
        <v>1173</v>
      </c>
      <c r="J4848" t="s">
        <v>10</v>
      </c>
      <c r="K4848" t="str">
        <f>IF(AND(I4848&gt;600,I4848&lt;=1000),"600-1000CC",IF(AND(I4848&gt;1000,I4848&lt;=2000),"1000-2000CC",IF(AND(I4848&gt;2000,I4848&lt;=3000),"2000-3000CC",IF(AND(I4848&gt;3000,I4848&lt;=4000),"3000-4000CC",IF(AND(I4848&gt;4000,I4848&lt;=5000),"4000-5000CC",IF(AND(I4848&gt;5000,I4848&lt;=6000),"&gt;5000CC"))))))</f>
        <v>1000-2000CC</v>
      </c>
    </row>
    <row r="4849" spans="1:11" x14ac:dyDescent="0.3">
      <c r="A4849">
        <v>874</v>
      </c>
      <c r="B4849" t="s">
        <v>503</v>
      </c>
      <c r="C4849" s="10">
        <v>2</v>
      </c>
      <c r="D4849" s="3">
        <v>80000</v>
      </c>
      <c r="E4849" t="s">
        <v>12</v>
      </c>
      <c r="F4849" t="s">
        <v>8</v>
      </c>
      <c r="G4849" t="s">
        <v>244</v>
      </c>
      <c r="H4849">
        <v>2013</v>
      </c>
      <c r="I4849">
        <v>1197</v>
      </c>
      <c r="J4849" t="s">
        <v>61</v>
      </c>
      <c r="K4849" t="str">
        <f>IF(AND(I4849&gt;600,I4849&lt;=1000),"600-1000CC",IF(AND(I4849&gt;1000,I4849&lt;=2000),"1000-2000CC",IF(AND(I4849&gt;2000,I4849&lt;=3000),"2000-3000CC",IF(AND(I4849&gt;3000,I4849&lt;=4000),"3000-4000CC",IF(AND(I4849&gt;4000,I4849&lt;=5000),"4000-5000CC",IF(AND(I4849&gt;5000,I4849&lt;=6000),"&gt;5000CC"))))))</f>
        <v>1000-2000CC</v>
      </c>
    </row>
    <row r="4850" spans="1:11" x14ac:dyDescent="0.3">
      <c r="A4850">
        <v>1303</v>
      </c>
      <c r="B4850" t="s">
        <v>508</v>
      </c>
      <c r="C4850" s="10">
        <v>2</v>
      </c>
      <c r="D4850" s="3">
        <v>57000</v>
      </c>
      <c r="E4850" t="s">
        <v>12</v>
      </c>
      <c r="F4850" t="s">
        <v>8</v>
      </c>
      <c r="G4850" t="s">
        <v>9</v>
      </c>
      <c r="H4850">
        <v>2011</v>
      </c>
      <c r="I4850">
        <v>2143</v>
      </c>
      <c r="J4850" t="s">
        <v>10</v>
      </c>
      <c r="K4850" t="str">
        <f>IF(AND(I4850&gt;600,I4850&lt;=1000),"600-1000CC",IF(AND(I4850&gt;1000,I4850&lt;=2000),"1000-2000CC",IF(AND(I4850&gt;2000,I4850&lt;=3000),"2000-3000CC",IF(AND(I4850&gt;3000,I4850&lt;=4000),"3000-4000CC",IF(AND(I4850&gt;4000,I4850&lt;=5000),"4000-5000CC",IF(AND(I4850&gt;5000,I4850&lt;=6000),"&gt;5000CC"))))))</f>
        <v>2000-3000CC</v>
      </c>
    </row>
    <row r="4851" spans="1:11" x14ac:dyDescent="0.3">
      <c r="A4851">
        <v>1884</v>
      </c>
      <c r="B4851" t="s">
        <v>1038</v>
      </c>
      <c r="C4851" s="10">
        <v>2</v>
      </c>
      <c r="D4851" s="3">
        <v>158763</v>
      </c>
      <c r="E4851" t="s">
        <v>7</v>
      </c>
      <c r="F4851" t="s">
        <v>8</v>
      </c>
      <c r="G4851" t="s">
        <v>9</v>
      </c>
      <c r="H4851">
        <v>2012</v>
      </c>
      <c r="I4851">
        <v>2179</v>
      </c>
      <c r="J4851" t="s">
        <v>61</v>
      </c>
      <c r="K4851" t="str">
        <f>IF(AND(I4851&gt;600,I4851&lt;=1000),"600-1000CC",IF(AND(I4851&gt;1000,I4851&lt;=2000),"1000-2000CC",IF(AND(I4851&gt;2000,I4851&lt;=3000),"2000-3000CC",IF(AND(I4851&gt;3000,I4851&lt;=4000),"3000-4000CC",IF(AND(I4851&gt;4000,I4851&lt;=5000),"4000-5000CC",IF(AND(I4851&gt;5000,I4851&lt;=6000),"&gt;5000CC"))))))</f>
        <v>2000-3000CC</v>
      </c>
    </row>
    <row r="4852" spans="1:11" x14ac:dyDescent="0.3">
      <c r="A4852">
        <v>2029</v>
      </c>
      <c r="B4852" t="s">
        <v>1076</v>
      </c>
      <c r="C4852" s="10">
        <v>2</v>
      </c>
      <c r="D4852" s="3">
        <v>175000</v>
      </c>
      <c r="E4852" t="s">
        <v>7</v>
      </c>
      <c r="F4852" t="s">
        <v>8</v>
      </c>
      <c r="G4852" t="s">
        <v>75</v>
      </c>
      <c r="H4852">
        <v>2010</v>
      </c>
      <c r="I4852">
        <v>1493</v>
      </c>
      <c r="J4852" t="s">
        <v>10</v>
      </c>
      <c r="K4852" t="str">
        <f>IF(AND(I4852&gt;600,I4852&lt;=1000),"600-1000CC",IF(AND(I4852&gt;1000,I4852&lt;=2000),"1000-2000CC",IF(AND(I4852&gt;2000,I4852&lt;=3000),"2000-3000CC",IF(AND(I4852&gt;3000,I4852&lt;=4000),"3000-4000CC",IF(AND(I4852&gt;4000,I4852&lt;=5000),"4000-5000CC",IF(AND(I4852&gt;5000,I4852&lt;=6000),"&gt;5000CC"))))))</f>
        <v>1000-2000CC</v>
      </c>
    </row>
    <row r="4853" spans="1:11" x14ac:dyDescent="0.3">
      <c r="A4853">
        <v>2050</v>
      </c>
      <c r="B4853" t="s">
        <v>1090</v>
      </c>
      <c r="C4853" s="10">
        <v>2</v>
      </c>
      <c r="D4853" s="3">
        <v>120000</v>
      </c>
      <c r="E4853" t="s">
        <v>7</v>
      </c>
      <c r="F4853" t="s">
        <v>8</v>
      </c>
      <c r="G4853" t="s">
        <v>244</v>
      </c>
      <c r="H4853">
        <v>2005</v>
      </c>
      <c r="I4853">
        <v>814</v>
      </c>
      <c r="J4853" t="s">
        <v>10</v>
      </c>
      <c r="K4853" t="str">
        <f>IF(AND(I4853&gt;600,I4853&lt;=1000),"600-1000CC",IF(AND(I4853&gt;1000,I4853&lt;=2000),"1000-2000CC",IF(AND(I4853&gt;2000,I4853&lt;=3000),"2000-3000CC",IF(AND(I4853&gt;3000,I4853&lt;=4000),"3000-4000CC",IF(AND(I4853&gt;4000,I4853&lt;=5000),"4000-5000CC",IF(AND(I4853&gt;5000,I4853&lt;=6000),"&gt;5000CC"))))))</f>
        <v>600-1000CC</v>
      </c>
    </row>
    <row r="4854" spans="1:11" x14ac:dyDescent="0.3">
      <c r="A4854">
        <v>2106</v>
      </c>
      <c r="B4854" t="s">
        <v>1114</v>
      </c>
      <c r="C4854" s="10">
        <v>2</v>
      </c>
      <c r="D4854" s="3">
        <v>77000</v>
      </c>
      <c r="E4854" t="s">
        <v>7</v>
      </c>
      <c r="F4854" t="s">
        <v>8</v>
      </c>
      <c r="G4854" t="s">
        <v>9</v>
      </c>
      <c r="H4854">
        <v>2010</v>
      </c>
      <c r="I4854">
        <v>1598</v>
      </c>
      <c r="J4854" t="s">
        <v>10</v>
      </c>
      <c r="K4854" t="str">
        <f>IF(AND(I4854&gt;600,I4854&lt;=1000),"600-1000CC",IF(AND(I4854&gt;1000,I4854&lt;=2000),"1000-2000CC",IF(AND(I4854&gt;2000,I4854&lt;=3000),"2000-3000CC",IF(AND(I4854&gt;3000,I4854&lt;=4000),"3000-4000CC",IF(AND(I4854&gt;4000,I4854&lt;=5000),"4000-5000CC",IF(AND(I4854&gt;5000,I4854&lt;=6000),"&gt;5000CC"))))))</f>
        <v>1000-2000CC</v>
      </c>
    </row>
    <row r="4855" spans="1:11" x14ac:dyDescent="0.3">
      <c r="A4855">
        <v>2823</v>
      </c>
      <c r="B4855" t="s">
        <v>247</v>
      </c>
      <c r="C4855" s="10">
        <v>2</v>
      </c>
      <c r="D4855" s="3">
        <v>60000</v>
      </c>
      <c r="E4855" t="s">
        <v>12</v>
      </c>
      <c r="F4855" t="s">
        <v>8</v>
      </c>
      <c r="G4855" t="s">
        <v>9</v>
      </c>
      <c r="H4855">
        <v>2011</v>
      </c>
      <c r="I4855">
        <v>1197</v>
      </c>
      <c r="J4855" t="s">
        <v>10</v>
      </c>
      <c r="K4855" t="str">
        <f>IF(AND(I4855&gt;600,I4855&lt;=1000),"600-1000CC",IF(AND(I4855&gt;1000,I4855&lt;=2000),"1000-2000CC",IF(AND(I4855&gt;2000,I4855&lt;=3000),"2000-3000CC",IF(AND(I4855&gt;3000,I4855&lt;=4000),"3000-4000CC",IF(AND(I4855&gt;4000,I4855&lt;=5000),"4000-5000CC",IF(AND(I4855&gt;5000,I4855&lt;=6000),"&gt;5000CC"))))))</f>
        <v>1000-2000CC</v>
      </c>
    </row>
    <row r="4856" spans="1:11" x14ac:dyDescent="0.3">
      <c r="A4856">
        <v>2824</v>
      </c>
      <c r="B4856" t="s">
        <v>1357</v>
      </c>
      <c r="C4856" s="10">
        <v>2</v>
      </c>
      <c r="D4856" s="3">
        <v>400000</v>
      </c>
      <c r="E4856" t="s">
        <v>7</v>
      </c>
      <c r="F4856" t="s">
        <v>8</v>
      </c>
      <c r="G4856" t="s">
        <v>9</v>
      </c>
      <c r="H4856">
        <v>2012</v>
      </c>
      <c r="I4856">
        <v>799</v>
      </c>
      <c r="J4856" t="s">
        <v>10</v>
      </c>
      <c r="K4856" t="str">
        <f>IF(AND(I4856&gt;600,I4856&lt;=1000),"600-1000CC",IF(AND(I4856&gt;1000,I4856&lt;=2000),"1000-2000CC",IF(AND(I4856&gt;2000,I4856&lt;=3000),"2000-3000CC",IF(AND(I4856&gt;3000,I4856&lt;=4000),"3000-4000CC",IF(AND(I4856&gt;4000,I4856&lt;=5000),"4000-5000CC",IF(AND(I4856&gt;5000,I4856&lt;=6000),"&gt;5000CC"))))))</f>
        <v>600-1000CC</v>
      </c>
    </row>
    <row r="4857" spans="1:11" x14ac:dyDescent="0.3">
      <c r="A4857">
        <v>2835</v>
      </c>
      <c r="B4857" t="s">
        <v>1360</v>
      </c>
      <c r="C4857" s="7">
        <v>2</v>
      </c>
      <c r="D4857" s="3">
        <v>50000</v>
      </c>
      <c r="E4857" t="s">
        <v>242</v>
      </c>
      <c r="F4857" t="s">
        <v>8</v>
      </c>
      <c r="G4857" t="s">
        <v>393</v>
      </c>
      <c r="H4857">
        <v>2014</v>
      </c>
      <c r="I4857">
        <v>1199</v>
      </c>
      <c r="J4857" t="s">
        <v>10</v>
      </c>
      <c r="K4857" t="str">
        <f>IF(AND(I4857&gt;600,I4857&lt;=1000),"600-1000CC",IF(AND(I4857&gt;1000,I4857&lt;=2000),"1000-2000CC",IF(AND(I4857&gt;2000,I4857&lt;=3000),"2000-3000CC",IF(AND(I4857&gt;3000,I4857&lt;=4000),"3000-4000CC",IF(AND(I4857&gt;4000,I4857&lt;=5000),"4000-5000CC",IF(AND(I4857&gt;5000,I4857&lt;=6000),"&gt;5000CC"))))))</f>
        <v>1000-2000CC</v>
      </c>
    </row>
    <row r="4858" spans="1:11" x14ac:dyDescent="0.3">
      <c r="A4858">
        <v>2863</v>
      </c>
      <c r="B4858" t="s">
        <v>1320</v>
      </c>
      <c r="C4858" s="10">
        <v>2</v>
      </c>
      <c r="D4858" s="3">
        <v>100000</v>
      </c>
      <c r="E4858" t="s">
        <v>12</v>
      </c>
      <c r="F4858" t="s">
        <v>8</v>
      </c>
      <c r="G4858" t="s">
        <v>9</v>
      </c>
      <c r="H4858">
        <v>2010</v>
      </c>
      <c r="I4858">
        <v>998</v>
      </c>
      <c r="J4858" t="s">
        <v>10</v>
      </c>
      <c r="K4858" t="str">
        <f>IF(AND(I4858&gt;600,I4858&lt;=1000),"600-1000CC",IF(AND(I4858&gt;1000,I4858&lt;=2000),"1000-2000CC",IF(AND(I4858&gt;2000,I4858&lt;=3000),"2000-3000CC",IF(AND(I4858&gt;3000,I4858&lt;=4000),"3000-4000CC",IF(AND(I4858&gt;4000,I4858&lt;=5000),"4000-5000CC",IF(AND(I4858&gt;5000,I4858&lt;=6000),"&gt;5000CC"))))))</f>
        <v>600-1000CC</v>
      </c>
    </row>
    <row r="4859" spans="1:11" x14ac:dyDescent="0.3">
      <c r="A4859">
        <v>2874</v>
      </c>
      <c r="B4859" t="s">
        <v>1370</v>
      </c>
      <c r="C4859" s="10">
        <v>2</v>
      </c>
      <c r="D4859" s="3">
        <v>146000</v>
      </c>
      <c r="E4859" t="s">
        <v>7</v>
      </c>
      <c r="F4859" t="s">
        <v>8</v>
      </c>
      <c r="G4859" t="s">
        <v>244</v>
      </c>
      <c r="H4859">
        <v>2012</v>
      </c>
      <c r="I4859">
        <v>1498</v>
      </c>
      <c r="J4859" t="s">
        <v>10</v>
      </c>
      <c r="K4859" t="str">
        <f>IF(AND(I4859&gt;600,I4859&lt;=1000),"600-1000CC",IF(AND(I4859&gt;1000,I4859&lt;=2000),"1000-2000CC",IF(AND(I4859&gt;2000,I4859&lt;=3000),"2000-3000CC",IF(AND(I4859&gt;3000,I4859&lt;=4000),"3000-4000CC",IF(AND(I4859&gt;4000,I4859&lt;=5000),"4000-5000CC",IF(AND(I4859&gt;5000,I4859&lt;=6000),"&gt;5000CC"))))))</f>
        <v>1000-2000CC</v>
      </c>
    </row>
    <row r="4860" spans="1:11" x14ac:dyDescent="0.3">
      <c r="A4860">
        <v>3052</v>
      </c>
      <c r="B4860" t="s">
        <v>1420</v>
      </c>
      <c r="C4860" s="10">
        <v>2</v>
      </c>
      <c r="D4860" s="3">
        <v>70000</v>
      </c>
      <c r="E4860" t="s">
        <v>12</v>
      </c>
      <c r="F4860" t="s">
        <v>8</v>
      </c>
      <c r="G4860" t="s">
        <v>9</v>
      </c>
      <c r="H4860">
        <v>2014</v>
      </c>
      <c r="I4860">
        <v>999</v>
      </c>
      <c r="J4860" t="s">
        <v>61</v>
      </c>
      <c r="K4860" t="str">
        <f>IF(AND(I4860&gt;600,I4860&lt;=1000),"600-1000CC",IF(AND(I4860&gt;1000,I4860&lt;=2000),"1000-2000CC",IF(AND(I4860&gt;2000,I4860&lt;=3000),"2000-3000CC",IF(AND(I4860&gt;3000,I4860&lt;=4000),"3000-4000CC",IF(AND(I4860&gt;4000,I4860&lt;=5000),"4000-5000CC",IF(AND(I4860&gt;5000,I4860&lt;=6000),"&gt;5000CC"))))))</f>
        <v>600-1000CC</v>
      </c>
    </row>
    <row r="4861" spans="1:11" x14ac:dyDescent="0.3">
      <c r="A4861">
        <v>3079</v>
      </c>
      <c r="B4861" t="s">
        <v>1430</v>
      </c>
      <c r="C4861" s="10">
        <v>2</v>
      </c>
      <c r="D4861" s="3">
        <v>110000</v>
      </c>
      <c r="E4861" t="s">
        <v>7</v>
      </c>
      <c r="F4861" t="s">
        <v>8</v>
      </c>
      <c r="G4861" t="s">
        <v>244</v>
      </c>
      <c r="H4861">
        <v>2009</v>
      </c>
      <c r="I4861">
        <v>2523</v>
      </c>
      <c r="J4861" t="s">
        <v>10</v>
      </c>
      <c r="K4861" t="str">
        <f>IF(AND(I4861&gt;600,I4861&lt;=1000),"600-1000CC",IF(AND(I4861&gt;1000,I4861&lt;=2000),"1000-2000CC",IF(AND(I4861&gt;2000,I4861&lt;=3000),"2000-3000CC",IF(AND(I4861&gt;3000,I4861&lt;=4000),"3000-4000CC",IF(AND(I4861&gt;4000,I4861&lt;=5000),"4000-5000CC",IF(AND(I4861&gt;5000,I4861&lt;=6000),"&gt;5000CC"))))))</f>
        <v>2000-3000CC</v>
      </c>
    </row>
    <row r="4862" spans="1:11" x14ac:dyDescent="0.3">
      <c r="A4862">
        <v>3104</v>
      </c>
      <c r="B4862" t="s">
        <v>1121</v>
      </c>
      <c r="C4862" s="10">
        <v>2</v>
      </c>
      <c r="D4862" s="3">
        <v>70000</v>
      </c>
      <c r="E4862" t="s">
        <v>7</v>
      </c>
      <c r="F4862" t="s">
        <v>8</v>
      </c>
      <c r="G4862" t="s">
        <v>244</v>
      </c>
      <c r="H4862">
        <v>2013</v>
      </c>
      <c r="I4862">
        <v>2987</v>
      </c>
      <c r="J4862" t="s">
        <v>10</v>
      </c>
      <c r="K4862" t="str">
        <f>IF(AND(I4862&gt;600,I4862&lt;=1000),"600-1000CC",IF(AND(I4862&gt;1000,I4862&lt;=2000),"1000-2000CC",IF(AND(I4862&gt;2000,I4862&lt;=3000),"2000-3000CC",IF(AND(I4862&gt;3000,I4862&lt;=4000),"3000-4000CC",IF(AND(I4862&gt;4000,I4862&lt;=5000),"4000-5000CC",IF(AND(I4862&gt;5000,I4862&lt;=6000),"&gt;5000CC"))))))</f>
        <v>2000-3000CC</v>
      </c>
    </row>
    <row r="4863" spans="1:11" x14ac:dyDescent="0.3">
      <c r="A4863">
        <v>3107</v>
      </c>
      <c r="B4863" t="s">
        <v>1066</v>
      </c>
      <c r="C4863" s="10">
        <v>2</v>
      </c>
      <c r="D4863" s="3">
        <v>100000</v>
      </c>
      <c r="E4863" t="s">
        <v>12</v>
      </c>
      <c r="F4863" t="s">
        <v>8</v>
      </c>
      <c r="G4863" t="s">
        <v>75</v>
      </c>
      <c r="H4863">
        <v>2011</v>
      </c>
      <c r="I4863">
        <v>1198</v>
      </c>
      <c r="J4863" t="s">
        <v>10</v>
      </c>
      <c r="K4863" t="str">
        <f>IF(AND(I4863&gt;600,I4863&lt;=1000),"600-1000CC",IF(AND(I4863&gt;1000,I4863&lt;=2000),"1000-2000CC",IF(AND(I4863&gt;2000,I4863&lt;=3000),"2000-3000CC",IF(AND(I4863&gt;3000,I4863&lt;=4000),"3000-4000CC",IF(AND(I4863&gt;4000,I4863&lt;=5000),"4000-5000CC",IF(AND(I4863&gt;5000,I4863&lt;=6000),"&gt;5000CC"))))))</f>
        <v>1000-2000CC</v>
      </c>
    </row>
    <row r="4864" spans="1:11" x14ac:dyDescent="0.3">
      <c r="A4864">
        <v>3115</v>
      </c>
      <c r="B4864" t="s">
        <v>1437</v>
      </c>
      <c r="C4864" s="10">
        <v>2</v>
      </c>
      <c r="D4864" s="3">
        <v>120000</v>
      </c>
      <c r="E4864" t="s">
        <v>7</v>
      </c>
      <c r="F4864" t="s">
        <v>8</v>
      </c>
      <c r="G4864" t="s">
        <v>27</v>
      </c>
      <c r="H4864">
        <v>2010</v>
      </c>
      <c r="I4864">
        <v>796</v>
      </c>
      <c r="J4864" t="s">
        <v>10</v>
      </c>
      <c r="K4864" t="str">
        <f>IF(AND(I4864&gt;600,I4864&lt;=1000),"600-1000CC",IF(AND(I4864&gt;1000,I4864&lt;=2000),"1000-2000CC",IF(AND(I4864&gt;2000,I4864&lt;=3000),"2000-3000CC",IF(AND(I4864&gt;3000,I4864&lt;=4000),"3000-4000CC",IF(AND(I4864&gt;4000,I4864&lt;=5000),"4000-5000CC",IF(AND(I4864&gt;5000,I4864&lt;=6000),"&gt;5000CC"))))))</f>
        <v>600-1000CC</v>
      </c>
    </row>
    <row r="4865" spans="1:11" x14ac:dyDescent="0.3">
      <c r="A4865">
        <v>3119</v>
      </c>
      <c r="B4865" t="s">
        <v>308</v>
      </c>
      <c r="C4865" s="10">
        <v>2</v>
      </c>
      <c r="D4865" s="3">
        <v>120000</v>
      </c>
      <c r="E4865" t="s">
        <v>12</v>
      </c>
      <c r="F4865" t="s">
        <v>8</v>
      </c>
      <c r="G4865" t="s">
        <v>27</v>
      </c>
      <c r="H4865">
        <v>2011</v>
      </c>
      <c r="I4865">
        <v>2179</v>
      </c>
      <c r="J4865" t="s">
        <v>10</v>
      </c>
      <c r="K4865" t="str">
        <f>IF(AND(I4865&gt;600,I4865&lt;=1000),"600-1000CC",IF(AND(I4865&gt;1000,I4865&lt;=2000),"1000-2000CC",IF(AND(I4865&gt;2000,I4865&lt;=3000),"2000-3000CC",IF(AND(I4865&gt;3000,I4865&lt;=4000),"3000-4000CC",IF(AND(I4865&gt;4000,I4865&lt;=5000),"4000-5000CC",IF(AND(I4865&gt;5000,I4865&lt;=6000),"&gt;5000CC"))))))</f>
        <v>2000-3000CC</v>
      </c>
    </row>
    <row r="4866" spans="1:11" x14ac:dyDescent="0.3">
      <c r="A4866">
        <v>3323</v>
      </c>
      <c r="B4866" t="s">
        <v>187</v>
      </c>
      <c r="C4866" s="10">
        <v>2</v>
      </c>
      <c r="D4866" s="3">
        <v>80000</v>
      </c>
      <c r="E4866" t="s">
        <v>12</v>
      </c>
      <c r="F4866" t="s">
        <v>13</v>
      </c>
      <c r="G4866" t="s">
        <v>75</v>
      </c>
      <c r="H4866">
        <v>2008</v>
      </c>
      <c r="I4866">
        <v>2179</v>
      </c>
      <c r="J4866" t="s">
        <v>10</v>
      </c>
      <c r="K4866" t="str">
        <f>IF(AND(I4866&gt;600,I4866&lt;=1000),"600-1000CC",IF(AND(I4866&gt;1000,I4866&lt;=2000),"1000-2000CC",IF(AND(I4866&gt;2000,I4866&lt;=3000),"2000-3000CC",IF(AND(I4866&gt;3000,I4866&lt;=4000),"3000-4000CC",IF(AND(I4866&gt;4000,I4866&lt;=5000),"4000-5000CC",IF(AND(I4866&gt;5000,I4866&lt;=6000),"&gt;5000CC"))))))</f>
        <v>2000-3000CC</v>
      </c>
    </row>
    <row r="4867" spans="1:11" x14ac:dyDescent="0.3">
      <c r="A4867">
        <v>3386</v>
      </c>
      <c r="B4867" t="s">
        <v>1511</v>
      </c>
      <c r="C4867" s="10">
        <v>2</v>
      </c>
      <c r="D4867" s="3">
        <v>136000</v>
      </c>
      <c r="E4867" t="s">
        <v>7</v>
      </c>
      <c r="F4867" t="s">
        <v>8</v>
      </c>
      <c r="G4867" t="s">
        <v>27</v>
      </c>
      <c r="H4867">
        <v>2013</v>
      </c>
      <c r="I4867">
        <v>1968</v>
      </c>
      <c r="J4867" t="s">
        <v>10</v>
      </c>
      <c r="K4867" t="str">
        <f>IF(AND(I4867&gt;600,I4867&lt;=1000),"600-1000CC",IF(AND(I4867&gt;1000,I4867&lt;=2000),"1000-2000CC",IF(AND(I4867&gt;2000,I4867&lt;=3000),"2000-3000CC",IF(AND(I4867&gt;3000,I4867&lt;=4000),"3000-4000CC",IF(AND(I4867&gt;4000,I4867&lt;=5000),"4000-5000CC",IF(AND(I4867&gt;5000,I4867&lt;=6000),"&gt;5000CC"))))))</f>
        <v>1000-2000CC</v>
      </c>
    </row>
    <row r="4868" spans="1:11" x14ac:dyDescent="0.3">
      <c r="A4868">
        <v>3608</v>
      </c>
      <c r="B4868" t="s">
        <v>1094</v>
      </c>
      <c r="C4868" s="10">
        <v>2</v>
      </c>
      <c r="D4868" s="3">
        <v>90000</v>
      </c>
      <c r="E4868" t="s">
        <v>12</v>
      </c>
      <c r="F4868" t="s">
        <v>8</v>
      </c>
      <c r="G4868" t="s">
        <v>75</v>
      </c>
      <c r="H4868">
        <v>2008</v>
      </c>
      <c r="I4868">
        <v>1248</v>
      </c>
      <c r="J4868" t="s">
        <v>10</v>
      </c>
      <c r="K4868" t="str">
        <f>IF(AND(I4868&gt;600,I4868&lt;=1000),"600-1000CC",IF(AND(I4868&gt;1000,I4868&lt;=2000),"1000-2000CC",IF(AND(I4868&gt;2000,I4868&lt;=3000),"2000-3000CC",IF(AND(I4868&gt;3000,I4868&lt;=4000),"3000-4000CC",IF(AND(I4868&gt;4000,I4868&lt;=5000),"4000-5000CC",IF(AND(I4868&gt;5000,I4868&lt;=6000),"&gt;5000CC"))))))</f>
        <v>1000-2000CC</v>
      </c>
    </row>
    <row r="4869" spans="1:11" x14ac:dyDescent="0.3">
      <c r="A4869">
        <v>3619</v>
      </c>
      <c r="B4869" t="s">
        <v>1505</v>
      </c>
      <c r="C4869" s="10">
        <v>2</v>
      </c>
      <c r="D4869" s="3">
        <v>45500</v>
      </c>
      <c r="E4869" t="s">
        <v>7</v>
      </c>
      <c r="F4869" t="s">
        <v>8</v>
      </c>
      <c r="G4869" t="s">
        <v>27</v>
      </c>
      <c r="H4869">
        <v>2010</v>
      </c>
      <c r="I4869">
        <v>1248</v>
      </c>
      <c r="J4869" t="s">
        <v>61</v>
      </c>
      <c r="K4869" t="str">
        <f>IF(AND(I4869&gt;600,I4869&lt;=1000),"600-1000CC",IF(AND(I4869&gt;1000,I4869&lt;=2000),"1000-2000CC",IF(AND(I4869&gt;2000,I4869&lt;=3000),"2000-3000CC",IF(AND(I4869&gt;3000,I4869&lt;=4000),"3000-4000CC",IF(AND(I4869&gt;4000,I4869&lt;=5000),"4000-5000CC",IF(AND(I4869&gt;5000,I4869&lt;=6000),"&gt;5000CC"))))))</f>
        <v>1000-2000CC</v>
      </c>
    </row>
    <row r="4870" spans="1:11" x14ac:dyDescent="0.3">
      <c r="A4870">
        <v>3699</v>
      </c>
      <c r="B4870" t="s">
        <v>1359</v>
      </c>
      <c r="C4870" s="10">
        <v>2</v>
      </c>
      <c r="D4870" s="3">
        <v>60000</v>
      </c>
      <c r="E4870" t="s">
        <v>12</v>
      </c>
      <c r="F4870" t="s">
        <v>8</v>
      </c>
      <c r="G4870" t="s">
        <v>75</v>
      </c>
      <c r="H4870">
        <v>2019</v>
      </c>
      <c r="I4870">
        <v>1991</v>
      </c>
      <c r="J4870" t="s">
        <v>127</v>
      </c>
      <c r="K4870" t="str">
        <f>IF(AND(I4870&gt;600,I4870&lt;=1000),"600-1000CC",IF(AND(I4870&gt;1000,I4870&lt;=2000),"1000-2000CC",IF(AND(I4870&gt;2000,I4870&lt;=3000),"2000-3000CC",IF(AND(I4870&gt;3000,I4870&lt;=4000),"3000-4000CC",IF(AND(I4870&gt;4000,I4870&lt;=5000),"4000-5000CC",IF(AND(I4870&gt;5000,I4870&lt;=6000),"&gt;5000CC"))))))</f>
        <v>1000-2000CC</v>
      </c>
    </row>
    <row r="4871" spans="1:11" x14ac:dyDescent="0.3">
      <c r="A4871">
        <v>3795</v>
      </c>
      <c r="B4871" t="s">
        <v>1464</v>
      </c>
      <c r="C4871" s="10">
        <v>2</v>
      </c>
      <c r="D4871" s="3">
        <v>133295</v>
      </c>
      <c r="E4871" t="s">
        <v>7</v>
      </c>
      <c r="F4871" t="s">
        <v>8</v>
      </c>
      <c r="G4871" t="s">
        <v>27</v>
      </c>
      <c r="H4871">
        <v>2011</v>
      </c>
      <c r="I4871">
        <v>1498</v>
      </c>
      <c r="J4871" t="s">
        <v>10</v>
      </c>
      <c r="K4871" t="str">
        <f>IF(AND(I4871&gt;600,I4871&lt;=1000),"600-1000CC",IF(AND(I4871&gt;1000,I4871&lt;=2000),"1000-2000CC",IF(AND(I4871&gt;2000,I4871&lt;=3000),"2000-3000CC",IF(AND(I4871&gt;3000,I4871&lt;=4000),"3000-4000CC",IF(AND(I4871&gt;4000,I4871&lt;=5000),"4000-5000CC",IF(AND(I4871&gt;5000,I4871&lt;=6000),"&gt;5000CC"))))))</f>
        <v>1000-2000CC</v>
      </c>
    </row>
    <row r="4872" spans="1:11" x14ac:dyDescent="0.3">
      <c r="A4872">
        <v>3811</v>
      </c>
      <c r="B4872" t="s">
        <v>430</v>
      </c>
      <c r="C4872" s="10">
        <v>2</v>
      </c>
      <c r="D4872" s="3">
        <v>58889</v>
      </c>
      <c r="E4872" t="s">
        <v>7</v>
      </c>
      <c r="F4872" t="s">
        <v>8</v>
      </c>
      <c r="G4872" t="s">
        <v>9</v>
      </c>
      <c r="H4872">
        <v>2014</v>
      </c>
      <c r="I4872">
        <v>1086</v>
      </c>
      <c r="J4872" t="s">
        <v>10</v>
      </c>
      <c r="K4872" t="str">
        <f>IF(AND(I4872&gt;600,I4872&lt;=1000),"600-1000CC",IF(AND(I4872&gt;1000,I4872&lt;=2000),"1000-2000CC",IF(AND(I4872&gt;2000,I4872&lt;=3000),"2000-3000CC",IF(AND(I4872&gt;3000,I4872&lt;=4000),"3000-4000CC",IF(AND(I4872&gt;4000,I4872&lt;=5000),"4000-5000CC",IF(AND(I4872&gt;5000,I4872&lt;=6000),"&gt;5000CC"))))))</f>
        <v>1000-2000CC</v>
      </c>
    </row>
    <row r="4873" spans="1:11" x14ac:dyDescent="0.3">
      <c r="A4873">
        <v>3822</v>
      </c>
      <c r="B4873" t="s">
        <v>354</v>
      </c>
      <c r="C4873" s="10">
        <v>2</v>
      </c>
      <c r="D4873" s="3">
        <v>100000</v>
      </c>
      <c r="E4873" t="s">
        <v>12</v>
      </c>
      <c r="F4873" t="s">
        <v>8</v>
      </c>
      <c r="G4873" t="s">
        <v>9</v>
      </c>
      <c r="H4873">
        <v>2015</v>
      </c>
      <c r="I4873">
        <v>1248</v>
      </c>
      <c r="J4873" t="s">
        <v>10</v>
      </c>
      <c r="K4873" t="str">
        <f>IF(AND(I4873&gt;600,I4873&lt;=1000),"600-1000CC",IF(AND(I4873&gt;1000,I4873&lt;=2000),"1000-2000CC",IF(AND(I4873&gt;2000,I4873&lt;=3000),"2000-3000CC",IF(AND(I4873&gt;3000,I4873&lt;=4000),"3000-4000CC",IF(AND(I4873&gt;4000,I4873&lt;=5000),"4000-5000CC",IF(AND(I4873&gt;5000,I4873&lt;=6000),"&gt;5000CC"))))))</f>
        <v>1000-2000CC</v>
      </c>
    </row>
    <row r="4874" spans="1:11" x14ac:dyDescent="0.3">
      <c r="A4874">
        <v>4122</v>
      </c>
      <c r="B4874" t="s">
        <v>1694</v>
      </c>
      <c r="C4874" s="10">
        <v>2</v>
      </c>
      <c r="D4874" s="3">
        <v>120000</v>
      </c>
      <c r="E4874" t="s">
        <v>12</v>
      </c>
      <c r="F4874" t="s">
        <v>13</v>
      </c>
      <c r="G4874" t="s">
        <v>75</v>
      </c>
      <c r="H4874">
        <v>2005</v>
      </c>
      <c r="I4874">
        <v>1956</v>
      </c>
      <c r="J4874" t="s">
        <v>10</v>
      </c>
      <c r="K4874" t="str">
        <f>IF(AND(I4874&gt;600,I4874&lt;=1000),"600-1000CC",IF(AND(I4874&gt;1000,I4874&lt;=2000),"1000-2000CC",IF(AND(I4874&gt;2000,I4874&lt;=3000),"2000-3000CC",IF(AND(I4874&gt;3000,I4874&lt;=4000),"3000-4000CC",IF(AND(I4874&gt;4000,I4874&lt;=5000),"4000-5000CC",IF(AND(I4874&gt;5000,I4874&lt;=6000),"&gt;5000CC"))))))</f>
        <v>1000-2000CC</v>
      </c>
    </row>
    <row r="4875" spans="1:11" x14ac:dyDescent="0.3">
      <c r="A4875">
        <v>4226</v>
      </c>
      <c r="B4875" t="s">
        <v>1710</v>
      </c>
      <c r="C4875" s="10">
        <v>2</v>
      </c>
      <c r="D4875" s="3">
        <v>77000</v>
      </c>
      <c r="E4875" t="s">
        <v>7</v>
      </c>
      <c r="F4875" t="s">
        <v>8</v>
      </c>
      <c r="G4875" t="s">
        <v>27</v>
      </c>
      <c r="H4875">
        <v>2012</v>
      </c>
      <c r="I4875">
        <v>1998</v>
      </c>
      <c r="J4875" t="s">
        <v>10</v>
      </c>
      <c r="K4875" t="str">
        <f>IF(AND(I4875&gt;600,I4875&lt;=1000),"600-1000CC",IF(AND(I4875&gt;1000,I4875&lt;=2000),"1000-2000CC",IF(AND(I4875&gt;2000,I4875&lt;=3000),"2000-3000CC",IF(AND(I4875&gt;3000,I4875&lt;=4000),"3000-4000CC",IF(AND(I4875&gt;4000,I4875&lt;=5000),"4000-5000CC",IF(AND(I4875&gt;5000,I4875&lt;=6000),"&gt;5000CC"))))))</f>
        <v>1000-2000CC</v>
      </c>
    </row>
    <row r="4876" spans="1:11" x14ac:dyDescent="0.3">
      <c r="A4876">
        <v>4493</v>
      </c>
      <c r="B4876" t="s">
        <v>1755</v>
      </c>
      <c r="C4876" s="10">
        <v>2</v>
      </c>
      <c r="D4876" s="3">
        <v>100000</v>
      </c>
      <c r="E4876" t="s">
        <v>12</v>
      </c>
      <c r="F4876" t="s">
        <v>8</v>
      </c>
      <c r="G4876" t="s">
        <v>9</v>
      </c>
      <c r="H4876">
        <v>2009</v>
      </c>
      <c r="I4876">
        <v>2755</v>
      </c>
      <c r="J4876" t="s">
        <v>10</v>
      </c>
      <c r="K4876" t="str">
        <f>IF(AND(I4876&gt;600,I4876&lt;=1000),"600-1000CC",IF(AND(I4876&gt;1000,I4876&lt;=2000),"1000-2000CC",IF(AND(I4876&gt;2000,I4876&lt;=3000),"2000-3000CC",IF(AND(I4876&gt;3000,I4876&lt;=4000),"3000-4000CC",IF(AND(I4876&gt;4000,I4876&lt;=5000),"4000-5000CC",IF(AND(I4876&gt;5000,I4876&lt;=6000),"&gt;5000CC"))))))</f>
        <v>2000-3000CC</v>
      </c>
    </row>
    <row r="4877" spans="1:11" x14ac:dyDescent="0.3">
      <c r="A4877">
        <v>5285</v>
      </c>
      <c r="B4877" t="s">
        <v>482</v>
      </c>
      <c r="C4877" s="10">
        <v>2</v>
      </c>
      <c r="D4877" s="3">
        <v>90000</v>
      </c>
      <c r="E4877" t="s">
        <v>12</v>
      </c>
      <c r="F4877" t="s">
        <v>13</v>
      </c>
      <c r="G4877" t="s">
        <v>9</v>
      </c>
      <c r="H4877">
        <v>2008</v>
      </c>
      <c r="I4877">
        <v>2143</v>
      </c>
      <c r="J4877" t="s">
        <v>10</v>
      </c>
      <c r="K4877" t="str">
        <f>IF(AND(I4877&gt;600,I4877&lt;=1000),"600-1000CC",IF(AND(I4877&gt;1000,I4877&lt;=2000),"1000-2000CC",IF(AND(I4877&gt;2000,I4877&lt;=3000),"2000-3000CC",IF(AND(I4877&gt;3000,I4877&lt;=4000),"3000-4000CC",IF(AND(I4877&gt;4000,I4877&lt;=5000),"4000-5000CC",IF(AND(I4877&gt;5000,I4877&lt;=6000),"&gt;5000CC"))))))</f>
        <v>2000-3000CC</v>
      </c>
    </row>
    <row r="4878" spans="1:11" x14ac:dyDescent="0.3">
      <c r="A4878">
        <v>5432</v>
      </c>
      <c r="B4878" t="s">
        <v>1655</v>
      </c>
      <c r="C4878" s="10">
        <v>2</v>
      </c>
      <c r="D4878" s="3">
        <v>80000</v>
      </c>
      <c r="E4878" t="s">
        <v>7</v>
      </c>
      <c r="F4878" t="s">
        <v>8</v>
      </c>
      <c r="G4878" t="s">
        <v>75</v>
      </c>
      <c r="H4878">
        <v>2011</v>
      </c>
      <c r="I4878">
        <v>1995</v>
      </c>
      <c r="J4878" t="s">
        <v>10</v>
      </c>
      <c r="K4878" t="str">
        <f>IF(AND(I4878&gt;600,I4878&lt;=1000),"600-1000CC",IF(AND(I4878&gt;1000,I4878&lt;=2000),"1000-2000CC",IF(AND(I4878&gt;2000,I4878&lt;=3000),"2000-3000CC",IF(AND(I4878&gt;3000,I4878&lt;=4000),"3000-4000CC",IF(AND(I4878&gt;4000,I4878&lt;=5000),"4000-5000CC",IF(AND(I4878&gt;5000,I4878&lt;=6000),"&gt;5000CC"))))))</f>
        <v>1000-2000CC</v>
      </c>
    </row>
    <row r="4879" spans="1:11" x14ac:dyDescent="0.3">
      <c r="A4879">
        <v>664</v>
      </c>
      <c r="B4879" t="s">
        <v>249</v>
      </c>
      <c r="C4879" s="10">
        <v>1.99</v>
      </c>
      <c r="D4879" s="3">
        <v>92860</v>
      </c>
      <c r="E4879" t="s">
        <v>7</v>
      </c>
      <c r="F4879" t="s">
        <v>8</v>
      </c>
      <c r="G4879" t="s">
        <v>9</v>
      </c>
      <c r="H4879">
        <v>2008</v>
      </c>
      <c r="I4879">
        <v>1995</v>
      </c>
      <c r="J4879" t="s">
        <v>10</v>
      </c>
      <c r="K4879" t="str">
        <f>IF(AND(I4879&gt;600,I4879&lt;=1000),"600-1000CC",IF(AND(I4879&gt;1000,I4879&lt;=2000),"1000-2000CC",IF(AND(I4879&gt;2000,I4879&lt;=3000),"2000-3000CC",IF(AND(I4879&gt;3000,I4879&lt;=4000),"3000-4000CC",IF(AND(I4879&gt;4000,I4879&lt;=5000),"4000-5000CC",IF(AND(I4879&gt;5000,I4879&lt;=6000),"&gt;5000CC"))))))</f>
        <v>1000-2000CC</v>
      </c>
    </row>
    <row r="4880" spans="1:11" x14ac:dyDescent="0.3">
      <c r="A4880">
        <v>723</v>
      </c>
      <c r="B4880" t="s">
        <v>482</v>
      </c>
      <c r="C4880" s="10">
        <v>1.99</v>
      </c>
      <c r="D4880" s="3">
        <v>102000</v>
      </c>
      <c r="E4880" t="s">
        <v>12</v>
      </c>
      <c r="F4880" t="s">
        <v>13</v>
      </c>
      <c r="G4880" t="s">
        <v>27</v>
      </c>
      <c r="H4880">
        <v>2009</v>
      </c>
      <c r="I4880">
        <v>1497</v>
      </c>
      <c r="J4880" t="s">
        <v>10</v>
      </c>
      <c r="K4880" t="str">
        <f>IF(AND(I4880&gt;600,I4880&lt;=1000),"600-1000CC",IF(AND(I4880&gt;1000,I4880&lt;=2000),"1000-2000CC",IF(AND(I4880&gt;2000,I4880&lt;=3000),"2000-3000CC",IF(AND(I4880&gt;3000,I4880&lt;=4000),"3000-4000CC",IF(AND(I4880&gt;4000,I4880&lt;=5000),"4000-5000CC",IF(AND(I4880&gt;5000,I4880&lt;=6000),"&gt;5000CC"))))))</f>
        <v>1000-2000CC</v>
      </c>
    </row>
    <row r="4881" spans="1:11" x14ac:dyDescent="0.3">
      <c r="A4881">
        <v>1943</v>
      </c>
      <c r="B4881" t="s">
        <v>249</v>
      </c>
      <c r="C4881" s="10">
        <v>1.99</v>
      </c>
      <c r="D4881" s="3">
        <v>92860</v>
      </c>
      <c r="E4881" t="s">
        <v>7</v>
      </c>
      <c r="F4881" t="s">
        <v>8</v>
      </c>
      <c r="G4881" t="s">
        <v>9</v>
      </c>
      <c r="H4881">
        <v>2008</v>
      </c>
      <c r="I4881">
        <v>1896</v>
      </c>
      <c r="J4881" t="s">
        <v>10</v>
      </c>
      <c r="K4881" t="str">
        <f>IF(AND(I4881&gt;600,I4881&lt;=1000),"600-1000CC",IF(AND(I4881&gt;1000,I4881&lt;=2000),"1000-2000CC",IF(AND(I4881&gt;2000,I4881&lt;=3000),"2000-3000CC",IF(AND(I4881&gt;3000,I4881&lt;=4000),"3000-4000CC",IF(AND(I4881&gt;4000,I4881&lt;=5000),"4000-5000CC",IF(AND(I4881&gt;5000,I4881&lt;=6000),"&gt;5000CC"))))))</f>
        <v>1000-2000CC</v>
      </c>
    </row>
    <row r="4882" spans="1:11" x14ac:dyDescent="0.3">
      <c r="A4882">
        <v>2896</v>
      </c>
      <c r="B4882" t="s">
        <v>570</v>
      </c>
      <c r="C4882" s="10">
        <v>1.99</v>
      </c>
      <c r="D4882" s="3">
        <v>90000</v>
      </c>
      <c r="E4882" t="s">
        <v>12</v>
      </c>
      <c r="F4882" t="s">
        <v>8</v>
      </c>
      <c r="G4882" t="s">
        <v>244</v>
      </c>
      <c r="H4882">
        <v>2009</v>
      </c>
      <c r="I4882">
        <v>1956</v>
      </c>
      <c r="J4882" t="s">
        <v>10</v>
      </c>
      <c r="K4882" t="str">
        <f>IF(AND(I4882&gt;600,I4882&lt;=1000),"600-1000CC",IF(AND(I4882&gt;1000,I4882&lt;=2000),"1000-2000CC",IF(AND(I4882&gt;2000,I4882&lt;=3000),"2000-3000CC",IF(AND(I4882&gt;3000,I4882&lt;=4000),"3000-4000CC",IF(AND(I4882&gt;4000,I4882&lt;=5000),"4000-5000CC",IF(AND(I4882&gt;5000,I4882&lt;=6000),"&gt;5000CC"))))))</f>
        <v>1000-2000CC</v>
      </c>
    </row>
    <row r="4883" spans="1:11" x14ac:dyDescent="0.3">
      <c r="A4883">
        <v>4060</v>
      </c>
      <c r="B4883" t="s">
        <v>46</v>
      </c>
      <c r="C4883" s="10">
        <v>1.99</v>
      </c>
      <c r="D4883" s="3">
        <v>21325</v>
      </c>
      <c r="E4883" t="s">
        <v>12</v>
      </c>
      <c r="F4883" t="s">
        <v>8</v>
      </c>
      <c r="G4883" t="s">
        <v>27</v>
      </c>
      <c r="H4883">
        <v>2015</v>
      </c>
      <c r="I4883">
        <v>1199</v>
      </c>
      <c r="J4883" t="s">
        <v>10</v>
      </c>
      <c r="K4883" t="str">
        <f>IF(AND(I4883&gt;600,I4883&lt;=1000),"600-1000CC",IF(AND(I4883&gt;1000,I4883&lt;=2000),"1000-2000CC",IF(AND(I4883&gt;2000,I4883&lt;=3000),"2000-3000CC",IF(AND(I4883&gt;3000,I4883&lt;=4000),"3000-4000CC",IF(AND(I4883&gt;4000,I4883&lt;=5000),"4000-5000CC",IF(AND(I4883&gt;5000,I4883&lt;=6000),"&gt;5000CC"))))))</f>
        <v>1000-2000CC</v>
      </c>
    </row>
    <row r="4884" spans="1:11" x14ac:dyDescent="0.3">
      <c r="A4884">
        <v>4602</v>
      </c>
      <c r="B4884" t="s">
        <v>46</v>
      </c>
      <c r="C4884" s="10">
        <v>1.99</v>
      </c>
      <c r="D4884" s="3">
        <v>95489</v>
      </c>
      <c r="E4884" t="s">
        <v>12</v>
      </c>
      <c r="F4884" t="s">
        <v>8</v>
      </c>
      <c r="G4884" t="s">
        <v>9</v>
      </c>
      <c r="H4884">
        <v>2015</v>
      </c>
      <c r="I4884">
        <v>1061</v>
      </c>
      <c r="J4884" t="s">
        <v>10</v>
      </c>
      <c r="K4884" t="str">
        <f>IF(AND(I4884&gt;600,I4884&lt;=1000),"600-1000CC",IF(AND(I4884&gt;1000,I4884&lt;=2000),"1000-2000CC",IF(AND(I4884&gt;2000,I4884&lt;=3000),"2000-3000CC",IF(AND(I4884&gt;3000,I4884&lt;=4000),"3000-4000CC",IF(AND(I4884&gt;4000,I4884&lt;=5000),"4000-5000CC",IF(AND(I4884&gt;5000,I4884&lt;=6000),"&gt;5000CC"))))))</f>
        <v>1000-2000CC</v>
      </c>
    </row>
    <row r="4885" spans="1:11" x14ac:dyDescent="0.3">
      <c r="A4885">
        <v>4740</v>
      </c>
      <c r="B4885" t="s">
        <v>323</v>
      </c>
      <c r="C4885" s="10">
        <v>1.99</v>
      </c>
      <c r="D4885" s="3">
        <v>42262</v>
      </c>
      <c r="E4885" t="s">
        <v>12</v>
      </c>
      <c r="F4885" t="s">
        <v>8</v>
      </c>
      <c r="G4885" t="s">
        <v>9</v>
      </c>
      <c r="H4885">
        <v>2010</v>
      </c>
      <c r="I4885">
        <v>998</v>
      </c>
      <c r="J4885" t="s">
        <v>10</v>
      </c>
      <c r="K4885" t="str">
        <f>IF(AND(I4885&gt;600,I4885&lt;=1000),"600-1000CC",IF(AND(I4885&gt;1000,I4885&lt;=2000),"1000-2000CC",IF(AND(I4885&gt;2000,I4885&lt;=3000),"2000-3000CC",IF(AND(I4885&gt;3000,I4885&lt;=4000),"3000-4000CC",IF(AND(I4885&gt;4000,I4885&lt;=5000),"4000-5000CC",IF(AND(I4885&gt;5000,I4885&lt;=6000),"&gt;5000CC"))))))</f>
        <v>600-1000CC</v>
      </c>
    </row>
    <row r="4886" spans="1:11" x14ac:dyDescent="0.3">
      <c r="A4886">
        <v>2690</v>
      </c>
      <c r="B4886" t="s">
        <v>287</v>
      </c>
      <c r="C4886" s="10">
        <v>1.98</v>
      </c>
      <c r="D4886" s="3">
        <v>55160</v>
      </c>
      <c r="E4886" t="s">
        <v>12</v>
      </c>
      <c r="F4886" t="s">
        <v>8</v>
      </c>
      <c r="G4886" t="s">
        <v>9</v>
      </c>
      <c r="H4886">
        <v>2012</v>
      </c>
      <c r="I4886">
        <v>1461</v>
      </c>
      <c r="J4886" t="s">
        <v>10</v>
      </c>
      <c r="K4886" t="str">
        <f>IF(AND(I4886&gt;600,I4886&lt;=1000),"600-1000CC",IF(AND(I4886&gt;1000,I4886&lt;=2000),"1000-2000CC",IF(AND(I4886&gt;2000,I4886&lt;=3000),"2000-3000CC",IF(AND(I4886&gt;3000,I4886&lt;=4000),"3000-4000CC",IF(AND(I4886&gt;4000,I4886&lt;=5000),"4000-5000CC",IF(AND(I4886&gt;5000,I4886&lt;=6000),"&gt;5000CC"))))))</f>
        <v>1000-2000CC</v>
      </c>
    </row>
    <row r="4887" spans="1:11" x14ac:dyDescent="0.3">
      <c r="A4887">
        <v>4419</v>
      </c>
      <c r="B4887" t="s">
        <v>216</v>
      </c>
      <c r="C4887" s="10">
        <v>1.98</v>
      </c>
      <c r="D4887" s="3">
        <v>200000</v>
      </c>
      <c r="E4887" t="s">
        <v>12</v>
      </c>
      <c r="F4887" t="s">
        <v>8</v>
      </c>
      <c r="G4887" t="s">
        <v>75</v>
      </c>
      <c r="H4887">
        <v>2007</v>
      </c>
      <c r="I4887">
        <v>796</v>
      </c>
      <c r="J4887" t="s">
        <v>10</v>
      </c>
      <c r="K4887" t="str">
        <f>IF(AND(I4887&gt;600,I4887&lt;=1000),"600-1000CC",IF(AND(I4887&gt;1000,I4887&lt;=2000),"1000-2000CC",IF(AND(I4887&gt;2000,I4887&lt;=3000),"2000-3000CC",IF(AND(I4887&gt;3000,I4887&lt;=4000),"3000-4000CC",IF(AND(I4887&gt;4000,I4887&lt;=5000),"4000-5000CC",IF(AND(I4887&gt;5000,I4887&lt;=6000),"&gt;5000CC"))))))</f>
        <v>600-1000CC</v>
      </c>
    </row>
    <row r="4888" spans="1:11" x14ac:dyDescent="0.3">
      <c r="A4888">
        <v>5172</v>
      </c>
      <c r="B4888" t="s">
        <v>598</v>
      </c>
      <c r="C4888" s="10">
        <v>1.98</v>
      </c>
      <c r="D4888" s="3">
        <v>62843</v>
      </c>
      <c r="E4888" t="s">
        <v>12</v>
      </c>
      <c r="F4888" t="s">
        <v>8</v>
      </c>
      <c r="G4888" t="s">
        <v>9</v>
      </c>
      <c r="H4888">
        <v>2010</v>
      </c>
      <c r="I4888">
        <v>1197</v>
      </c>
      <c r="J4888" t="s">
        <v>61</v>
      </c>
      <c r="K4888" t="str">
        <f>IF(AND(I4888&gt;600,I4888&lt;=1000),"600-1000CC",IF(AND(I4888&gt;1000,I4888&lt;=2000),"1000-2000CC",IF(AND(I4888&gt;2000,I4888&lt;=3000),"2000-3000CC",IF(AND(I4888&gt;3000,I4888&lt;=4000),"3000-4000CC",IF(AND(I4888&gt;4000,I4888&lt;=5000),"4000-5000CC",IF(AND(I4888&gt;5000,I4888&lt;=6000),"&gt;5000CC"))))))</f>
        <v>1000-2000CC</v>
      </c>
    </row>
    <row r="4889" spans="1:11" x14ac:dyDescent="0.3">
      <c r="A4889">
        <v>2927</v>
      </c>
      <c r="B4889" t="s">
        <v>1387</v>
      </c>
      <c r="C4889" s="10">
        <v>1.97</v>
      </c>
      <c r="D4889" s="3">
        <v>93021</v>
      </c>
      <c r="E4889" t="s">
        <v>7</v>
      </c>
      <c r="F4889" t="s">
        <v>8</v>
      </c>
      <c r="G4889" t="s">
        <v>75</v>
      </c>
      <c r="H4889">
        <v>2013</v>
      </c>
      <c r="I4889">
        <v>1998</v>
      </c>
      <c r="J4889" t="s">
        <v>10</v>
      </c>
      <c r="K4889" t="str">
        <f>IF(AND(I4889&gt;600,I4889&lt;=1000),"600-1000CC",IF(AND(I4889&gt;1000,I4889&lt;=2000),"1000-2000CC",IF(AND(I4889&gt;2000,I4889&lt;=3000),"2000-3000CC",IF(AND(I4889&gt;3000,I4889&lt;=4000),"3000-4000CC",IF(AND(I4889&gt;4000,I4889&lt;=5000),"4000-5000CC",IF(AND(I4889&gt;5000,I4889&lt;=6000),"&gt;5000CC"))))))</f>
        <v>1000-2000CC</v>
      </c>
    </row>
    <row r="4890" spans="1:11" x14ac:dyDescent="0.3">
      <c r="A4890">
        <v>4305</v>
      </c>
      <c r="B4890" t="s">
        <v>593</v>
      </c>
      <c r="C4890" s="10">
        <v>1.96</v>
      </c>
      <c r="D4890" s="3">
        <v>92540</v>
      </c>
      <c r="E4890" t="s">
        <v>7</v>
      </c>
      <c r="F4890" t="s">
        <v>8</v>
      </c>
      <c r="G4890" t="s">
        <v>27</v>
      </c>
      <c r="H4890">
        <v>2012</v>
      </c>
      <c r="I4890">
        <v>1061</v>
      </c>
      <c r="J4890" t="s">
        <v>10</v>
      </c>
      <c r="K4890" t="str">
        <f>IF(AND(I4890&gt;600,I4890&lt;=1000),"600-1000CC",IF(AND(I4890&gt;1000,I4890&lt;=2000),"1000-2000CC",IF(AND(I4890&gt;2000,I4890&lt;=3000),"2000-3000CC",IF(AND(I4890&gt;3000,I4890&lt;=4000),"3000-4000CC",IF(AND(I4890&gt;4000,I4890&lt;=5000),"4000-5000CC",IF(AND(I4890&gt;5000,I4890&lt;=6000),"&gt;5000CC"))))))</f>
        <v>1000-2000CC</v>
      </c>
    </row>
    <row r="4891" spans="1:11" x14ac:dyDescent="0.3">
      <c r="A4891">
        <v>1716</v>
      </c>
      <c r="B4891" t="s">
        <v>894</v>
      </c>
      <c r="C4891" s="10">
        <v>1.95</v>
      </c>
      <c r="D4891" s="3">
        <v>87955</v>
      </c>
      <c r="E4891" t="s">
        <v>12</v>
      </c>
      <c r="F4891" t="s">
        <v>8</v>
      </c>
      <c r="G4891" t="s">
        <v>9</v>
      </c>
      <c r="H4891">
        <v>2012</v>
      </c>
      <c r="I4891">
        <v>1197</v>
      </c>
      <c r="J4891" t="s">
        <v>10</v>
      </c>
      <c r="K4891" t="str">
        <f>IF(AND(I4891&gt;600,I4891&lt;=1000),"600-1000CC",IF(AND(I4891&gt;1000,I4891&lt;=2000),"1000-2000CC",IF(AND(I4891&gt;2000,I4891&lt;=3000),"2000-3000CC",IF(AND(I4891&gt;3000,I4891&lt;=4000),"3000-4000CC",IF(AND(I4891&gt;4000,I4891&lt;=5000),"4000-5000CC",IF(AND(I4891&gt;5000,I4891&lt;=6000),"&gt;5000CC"))))))</f>
        <v>1000-2000CC</v>
      </c>
    </row>
    <row r="4892" spans="1:11" x14ac:dyDescent="0.3">
      <c r="A4892">
        <v>2520</v>
      </c>
      <c r="B4892" t="s">
        <v>1138</v>
      </c>
      <c r="C4892" s="10">
        <v>1.95</v>
      </c>
      <c r="D4892" s="3">
        <v>60000</v>
      </c>
      <c r="E4892" t="s">
        <v>12</v>
      </c>
      <c r="F4892" t="s">
        <v>8</v>
      </c>
      <c r="G4892" t="s">
        <v>9</v>
      </c>
      <c r="H4892">
        <v>2015</v>
      </c>
      <c r="I4892">
        <v>1956</v>
      </c>
      <c r="J4892" t="s">
        <v>61</v>
      </c>
      <c r="K4892" t="str">
        <f>IF(AND(I4892&gt;600,I4892&lt;=1000),"600-1000CC",IF(AND(I4892&gt;1000,I4892&lt;=2000),"1000-2000CC",IF(AND(I4892&gt;2000,I4892&lt;=3000),"2000-3000CC",IF(AND(I4892&gt;3000,I4892&lt;=4000),"3000-4000CC",IF(AND(I4892&gt;4000,I4892&lt;=5000),"4000-5000CC",IF(AND(I4892&gt;5000,I4892&lt;=6000),"&gt;5000CC"))))))</f>
        <v>1000-2000CC</v>
      </c>
    </row>
    <row r="4893" spans="1:11" x14ac:dyDescent="0.3">
      <c r="A4893">
        <v>3158</v>
      </c>
      <c r="B4893" t="s">
        <v>48</v>
      </c>
      <c r="C4893" s="10">
        <v>1.95</v>
      </c>
      <c r="D4893" s="3">
        <v>60000</v>
      </c>
      <c r="E4893" t="s">
        <v>12</v>
      </c>
      <c r="F4893" t="s">
        <v>8</v>
      </c>
      <c r="G4893" t="s">
        <v>27</v>
      </c>
      <c r="H4893">
        <v>2014</v>
      </c>
      <c r="I4893">
        <v>1462</v>
      </c>
      <c r="J4893" t="s">
        <v>61</v>
      </c>
      <c r="K4893" t="str">
        <f>IF(AND(I4893&gt;600,I4893&lt;=1000),"600-1000CC",IF(AND(I4893&gt;1000,I4893&lt;=2000),"1000-2000CC",IF(AND(I4893&gt;2000,I4893&lt;=3000),"2000-3000CC",IF(AND(I4893&gt;3000,I4893&lt;=4000),"3000-4000CC",IF(AND(I4893&gt;4000,I4893&lt;=5000),"4000-5000CC",IF(AND(I4893&gt;5000,I4893&lt;=6000),"&gt;5000CC"))))))</f>
        <v>1000-2000CC</v>
      </c>
    </row>
    <row r="4894" spans="1:11" x14ac:dyDescent="0.3">
      <c r="A4894">
        <v>3286</v>
      </c>
      <c r="B4894" t="s">
        <v>495</v>
      </c>
      <c r="C4894" s="10">
        <v>1.95</v>
      </c>
      <c r="D4894" s="3">
        <v>104155</v>
      </c>
      <c r="E4894" t="s">
        <v>242</v>
      </c>
      <c r="F4894" t="s">
        <v>8</v>
      </c>
      <c r="G4894" t="s">
        <v>9</v>
      </c>
      <c r="H4894">
        <v>2012</v>
      </c>
      <c r="I4894">
        <v>1950</v>
      </c>
      <c r="J4894" t="s">
        <v>289</v>
      </c>
      <c r="K4894" t="str">
        <f>IF(AND(I4894&gt;600,I4894&lt;=1000),"600-1000CC",IF(AND(I4894&gt;1000,I4894&lt;=2000),"1000-2000CC",IF(AND(I4894&gt;2000,I4894&lt;=3000),"2000-3000CC",IF(AND(I4894&gt;3000,I4894&lt;=4000),"3000-4000CC",IF(AND(I4894&gt;4000,I4894&lt;=5000),"4000-5000CC",IF(AND(I4894&gt;5000,I4894&lt;=6000),"&gt;5000CC"))))))</f>
        <v>1000-2000CC</v>
      </c>
    </row>
    <row r="4895" spans="1:11" x14ac:dyDescent="0.3">
      <c r="A4895">
        <v>3330</v>
      </c>
      <c r="B4895" t="s">
        <v>420</v>
      </c>
      <c r="C4895" s="10">
        <v>1.95</v>
      </c>
      <c r="D4895" s="3">
        <v>100000</v>
      </c>
      <c r="E4895" t="s">
        <v>12</v>
      </c>
      <c r="F4895" t="s">
        <v>8</v>
      </c>
      <c r="G4895" t="s">
        <v>27</v>
      </c>
      <c r="H4895">
        <v>2017</v>
      </c>
      <c r="I4895">
        <v>796</v>
      </c>
      <c r="J4895" t="s">
        <v>10</v>
      </c>
      <c r="K4895" t="str">
        <f>IF(AND(I4895&gt;600,I4895&lt;=1000),"600-1000CC",IF(AND(I4895&gt;1000,I4895&lt;=2000),"1000-2000CC",IF(AND(I4895&gt;2000,I4895&lt;=3000),"2000-3000CC",IF(AND(I4895&gt;3000,I4895&lt;=4000),"3000-4000CC",IF(AND(I4895&gt;4000,I4895&lt;=5000),"4000-5000CC",IF(AND(I4895&gt;5000,I4895&lt;=6000),"&gt;5000CC"))))))</f>
        <v>600-1000CC</v>
      </c>
    </row>
    <row r="4896" spans="1:11" x14ac:dyDescent="0.3">
      <c r="A4896">
        <v>3683</v>
      </c>
      <c r="B4896" t="s">
        <v>308</v>
      </c>
      <c r="C4896" s="10">
        <v>1.95</v>
      </c>
      <c r="D4896" s="3">
        <v>100000</v>
      </c>
      <c r="E4896" t="s">
        <v>12</v>
      </c>
      <c r="F4896" t="s">
        <v>8</v>
      </c>
      <c r="G4896" t="s">
        <v>9</v>
      </c>
      <c r="H4896">
        <v>2010</v>
      </c>
      <c r="I4896">
        <v>799</v>
      </c>
      <c r="J4896" t="s">
        <v>127</v>
      </c>
      <c r="K4896" t="str">
        <f>IF(AND(I4896&gt;600,I4896&lt;=1000),"600-1000CC",IF(AND(I4896&gt;1000,I4896&lt;=2000),"1000-2000CC",IF(AND(I4896&gt;2000,I4896&lt;=3000),"2000-3000CC",IF(AND(I4896&gt;3000,I4896&lt;=4000),"3000-4000CC",IF(AND(I4896&gt;4000,I4896&lt;=5000),"4000-5000CC",IF(AND(I4896&gt;5000,I4896&lt;=6000),"&gt;5000CC"))))))</f>
        <v>600-1000CC</v>
      </c>
    </row>
    <row r="4897" spans="1:11" x14ac:dyDescent="0.3">
      <c r="A4897">
        <v>3684</v>
      </c>
      <c r="B4897" t="s">
        <v>308</v>
      </c>
      <c r="C4897" s="10">
        <v>1.95</v>
      </c>
      <c r="D4897" s="3">
        <v>90000</v>
      </c>
      <c r="E4897" t="s">
        <v>12</v>
      </c>
      <c r="F4897" t="s">
        <v>8</v>
      </c>
      <c r="G4897" t="s">
        <v>9</v>
      </c>
      <c r="H4897">
        <v>2010</v>
      </c>
      <c r="I4897">
        <v>1197</v>
      </c>
      <c r="J4897" t="s">
        <v>10</v>
      </c>
      <c r="K4897" t="str">
        <f>IF(AND(I4897&gt;600,I4897&lt;=1000),"600-1000CC",IF(AND(I4897&gt;1000,I4897&lt;=2000),"1000-2000CC",IF(AND(I4897&gt;2000,I4897&lt;=3000),"2000-3000CC",IF(AND(I4897&gt;3000,I4897&lt;=4000),"3000-4000CC",IF(AND(I4897&gt;4000,I4897&lt;=5000),"4000-5000CC",IF(AND(I4897&gt;5000,I4897&lt;=6000),"&gt;5000CC"))))))</f>
        <v>1000-2000CC</v>
      </c>
    </row>
    <row r="4898" spans="1:11" x14ac:dyDescent="0.3">
      <c r="A4898">
        <v>3907</v>
      </c>
      <c r="B4898" t="s">
        <v>1653</v>
      </c>
      <c r="C4898" s="10">
        <v>1.95</v>
      </c>
      <c r="D4898" s="3">
        <v>110000</v>
      </c>
      <c r="E4898" t="s">
        <v>7</v>
      </c>
      <c r="F4898" t="s">
        <v>8</v>
      </c>
      <c r="G4898" t="s">
        <v>27</v>
      </c>
      <c r="H4898">
        <v>2012</v>
      </c>
      <c r="I4898">
        <v>998</v>
      </c>
      <c r="J4898" t="s">
        <v>10</v>
      </c>
      <c r="K4898" t="str">
        <f>IF(AND(I4898&gt;600,I4898&lt;=1000),"600-1000CC",IF(AND(I4898&gt;1000,I4898&lt;=2000),"1000-2000CC",IF(AND(I4898&gt;2000,I4898&lt;=3000),"2000-3000CC",IF(AND(I4898&gt;3000,I4898&lt;=4000),"3000-4000CC",IF(AND(I4898&gt;4000,I4898&lt;=5000),"4000-5000CC",IF(AND(I4898&gt;5000,I4898&lt;=6000),"&gt;5000CC"))))))</f>
        <v>600-1000CC</v>
      </c>
    </row>
    <row r="4899" spans="1:11" x14ac:dyDescent="0.3">
      <c r="A4899">
        <v>3909</v>
      </c>
      <c r="B4899" t="s">
        <v>1655</v>
      </c>
      <c r="C4899" s="10">
        <v>1.95</v>
      </c>
      <c r="D4899" s="3">
        <v>110000</v>
      </c>
      <c r="E4899" t="s">
        <v>7</v>
      </c>
      <c r="F4899" t="s">
        <v>8</v>
      </c>
      <c r="G4899" t="s">
        <v>27</v>
      </c>
      <c r="H4899">
        <v>2012</v>
      </c>
      <c r="I4899">
        <v>1197</v>
      </c>
      <c r="J4899" t="s">
        <v>10</v>
      </c>
      <c r="K4899" t="str">
        <f>IF(AND(I4899&gt;600,I4899&lt;=1000),"600-1000CC",IF(AND(I4899&gt;1000,I4899&lt;=2000),"1000-2000CC",IF(AND(I4899&gt;2000,I4899&lt;=3000),"2000-3000CC",IF(AND(I4899&gt;3000,I4899&lt;=4000),"3000-4000CC",IF(AND(I4899&gt;4000,I4899&lt;=5000),"4000-5000CC",IF(AND(I4899&gt;5000,I4899&lt;=6000),"&gt;5000CC"))))))</f>
        <v>1000-2000CC</v>
      </c>
    </row>
    <row r="4900" spans="1:11" x14ac:dyDescent="0.3">
      <c r="A4900">
        <v>4653</v>
      </c>
      <c r="B4900" t="s">
        <v>170</v>
      </c>
      <c r="C4900" s="10">
        <v>1.95</v>
      </c>
      <c r="D4900" s="3">
        <v>90000</v>
      </c>
      <c r="E4900" t="s">
        <v>7</v>
      </c>
      <c r="F4900" t="s">
        <v>8</v>
      </c>
      <c r="G4900" t="s">
        <v>9</v>
      </c>
      <c r="H4900">
        <v>2011</v>
      </c>
      <c r="I4900">
        <v>1198</v>
      </c>
      <c r="J4900" t="s">
        <v>10</v>
      </c>
      <c r="K4900" t="str">
        <f>IF(AND(I4900&gt;600,I4900&lt;=1000),"600-1000CC",IF(AND(I4900&gt;1000,I4900&lt;=2000),"1000-2000CC",IF(AND(I4900&gt;2000,I4900&lt;=3000),"2000-3000CC",IF(AND(I4900&gt;3000,I4900&lt;=4000),"3000-4000CC",IF(AND(I4900&gt;4000,I4900&lt;=5000),"4000-5000CC",IF(AND(I4900&gt;5000,I4900&lt;=6000),"&gt;5000CC"))))))</f>
        <v>1000-2000CC</v>
      </c>
    </row>
    <row r="4901" spans="1:11" x14ac:dyDescent="0.3">
      <c r="A4901">
        <v>4974</v>
      </c>
      <c r="B4901" t="s">
        <v>240</v>
      </c>
      <c r="C4901" s="10">
        <v>1.95</v>
      </c>
      <c r="D4901" s="3">
        <v>85876</v>
      </c>
      <c r="E4901" t="s">
        <v>12</v>
      </c>
      <c r="F4901" t="s">
        <v>8</v>
      </c>
      <c r="G4901" t="s">
        <v>27</v>
      </c>
      <c r="H4901">
        <v>2011</v>
      </c>
      <c r="I4901">
        <v>1373</v>
      </c>
      <c r="J4901" t="s">
        <v>10</v>
      </c>
      <c r="K4901" t="str">
        <f>IF(AND(I4901&gt;600,I4901&lt;=1000),"600-1000CC",IF(AND(I4901&gt;1000,I4901&lt;=2000),"1000-2000CC",IF(AND(I4901&gt;2000,I4901&lt;=3000),"2000-3000CC",IF(AND(I4901&gt;3000,I4901&lt;=4000),"3000-4000CC",IF(AND(I4901&gt;4000,I4901&lt;=5000),"4000-5000CC",IF(AND(I4901&gt;5000,I4901&lt;=6000),"&gt;5000CC"))))))</f>
        <v>1000-2000CC</v>
      </c>
    </row>
    <row r="4902" spans="1:11" x14ac:dyDescent="0.3">
      <c r="A4902">
        <v>1225</v>
      </c>
      <c r="B4902" t="s">
        <v>829</v>
      </c>
      <c r="C4902" s="10">
        <v>1.93</v>
      </c>
      <c r="D4902" s="3">
        <v>86483</v>
      </c>
      <c r="E4902" t="s">
        <v>7</v>
      </c>
      <c r="F4902" t="s">
        <v>8</v>
      </c>
      <c r="G4902" t="s">
        <v>75</v>
      </c>
      <c r="H4902">
        <v>2014</v>
      </c>
      <c r="I4902">
        <v>1598</v>
      </c>
      <c r="J4902" t="s">
        <v>10</v>
      </c>
      <c r="K4902" t="str">
        <f>IF(AND(I4902&gt;600,I4902&lt;=1000),"600-1000CC",IF(AND(I4902&gt;1000,I4902&lt;=2000),"1000-2000CC",IF(AND(I4902&gt;2000,I4902&lt;=3000),"2000-3000CC",IF(AND(I4902&gt;3000,I4902&lt;=4000),"3000-4000CC",IF(AND(I4902&gt;4000,I4902&lt;=5000),"4000-5000CC",IF(AND(I4902&gt;5000,I4902&lt;=6000),"&gt;5000CC"))))))</f>
        <v>1000-2000CC</v>
      </c>
    </row>
    <row r="4903" spans="1:11" x14ac:dyDescent="0.3">
      <c r="A4903">
        <v>1562</v>
      </c>
      <c r="B4903" t="s">
        <v>829</v>
      </c>
      <c r="C4903" s="10">
        <v>1.93</v>
      </c>
      <c r="D4903" s="3">
        <v>86483</v>
      </c>
      <c r="E4903" t="s">
        <v>7</v>
      </c>
      <c r="F4903" t="s">
        <v>8</v>
      </c>
      <c r="G4903" t="s">
        <v>75</v>
      </c>
      <c r="H4903">
        <v>2014</v>
      </c>
      <c r="I4903">
        <v>1997</v>
      </c>
      <c r="J4903" t="s">
        <v>10</v>
      </c>
      <c r="K4903" t="str">
        <f>IF(AND(I4903&gt;600,I4903&lt;=1000),"600-1000CC",IF(AND(I4903&gt;1000,I4903&lt;=2000),"1000-2000CC",IF(AND(I4903&gt;2000,I4903&lt;=3000),"2000-3000CC",IF(AND(I4903&gt;3000,I4903&lt;=4000),"3000-4000CC",IF(AND(I4903&gt;4000,I4903&lt;=5000),"4000-5000CC",IF(AND(I4903&gt;5000,I4903&lt;=6000),"&gt;5000CC"))))))</f>
        <v>1000-2000CC</v>
      </c>
    </row>
    <row r="4904" spans="1:11" x14ac:dyDescent="0.3">
      <c r="A4904">
        <v>4741</v>
      </c>
      <c r="B4904" t="s">
        <v>287</v>
      </c>
      <c r="C4904" s="10">
        <v>1.93</v>
      </c>
      <c r="D4904" s="3">
        <v>126761</v>
      </c>
      <c r="E4904" t="s">
        <v>12</v>
      </c>
      <c r="F4904" t="s">
        <v>8</v>
      </c>
      <c r="G4904" t="s">
        <v>27</v>
      </c>
      <c r="H4904">
        <v>2013</v>
      </c>
      <c r="I4904">
        <v>1498</v>
      </c>
      <c r="J4904" t="s">
        <v>10</v>
      </c>
      <c r="K4904" t="str">
        <f>IF(AND(I4904&gt;600,I4904&lt;=1000),"600-1000CC",IF(AND(I4904&gt;1000,I4904&lt;=2000),"1000-2000CC",IF(AND(I4904&gt;2000,I4904&lt;=3000),"2000-3000CC",IF(AND(I4904&gt;3000,I4904&lt;=4000),"3000-4000CC",IF(AND(I4904&gt;4000,I4904&lt;=5000),"4000-5000CC",IF(AND(I4904&gt;5000,I4904&lt;=6000),"&gt;5000CC"))))))</f>
        <v>1000-2000CC</v>
      </c>
    </row>
    <row r="4905" spans="1:11" x14ac:dyDescent="0.3">
      <c r="A4905">
        <v>5123</v>
      </c>
      <c r="B4905" t="s">
        <v>79</v>
      </c>
      <c r="C4905" s="10">
        <v>1.93</v>
      </c>
      <c r="D4905" s="3">
        <v>37204</v>
      </c>
      <c r="E4905" t="s">
        <v>12</v>
      </c>
      <c r="F4905" t="s">
        <v>8</v>
      </c>
      <c r="G4905" t="s">
        <v>9</v>
      </c>
      <c r="H4905">
        <v>2011</v>
      </c>
      <c r="I4905">
        <v>1197</v>
      </c>
      <c r="J4905" t="s">
        <v>10</v>
      </c>
      <c r="K4905" t="str">
        <f>IF(AND(I4905&gt;600,I4905&lt;=1000),"600-1000CC",IF(AND(I4905&gt;1000,I4905&lt;=2000),"1000-2000CC",IF(AND(I4905&gt;2000,I4905&lt;=3000),"2000-3000CC",IF(AND(I4905&gt;3000,I4905&lt;=4000),"3000-4000CC",IF(AND(I4905&gt;4000,I4905&lt;=5000),"4000-5000CC",IF(AND(I4905&gt;5000,I4905&lt;=6000),"&gt;5000CC"))))))</f>
        <v>1000-2000CC</v>
      </c>
    </row>
    <row r="4906" spans="1:11" x14ac:dyDescent="0.3">
      <c r="A4906">
        <v>2770</v>
      </c>
      <c r="B4906" t="s">
        <v>1343</v>
      </c>
      <c r="C4906" s="10">
        <v>1.92</v>
      </c>
      <c r="D4906" s="3">
        <v>94989</v>
      </c>
      <c r="E4906" t="s">
        <v>7</v>
      </c>
      <c r="F4906" t="s">
        <v>8</v>
      </c>
      <c r="G4906" t="s">
        <v>9</v>
      </c>
      <c r="H4906">
        <v>2011</v>
      </c>
      <c r="I4906">
        <v>998</v>
      </c>
      <c r="J4906" t="s">
        <v>10</v>
      </c>
      <c r="K4906" t="str">
        <f>IF(AND(I4906&gt;600,I4906&lt;=1000),"600-1000CC",IF(AND(I4906&gt;1000,I4906&lt;=2000),"1000-2000CC",IF(AND(I4906&gt;2000,I4906&lt;=3000),"2000-3000CC",IF(AND(I4906&gt;3000,I4906&lt;=4000),"3000-4000CC",IF(AND(I4906&gt;4000,I4906&lt;=5000),"4000-5000CC",IF(AND(I4906&gt;5000,I4906&lt;=6000),"&gt;5000CC"))))))</f>
        <v>600-1000CC</v>
      </c>
    </row>
    <row r="4907" spans="1:11" x14ac:dyDescent="0.3">
      <c r="A4907">
        <v>3470</v>
      </c>
      <c r="B4907" t="s">
        <v>766</v>
      </c>
      <c r="C4907" s="10">
        <v>1.92</v>
      </c>
      <c r="D4907" s="3">
        <v>80615</v>
      </c>
      <c r="E4907" t="s">
        <v>7</v>
      </c>
      <c r="F4907" t="s">
        <v>8</v>
      </c>
      <c r="G4907" t="s">
        <v>244</v>
      </c>
      <c r="H4907">
        <v>2011</v>
      </c>
      <c r="I4907">
        <v>1197</v>
      </c>
      <c r="J4907" t="s">
        <v>10</v>
      </c>
      <c r="K4907" t="str">
        <f>IF(AND(I4907&gt;600,I4907&lt;=1000),"600-1000CC",IF(AND(I4907&gt;1000,I4907&lt;=2000),"1000-2000CC",IF(AND(I4907&gt;2000,I4907&lt;=3000),"2000-3000CC",IF(AND(I4907&gt;3000,I4907&lt;=4000),"3000-4000CC",IF(AND(I4907&gt;4000,I4907&lt;=5000),"4000-5000CC",IF(AND(I4907&gt;5000,I4907&lt;=6000),"&gt;5000CC"))))))</f>
        <v>1000-2000CC</v>
      </c>
    </row>
    <row r="4908" spans="1:11" x14ac:dyDescent="0.3">
      <c r="A4908">
        <v>3959</v>
      </c>
      <c r="B4908" t="s">
        <v>1627</v>
      </c>
      <c r="C4908" s="10">
        <v>1.92</v>
      </c>
      <c r="D4908" s="3">
        <v>50448</v>
      </c>
      <c r="E4908" t="s">
        <v>12</v>
      </c>
      <c r="F4908" t="s">
        <v>8</v>
      </c>
      <c r="G4908" t="s">
        <v>9</v>
      </c>
      <c r="H4908">
        <v>2012</v>
      </c>
      <c r="I4908">
        <v>814</v>
      </c>
      <c r="J4908" t="s">
        <v>10</v>
      </c>
      <c r="K4908" t="str">
        <f>IF(AND(I4908&gt;600,I4908&lt;=1000),"600-1000CC",IF(AND(I4908&gt;1000,I4908&lt;=2000),"1000-2000CC",IF(AND(I4908&gt;2000,I4908&lt;=3000),"2000-3000CC",IF(AND(I4908&gt;3000,I4908&lt;=4000),"3000-4000CC",IF(AND(I4908&gt;4000,I4908&lt;=5000),"4000-5000CC",IF(AND(I4908&gt;5000,I4908&lt;=6000),"&gt;5000CC"))))))</f>
        <v>600-1000CC</v>
      </c>
    </row>
    <row r="4909" spans="1:11" x14ac:dyDescent="0.3">
      <c r="A4909">
        <v>5004</v>
      </c>
      <c r="B4909" t="s">
        <v>495</v>
      </c>
      <c r="C4909" s="10">
        <v>1.92</v>
      </c>
      <c r="D4909" s="3">
        <v>70048</v>
      </c>
      <c r="E4909" t="s">
        <v>242</v>
      </c>
      <c r="F4909" t="s">
        <v>8</v>
      </c>
      <c r="G4909" t="s">
        <v>75</v>
      </c>
      <c r="H4909">
        <v>2012</v>
      </c>
      <c r="I4909">
        <v>1197</v>
      </c>
      <c r="J4909" t="s">
        <v>10</v>
      </c>
      <c r="K4909" t="str">
        <f>IF(AND(I4909&gt;600,I4909&lt;=1000),"600-1000CC",IF(AND(I4909&gt;1000,I4909&lt;=2000),"1000-2000CC",IF(AND(I4909&gt;2000,I4909&lt;=3000),"2000-3000CC",IF(AND(I4909&gt;3000,I4909&lt;=4000),"3000-4000CC",IF(AND(I4909&gt;4000,I4909&lt;=5000),"4000-5000CC",IF(AND(I4909&gt;5000,I4909&lt;=6000),"&gt;5000CC"))))))</f>
        <v>1000-2000CC</v>
      </c>
    </row>
    <row r="4910" spans="1:11" x14ac:dyDescent="0.3">
      <c r="A4910">
        <v>5160</v>
      </c>
      <c r="B4910" t="s">
        <v>45</v>
      </c>
      <c r="C4910" s="10">
        <v>1.92</v>
      </c>
      <c r="D4910" s="3">
        <v>61235</v>
      </c>
      <c r="E4910" t="s">
        <v>12</v>
      </c>
      <c r="F4910" t="s">
        <v>8</v>
      </c>
      <c r="G4910" t="s">
        <v>9</v>
      </c>
      <c r="H4910">
        <v>2012</v>
      </c>
      <c r="I4910">
        <v>998</v>
      </c>
      <c r="J4910" t="s">
        <v>10</v>
      </c>
      <c r="K4910" t="str">
        <f>IF(AND(I4910&gt;600,I4910&lt;=1000),"600-1000CC",IF(AND(I4910&gt;1000,I4910&lt;=2000),"1000-2000CC",IF(AND(I4910&gt;2000,I4910&lt;=3000),"2000-3000CC",IF(AND(I4910&gt;3000,I4910&lt;=4000),"3000-4000CC",IF(AND(I4910&gt;4000,I4910&lt;=5000),"4000-5000CC",IF(AND(I4910&gt;5000,I4910&lt;=6000),"&gt;5000CC"))))))</f>
        <v>600-1000CC</v>
      </c>
    </row>
    <row r="4911" spans="1:11" x14ac:dyDescent="0.3">
      <c r="A4911">
        <v>1475</v>
      </c>
      <c r="B4911" t="s">
        <v>895</v>
      </c>
      <c r="C4911" s="10">
        <v>1.91</v>
      </c>
      <c r="D4911" s="3">
        <v>65000</v>
      </c>
      <c r="E4911" t="s">
        <v>242</v>
      </c>
      <c r="F4911" t="s">
        <v>8</v>
      </c>
      <c r="G4911" t="s">
        <v>27</v>
      </c>
      <c r="H4911">
        <v>2011</v>
      </c>
      <c r="I4911">
        <v>1248</v>
      </c>
      <c r="J4911" t="s">
        <v>61</v>
      </c>
      <c r="K4911" t="str">
        <f>IF(AND(I4911&gt;600,I4911&lt;=1000),"600-1000CC",IF(AND(I4911&gt;1000,I4911&lt;=2000),"1000-2000CC",IF(AND(I4911&gt;2000,I4911&lt;=3000),"2000-3000CC",IF(AND(I4911&gt;3000,I4911&lt;=4000),"3000-4000CC",IF(AND(I4911&gt;4000,I4911&lt;=5000),"4000-5000CC",IF(AND(I4911&gt;5000,I4911&lt;=6000),"&gt;5000CC"))))))</f>
        <v>1000-2000CC</v>
      </c>
    </row>
    <row r="4912" spans="1:11" x14ac:dyDescent="0.3">
      <c r="A4912">
        <v>3009</v>
      </c>
      <c r="B4912" t="s">
        <v>968</v>
      </c>
      <c r="C4912" s="10">
        <v>1.91</v>
      </c>
      <c r="D4912" s="3">
        <v>94264</v>
      </c>
      <c r="E4912" t="s">
        <v>12</v>
      </c>
      <c r="F4912" t="s">
        <v>8</v>
      </c>
      <c r="G4912" t="s">
        <v>27</v>
      </c>
      <c r="H4912">
        <v>2010</v>
      </c>
      <c r="I4912">
        <v>1086</v>
      </c>
      <c r="J4912" t="s">
        <v>10</v>
      </c>
      <c r="K4912" t="str">
        <f>IF(AND(I4912&gt;600,I4912&lt;=1000),"600-1000CC",IF(AND(I4912&gt;1000,I4912&lt;=2000),"1000-2000CC",IF(AND(I4912&gt;2000,I4912&lt;=3000),"2000-3000CC",IF(AND(I4912&gt;3000,I4912&lt;=4000),"3000-4000CC",IF(AND(I4912&gt;4000,I4912&lt;=5000),"4000-5000CC",IF(AND(I4912&gt;5000,I4912&lt;=6000),"&gt;5000CC"))))))</f>
        <v>1000-2000CC</v>
      </c>
    </row>
    <row r="4913" spans="1:11" x14ac:dyDescent="0.3">
      <c r="A4913">
        <v>3863</v>
      </c>
      <c r="B4913" t="s">
        <v>33</v>
      </c>
      <c r="C4913" s="10">
        <v>1.91</v>
      </c>
      <c r="D4913" s="3">
        <v>110000</v>
      </c>
      <c r="E4913" t="s">
        <v>12</v>
      </c>
      <c r="F4913" t="s">
        <v>8</v>
      </c>
      <c r="G4913" t="s">
        <v>27</v>
      </c>
      <c r="H4913">
        <v>2016</v>
      </c>
      <c r="I4913">
        <v>1461</v>
      </c>
      <c r="J4913" t="s">
        <v>10</v>
      </c>
      <c r="K4913" t="str">
        <f>IF(AND(I4913&gt;600,I4913&lt;=1000),"600-1000CC",IF(AND(I4913&gt;1000,I4913&lt;=2000),"1000-2000CC",IF(AND(I4913&gt;2000,I4913&lt;=3000),"2000-3000CC",IF(AND(I4913&gt;3000,I4913&lt;=4000),"3000-4000CC",IF(AND(I4913&gt;4000,I4913&lt;=5000),"4000-5000CC",IF(AND(I4913&gt;5000,I4913&lt;=6000),"&gt;5000CC"))))))</f>
        <v>1000-2000CC</v>
      </c>
    </row>
    <row r="4914" spans="1:11" x14ac:dyDescent="0.3">
      <c r="A4914">
        <v>4913</v>
      </c>
      <c r="B4914" t="s">
        <v>1398</v>
      </c>
      <c r="C4914" s="10">
        <v>1.91</v>
      </c>
      <c r="D4914" s="3">
        <v>57480</v>
      </c>
      <c r="E4914" t="s">
        <v>12</v>
      </c>
      <c r="F4914" t="s">
        <v>8</v>
      </c>
      <c r="G4914" t="s">
        <v>27</v>
      </c>
      <c r="H4914">
        <v>2010</v>
      </c>
      <c r="I4914">
        <v>814</v>
      </c>
      <c r="J4914" t="s">
        <v>10</v>
      </c>
      <c r="K4914" t="str">
        <f>IF(AND(I4914&gt;600,I4914&lt;=1000),"600-1000CC",IF(AND(I4914&gt;1000,I4914&lt;=2000),"1000-2000CC",IF(AND(I4914&gt;2000,I4914&lt;=3000),"2000-3000CC",IF(AND(I4914&gt;3000,I4914&lt;=4000),"3000-4000CC",IF(AND(I4914&gt;4000,I4914&lt;=5000),"4000-5000CC",IF(AND(I4914&gt;5000,I4914&lt;=6000),"&gt;5000CC"))))))</f>
        <v>600-1000CC</v>
      </c>
    </row>
    <row r="4915" spans="1:11" x14ac:dyDescent="0.3">
      <c r="A4915">
        <v>5070</v>
      </c>
      <c r="B4915" t="s">
        <v>1098</v>
      </c>
      <c r="C4915" s="10">
        <v>1.91</v>
      </c>
      <c r="D4915" s="3">
        <v>146510</v>
      </c>
      <c r="E4915" t="s">
        <v>12</v>
      </c>
      <c r="F4915" t="s">
        <v>8</v>
      </c>
      <c r="G4915" t="s">
        <v>75</v>
      </c>
      <c r="H4915">
        <v>2011</v>
      </c>
      <c r="I4915">
        <v>1396</v>
      </c>
      <c r="J4915" t="s">
        <v>10</v>
      </c>
      <c r="K4915" t="str">
        <f>IF(AND(I4915&gt;600,I4915&lt;=1000),"600-1000CC",IF(AND(I4915&gt;1000,I4915&lt;=2000),"1000-2000CC",IF(AND(I4915&gt;2000,I4915&lt;=3000),"2000-3000CC",IF(AND(I4915&gt;3000,I4915&lt;=4000),"3000-4000CC",IF(AND(I4915&gt;4000,I4915&lt;=5000),"4000-5000CC",IF(AND(I4915&gt;5000,I4915&lt;=6000),"&gt;5000CC"))))))</f>
        <v>1000-2000CC</v>
      </c>
    </row>
    <row r="4916" spans="1:11" x14ac:dyDescent="0.3">
      <c r="A4916">
        <v>78</v>
      </c>
      <c r="B4916" t="s">
        <v>86</v>
      </c>
      <c r="C4916" s="10">
        <v>1.9</v>
      </c>
      <c r="D4916" s="3">
        <v>60000</v>
      </c>
      <c r="E4916" t="s">
        <v>12</v>
      </c>
      <c r="F4916" t="s">
        <v>8</v>
      </c>
      <c r="G4916" t="s">
        <v>27</v>
      </c>
      <c r="H4916">
        <v>2012</v>
      </c>
      <c r="I4916">
        <v>814</v>
      </c>
      <c r="J4916" t="s">
        <v>10</v>
      </c>
      <c r="K4916" t="str">
        <f>IF(AND(I4916&gt;600,I4916&lt;=1000),"600-1000CC",IF(AND(I4916&gt;1000,I4916&lt;=2000),"1000-2000CC",IF(AND(I4916&gt;2000,I4916&lt;=3000),"2000-3000CC",IF(AND(I4916&gt;3000,I4916&lt;=4000),"3000-4000CC",IF(AND(I4916&gt;4000,I4916&lt;=5000),"4000-5000CC",IF(AND(I4916&gt;5000,I4916&lt;=6000),"&gt;5000CC"))))))</f>
        <v>600-1000CC</v>
      </c>
    </row>
    <row r="4917" spans="1:11" x14ac:dyDescent="0.3">
      <c r="A4917">
        <v>168</v>
      </c>
      <c r="B4917" t="s">
        <v>167</v>
      </c>
      <c r="C4917" s="10">
        <v>1.9</v>
      </c>
      <c r="D4917" s="3">
        <v>61000</v>
      </c>
      <c r="E4917" t="s">
        <v>12</v>
      </c>
      <c r="F4917" t="s">
        <v>8</v>
      </c>
      <c r="G4917" t="s">
        <v>9</v>
      </c>
      <c r="H4917">
        <v>2010</v>
      </c>
      <c r="I4917">
        <v>796</v>
      </c>
      <c r="J4917" t="s">
        <v>10</v>
      </c>
      <c r="K4917" t="str">
        <f>IF(AND(I4917&gt;600,I4917&lt;=1000),"600-1000CC",IF(AND(I4917&gt;1000,I4917&lt;=2000),"1000-2000CC",IF(AND(I4917&gt;2000,I4917&lt;=3000),"2000-3000CC",IF(AND(I4917&gt;3000,I4917&lt;=4000),"3000-4000CC",IF(AND(I4917&gt;4000,I4917&lt;=5000),"4000-5000CC",IF(AND(I4917&gt;5000,I4917&lt;=6000),"&gt;5000CC"))))))</f>
        <v>600-1000CC</v>
      </c>
    </row>
    <row r="4918" spans="1:11" x14ac:dyDescent="0.3">
      <c r="A4918">
        <v>327</v>
      </c>
      <c r="B4918" t="s">
        <v>89</v>
      </c>
      <c r="C4918" s="10">
        <v>1.9</v>
      </c>
      <c r="D4918" s="3">
        <v>31212</v>
      </c>
      <c r="E4918" t="s">
        <v>12</v>
      </c>
      <c r="F4918" t="s">
        <v>8</v>
      </c>
      <c r="G4918" t="s">
        <v>9</v>
      </c>
      <c r="H4918">
        <v>2008</v>
      </c>
      <c r="I4918">
        <v>1086</v>
      </c>
      <c r="J4918" t="s">
        <v>10</v>
      </c>
      <c r="K4918" t="str">
        <f>IF(AND(I4918&gt;600,I4918&lt;=1000),"600-1000CC",IF(AND(I4918&gt;1000,I4918&lt;=2000),"1000-2000CC",IF(AND(I4918&gt;2000,I4918&lt;=3000),"2000-3000CC",IF(AND(I4918&gt;3000,I4918&lt;=4000),"3000-4000CC",IF(AND(I4918&gt;4000,I4918&lt;=5000),"4000-5000CC",IF(AND(I4918&gt;5000,I4918&lt;=6000),"&gt;5000CC"))))))</f>
        <v>1000-2000CC</v>
      </c>
    </row>
    <row r="4919" spans="1:11" x14ac:dyDescent="0.3">
      <c r="A4919">
        <v>728</v>
      </c>
      <c r="B4919" t="s">
        <v>570</v>
      </c>
      <c r="C4919" s="10">
        <v>1.9</v>
      </c>
      <c r="D4919" s="3">
        <v>91717</v>
      </c>
      <c r="E4919" t="s">
        <v>12</v>
      </c>
      <c r="F4919" t="s">
        <v>8</v>
      </c>
      <c r="G4919" t="s">
        <v>27</v>
      </c>
      <c r="H4919">
        <v>2009</v>
      </c>
      <c r="I4919">
        <v>1197</v>
      </c>
      <c r="J4919" t="s">
        <v>10</v>
      </c>
      <c r="K4919" t="str">
        <f>IF(AND(I4919&gt;600,I4919&lt;=1000),"600-1000CC",IF(AND(I4919&gt;1000,I4919&lt;=2000),"1000-2000CC",IF(AND(I4919&gt;2000,I4919&lt;=3000),"2000-3000CC",IF(AND(I4919&gt;3000,I4919&lt;=4000),"3000-4000CC",IF(AND(I4919&gt;4000,I4919&lt;=5000),"4000-5000CC",IF(AND(I4919&gt;5000,I4919&lt;=6000),"&gt;5000CC"))))))</f>
        <v>1000-2000CC</v>
      </c>
    </row>
    <row r="4920" spans="1:11" x14ac:dyDescent="0.3">
      <c r="A4920">
        <v>1177</v>
      </c>
      <c r="B4920" t="s">
        <v>495</v>
      </c>
      <c r="C4920" s="10">
        <v>1.9</v>
      </c>
      <c r="D4920" s="3">
        <v>129325</v>
      </c>
      <c r="E4920" t="s">
        <v>242</v>
      </c>
      <c r="F4920" t="s">
        <v>8</v>
      </c>
      <c r="G4920" t="s">
        <v>9</v>
      </c>
      <c r="H4920">
        <v>2012</v>
      </c>
      <c r="I4920">
        <v>1991</v>
      </c>
      <c r="J4920" t="s">
        <v>10</v>
      </c>
      <c r="K4920" t="str">
        <f>IF(AND(I4920&gt;600,I4920&lt;=1000),"600-1000CC",IF(AND(I4920&gt;1000,I4920&lt;=2000),"1000-2000CC",IF(AND(I4920&gt;2000,I4920&lt;=3000),"2000-3000CC",IF(AND(I4920&gt;3000,I4920&lt;=4000),"3000-4000CC",IF(AND(I4920&gt;4000,I4920&lt;=5000),"4000-5000CC",IF(AND(I4920&gt;5000,I4920&lt;=6000),"&gt;5000CC"))))))</f>
        <v>1000-2000CC</v>
      </c>
    </row>
    <row r="4921" spans="1:11" x14ac:dyDescent="0.3">
      <c r="A4921">
        <v>1483</v>
      </c>
      <c r="B4921" t="s">
        <v>495</v>
      </c>
      <c r="C4921" s="10">
        <v>1.9</v>
      </c>
      <c r="D4921" s="3">
        <v>129325</v>
      </c>
      <c r="E4921" t="s">
        <v>242</v>
      </c>
      <c r="F4921" t="s">
        <v>8</v>
      </c>
      <c r="G4921" t="s">
        <v>9</v>
      </c>
      <c r="H4921">
        <v>2012</v>
      </c>
      <c r="I4921">
        <v>1497</v>
      </c>
      <c r="J4921" t="s">
        <v>10</v>
      </c>
      <c r="K4921" t="str">
        <f>IF(AND(I4921&gt;600,I4921&lt;=1000),"600-1000CC",IF(AND(I4921&gt;1000,I4921&lt;=2000),"1000-2000CC",IF(AND(I4921&gt;2000,I4921&lt;=3000),"2000-3000CC",IF(AND(I4921&gt;3000,I4921&lt;=4000),"3000-4000CC",IF(AND(I4921&gt;4000,I4921&lt;=5000),"4000-5000CC",IF(AND(I4921&gt;5000,I4921&lt;=6000),"&gt;5000CC"))))))</f>
        <v>1000-2000CC</v>
      </c>
    </row>
    <row r="4922" spans="1:11" x14ac:dyDescent="0.3">
      <c r="A4922">
        <v>1714</v>
      </c>
      <c r="B4922" t="s">
        <v>894</v>
      </c>
      <c r="C4922" s="10">
        <v>1.9</v>
      </c>
      <c r="D4922" s="3">
        <v>81721</v>
      </c>
      <c r="E4922" t="s">
        <v>12</v>
      </c>
      <c r="F4922" t="s">
        <v>8</v>
      </c>
      <c r="G4922" t="s">
        <v>9</v>
      </c>
      <c r="H4922">
        <v>2010</v>
      </c>
      <c r="I4922">
        <v>1196</v>
      </c>
      <c r="J4922" t="s">
        <v>10</v>
      </c>
      <c r="K4922" t="str">
        <f>IF(AND(I4922&gt;600,I4922&lt;=1000),"600-1000CC",IF(AND(I4922&gt;1000,I4922&lt;=2000),"1000-2000CC",IF(AND(I4922&gt;2000,I4922&lt;=3000),"2000-3000CC",IF(AND(I4922&gt;3000,I4922&lt;=4000),"3000-4000CC",IF(AND(I4922&gt;4000,I4922&lt;=5000),"4000-5000CC",IF(AND(I4922&gt;5000,I4922&lt;=6000),"&gt;5000CC"))))))</f>
        <v>1000-2000CC</v>
      </c>
    </row>
    <row r="4923" spans="1:11" x14ac:dyDescent="0.3">
      <c r="A4923">
        <v>1877</v>
      </c>
      <c r="B4923" t="s">
        <v>1033</v>
      </c>
      <c r="C4923" s="10">
        <v>1.9</v>
      </c>
      <c r="D4923" s="3">
        <v>60000</v>
      </c>
      <c r="E4923" t="s">
        <v>12</v>
      </c>
      <c r="F4923" t="s">
        <v>8</v>
      </c>
      <c r="G4923" t="s">
        <v>9</v>
      </c>
      <c r="H4923">
        <v>2008</v>
      </c>
      <c r="I4923">
        <v>998</v>
      </c>
      <c r="J4923" t="s">
        <v>10</v>
      </c>
      <c r="K4923" t="str">
        <f>IF(AND(I4923&gt;600,I4923&lt;=1000),"600-1000CC",IF(AND(I4923&gt;1000,I4923&lt;=2000),"1000-2000CC",IF(AND(I4923&gt;2000,I4923&lt;=3000),"2000-3000CC",IF(AND(I4923&gt;3000,I4923&lt;=4000),"3000-4000CC",IF(AND(I4923&gt;4000,I4923&lt;=5000),"4000-5000CC",IF(AND(I4923&gt;5000,I4923&lt;=6000),"&gt;5000CC"))))))</f>
        <v>600-1000CC</v>
      </c>
    </row>
    <row r="4924" spans="1:11" x14ac:dyDescent="0.3">
      <c r="A4924">
        <v>1958</v>
      </c>
      <c r="B4924" t="s">
        <v>570</v>
      </c>
      <c r="C4924" s="10">
        <v>1.9</v>
      </c>
      <c r="D4924" s="3">
        <v>91717</v>
      </c>
      <c r="E4924" t="s">
        <v>12</v>
      </c>
      <c r="F4924" t="s">
        <v>8</v>
      </c>
      <c r="G4924" t="s">
        <v>27</v>
      </c>
      <c r="H4924">
        <v>2009</v>
      </c>
      <c r="I4924">
        <v>998</v>
      </c>
      <c r="J4924" t="s">
        <v>10</v>
      </c>
      <c r="K4924" t="str">
        <f>IF(AND(I4924&gt;600,I4924&lt;=1000),"600-1000CC",IF(AND(I4924&gt;1000,I4924&lt;=2000),"1000-2000CC",IF(AND(I4924&gt;2000,I4924&lt;=3000),"2000-3000CC",IF(AND(I4924&gt;3000,I4924&lt;=4000),"3000-4000CC",IF(AND(I4924&gt;4000,I4924&lt;=5000),"4000-5000CC",IF(AND(I4924&gt;5000,I4924&lt;=6000),"&gt;5000CC"))))))</f>
        <v>600-1000CC</v>
      </c>
    </row>
    <row r="4925" spans="1:11" x14ac:dyDescent="0.3">
      <c r="A4925">
        <v>2078</v>
      </c>
      <c r="B4925" t="s">
        <v>964</v>
      </c>
      <c r="C4925" s="10">
        <v>1.9</v>
      </c>
      <c r="D4925" s="3">
        <v>93313</v>
      </c>
      <c r="E4925" t="s">
        <v>12</v>
      </c>
      <c r="F4925" t="s">
        <v>8</v>
      </c>
      <c r="G4925" t="s">
        <v>27</v>
      </c>
      <c r="H4925">
        <v>2010</v>
      </c>
      <c r="I4925">
        <v>998</v>
      </c>
      <c r="J4925" t="s">
        <v>10</v>
      </c>
      <c r="K4925" t="str">
        <f>IF(AND(I4925&gt;600,I4925&lt;=1000),"600-1000CC",IF(AND(I4925&gt;1000,I4925&lt;=2000),"1000-2000CC",IF(AND(I4925&gt;2000,I4925&lt;=3000),"2000-3000CC",IF(AND(I4925&gt;3000,I4925&lt;=4000),"3000-4000CC",IF(AND(I4925&gt;4000,I4925&lt;=5000),"4000-5000CC",IF(AND(I4925&gt;5000,I4925&lt;=6000),"&gt;5000CC"))))))</f>
        <v>600-1000CC</v>
      </c>
    </row>
    <row r="4926" spans="1:11" x14ac:dyDescent="0.3">
      <c r="A4926">
        <v>2104</v>
      </c>
      <c r="B4926" t="s">
        <v>1112</v>
      </c>
      <c r="C4926" s="10">
        <v>1.9</v>
      </c>
      <c r="D4926" s="3">
        <v>110000</v>
      </c>
      <c r="E4926" t="s">
        <v>7</v>
      </c>
      <c r="F4926" t="s">
        <v>8</v>
      </c>
      <c r="G4926" t="s">
        <v>27</v>
      </c>
      <c r="H4926">
        <v>2010</v>
      </c>
      <c r="I4926">
        <v>1405</v>
      </c>
      <c r="J4926" t="s">
        <v>10</v>
      </c>
      <c r="K4926" t="str">
        <f>IF(AND(I4926&gt;600,I4926&lt;=1000),"600-1000CC",IF(AND(I4926&gt;1000,I4926&lt;=2000),"1000-2000CC",IF(AND(I4926&gt;2000,I4926&lt;=3000),"2000-3000CC",IF(AND(I4926&gt;3000,I4926&lt;=4000),"3000-4000CC",IF(AND(I4926&gt;4000,I4926&lt;=5000),"4000-5000CC",IF(AND(I4926&gt;5000,I4926&lt;=6000),"&gt;5000CC"))))))</f>
        <v>1000-2000CC</v>
      </c>
    </row>
    <row r="4927" spans="1:11" x14ac:dyDescent="0.3">
      <c r="A4927">
        <v>2137</v>
      </c>
      <c r="B4927" t="s">
        <v>570</v>
      </c>
      <c r="C4927" s="10">
        <v>1.9</v>
      </c>
      <c r="D4927" s="3">
        <v>85000</v>
      </c>
      <c r="E4927" t="s">
        <v>12</v>
      </c>
      <c r="F4927" t="s">
        <v>8</v>
      </c>
      <c r="G4927" t="s">
        <v>27</v>
      </c>
      <c r="H4927">
        <v>2008</v>
      </c>
      <c r="I4927">
        <v>999</v>
      </c>
      <c r="J4927" t="s">
        <v>10</v>
      </c>
      <c r="K4927" t="str">
        <f>IF(AND(I4927&gt;600,I4927&lt;=1000),"600-1000CC",IF(AND(I4927&gt;1000,I4927&lt;=2000),"1000-2000CC",IF(AND(I4927&gt;2000,I4927&lt;=3000),"2000-3000CC",IF(AND(I4927&gt;3000,I4927&lt;=4000),"3000-4000CC",IF(AND(I4927&gt;4000,I4927&lt;=5000),"4000-5000CC",IF(AND(I4927&gt;5000,I4927&lt;=6000),"&gt;5000CC"))))))</f>
        <v>600-1000CC</v>
      </c>
    </row>
    <row r="4928" spans="1:11" x14ac:dyDescent="0.3">
      <c r="A4928">
        <v>2509</v>
      </c>
      <c r="B4928" t="s">
        <v>46</v>
      </c>
      <c r="C4928" s="10">
        <v>1.9</v>
      </c>
      <c r="D4928" s="3">
        <v>20000</v>
      </c>
      <c r="E4928" t="s">
        <v>12</v>
      </c>
      <c r="F4928" t="s">
        <v>8</v>
      </c>
      <c r="G4928" t="s">
        <v>75</v>
      </c>
      <c r="H4928">
        <v>2014</v>
      </c>
      <c r="I4928">
        <v>1497</v>
      </c>
      <c r="J4928" t="s">
        <v>10</v>
      </c>
      <c r="K4928" t="str">
        <f>IF(AND(I4928&gt;600,I4928&lt;=1000),"600-1000CC",IF(AND(I4928&gt;1000,I4928&lt;=2000),"1000-2000CC",IF(AND(I4928&gt;2000,I4928&lt;=3000),"2000-3000CC",IF(AND(I4928&gt;3000,I4928&lt;=4000),"3000-4000CC",IF(AND(I4928&gt;4000,I4928&lt;=5000),"4000-5000CC",IF(AND(I4928&gt;5000,I4928&lt;=6000),"&gt;5000CC"))))))</f>
        <v>1000-2000CC</v>
      </c>
    </row>
    <row r="4929" spans="1:11" x14ac:dyDescent="0.3">
      <c r="A4929">
        <v>2592</v>
      </c>
      <c r="B4929" t="s">
        <v>79</v>
      </c>
      <c r="C4929" s="10">
        <v>1.9</v>
      </c>
      <c r="D4929" s="3">
        <v>30000</v>
      </c>
      <c r="E4929" t="s">
        <v>12</v>
      </c>
      <c r="F4929" t="s">
        <v>8</v>
      </c>
      <c r="G4929" t="s">
        <v>27</v>
      </c>
      <c r="H4929">
        <v>2012</v>
      </c>
      <c r="I4929">
        <v>1956</v>
      </c>
      <c r="J4929" t="s">
        <v>10</v>
      </c>
      <c r="K4929" t="str">
        <f>IF(AND(I4929&gt;600,I4929&lt;=1000),"600-1000CC",IF(AND(I4929&gt;1000,I4929&lt;=2000),"1000-2000CC",IF(AND(I4929&gt;2000,I4929&lt;=3000),"2000-3000CC",IF(AND(I4929&gt;3000,I4929&lt;=4000),"3000-4000CC",IF(AND(I4929&gt;4000,I4929&lt;=5000),"4000-5000CC",IF(AND(I4929&gt;5000,I4929&lt;=6000),"&gt;5000CC"))))))</f>
        <v>1000-2000CC</v>
      </c>
    </row>
    <row r="4930" spans="1:11" x14ac:dyDescent="0.3">
      <c r="A4930">
        <v>2737</v>
      </c>
      <c r="B4930" t="s">
        <v>564</v>
      </c>
      <c r="C4930" s="10">
        <v>1.9</v>
      </c>
      <c r="D4930" s="3">
        <v>32500</v>
      </c>
      <c r="E4930" t="s">
        <v>12</v>
      </c>
      <c r="F4930" t="s">
        <v>8</v>
      </c>
      <c r="G4930" t="s">
        <v>9</v>
      </c>
      <c r="H4930">
        <v>2013</v>
      </c>
      <c r="I4930">
        <v>1396</v>
      </c>
      <c r="J4930" t="s">
        <v>10</v>
      </c>
      <c r="K4930" t="str">
        <f>IF(AND(I4930&gt;600,I4930&lt;=1000),"600-1000CC",IF(AND(I4930&gt;1000,I4930&lt;=2000),"1000-2000CC",IF(AND(I4930&gt;2000,I4930&lt;=3000),"2000-3000CC",IF(AND(I4930&gt;3000,I4930&lt;=4000),"3000-4000CC",IF(AND(I4930&gt;4000,I4930&lt;=5000),"4000-5000CC",IF(AND(I4930&gt;5000,I4930&lt;=6000),"&gt;5000CC"))))))</f>
        <v>1000-2000CC</v>
      </c>
    </row>
    <row r="4931" spans="1:11" x14ac:dyDescent="0.3">
      <c r="A4931">
        <v>3044</v>
      </c>
      <c r="B4931" t="s">
        <v>79</v>
      </c>
      <c r="C4931" s="10">
        <v>1.9</v>
      </c>
      <c r="D4931" s="3">
        <v>100000</v>
      </c>
      <c r="E4931" t="s">
        <v>12</v>
      </c>
      <c r="F4931" t="s">
        <v>8</v>
      </c>
      <c r="G4931" t="s">
        <v>9</v>
      </c>
      <c r="H4931">
        <v>2011</v>
      </c>
      <c r="I4931">
        <v>1396</v>
      </c>
      <c r="J4931" t="s">
        <v>127</v>
      </c>
      <c r="K4931" t="str">
        <f>IF(AND(I4931&gt;600,I4931&lt;=1000),"600-1000CC",IF(AND(I4931&gt;1000,I4931&lt;=2000),"1000-2000CC",IF(AND(I4931&gt;2000,I4931&lt;=3000),"2000-3000CC",IF(AND(I4931&gt;3000,I4931&lt;=4000),"3000-4000CC",IF(AND(I4931&gt;4000,I4931&lt;=5000),"4000-5000CC",IF(AND(I4931&gt;5000,I4931&lt;=6000),"&gt;5000CC"))))))</f>
        <v>1000-2000CC</v>
      </c>
    </row>
    <row r="4932" spans="1:11" x14ac:dyDescent="0.3">
      <c r="A4932">
        <v>3359</v>
      </c>
      <c r="B4932" t="s">
        <v>109</v>
      </c>
      <c r="C4932" s="10">
        <v>1.9</v>
      </c>
      <c r="D4932" s="3">
        <v>70000</v>
      </c>
      <c r="E4932" t="s">
        <v>7</v>
      </c>
      <c r="F4932" t="s">
        <v>8</v>
      </c>
      <c r="G4932" t="s">
        <v>27</v>
      </c>
      <c r="H4932">
        <v>2010</v>
      </c>
      <c r="I4932">
        <v>1497</v>
      </c>
      <c r="J4932" t="s">
        <v>10</v>
      </c>
      <c r="K4932" t="str">
        <f>IF(AND(I4932&gt;600,I4932&lt;=1000),"600-1000CC",IF(AND(I4932&gt;1000,I4932&lt;=2000),"1000-2000CC",IF(AND(I4932&gt;2000,I4932&lt;=3000),"2000-3000CC",IF(AND(I4932&gt;3000,I4932&lt;=4000),"3000-4000CC",IF(AND(I4932&gt;4000,I4932&lt;=5000),"4000-5000CC",IF(AND(I4932&gt;5000,I4932&lt;=6000),"&gt;5000CC"))))))</f>
        <v>1000-2000CC</v>
      </c>
    </row>
    <row r="4933" spans="1:11" x14ac:dyDescent="0.3">
      <c r="A4933">
        <v>3594</v>
      </c>
      <c r="B4933" t="s">
        <v>383</v>
      </c>
      <c r="C4933" s="10">
        <v>1.9</v>
      </c>
      <c r="D4933" s="3">
        <v>120000</v>
      </c>
      <c r="E4933" t="s">
        <v>12</v>
      </c>
      <c r="F4933" t="s">
        <v>8</v>
      </c>
      <c r="G4933" t="s">
        <v>27</v>
      </c>
      <c r="H4933">
        <v>2008</v>
      </c>
      <c r="I4933">
        <v>1248</v>
      </c>
      <c r="J4933" t="s">
        <v>10</v>
      </c>
      <c r="K4933" t="str">
        <f>IF(AND(I4933&gt;600,I4933&lt;=1000),"600-1000CC",IF(AND(I4933&gt;1000,I4933&lt;=2000),"1000-2000CC",IF(AND(I4933&gt;2000,I4933&lt;=3000),"2000-3000CC",IF(AND(I4933&gt;3000,I4933&lt;=4000),"3000-4000CC",IF(AND(I4933&gt;4000,I4933&lt;=5000),"4000-5000CC",IF(AND(I4933&gt;5000,I4933&lt;=6000),"&gt;5000CC"))))))</f>
        <v>1000-2000CC</v>
      </c>
    </row>
    <row r="4934" spans="1:11" x14ac:dyDescent="0.3">
      <c r="A4934">
        <v>3662</v>
      </c>
      <c r="B4934" t="s">
        <v>1328</v>
      </c>
      <c r="C4934" s="10">
        <v>1.9</v>
      </c>
      <c r="D4934" s="3">
        <v>80500</v>
      </c>
      <c r="E4934" t="s">
        <v>12</v>
      </c>
      <c r="F4934" t="s">
        <v>8</v>
      </c>
      <c r="G4934" t="s">
        <v>27</v>
      </c>
      <c r="H4934">
        <v>2011</v>
      </c>
      <c r="I4934">
        <v>998</v>
      </c>
      <c r="J4934" t="s">
        <v>10</v>
      </c>
      <c r="K4934" t="str">
        <f>IF(AND(I4934&gt;600,I4934&lt;=1000),"600-1000CC",IF(AND(I4934&gt;1000,I4934&lt;=2000),"1000-2000CC",IF(AND(I4934&gt;2000,I4934&lt;=3000),"2000-3000CC",IF(AND(I4934&gt;3000,I4934&lt;=4000),"3000-4000CC",IF(AND(I4934&gt;4000,I4934&lt;=5000),"4000-5000CC",IF(AND(I4934&gt;5000,I4934&lt;=6000),"&gt;5000CC"))))))</f>
        <v>600-1000CC</v>
      </c>
    </row>
    <row r="4935" spans="1:11" x14ac:dyDescent="0.3">
      <c r="A4935">
        <v>4090</v>
      </c>
      <c r="B4935" t="s">
        <v>240</v>
      </c>
      <c r="C4935" s="10">
        <v>1.9</v>
      </c>
      <c r="D4935" s="3">
        <v>93000</v>
      </c>
      <c r="E4935" t="s">
        <v>12</v>
      </c>
      <c r="F4935" t="s">
        <v>8</v>
      </c>
      <c r="G4935" t="s">
        <v>27</v>
      </c>
      <c r="H4935">
        <v>2011</v>
      </c>
      <c r="I4935">
        <v>1199</v>
      </c>
      <c r="J4935" t="s">
        <v>10</v>
      </c>
      <c r="K4935" t="str">
        <f>IF(AND(I4935&gt;600,I4935&lt;=1000),"600-1000CC",IF(AND(I4935&gt;1000,I4935&lt;=2000),"1000-2000CC",IF(AND(I4935&gt;2000,I4935&lt;=3000),"2000-3000CC",IF(AND(I4935&gt;3000,I4935&lt;=4000),"3000-4000CC",IF(AND(I4935&gt;4000,I4935&lt;=5000),"4000-5000CC",IF(AND(I4935&gt;5000,I4935&lt;=6000),"&gt;5000CC"))))))</f>
        <v>1000-2000CC</v>
      </c>
    </row>
    <row r="4936" spans="1:11" x14ac:dyDescent="0.3">
      <c r="A4936">
        <v>4399</v>
      </c>
      <c r="B4936" t="s">
        <v>86</v>
      </c>
      <c r="C4936" s="10">
        <v>1.9</v>
      </c>
      <c r="D4936" s="3">
        <v>60000</v>
      </c>
      <c r="E4936" t="s">
        <v>12</v>
      </c>
      <c r="F4936" t="s">
        <v>8</v>
      </c>
      <c r="G4936" t="s">
        <v>27</v>
      </c>
      <c r="H4936">
        <v>2012</v>
      </c>
      <c r="I4936">
        <v>999</v>
      </c>
      <c r="J4936" t="s">
        <v>10</v>
      </c>
      <c r="K4936" t="str">
        <f>IF(AND(I4936&gt;600,I4936&lt;=1000),"600-1000CC",IF(AND(I4936&gt;1000,I4936&lt;=2000),"1000-2000CC",IF(AND(I4936&gt;2000,I4936&lt;=3000),"2000-3000CC",IF(AND(I4936&gt;3000,I4936&lt;=4000),"3000-4000CC",IF(AND(I4936&gt;4000,I4936&lt;=5000),"4000-5000CC",IF(AND(I4936&gt;5000,I4936&lt;=6000),"&gt;5000CC"))))))</f>
        <v>600-1000CC</v>
      </c>
    </row>
    <row r="4937" spans="1:11" x14ac:dyDescent="0.3">
      <c r="A4937">
        <v>4471</v>
      </c>
      <c r="B4937" t="s">
        <v>1315</v>
      </c>
      <c r="C4937" s="10">
        <v>1.9</v>
      </c>
      <c r="D4937" s="3">
        <v>111000</v>
      </c>
      <c r="E4937" t="s">
        <v>7</v>
      </c>
      <c r="F4937" t="s">
        <v>8</v>
      </c>
      <c r="G4937" t="s">
        <v>27</v>
      </c>
      <c r="H4937">
        <v>2013</v>
      </c>
      <c r="I4937">
        <v>1197</v>
      </c>
      <c r="J4937" t="s">
        <v>10</v>
      </c>
      <c r="K4937" t="str">
        <f>IF(AND(I4937&gt;600,I4937&lt;=1000),"600-1000CC",IF(AND(I4937&gt;1000,I4937&lt;=2000),"1000-2000CC",IF(AND(I4937&gt;2000,I4937&lt;=3000),"2000-3000CC",IF(AND(I4937&gt;3000,I4937&lt;=4000),"3000-4000CC",IF(AND(I4937&gt;4000,I4937&lt;=5000),"4000-5000CC",IF(AND(I4937&gt;5000,I4937&lt;=6000),"&gt;5000CC"))))))</f>
        <v>1000-2000CC</v>
      </c>
    </row>
    <row r="4938" spans="1:11" x14ac:dyDescent="0.3">
      <c r="A4938">
        <v>4674</v>
      </c>
      <c r="B4938" t="s">
        <v>1076</v>
      </c>
      <c r="C4938" s="10">
        <v>1.9</v>
      </c>
      <c r="D4938" s="3">
        <v>100000</v>
      </c>
      <c r="E4938" t="s">
        <v>7</v>
      </c>
      <c r="F4938" t="s">
        <v>8</v>
      </c>
      <c r="G4938" t="s">
        <v>27</v>
      </c>
      <c r="H4938">
        <v>2008</v>
      </c>
      <c r="I4938">
        <v>1590</v>
      </c>
      <c r="J4938" t="s">
        <v>10</v>
      </c>
      <c r="K4938" t="str">
        <f>IF(AND(I4938&gt;600,I4938&lt;=1000),"600-1000CC",IF(AND(I4938&gt;1000,I4938&lt;=2000),"1000-2000CC",IF(AND(I4938&gt;2000,I4938&lt;=3000),"2000-3000CC",IF(AND(I4938&gt;3000,I4938&lt;=4000),"3000-4000CC",IF(AND(I4938&gt;4000,I4938&lt;=5000),"4000-5000CC",IF(AND(I4938&gt;5000,I4938&lt;=6000),"&gt;5000CC"))))))</f>
        <v>1000-2000CC</v>
      </c>
    </row>
    <row r="4939" spans="1:11" x14ac:dyDescent="0.3">
      <c r="A4939">
        <v>4677</v>
      </c>
      <c r="B4939" t="s">
        <v>745</v>
      </c>
      <c r="C4939" s="10">
        <v>1.9</v>
      </c>
      <c r="D4939" s="3">
        <v>110000</v>
      </c>
      <c r="E4939" t="s">
        <v>7</v>
      </c>
      <c r="F4939" t="s">
        <v>8</v>
      </c>
      <c r="G4939" t="s">
        <v>75</v>
      </c>
      <c r="H4939">
        <v>2011</v>
      </c>
      <c r="I4939">
        <v>936</v>
      </c>
      <c r="J4939" t="s">
        <v>10</v>
      </c>
      <c r="K4939" t="str">
        <f>IF(AND(I4939&gt;600,I4939&lt;=1000),"600-1000CC",IF(AND(I4939&gt;1000,I4939&lt;=2000),"1000-2000CC",IF(AND(I4939&gt;2000,I4939&lt;=3000),"2000-3000CC",IF(AND(I4939&gt;3000,I4939&lt;=4000),"3000-4000CC",IF(AND(I4939&gt;4000,I4939&lt;=5000),"4000-5000CC",IF(AND(I4939&gt;5000,I4939&lt;=6000),"&gt;5000CC"))))))</f>
        <v>600-1000CC</v>
      </c>
    </row>
    <row r="4940" spans="1:11" x14ac:dyDescent="0.3">
      <c r="A4940">
        <v>4920</v>
      </c>
      <c r="B4940" t="s">
        <v>86</v>
      </c>
      <c r="C4940" s="10">
        <v>1.9</v>
      </c>
      <c r="D4940" s="3">
        <v>60000</v>
      </c>
      <c r="E4940" t="s">
        <v>12</v>
      </c>
      <c r="F4940" t="s">
        <v>8</v>
      </c>
      <c r="G4940" t="s">
        <v>27</v>
      </c>
      <c r="H4940">
        <v>2012</v>
      </c>
      <c r="I4940">
        <v>999</v>
      </c>
      <c r="J4940" t="s">
        <v>10</v>
      </c>
      <c r="K4940" t="str">
        <f>IF(AND(I4940&gt;600,I4940&lt;=1000),"600-1000CC",IF(AND(I4940&gt;1000,I4940&lt;=2000),"1000-2000CC",IF(AND(I4940&gt;2000,I4940&lt;=3000),"2000-3000CC",IF(AND(I4940&gt;3000,I4940&lt;=4000),"3000-4000CC",IF(AND(I4940&gt;4000,I4940&lt;=5000),"4000-5000CC",IF(AND(I4940&gt;5000,I4940&lt;=6000),"&gt;5000CC"))))))</f>
        <v>600-1000CC</v>
      </c>
    </row>
    <row r="4941" spans="1:11" x14ac:dyDescent="0.3">
      <c r="A4941">
        <v>5317</v>
      </c>
      <c r="B4941" t="s">
        <v>167</v>
      </c>
      <c r="C4941" s="10">
        <v>1.9</v>
      </c>
      <c r="D4941" s="3">
        <v>25000</v>
      </c>
      <c r="E4941" t="s">
        <v>12</v>
      </c>
      <c r="F4941" t="s">
        <v>8</v>
      </c>
      <c r="G4941" t="s">
        <v>9</v>
      </c>
      <c r="H4941">
        <v>2011</v>
      </c>
      <c r="I4941">
        <v>2179</v>
      </c>
      <c r="J4941" t="s">
        <v>10</v>
      </c>
      <c r="K4941" t="str">
        <f>IF(AND(I4941&gt;600,I4941&lt;=1000),"600-1000CC",IF(AND(I4941&gt;1000,I4941&lt;=2000),"1000-2000CC",IF(AND(I4941&gt;2000,I4941&lt;=3000),"2000-3000CC",IF(AND(I4941&gt;3000,I4941&lt;=4000),"3000-4000CC",IF(AND(I4941&gt;4000,I4941&lt;=5000),"4000-5000CC",IF(AND(I4941&gt;5000,I4941&lt;=6000),"&gt;5000CC"))))))</f>
        <v>2000-3000CC</v>
      </c>
    </row>
    <row r="4942" spans="1:11" x14ac:dyDescent="0.3">
      <c r="A4942">
        <v>5447</v>
      </c>
      <c r="B4942" t="s">
        <v>249</v>
      </c>
      <c r="C4942" s="10">
        <v>1.9</v>
      </c>
      <c r="D4942" s="3">
        <v>120000</v>
      </c>
      <c r="E4942" t="s">
        <v>7</v>
      </c>
      <c r="F4942" t="s">
        <v>8</v>
      </c>
      <c r="G4942" t="s">
        <v>27</v>
      </c>
      <c r="H4942">
        <v>2008</v>
      </c>
      <c r="I4942">
        <v>1197</v>
      </c>
      <c r="J4942" t="s">
        <v>10</v>
      </c>
      <c r="K4942" t="str">
        <f>IF(AND(I4942&gt;600,I4942&lt;=1000),"600-1000CC",IF(AND(I4942&gt;1000,I4942&lt;=2000),"1000-2000CC",IF(AND(I4942&gt;2000,I4942&lt;=3000),"2000-3000CC",IF(AND(I4942&gt;3000,I4942&lt;=4000),"3000-4000CC",IF(AND(I4942&gt;4000,I4942&lt;=5000),"4000-5000CC",IF(AND(I4942&gt;5000,I4942&lt;=6000),"&gt;5000CC"))))))</f>
        <v>1000-2000CC</v>
      </c>
    </row>
    <row r="4943" spans="1:11" x14ac:dyDescent="0.3">
      <c r="A4943">
        <v>1708</v>
      </c>
      <c r="B4943" t="s">
        <v>964</v>
      </c>
      <c r="C4943" s="10">
        <v>1.89</v>
      </c>
      <c r="D4943" s="3">
        <v>69000</v>
      </c>
      <c r="E4943" t="s">
        <v>12</v>
      </c>
      <c r="F4943" t="s">
        <v>8</v>
      </c>
      <c r="G4943" t="s">
        <v>27</v>
      </c>
      <c r="H4943">
        <v>2010</v>
      </c>
      <c r="I4943">
        <v>1197</v>
      </c>
      <c r="J4943" t="s">
        <v>10</v>
      </c>
      <c r="K4943" t="str">
        <f>IF(AND(I4943&gt;600,I4943&lt;=1000),"600-1000CC",IF(AND(I4943&gt;1000,I4943&lt;=2000),"1000-2000CC",IF(AND(I4943&gt;2000,I4943&lt;=3000),"2000-3000CC",IF(AND(I4943&gt;3000,I4943&lt;=4000),"3000-4000CC",IF(AND(I4943&gt;4000,I4943&lt;=5000),"4000-5000CC",IF(AND(I4943&gt;5000,I4943&lt;=6000),"&gt;5000CC"))))))</f>
        <v>1000-2000CC</v>
      </c>
    </row>
    <row r="4944" spans="1:11" x14ac:dyDescent="0.3">
      <c r="A4944">
        <v>4230</v>
      </c>
      <c r="B4944" t="s">
        <v>48</v>
      </c>
      <c r="C4944" s="10">
        <v>1.89</v>
      </c>
      <c r="D4944" s="3">
        <v>47651</v>
      </c>
      <c r="E4944" t="s">
        <v>12</v>
      </c>
      <c r="F4944" t="s">
        <v>8</v>
      </c>
      <c r="G4944" t="s">
        <v>27</v>
      </c>
      <c r="H4944">
        <v>2013</v>
      </c>
      <c r="I4944">
        <v>1373</v>
      </c>
      <c r="J4944" t="s">
        <v>10</v>
      </c>
      <c r="K4944" t="str">
        <f>IF(AND(I4944&gt;600,I4944&lt;=1000),"600-1000CC",IF(AND(I4944&gt;1000,I4944&lt;=2000),"1000-2000CC",IF(AND(I4944&gt;2000,I4944&lt;=3000),"2000-3000CC",IF(AND(I4944&gt;3000,I4944&lt;=4000),"3000-4000CC",IF(AND(I4944&gt;4000,I4944&lt;=5000),"4000-5000CC",IF(AND(I4944&gt;5000,I4944&lt;=6000),"&gt;5000CC"))))))</f>
        <v>1000-2000CC</v>
      </c>
    </row>
    <row r="4945" spans="1:11" x14ac:dyDescent="0.3">
      <c r="A4945">
        <v>5188</v>
      </c>
      <c r="B4945" t="s">
        <v>232</v>
      </c>
      <c r="C4945" s="10">
        <v>1.89</v>
      </c>
      <c r="D4945" s="3">
        <v>90509</v>
      </c>
      <c r="E4945" t="s">
        <v>12</v>
      </c>
      <c r="F4945" t="s">
        <v>8</v>
      </c>
      <c r="G4945" t="s">
        <v>9</v>
      </c>
      <c r="H4945">
        <v>2011</v>
      </c>
      <c r="I4945">
        <v>998</v>
      </c>
      <c r="J4945" t="s">
        <v>10</v>
      </c>
      <c r="K4945" t="str">
        <f>IF(AND(I4945&gt;600,I4945&lt;=1000),"600-1000CC",IF(AND(I4945&gt;1000,I4945&lt;=2000),"1000-2000CC",IF(AND(I4945&gt;2000,I4945&lt;=3000),"2000-3000CC",IF(AND(I4945&gt;3000,I4945&lt;=4000),"3000-4000CC",IF(AND(I4945&gt;4000,I4945&lt;=5000),"4000-5000CC",IF(AND(I4945&gt;5000,I4945&lt;=6000),"&gt;5000CC"))))))</f>
        <v>600-1000CC</v>
      </c>
    </row>
    <row r="4946" spans="1:11" x14ac:dyDescent="0.3">
      <c r="A4946">
        <v>3745</v>
      </c>
      <c r="B4946" t="s">
        <v>46</v>
      </c>
      <c r="C4946" s="10">
        <v>1.88</v>
      </c>
      <c r="D4946" s="3">
        <v>4972</v>
      </c>
      <c r="E4946" t="s">
        <v>12</v>
      </c>
      <c r="F4946" t="s">
        <v>8</v>
      </c>
      <c r="G4946" t="s">
        <v>9</v>
      </c>
      <c r="H4946">
        <v>2015</v>
      </c>
      <c r="I4946">
        <v>1198</v>
      </c>
      <c r="J4946" t="s">
        <v>10</v>
      </c>
      <c r="K4946" t="str">
        <f>IF(AND(I4946&gt;600,I4946&lt;=1000),"600-1000CC",IF(AND(I4946&gt;1000,I4946&lt;=2000),"1000-2000CC",IF(AND(I4946&gt;2000,I4946&lt;=3000),"2000-3000CC",IF(AND(I4946&gt;3000,I4946&lt;=4000),"3000-4000CC",IF(AND(I4946&gt;4000,I4946&lt;=5000),"4000-5000CC",IF(AND(I4946&gt;5000,I4946&lt;=6000),"&gt;5000CC"))))))</f>
        <v>1000-2000CC</v>
      </c>
    </row>
    <row r="4947" spans="1:11" x14ac:dyDescent="0.3">
      <c r="A4947">
        <v>5045</v>
      </c>
      <c r="B4947" t="s">
        <v>46</v>
      </c>
      <c r="C4947" s="10">
        <v>1.88</v>
      </c>
      <c r="D4947" s="3">
        <v>71596</v>
      </c>
      <c r="E4947" t="s">
        <v>12</v>
      </c>
      <c r="F4947" t="s">
        <v>8</v>
      </c>
      <c r="G4947" t="s">
        <v>75</v>
      </c>
      <c r="H4947">
        <v>2015</v>
      </c>
      <c r="I4947">
        <v>1197</v>
      </c>
      <c r="J4947" t="s">
        <v>10</v>
      </c>
      <c r="K4947" t="str">
        <f>IF(AND(I4947&gt;600,I4947&lt;=1000),"600-1000CC",IF(AND(I4947&gt;1000,I4947&lt;=2000),"1000-2000CC",IF(AND(I4947&gt;2000,I4947&lt;=3000),"2000-3000CC",IF(AND(I4947&gt;3000,I4947&lt;=4000),"3000-4000CC",IF(AND(I4947&gt;4000,I4947&lt;=5000),"4000-5000CC",IF(AND(I4947&gt;5000,I4947&lt;=6000),"&gt;5000CC"))))))</f>
        <v>1000-2000CC</v>
      </c>
    </row>
    <row r="4948" spans="1:11" x14ac:dyDescent="0.3">
      <c r="A4948">
        <v>2739</v>
      </c>
      <c r="B4948" t="s">
        <v>45</v>
      </c>
      <c r="C4948" s="10">
        <v>1.86</v>
      </c>
      <c r="D4948" s="3">
        <v>10482</v>
      </c>
      <c r="E4948" t="s">
        <v>12</v>
      </c>
      <c r="F4948" t="s">
        <v>8</v>
      </c>
      <c r="G4948" t="s">
        <v>27</v>
      </c>
      <c r="H4948">
        <v>2012</v>
      </c>
      <c r="I4948">
        <v>1198</v>
      </c>
      <c r="J4948" t="s">
        <v>10</v>
      </c>
      <c r="K4948" t="str">
        <f>IF(AND(I4948&gt;600,I4948&lt;=1000),"600-1000CC",IF(AND(I4948&gt;1000,I4948&lt;=2000),"1000-2000CC",IF(AND(I4948&gt;2000,I4948&lt;=3000),"2000-3000CC",IF(AND(I4948&gt;3000,I4948&lt;=4000),"3000-4000CC",IF(AND(I4948&gt;4000,I4948&lt;=5000),"4000-5000CC",IF(AND(I4948&gt;5000,I4948&lt;=6000),"&gt;5000CC"))))))</f>
        <v>1000-2000CC</v>
      </c>
    </row>
    <row r="4949" spans="1:11" x14ac:dyDescent="0.3">
      <c r="A4949">
        <v>3511</v>
      </c>
      <c r="B4949" t="s">
        <v>666</v>
      </c>
      <c r="C4949" s="10">
        <v>1.86</v>
      </c>
      <c r="D4949" s="3">
        <v>60228</v>
      </c>
      <c r="E4949" t="s">
        <v>12</v>
      </c>
      <c r="F4949" t="s">
        <v>8</v>
      </c>
      <c r="G4949" t="s">
        <v>9</v>
      </c>
      <c r="H4949">
        <v>2010</v>
      </c>
      <c r="I4949">
        <v>998</v>
      </c>
      <c r="J4949" t="s">
        <v>10</v>
      </c>
      <c r="K4949" t="str">
        <f>IF(AND(I4949&gt;600,I4949&lt;=1000),"600-1000CC",IF(AND(I4949&gt;1000,I4949&lt;=2000),"1000-2000CC",IF(AND(I4949&gt;2000,I4949&lt;=3000),"2000-3000CC",IF(AND(I4949&gt;3000,I4949&lt;=4000),"3000-4000CC",IF(AND(I4949&gt;4000,I4949&lt;=5000),"4000-5000CC",IF(AND(I4949&gt;5000,I4949&lt;=6000),"&gt;5000CC"))))))</f>
        <v>600-1000CC</v>
      </c>
    </row>
    <row r="4950" spans="1:11" x14ac:dyDescent="0.3">
      <c r="A4950">
        <v>4142</v>
      </c>
      <c r="B4950" t="s">
        <v>1276</v>
      </c>
      <c r="C4950" s="10">
        <v>1.86</v>
      </c>
      <c r="D4950" s="3">
        <v>87263</v>
      </c>
      <c r="E4950" t="s">
        <v>12</v>
      </c>
      <c r="F4950" t="s">
        <v>8</v>
      </c>
      <c r="G4950" t="s">
        <v>27</v>
      </c>
      <c r="H4950">
        <v>2010</v>
      </c>
      <c r="I4950">
        <v>1197</v>
      </c>
      <c r="J4950" t="s">
        <v>10</v>
      </c>
      <c r="K4950" t="str">
        <f>IF(AND(I4950&gt;600,I4950&lt;=1000),"600-1000CC",IF(AND(I4950&gt;1000,I4950&lt;=2000),"1000-2000CC",IF(AND(I4950&gt;2000,I4950&lt;=3000),"2000-3000CC",IF(AND(I4950&gt;3000,I4950&lt;=4000),"3000-4000CC",IF(AND(I4950&gt;4000,I4950&lt;=5000),"4000-5000CC",IF(AND(I4950&gt;5000,I4950&lt;=6000),"&gt;5000CC"))))))</f>
        <v>1000-2000CC</v>
      </c>
    </row>
    <row r="4951" spans="1:11" x14ac:dyDescent="0.3">
      <c r="A4951">
        <v>460</v>
      </c>
      <c r="B4951" t="s">
        <v>402</v>
      </c>
      <c r="C4951" s="10">
        <v>1.85</v>
      </c>
      <c r="D4951" s="3">
        <v>120000</v>
      </c>
      <c r="E4951" t="s">
        <v>12</v>
      </c>
      <c r="F4951" t="s">
        <v>8</v>
      </c>
      <c r="G4951" t="s">
        <v>27</v>
      </c>
      <c r="H4951">
        <v>2005</v>
      </c>
      <c r="I4951">
        <v>999</v>
      </c>
      <c r="J4951" t="s">
        <v>10</v>
      </c>
      <c r="K4951" t="str">
        <f>IF(AND(I4951&gt;600,I4951&lt;=1000),"600-1000CC",IF(AND(I4951&gt;1000,I4951&lt;=2000),"1000-2000CC",IF(AND(I4951&gt;2000,I4951&lt;=3000),"2000-3000CC",IF(AND(I4951&gt;3000,I4951&lt;=4000),"3000-4000CC",IF(AND(I4951&gt;4000,I4951&lt;=5000),"4000-5000CC",IF(AND(I4951&gt;5000,I4951&lt;=6000),"&gt;5000CC"))))))</f>
        <v>600-1000CC</v>
      </c>
    </row>
    <row r="4952" spans="1:11" x14ac:dyDescent="0.3">
      <c r="A4952">
        <v>575</v>
      </c>
      <c r="B4952" t="s">
        <v>378</v>
      </c>
      <c r="C4952" s="10">
        <v>1.85</v>
      </c>
      <c r="D4952" s="3">
        <v>68000</v>
      </c>
      <c r="E4952" t="s">
        <v>12</v>
      </c>
      <c r="F4952" t="s">
        <v>8</v>
      </c>
      <c r="G4952" t="s">
        <v>9</v>
      </c>
      <c r="H4952">
        <v>2009</v>
      </c>
      <c r="I4952">
        <v>1197</v>
      </c>
      <c r="J4952" t="s">
        <v>10</v>
      </c>
      <c r="K4952" t="str">
        <f>IF(AND(I4952&gt;600,I4952&lt;=1000),"600-1000CC",IF(AND(I4952&gt;1000,I4952&lt;=2000),"1000-2000CC",IF(AND(I4952&gt;2000,I4952&lt;=3000),"2000-3000CC",IF(AND(I4952&gt;3000,I4952&lt;=4000),"3000-4000CC",IF(AND(I4952&gt;4000,I4952&lt;=5000),"4000-5000CC",IF(AND(I4952&gt;5000,I4952&lt;=6000),"&gt;5000CC"))))))</f>
        <v>1000-2000CC</v>
      </c>
    </row>
    <row r="4953" spans="1:11" x14ac:dyDescent="0.3">
      <c r="A4953">
        <v>1691</v>
      </c>
      <c r="B4953" t="s">
        <v>167</v>
      </c>
      <c r="C4953" s="10">
        <v>1.85</v>
      </c>
      <c r="D4953" s="3">
        <v>19521</v>
      </c>
      <c r="E4953" t="s">
        <v>12</v>
      </c>
      <c r="F4953" t="s">
        <v>8</v>
      </c>
      <c r="G4953" t="s">
        <v>9</v>
      </c>
      <c r="H4953">
        <v>2008</v>
      </c>
      <c r="I4953">
        <v>2393</v>
      </c>
      <c r="J4953" t="s">
        <v>61</v>
      </c>
      <c r="K4953" t="str">
        <f>IF(AND(I4953&gt;600,I4953&lt;=1000),"600-1000CC",IF(AND(I4953&gt;1000,I4953&lt;=2000),"1000-2000CC",IF(AND(I4953&gt;2000,I4953&lt;=3000),"2000-3000CC",IF(AND(I4953&gt;3000,I4953&lt;=4000),"3000-4000CC",IF(AND(I4953&gt;4000,I4953&lt;=5000),"4000-5000CC",IF(AND(I4953&gt;5000,I4953&lt;=6000),"&gt;5000CC"))))))</f>
        <v>2000-3000CC</v>
      </c>
    </row>
    <row r="4954" spans="1:11" x14ac:dyDescent="0.3">
      <c r="A4954">
        <v>2721</v>
      </c>
      <c r="B4954" t="s">
        <v>553</v>
      </c>
      <c r="C4954" s="10">
        <v>1.85</v>
      </c>
      <c r="D4954" s="3">
        <v>39543</v>
      </c>
      <c r="E4954" t="s">
        <v>12</v>
      </c>
      <c r="F4954" t="s">
        <v>8</v>
      </c>
      <c r="G4954" t="s">
        <v>9</v>
      </c>
      <c r="H4954">
        <v>2010</v>
      </c>
      <c r="I4954">
        <v>1061</v>
      </c>
      <c r="J4954" t="s">
        <v>10</v>
      </c>
      <c r="K4954" t="str">
        <f>IF(AND(I4954&gt;600,I4954&lt;=1000),"600-1000CC",IF(AND(I4954&gt;1000,I4954&lt;=2000),"1000-2000CC",IF(AND(I4954&gt;2000,I4954&lt;=3000),"2000-3000CC",IF(AND(I4954&gt;3000,I4954&lt;=4000),"3000-4000CC",IF(AND(I4954&gt;4000,I4954&lt;=5000),"4000-5000CC",IF(AND(I4954&gt;5000,I4954&lt;=6000),"&gt;5000CC"))))))</f>
        <v>1000-2000CC</v>
      </c>
    </row>
    <row r="4955" spans="1:11" x14ac:dyDescent="0.3">
      <c r="A4955">
        <v>2793</v>
      </c>
      <c r="B4955" t="s">
        <v>829</v>
      </c>
      <c r="C4955" s="10">
        <v>1.85</v>
      </c>
      <c r="D4955" s="3">
        <v>100000</v>
      </c>
      <c r="E4955" t="s">
        <v>7</v>
      </c>
      <c r="F4955" t="s">
        <v>8</v>
      </c>
      <c r="G4955" t="s">
        <v>27</v>
      </c>
      <c r="H4955">
        <v>2013</v>
      </c>
      <c r="I4955">
        <v>936</v>
      </c>
      <c r="J4955" t="s">
        <v>10</v>
      </c>
      <c r="K4955" t="str">
        <f>IF(AND(I4955&gt;600,I4955&lt;=1000),"600-1000CC",IF(AND(I4955&gt;1000,I4955&lt;=2000),"1000-2000CC",IF(AND(I4955&gt;2000,I4955&lt;=3000),"2000-3000CC",IF(AND(I4955&gt;3000,I4955&lt;=4000),"3000-4000CC",IF(AND(I4955&gt;4000,I4955&lt;=5000),"4000-5000CC",IF(AND(I4955&gt;5000,I4955&lt;=6000),"&gt;5000CC"))))))</f>
        <v>600-1000CC</v>
      </c>
    </row>
    <row r="4956" spans="1:11" x14ac:dyDescent="0.3">
      <c r="A4956">
        <v>3049</v>
      </c>
      <c r="B4956" t="s">
        <v>1160</v>
      </c>
      <c r="C4956" s="10">
        <v>1.85</v>
      </c>
      <c r="D4956" s="3">
        <v>100000</v>
      </c>
      <c r="E4956" t="s">
        <v>7</v>
      </c>
      <c r="F4956" t="s">
        <v>8</v>
      </c>
      <c r="G4956" t="s">
        <v>9</v>
      </c>
      <c r="H4956">
        <v>2012</v>
      </c>
      <c r="I4956">
        <v>1997</v>
      </c>
      <c r="J4956" t="s">
        <v>10</v>
      </c>
      <c r="K4956" t="str">
        <f>IF(AND(I4956&gt;600,I4956&lt;=1000),"600-1000CC",IF(AND(I4956&gt;1000,I4956&lt;=2000),"1000-2000CC",IF(AND(I4956&gt;2000,I4956&lt;=3000),"2000-3000CC",IF(AND(I4956&gt;3000,I4956&lt;=4000),"3000-4000CC",IF(AND(I4956&gt;4000,I4956&lt;=5000),"4000-5000CC",IF(AND(I4956&gt;5000,I4956&lt;=6000),"&gt;5000CC"))))))</f>
        <v>1000-2000CC</v>
      </c>
    </row>
    <row r="4957" spans="1:11" x14ac:dyDescent="0.3">
      <c r="A4957">
        <v>3671</v>
      </c>
      <c r="B4957" t="s">
        <v>1105</v>
      </c>
      <c r="C4957" s="10">
        <v>1.85</v>
      </c>
      <c r="D4957" s="3">
        <v>60000</v>
      </c>
      <c r="E4957" t="s">
        <v>372</v>
      </c>
      <c r="F4957" t="s">
        <v>8</v>
      </c>
      <c r="G4957" t="s">
        <v>27</v>
      </c>
      <c r="H4957">
        <v>2012</v>
      </c>
      <c r="I4957">
        <v>1298</v>
      </c>
      <c r="J4957" t="s">
        <v>10</v>
      </c>
      <c r="K4957" t="str">
        <f>IF(AND(I4957&gt;600,I4957&lt;=1000),"600-1000CC",IF(AND(I4957&gt;1000,I4957&lt;=2000),"1000-2000CC",IF(AND(I4957&gt;2000,I4957&lt;=3000),"2000-3000CC",IF(AND(I4957&gt;3000,I4957&lt;=4000),"3000-4000CC",IF(AND(I4957&gt;4000,I4957&lt;=5000),"4000-5000CC",IF(AND(I4957&gt;5000,I4957&lt;=6000),"&gt;5000CC"))))))</f>
        <v>1000-2000CC</v>
      </c>
    </row>
    <row r="4958" spans="1:11" x14ac:dyDescent="0.3">
      <c r="A4958">
        <v>4069</v>
      </c>
      <c r="B4958" t="s">
        <v>46</v>
      </c>
      <c r="C4958" s="10">
        <v>1.85</v>
      </c>
      <c r="D4958" s="3">
        <v>72962</v>
      </c>
      <c r="E4958" t="s">
        <v>12</v>
      </c>
      <c r="F4958" t="s">
        <v>8</v>
      </c>
      <c r="G4958" t="s">
        <v>9</v>
      </c>
      <c r="H4958">
        <v>2013</v>
      </c>
      <c r="I4958">
        <v>1997</v>
      </c>
      <c r="J4958" t="s">
        <v>53</v>
      </c>
      <c r="K4958" t="str">
        <f>IF(AND(I4958&gt;600,I4958&lt;=1000),"600-1000CC",IF(AND(I4958&gt;1000,I4958&lt;=2000),"1000-2000CC",IF(AND(I4958&gt;2000,I4958&lt;=3000),"2000-3000CC",IF(AND(I4958&gt;3000,I4958&lt;=4000),"3000-4000CC",IF(AND(I4958&gt;4000,I4958&lt;=5000),"4000-5000CC",IF(AND(I4958&gt;5000,I4958&lt;=6000),"&gt;5000CC"))))))</f>
        <v>1000-2000CC</v>
      </c>
    </row>
    <row r="4959" spans="1:11" x14ac:dyDescent="0.3">
      <c r="A4959">
        <v>4432</v>
      </c>
      <c r="B4959" t="s">
        <v>46</v>
      </c>
      <c r="C4959" s="10">
        <v>1.85</v>
      </c>
      <c r="D4959" s="3">
        <v>74000</v>
      </c>
      <c r="E4959" t="s">
        <v>12</v>
      </c>
      <c r="F4959" t="s">
        <v>8</v>
      </c>
      <c r="G4959" t="s">
        <v>9</v>
      </c>
      <c r="H4959">
        <v>2014</v>
      </c>
      <c r="I4959">
        <v>1373</v>
      </c>
      <c r="J4959" t="s">
        <v>10</v>
      </c>
      <c r="K4959" t="str">
        <f>IF(AND(I4959&gt;600,I4959&lt;=1000),"600-1000CC",IF(AND(I4959&gt;1000,I4959&lt;=2000),"1000-2000CC",IF(AND(I4959&gt;2000,I4959&lt;=3000),"2000-3000CC",IF(AND(I4959&gt;3000,I4959&lt;=4000),"3000-4000CC",IF(AND(I4959&gt;4000,I4959&lt;=5000),"4000-5000CC",IF(AND(I4959&gt;5000,I4959&lt;=6000),"&gt;5000CC"))))))</f>
        <v>1000-2000CC</v>
      </c>
    </row>
    <row r="4960" spans="1:11" x14ac:dyDescent="0.3">
      <c r="A4960">
        <v>4782</v>
      </c>
      <c r="B4960" t="s">
        <v>448</v>
      </c>
      <c r="C4960" s="10">
        <v>1.85</v>
      </c>
      <c r="D4960" s="3">
        <v>111986</v>
      </c>
      <c r="E4960" t="s">
        <v>12</v>
      </c>
      <c r="F4960" t="s">
        <v>8</v>
      </c>
      <c r="G4960" t="s">
        <v>9</v>
      </c>
      <c r="H4960">
        <v>2010</v>
      </c>
      <c r="I4960">
        <v>1497</v>
      </c>
      <c r="J4960" t="s">
        <v>10</v>
      </c>
      <c r="K4960" t="str">
        <f>IF(AND(I4960&gt;600,I4960&lt;=1000),"600-1000CC",IF(AND(I4960&gt;1000,I4960&lt;=2000),"1000-2000CC",IF(AND(I4960&gt;2000,I4960&lt;=3000),"2000-3000CC",IF(AND(I4960&gt;3000,I4960&lt;=4000),"3000-4000CC",IF(AND(I4960&gt;4000,I4960&lt;=5000),"4000-5000CC",IF(AND(I4960&gt;5000,I4960&lt;=6000),"&gt;5000CC"))))))</f>
        <v>1000-2000CC</v>
      </c>
    </row>
    <row r="4961" spans="1:11" x14ac:dyDescent="0.3">
      <c r="A4961">
        <v>4783</v>
      </c>
      <c r="B4961" t="s">
        <v>421</v>
      </c>
      <c r="C4961" s="10">
        <v>1.85</v>
      </c>
      <c r="D4961" s="3">
        <v>89451</v>
      </c>
      <c r="E4961" t="s">
        <v>12</v>
      </c>
      <c r="F4961" t="s">
        <v>8</v>
      </c>
      <c r="G4961" t="s">
        <v>244</v>
      </c>
      <c r="H4961">
        <v>2010</v>
      </c>
      <c r="I4961">
        <v>1995</v>
      </c>
      <c r="J4961" t="s">
        <v>10</v>
      </c>
      <c r="K4961" t="str">
        <f>IF(AND(I4961&gt;600,I4961&lt;=1000),"600-1000CC",IF(AND(I4961&gt;1000,I4961&lt;=2000),"1000-2000CC",IF(AND(I4961&gt;2000,I4961&lt;=3000),"2000-3000CC",IF(AND(I4961&gt;3000,I4961&lt;=4000),"3000-4000CC",IF(AND(I4961&gt;4000,I4961&lt;=5000),"4000-5000CC",IF(AND(I4961&gt;5000,I4961&lt;=6000),"&gt;5000CC"))))))</f>
        <v>1000-2000CC</v>
      </c>
    </row>
    <row r="4962" spans="1:11" x14ac:dyDescent="0.3">
      <c r="A4962">
        <v>5148</v>
      </c>
      <c r="B4962" t="s">
        <v>1273</v>
      </c>
      <c r="C4962" s="10">
        <v>1.85</v>
      </c>
      <c r="D4962" s="3">
        <v>50915</v>
      </c>
      <c r="E4962" t="s">
        <v>12</v>
      </c>
      <c r="F4962" t="s">
        <v>8</v>
      </c>
      <c r="G4962" t="s">
        <v>9</v>
      </c>
      <c r="H4962">
        <v>2012</v>
      </c>
      <c r="I4962">
        <v>1198</v>
      </c>
      <c r="J4962" t="s">
        <v>10</v>
      </c>
      <c r="K4962" t="str">
        <f>IF(AND(I4962&gt;600,I4962&lt;=1000),"600-1000CC",IF(AND(I4962&gt;1000,I4962&lt;=2000),"1000-2000CC",IF(AND(I4962&gt;2000,I4962&lt;=3000),"2000-3000CC",IF(AND(I4962&gt;3000,I4962&lt;=4000),"3000-4000CC",IF(AND(I4962&gt;4000,I4962&lt;=5000),"4000-5000CC",IF(AND(I4962&gt;5000,I4962&lt;=6000),"&gt;5000CC"))))))</f>
        <v>1000-2000CC</v>
      </c>
    </row>
    <row r="4963" spans="1:11" x14ac:dyDescent="0.3">
      <c r="A4963">
        <v>3410</v>
      </c>
      <c r="B4963" t="s">
        <v>48</v>
      </c>
      <c r="C4963" s="10">
        <v>1.84</v>
      </c>
      <c r="D4963" s="3">
        <v>28508</v>
      </c>
      <c r="E4963" t="s">
        <v>12</v>
      </c>
      <c r="F4963" t="s">
        <v>8</v>
      </c>
      <c r="G4963" t="s">
        <v>9</v>
      </c>
      <c r="H4963">
        <v>2013</v>
      </c>
      <c r="I4963">
        <v>1373</v>
      </c>
      <c r="J4963" t="s">
        <v>10</v>
      </c>
      <c r="K4963" t="str">
        <f>IF(AND(I4963&gt;600,I4963&lt;=1000),"600-1000CC",IF(AND(I4963&gt;1000,I4963&lt;=2000),"1000-2000CC",IF(AND(I4963&gt;2000,I4963&lt;=3000),"2000-3000CC",IF(AND(I4963&gt;3000,I4963&lt;=4000),"3000-4000CC",IF(AND(I4963&gt;4000,I4963&lt;=5000),"4000-5000CC",IF(AND(I4963&gt;5000,I4963&lt;=6000),"&gt;5000CC"))))))</f>
        <v>1000-2000CC</v>
      </c>
    </row>
    <row r="4964" spans="1:11" x14ac:dyDescent="0.3">
      <c r="A4964">
        <v>4562</v>
      </c>
      <c r="B4964" t="s">
        <v>243</v>
      </c>
      <c r="C4964" s="10">
        <v>1.84</v>
      </c>
      <c r="D4964" s="3">
        <v>84508</v>
      </c>
      <c r="E4964" t="s">
        <v>12</v>
      </c>
      <c r="F4964" t="s">
        <v>8</v>
      </c>
      <c r="G4964" t="s">
        <v>75</v>
      </c>
      <c r="H4964">
        <v>2014</v>
      </c>
      <c r="I4964">
        <v>796</v>
      </c>
      <c r="J4964" t="s">
        <v>10</v>
      </c>
      <c r="K4964" t="str">
        <f>IF(AND(I4964&gt;600,I4964&lt;=1000),"600-1000CC",IF(AND(I4964&gt;1000,I4964&lt;=2000),"1000-2000CC",IF(AND(I4964&gt;2000,I4964&lt;=3000),"2000-3000CC",IF(AND(I4964&gt;3000,I4964&lt;=4000),"3000-4000CC",IF(AND(I4964&gt;4000,I4964&lt;=5000),"4000-5000CC",IF(AND(I4964&gt;5000,I4964&lt;=6000),"&gt;5000CC"))))))</f>
        <v>600-1000CC</v>
      </c>
    </row>
    <row r="4965" spans="1:11" x14ac:dyDescent="0.3">
      <c r="A4965">
        <v>4828</v>
      </c>
      <c r="B4965" t="s">
        <v>1064</v>
      </c>
      <c r="C4965" s="10">
        <v>1.84</v>
      </c>
      <c r="D4965" s="3">
        <v>54885</v>
      </c>
      <c r="E4965" t="s">
        <v>12</v>
      </c>
      <c r="F4965" t="s">
        <v>13</v>
      </c>
      <c r="G4965" t="s">
        <v>75</v>
      </c>
      <c r="H4965">
        <v>2009</v>
      </c>
      <c r="I4965">
        <v>1197</v>
      </c>
      <c r="J4965" t="s">
        <v>10</v>
      </c>
      <c r="K4965" t="str">
        <f>IF(AND(I4965&gt;600,I4965&lt;=1000),"600-1000CC",IF(AND(I4965&gt;1000,I4965&lt;=2000),"1000-2000CC",IF(AND(I4965&gt;2000,I4965&lt;=3000),"2000-3000CC",IF(AND(I4965&gt;3000,I4965&lt;=4000),"3000-4000CC",IF(AND(I4965&gt;4000,I4965&lt;=5000),"4000-5000CC",IF(AND(I4965&gt;5000,I4965&lt;=6000),"&gt;5000CC"))))))</f>
        <v>1000-2000CC</v>
      </c>
    </row>
    <row r="4966" spans="1:11" x14ac:dyDescent="0.3">
      <c r="A4966">
        <v>5007</v>
      </c>
      <c r="B4966" t="s">
        <v>570</v>
      </c>
      <c r="C4966" s="10">
        <v>1.84</v>
      </c>
      <c r="D4966" s="3">
        <v>141719</v>
      </c>
      <c r="E4966" t="s">
        <v>12</v>
      </c>
      <c r="F4966" t="s">
        <v>8</v>
      </c>
      <c r="G4966" t="s">
        <v>75</v>
      </c>
      <c r="H4966">
        <v>2010</v>
      </c>
      <c r="I4966">
        <v>1197</v>
      </c>
      <c r="J4966" t="s">
        <v>10</v>
      </c>
      <c r="K4966" t="str">
        <f>IF(AND(I4966&gt;600,I4966&lt;=1000),"600-1000CC",IF(AND(I4966&gt;1000,I4966&lt;=2000),"1000-2000CC",IF(AND(I4966&gt;2000,I4966&lt;=3000),"2000-3000CC",IF(AND(I4966&gt;3000,I4966&lt;=4000),"3000-4000CC",IF(AND(I4966&gt;4000,I4966&lt;=5000),"4000-5000CC",IF(AND(I4966&gt;5000,I4966&lt;=6000),"&gt;5000CC"))))))</f>
        <v>1000-2000CC</v>
      </c>
    </row>
    <row r="4967" spans="1:11" x14ac:dyDescent="0.3">
      <c r="A4967">
        <v>2171</v>
      </c>
      <c r="B4967" t="s">
        <v>1142</v>
      </c>
      <c r="C4967" s="10">
        <v>1.83</v>
      </c>
      <c r="D4967" s="3">
        <v>94301</v>
      </c>
      <c r="E4967" t="s">
        <v>12</v>
      </c>
      <c r="F4967" t="s">
        <v>8</v>
      </c>
      <c r="G4967" t="s">
        <v>9</v>
      </c>
      <c r="H4967">
        <v>2008</v>
      </c>
      <c r="I4967">
        <v>2696</v>
      </c>
      <c r="J4967" t="s">
        <v>10</v>
      </c>
      <c r="K4967" t="str">
        <f>IF(AND(I4967&gt;600,I4967&lt;=1000),"600-1000CC",IF(AND(I4967&gt;1000,I4967&lt;=2000),"1000-2000CC",IF(AND(I4967&gt;2000,I4967&lt;=3000),"2000-3000CC",IF(AND(I4967&gt;3000,I4967&lt;=4000),"3000-4000CC",IF(AND(I4967&gt;4000,I4967&lt;=5000),"4000-5000CC",IF(AND(I4967&gt;5000,I4967&lt;=6000),"&gt;5000CC"))))))</f>
        <v>2000-3000CC</v>
      </c>
    </row>
    <row r="4968" spans="1:11" x14ac:dyDescent="0.3">
      <c r="A4968">
        <v>4017</v>
      </c>
      <c r="B4968" t="s">
        <v>1365</v>
      </c>
      <c r="C4968" s="10">
        <v>1.83</v>
      </c>
      <c r="D4968" s="3">
        <v>272610</v>
      </c>
      <c r="E4968" t="s">
        <v>7</v>
      </c>
      <c r="F4968" t="s">
        <v>8</v>
      </c>
      <c r="G4968" t="s">
        <v>9</v>
      </c>
      <c r="H4968">
        <v>2015</v>
      </c>
      <c r="I4968">
        <v>2179</v>
      </c>
      <c r="J4968" t="s">
        <v>10</v>
      </c>
      <c r="K4968" t="str">
        <f>IF(AND(I4968&gt;600,I4968&lt;=1000),"600-1000CC",IF(AND(I4968&gt;1000,I4968&lt;=2000),"1000-2000CC",IF(AND(I4968&gt;2000,I4968&lt;=3000),"2000-3000CC",IF(AND(I4968&gt;3000,I4968&lt;=4000),"3000-4000CC",IF(AND(I4968&gt;4000,I4968&lt;=5000),"4000-5000CC",IF(AND(I4968&gt;5000,I4968&lt;=6000),"&gt;5000CC"))))))</f>
        <v>2000-3000CC</v>
      </c>
    </row>
    <row r="4969" spans="1:11" x14ac:dyDescent="0.3">
      <c r="A4969">
        <v>4683</v>
      </c>
      <c r="B4969" t="s">
        <v>1138</v>
      </c>
      <c r="C4969" s="10">
        <v>1.83</v>
      </c>
      <c r="D4969" s="3">
        <v>65239</v>
      </c>
      <c r="E4969" t="s">
        <v>12</v>
      </c>
      <c r="F4969" t="s">
        <v>8</v>
      </c>
      <c r="G4969" t="s">
        <v>27</v>
      </c>
      <c r="H4969">
        <v>2012</v>
      </c>
      <c r="I4969">
        <v>1248</v>
      </c>
      <c r="J4969" t="s">
        <v>10</v>
      </c>
      <c r="K4969" t="str">
        <f>IF(AND(I4969&gt;600,I4969&lt;=1000),"600-1000CC",IF(AND(I4969&gt;1000,I4969&lt;=2000),"1000-2000CC",IF(AND(I4969&gt;2000,I4969&lt;=3000),"2000-3000CC",IF(AND(I4969&gt;3000,I4969&lt;=4000),"3000-4000CC",IF(AND(I4969&gt;4000,I4969&lt;=5000),"4000-5000CC",IF(AND(I4969&gt;5000,I4969&lt;=6000),"&gt;5000CC"))))))</f>
        <v>1000-2000CC</v>
      </c>
    </row>
    <row r="4970" spans="1:11" x14ac:dyDescent="0.3">
      <c r="A4970">
        <v>4304</v>
      </c>
      <c r="B4970" t="s">
        <v>385</v>
      </c>
      <c r="C4970" s="10">
        <v>1.82</v>
      </c>
      <c r="D4970" s="3">
        <v>112341</v>
      </c>
      <c r="E4970" t="s">
        <v>7</v>
      </c>
      <c r="F4970" t="s">
        <v>8</v>
      </c>
      <c r="G4970" t="s">
        <v>9</v>
      </c>
      <c r="H4970">
        <v>2009</v>
      </c>
      <c r="I4970">
        <v>1199</v>
      </c>
      <c r="J4970" t="s">
        <v>10</v>
      </c>
      <c r="K4970" t="str">
        <f>IF(AND(I4970&gt;600,I4970&lt;=1000),"600-1000CC",IF(AND(I4970&gt;1000,I4970&lt;=2000),"1000-2000CC",IF(AND(I4970&gt;2000,I4970&lt;=3000),"2000-3000CC",IF(AND(I4970&gt;3000,I4970&lt;=4000),"3000-4000CC",IF(AND(I4970&gt;4000,I4970&lt;=5000),"4000-5000CC",IF(AND(I4970&gt;5000,I4970&lt;=6000),"&gt;5000CC"))))))</f>
        <v>1000-2000CC</v>
      </c>
    </row>
    <row r="4971" spans="1:11" x14ac:dyDescent="0.3">
      <c r="A4971">
        <v>984</v>
      </c>
      <c r="B4971" t="s">
        <v>392</v>
      </c>
      <c r="C4971" s="10">
        <v>1.81</v>
      </c>
      <c r="D4971" s="3">
        <v>114862</v>
      </c>
      <c r="E4971" t="s">
        <v>12</v>
      </c>
      <c r="F4971" t="s">
        <v>8</v>
      </c>
      <c r="G4971" t="s">
        <v>9</v>
      </c>
      <c r="H4971">
        <v>2008</v>
      </c>
      <c r="I4971">
        <v>1199</v>
      </c>
      <c r="J4971" t="s">
        <v>10</v>
      </c>
      <c r="K4971" t="str">
        <f>IF(AND(I4971&gt;600,I4971&lt;=1000),"600-1000CC",IF(AND(I4971&gt;1000,I4971&lt;=2000),"1000-2000CC",IF(AND(I4971&gt;2000,I4971&lt;=3000),"2000-3000CC",IF(AND(I4971&gt;3000,I4971&lt;=4000),"3000-4000CC",IF(AND(I4971&gt;4000,I4971&lt;=5000),"4000-5000CC",IF(AND(I4971&gt;5000,I4971&lt;=6000),"&gt;5000CC"))))))</f>
        <v>1000-2000CC</v>
      </c>
    </row>
    <row r="4972" spans="1:11" x14ac:dyDescent="0.3">
      <c r="A4972">
        <v>2731</v>
      </c>
      <c r="B4972" t="s">
        <v>503</v>
      </c>
      <c r="C4972" s="10">
        <v>1.81</v>
      </c>
      <c r="D4972" s="3">
        <v>81674</v>
      </c>
      <c r="E4972" t="s">
        <v>12</v>
      </c>
      <c r="F4972" t="s">
        <v>8</v>
      </c>
      <c r="G4972" t="s">
        <v>9</v>
      </c>
      <c r="H4972">
        <v>2014</v>
      </c>
      <c r="I4972">
        <v>1120</v>
      </c>
      <c r="J4972" t="s">
        <v>289</v>
      </c>
      <c r="K4972" t="str">
        <f>IF(AND(I4972&gt;600,I4972&lt;=1000),"600-1000CC",IF(AND(I4972&gt;1000,I4972&lt;=2000),"1000-2000CC",IF(AND(I4972&gt;2000,I4972&lt;=3000),"2000-3000CC",IF(AND(I4972&gt;3000,I4972&lt;=4000),"3000-4000CC",IF(AND(I4972&gt;4000,I4972&lt;=5000),"4000-5000CC",IF(AND(I4972&gt;5000,I4972&lt;=6000),"&gt;5000CC"))))))</f>
        <v>1000-2000CC</v>
      </c>
    </row>
    <row r="4973" spans="1:11" x14ac:dyDescent="0.3">
      <c r="A4973">
        <v>5083</v>
      </c>
      <c r="B4973" t="s">
        <v>1398</v>
      </c>
      <c r="C4973" s="10">
        <v>1.81</v>
      </c>
      <c r="D4973" s="3">
        <v>86517</v>
      </c>
      <c r="E4973" t="s">
        <v>12</v>
      </c>
      <c r="F4973" t="s">
        <v>8</v>
      </c>
      <c r="G4973" t="s">
        <v>27</v>
      </c>
      <c r="H4973">
        <v>2010</v>
      </c>
      <c r="I4973">
        <v>1199</v>
      </c>
      <c r="J4973" t="s">
        <v>10</v>
      </c>
      <c r="K4973" t="str">
        <f>IF(AND(I4973&gt;600,I4973&lt;=1000),"600-1000CC",IF(AND(I4973&gt;1000,I4973&lt;=2000),"1000-2000CC",IF(AND(I4973&gt;2000,I4973&lt;=3000),"2000-3000CC",IF(AND(I4973&gt;3000,I4973&lt;=4000),"3000-4000CC",IF(AND(I4973&gt;4000,I4973&lt;=5000),"4000-5000CC",IF(AND(I4973&gt;5000,I4973&lt;=6000),"&gt;5000CC"))))))</f>
        <v>1000-2000CC</v>
      </c>
    </row>
    <row r="4974" spans="1:11" x14ac:dyDescent="0.3">
      <c r="A4974">
        <v>69</v>
      </c>
      <c r="B4974" t="s">
        <v>79</v>
      </c>
      <c r="C4974" s="10">
        <v>1.8</v>
      </c>
      <c r="D4974" s="3">
        <v>128004</v>
      </c>
      <c r="E4974" t="s">
        <v>12</v>
      </c>
      <c r="F4974" t="s">
        <v>8</v>
      </c>
      <c r="G4974" t="s">
        <v>27</v>
      </c>
      <c r="H4974">
        <v>2012</v>
      </c>
      <c r="I4974">
        <v>998</v>
      </c>
      <c r="J4974" t="s">
        <v>10</v>
      </c>
      <c r="K4974" t="str">
        <f>IF(AND(I4974&gt;600,I4974&lt;=1000),"600-1000CC",IF(AND(I4974&gt;1000,I4974&lt;=2000),"1000-2000CC",IF(AND(I4974&gt;2000,I4974&lt;=3000),"2000-3000CC",IF(AND(I4974&gt;3000,I4974&lt;=4000),"3000-4000CC",IF(AND(I4974&gt;4000,I4974&lt;=5000),"4000-5000CC",IF(AND(I4974&gt;5000,I4974&lt;=6000),"&gt;5000CC"))))))</f>
        <v>600-1000CC</v>
      </c>
    </row>
    <row r="4975" spans="1:11" x14ac:dyDescent="0.3">
      <c r="A4975">
        <v>101</v>
      </c>
      <c r="B4975" t="s">
        <v>109</v>
      </c>
      <c r="C4975" s="10">
        <v>1.8</v>
      </c>
      <c r="D4975" s="3">
        <v>110000</v>
      </c>
      <c r="E4975" t="s">
        <v>7</v>
      </c>
      <c r="F4975" t="s">
        <v>8</v>
      </c>
      <c r="G4975" t="s">
        <v>27</v>
      </c>
      <c r="H4975">
        <v>2010</v>
      </c>
      <c r="I4975">
        <v>1248</v>
      </c>
      <c r="J4975" t="s">
        <v>10</v>
      </c>
      <c r="K4975" t="str">
        <f>IF(AND(I4975&gt;600,I4975&lt;=1000),"600-1000CC",IF(AND(I4975&gt;1000,I4975&lt;=2000),"1000-2000CC",IF(AND(I4975&gt;2000,I4975&lt;=3000),"2000-3000CC",IF(AND(I4975&gt;3000,I4975&lt;=4000),"3000-4000CC",IF(AND(I4975&gt;4000,I4975&lt;=5000),"4000-5000CC",IF(AND(I4975&gt;5000,I4975&lt;=6000),"&gt;5000CC"))))))</f>
        <v>1000-2000CC</v>
      </c>
    </row>
    <row r="4976" spans="1:11" x14ac:dyDescent="0.3">
      <c r="A4976">
        <v>456</v>
      </c>
      <c r="B4976" t="s">
        <v>398</v>
      </c>
      <c r="C4976" s="10">
        <v>1.8</v>
      </c>
      <c r="D4976" s="3">
        <v>80000</v>
      </c>
      <c r="E4976" t="s">
        <v>12</v>
      </c>
      <c r="F4976" t="s">
        <v>8</v>
      </c>
      <c r="G4976" t="s">
        <v>9</v>
      </c>
      <c r="H4976">
        <v>2007</v>
      </c>
      <c r="I4976">
        <v>1388</v>
      </c>
      <c r="J4976" t="s">
        <v>10</v>
      </c>
      <c r="K4976" t="str">
        <f>IF(AND(I4976&gt;600,I4976&lt;=1000),"600-1000CC",IF(AND(I4976&gt;1000,I4976&lt;=2000),"1000-2000CC",IF(AND(I4976&gt;2000,I4976&lt;=3000),"2000-3000CC",IF(AND(I4976&gt;3000,I4976&lt;=4000),"3000-4000CC",IF(AND(I4976&gt;4000,I4976&lt;=5000),"4000-5000CC",IF(AND(I4976&gt;5000,I4976&lt;=6000),"&gt;5000CC"))))))</f>
        <v>1000-2000CC</v>
      </c>
    </row>
    <row r="4977" spans="1:11" x14ac:dyDescent="0.3">
      <c r="A4977">
        <v>466</v>
      </c>
      <c r="B4977" t="s">
        <v>311</v>
      </c>
      <c r="C4977" s="10">
        <v>1.8</v>
      </c>
      <c r="D4977" s="3">
        <v>157000</v>
      </c>
      <c r="E4977" t="s">
        <v>12</v>
      </c>
      <c r="F4977" t="s">
        <v>8</v>
      </c>
      <c r="G4977" t="s">
        <v>75</v>
      </c>
      <c r="H4977">
        <v>2010</v>
      </c>
      <c r="I4977">
        <v>2184</v>
      </c>
      <c r="J4977" t="s">
        <v>10</v>
      </c>
      <c r="K4977" t="str">
        <f>IF(AND(I4977&gt;600,I4977&lt;=1000),"600-1000CC",IF(AND(I4977&gt;1000,I4977&lt;=2000),"1000-2000CC",IF(AND(I4977&gt;2000,I4977&lt;=3000),"2000-3000CC",IF(AND(I4977&gt;3000,I4977&lt;=4000),"3000-4000CC",IF(AND(I4977&gt;4000,I4977&lt;=5000),"4000-5000CC",IF(AND(I4977&gt;5000,I4977&lt;=6000),"&gt;5000CC"))))))</f>
        <v>2000-3000CC</v>
      </c>
    </row>
    <row r="4978" spans="1:11" x14ac:dyDescent="0.3">
      <c r="A4978">
        <v>481</v>
      </c>
      <c r="B4978" t="s">
        <v>420</v>
      </c>
      <c r="C4978" s="10">
        <v>1.8</v>
      </c>
      <c r="D4978" s="3">
        <v>50000</v>
      </c>
      <c r="E4978" t="s">
        <v>12</v>
      </c>
      <c r="F4978" t="s">
        <v>8</v>
      </c>
      <c r="G4978" t="s">
        <v>75</v>
      </c>
      <c r="H4978">
        <v>2012</v>
      </c>
      <c r="I4978">
        <v>1197</v>
      </c>
      <c r="J4978" t="s">
        <v>10</v>
      </c>
      <c r="K4978" t="str">
        <f>IF(AND(I4978&gt;600,I4978&lt;=1000),"600-1000CC",IF(AND(I4978&gt;1000,I4978&lt;=2000),"1000-2000CC",IF(AND(I4978&gt;2000,I4978&lt;=3000),"2000-3000CC",IF(AND(I4978&gt;3000,I4978&lt;=4000),"3000-4000CC",IF(AND(I4978&gt;4000,I4978&lt;=5000),"4000-5000CC",IF(AND(I4978&gt;5000,I4978&lt;=6000),"&gt;5000CC"))))))</f>
        <v>1000-2000CC</v>
      </c>
    </row>
    <row r="4979" spans="1:11" x14ac:dyDescent="0.3">
      <c r="A4979">
        <v>722</v>
      </c>
      <c r="B4979" t="s">
        <v>371</v>
      </c>
      <c r="C4979" s="10">
        <v>1.8</v>
      </c>
      <c r="D4979" s="3">
        <v>55700</v>
      </c>
      <c r="E4979" t="s">
        <v>372</v>
      </c>
      <c r="F4979" t="s">
        <v>8</v>
      </c>
      <c r="G4979" t="s">
        <v>75</v>
      </c>
      <c r="H4979">
        <v>2009</v>
      </c>
      <c r="I4979">
        <v>1799</v>
      </c>
      <c r="J4979" t="s">
        <v>10</v>
      </c>
      <c r="K4979" t="str">
        <f>IF(AND(I4979&gt;600,I4979&lt;=1000),"600-1000CC",IF(AND(I4979&gt;1000,I4979&lt;=2000),"1000-2000CC",IF(AND(I4979&gt;2000,I4979&lt;=3000),"2000-3000CC",IF(AND(I4979&gt;3000,I4979&lt;=4000),"3000-4000CC",IF(AND(I4979&gt;4000,I4979&lt;=5000),"4000-5000CC",IF(AND(I4979&gt;5000,I4979&lt;=6000),"&gt;5000CC"))))))</f>
        <v>1000-2000CC</v>
      </c>
    </row>
    <row r="4980" spans="1:11" x14ac:dyDescent="0.3">
      <c r="A4980">
        <v>838</v>
      </c>
      <c r="B4980" t="s">
        <v>624</v>
      </c>
      <c r="C4980" s="10">
        <v>1.8</v>
      </c>
      <c r="D4980" s="3">
        <v>195000</v>
      </c>
      <c r="E4980" t="s">
        <v>7</v>
      </c>
      <c r="F4980" t="s">
        <v>8</v>
      </c>
      <c r="G4980" t="s">
        <v>9</v>
      </c>
      <c r="H4980">
        <v>2013</v>
      </c>
      <c r="I4980">
        <v>1197</v>
      </c>
      <c r="J4980" t="s">
        <v>127</v>
      </c>
      <c r="K4980" t="str">
        <f>IF(AND(I4980&gt;600,I4980&lt;=1000),"600-1000CC",IF(AND(I4980&gt;1000,I4980&lt;=2000),"1000-2000CC",IF(AND(I4980&gt;2000,I4980&lt;=3000),"2000-3000CC",IF(AND(I4980&gt;3000,I4980&lt;=4000),"3000-4000CC",IF(AND(I4980&gt;4000,I4980&lt;=5000),"4000-5000CC",IF(AND(I4980&gt;5000,I4980&lt;=6000),"&gt;5000CC"))))))</f>
        <v>1000-2000CC</v>
      </c>
    </row>
    <row r="4981" spans="1:11" x14ac:dyDescent="0.3">
      <c r="A4981">
        <v>906</v>
      </c>
      <c r="B4981" t="s">
        <v>668</v>
      </c>
      <c r="C4981" s="10">
        <v>1.8</v>
      </c>
      <c r="D4981" s="3">
        <v>120000</v>
      </c>
      <c r="E4981" t="s">
        <v>7</v>
      </c>
      <c r="F4981" t="s">
        <v>8</v>
      </c>
      <c r="G4981" t="s">
        <v>75</v>
      </c>
      <c r="H4981">
        <v>2002</v>
      </c>
      <c r="I4981">
        <v>2143</v>
      </c>
      <c r="J4981" t="s">
        <v>10</v>
      </c>
      <c r="K4981" t="str">
        <f>IF(AND(I4981&gt;600,I4981&lt;=1000),"600-1000CC",IF(AND(I4981&gt;1000,I4981&lt;=2000),"1000-2000CC",IF(AND(I4981&gt;2000,I4981&lt;=3000),"2000-3000CC",IF(AND(I4981&gt;3000,I4981&lt;=4000),"3000-4000CC",IF(AND(I4981&gt;4000,I4981&lt;=5000),"4000-5000CC",IF(AND(I4981&gt;5000,I4981&lt;=6000),"&gt;5000CC"))))))</f>
        <v>2000-3000CC</v>
      </c>
    </row>
    <row r="4982" spans="1:11" x14ac:dyDescent="0.3">
      <c r="A4982">
        <v>2620</v>
      </c>
      <c r="B4982" t="s">
        <v>766</v>
      </c>
      <c r="C4982" s="10">
        <v>1.8</v>
      </c>
      <c r="D4982" s="3">
        <v>80000</v>
      </c>
      <c r="E4982" t="s">
        <v>7</v>
      </c>
      <c r="F4982" t="s">
        <v>8</v>
      </c>
      <c r="G4982" t="s">
        <v>244</v>
      </c>
      <c r="H4982">
        <v>2010</v>
      </c>
      <c r="I4982">
        <v>1396</v>
      </c>
      <c r="J4982" t="s">
        <v>10</v>
      </c>
      <c r="K4982" t="str">
        <f>IF(AND(I4982&gt;600,I4982&lt;=1000),"600-1000CC",IF(AND(I4982&gt;1000,I4982&lt;=2000),"1000-2000CC",IF(AND(I4982&gt;2000,I4982&lt;=3000),"2000-3000CC",IF(AND(I4982&gt;3000,I4982&lt;=4000),"3000-4000CC",IF(AND(I4982&gt;4000,I4982&lt;=5000),"4000-5000CC",IF(AND(I4982&gt;5000,I4982&lt;=6000),"&gt;5000CC"))))))</f>
        <v>1000-2000CC</v>
      </c>
    </row>
    <row r="4983" spans="1:11" x14ac:dyDescent="0.3">
      <c r="A4983">
        <v>2623</v>
      </c>
      <c r="B4983" t="s">
        <v>610</v>
      </c>
      <c r="C4983" s="10">
        <v>1.8</v>
      </c>
      <c r="D4983" s="3">
        <v>120000</v>
      </c>
      <c r="E4983" t="s">
        <v>7</v>
      </c>
      <c r="F4983" t="s">
        <v>8</v>
      </c>
      <c r="G4983" t="s">
        <v>75</v>
      </c>
      <c r="H4983">
        <v>2005</v>
      </c>
      <c r="I4983">
        <v>796</v>
      </c>
      <c r="J4983" t="s">
        <v>10</v>
      </c>
      <c r="K4983" t="str">
        <f>IF(AND(I4983&gt;600,I4983&lt;=1000),"600-1000CC",IF(AND(I4983&gt;1000,I4983&lt;=2000),"1000-2000CC",IF(AND(I4983&gt;2000,I4983&lt;=3000),"2000-3000CC",IF(AND(I4983&gt;3000,I4983&lt;=4000),"3000-4000CC",IF(AND(I4983&gt;4000,I4983&lt;=5000),"4000-5000CC",IF(AND(I4983&gt;5000,I4983&lt;=6000),"&gt;5000CC"))))))</f>
        <v>600-1000CC</v>
      </c>
    </row>
    <row r="4984" spans="1:11" x14ac:dyDescent="0.3">
      <c r="A4984">
        <v>2792</v>
      </c>
      <c r="B4984" t="s">
        <v>1352</v>
      </c>
      <c r="C4984" s="10">
        <v>1.8</v>
      </c>
      <c r="D4984" s="3">
        <v>120000</v>
      </c>
      <c r="E4984" t="s">
        <v>7</v>
      </c>
      <c r="F4984" t="s">
        <v>8</v>
      </c>
      <c r="G4984" t="s">
        <v>75</v>
      </c>
      <c r="H4984">
        <v>2011</v>
      </c>
      <c r="I4984">
        <v>796</v>
      </c>
      <c r="J4984" t="s">
        <v>10</v>
      </c>
      <c r="K4984" t="str">
        <f>IF(AND(I4984&gt;600,I4984&lt;=1000),"600-1000CC",IF(AND(I4984&gt;1000,I4984&lt;=2000),"1000-2000CC",IF(AND(I4984&gt;2000,I4984&lt;=3000),"2000-3000CC",IF(AND(I4984&gt;3000,I4984&lt;=4000),"3000-4000CC",IF(AND(I4984&gt;4000,I4984&lt;=5000),"4000-5000CC",IF(AND(I4984&gt;5000,I4984&lt;=6000),"&gt;5000CC"))))))</f>
        <v>600-1000CC</v>
      </c>
    </row>
    <row r="4985" spans="1:11" x14ac:dyDescent="0.3">
      <c r="A4985">
        <v>2851</v>
      </c>
      <c r="B4985" t="s">
        <v>1014</v>
      </c>
      <c r="C4985" s="10">
        <v>1.8</v>
      </c>
      <c r="D4985" s="3">
        <v>110000</v>
      </c>
      <c r="E4985" t="s">
        <v>12</v>
      </c>
      <c r="F4985" t="s">
        <v>8</v>
      </c>
      <c r="G4985" t="s">
        <v>9</v>
      </c>
      <c r="H4985">
        <v>2013</v>
      </c>
      <c r="I4985">
        <v>1582</v>
      </c>
      <c r="J4985" t="s">
        <v>10</v>
      </c>
      <c r="K4985" t="str">
        <f>IF(AND(I4985&gt;600,I4985&lt;=1000),"600-1000CC",IF(AND(I4985&gt;1000,I4985&lt;=2000),"1000-2000CC",IF(AND(I4985&gt;2000,I4985&lt;=3000),"2000-3000CC",IF(AND(I4985&gt;3000,I4985&lt;=4000),"3000-4000CC",IF(AND(I4985&gt;4000,I4985&lt;=5000),"4000-5000CC",IF(AND(I4985&gt;5000,I4985&lt;=6000),"&gt;5000CC"))))))</f>
        <v>1000-2000CC</v>
      </c>
    </row>
    <row r="4986" spans="1:11" x14ac:dyDescent="0.3">
      <c r="A4986">
        <v>3153</v>
      </c>
      <c r="B4986" t="s">
        <v>284</v>
      </c>
      <c r="C4986" s="10">
        <v>1.8</v>
      </c>
      <c r="D4986" s="3">
        <v>111408</v>
      </c>
      <c r="E4986" t="s">
        <v>12</v>
      </c>
      <c r="F4986" t="s">
        <v>8</v>
      </c>
      <c r="G4986" t="s">
        <v>9</v>
      </c>
      <c r="H4986">
        <v>2011</v>
      </c>
      <c r="I4986">
        <v>814</v>
      </c>
      <c r="J4986" t="s">
        <v>10</v>
      </c>
      <c r="K4986" t="str">
        <f>IF(AND(I4986&gt;600,I4986&lt;=1000),"600-1000CC",IF(AND(I4986&gt;1000,I4986&lt;=2000),"1000-2000CC",IF(AND(I4986&gt;2000,I4986&lt;=3000),"2000-3000CC",IF(AND(I4986&gt;3000,I4986&lt;=4000),"3000-4000CC",IF(AND(I4986&gt;4000,I4986&lt;=5000),"4000-5000CC",IF(AND(I4986&gt;5000,I4986&lt;=6000),"&gt;5000CC"))))))</f>
        <v>600-1000CC</v>
      </c>
    </row>
    <row r="4987" spans="1:11" x14ac:dyDescent="0.3">
      <c r="A4987">
        <v>3176</v>
      </c>
      <c r="B4987" t="s">
        <v>1094</v>
      </c>
      <c r="C4987" s="10">
        <v>1.8</v>
      </c>
      <c r="D4987" s="3">
        <v>50546</v>
      </c>
      <c r="E4987" t="s">
        <v>12</v>
      </c>
      <c r="F4987" t="s">
        <v>8</v>
      </c>
      <c r="G4987" t="s">
        <v>27</v>
      </c>
      <c r="H4987">
        <v>2008</v>
      </c>
      <c r="I4987">
        <v>1172</v>
      </c>
      <c r="J4987" t="s">
        <v>10</v>
      </c>
      <c r="K4987" t="str">
        <f>IF(AND(I4987&gt;600,I4987&lt;=1000),"600-1000CC",IF(AND(I4987&gt;1000,I4987&lt;=2000),"1000-2000CC",IF(AND(I4987&gt;2000,I4987&lt;=3000),"2000-3000CC",IF(AND(I4987&gt;3000,I4987&lt;=4000),"3000-4000CC",IF(AND(I4987&gt;4000,I4987&lt;=5000),"4000-5000CC",IF(AND(I4987&gt;5000,I4987&lt;=6000),"&gt;5000CC"))))))</f>
        <v>1000-2000CC</v>
      </c>
    </row>
    <row r="4988" spans="1:11" x14ac:dyDescent="0.3">
      <c r="A4988">
        <v>3327</v>
      </c>
      <c r="B4988" t="s">
        <v>240</v>
      </c>
      <c r="C4988" s="10">
        <v>1.8</v>
      </c>
      <c r="D4988" s="3">
        <v>25000</v>
      </c>
      <c r="E4988" t="s">
        <v>12</v>
      </c>
      <c r="F4988" t="s">
        <v>8</v>
      </c>
      <c r="G4988" t="s">
        <v>9</v>
      </c>
      <c r="H4988">
        <v>2011</v>
      </c>
      <c r="I4988">
        <v>1197</v>
      </c>
      <c r="J4988" t="s">
        <v>10</v>
      </c>
      <c r="K4988" t="str">
        <f>IF(AND(I4988&gt;600,I4988&lt;=1000),"600-1000CC",IF(AND(I4988&gt;1000,I4988&lt;=2000),"1000-2000CC",IF(AND(I4988&gt;2000,I4988&lt;=3000),"2000-3000CC",IF(AND(I4988&gt;3000,I4988&lt;=4000),"3000-4000CC",IF(AND(I4988&gt;4000,I4988&lt;=5000),"4000-5000CC",IF(AND(I4988&gt;5000,I4988&lt;=6000),"&gt;5000CC"))))))</f>
        <v>1000-2000CC</v>
      </c>
    </row>
    <row r="4989" spans="1:11" x14ac:dyDescent="0.3">
      <c r="A4989">
        <v>3652</v>
      </c>
      <c r="B4989" t="s">
        <v>1033</v>
      </c>
      <c r="C4989" s="10">
        <v>1.8</v>
      </c>
      <c r="D4989" s="3">
        <v>60000</v>
      </c>
      <c r="E4989" t="s">
        <v>12</v>
      </c>
      <c r="F4989" t="s">
        <v>8</v>
      </c>
      <c r="G4989" t="s">
        <v>27</v>
      </c>
      <c r="H4989">
        <v>2013</v>
      </c>
      <c r="I4989">
        <v>1248</v>
      </c>
      <c r="J4989" t="s">
        <v>10</v>
      </c>
      <c r="K4989" t="str">
        <f>IF(AND(I4989&gt;600,I4989&lt;=1000),"600-1000CC",IF(AND(I4989&gt;1000,I4989&lt;=2000),"1000-2000CC",IF(AND(I4989&gt;2000,I4989&lt;=3000),"2000-3000CC",IF(AND(I4989&gt;3000,I4989&lt;=4000),"3000-4000CC",IF(AND(I4989&gt;4000,I4989&lt;=5000),"4000-5000CC",IF(AND(I4989&gt;5000,I4989&lt;=6000),"&gt;5000CC"))))))</f>
        <v>1000-2000CC</v>
      </c>
    </row>
    <row r="4990" spans="1:11" x14ac:dyDescent="0.3">
      <c r="A4990">
        <v>3665</v>
      </c>
      <c r="B4990" t="s">
        <v>1583</v>
      </c>
      <c r="C4990" s="10">
        <v>1.8</v>
      </c>
      <c r="D4990" s="3">
        <v>60000</v>
      </c>
      <c r="E4990" t="s">
        <v>7</v>
      </c>
      <c r="F4990" t="s">
        <v>8</v>
      </c>
      <c r="G4990" t="s">
        <v>244</v>
      </c>
      <c r="H4990">
        <v>2014</v>
      </c>
      <c r="I4990">
        <v>998</v>
      </c>
      <c r="J4990" t="s">
        <v>10</v>
      </c>
      <c r="K4990" t="str">
        <f>IF(AND(I4990&gt;600,I4990&lt;=1000),"600-1000CC",IF(AND(I4990&gt;1000,I4990&lt;=2000),"1000-2000CC",IF(AND(I4990&gt;2000,I4990&lt;=3000),"2000-3000CC",IF(AND(I4990&gt;3000,I4990&lt;=4000),"3000-4000CC",IF(AND(I4990&gt;4000,I4990&lt;=5000),"4000-5000CC",IF(AND(I4990&gt;5000,I4990&lt;=6000),"&gt;5000CC"))))))</f>
        <v>600-1000CC</v>
      </c>
    </row>
    <row r="4991" spans="1:11" x14ac:dyDescent="0.3">
      <c r="A4991">
        <v>3672</v>
      </c>
      <c r="B4991" t="s">
        <v>503</v>
      </c>
      <c r="C4991" s="10">
        <v>1.8</v>
      </c>
      <c r="D4991" s="3">
        <v>70000</v>
      </c>
      <c r="E4991" t="s">
        <v>12</v>
      </c>
      <c r="F4991" t="s">
        <v>8</v>
      </c>
      <c r="G4991" t="s">
        <v>27</v>
      </c>
      <c r="H4991">
        <v>2013</v>
      </c>
      <c r="I4991">
        <v>796</v>
      </c>
      <c r="J4991" t="s">
        <v>10</v>
      </c>
      <c r="K4991" t="str">
        <f>IF(AND(I4991&gt;600,I4991&lt;=1000),"600-1000CC",IF(AND(I4991&gt;1000,I4991&lt;=2000),"1000-2000CC",IF(AND(I4991&gt;2000,I4991&lt;=3000),"2000-3000CC",IF(AND(I4991&gt;3000,I4991&lt;=4000),"3000-4000CC",IF(AND(I4991&gt;4000,I4991&lt;=5000),"4000-5000CC",IF(AND(I4991&gt;5000,I4991&lt;=6000),"&gt;5000CC"))))))</f>
        <v>600-1000CC</v>
      </c>
    </row>
    <row r="4992" spans="1:11" x14ac:dyDescent="0.3">
      <c r="A4992">
        <v>3696</v>
      </c>
      <c r="B4992" t="s">
        <v>1262</v>
      </c>
      <c r="C4992" s="10">
        <v>1.8</v>
      </c>
      <c r="D4992" s="3">
        <v>120000</v>
      </c>
      <c r="E4992" t="s">
        <v>7</v>
      </c>
      <c r="F4992" t="s">
        <v>8</v>
      </c>
      <c r="G4992" t="s">
        <v>75</v>
      </c>
      <c r="H4992">
        <v>2012</v>
      </c>
      <c r="I4992">
        <v>1998</v>
      </c>
      <c r="J4992" t="s">
        <v>10</v>
      </c>
      <c r="K4992" t="str">
        <f>IF(AND(I4992&gt;600,I4992&lt;=1000),"600-1000CC",IF(AND(I4992&gt;1000,I4992&lt;=2000),"1000-2000CC",IF(AND(I4992&gt;2000,I4992&lt;=3000),"2000-3000CC",IF(AND(I4992&gt;3000,I4992&lt;=4000),"3000-4000CC",IF(AND(I4992&gt;4000,I4992&lt;=5000),"4000-5000CC",IF(AND(I4992&gt;5000,I4992&lt;=6000),"&gt;5000CC"))))))</f>
        <v>1000-2000CC</v>
      </c>
    </row>
    <row r="4993" spans="1:11" x14ac:dyDescent="0.3">
      <c r="A4993">
        <v>3852</v>
      </c>
      <c r="B4993" t="s">
        <v>433</v>
      </c>
      <c r="C4993" s="10">
        <v>1.8</v>
      </c>
      <c r="D4993" s="3">
        <v>120000</v>
      </c>
      <c r="E4993" t="s">
        <v>7</v>
      </c>
      <c r="F4993" t="s">
        <v>8</v>
      </c>
      <c r="G4993" t="s">
        <v>75</v>
      </c>
      <c r="H4993">
        <v>2011</v>
      </c>
      <c r="I4993">
        <v>1462</v>
      </c>
      <c r="J4993" t="s">
        <v>10</v>
      </c>
      <c r="K4993" t="str">
        <f>IF(AND(I4993&gt;600,I4993&lt;=1000),"600-1000CC",IF(AND(I4993&gt;1000,I4993&lt;=2000),"1000-2000CC",IF(AND(I4993&gt;2000,I4993&lt;=3000),"2000-3000CC",IF(AND(I4993&gt;3000,I4993&lt;=4000),"3000-4000CC",IF(AND(I4993&gt;4000,I4993&lt;=5000),"4000-5000CC",IF(AND(I4993&gt;5000,I4993&lt;=6000),"&gt;5000CC"))))))</f>
        <v>1000-2000CC</v>
      </c>
    </row>
    <row r="4994" spans="1:11" x14ac:dyDescent="0.3">
      <c r="A4994">
        <v>3918</v>
      </c>
      <c r="B4994" t="s">
        <v>308</v>
      </c>
      <c r="C4994" s="10">
        <v>1.8</v>
      </c>
      <c r="D4994" s="3">
        <v>63538</v>
      </c>
      <c r="E4994" t="s">
        <v>12</v>
      </c>
      <c r="F4994" t="s">
        <v>8</v>
      </c>
      <c r="G4994" t="s">
        <v>75</v>
      </c>
      <c r="H4994">
        <v>2010</v>
      </c>
      <c r="I4994">
        <v>1373</v>
      </c>
      <c r="J4994" t="s">
        <v>10</v>
      </c>
      <c r="K4994" t="str">
        <f>IF(AND(I4994&gt;600,I4994&lt;=1000),"600-1000CC",IF(AND(I4994&gt;1000,I4994&lt;=2000),"1000-2000CC",IF(AND(I4994&gt;2000,I4994&lt;=3000),"2000-3000CC",IF(AND(I4994&gt;3000,I4994&lt;=4000),"3000-4000CC",IF(AND(I4994&gt;4000,I4994&lt;=5000),"4000-5000CC",IF(AND(I4994&gt;5000,I4994&lt;=6000),"&gt;5000CC"))))))</f>
        <v>1000-2000CC</v>
      </c>
    </row>
    <row r="4995" spans="1:11" x14ac:dyDescent="0.3">
      <c r="A4995">
        <v>4123</v>
      </c>
      <c r="B4995" t="s">
        <v>1370</v>
      </c>
      <c r="C4995" s="10">
        <v>1.8</v>
      </c>
      <c r="D4995" s="3">
        <v>110000</v>
      </c>
      <c r="E4995" t="s">
        <v>7</v>
      </c>
      <c r="F4995" t="s">
        <v>8</v>
      </c>
      <c r="G4995" t="s">
        <v>27</v>
      </c>
      <c r="H4995">
        <v>2011</v>
      </c>
      <c r="I4995">
        <v>1197</v>
      </c>
      <c r="J4995" t="s">
        <v>61</v>
      </c>
      <c r="K4995" t="str">
        <f>IF(AND(I4995&gt;600,I4995&lt;=1000),"600-1000CC",IF(AND(I4995&gt;1000,I4995&lt;=2000),"1000-2000CC",IF(AND(I4995&gt;2000,I4995&lt;=3000),"2000-3000CC",IF(AND(I4995&gt;3000,I4995&lt;=4000),"3000-4000CC",IF(AND(I4995&gt;4000,I4995&lt;=5000),"4000-5000CC",IF(AND(I4995&gt;5000,I4995&lt;=6000),"&gt;5000CC"))))))</f>
        <v>1000-2000CC</v>
      </c>
    </row>
    <row r="4996" spans="1:11" x14ac:dyDescent="0.3">
      <c r="A4996">
        <v>4281</v>
      </c>
      <c r="B4996" t="s">
        <v>1722</v>
      </c>
      <c r="C4996" s="10">
        <v>1.8</v>
      </c>
      <c r="D4996" s="3">
        <v>43732</v>
      </c>
      <c r="E4996" t="s">
        <v>12</v>
      </c>
      <c r="F4996" t="s">
        <v>8</v>
      </c>
      <c r="G4996" t="s">
        <v>9</v>
      </c>
      <c r="H4996">
        <v>2012</v>
      </c>
      <c r="I4996">
        <v>1497</v>
      </c>
      <c r="J4996" t="s">
        <v>10</v>
      </c>
      <c r="K4996" t="str">
        <f>IF(AND(I4996&gt;600,I4996&lt;=1000),"600-1000CC",IF(AND(I4996&gt;1000,I4996&lt;=2000),"1000-2000CC",IF(AND(I4996&gt;2000,I4996&lt;=3000),"2000-3000CC",IF(AND(I4996&gt;3000,I4996&lt;=4000),"3000-4000CC",IF(AND(I4996&gt;4000,I4996&lt;=5000),"4000-5000CC",IF(AND(I4996&gt;5000,I4996&lt;=6000),"&gt;5000CC"))))))</f>
        <v>1000-2000CC</v>
      </c>
    </row>
    <row r="4997" spans="1:11" x14ac:dyDescent="0.3">
      <c r="A4997">
        <v>4492</v>
      </c>
      <c r="B4997" t="s">
        <v>495</v>
      </c>
      <c r="C4997" s="10">
        <v>1.8</v>
      </c>
      <c r="D4997" s="3">
        <v>90000</v>
      </c>
      <c r="E4997" t="s">
        <v>242</v>
      </c>
      <c r="F4997" t="s">
        <v>8</v>
      </c>
      <c r="G4997" t="s">
        <v>27</v>
      </c>
      <c r="H4997">
        <v>2010</v>
      </c>
      <c r="I4997">
        <v>1061</v>
      </c>
      <c r="J4997" t="s">
        <v>10</v>
      </c>
      <c r="K4997" t="str">
        <f>IF(AND(I4997&gt;600,I4997&lt;=1000),"600-1000CC",IF(AND(I4997&gt;1000,I4997&lt;=2000),"1000-2000CC",IF(AND(I4997&gt;2000,I4997&lt;=3000),"2000-3000CC",IF(AND(I4997&gt;3000,I4997&lt;=4000),"3000-4000CC",IF(AND(I4997&gt;4000,I4997&lt;=5000),"4000-5000CC",IF(AND(I4997&gt;5000,I4997&lt;=6000),"&gt;5000CC"))))))</f>
        <v>1000-2000CC</v>
      </c>
    </row>
    <row r="4998" spans="1:11" x14ac:dyDescent="0.3">
      <c r="A4998">
        <v>4650</v>
      </c>
      <c r="B4998" t="s">
        <v>1782</v>
      </c>
      <c r="C4998" s="10">
        <v>1.8</v>
      </c>
      <c r="D4998" s="3">
        <v>40000</v>
      </c>
      <c r="E4998" t="s">
        <v>12</v>
      </c>
      <c r="F4998" t="s">
        <v>8</v>
      </c>
      <c r="G4998" t="s">
        <v>9</v>
      </c>
      <c r="H4998">
        <v>2017</v>
      </c>
      <c r="I4998">
        <v>1495</v>
      </c>
      <c r="J4998" t="s">
        <v>10</v>
      </c>
      <c r="K4998" t="str">
        <f>IF(AND(I4998&gt;600,I4998&lt;=1000),"600-1000CC",IF(AND(I4998&gt;1000,I4998&lt;=2000),"1000-2000CC",IF(AND(I4998&gt;2000,I4998&lt;=3000),"2000-3000CC",IF(AND(I4998&gt;3000,I4998&lt;=4000),"3000-4000CC",IF(AND(I4998&gt;4000,I4998&lt;=5000),"4000-5000CC",IF(AND(I4998&gt;5000,I4998&lt;=6000),"&gt;5000CC"))))))</f>
        <v>1000-2000CC</v>
      </c>
    </row>
    <row r="4999" spans="1:11" x14ac:dyDescent="0.3">
      <c r="A4999">
        <v>4942</v>
      </c>
      <c r="B4999" t="s">
        <v>46</v>
      </c>
      <c r="C4999" s="10">
        <v>1.8</v>
      </c>
      <c r="D4999" s="3">
        <v>80000</v>
      </c>
      <c r="E4999" t="s">
        <v>12</v>
      </c>
      <c r="F4999" t="s">
        <v>8</v>
      </c>
      <c r="G4999" t="s">
        <v>75</v>
      </c>
      <c r="H4999">
        <v>2013</v>
      </c>
      <c r="I4999">
        <v>1591</v>
      </c>
      <c r="J4999" t="s">
        <v>10</v>
      </c>
      <c r="K4999" t="str">
        <f>IF(AND(I4999&gt;600,I4999&lt;=1000),"600-1000CC",IF(AND(I4999&gt;1000,I4999&lt;=2000),"1000-2000CC",IF(AND(I4999&gt;2000,I4999&lt;=3000),"2000-3000CC",IF(AND(I4999&gt;3000,I4999&lt;=4000),"3000-4000CC",IF(AND(I4999&gt;4000,I4999&lt;=5000),"4000-5000CC",IF(AND(I4999&gt;5000,I4999&lt;=6000),"&gt;5000CC"))))))</f>
        <v>1000-2000CC</v>
      </c>
    </row>
    <row r="5000" spans="1:11" x14ac:dyDescent="0.3">
      <c r="A5000">
        <v>5191</v>
      </c>
      <c r="B5000" t="s">
        <v>523</v>
      </c>
      <c r="C5000" s="10">
        <v>1.8</v>
      </c>
      <c r="D5000" s="3">
        <v>35354</v>
      </c>
      <c r="E5000" t="s">
        <v>12</v>
      </c>
      <c r="F5000" t="s">
        <v>8</v>
      </c>
      <c r="G5000" t="s">
        <v>9</v>
      </c>
      <c r="H5000">
        <v>2010</v>
      </c>
      <c r="I5000">
        <v>1086</v>
      </c>
      <c r="J5000" t="s">
        <v>10</v>
      </c>
      <c r="K5000" t="str">
        <f>IF(AND(I5000&gt;600,I5000&lt;=1000),"600-1000CC",IF(AND(I5000&gt;1000,I5000&lt;=2000),"1000-2000CC",IF(AND(I5000&gt;2000,I5000&lt;=3000),"2000-3000CC",IF(AND(I5000&gt;3000,I5000&lt;=4000),"3000-4000CC",IF(AND(I5000&gt;4000,I5000&lt;=5000),"4000-5000CC",IF(AND(I5000&gt;5000,I5000&lt;=6000),"&gt;5000CC"))))))</f>
        <v>1000-2000CC</v>
      </c>
    </row>
    <row r="5001" spans="1:11" x14ac:dyDescent="0.3">
      <c r="A5001">
        <v>754</v>
      </c>
      <c r="B5001" t="s">
        <v>584</v>
      </c>
      <c r="C5001" s="10">
        <v>1.79</v>
      </c>
      <c r="D5001" s="3">
        <v>80896</v>
      </c>
      <c r="E5001" t="s">
        <v>12</v>
      </c>
      <c r="F5001" t="s">
        <v>13</v>
      </c>
      <c r="G5001" t="s">
        <v>75</v>
      </c>
      <c r="H5001">
        <v>2010</v>
      </c>
      <c r="I5001">
        <v>2184</v>
      </c>
      <c r="J5001" t="s">
        <v>10</v>
      </c>
      <c r="K5001" t="str">
        <f>IF(AND(I5001&gt;600,I5001&lt;=1000),"600-1000CC",IF(AND(I5001&gt;1000,I5001&lt;=2000),"1000-2000CC",IF(AND(I5001&gt;2000,I5001&lt;=3000),"2000-3000CC",IF(AND(I5001&gt;3000,I5001&lt;=4000),"3000-4000CC",IF(AND(I5001&gt;4000,I5001&lt;=5000),"4000-5000CC",IF(AND(I5001&gt;5000,I5001&lt;=6000),"&gt;5000CC"))))))</f>
        <v>2000-3000CC</v>
      </c>
    </row>
    <row r="5002" spans="1:11" x14ac:dyDescent="0.3">
      <c r="A5002">
        <v>1975</v>
      </c>
      <c r="B5002" t="s">
        <v>584</v>
      </c>
      <c r="C5002" s="10">
        <v>1.79</v>
      </c>
      <c r="D5002" s="3">
        <v>80896</v>
      </c>
      <c r="E5002" t="s">
        <v>12</v>
      </c>
      <c r="F5002" t="s">
        <v>13</v>
      </c>
      <c r="G5002" t="s">
        <v>75</v>
      </c>
      <c r="H5002">
        <v>2010</v>
      </c>
      <c r="I5002">
        <v>1493</v>
      </c>
      <c r="J5002" t="s">
        <v>10</v>
      </c>
      <c r="K5002" t="str">
        <f>IF(AND(I5002&gt;600,I5002&lt;=1000),"600-1000CC",IF(AND(I5002&gt;1000,I5002&lt;=2000),"1000-2000CC",IF(AND(I5002&gt;2000,I5002&lt;=3000),"2000-3000CC",IF(AND(I5002&gt;3000,I5002&lt;=4000),"3000-4000CC",IF(AND(I5002&gt;4000,I5002&lt;=5000),"4000-5000CC",IF(AND(I5002&gt;5000,I5002&lt;=6000),"&gt;5000CC"))))))</f>
        <v>1000-2000CC</v>
      </c>
    </row>
    <row r="5003" spans="1:11" x14ac:dyDescent="0.3">
      <c r="A5003">
        <v>3808</v>
      </c>
      <c r="B5003" t="s">
        <v>1519</v>
      </c>
      <c r="C5003" s="10">
        <v>1.79</v>
      </c>
      <c r="D5003" s="3">
        <v>100271</v>
      </c>
      <c r="E5003" t="s">
        <v>7</v>
      </c>
      <c r="F5003" t="s">
        <v>8</v>
      </c>
      <c r="G5003" t="s">
        <v>9</v>
      </c>
      <c r="H5003">
        <v>2009</v>
      </c>
      <c r="I5003">
        <v>2179</v>
      </c>
      <c r="J5003" t="s">
        <v>10</v>
      </c>
      <c r="K5003" t="str">
        <f>IF(AND(I5003&gt;600,I5003&lt;=1000),"600-1000CC",IF(AND(I5003&gt;1000,I5003&lt;=2000),"1000-2000CC",IF(AND(I5003&gt;2000,I5003&lt;=3000),"2000-3000CC",IF(AND(I5003&gt;3000,I5003&lt;=4000),"3000-4000CC",IF(AND(I5003&gt;4000,I5003&lt;=5000),"4000-5000CC",IF(AND(I5003&gt;5000,I5003&lt;=6000),"&gt;5000CC"))))))</f>
        <v>2000-3000CC</v>
      </c>
    </row>
    <row r="5004" spans="1:11" x14ac:dyDescent="0.3">
      <c r="A5004">
        <v>3921</v>
      </c>
      <c r="B5004" t="s">
        <v>323</v>
      </c>
      <c r="C5004" s="10">
        <v>1.79</v>
      </c>
      <c r="D5004" s="3">
        <v>36049</v>
      </c>
      <c r="E5004" t="s">
        <v>12</v>
      </c>
      <c r="F5004" t="s">
        <v>8</v>
      </c>
      <c r="G5004" t="s">
        <v>9</v>
      </c>
      <c r="H5004">
        <v>2010</v>
      </c>
      <c r="I5004">
        <v>1497</v>
      </c>
      <c r="J5004" t="s">
        <v>10</v>
      </c>
      <c r="K5004" t="str">
        <f>IF(AND(I5004&gt;600,I5004&lt;=1000),"600-1000CC",IF(AND(I5004&gt;1000,I5004&lt;=2000),"1000-2000CC",IF(AND(I5004&gt;2000,I5004&lt;=3000),"2000-3000CC",IF(AND(I5004&gt;3000,I5004&lt;=4000),"3000-4000CC",IF(AND(I5004&gt;4000,I5004&lt;=5000),"4000-5000CC",IF(AND(I5004&gt;5000,I5004&lt;=6000),"&gt;5000CC"))))))</f>
        <v>1000-2000CC</v>
      </c>
    </row>
    <row r="5005" spans="1:11" x14ac:dyDescent="0.3">
      <c r="A5005">
        <v>5104</v>
      </c>
      <c r="B5005" t="s">
        <v>1319</v>
      </c>
      <c r="C5005" s="10">
        <v>1.79</v>
      </c>
      <c r="D5005" s="3">
        <v>74727</v>
      </c>
      <c r="E5005" t="s">
        <v>12</v>
      </c>
      <c r="F5005" t="s">
        <v>8</v>
      </c>
      <c r="G5005" t="s">
        <v>9</v>
      </c>
      <c r="H5005">
        <v>2009</v>
      </c>
      <c r="I5005">
        <v>1498</v>
      </c>
      <c r="J5005" t="s">
        <v>10</v>
      </c>
      <c r="K5005" t="str">
        <f>IF(AND(I5005&gt;600,I5005&lt;=1000),"600-1000CC",IF(AND(I5005&gt;1000,I5005&lt;=2000),"1000-2000CC",IF(AND(I5005&gt;2000,I5005&lt;=3000),"2000-3000CC",IF(AND(I5005&gt;3000,I5005&lt;=4000),"3000-4000CC",IF(AND(I5005&gt;4000,I5005&lt;=5000),"4000-5000CC",IF(AND(I5005&gt;5000,I5005&lt;=6000),"&gt;5000CC"))))))</f>
        <v>1000-2000CC</v>
      </c>
    </row>
    <row r="5006" spans="1:11" x14ac:dyDescent="0.3">
      <c r="A5006">
        <v>341</v>
      </c>
      <c r="B5006" t="s">
        <v>312</v>
      </c>
      <c r="C5006" s="10">
        <v>1.78</v>
      </c>
      <c r="D5006" s="3">
        <v>136432</v>
      </c>
      <c r="E5006" t="s">
        <v>12</v>
      </c>
      <c r="F5006" t="s">
        <v>8</v>
      </c>
      <c r="G5006" t="s">
        <v>27</v>
      </c>
      <c r="H5006">
        <v>2008</v>
      </c>
      <c r="I5006">
        <v>1298</v>
      </c>
      <c r="J5006" t="s">
        <v>10</v>
      </c>
      <c r="K5006" t="str">
        <f>IF(AND(I5006&gt;600,I5006&lt;=1000),"600-1000CC",IF(AND(I5006&gt;1000,I5006&lt;=2000),"1000-2000CC",IF(AND(I5006&gt;2000,I5006&lt;=3000),"2000-3000CC",IF(AND(I5006&gt;3000,I5006&lt;=4000),"3000-4000CC",IF(AND(I5006&gt;4000,I5006&lt;=5000),"4000-5000CC",IF(AND(I5006&gt;5000,I5006&lt;=6000),"&gt;5000CC"))))))</f>
        <v>1000-2000CC</v>
      </c>
    </row>
    <row r="5007" spans="1:11" x14ac:dyDescent="0.3">
      <c r="A5007">
        <v>1000</v>
      </c>
      <c r="B5007" t="s">
        <v>729</v>
      </c>
      <c r="C5007" s="10">
        <v>1.78</v>
      </c>
      <c r="D5007" s="3">
        <v>11615</v>
      </c>
      <c r="E5007" t="s">
        <v>12</v>
      </c>
      <c r="F5007" t="s">
        <v>8</v>
      </c>
      <c r="G5007" t="s">
        <v>9</v>
      </c>
      <c r="H5007">
        <v>2015</v>
      </c>
      <c r="I5007">
        <v>1197</v>
      </c>
      <c r="J5007" t="s">
        <v>10</v>
      </c>
      <c r="K5007" t="str">
        <f>IF(AND(I5007&gt;600,I5007&lt;=1000),"600-1000CC",IF(AND(I5007&gt;1000,I5007&lt;=2000),"1000-2000CC",IF(AND(I5007&gt;2000,I5007&lt;=3000),"2000-3000CC",IF(AND(I5007&gt;3000,I5007&lt;=4000),"3000-4000CC",IF(AND(I5007&gt;4000,I5007&lt;=5000),"4000-5000CC",IF(AND(I5007&gt;5000,I5007&lt;=6000),"&gt;5000CC"))))))</f>
        <v>1000-2000CC</v>
      </c>
    </row>
    <row r="5008" spans="1:11" x14ac:dyDescent="0.3">
      <c r="A5008">
        <v>4162</v>
      </c>
      <c r="B5008" t="s">
        <v>89</v>
      </c>
      <c r="C5008" s="10">
        <v>1.78</v>
      </c>
      <c r="D5008" s="3">
        <v>63363</v>
      </c>
      <c r="E5008" t="s">
        <v>12</v>
      </c>
      <c r="F5008" t="s">
        <v>8</v>
      </c>
      <c r="G5008" t="s">
        <v>75</v>
      </c>
      <c r="H5008">
        <v>2011</v>
      </c>
      <c r="I5008">
        <v>814</v>
      </c>
      <c r="J5008" t="s">
        <v>10</v>
      </c>
      <c r="K5008" t="str">
        <f>IF(AND(I5008&gt;600,I5008&lt;=1000),"600-1000CC",IF(AND(I5008&gt;1000,I5008&lt;=2000),"1000-2000CC",IF(AND(I5008&gt;2000,I5008&lt;=3000),"2000-3000CC",IF(AND(I5008&gt;3000,I5008&lt;=4000),"3000-4000CC",IF(AND(I5008&gt;4000,I5008&lt;=5000),"4000-5000CC",IF(AND(I5008&gt;5000,I5008&lt;=6000),"&gt;5000CC"))))))</f>
        <v>600-1000CC</v>
      </c>
    </row>
    <row r="5009" spans="1:11" x14ac:dyDescent="0.3">
      <c r="A5009">
        <v>4815</v>
      </c>
      <c r="B5009" t="s">
        <v>1671</v>
      </c>
      <c r="C5009" s="10">
        <v>1.78</v>
      </c>
      <c r="D5009" s="3">
        <v>73263</v>
      </c>
      <c r="E5009" t="s">
        <v>12</v>
      </c>
      <c r="F5009" t="s">
        <v>8</v>
      </c>
      <c r="G5009" t="s">
        <v>27</v>
      </c>
      <c r="H5009">
        <v>2011</v>
      </c>
      <c r="I5009">
        <v>2199</v>
      </c>
      <c r="J5009" t="s">
        <v>10</v>
      </c>
      <c r="K5009" t="str">
        <f>IF(AND(I5009&gt;600,I5009&lt;=1000),"600-1000CC",IF(AND(I5009&gt;1000,I5009&lt;=2000),"1000-2000CC",IF(AND(I5009&gt;2000,I5009&lt;=3000),"2000-3000CC",IF(AND(I5009&gt;3000,I5009&lt;=4000),"3000-4000CC",IF(AND(I5009&gt;4000,I5009&lt;=5000),"4000-5000CC",IF(AND(I5009&gt;5000,I5009&lt;=6000),"&gt;5000CC"))))))</f>
        <v>2000-3000CC</v>
      </c>
    </row>
    <row r="5010" spans="1:11" x14ac:dyDescent="0.3">
      <c r="A5010">
        <v>5210</v>
      </c>
      <c r="B5010" t="s">
        <v>1666</v>
      </c>
      <c r="C5010" s="10">
        <v>1.77</v>
      </c>
      <c r="D5010" s="3">
        <v>33611</v>
      </c>
      <c r="E5010" t="s">
        <v>12</v>
      </c>
      <c r="F5010" t="s">
        <v>8</v>
      </c>
      <c r="G5010" t="s">
        <v>9</v>
      </c>
      <c r="H5010">
        <v>2011</v>
      </c>
      <c r="I5010">
        <v>1197</v>
      </c>
      <c r="J5010" t="s">
        <v>10</v>
      </c>
      <c r="K5010" t="str">
        <f>IF(AND(I5010&gt;600,I5010&lt;=1000),"600-1000CC",IF(AND(I5010&gt;1000,I5010&lt;=2000),"1000-2000CC",IF(AND(I5010&gt;2000,I5010&lt;=3000),"2000-3000CC",IF(AND(I5010&gt;3000,I5010&lt;=4000),"3000-4000CC",IF(AND(I5010&gt;4000,I5010&lt;=5000),"4000-5000CC",IF(AND(I5010&gt;5000,I5010&lt;=6000),"&gt;5000CC"))))))</f>
        <v>1000-2000CC</v>
      </c>
    </row>
    <row r="5011" spans="1:11" x14ac:dyDescent="0.3">
      <c r="A5011">
        <v>3178</v>
      </c>
      <c r="B5011" t="s">
        <v>1233</v>
      </c>
      <c r="C5011" s="10">
        <v>1.76</v>
      </c>
      <c r="D5011" s="3">
        <v>85122</v>
      </c>
      <c r="E5011" t="s">
        <v>372</v>
      </c>
      <c r="F5011" t="s">
        <v>8</v>
      </c>
      <c r="G5011" t="s">
        <v>75</v>
      </c>
      <c r="H5011">
        <v>2011</v>
      </c>
      <c r="I5011">
        <v>1120</v>
      </c>
      <c r="J5011" t="s">
        <v>10</v>
      </c>
      <c r="K5011" t="str">
        <f>IF(AND(I5011&gt;600,I5011&lt;=1000),"600-1000CC",IF(AND(I5011&gt;1000,I5011&lt;=2000),"1000-2000CC",IF(AND(I5011&gt;2000,I5011&lt;=3000),"2000-3000CC",IF(AND(I5011&gt;3000,I5011&lt;=4000),"3000-4000CC",IF(AND(I5011&gt;4000,I5011&lt;=5000),"4000-5000CC",IF(AND(I5011&gt;5000,I5011&lt;=6000),"&gt;5000CC"))))))</f>
        <v>1000-2000CC</v>
      </c>
    </row>
    <row r="5012" spans="1:11" x14ac:dyDescent="0.3">
      <c r="A5012">
        <v>3955</v>
      </c>
      <c r="B5012" t="s">
        <v>247</v>
      </c>
      <c r="C5012" s="10">
        <v>1.76</v>
      </c>
      <c r="D5012" s="3">
        <v>26693</v>
      </c>
      <c r="E5012" t="s">
        <v>12</v>
      </c>
      <c r="F5012" t="s">
        <v>8</v>
      </c>
      <c r="G5012" t="s">
        <v>27</v>
      </c>
      <c r="H5012">
        <v>2010</v>
      </c>
      <c r="I5012">
        <v>1498</v>
      </c>
      <c r="J5012" t="s">
        <v>61</v>
      </c>
      <c r="K5012" t="str">
        <f>IF(AND(I5012&gt;600,I5012&lt;=1000),"600-1000CC",IF(AND(I5012&gt;1000,I5012&lt;=2000),"1000-2000CC",IF(AND(I5012&gt;2000,I5012&lt;=3000),"2000-3000CC",IF(AND(I5012&gt;3000,I5012&lt;=4000),"3000-4000CC",IF(AND(I5012&gt;4000,I5012&lt;=5000),"4000-5000CC",IF(AND(I5012&gt;5000,I5012&lt;=6000),"&gt;5000CC"))))))</f>
        <v>1000-2000CC</v>
      </c>
    </row>
    <row r="5013" spans="1:11" x14ac:dyDescent="0.3">
      <c r="A5013">
        <v>4198</v>
      </c>
      <c r="B5013" t="s">
        <v>1273</v>
      </c>
      <c r="C5013" s="10">
        <v>1.76</v>
      </c>
      <c r="D5013" s="3">
        <v>43421</v>
      </c>
      <c r="E5013" t="s">
        <v>12</v>
      </c>
      <c r="F5013" t="s">
        <v>8</v>
      </c>
      <c r="G5013" t="s">
        <v>27</v>
      </c>
      <c r="H5013">
        <v>2013</v>
      </c>
      <c r="I5013">
        <v>1248</v>
      </c>
      <c r="J5013" t="s">
        <v>10</v>
      </c>
      <c r="K5013" t="str">
        <f>IF(AND(I5013&gt;600,I5013&lt;=1000),"600-1000CC",IF(AND(I5013&gt;1000,I5013&lt;=2000),"1000-2000CC",IF(AND(I5013&gt;2000,I5013&lt;=3000),"2000-3000CC",IF(AND(I5013&gt;3000,I5013&lt;=4000),"3000-4000CC",IF(AND(I5013&gt;4000,I5013&lt;=5000),"4000-5000CC",IF(AND(I5013&gt;5000,I5013&lt;=6000),"&gt;5000CC"))))))</f>
        <v>1000-2000CC</v>
      </c>
    </row>
    <row r="5014" spans="1:11" x14ac:dyDescent="0.3">
      <c r="A5014">
        <v>5085</v>
      </c>
      <c r="B5014" t="s">
        <v>1856</v>
      </c>
      <c r="C5014" s="10">
        <v>1.76</v>
      </c>
      <c r="D5014" s="3">
        <v>50502</v>
      </c>
      <c r="E5014" t="s">
        <v>12</v>
      </c>
      <c r="F5014" t="s">
        <v>8</v>
      </c>
      <c r="G5014" t="s">
        <v>27</v>
      </c>
      <c r="H5014">
        <v>2010</v>
      </c>
      <c r="I5014">
        <v>1496</v>
      </c>
      <c r="J5014" t="s">
        <v>10</v>
      </c>
      <c r="K5014" t="str">
        <f>IF(AND(I5014&gt;600,I5014&lt;=1000),"600-1000CC",IF(AND(I5014&gt;1000,I5014&lt;=2000),"1000-2000CC",IF(AND(I5014&gt;2000,I5014&lt;=3000),"2000-3000CC",IF(AND(I5014&gt;3000,I5014&lt;=4000),"3000-4000CC",IF(AND(I5014&gt;4000,I5014&lt;=5000),"4000-5000CC",IF(AND(I5014&gt;5000,I5014&lt;=6000),"&gt;5000CC"))))))</f>
        <v>1000-2000CC</v>
      </c>
    </row>
    <row r="5015" spans="1:11" x14ac:dyDescent="0.3">
      <c r="A5015">
        <v>972</v>
      </c>
      <c r="B5015" t="s">
        <v>714</v>
      </c>
      <c r="C5015" s="10">
        <v>1.75</v>
      </c>
      <c r="D5015" s="3">
        <v>263000</v>
      </c>
      <c r="E5015" t="s">
        <v>12</v>
      </c>
      <c r="F5015" t="s">
        <v>8</v>
      </c>
      <c r="G5015" t="s">
        <v>9</v>
      </c>
      <c r="H5015">
        <v>2004</v>
      </c>
      <c r="I5015">
        <v>998</v>
      </c>
      <c r="J5015" t="s">
        <v>10</v>
      </c>
      <c r="K5015" t="str">
        <f>IF(AND(I5015&gt;600,I5015&lt;=1000),"600-1000CC",IF(AND(I5015&gt;1000,I5015&lt;=2000),"1000-2000CC",IF(AND(I5015&gt;2000,I5015&lt;=3000),"2000-3000CC",IF(AND(I5015&gt;3000,I5015&lt;=4000),"3000-4000CC",IF(AND(I5015&gt;4000,I5015&lt;=5000),"4000-5000CC",IF(AND(I5015&gt;5000,I5015&lt;=6000),"&gt;5000CC"))))))</f>
        <v>600-1000CC</v>
      </c>
    </row>
    <row r="5016" spans="1:11" x14ac:dyDescent="0.3">
      <c r="A5016">
        <v>1685</v>
      </c>
      <c r="B5016" t="s">
        <v>485</v>
      </c>
      <c r="C5016" s="10">
        <v>1.75</v>
      </c>
      <c r="D5016" s="3">
        <v>77075</v>
      </c>
      <c r="E5016" t="s">
        <v>12</v>
      </c>
      <c r="F5016" t="s">
        <v>8</v>
      </c>
      <c r="G5016" t="s">
        <v>75</v>
      </c>
      <c r="H5016">
        <v>2011</v>
      </c>
      <c r="I5016">
        <v>999</v>
      </c>
      <c r="J5016" t="s">
        <v>10</v>
      </c>
      <c r="K5016" t="str">
        <f>IF(AND(I5016&gt;600,I5016&lt;=1000),"600-1000CC",IF(AND(I5016&gt;1000,I5016&lt;=2000),"1000-2000CC",IF(AND(I5016&gt;2000,I5016&lt;=3000),"2000-3000CC",IF(AND(I5016&gt;3000,I5016&lt;=4000),"3000-4000CC",IF(AND(I5016&gt;4000,I5016&lt;=5000),"4000-5000CC",IF(AND(I5016&gt;5000,I5016&lt;=6000),"&gt;5000CC"))))))</f>
        <v>600-1000CC</v>
      </c>
    </row>
    <row r="5017" spans="1:11" x14ac:dyDescent="0.3">
      <c r="A5017">
        <v>1851</v>
      </c>
      <c r="B5017" t="s">
        <v>553</v>
      </c>
      <c r="C5017" s="10">
        <v>1.75</v>
      </c>
      <c r="D5017" s="3">
        <v>60000</v>
      </c>
      <c r="E5017" t="s">
        <v>12</v>
      </c>
      <c r="F5017" t="s">
        <v>8</v>
      </c>
      <c r="G5017" t="s">
        <v>27</v>
      </c>
      <c r="H5017">
        <v>2009</v>
      </c>
      <c r="I5017">
        <v>1497</v>
      </c>
      <c r="J5017" t="s">
        <v>10</v>
      </c>
      <c r="K5017" t="str">
        <f>IF(AND(I5017&gt;600,I5017&lt;=1000),"600-1000CC",IF(AND(I5017&gt;1000,I5017&lt;=2000),"1000-2000CC",IF(AND(I5017&gt;2000,I5017&lt;=3000),"2000-3000CC",IF(AND(I5017&gt;3000,I5017&lt;=4000),"3000-4000CC",IF(AND(I5017&gt;4000,I5017&lt;=5000),"4000-5000CC",IF(AND(I5017&gt;5000,I5017&lt;=6000),"&gt;5000CC"))))))</f>
        <v>1000-2000CC</v>
      </c>
    </row>
    <row r="5018" spans="1:11" x14ac:dyDescent="0.3">
      <c r="A5018">
        <v>2484</v>
      </c>
      <c r="B5018" t="s">
        <v>240</v>
      </c>
      <c r="C5018" s="10">
        <v>1.75</v>
      </c>
      <c r="D5018" s="3">
        <v>175000</v>
      </c>
      <c r="E5018" t="s">
        <v>12</v>
      </c>
      <c r="F5018" t="s">
        <v>8</v>
      </c>
      <c r="G5018" t="s">
        <v>9</v>
      </c>
      <c r="H5018">
        <v>2010</v>
      </c>
      <c r="I5018">
        <v>2498</v>
      </c>
      <c r="J5018" t="s">
        <v>53</v>
      </c>
      <c r="K5018" t="str">
        <f>IF(AND(I5018&gt;600,I5018&lt;=1000),"600-1000CC",IF(AND(I5018&gt;1000,I5018&lt;=2000),"1000-2000CC",IF(AND(I5018&gt;2000,I5018&lt;=3000),"2000-3000CC",IF(AND(I5018&gt;3000,I5018&lt;=4000),"3000-4000CC",IF(AND(I5018&gt;4000,I5018&lt;=5000),"4000-5000CC",IF(AND(I5018&gt;5000,I5018&lt;=6000),"&gt;5000CC"))))))</f>
        <v>2000-3000CC</v>
      </c>
    </row>
    <row r="5019" spans="1:11" x14ac:dyDescent="0.3">
      <c r="A5019">
        <v>2519</v>
      </c>
      <c r="B5019" t="s">
        <v>1262</v>
      </c>
      <c r="C5019" s="10">
        <v>1.75</v>
      </c>
      <c r="D5019" s="3">
        <v>80000</v>
      </c>
      <c r="E5019" t="s">
        <v>7</v>
      </c>
      <c r="F5019" t="s">
        <v>8</v>
      </c>
      <c r="G5019" t="s">
        <v>27</v>
      </c>
      <c r="H5019">
        <v>2011</v>
      </c>
      <c r="I5019">
        <v>2523</v>
      </c>
      <c r="J5019" t="s">
        <v>61</v>
      </c>
      <c r="K5019" t="str">
        <f>IF(AND(I5019&gt;600,I5019&lt;=1000),"600-1000CC",IF(AND(I5019&gt;1000,I5019&lt;=2000),"1000-2000CC",IF(AND(I5019&gt;2000,I5019&lt;=3000),"2000-3000CC",IF(AND(I5019&gt;3000,I5019&lt;=4000),"3000-4000CC",IF(AND(I5019&gt;4000,I5019&lt;=5000),"4000-5000CC",IF(AND(I5019&gt;5000,I5019&lt;=6000),"&gt;5000CC"))))))</f>
        <v>2000-3000CC</v>
      </c>
    </row>
    <row r="5020" spans="1:11" x14ac:dyDescent="0.3">
      <c r="A5020">
        <v>2536</v>
      </c>
      <c r="B5020" t="s">
        <v>316</v>
      </c>
      <c r="C5020" s="10">
        <v>1.75</v>
      </c>
      <c r="D5020" s="3">
        <v>15000</v>
      </c>
      <c r="E5020" t="s">
        <v>12</v>
      </c>
      <c r="F5020" t="s">
        <v>8</v>
      </c>
      <c r="G5020" t="s">
        <v>9</v>
      </c>
      <c r="H5020">
        <v>2012</v>
      </c>
      <c r="I5020">
        <v>1198</v>
      </c>
      <c r="J5020" t="s">
        <v>10</v>
      </c>
      <c r="K5020" t="str">
        <f>IF(AND(I5020&gt;600,I5020&lt;=1000),"600-1000CC",IF(AND(I5020&gt;1000,I5020&lt;=2000),"1000-2000CC",IF(AND(I5020&gt;2000,I5020&lt;=3000),"2000-3000CC",IF(AND(I5020&gt;3000,I5020&lt;=4000),"3000-4000CC",IF(AND(I5020&gt;4000,I5020&lt;=5000),"4000-5000CC",IF(AND(I5020&gt;5000,I5020&lt;=6000),"&gt;5000CC"))))))</f>
        <v>1000-2000CC</v>
      </c>
    </row>
    <row r="5021" spans="1:11" x14ac:dyDescent="0.3">
      <c r="A5021">
        <v>2796</v>
      </c>
      <c r="B5021" t="s">
        <v>46</v>
      </c>
      <c r="C5021" s="10">
        <v>1.75</v>
      </c>
      <c r="D5021" s="3">
        <v>50000</v>
      </c>
      <c r="E5021" t="s">
        <v>12</v>
      </c>
      <c r="F5021" t="s">
        <v>8</v>
      </c>
      <c r="G5021" t="s">
        <v>75</v>
      </c>
      <c r="H5021">
        <v>2014</v>
      </c>
      <c r="I5021">
        <v>796</v>
      </c>
      <c r="J5021" t="s">
        <v>10</v>
      </c>
      <c r="K5021" t="str">
        <f>IF(AND(I5021&gt;600,I5021&lt;=1000),"600-1000CC",IF(AND(I5021&gt;1000,I5021&lt;=2000),"1000-2000CC",IF(AND(I5021&gt;2000,I5021&lt;=3000),"2000-3000CC",IF(AND(I5021&gt;3000,I5021&lt;=4000),"3000-4000CC",IF(AND(I5021&gt;4000,I5021&lt;=5000),"4000-5000CC",IF(AND(I5021&gt;5000,I5021&lt;=6000),"&gt;5000CC"))))))</f>
        <v>600-1000CC</v>
      </c>
    </row>
    <row r="5022" spans="1:11" x14ac:dyDescent="0.3">
      <c r="A5022">
        <v>2805</v>
      </c>
      <c r="B5022" t="s">
        <v>485</v>
      </c>
      <c r="C5022" s="10">
        <v>1.75</v>
      </c>
      <c r="D5022" s="3">
        <v>60000</v>
      </c>
      <c r="E5022" t="s">
        <v>12</v>
      </c>
      <c r="F5022" t="s">
        <v>8</v>
      </c>
      <c r="G5022" t="s">
        <v>9</v>
      </c>
      <c r="H5022">
        <v>2011</v>
      </c>
      <c r="I5022">
        <v>2498</v>
      </c>
      <c r="J5022" t="s">
        <v>10</v>
      </c>
      <c r="K5022" t="str">
        <f>IF(AND(I5022&gt;600,I5022&lt;=1000),"600-1000CC",IF(AND(I5022&gt;1000,I5022&lt;=2000),"1000-2000CC",IF(AND(I5022&gt;2000,I5022&lt;=3000),"2000-3000CC",IF(AND(I5022&gt;3000,I5022&lt;=4000),"3000-4000CC",IF(AND(I5022&gt;4000,I5022&lt;=5000),"4000-5000CC",IF(AND(I5022&gt;5000,I5022&lt;=6000),"&gt;5000CC"))))))</f>
        <v>2000-3000CC</v>
      </c>
    </row>
    <row r="5023" spans="1:11" x14ac:dyDescent="0.3">
      <c r="A5023">
        <v>2826</v>
      </c>
      <c r="B5023" t="s">
        <v>559</v>
      </c>
      <c r="C5023" s="10">
        <v>1.75</v>
      </c>
      <c r="D5023" s="3">
        <v>90000</v>
      </c>
      <c r="E5023" t="s">
        <v>12</v>
      </c>
      <c r="F5023" t="s">
        <v>8</v>
      </c>
      <c r="G5023" t="s">
        <v>9</v>
      </c>
      <c r="H5023">
        <v>2010</v>
      </c>
      <c r="I5023">
        <v>999</v>
      </c>
      <c r="J5023" t="s">
        <v>61</v>
      </c>
      <c r="K5023" t="str">
        <f>IF(AND(I5023&gt;600,I5023&lt;=1000),"600-1000CC",IF(AND(I5023&gt;1000,I5023&lt;=2000),"1000-2000CC",IF(AND(I5023&gt;2000,I5023&lt;=3000),"2000-3000CC",IF(AND(I5023&gt;3000,I5023&lt;=4000),"3000-4000CC",IF(AND(I5023&gt;4000,I5023&lt;=5000),"4000-5000CC",IF(AND(I5023&gt;5000,I5023&lt;=6000),"&gt;5000CC"))))))</f>
        <v>600-1000CC</v>
      </c>
    </row>
    <row r="5024" spans="1:11" x14ac:dyDescent="0.3">
      <c r="A5024">
        <v>3071</v>
      </c>
      <c r="B5024" t="s">
        <v>86</v>
      </c>
      <c r="C5024" s="10">
        <v>1.75</v>
      </c>
      <c r="D5024" s="3">
        <v>30000</v>
      </c>
      <c r="E5024" t="s">
        <v>12</v>
      </c>
      <c r="F5024" t="s">
        <v>8</v>
      </c>
      <c r="G5024" t="s">
        <v>9</v>
      </c>
      <c r="H5024">
        <v>2013</v>
      </c>
      <c r="I5024">
        <v>796</v>
      </c>
      <c r="J5024" t="s">
        <v>10</v>
      </c>
      <c r="K5024" t="str">
        <f>IF(AND(I5024&gt;600,I5024&lt;=1000),"600-1000CC",IF(AND(I5024&gt;1000,I5024&lt;=2000),"1000-2000CC",IF(AND(I5024&gt;2000,I5024&lt;=3000),"2000-3000CC",IF(AND(I5024&gt;3000,I5024&lt;=4000),"3000-4000CC",IF(AND(I5024&gt;4000,I5024&lt;=5000),"4000-5000CC",IF(AND(I5024&gt;5000,I5024&lt;=6000),"&gt;5000CC"))))))</f>
        <v>600-1000CC</v>
      </c>
    </row>
    <row r="5025" spans="1:11" x14ac:dyDescent="0.3">
      <c r="A5025">
        <v>3678</v>
      </c>
      <c r="B5025" t="s">
        <v>570</v>
      </c>
      <c r="C5025" s="10">
        <v>1.75</v>
      </c>
      <c r="D5025" s="3">
        <v>80000</v>
      </c>
      <c r="E5025" t="s">
        <v>12</v>
      </c>
      <c r="F5025" t="s">
        <v>8</v>
      </c>
      <c r="G5025" t="s">
        <v>244</v>
      </c>
      <c r="H5025">
        <v>2009</v>
      </c>
      <c r="I5025">
        <v>796</v>
      </c>
      <c r="J5025" t="s">
        <v>10</v>
      </c>
      <c r="K5025" t="str">
        <f>IF(AND(I5025&gt;600,I5025&lt;=1000),"600-1000CC",IF(AND(I5025&gt;1000,I5025&lt;=2000),"1000-2000CC",IF(AND(I5025&gt;2000,I5025&lt;=3000),"2000-3000CC",IF(AND(I5025&gt;3000,I5025&lt;=4000),"3000-4000CC",IF(AND(I5025&gt;4000,I5025&lt;=5000),"4000-5000CC",IF(AND(I5025&gt;5000,I5025&lt;=6000),"&gt;5000CC"))))))</f>
        <v>600-1000CC</v>
      </c>
    </row>
    <row r="5026" spans="1:11" x14ac:dyDescent="0.3">
      <c r="A5026">
        <v>3971</v>
      </c>
      <c r="B5026" t="s">
        <v>79</v>
      </c>
      <c r="C5026" s="10">
        <v>1.75</v>
      </c>
      <c r="D5026" s="3">
        <v>77989</v>
      </c>
      <c r="E5026" t="s">
        <v>12</v>
      </c>
      <c r="F5026" t="s">
        <v>8</v>
      </c>
      <c r="G5026" t="s">
        <v>9</v>
      </c>
      <c r="H5026">
        <v>2011</v>
      </c>
      <c r="I5026">
        <v>1197</v>
      </c>
      <c r="J5026" t="s">
        <v>10</v>
      </c>
      <c r="K5026" t="str">
        <f>IF(AND(I5026&gt;600,I5026&lt;=1000),"600-1000CC",IF(AND(I5026&gt;1000,I5026&lt;=2000),"1000-2000CC",IF(AND(I5026&gt;2000,I5026&lt;=3000),"2000-3000CC",IF(AND(I5026&gt;3000,I5026&lt;=4000),"3000-4000CC",IF(AND(I5026&gt;4000,I5026&lt;=5000),"4000-5000CC",IF(AND(I5026&gt;5000,I5026&lt;=6000),"&gt;5000CC"))))))</f>
        <v>1000-2000CC</v>
      </c>
    </row>
    <row r="5027" spans="1:11" x14ac:dyDescent="0.3">
      <c r="A5027">
        <v>4173</v>
      </c>
      <c r="B5027" t="s">
        <v>48</v>
      </c>
      <c r="C5027" s="10">
        <v>1.75</v>
      </c>
      <c r="D5027" s="3">
        <v>57607</v>
      </c>
      <c r="E5027" t="s">
        <v>12</v>
      </c>
      <c r="F5027" t="s">
        <v>8</v>
      </c>
      <c r="G5027" t="s">
        <v>75</v>
      </c>
      <c r="H5027">
        <v>2013</v>
      </c>
      <c r="I5027">
        <v>2967</v>
      </c>
      <c r="J5027" t="s">
        <v>10</v>
      </c>
      <c r="K5027" t="str">
        <f>IF(AND(I5027&gt;600,I5027&lt;=1000),"600-1000CC",IF(AND(I5027&gt;1000,I5027&lt;=2000),"1000-2000CC",IF(AND(I5027&gt;2000,I5027&lt;=3000),"2000-3000CC",IF(AND(I5027&gt;3000,I5027&lt;=4000),"3000-4000CC",IF(AND(I5027&gt;4000,I5027&lt;=5000),"4000-5000CC",IF(AND(I5027&gt;5000,I5027&lt;=6000),"&gt;5000CC"))))))</f>
        <v>2000-3000CC</v>
      </c>
    </row>
    <row r="5028" spans="1:11" x14ac:dyDescent="0.3">
      <c r="A5028">
        <v>4456</v>
      </c>
      <c r="B5028" t="s">
        <v>216</v>
      </c>
      <c r="C5028" s="10">
        <v>1.75</v>
      </c>
      <c r="D5028" s="3">
        <v>70000</v>
      </c>
      <c r="E5028" t="s">
        <v>12</v>
      </c>
      <c r="F5028" t="s">
        <v>8</v>
      </c>
      <c r="G5028" t="s">
        <v>27</v>
      </c>
      <c r="H5028">
        <v>2009</v>
      </c>
      <c r="I5028">
        <v>1197</v>
      </c>
      <c r="J5028" t="s">
        <v>10</v>
      </c>
      <c r="K5028" t="str">
        <f>IF(AND(I5028&gt;600,I5028&lt;=1000),"600-1000CC",IF(AND(I5028&gt;1000,I5028&lt;=2000),"1000-2000CC",IF(AND(I5028&gt;2000,I5028&lt;=3000),"2000-3000CC",IF(AND(I5028&gt;3000,I5028&lt;=4000),"3000-4000CC",IF(AND(I5028&gt;4000,I5028&lt;=5000),"4000-5000CC",IF(AND(I5028&gt;5000,I5028&lt;=6000),"&gt;5000CC"))))))</f>
        <v>1000-2000CC</v>
      </c>
    </row>
    <row r="5029" spans="1:11" x14ac:dyDescent="0.3">
      <c r="A5029">
        <v>4498</v>
      </c>
      <c r="B5029" t="s">
        <v>1116</v>
      </c>
      <c r="C5029" s="10">
        <v>1.75</v>
      </c>
      <c r="D5029" s="3">
        <v>120000</v>
      </c>
      <c r="E5029" t="s">
        <v>7</v>
      </c>
      <c r="F5029" t="s">
        <v>8</v>
      </c>
      <c r="G5029" t="s">
        <v>75</v>
      </c>
      <c r="H5029">
        <v>2001</v>
      </c>
      <c r="I5029">
        <v>1493</v>
      </c>
      <c r="J5029" t="s">
        <v>10</v>
      </c>
      <c r="K5029" t="str">
        <f>IF(AND(I5029&gt;600,I5029&lt;=1000),"600-1000CC",IF(AND(I5029&gt;1000,I5029&lt;=2000),"1000-2000CC",IF(AND(I5029&gt;2000,I5029&lt;=3000),"2000-3000CC",IF(AND(I5029&gt;3000,I5029&lt;=4000),"3000-4000CC",IF(AND(I5029&gt;4000,I5029&lt;=5000),"4000-5000CC",IF(AND(I5029&gt;5000,I5029&lt;=6000),"&gt;5000CC"))))))</f>
        <v>1000-2000CC</v>
      </c>
    </row>
    <row r="5030" spans="1:11" x14ac:dyDescent="0.3">
      <c r="A5030">
        <v>4662</v>
      </c>
      <c r="B5030" t="s">
        <v>1119</v>
      </c>
      <c r="C5030" s="10">
        <v>1.75</v>
      </c>
      <c r="D5030" s="3">
        <v>80000</v>
      </c>
      <c r="E5030" t="s">
        <v>12</v>
      </c>
      <c r="F5030" t="s">
        <v>8</v>
      </c>
      <c r="G5030" t="s">
        <v>75</v>
      </c>
      <c r="H5030">
        <v>2008</v>
      </c>
      <c r="I5030">
        <v>1198</v>
      </c>
      <c r="J5030" t="s">
        <v>10</v>
      </c>
      <c r="K5030" t="str">
        <f>IF(AND(I5030&gt;600,I5030&lt;=1000),"600-1000CC",IF(AND(I5030&gt;1000,I5030&lt;=2000),"1000-2000CC",IF(AND(I5030&gt;2000,I5030&lt;=3000),"2000-3000CC",IF(AND(I5030&gt;3000,I5030&lt;=4000),"3000-4000CC",IF(AND(I5030&gt;4000,I5030&lt;=5000),"4000-5000CC",IF(AND(I5030&gt;5000,I5030&lt;=6000),"&gt;5000CC"))))))</f>
        <v>1000-2000CC</v>
      </c>
    </row>
    <row r="5031" spans="1:11" x14ac:dyDescent="0.3">
      <c r="A5031">
        <v>2994</v>
      </c>
      <c r="B5031" t="s">
        <v>1405</v>
      </c>
      <c r="C5031" s="10">
        <v>1.74</v>
      </c>
      <c r="D5031" s="3">
        <v>118039</v>
      </c>
      <c r="E5031" t="s">
        <v>7</v>
      </c>
      <c r="F5031" t="s">
        <v>8</v>
      </c>
      <c r="G5031" t="s">
        <v>9</v>
      </c>
      <c r="H5031">
        <v>2009</v>
      </c>
      <c r="I5031">
        <v>1497</v>
      </c>
      <c r="J5031" t="s">
        <v>10</v>
      </c>
      <c r="K5031" t="str">
        <f>IF(AND(I5031&gt;600,I5031&lt;=1000),"600-1000CC",IF(AND(I5031&gt;1000,I5031&lt;=2000),"1000-2000CC",IF(AND(I5031&gt;2000,I5031&lt;=3000),"2000-3000CC",IF(AND(I5031&gt;3000,I5031&lt;=4000),"3000-4000CC",IF(AND(I5031&gt;4000,I5031&lt;=5000),"4000-5000CC",IF(AND(I5031&gt;5000,I5031&lt;=6000),"&gt;5000CC"))))))</f>
        <v>1000-2000CC</v>
      </c>
    </row>
    <row r="5032" spans="1:11" x14ac:dyDescent="0.3">
      <c r="A5032">
        <v>4582</v>
      </c>
      <c r="B5032" t="s">
        <v>316</v>
      </c>
      <c r="C5032" s="10">
        <v>1.74</v>
      </c>
      <c r="D5032" s="3">
        <v>87733</v>
      </c>
      <c r="E5032" t="s">
        <v>12</v>
      </c>
      <c r="F5032" t="s">
        <v>8</v>
      </c>
      <c r="G5032" t="s">
        <v>75</v>
      </c>
      <c r="H5032">
        <v>2012</v>
      </c>
      <c r="I5032">
        <v>1086</v>
      </c>
      <c r="J5032" t="s">
        <v>10</v>
      </c>
      <c r="K5032" t="str">
        <f>IF(AND(I5032&gt;600,I5032&lt;=1000),"600-1000CC",IF(AND(I5032&gt;1000,I5032&lt;=2000),"1000-2000CC",IF(AND(I5032&gt;2000,I5032&lt;=3000),"2000-3000CC",IF(AND(I5032&gt;3000,I5032&lt;=4000),"3000-4000CC",IF(AND(I5032&gt;4000,I5032&lt;=5000),"4000-5000CC",IF(AND(I5032&gt;5000,I5032&lt;=6000),"&gt;5000CC"))))))</f>
        <v>1000-2000CC</v>
      </c>
    </row>
    <row r="5033" spans="1:11" x14ac:dyDescent="0.3">
      <c r="A5033">
        <v>4589</v>
      </c>
      <c r="B5033" t="s">
        <v>240</v>
      </c>
      <c r="C5033" s="10">
        <v>1.74</v>
      </c>
      <c r="D5033" s="3">
        <v>78755</v>
      </c>
      <c r="E5033" t="s">
        <v>12</v>
      </c>
      <c r="F5033" t="s">
        <v>8</v>
      </c>
      <c r="G5033" t="s">
        <v>244</v>
      </c>
      <c r="H5033">
        <v>2011</v>
      </c>
      <c r="I5033">
        <v>1086</v>
      </c>
      <c r="J5033" t="s">
        <v>10</v>
      </c>
      <c r="K5033" t="str">
        <f>IF(AND(I5033&gt;600,I5033&lt;=1000),"600-1000CC",IF(AND(I5033&gt;1000,I5033&lt;=2000),"1000-2000CC",IF(AND(I5033&gt;2000,I5033&lt;=3000),"2000-3000CC",IF(AND(I5033&gt;3000,I5033&lt;=4000),"3000-4000CC",IF(AND(I5033&gt;4000,I5033&lt;=5000),"4000-5000CC",IF(AND(I5033&gt;5000,I5033&lt;=6000),"&gt;5000CC"))))))</f>
        <v>1000-2000CC</v>
      </c>
    </row>
    <row r="5034" spans="1:11" x14ac:dyDescent="0.3">
      <c r="A5034">
        <v>5031</v>
      </c>
      <c r="B5034" t="s">
        <v>392</v>
      </c>
      <c r="C5034" s="10">
        <v>1.74</v>
      </c>
      <c r="D5034" s="3">
        <v>112886</v>
      </c>
      <c r="E5034" t="s">
        <v>12</v>
      </c>
      <c r="F5034" t="s">
        <v>8</v>
      </c>
      <c r="G5034" t="s">
        <v>9</v>
      </c>
      <c r="H5034">
        <v>2008</v>
      </c>
      <c r="I5034">
        <v>1956</v>
      </c>
      <c r="J5034" t="s">
        <v>10</v>
      </c>
      <c r="K5034" t="str">
        <f>IF(AND(I5034&gt;600,I5034&lt;=1000),"600-1000CC",IF(AND(I5034&gt;1000,I5034&lt;=2000),"1000-2000CC",IF(AND(I5034&gt;2000,I5034&lt;=3000),"2000-3000CC",IF(AND(I5034&gt;3000,I5034&lt;=4000),"3000-4000CC",IF(AND(I5034&gt;4000,I5034&lt;=5000),"4000-5000CC",IF(AND(I5034&gt;5000,I5034&lt;=6000),"&gt;5000CC"))))))</f>
        <v>1000-2000CC</v>
      </c>
    </row>
    <row r="5035" spans="1:11" x14ac:dyDescent="0.3">
      <c r="A5035">
        <v>3995</v>
      </c>
      <c r="B5035" t="s">
        <v>1671</v>
      </c>
      <c r="C5035" s="10">
        <v>1.73</v>
      </c>
      <c r="D5035" s="3">
        <v>42989</v>
      </c>
      <c r="E5035" t="s">
        <v>12</v>
      </c>
      <c r="F5035" t="s">
        <v>8</v>
      </c>
      <c r="G5035" t="s">
        <v>9</v>
      </c>
      <c r="H5035">
        <v>2011</v>
      </c>
      <c r="I5035">
        <v>1198</v>
      </c>
      <c r="J5035" t="s">
        <v>10</v>
      </c>
      <c r="K5035" t="str">
        <f>IF(AND(I5035&gt;600,I5035&lt;=1000),"600-1000CC",IF(AND(I5035&gt;1000,I5035&lt;=2000),"1000-2000CC",IF(AND(I5035&gt;2000,I5035&lt;=3000),"2000-3000CC",IF(AND(I5035&gt;3000,I5035&lt;=4000),"3000-4000CC",IF(AND(I5035&gt;4000,I5035&lt;=5000),"4000-5000CC",IF(AND(I5035&gt;5000,I5035&lt;=6000),"&gt;5000CC"))))))</f>
        <v>1000-2000CC</v>
      </c>
    </row>
    <row r="5036" spans="1:11" x14ac:dyDescent="0.3">
      <c r="A5036">
        <v>3997</v>
      </c>
      <c r="B5036" t="s">
        <v>503</v>
      </c>
      <c r="C5036" s="10">
        <v>1.73</v>
      </c>
      <c r="D5036" s="3">
        <v>44557</v>
      </c>
      <c r="E5036" t="s">
        <v>12</v>
      </c>
      <c r="F5036" t="s">
        <v>8</v>
      </c>
      <c r="G5036" t="s">
        <v>27</v>
      </c>
      <c r="H5036">
        <v>2013</v>
      </c>
      <c r="I5036">
        <v>1197</v>
      </c>
      <c r="J5036" t="s">
        <v>10</v>
      </c>
      <c r="K5036" t="str">
        <f>IF(AND(I5036&gt;600,I5036&lt;=1000),"600-1000CC",IF(AND(I5036&gt;1000,I5036&lt;=2000),"1000-2000CC",IF(AND(I5036&gt;2000,I5036&lt;=3000),"2000-3000CC",IF(AND(I5036&gt;3000,I5036&lt;=4000),"3000-4000CC",IF(AND(I5036&gt;4000,I5036&lt;=5000),"4000-5000CC",IF(AND(I5036&gt;5000,I5036&lt;=6000),"&gt;5000CC"))))))</f>
        <v>1000-2000CC</v>
      </c>
    </row>
    <row r="5037" spans="1:11" x14ac:dyDescent="0.3">
      <c r="A5037">
        <v>3248</v>
      </c>
      <c r="B5037" t="s">
        <v>1160</v>
      </c>
      <c r="C5037" s="10">
        <v>1.72</v>
      </c>
      <c r="D5037" s="3">
        <v>43239</v>
      </c>
      <c r="E5037" t="s">
        <v>7</v>
      </c>
      <c r="F5037" t="s">
        <v>8</v>
      </c>
      <c r="G5037" t="s">
        <v>9</v>
      </c>
      <c r="H5037">
        <v>2015</v>
      </c>
      <c r="I5037">
        <v>1497</v>
      </c>
      <c r="J5037" t="s">
        <v>10</v>
      </c>
      <c r="K5037" t="str">
        <f>IF(AND(I5037&gt;600,I5037&lt;=1000),"600-1000CC",IF(AND(I5037&gt;1000,I5037&lt;=2000),"1000-2000CC",IF(AND(I5037&gt;2000,I5037&lt;=3000),"2000-3000CC",IF(AND(I5037&gt;3000,I5037&lt;=4000),"3000-4000CC",IF(AND(I5037&gt;4000,I5037&lt;=5000),"4000-5000CC",IF(AND(I5037&gt;5000,I5037&lt;=6000),"&gt;5000CC"))))))</f>
        <v>1000-2000CC</v>
      </c>
    </row>
    <row r="5038" spans="1:11" x14ac:dyDescent="0.3">
      <c r="A5038">
        <v>3770</v>
      </c>
      <c r="B5038" t="s">
        <v>598</v>
      </c>
      <c r="C5038" s="10">
        <v>1.72</v>
      </c>
      <c r="D5038" s="3">
        <v>83083</v>
      </c>
      <c r="E5038" t="s">
        <v>12</v>
      </c>
      <c r="F5038" t="s">
        <v>8</v>
      </c>
      <c r="G5038" t="s">
        <v>75</v>
      </c>
      <c r="H5038">
        <v>2010</v>
      </c>
      <c r="I5038">
        <v>2987</v>
      </c>
      <c r="J5038" t="s">
        <v>10</v>
      </c>
      <c r="K5038" t="str">
        <f>IF(AND(I5038&gt;600,I5038&lt;=1000),"600-1000CC",IF(AND(I5038&gt;1000,I5038&lt;=2000),"1000-2000CC",IF(AND(I5038&gt;2000,I5038&lt;=3000),"2000-3000CC",IF(AND(I5038&gt;3000,I5038&lt;=4000),"3000-4000CC",IF(AND(I5038&gt;4000,I5038&lt;=5000),"4000-5000CC",IF(AND(I5038&gt;5000,I5038&lt;=6000),"&gt;5000CC"))))))</f>
        <v>2000-3000CC</v>
      </c>
    </row>
    <row r="5039" spans="1:11" x14ac:dyDescent="0.3">
      <c r="A5039">
        <v>3810</v>
      </c>
      <c r="B5039" t="s">
        <v>232</v>
      </c>
      <c r="C5039" s="10">
        <v>1.71</v>
      </c>
      <c r="D5039" s="3">
        <v>81422</v>
      </c>
      <c r="E5039" t="s">
        <v>12</v>
      </c>
      <c r="F5039" t="s">
        <v>8</v>
      </c>
      <c r="G5039" t="s">
        <v>9</v>
      </c>
      <c r="H5039">
        <v>2011</v>
      </c>
      <c r="I5039">
        <v>1199</v>
      </c>
      <c r="J5039" t="s">
        <v>10</v>
      </c>
      <c r="K5039" t="str">
        <f>IF(AND(I5039&gt;600,I5039&lt;=1000),"600-1000CC",IF(AND(I5039&gt;1000,I5039&lt;=2000),"1000-2000CC",IF(AND(I5039&gt;2000,I5039&lt;=3000),"2000-3000CC",IF(AND(I5039&gt;3000,I5039&lt;=4000),"3000-4000CC",IF(AND(I5039&gt;4000,I5039&lt;=5000),"4000-5000CC",IF(AND(I5039&gt;5000,I5039&lt;=6000),"&gt;5000CC"))))))</f>
        <v>1000-2000CC</v>
      </c>
    </row>
    <row r="5040" spans="1:11" x14ac:dyDescent="0.3">
      <c r="A5040">
        <v>4179</v>
      </c>
      <c r="B5040" t="s">
        <v>46</v>
      </c>
      <c r="C5040" s="10">
        <v>1.71</v>
      </c>
      <c r="D5040" s="3">
        <v>52654</v>
      </c>
      <c r="E5040" t="s">
        <v>12</v>
      </c>
      <c r="F5040" t="s">
        <v>8</v>
      </c>
      <c r="G5040" t="s">
        <v>9</v>
      </c>
      <c r="H5040">
        <v>2013</v>
      </c>
      <c r="I5040">
        <v>1582</v>
      </c>
      <c r="J5040" t="s">
        <v>10</v>
      </c>
      <c r="K5040" t="str">
        <f>IF(AND(I5040&gt;600,I5040&lt;=1000),"600-1000CC",IF(AND(I5040&gt;1000,I5040&lt;=2000),"1000-2000CC",IF(AND(I5040&gt;2000,I5040&lt;=3000),"2000-3000CC",IF(AND(I5040&gt;3000,I5040&lt;=4000),"3000-4000CC",IF(AND(I5040&gt;4000,I5040&lt;=5000),"4000-5000CC",IF(AND(I5040&gt;5000,I5040&lt;=6000),"&gt;5000CC"))))))</f>
        <v>1000-2000CC</v>
      </c>
    </row>
    <row r="5041" spans="1:11" x14ac:dyDescent="0.3">
      <c r="A5041">
        <v>867</v>
      </c>
      <c r="B5041" t="s">
        <v>644</v>
      </c>
      <c r="C5041" s="10">
        <v>1.7</v>
      </c>
      <c r="D5041" s="3">
        <v>73000</v>
      </c>
      <c r="E5041" t="s">
        <v>372</v>
      </c>
      <c r="F5041" t="s">
        <v>8</v>
      </c>
      <c r="G5041" t="s">
        <v>27</v>
      </c>
      <c r="H5041">
        <v>2010</v>
      </c>
      <c r="I5041">
        <v>2925</v>
      </c>
      <c r="J5041" t="s">
        <v>10</v>
      </c>
      <c r="K5041" t="str">
        <f>IF(AND(I5041&gt;600,I5041&lt;=1000),"600-1000CC",IF(AND(I5041&gt;1000,I5041&lt;=2000),"1000-2000CC",IF(AND(I5041&gt;2000,I5041&lt;=3000),"2000-3000CC",IF(AND(I5041&gt;3000,I5041&lt;=4000),"3000-4000CC",IF(AND(I5041&gt;4000,I5041&lt;=5000),"4000-5000CC",IF(AND(I5041&gt;5000,I5041&lt;=6000),"&gt;5000CC"))))))</f>
        <v>2000-3000CC</v>
      </c>
    </row>
    <row r="5042" spans="1:11" x14ac:dyDescent="0.3">
      <c r="A5042">
        <v>954</v>
      </c>
      <c r="B5042" t="s">
        <v>703</v>
      </c>
      <c r="C5042" s="10">
        <v>1.7</v>
      </c>
      <c r="D5042" s="3">
        <v>380000</v>
      </c>
      <c r="E5042" t="s">
        <v>7</v>
      </c>
      <c r="F5042" t="s">
        <v>8</v>
      </c>
      <c r="G5042" t="s">
        <v>244</v>
      </c>
      <c r="H5042">
        <v>2008</v>
      </c>
      <c r="I5042">
        <v>998</v>
      </c>
      <c r="J5042" t="s">
        <v>289</v>
      </c>
      <c r="K5042" t="str">
        <f>IF(AND(I5042&gt;600,I5042&lt;=1000),"600-1000CC",IF(AND(I5042&gt;1000,I5042&lt;=2000),"1000-2000CC",IF(AND(I5042&gt;2000,I5042&lt;=3000),"2000-3000CC",IF(AND(I5042&gt;3000,I5042&lt;=4000),"3000-4000CC",IF(AND(I5042&gt;4000,I5042&lt;=5000),"4000-5000CC",IF(AND(I5042&gt;5000,I5042&lt;=6000),"&gt;5000CC"))))))</f>
        <v>600-1000CC</v>
      </c>
    </row>
    <row r="5043" spans="1:11" x14ac:dyDescent="0.3">
      <c r="A5043">
        <v>1893</v>
      </c>
      <c r="B5043" t="s">
        <v>1042</v>
      </c>
      <c r="C5043" s="10">
        <v>1.7</v>
      </c>
      <c r="D5043" s="3">
        <v>50000</v>
      </c>
      <c r="E5043" t="s">
        <v>12</v>
      </c>
      <c r="F5043" t="s">
        <v>8</v>
      </c>
      <c r="G5043" t="s">
        <v>9</v>
      </c>
      <c r="H5043">
        <v>2010</v>
      </c>
      <c r="I5043">
        <v>1968</v>
      </c>
      <c r="J5043" t="s">
        <v>10</v>
      </c>
      <c r="K5043" t="str">
        <f>IF(AND(I5043&gt;600,I5043&lt;=1000),"600-1000CC",IF(AND(I5043&gt;1000,I5043&lt;=2000),"1000-2000CC",IF(AND(I5043&gt;2000,I5043&lt;=3000),"2000-3000CC",IF(AND(I5043&gt;3000,I5043&lt;=4000),"3000-4000CC",IF(AND(I5043&gt;4000,I5043&lt;=5000),"4000-5000CC",IF(AND(I5043&gt;5000,I5043&lt;=6000),"&gt;5000CC"))))))</f>
        <v>1000-2000CC</v>
      </c>
    </row>
    <row r="5044" spans="1:11" x14ac:dyDescent="0.3">
      <c r="A5044">
        <v>2028</v>
      </c>
      <c r="B5044" t="s">
        <v>302</v>
      </c>
      <c r="C5044" s="10">
        <v>1.7</v>
      </c>
      <c r="D5044" s="3">
        <v>100000</v>
      </c>
      <c r="E5044" t="s">
        <v>12</v>
      </c>
      <c r="F5044" t="s">
        <v>8</v>
      </c>
      <c r="G5044" t="s">
        <v>27</v>
      </c>
      <c r="H5044">
        <v>2008</v>
      </c>
      <c r="I5044">
        <v>2179</v>
      </c>
      <c r="J5044" t="s">
        <v>10</v>
      </c>
      <c r="K5044" t="str">
        <f>IF(AND(I5044&gt;600,I5044&lt;=1000),"600-1000CC",IF(AND(I5044&gt;1000,I5044&lt;=2000),"1000-2000CC",IF(AND(I5044&gt;2000,I5044&lt;=3000),"2000-3000CC",IF(AND(I5044&gt;3000,I5044&lt;=4000),"3000-4000CC",IF(AND(I5044&gt;4000,I5044&lt;=5000),"4000-5000CC",IF(AND(I5044&gt;5000,I5044&lt;=6000),"&gt;5000CC"))))))</f>
        <v>2000-3000CC</v>
      </c>
    </row>
    <row r="5045" spans="1:11" x14ac:dyDescent="0.3">
      <c r="A5045">
        <v>2111</v>
      </c>
      <c r="B5045" t="s">
        <v>1116</v>
      </c>
      <c r="C5045" s="10">
        <v>1.7</v>
      </c>
      <c r="D5045" s="3">
        <v>120000</v>
      </c>
      <c r="E5045" t="s">
        <v>7</v>
      </c>
      <c r="F5045" t="s">
        <v>8</v>
      </c>
      <c r="G5045" t="s">
        <v>75</v>
      </c>
      <c r="H5045">
        <v>2002</v>
      </c>
      <c r="I5045">
        <v>998</v>
      </c>
      <c r="J5045" t="s">
        <v>10</v>
      </c>
      <c r="K5045" t="str">
        <f>IF(AND(I5045&gt;600,I5045&lt;=1000),"600-1000CC",IF(AND(I5045&gt;1000,I5045&lt;=2000),"1000-2000CC",IF(AND(I5045&gt;2000,I5045&lt;=3000),"2000-3000CC",IF(AND(I5045&gt;3000,I5045&lt;=4000),"3000-4000CC",IF(AND(I5045&gt;4000,I5045&lt;=5000),"4000-5000CC",IF(AND(I5045&gt;5000,I5045&lt;=6000),"&gt;5000CC"))))))</f>
        <v>600-1000CC</v>
      </c>
    </row>
    <row r="5046" spans="1:11" x14ac:dyDescent="0.3">
      <c r="A5046">
        <v>2115</v>
      </c>
      <c r="B5046" t="s">
        <v>1119</v>
      </c>
      <c r="C5046" s="10">
        <v>1.7</v>
      </c>
      <c r="D5046" s="3">
        <v>120000</v>
      </c>
      <c r="E5046" t="s">
        <v>12</v>
      </c>
      <c r="F5046" t="s">
        <v>8</v>
      </c>
      <c r="G5046" t="s">
        <v>27</v>
      </c>
      <c r="H5046">
        <v>2007</v>
      </c>
      <c r="I5046">
        <v>1798</v>
      </c>
      <c r="J5046" t="s">
        <v>635</v>
      </c>
      <c r="K5046" t="str">
        <f>IF(AND(I5046&gt;600,I5046&lt;=1000),"600-1000CC",IF(AND(I5046&gt;1000,I5046&lt;=2000),"1000-2000CC",IF(AND(I5046&gt;2000,I5046&lt;=3000),"2000-3000CC",IF(AND(I5046&gt;3000,I5046&lt;=4000),"3000-4000CC",IF(AND(I5046&gt;4000,I5046&lt;=5000),"4000-5000CC",IF(AND(I5046&gt;5000,I5046&lt;=6000),"&gt;5000CC"))))))</f>
        <v>1000-2000CC</v>
      </c>
    </row>
    <row r="5047" spans="1:11" x14ac:dyDescent="0.3">
      <c r="A5047">
        <v>2149</v>
      </c>
      <c r="B5047" t="s">
        <v>1137</v>
      </c>
      <c r="C5047" s="10">
        <v>1.7</v>
      </c>
      <c r="D5047" s="3">
        <v>72000</v>
      </c>
      <c r="E5047" t="s">
        <v>242</v>
      </c>
      <c r="F5047" t="s">
        <v>8</v>
      </c>
      <c r="G5047" t="s">
        <v>27</v>
      </c>
      <c r="H5047">
        <v>2015</v>
      </c>
      <c r="I5047">
        <v>814</v>
      </c>
      <c r="J5047" t="s">
        <v>10</v>
      </c>
      <c r="K5047" t="str">
        <f>IF(AND(I5047&gt;600,I5047&lt;=1000),"600-1000CC",IF(AND(I5047&gt;1000,I5047&lt;=2000),"1000-2000CC",IF(AND(I5047&gt;2000,I5047&lt;=3000),"2000-3000CC",IF(AND(I5047&gt;3000,I5047&lt;=4000),"3000-4000CC",IF(AND(I5047&gt;4000,I5047&lt;=5000),"4000-5000CC",IF(AND(I5047&gt;5000,I5047&lt;=6000),"&gt;5000CC"))))))</f>
        <v>600-1000CC</v>
      </c>
    </row>
    <row r="5048" spans="1:11" x14ac:dyDescent="0.3">
      <c r="A5048">
        <v>2377</v>
      </c>
      <c r="B5048" t="s">
        <v>1214</v>
      </c>
      <c r="C5048" s="10">
        <v>1.7</v>
      </c>
      <c r="D5048" s="3">
        <v>120000</v>
      </c>
      <c r="E5048" t="s">
        <v>12</v>
      </c>
      <c r="F5048" t="s">
        <v>8</v>
      </c>
      <c r="G5048" t="s">
        <v>75</v>
      </c>
      <c r="H5048">
        <v>2003</v>
      </c>
      <c r="I5048">
        <v>998</v>
      </c>
      <c r="J5048" t="s">
        <v>10</v>
      </c>
      <c r="K5048" t="str">
        <f>IF(AND(I5048&gt;600,I5048&lt;=1000),"600-1000CC",IF(AND(I5048&gt;1000,I5048&lt;=2000),"1000-2000CC",IF(AND(I5048&gt;2000,I5048&lt;=3000),"2000-3000CC",IF(AND(I5048&gt;3000,I5048&lt;=4000),"3000-4000CC",IF(AND(I5048&gt;4000,I5048&lt;=5000),"4000-5000CC",IF(AND(I5048&gt;5000,I5048&lt;=6000),"&gt;5000CC"))))))</f>
        <v>600-1000CC</v>
      </c>
    </row>
    <row r="5049" spans="1:11" x14ac:dyDescent="0.3">
      <c r="A5049">
        <v>3131</v>
      </c>
      <c r="B5049" t="s">
        <v>109</v>
      </c>
      <c r="C5049" s="10">
        <v>1.7</v>
      </c>
      <c r="D5049" s="3">
        <v>128000</v>
      </c>
      <c r="E5049" t="s">
        <v>7</v>
      </c>
      <c r="F5049" t="s">
        <v>8</v>
      </c>
      <c r="G5049" t="s">
        <v>244</v>
      </c>
      <c r="H5049">
        <v>2008</v>
      </c>
      <c r="I5049">
        <v>2179</v>
      </c>
      <c r="J5049" t="s">
        <v>10</v>
      </c>
      <c r="K5049" t="str">
        <f>IF(AND(I5049&gt;600,I5049&lt;=1000),"600-1000CC",IF(AND(I5049&gt;1000,I5049&lt;=2000),"1000-2000CC",IF(AND(I5049&gt;2000,I5049&lt;=3000),"2000-3000CC",IF(AND(I5049&gt;3000,I5049&lt;=4000),"3000-4000CC",IF(AND(I5049&gt;4000,I5049&lt;=5000),"4000-5000CC",IF(AND(I5049&gt;5000,I5049&lt;=6000),"&gt;5000CC"))))))</f>
        <v>2000-3000CC</v>
      </c>
    </row>
    <row r="5050" spans="1:11" x14ac:dyDescent="0.3">
      <c r="A5050">
        <v>3170</v>
      </c>
      <c r="B5050" t="s">
        <v>46</v>
      </c>
      <c r="C5050" s="10">
        <v>1.7</v>
      </c>
      <c r="D5050" s="3">
        <v>89345</v>
      </c>
      <c r="E5050" t="s">
        <v>12</v>
      </c>
      <c r="F5050" t="s">
        <v>8</v>
      </c>
      <c r="G5050" t="s">
        <v>27</v>
      </c>
      <c r="H5050">
        <v>2014</v>
      </c>
      <c r="I5050">
        <v>1198</v>
      </c>
      <c r="J5050" t="s">
        <v>10</v>
      </c>
      <c r="K5050" t="str">
        <f>IF(AND(I5050&gt;600,I5050&lt;=1000),"600-1000CC",IF(AND(I5050&gt;1000,I5050&lt;=2000),"1000-2000CC",IF(AND(I5050&gt;2000,I5050&lt;=3000),"2000-3000CC",IF(AND(I5050&gt;3000,I5050&lt;=4000),"3000-4000CC",IF(AND(I5050&gt;4000,I5050&lt;=5000),"4000-5000CC",IF(AND(I5050&gt;5000,I5050&lt;=6000),"&gt;5000CC"))))))</f>
        <v>1000-2000CC</v>
      </c>
    </row>
    <row r="5051" spans="1:11" x14ac:dyDescent="0.3">
      <c r="A5051">
        <v>3577</v>
      </c>
      <c r="B5051" t="s">
        <v>1558</v>
      </c>
      <c r="C5051" s="10">
        <v>1.7</v>
      </c>
      <c r="D5051" s="3">
        <v>110000</v>
      </c>
      <c r="E5051" t="s">
        <v>7</v>
      </c>
      <c r="F5051" t="s">
        <v>8</v>
      </c>
      <c r="G5051" t="s">
        <v>9</v>
      </c>
      <c r="H5051">
        <v>2006</v>
      </c>
      <c r="I5051">
        <v>998</v>
      </c>
      <c r="J5051" t="s">
        <v>10</v>
      </c>
      <c r="K5051" t="str">
        <f>IF(AND(I5051&gt;600,I5051&lt;=1000),"600-1000CC",IF(AND(I5051&gt;1000,I5051&lt;=2000),"1000-2000CC",IF(AND(I5051&gt;2000,I5051&lt;=3000),"2000-3000CC",IF(AND(I5051&gt;3000,I5051&lt;=4000),"3000-4000CC",IF(AND(I5051&gt;4000,I5051&lt;=5000),"4000-5000CC",IF(AND(I5051&gt;5000,I5051&lt;=6000),"&gt;5000CC"))))))</f>
        <v>600-1000CC</v>
      </c>
    </row>
    <row r="5052" spans="1:11" x14ac:dyDescent="0.3">
      <c r="A5052">
        <v>3644</v>
      </c>
      <c r="B5052" t="s">
        <v>1580</v>
      </c>
      <c r="C5052" s="10">
        <v>1.7</v>
      </c>
      <c r="D5052" s="3">
        <v>80000</v>
      </c>
      <c r="E5052" t="s">
        <v>12</v>
      </c>
      <c r="F5052" t="s">
        <v>8</v>
      </c>
      <c r="G5052" t="s">
        <v>27</v>
      </c>
      <c r="H5052">
        <v>2011</v>
      </c>
      <c r="I5052">
        <v>1461</v>
      </c>
      <c r="J5052" t="s">
        <v>10</v>
      </c>
      <c r="K5052" t="str">
        <f>IF(AND(I5052&gt;600,I5052&lt;=1000),"600-1000CC",IF(AND(I5052&gt;1000,I5052&lt;=2000),"1000-2000CC",IF(AND(I5052&gt;2000,I5052&lt;=3000),"2000-3000CC",IF(AND(I5052&gt;3000,I5052&lt;=4000),"3000-4000CC",IF(AND(I5052&gt;4000,I5052&lt;=5000),"4000-5000CC",IF(AND(I5052&gt;5000,I5052&lt;=6000),"&gt;5000CC"))))))</f>
        <v>1000-2000CC</v>
      </c>
    </row>
    <row r="5053" spans="1:11" x14ac:dyDescent="0.3">
      <c r="A5053">
        <v>3816</v>
      </c>
      <c r="B5053" t="s">
        <v>243</v>
      </c>
      <c r="C5053" s="10">
        <v>1.7</v>
      </c>
      <c r="D5053" s="3">
        <v>80000</v>
      </c>
      <c r="E5053" t="s">
        <v>12</v>
      </c>
      <c r="F5053" t="s">
        <v>8</v>
      </c>
      <c r="G5053" t="s">
        <v>9</v>
      </c>
      <c r="H5053">
        <v>2008</v>
      </c>
      <c r="I5053">
        <v>1199</v>
      </c>
      <c r="J5053" t="s">
        <v>10</v>
      </c>
      <c r="K5053" t="str">
        <f>IF(AND(I5053&gt;600,I5053&lt;=1000),"600-1000CC",IF(AND(I5053&gt;1000,I5053&lt;=2000),"1000-2000CC",IF(AND(I5053&gt;2000,I5053&lt;=3000),"2000-3000CC",IF(AND(I5053&gt;3000,I5053&lt;=4000),"3000-4000CC",IF(AND(I5053&gt;4000,I5053&lt;=5000),"4000-5000CC",IF(AND(I5053&gt;5000,I5053&lt;=6000),"&gt;5000CC"))))))</f>
        <v>1000-2000CC</v>
      </c>
    </row>
    <row r="5054" spans="1:11" x14ac:dyDescent="0.3">
      <c r="A5054">
        <v>4454</v>
      </c>
      <c r="B5054" t="s">
        <v>485</v>
      </c>
      <c r="C5054" s="10">
        <v>1.7</v>
      </c>
      <c r="D5054" s="3">
        <v>40000</v>
      </c>
      <c r="E5054" t="s">
        <v>12</v>
      </c>
      <c r="F5054" t="s">
        <v>8</v>
      </c>
      <c r="G5054" t="s">
        <v>9</v>
      </c>
      <c r="H5054">
        <v>2011</v>
      </c>
      <c r="I5054">
        <v>1298</v>
      </c>
      <c r="J5054" t="s">
        <v>10</v>
      </c>
      <c r="K5054" t="str">
        <f>IF(AND(I5054&gt;600,I5054&lt;=1000),"600-1000CC",IF(AND(I5054&gt;1000,I5054&lt;=2000),"1000-2000CC",IF(AND(I5054&gt;2000,I5054&lt;=3000),"2000-3000CC",IF(AND(I5054&gt;3000,I5054&lt;=4000),"3000-4000CC",IF(AND(I5054&gt;4000,I5054&lt;=5000),"4000-5000CC",IF(AND(I5054&gt;5000,I5054&lt;=6000),"&gt;5000CC"))))))</f>
        <v>1000-2000CC</v>
      </c>
    </row>
    <row r="5055" spans="1:11" x14ac:dyDescent="0.3">
      <c r="A5055">
        <v>5415</v>
      </c>
      <c r="B5055" t="s">
        <v>170</v>
      </c>
      <c r="C5055" s="10">
        <v>1.7</v>
      </c>
      <c r="D5055" s="3">
        <v>110000</v>
      </c>
      <c r="E5055" t="s">
        <v>7</v>
      </c>
      <c r="F5055" t="s">
        <v>8</v>
      </c>
      <c r="G5055" t="s">
        <v>75</v>
      </c>
      <c r="H5055">
        <v>2013</v>
      </c>
      <c r="I5055">
        <v>1248</v>
      </c>
      <c r="J5055" t="s">
        <v>10</v>
      </c>
      <c r="K5055" t="str">
        <f>IF(AND(I5055&gt;600,I5055&lt;=1000),"600-1000CC",IF(AND(I5055&gt;1000,I5055&lt;=2000),"1000-2000CC",IF(AND(I5055&gt;2000,I5055&lt;=3000),"2000-3000CC",IF(AND(I5055&gt;3000,I5055&lt;=4000),"3000-4000CC",IF(AND(I5055&gt;4000,I5055&lt;=5000),"4000-5000CC",IF(AND(I5055&gt;5000,I5055&lt;=6000),"&gt;5000CC"))))))</f>
        <v>1000-2000CC</v>
      </c>
    </row>
    <row r="5056" spans="1:11" x14ac:dyDescent="0.3">
      <c r="A5056">
        <v>5468</v>
      </c>
      <c r="B5056" t="s">
        <v>167</v>
      </c>
      <c r="C5056" s="10">
        <v>1.7</v>
      </c>
      <c r="D5056" s="3">
        <v>90000</v>
      </c>
      <c r="E5056" t="s">
        <v>12</v>
      </c>
      <c r="F5056" t="s">
        <v>8</v>
      </c>
      <c r="G5056" t="s">
        <v>27</v>
      </c>
      <c r="H5056">
        <v>2012</v>
      </c>
      <c r="I5056">
        <v>1995</v>
      </c>
      <c r="J5056" t="s">
        <v>10</v>
      </c>
      <c r="K5056" t="str">
        <f>IF(AND(I5056&gt;600,I5056&lt;=1000),"600-1000CC",IF(AND(I5056&gt;1000,I5056&lt;=2000),"1000-2000CC",IF(AND(I5056&gt;2000,I5056&lt;=3000),"2000-3000CC",IF(AND(I5056&gt;3000,I5056&lt;=4000),"3000-4000CC",IF(AND(I5056&gt;4000,I5056&lt;=5000),"4000-5000CC",IF(AND(I5056&gt;5000,I5056&lt;=6000),"&gt;5000CC"))))))</f>
        <v>1000-2000CC</v>
      </c>
    </row>
    <row r="5057" spans="1:11" x14ac:dyDescent="0.3">
      <c r="A5057">
        <v>2969</v>
      </c>
      <c r="B5057" t="s">
        <v>470</v>
      </c>
      <c r="C5057" s="10">
        <v>1.69</v>
      </c>
      <c r="D5057" s="3">
        <v>117816</v>
      </c>
      <c r="E5057" t="s">
        <v>12</v>
      </c>
      <c r="F5057" t="s">
        <v>8</v>
      </c>
      <c r="G5057" t="s">
        <v>9</v>
      </c>
      <c r="H5057">
        <v>2013</v>
      </c>
      <c r="I5057">
        <v>2494</v>
      </c>
      <c r="J5057" t="s">
        <v>61</v>
      </c>
      <c r="K5057" t="str">
        <f>IF(AND(I5057&gt;600,I5057&lt;=1000),"600-1000CC",IF(AND(I5057&gt;1000,I5057&lt;=2000),"1000-2000CC",IF(AND(I5057&gt;2000,I5057&lt;=3000),"2000-3000CC",IF(AND(I5057&gt;3000,I5057&lt;=4000),"3000-4000CC",IF(AND(I5057&gt;4000,I5057&lt;=5000),"4000-5000CC",IF(AND(I5057&gt;5000,I5057&lt;=6000),"&gt;5000CC"))))))</f>
        <v>2000-3000CC</v>
      </c>
    </row>
    <row r="5058" spans="1:11" x14ac:dyDescent="0.3">
      <c r="A5058">
        <v>3739</v>
      </c>
      <c r="B5058" t="s">
        <v>1360</v>
      </c>
      <c r="C5058" s="10">
        <v>1.68</v>
      </c>
      <c r="D5058" s="3">
        <v>60613</v>
      </c>
      <c r="E5058" t="s">
        <v>242</v>
      </c>
      <c r="F5058" t="s">
        <v>8</v>
      </c>
      <c r="G5058" t="s">
        <v>9</v>
      </c>
      <c r="H5058">
        <v>2013</v>
      </c>
      <c r="I5058">
        <v>998</v>
      </c>
      <c r="J5058" t="s">
        <v>10</v>
      </c>
      <c r="K5058" t="str">
        <f>IF(AND(I5058&gt;600,I5058&lt;=1000),"600-1000CC",IF(AND(I5058&gt;1000,I5058&lt;=2000),"1000-2000CC",IF(AND(I5058&gt;2000,I5058&lt;=3000),"2000-3000CC",IF(AND(I5058&gt;3000,I5058&lt;=4000),"3000-4000CC",IF(AND(I5058&gt;4000,I5058&lt;=5000),"4000-5000CC",IF(AND(I5058&gt;5000,I5058&lt;=6000),"&gt;5000CC"))))))</f>
        <v>600-1000CC</v>
      </c>
    </row>
    <row r="5059" spans="1:11" x14ac:dyDescent="0.3">
      <c r="A5059">
        <v>4953</v>
      </c>
      <c r="B5059" t="s">
        <v>232</v>
      </c>
      <c r="C5059" s="10">
        <v>1.68</v>
      </c>
      <c r="D5059" s="3">
        <v>47635</v>
      </c>
      <c r="E5059" t="s">
        <v>12</v>
      </c>
      <c r="F5059" t="s">
        <v>8</v>
      </c>
      <c r="G5059" t="s">
        <v>27</v>
      </c>
      <c r="H5059">
        <v>2010</v>
      </c>
      <c r="I5059">
        <v>999</v>
      </c>
      <c r="J5059" t="s">
        <v>10</v>
      </c>
      <c r="K5059" t="str">
        <f>IF(AND(I5059&gt;600,I5059&lt;=1000),"600-1000CC",IF(AND(I5059&gt;1000,I5059&lt;=2000),"1000-2000CC",IF(AND(I5059&gt;2000,I5059&lt;=3000),"2000-3000CC",IF(AND(I5059&gt;3000,I5059&lt;=4000),"3000-4000CC",IF(AND(I5059&gt;4000,I5059&lt;=5000),"4000-5000CC",IF(AND(I5059&gt;5000,I5059&lt;=6000),"&gt;5000CC"))))))</f>
        <v>600-1000CC</v>
      </c>
    </row>
    <row r="5060" spans="1:11" x14ac:dyDescent="0.3">
      <c r="A5060">
        <v>3282</v>
      </c>
      <c r="B5060" t="s">
        <v>553</v>
      </c>
      <c r="C5060" s="10">
        <v>1.67</v>
      </c>
      <c r="D5060" s="3">
        <v>27420</v>
      </c>
      <c r="E5060" t="s">
        <v>12</v>
      </c>
      <c r="F5060" t="s">
        <v>8</v>
      </c>
      <c r="G5060" t="s">
        <v>9</v>
      </c>
      <c r="H5060">
        <v>2011</v>
      </c>
      <c r="I5060">
        <v>1248</v>
      </c>
      <c r="J5060" t="s">
        <v>10</v>
      </c>
      <c r="K5060" t="str">
        <f>IF(AND(I5060&gt;600,I5060&lt;=1000),"600-1000CC",IF(AND(I5060&gt;1000,I5060&lt;=2000),"1000-2000CC",IF(AND(I5060&gt;2000,I5060&lt;=3000),"2000-3000CC",IF(AND(I5060&gt;3000,I5060&lt;=4000),"3000-4000CC",IF(AND(I5060&gt;4000,I5060&lt;=5000),"4000-5000CC",IF(AND(I5060&gt;5000,I5060&lt;=6000),"&gt;5000CC"))))))</f>
        <v>1000-2000CC</v>
      </c>
    </row>
    <row r="5061" spans="1:11" x14ac:dyDescent="0.3">
      <c r="A5061">
        <v>3518</v>
      </c>
      <c r="B5061" t="s">
        <v>964</v>
      </c>
      <c r="C5061" s="10">
        <v>1.67</v>
      </c>
      <c r="D5061" s="3">
        <v>67301</v>
      </c>
      <c r="E5061" t="s">
        <v>12</v>
      </c>
      <c r="F5061" t="s">
        <v>8</v>
      </c>
      <c r="G5061" t="s">
        <v>9</v>
      </c>
      <c r="H5061">
        <v>2011</v>
      </c>
      <c r="I5061">
        <v>796</v>
      </c>
      <c r="J5061" t="s">
        <v>10</v>
      </c>
      <c r="K5061" t="str">
        <f>IF(AND(I5061&gt;600,I5061&lt;=1000),"600-1000CC",IF(AND(I5061&gt;1000,I5061&lt;=2000),"1000-2000CC",IF(AND(I5061&gt;2000,I5061&lt;=3000),"2000-3000CC",IF(AND(I5061&gt;3000,I5061&lt;=4000),"3000-4000CC",IF(AND(I5061&gt;4000,I5061&lt;=5000),"4000-5000CC",IF(AND(I5061&gt;5000,I5061&lt;=6000),"&gt;5000CC"))))))</f>
        <v>600-1000CC</v>
      </c>
    </row>
    <row r="5062" spans="1:11" x14ac:dyDescent="0.3">
      <c r="A5062">
        <v>2167</v>
      </c>
      <c r="B5062" t="s">
        <v>1140</v>
      </c>
      <c r="C5062" s="10">
        <v>1.66</v>
      </c>
      <c r="D5062" s="3">
        <v>86208</v>
      </c>
      <c r="E5062" t="s">
        <v>12</v>
      </c>
      <c r="F5062" t="s">
        <v>8</v>
      </c>
      <c r="G5062" t="s">
        <v>244</v>
      </c>
      <c r="H5062">
        <v>2010</v>
      </c>
      <c r="I5062">
        <v>1373</v>
      </c>
      <c r="J5062" t="s">
        <v>10</v>
      </c>
      <c r="K5062" t="str">
        <f>IF(AND(I5062&gt;600,I5062&lt;=1000),"600-1000CC",IF(AND(I5062&gt;1000,I5062&lt;=2000),"1000-2000CC",IF(AND(I5062&gt;2000,I5062&lt;=3000),"2000-3000CC",IF(AND(I5062&gt;3000,I5062&lt;=4000),"3000-4000CC",IF(AND(I5062&gt;4000,I5062&lt;=5000),"4000-5000CC",IF(AND(I5062&gt;5000,I5062&lt;=6000),"&gt;5000CC"))))))</f>
        <v>1000-2000CC</v>
      </c>
    </row>
    <row r="5063" spans="1:11" x14ac:dyDescent="0.3">
      <c r="A5063">
        <v>2467</v>
      </c>
      <c r="B5063" t="s">
        <v>1244</v>
      </c>
      <c r="C5063" s="10">
        <v>1.66</v>
      </c>
      <c r="D5063" s="3">
        <v>77385</v>
      </c>
      <c r="E5063" t="s">
        <v>7</v>
      </c>
      <c r="F5063" t="s">
        <v>8</v>
      </c>
      <c r="G5063" t="s">
        <v>27</v>
      </c>
      <c r="H5063">
        <v>2011</v>
      </c>
      <c r="I5063">
        <v>1248</v>
      </c>
      <c r="J5063" t="s">
        <v>10</v>
      </c>
      <c r="K5063" t="str">
        <f>IF(AND(I5063&gt;600,I5063&lt;=1000),"600-1000CC",IF(AND(I5063&gt;1000,I5063&lt;=2000),"1000-2000CC",IF(AND(I5063&gt;2000,I5063&lt;=3000),"2000-3000CC",IF(AND(I5063&gt;3000,I5063&lt;=4000),"3000-4000CC",IF(AND(I5063&gt;4000,I5063&lt;=5000),"4000-5000CC",IF(AND(I5063&gt;5000,I5063&lt;=6000),"&gt;5000CC"))))))</f>
        <v>1000-2000CC</v>
      </c>
    </row>
    <row r="5064" spans="1:11" x14ac:dyDescent="0.3">
      <c r="A5064">
        <v>4579</v>
      </c>
      <c r="B5064" t="s">
        <v>79</v>
      </c>
      <c r="C5064" s="10">
        <v>1.66</v>
      </c>
      <c r="D5064" s="3">
        <v>81929</v>
      </c>
      <c r="E5064" t="s">
        <v>12</v>
      </c>
      <c r="F5064" t="s">
        <v>8</v>
      </c>
      <c r="G5064" t="s">
        <v>75</v>
      </c>
      <c r="H5064">
        <v>2011</v>
      </c>
      <c r="I5064">
        <v>1197</v>
      </c>
      <c r="J5064" t="s">
        <v>10</v>
      </c>
      <c r="K5064" t="str">
        <f>IF(AND(I5064&gt;600,I5064&lt;=1000),"600-1000CC",IF(AND(I5064&gt;1000,I5064&lt;=2000),"1000-2000CC",IF(AND(I5064&gt;2000,I5064&lt;=3000),"2000-3000CC",IF(AND(I5064&gt;3000,I5064&lt;=4000),"3000-4000CC",IF(AND(I5064&gt;4000,I5064&lt;=5000),"4000-5000CC",IF(AND(I5064&gt;5000,I5064&lt;=6000),"&gt;5000CC"))))))</f>
        <v>1000-2000CC</v>
      </c>
    </row>
    <row r="5065" spans="1:11" x14ac:dyDescent="0.3">
      <c r="A5065">
        <v>5065</v>
      </c>
      <c r="B5065" t="s">
        <v>1852</v>
      </c>
      <c r="C5065" s="10">
        <v>1.66</v>
      </c>
      <c r="D5065" s="3">
        <v>140148</v>
      </c>
      <c r="E5065" t="s">
        <v>7</v>
      </c>
      <c r="F5065" t="s">
        <v>8</v>
      </c>
      <c r="G5065" t="s">
        <v>9</v>
      </c>
      <c r="H5065">
        <v>2010</v>
      </c>
      <c r="I5065">
        <v>1197</v>
      </c>
      <c r="J5065" t="s">
        <v>10</v>
      </c>
      <c r="K5065" t="str">
        <f>IF(AND(I5065&gt;600,I5065&lt;=1000),"600-1000CC",IF(AND(I5065&gt;1000,I5065&lt;=2000),"1000-2000CC",IF(AND(I5065&gt;2000,I5065&lt;=3000),"2000-3000CC",IF(AND(I5065&gt;3000,I5065&lt;=4000),"3000-4000CC",IF(AND(I5065&gt;4000,I5065&lt;=5000),"4000-5000CC",IF(AND(I5065&gt;5000,I5065&lt;=6000),"&gt;5000CC"))))))</f>
        <v>1000-2000CC</v>
      </c>
    </row>
    <row r="5066" spans="1:11" x14ac:dyDescent="0.3">
      <c r="A5066">
        <v>676</v>
      </c>
      <c r="B5066" t="s">
        <v>546</v>
      </c>
      <c r="C5066" s="10">
        <v>1.65</v>
      </c>
      <c r="D5066" s="3">
        <v>103000</v>
      </c>
      <c r="E5066" t="s">
        <v>12</v>
      </c>
      <c r="F5066" t="s">
        <v>8</v>
      </c>
      <c r="G5066" t="s">
        <v>75</v>
      </c>
      <c r="H5066">
        <v>2008</v>
      </c>
      <c r="I5066">
        <v>1197</v>
      </c>
      <c r="J5066" t="s">
        <v>10</v>
      </c>
      <c r="K5066" t="str">
        <f>IF(AND(I5066&gt;600,I5066&lt;=1000),"600-1000CC",IF(AND(I5066&gt;1000,I5066&lt;=2000),"1000-2000CC",IF(AND(I5066&gt;2000,I5066&lt;=3000),"2000-3000CC",IF(AND(I5066&gt;3000,I5066&lt;=4000),"3000-4000CC",IF(AND(I5066&gt;4000,I5066&lt;=5000),"4000-5000CC",IF(AND(I5066&gt;5000,I5066&lt;=6000),"&gt;5000CC"))))))</f>
        <v>1000-2000CC</v>
      </c>
    </row>
    <row r="5067" spans="1:11" x14ac:dyDescent="0.3">
      <c r="A5067">
        <v>2273</v>
      </c>
      <c r="B5067" t="s">
        <v>772</v>
      </c>
      <c r="C5067" s="10">
        <v>1.65</v>
      </c>
      <c r="D5067" s="3">
        <v>90000</v>
      </c>
      <c r="E5067" t="s">
        <v>12</v>
      </c>
      <c r="F5067" t="s">
        <v>8</v>
      </c>
      <c r="G5067" t="s">
        <v>75</v>
      </c>
      <c r="H5067">
        <v>2004</v>
      </c>
      <c r="I5067">
        <v>1197</v>
      </c>
      <c r="J5067" t="s">
        <v>10</v>
      </c>
      <c r="K5067" t="str">
        <f>IF(AND(I5067&gt;600,I5067&lt;=1000),"600-1000CC",IF(AND(I5067&gt;1000,I5067&lt;=2000),"1000-2000CC",IF(AND(I5067&gt;2000,I5067&lt;=3000),"2000-3000CC",IF(AND(I5067&gt;3000,I5067&lt;=4000),"3000-4000CC",IF(AND(I5067&gt;4000,I5067&lt;=5000),"4000-5000CC",IF(AND(I5067&gt;5000,I5067&lt;=6000),"&gt;5000CC"))))))</f>
        <v>1000-2000CC</v>
      </c>
    </row>
    <row r="5068" spans="1:11" x14ac:dyDescent="0.3">
      <c r="A5068">
        <v>2308</v>
      </c>
      <c r="B5068" t="s">
        <v>1172</v>
      </c>
      <c r="C5068" s="10">
        <v>1.65</v>
      </c>
      <c r="D5068" s="3">
        <v>120000</v>
      </c>
      <c r="E5068" t="s">
        <v>12</v>
      </c>
      <c r="F5068" t="s">
        <v>8</v>
      </c>
      <c r="G5068" t="s">
        <v>27</v>
      </c>
      <c r="H5068">
        <v>2007</v>
      </c>
      <c r="I5068">
        <v>1198</v>
      </c>
      <c r="J5068" t="s">
        <v>10</v>
      </c>
      <c r="K5068" t="str">
        <f>IF(AND(I5068&gt;600,I5068&lt;=1000),"600-1000CC",IF(AND(I5068&gt;1000,I5068&lt;=2000),"1000-2000CC",IF(AND(I5068&gt;2000,I5068&lt;=3000),"2000-3000CC",IF(AND(I5068&gt;3000,I5068&lt;=4000),"3000-4000CC",IF(AND(I5068&gt;4000,I5068&lt;=5000),"4000-5000CC",IF(AND(I5068&gt;5000,I5068&lt;=6000),"&gt;5000CC"))))))</f>
        <v>1000-2000CC</v>
      </c>
    </row>
    <row r="5069" spans="1:11" x14ac:dyDescent="0.3">
      <c r="A5069">
        <v>2605</v>
      </c>
      <c r="B5069" t="s">
        <v>1293</v>
      </c>
      <c r="C5069" s="10">
        <v>1.65</v>
      </c>
      <c r="D5069" s="3">
        <v>20000</v>
      </c>
      <c r="E5069" t="s">
        <v>7</v>
      </c>
      <c r="F5069" t="s">
        <v>8</v>
      </c>
      <c r="G5069" t="s">
        <v>27</v>
      </c>
      <c r="H5069">
        <v>2011</v>
      </c>
      <c r="I5069">
        <v>998</v>
      </c>
      <c r="J5069" t="s">
        <v>10</v>
      </c>
      <c r="K5069" t="str">
        <f>IF(AND(I5069&gt;600,I5069&lt;=1000),"600-1000CC",IF(AND(I5069&gt;1000,I5069&lt;=2000),"1000-2000CC",IF(AND(I5069&gt;2000,I5069&lt;=3000),"2000-3000CC",IF(AND(I5069&gt;3000,I5069&lt;=4000),"3000-4000CC",IF(AND(I5069&gt;4000,I5069&lt;=5000),"4000-5000CC",IF(AND(I5069&gt;5000,I5069&lt;=6000),"&gt;5000CC"))))))</f>
        <v>600-1000CC</v>
      </c>
    </row>
    <row r="5070" spans="1:11" x14ac:dyDescent="0.3">
      <c r="A5070">
        <v>2638</v>
      </c>
      <c r="B5070" t="s">
        <v>1302</v>
      </c>
      <c r="C5070" s="10">
        <v>1.65</v>
      </c>
      <c r="D5070" s="3">
        <v>80000</v>
      </c>
      <c r="E5070" t="s">
        <v>12</v>
      </c>
      <c r="F5070" t="s">
        <v>8</v>
      </c>
      <c r="G5070" t="s">
        <v>9</v>
      </c>
      <c r="H5070">
        <v>2007</v>
      </c>
      <c r="I5070">
        <v>998</v>
      </c>
      <c r="J5070" t="s">
        <v>10</v>
      </c>
      <c r="K5070" t="str">
        <f>IF(AND(I5070&gt;600,I5070&lt;=1000),"600-1000CC",IF(AND(I5070&gt;1000,I5070&lt;=2000),"1000-2000CC",IF(AND(I5070&gt;2000,I5070&lt;=3000),"2000-3000CC",IF(AND(I5070&gt;3000,I5070&lt;=4000),"3000-4000CC",IF(AND(I5070&gt;4000,I5070&lt;=5000),"4000-5000CC",IF(AND(I5070&gt;5000,I5070&lt;=6000),"&gt;5000CC"))))))</f>
        <v>600-1000CC</v>
      </c>
    </row>
    <row r="5071" spans="1:11" x14ac:dyDescent="0.3">
      <c r="A5071">
        <v>2897</v>
      </c>
      <c r="B5071" t="s">
        <v>503</v>
      </c>
      <c r="C5071" s="10">
        <v>1.65</v>
      </c>
      <c r="D5071" s="3">
        <v>60000</v>
      </c>
      <c r="E5071" t="s">
        <v>12</v>
      </c>
      <c r="F5071" t="s">
        <v>8</v>
      </c>
      <c r="G5071" t="s">
        <v>9</v>
      </c>
      <c r="H5071">
        <v>2012</v>
      </c>
      <c r="I5071">
        <v>2477</v>
      </c>
      <c r="J5071" t="s">
        <v>61</v>
      </c>
      <c r="K5071" t="str">
        <f>IF(AND(I5071&gt;600,I5071&lt;=1000),"600-1000CC",IF(AND(I5071&gt;1000,I5071&lt;=2000),"1000-2000CC",IF(AND(I5071&gt;2000,I5071&lt;=3000),"2000-3000CC",IF(AND(I5071&gt;3000,I5071&lt;=4000),"3000-4000CC",IF(AND(I5071&gt;4000,I5071&lt;=5000),"4000-5000CC",IF(AND(I5071&gt;5000,I5071&lt;=6000),"&gt;5000CC"))))))</f>
        <v>2000-3000CC</v>
      </c>
    </row>
    <row r="5072" spans="1:11" x14ac:dyDescent="0.3">
      <c r="A5072">
        <v>3517</v>
      </c>
      <c r="B5072" t="s">
        <v>1315</v>
      </c>
      <c r="C5072" s="10">
        <v>1.65</v>
      </c>
      <c r="D5072" s="3">
        <v>104419</v>
      </c>
      <c r="E5072" t="s">
        <v>7</v>
      </c>
      <c r="F5072" t="s">
        <v>8</v>
      </c>
      <c r="G5072" t="s">
        <v>27</v>
      </c>
      <c r="H5072">
        <v>2012</v>
      </c>
      <c r="I5072">
        <v>2198</v>
      </c>
      <c r="J5072" t="s">
        <v>10</v>
      </c>
      <c r="K5072" t="str">
        <f>IF(AND(I5072&gt;600,I5072&lt;=1000),"600-1000CC",IF(AND(I5072&gt;1000,I5072&lt;=2000),"1000-2000CC",IF(AND(I5072&gt;2000,I5072&lt;=3000),"2000-3000CC",IF(AND(I5072&gt;3000,I5072&lt;=4000),"3000-4000CC",IF(AND(I5072&gt;4000,I5072&lt;=5000),"4000-5000CC",IF(AND(I5072&gt;5000,I5072&lt;=6000),"&gt;5000CC"))))))</f>
        <v>2000-3000CC</v>
      </c>
    </row>
    <row r="5073" spans="1:11" x14ac:dyDescent="0.3">
      <c r="A5073">
        <v>3817</v>
      </c>
      <c r="B5073" t="s">
        <v>485</v>
      </c>
      <c r="C5073" s="10">
        <v>1.65</v>
      </c>
      <c r="D5073" s="3">
        <v>80000</v>
      </c>
      <c r="E5073" t="s">
        <v>12</v>
      </c>
      <c r="F5073" t="s">
        <v>8</v>
      </c>
      <c r="G5073" t="s">
        <v>75</v>
      </c>
      <c r="H5073">
        <v>2015</v>
      </c>
      <c r="I5073">
        <v>1086</v>
      </c>
      <c r="J5073" t="s">
        <v>10</v>
      </c>
      <c r="K5073" t="str">
        <f>IF(AND(I5073&gt;600,I5073&lt;=1000),"600-1000CC",IF(AND(I5073&gt;1000,I5073&lt;=2000),"1000-2000CC",IF(AND(I5073&gt;2000,I5073&lt;=3000),"2000-3000CC",IF(AND(I5073&gt;3000,I5073&lt;=4000),"3000-4000CC",IF(AND(I5073&gt;4000,I5073&lt;=5000),"4000-5000CC",IF(AND(I5073&gt;5000,I5073&lt;=6000),"&gt;5000CC"))))))</f>
        <v>1000-2000CC</v>
      </c>
    </row>
    <row r="5074" spans="1:11" x14ac:dyDescent="0.3">
      <c r="A5074">
        <v>3915</v>
      </c>
      <c r="B5074" t="s">
        <v>1343</v>
      </c>
      <c r="C5074" s="10">
        <v>1.65</v>
      </c>
      <c r="D5074" s="3">
        <v>61367</v>
      </c>
      <c r="E5074" t="s">
        <v>7</v>
      </c>
      <c r="F5074" t="s">
        <v>8</v>
      </c>
      <c r="G5074" t="s">
        <v>27</v>
      </c>
      <c r="H5074">
        <v>2011</v>
      </c>
      <c r="I5074">
        <v>1197</v>
      </c>
      <c r="J5074" t="s">
        <v>10</v>
      </c>
      <c r="K5074" t="str">
        <f>IF(AND(I5074&gt;600,I5074&lt;=1000),"600-1000CC",IF(AND(I5074&gt;1000,I5074&lt;=2000),"1000-2000CC",IF(AND(I5074&gt;2000,I5074&lt;=3000),"2000-3000CC",IF(AND(I5074&gt;3000,I5074&lt;=4000),"3000-4000CC",IF(AND(I5074&gt;4000,I5074&lt;=5000),"4000-5000CC",IF(AND(I5074&gt;5000,I5074&lt;=6000),"&gt;5000CC"))))))</f>
        <v>1000-2000CC</v>
      </c>
    </row>
    <row r="5075" spans="1:11" x14ac:dyDescent="0.3">
      <c r="A5075">
        <v>4487</v>
      </c>
      <c r="B5075" t="s">
        <v>523</v>
      </c>
      <c r="C5075" s="10">
        <v>1.65</v>
      </c>
      <c r="D5075" s="3">
        <v>100000</v>
      </c>
      <c r="E5075" t="s">
        <v>12</v>
      </c>
      <c r="F5075" t="s">
        <v>8</v>
      </c>
      <c r="G5075" t="s">
        <v>27</v>
      </c>
      <c r="H5075">
        <v>2010</v>
      </c>
      <c r="I5075">
        <v>998</v>
      </c>
      <c r="J5075" t="s">
        <v>10</v>
      </c>
      <c r="K5075" t="str">
        <f>IF(AND(I5075&gt;600,I5075&lt;=1000),"600-1000CC",IF(AND(I5075&gt;1000,I5075&lt;=2000),"1000-2000CC",IF(AND(I5075&gt;2000,I5075&lt;=3000),"2000-3000CC",IF(AND(I5075&gt;3000,I5075&lt;=4000),"3000-4000CC",IF(AND(I5075&gt;4000,I5075&lt;=5000),"4000-5000CC",IF(AND(I5075&gt;5000,I5075&lt;=6000),"&gt;5000CC"))))))</f>
        <v>600-1000CC</v>
      </c>
    </row>
    <row r="5076" spans="1:11" x14ac:dyDescent="0.3">
      <c r="A5076">
        <v>4697</v>
      </c>
      <c r="B5076" t="s">
        <v>1796</v>
      </c>
      <c r="C5076" s="10">
        <v>1.65</v>
      </c>
      <c r="D5076" s="3">
        <v>75722</v>
      </c>
      <c r="E5076" t="s">
        <v>12</v>
      </c>
      <c r="F5076" t="s">
        <v>8</v>
      </c>
      <c r="G5076" t="s">
        <v>75</v>
      </c>
      <c r="H5076">
        <v>2010</v>
      </c>
      <c r="I5076">
        <v>1496</v>
      </c>
      <c r="J5076" t="s">
        <v>10</v>
      </c>
      <c r="K5076" t="str">
        <f>IF(AND(I5076&gt;600,I5076&lt;=1000),"600-1000CC",IF(AND(I5076&gt;1000,I5076&lt;=2000),"1000-2000CC",IF(AND(I5076&gt;2000,I5076&lt;=3000),"2000-3000CC",IF(AND(I5076&gt;3000,I5076&lt;=4000),"3000-4000CC",IF(AND(I5076&gt;4000,I5076&lt;=5000),"4000-5000CC",IF(AND(I5076&gt;5000,I5076&lt;=6000),"&gt;5000CC"))))))</f>
        <v>1000-2000CC</v>
      </c>
    </row>
    <row r="5077" spans="1:11" x14ac:dyDescent="0.3">
      <c r="A5077">
        <v>2948</v>
      </c>
      <c r="B5077" t="s">
        <v>894</v>
      </c>
      <c r="C5077" s="10">
        <v>1.64</v>
      </c>
      <c r="D5077" s="3">
        <v>54910</v>
      </c>
      <c r="E5077" t="s">
        <v>12</v>
      </c>
      <c r="F5077" t="s">
        <v>8</v>
      </c>
      <c r="G5077" t="s">
        <v>9</v>
      </c>
      <c r="H5077">
        <v>2011</v>
      </c>
      <c r="I5077">
        <v>1197</v>
      </c>
      <c r="J5077" t="s">
        <v>10</v>
      </c>
      <c r="K5077" t="str">
        <f>IF(AND(I5077&gt;600,I5077&lt;=1000),"600-1000CC",IF(AND(I5077&gt;1000,I5077&lt;=2000),"1000-2000CC",IF(AND(I5077&gt;2000,I5077&lt;=3000),"2000-3000CC",IF(AND(I5077&gt;3000,I5077&lt;=4000),"3000-4000CC",IF(AND(I5077&gt;4000,I5077&lt;=5000),"4000-5000CC",IF(AND(I5077&gt;5000,I5077&lt;=6000),"&gt;5000CC"))))))</f>
        <v>1000-2000CC</v>
      </c>
    </row>
    <row r="5078" spans="1:11" x14ac:dyDescent="0.3">
      <c r="A5078">
        <v>3946</v>
      </c>
      <c r="B5078" t="s">
        <v>1580</v>
      </c>
      <c r="C5078" s="10">
        <v>1.64</v>
      </c>
      <c r="D5078" s="3">
        <v>40831</v>
      </c>
      <c r="E5078" t="s">
        <v>12</v>
      </c>
      <c r="F5078" t="s">
        <v>8</v>
      </c>
      <c r="G5078" t="s">
        <v>9</v>
      </c>
      <c r="H5078">
        <v>2011</v>
      </c>
      <c r="I5078">
        <v>796</v>
      </c>
      <c r="J5078" t="s">
        <v>10</v>
      </c>
      <c r="K5078" t="str">
        <f>IF(AND(I5078&gt;600,I5078&lt;=1000),"600-1000CC",IF(AND(I5078&gt;1000,I5078&lt;=2000),"1000-2000CC",IF(AND(I5078&gt;2000,I5078&lt;=3000),"2000-3000CC",IF(AND(I5078&gt;3000,I5078&lt;=4000),"3000-4000CC",IF(AND(I5078&gt;4000,I5078&lt;=5000),"4000-5000CC",IF(AND(I5078&gt;5000,I5078&lt;=6000),"&gt;5000CC"))))))</f>
        <v>600-1000CC</v>
      </c>
    </row>
    <row r="5079" spans="1:11" x14ac:dyDescent="0.3">
      <c r="A5079">
        <v>4137</v>
      </c>
      <c r="B5079" t="s">
        <v>1696</v>
      </c>
      <c r="C5079" s="10">
        <v>1.64</v>
      </c>
      <c r="D5079" s="3">
        <v>136154</v>
      </c>
      <c r="E5079" t="s">
        <v>372</v>
      </c>
      <c r="F5079" t="s">
        <v>8</v>
      </c>
      <c r="G5079" t="s">
        <v>27</v>
      </c>
      <c r="H5079">
        <v>2012</v>
      </c>
      <c r="I5079">
        <v>2967</v>
      </c>
      <c r="J5079" t="s">
        <v>10</v>
      </c>
      <c r="K5079" t="str">
        <f>IF(AND(I5079&gt;600,I5079&lt;=1000),"600-1000CC",IF(AND(I5079&gt;1000,I5079&lt;=2000),"1000-2000CC",IF(AND(I5079&gt;2000,I5079&lt;=3000),"2000-3000CC",IF(AND(I5079&gt;3000,I5079&lt;=4000),"3000-4000CC",IF(AND(I5079&gt;4000,I5079&lt;=5000),"4000-5000CC",IF(AND(I5079&gt;5000,I5079&lt;=6000),"&gt;5000CC"))))))</f>
        <v>2000-3000CC</v>
      </c>
    </row>
    <row r="5080" spans="1:11" x14ac:dyDescent="0.3">
      <c r="A5080">
        <v>340</v>
      </c>
      <c r="B5080" t="s">
        <v>311</v>
      </c>
      <c r="C5080" s="10">
        <v>1.63</v>
      </c>
      <c r="D5080" s="3">
        <v>75991</v>
      </c>
      <c r="E5080" t="s">
        <v>12</v>
      </c>
      <c r="F5080" t="s">
        <v>8</v>
      </c>
      <c r="G5080" t="s">
        <v>27</v>
      </c>
      <c r="H5080">
        <v>2010</v>
      </c>
      <c r="I5080">
        <v>1196</v>
      </c>
      <c r="J5080" t="s">
        <v>10</v>
      </c>
      <c r="K5080" t="str">
        <f>IF(AND(I5080&gt;600,I5080&lt;=1000),"600-1000CC",IF(AND(I5080&gt;1000,I5080&lt;=2000),"1000-2000CC",IF(AND(I5080&gt;2000,I5080&lt;=3000),"2000-3000CC",IF(AND(I5080&gt;3000,I5080&lt;=4000),"3000-4000CC",IF(AND(I5080&gt;4000,I5080&lt;=5000),"4000-5000CC",IF(AND(I5080&gt;5000,I5080&lt;=6000),"&gt;5000CC"))))))</f>
        <v>1000-2000CC</v>
      </c>
    </row>
    <row r="5081" spans="1:11" x14ac:dyDescent="0.3">
      <c r="A5081">
        <v>2663</v>
      </c>
      <c r="B5081" t="s">
        <v>46</v>
      </c>
      <c r="C5081" s="10">
        <v>1.63</v>
      </c>
      <c r="D5081" s="3">
        <v>10065</v>
      </c>
      <c r="E5081" t="s">
        <v>12</v>
      </c>
      <c r="F5081" t="s">
        <v>8</v>
      </c>
      <c r="G5081" t="s">
        <v>9</v>
      </c>
      <c r="H5081">
        <v>2012</v>
      </c>
      <c r="I5081">
        <v>796</v>
      </c>
      <c r="J5081" t="s">
        <v>10</v>
      </c>
      <c r="K5081" t="str">
        <f>IF(AND(I5081&gt;600,I5081&lt;=1000),"600-1000CC",IF(AND(I5081&gt;1000,I5081&lt;=2000),"1000-2000CC",IF(AND(I5081&gt;2000,I5081&lt;=3000),"2000-3000CC",IF(AND(I5081&gt;3000,I5081&lt;=4000),"3000-4000CC",IF(AND(I5081&gt;4000,I5081&lt;=5000),"4000-5000CC",IF(AND(I5081&gt;5000,I5081&lt;=6000),"&gt;5000CC"))))))</f>
        <v>600-1000CC</v>
      </c>
    </row>
    <row r="5082" spans="1:11" x14ac:dyDescent="0.3">
      <c r="A5082">
        <v>3453</v>
      </c>
      <c r="B5082" t="s">
        <v>109</v>
      </c>
      <c r="C5082" s="10">
        <v>1.62</v>
      </c>
      <c r="D5082" s="3">
        <v>177180</v>
      </c>
      <c r="E5082" t="s">
        <v>7</v>
      </c>
      <c r="F5082" t="s">
        <v>8</v>
      </c>
      <c r="G5082" t="s">
        <v>75</v>
      </c>
      <c r="H5082">
        <v>2010</v>
      </c>
      <c r="I5082">
        <v>1497</v>
      </c>
      <c r="J5082" t="s">
        <v>10</v>
      </c>
      <c r="K5082" t="str">
        <f>IF(AND(I5082&gt;600,I5082&lt;=1000),"600-1000CC",IF(AND(I5082&gt;1000,I5082&lt;=2000),"1000-2000CC",IF(AND(I5082&gt;2000,I5082&lt;=3000),"2000-3000CC",IF(AND(I5082&gt;3000,I5082&lt;=4000),"3000-4000CC",IF(AND(I5082&gt;4000,I5082&lt;=5000),"4000-5000CC",IF(AND(I5082&gt;5000,I5082&lt;=6000),"&gt;5000CC"))))))</f>
        <v>1000-2000CC</v>
      </c>
    </row>
    <row r="5083" spans="1:11" x14ac:dyDescent="0.3">
      <c r="A5083">
        <v>2681</v>
      </c>
      <c r="B5083" t="s">
        <v>1311</v>
      </c>
      <c r="C5083" s="10">
        <v>1.61</v>
      </c>
      <c r="D5083" s="3">
        <v>21976</v>
      </c>
      <c r="E5083" t="s">
        <v>12</v>
      </c>
      <c r="F5083" t="s">
        <v>8</v>
      </c>
      <c r="G5083" t="s">
        <v>9</v>
      </c>
      <c r="H5083">
        <v>2008</v>
      </c>
      <c r="I5083">
        <v>1248</v>
      </c>
      <c r="J5083" t="s">
        <v>10</v>
      </c>
      <c r="K5083" t="str">
        <f>IF(AND(I5083&gt;600,I5083&lt;=1000),"600-1000CC",IF(AND(I5083&gt;1000,I5083&lt;=2000),"1000-2000CC",IF(AND(I5083&gt;2000,I5083&lt;=3000),"2000-3000CC",IF(AND(I5083&gt;3000,I5083&lt;=4000),"3000-4000CC",IF(AND(I5083&gt;4000,I5083&lt;=5000),"4000-5000CC",IF(AND(I5083&gt;5000,I5083&lt;=6000),"&gt;5000CC"))))))</f>
        <v>1000-2000CC</v>
      </c>
    </row>
    <row r="5084" spans="1:11" x14ac:dyDescent="0.3">
      <c r="A5084">
        <v>3114</v>
      </c>
      <c r="B5084" t="s">
        <v>167</v>
      </c>
      <c r="C5084" s="10">
        <v>1.61</v>
      </c>
      <c r="D5084" s="3">
        <v>80000</v>
      </c>
      <c r="E5084" t="s">
        <v>12</v>
      </c>
      <c r="F5084" t="s">
        <v>8</v>
      </c>
      <c r="G5084" t="s">
        <v>9</v>
      </c>
      <c r="H5084">
        <v>2012</v>
      </c>
      <c r="I5084">
        <v>1197</v>
      </c>
      <c r="J5084" t="s">
        <v>10</v>
      </c>
      <c r="K5084" t="str">
        <f>IF(AND(I5084&gt;600,I5084&lt;=1000),"600-1000CC",IF(AND(I5084&gt;1000,I5084&lt;=2000),"1000-2000CC",IF(AND(I5084&gt;2000,I5084&lt;=3000),"2000-3000CC",IF(AND(I5084&gt;3000,I5084&lt;=4000),"3000-4000CC",IF(AND(I5084&gt;4000,I5084&lt;=5000),"4000-5000CC",IF(AND(I5084&gt;5000,I5084&lt;=6000),"&gt;5000CC"))))))</f>
        <v>1000-2000CC</v>
      </c>
    </row>
    <row r="5085" spans="1:11" x14ac:dyDescent="0.3">
      <c r="A5085">
        <v>4389</v>
      </c>
      <c r="B5085" t="s">
        <v>1273</v>
      </c>
      <c r="C5085" s="10">
        <v>1.61</v>
      </c>
      <c r="D5085" s="3">
        <v>77896</v>
      </c>
      <c r="E5085" t="s">
        <v>12</v>
      </c>
      <c r="F5085" t="s">
        <v>8</v>
      </c>
      <c r="G5085" t="s">
        <v>27</v>
      </c>
      <c r="H5085">
        <v>2012</v>
      </c>
      <c r="I5085">
        <v>2143</v>
      </c>
      <c r="J5085" t="s">
        <v>10</v>
      </c>
      <c r="K5085" t="str">
        <f>IF(AND(I5085&gt;600,I5085&lt;=1000),"600-1000CC",IF(AND(I5085&gt;1000,I5085&lt;=2000),"1000-2000CC",IF(AND(I5085&gt;2000,I5085&lt;=3000),"2000-3000CC",IF(AND(I5085&gt;3000,I5085&lt;=4000),"3000-4000CC",IF(AND(I5085&gt;4000,I5085&lt;=5000),"4000-5000CC",IF(AND(I5085&gt;5000,I5085&lt;=6000),"&gt;5000CC"))))))</f>
        <v>2000-3000CC</v>
      </c>
    </row>
    <row r="5086" spans="1:11" x14ac:dyDescent="0.3">
      <c r="A5086">
        <v>637</v>
      </c>
      <c r="B5086" t="s">
        <v>523</v>
      </c>
      <c r="C5086" s="10">
        <v>1.6</v>
      </c>
      <c r="D5086" s="3">
        <v>71000</v>
      </c>
      <c r="E5086" t="s">
        <v>12</v>
      </c>
      <c r="F5086" t="s">
        <v>8</v>
      </c>
      <c r="G5086" t="s">
        <v>75</v>
      </c>
      <c r="H5086">
        <v>2009</v>
      </c>
      <c r="I5086">
        <v>1984</v>
      </c>
      <c r="J5086" t="s">
        <v>10</v>
      </c>
      <c r="K5086" t="str">
        <f>IF(AND(I5086&gt;600,I5086&lt;=1000),"600-1000CC",IF(AND(I5086&gt;1000,I5086&lt;=2000),"1000-2000CC",IF(AND(I5086&gt;2000,I5086&lt;=3000),"2000-3000CC",IF(AND(I5086&gt;3000,I5086&lt;=4000),"3000-4000CC",IF(AND(I5086&gt;4000,I5086&lt;=5000),"4000-5000CC",IF(AND(I5086&gt;5000,I5086&lt;=6000),"&gt;5000CC"))))))</f>
        <v>1000-2000CC</v>
      </c>
    </row>
    <row r="5087" spans="1:11" x14ac:dyDescent="0.3">
      <c r="A5087">
        <v>969</v>
      </c>
      <c r="B5087" t="s">
        <v>216</v>
      </c>
      <c r="C5087" s="10">
        <v>1.6</v>
      </c>
      <c r="D5087" s="3">
        <v>90000</v>
      </c>
      <c r="E5087" t="s">
        <v>12</v>
      </c>
      <c r="F5087" t="s">
        <v>8</v>
      </c>
      <c r="G5087" t="s">
        <v>9</v>
      </c>
      <c r="H5087">
        <v>2009</v>
      </c>
      <c r="I5087">
        <v>799</v>
      </c>
      <c r="J5087" t="s">
        <v>10</v>
      </c>
      <c r="K5087" t="str">
        <f>IF(AND(I5087&gt;600,I5087&lt;=1000),"600-1000CC",IF(AND(I5087&gt;1000,I5087&lt;=2000),"1000-2000CC",IF(AND(I5087&gt;2000,I5087&lt;=3000),"2000-3000CC",IF(AND(I5087&gt;3000,I5087&lt;=4000),"3000-4000CC",IF(AND(I5087&gt;4000,I5087&lt;=5000),"4000-5000CC",IF(AND(I5087&gt;5000,I5087&lt;=6000),"&gt;5000CC"))))))</f>
        <v>600-1000CC</v>
      </c>
    </row>
    <row r="5088" spans="1:11" x14ac:dyDescent="0.3">
      <c r="A5088">
        <v>2345</v>
      </c>
      <c r="B5088" t="s">
        <v>392</v>
      </c>
      <c r="C5088" s="10">
        <v>1.6</v>
      </c>
      <c r="D5088" s="3">
        <v>100000</v>
      </c>
      <c r="E5088" t="s">
        <v>12</v>
      </c>
      <c r="F5088" t="s">
        <v>8</v>
      </c>
      <c r="G5088" t="s">
        <v>27</v>
      </c>
      <c r="H5088">
        <v>2006</v>
      </c>
      <c r="I5088">
        <v>1197</v>
      </c>
      <c r="J5088" t="s">
        <v>61</v>
      </c>
      <c r="K5088" t="str">
        <f>IF(AND(I5088&gt;600,I5088&lt;=1000),"600-1000CC",IF(AND(I5088&gt;1000,I5088&lt;=2000),"1000-2000CC",IF(AND(I5088&gt;2000,I5088&lt;=3000),"2000-3000CC",IF(AND(I5088&gt;3000,I5088&lt;=4000),"3000-4000CC",IF(AND(I5088&gt;4000,I5088&lt;=5000),"4000-5000CC",IF(AND(I5088&gt;5000,I5088&lt;=6000),"&gt;5000CC"))))))</f>
        <v>1000-2000CC</v>
      </c>
    </row>
    <row r="5089" spans="1:11" x14ac:dyDescent="0.3">
      <c r="A5089">
        <v>2367</v>
      </c>
      <c r="B5089" t="s">
        <v>1208</v>
      </c>
      <c r="C5089" s="10">
        <v>1.6</v>
      </c>
      <c r="D5089" s="3">
        <v>120000</v>
      </c>
      <c r="E5089" t="s">
        <v>12</v>
      </c>
      <c r="F5089" t="s">
        <v>8</v>
      </c>
      <c r="G5089" t="s">
        <v>27</v>
      </c>
      <c r="H5089">
        <v>2007</v>
      </c>
      <c r="I5089">
        <v>1199</v>
      </c>
      <c r="J5089" t="s">
        <v>10</v>
      </c>
      <c r="K5089" t="str">
        <f>IF(AND(I5089&gt;600,I5089&lt;=1000),"600-1000CC",IF(AND(I5089&gt;1000,I5089&lt;=2000),"1000-2000CC",IF(AND(I5089&gt;2000,I5089&lt;=3000),"2000-3000CC",IF(AND(I5089&gt;3000,I5089&lt;=4000),"3000-4000CC",IF(AND(I5089&gt;4000,I5089&lt;=5000),"4000-5000CC",IF(AND(I5089&gt;5000,I5089&lt;=6000),"&gt;5000CC"))))))</f>
        <v>1000-2000CC</v>
      </c>
    </row>
    <row r="5090" spans="1:11" x14ac:dyDescent="0.3">
      <c r="A5090">
        <v>2517</v>
      </c>
      <c r="B5090" t="s">
        <v>1261</v>
      </c>
      <c r="C5090" s="10">
        <v>1.6</v>
      </c>
      <c r="D5090" s="3">
        <v>85000</v>
      </c>
      <c r="E5090" t="s">
        <v>7</v>
      </c>
      <c r="F5090" t="s">
        <v>8</v>
      </c>
      <c r="G5090" t="s">
        <v>244</v>
      </c>
      <c r="H5090">
        <v>2011</v>
      </c>
      <c r="I5090">
        <v>1373</v>
      </c>
      <c r="J5090" t="s">
        <v>10</v>
      </c>
      <c r="K5090" t="str">
        <f>IF(AND(I5090&gt;600,I5090&lt;=1000),"600-1000CC",IF(AND(I5090&gt;1000,I5090&lt;=2000),"1000-2000CC",IF(AND(I5090&gt;2000,I5090&lt;=3000),"2000-3000CC",IF(AND(I5090&gt;3000,I5090&lt;=4000),"3000-4000CC",IF(AND(I5090&gt;4000,I5090&lt;=5000),"4000-5000CC",IF(AND(I5090&gt;5000,I5090&lt;=6000),"&gt;5000CC"))))))</f>
        <v>1000-2000CC</v>
      </c>
    </row>
    <row r="5091" spans="1:11" x14ac:dyDescent="0.3">
      <c r="A5091">
        <v>2567</v>
      </c>
      <c r="B5091" t="s">
        <v>1176</v>
      </c>
      <c r="C5091" s="10">
        <v>1.6</v>
      </c>
      <c r="D5091" s="3">
        <v>25000</v>
      </c>
      <c r="E5091" t="s">
        <v>12</v>
      </c>
      <c r="F5091" t="s">
        <v>8</v>
      </c>
      <c r="G5091" t="s">
        <v>9</v>
      </c>
      <c r="H5091">
        <v>2014</v>
      </c>
      <c r="I5091">
        <v>1497</v>
      </c>
      <c r="J5091" t="s">
        <v>10</v>
      </c>
      <c r="K5091" t="str">
        <f>IF(AND(I5091&gt;600,I5091&lt;=1000),"600-1000CC",IF(AND(I5091&gt;1000,I5091&lt;=2000),"1000-2000CC",IF(AND(I5091&gt;2000,I5091&lt;=3000),"2000-3000CC",IF(AND(I5091&gt;3000,I5091&lt;=4000),"3000-4000CC",IF(AND(I5091&gt;4000,I5091&lt;=5000),"4000-5000CC",IF(AND(I5091&gt;5000,I5091&lt;=6000),"&gt;5000CC"))))))</f>
        <v>1000-2000CC</v>
      </c>
    </row>
    <row r="5092" spans="1:11" x14ac:dyDescent="0.3">
      <c r="A5092">
        <v>2604</v>
      </c>
      <c r="B5092" t="s">
        <v>1273</v>
      </c>
      <c r="C5092" s="10">
        <v>1.6</v>
      </c>
      <c r="D5092" s="3">
        <v>40000</v>
      </c>
      <c r="E5092" t="s">
        <v>12</v>
      </c>
      <c r="F5092" t="s">
        <v>8</v>
      </c>
      <c r="G5092" t="s">
        <v>27</v>
      </c>
      <c r="H5092">
        <v>2015</v>
      </c>
      <c r="I5092">
        <v>1997</v>
      </c>
      <c r="J5092" t="s">
        <v>10</v>
      </c>
      <c r="K5092" t="str">
        <f>IF(AND(I5092&gt;600,I5092&lt;=1000),"600-1000CC",IF(AND(I5092&gt;1000,I5092&lt;=2000),"1000-2000CC",IF(AND(I5092&gt;2000,I5092&lt;=3000),"2000-3000CC",IF(AND(I5092&gt;3000,I5092&lt;=4000),"3000-4000CC",IF(AND(I5092&gt;4000,I5092&lt;=5000),"4000-5000CC",IF(AND(I5092&gt;5000,I5092&lt;=6000),"&gt;5000CC"))))))</f>
        <v>1000-2000CC</v>
      </c>
    </row>
    <row r="5093" spans="1:11" x14ac:dyDescent="0.3">
      <c r="A5093">
        <v>2743</v>
      </c>
      <c r="B5093" t="s">
        <v>1330</v>
      </c>
      <c r="C5093" s="10">
        <v>1.6</v>
      </c>
      <c r="D5093" s="3">
        <v>27352</v>
      </c>
      <c r="E5093" t="s">
        <v>12</v>
      </c>
      <c r="F5093" t="s">
        <v>8</v>
      </c>
      <c r="G5093" t="s">
        <v>75</v>
      </c>
      <c r="H5093">
        <v>2014</v>
      </c>
      <c r="I5093">
        <v>1248</v>
      </c>
      <c r="J5093" t="s">
        <v>10</v>
      </c>
      <c r="K5093" t="str">
        <f>IF(AND(I5093&gt;600,I5093&lt;=1000),"600-1000CC",IF(AND(I5093&gt;1000,I5093&lt;=2000),"1000-2000CC",IF(AND(I5093&gt;2000,I5093&lt;=3000),"2000-3000CC",IF(AND(I5093&gt;3000,I5093&lt;=4000),"3000-4000CC",IF(AND(I5093&gt;4000,I5093&lt;=5000),"4000-5000CC",IF(AND(I5093&gt;5000,I5093&lt;=6000),"&gt;5000CC"))))))</f>
        <v>1000-2000CC</v>
      </c>
    </row>
    <row r="5094" spans="1:11" x14ac:dyDescent="0.3">
      <c r="A5094">
        <v>3287</v>
      </c>
      <c r="B5094" t="s">
        <v>1425</v>
      </c>
      <c r="C5094" s="10">
        <v>1.6</v>
      </c>
      <c r="D5094" s="3">
        <v>54573</v>
      </c>
      <c r="E5094" t="s">
        <v>12</v>
      </c>
      <c r="F5094" t="s">
        <v>8</v>
      </c>
      <c r="G5094" t="s">
        <v>9</v>
      </c>
      <c r="H5094">
        <v>2011</v>
      </c>
      <c r="I5094">
        <v>1498</v>
      </c>
      <c r="J5094" t="s">
        <v>10</v>
      </c>
      <c r="K5094" t="str">
        <f>IF(AND(I5094&gt;600,I5094&lt;=1000),"600-1000CC",IF(AND(I5094&gt;1000,I5094&lt;=2000),"1000-2000CC",IF(AND(I5094&gt;2000,I5094&lt;=3000),"2000-3000CC",IF(AND(I5094&gt;3000,I5094&lt;=4000),"3000-4000CC",IF(AND(I5094&gt;4000,I5094&lt;=5000),"4000-5000CC",IF(AND(I5094&gt;5000,I5094&lt;=6000),"&gt;5000CC"))))))</f>
        <v>1000-2000CC</v>
      </c>
    </row>
    <row r="5095" spans="1:11" x14ac:dyDescent="0.3">
      <c r="A5095">
        <v>3382</v>
      </c>
      <c r="B5095" t="s">
        <v>570</v>
      </c>
      <c r="C5095" s="10">
        <v>1.6</v>
      </c>
      <c r="D5095" s="3">
        <v>80000</v>
      </c>
      <c r="E5095" t="s">
        <v>12</v>
      </c>
      <c r="F5095" t="s">
        <v>8</v>
      </c>
      <c r="G5095" t="s">
        <v>27</v>
      </c>
      <c r="H5095">
        <v>2009</v>
      </c>
      <c r="I5095">
        <v>1498</v>
      </c>
      <c r="J5095" t="s">
        <v>10</v>
      </c>
      <c r="K5095" t="str">
        <f>IF(AND(I5095&gt;600,I5095&lt;=1000),"600-1000CC",IF(AND(I5095&gt;1000,I5095&lt;=2000),"1000-2000CC",IF(AND(I5095&gt;2000,I5095&lt;=3000),"2000-3000CC",IF(AND(I5095&gt;3000,I5095&lt;=4000),"3000-4000CC",IF(AND(I5095&gt;4000,I5095&lt;=5000),"4000-5000CC",IF(AND(I5095&gt;5000,I5095&lt;=6000),"&gt;5000CC"))))))</f>
        <v>1000-2000CC</v>
      </c>
    </row>
    <row r="5096" spans="1:11" x14ac:dyDescent="0.3">
      <c r="A5096">
        <v>3589</v>
      </c>
      <c r="B5096" t="s">
        <v>308</v>
      </c>
      <c r="C5096" s="10">
        <v>1.6</v>
      </c>
      <c r="D5096" s="3">
        <v>87000</v>
      </c>
      <c r="E5096" t="s">
        <v>12</v>
      </c>
      <c r="F5096" t="s">
        <v>8</v>
      </c>
      <c r="G5096" t="s">
        <v>27</v>
      </c>
      <c r="H5096">
        <v>2010</v>
      </c>
      <c r="I5096">
        <v>1199</v>
      </c>
      <c r="J5096" t="s">
        <v>10</v>
      </c>
      <c r="K5096" t="str">
        <f>IF(AND(I5096&gt;600,I5096&lt;=1000),"600-1000CC",IF(AND(I5096&gt;1000,I5096&lt;=2000),"1000-2000CC",IF(AND(I5096&gt;2000,I5096&lt;=3000),"2000-3000CC",IF(AND(I5096&gt;3000,I5096&lt;=4000),"3000-4000CC",IF(AND(I5096&gt;4000,I5096&lt;=5000),"4000-5000CC",IF(AND(I5096&gt;5000,I5096&lt;=6000),"&gt;5000CC"))))))</f>
        <v>1000-2000CC</v>
      </c>
    </row>
    <row r="5097" spans="1:11" x14ac:dyDescent="0.3">
      <c r="A5097">
        <v>3869</v>
      </c>
      <c r="B5097" t="s">
        <v>1639</v>
      </c>
      <c r="C5097" s="10">
        <v>1.6</v>
      </c>
      <c r="D5097" s="3">
        <v>60000</v>
      </c>
      <c r="E5097" t="s">
        <v>12</v>
      </c>
      <c r="F5097" t="s">
        <v>8</v>
      </c>
      <c r="G5097" t="s">
        <v>9</v>
      </c>
      <c r="H5097">
        <v>2012</v>
      </c>
      <c r="I5097">
        <v>1197</v>
      </c>
      <c r="J5097" t="s">
        <v>10</v>
      </c>
      <c r="K5097" t="str">
        <f>IF(AND(I5097&gt;600,I5097&lt;=1000),"600-1000CC",IF(AND(I5097&gt;1000,I5097&lt;=2000),"1000-2000CC",IF(AND(I5097&gt;2000,I5097&lt;=3000),"2000-3000CC",IF(AND(I5097&gt;3000,I5097&lt;=4000),"3000-4000CC",IF(AND(I5097&gt;4000,I5097&lt;=5000),"4000-5000CC",IF(AND(I5097&gt;5000,I5097&lt;=6000),"&gt;5000CC"))))))</f>
        <v>1000-2000CC</v>
      </c>
    </row>
    <row r="5098" spans="1:11" x14ac:dyDescent="0.3">
      <c r="A5098">
        <v>4098</v>
      </c>
      <c r="B5098" t="s">
        <v>1563</v>
      </c>
      <c r="C5098" s="10">
        <v>1.6</v>
      </c>
      <c r="D5098" s="3">
        <v>90000</v>
      </c>
      <c r="E5098" t="s">
        <v>7</v>
      </c>
      <c r="F5098" t="s">
        <v>8</v>
      </c>
      <c r="G5098" t="s">
        <v>9</v>
      </c>
      <c r="H5098">
        <v>2012</v>
      </c>
      <c r="I5098">
        <v>1461</v>
      </c>
      <c r="J5098" t="s">
        <v>10</v>
      </c>
      <c r="K5098" t="str">
        <f>IF(AND(I5098&gt;600,I5098&lt;=1000),"600-1000CC",IF(AND(I5098&gt;1000,I5098&lt;=2000),"1000-2000CC",IF(AND(I5098&gt;2000,I5098&lt;=3000),"2000-3000CC",IF(AND(I5098&gt;3000,I5098&lt;=4000),"3000-4000CC",IF(AND(I5098&gt;4000,I5098&lt;=5000),"4000-5000CC",IF(AND(I5098&gt;5000,I5098&lt;=6000),"&gt;5000CC"))))))</f>
        <v>1000-2000CC</v>
      </c>
    </row>
    <row r="5099" spans="1:11" x14ac:dyDescent="0.3">
      <c r="A5099">
        <v>4107</v>
      </c>
      <c r="B5099" t="s">
        <v>312</v>
      </c>
      <c r="C5099" s="10">
        <v>1.6</v>
      </c>
      <c r="D5099" s="3">
        <v>61560</v>
      </c>
      <c r="E5099" t="s">
        <v>12</v>
      </c>
      <c r="F5099" t="s">
        <v>8</v>
      </c>
      <c r="G5099" t="s">
        <v>75</v>
      </c>
      <c r="H5099">
        <v>2007</v>
      </c>
      <c r="I5099">
        <v>1086</v>
      </c>
      <c r="J5099" t="s">
        <v>61</v>
      </c>
      <c r="K5099" t="str">
        <f>IF(AND(I5099&gt;600,I5099&lt;=1000),"600-1000CC",IF(AND(I5099&gt;1000,I5099&lt;=2000),"1000-2000CC",IF(AND(I5099&gt;2000,I5099&lt;=3000),"2000-3000CC",IF(AND(I5099&gt;3000,I5099&lt;=4000),"3000-4000CC",IF(AND(I5099&gt;4000,I5099&lt;=5000),"4000-5000CC",IF(AND(I5099&gt;5000,I5099&lt;=6000),"&gt;5000CC"))))))</f>
        <v>1000-2000CC</v>
      </c>
    </row>
    <row r="5100" spans="1:11" x14ac:dyDescent="0.3">
      <c r="A5100">
        <v>4459</v>
      </c>
      <c r="B5100" t="s">
        <v>548</v>
      </c>
      <c r="C5100" s="10">
        <v>1.6</v>
      </c>
      <c r="D5100" s="3">
        <v>130000</v>
      </c>
      <c r="E5100" t="s">
        <v>12</v>
      </c>
      <c r="F5100" t="s">
        <v>8</v>
      </c>
      <c r="G5100" t="s">
        <v>244</v>
      </c>
      <c r="H5100">
        <v>2008</v>
      </c>
      <c r="I5100">
        <v>1798</v>
      </c>
      <c r="J5100" t="s">
        <v>127</v>
      </c>
      <c r="K5100" t="str">
        <f>IF(AND(I5100&gt;600,I5100&lt;=1000),"600-1000CC",IF(AND(I5100&gt;1000,I5100&lt;=2000),"1000-2000CC",IF(AND(I5100&gt;2000,I5100&lt;=3000),"2000-3000CC",IF(AND(I5100&gt;3000,I5100&lt;=4000),"3000-4000CC",IF(AND(I5100&gt;4000,I5100&lt;=5000),"4000-5000CC",IF(AND(I5100&gt;5000,I5100&lt;=6000),"&gt;5000CC"))))))</f>
        <v>1000-2000CC</v>
      </c>
    </row>
    <row r="5101" spans="1:11" x14ac:dyDescent="0.3">
      <c r="A5101">
        <v>4491</v>
      </c>
      <c r="B5101" t="s">
        <v>243</v>
      </c>
      <c r="C5101" s="10">
        <v>1.6</v>
      </c>
      <c r="D5101" s="3">
        <v>90000</v>
      </c>
      <c r="E5101" t="s">
        <v>12</v>
      </c>
      <c r="F5101" t="s">
        <v>8</v>
      </c>
      <c r="G5101" t="s">
        <v>75</v>
      </c>
      <c r="H5101">
        <v>2008</v>
      </c>
      <c r="I5101">
        <v>2446</v>
      </c>
      <c r="J5101" t="s">
        <v>61</v>
      </c>
      <c r="K5101" t="str">
        <f>IF(AND(I5101&gt;600,I5101&lt;=1000),"600-1000CC",IF(AND(I5101&gt;1000,I5101&lt;=2000),"1000-2000CC",IF(AND(I5101&gt;2000,I5101&lt;=3000),"2000-3000CC",IF(AND(I5101&gt;3000,I5101&lt;=4000),"3000-4000CC",IF(AND(I5101&gt;4000,I5101&lt;=5000),"4000-5000CC",IF(AND(I5101&gt;5000,I5101&lt;=6000),"&gt;5000CC"))))))</f>
        <v>2000-3000CC</v>
      </c>
    </row>
    <row r="5102" spans="1:11" x14ac:dyDescent="0.3">
      <c r="A5102">
        <v>4635</v>
      </c>
      <c r="B5102" t="s">
        <v>1778</v>
      </c>
      <c r="C5102" s="10">
        <v>1.6</v>
      </c>
      <c r="D5102" s="3">
        <v>80000</v>
      </c>
      <c r="E5102" t="s">
        <v>12</v>
      </c>
      <c r="F5102" t="s">
        <v>8</v>
      </c>
      <c r="G5102" t="s">
        <v>9</v>
      </c>
      <c r="H5102">
        <v>2014</v>
      </c>
      <c r="I5102">
        <v>1197</v>
      </c>
      <c r="J5102" t="s">
        <v>10</v>
      </c>
      <c r="K5102" t="str">
        <f>IF(AND(I5102&gt;600,I5102&lt;=1000),"600-1000CC",IF(AND(I5102&gt;1000,I5102&lt;=2000),"1000-2000CC",IF(AND(I5102&gt;2000,I5102&lt;=3000),"2000-3000CC",IF(AND(I5102&gt;3000,I5102&lt;=4000),"3000-4000CC",IF(AND(I5102&gt;4000,I5102&lt;=5000),"4000-5000CC",IF(AND(I5102&gt;5000,I5102&lt;=6000),"&gt;5000CC"))))))</f>
        <v>1000-2000CC</v>
      </c>
    </row>
    <row r="5103" spans="1:11" x14ac:dyDescent="0.3">
      <c r="A5103">
        <v>4661</v>
      </c>
      <c r="B5103" t="s">
        <v>1319</v>
      </c>
      <c r="C5103" s="10">
        <v>1.6</v>
      </c>
      <c r="D5103" s="3">
        <v>132000</v>
      </c>
      <c r="E5103" t="s">
        <v>12</v>
      </c>
      <c r="F5103" t="s">
        <v>8</v>
      </c>
      <c r="G5103" t="s">
        <v>27</v>
      </c>
      <c r="H5103">
        <v>2011</v>
      </c>
      <c r="I5103">
        <v>624</v>
      </c>
      <c r="J5103" t="s">
        <v>10</v>
      </c>
      <c r="K5103" t="str">
        <f>IF(AND(I5103&gt;600,I5103&lt;=1000),"600-1000CC",IF(AND(I5103&gt;1000,I5103&lt;=2000),"1000-2000CC",IF(AND(I5103&gt;2000,I5103&lt;=3000),"2000-3000CC",IF(AND(I5103&gt;3000,I5103&lt;=4000),"3000-4000CC",IF(AND(I5103&gt;4000,I5103&lt;=5000),"4000-5000CC",IF(AND(I5103&gt;5000,I5103&lt;=6000),"&gt;5000CC"))))))</f>
        <v>600-1000CC</v>
      </c>
    </row>
    <row r="5104" spans="1:11" x14ac:dyDescent="0.3">
      <c r="A5104">
        <v>4732</v>
      </c>
      <c r="B5104" t="s">
        <v>1666</v>
      </c>
      <c r="C5104" s="10">
        <v>1.6</v>
      </c>
      <c r="D5104" s="3">
        <v>80310</v>
      </c>
      <c r="E5104" t="s">
        <v>12</v>
      </c>
      <c r="F5104" t="s">
        <v>8</v>
      </c>
      <c r="G5104" t="s">
        <v>9</v>
      </c>
      <c r="H5104">
        <v>2011</v>
      </c>
      <c r="I5104">
        <v>1248</v>
      </c>
      <c r="J5104" t="s">
        <v>10</v>
      </c>
      <c r="K5104" t="str">
        <f>IF(AND(I5104&gt;600,I5104&lt;=1000),"600-1000CC",IF(AND(I5104&gt;1000,I5104&lt;=2000),"1000-2000CC",IF(AND(I5104&gt;2000,I5104&lt;=3000),"2000-3000CC",IF(AND(I5104&gt;3000,I5104&lt;=4000),"3000-4000CC",IF(AND(I5104&gt;4000,I5104&lt;=5000),"4000-5000CC",IF(AND(I5104&gt;5000,I5104&lt;=6000),"&gt;5000CC"))))))</f>
        <v>1000-2000CC</v>
      </c>
    </row>
    <row r="5105" spans="1:11" x14ac:dyDescent="0.3">
      <c r="A5105">
        <v>4903</v>
      </c>
      <c r="B5105" t="s">
        <v>1244</v>
      </c>
      <c r="C5105" s="10">
        <v>1.6</v>
      </c>
      <c r="D5105" s="3">
        <v>68669</v>
      </c>
      <c r="E5105" t="s">
        <v>7</v>
      </c>
      <c r="F5105" t="s">
        <v>8</v>
      </c>
      <c r="G5105" t="s">
        <v>9</v>
      </c>
      <c r="H5105">
        <v>2011</v>
      </c>
      <c r="I5105">
        <v>1248</v>
      </c>
      <c r="J5105" t="s">
        <v>10</v>
      </c>
      <c r="K5105" t="str">
        <f>IF(AND(I5105&gt;600,I5105&lt;=1000),"600-1000CC",IF(AND(I5105&gt;1000,I5105&lt;=2000),"1000-2000CC",IF(AND(I5105&gt;2000,I5105&lt;=3000),"2000-3000CC",IF(AND(I5105&gt;3000,I5105&lt;=4000),"3000-4000CC",IF(AND(I5105&gt;4000,I5105&lt;=5000),"4000-5000CC",IF(AND(I5105&gt;5000,I5105&lt;=6000),"&gt;5000CC"))))))</f>
        <v>1000-2000CC</v>
      </c>
    </row>
    <row r="5106" spans="1:11" x14ac:dyDescent="0.3">
      <c r="A5106">
        <v>3768</v>
      </c>
      <c r="B5106" t="s">
        <v>1319</v>
      </c>
      <c r="C5106" s="10">
        <v>1.59</v>
      </c>
      <c r="D5106" s="3">
        <v>82441</v>
      </c>
      <c r="E5106" t="s">
        <v>12</v>
      </c>
      <c r="F5106" t="s">
        <v>8</v>
      </c>
      <c r="G5106" t="s">
        <v>75</v>
      </c>
      <c r="H5106">
        <v>2010</v>
      </c>
      <c r="I5106">
        <v>799</v>
      </c>
      <c r="J5106" t="s">
        <v>10</v>
      </c>
      <c r="K5106" t="str">
        <f>IF(AND(I5106&gt;600,I5106&lt;=1000),"600-1000CC",IF(AND(I5106&gt;1000,I5106&lt;=2000),"1000-2000CC",IF(AND(I5106&gt;2000,I5106&lt;=3000),"2000-3000CC",IF(AND(I5106&gt;3000,I5106&lt;=4000),"3000-4000CC",IF(AND(I5106&gt;4000,I5106&lt;=5000),"4000-5000CC",IF(AND(I5106&gt;5000,I5106&lt;=6000),"&gt;5000CC"))))))</f>
        <v>600-1000CC</v>
      </c>
    </row>
    <row r="5107" spans="1:11" x14ac:dyDescent="0.3">
      <c r="A5107">
        <v>4155</v>
      </c>
      <c r="B5107" t="s">
        <v>964</v>
      </c>
      <c r="C5107" s="10">
        <v>1.59</v>
      </c>
      <c r="D5107" s="3">
        <v>58282</v>
      </c>
      <c r="E5107" t="s">
        <v>12</v>
      </c>
      <c r="F5107" t="s">
        <v>8</v>
      </c>
      <c r="G5107" t="s">
        <v>27</v>
      </c>
      <c r="H5107">
        <v>2011</v>
      </c>
      <c r="I5107">
        <v>1086</v>
      </c>
      <c r="J5107" t="s">
        <v>10</v>
      </c>
      <c r="K5107" t="str">
        <f>IF(AND(I5107&gt;600,I5107&lt;=1000),"600-1000CC",IF(AND(I5107&gt;1000,I5107&lt;=2000),"1000-2000CC",IF(AND(I5107&gt;2000,I5107&lt;=3000),"2000-3000CC",IF(AND(I5107&gt;3000,I5107&lt;=4000),"3000-4000CC",IF(AND(I5107&gt;4000,I5107&lt;=5000),"4000-5000CC",IF(AND(I5107&gt;5000,I5107&lt;=6000),"&gt;5000CC"))))))</f>
        <v>1000-2000CC</v>
      </c>
    </row>
    <row r="5108" spans="1:11" x14ac:dyDescent="0.3">
      <c r="A5108">
        <v>612</v>
      </c>
      <c r="B5108" t="s">
        <v>507</v>
      </c>
      <c r="C5108" s="10">
        <v>1.58</v>
      </c>
      <c r="D5108" s="3">
        <v>86108</v>
      </c>
      <c r="E5108" t="s">
        <v>12</v>
      </c>
      <c r="F5108" t="s">
        <v>8</v>
      </c>
      <c r="G5108" t="s">
        <v>9</v>
      </c>
      <c r="H5108">
        <v>2006</v>
      </c>
      <c r="I5108">
        <v>1198</v>
      </c>
      <c r="J5108" t="s">
        <v>10</v>
      </c>
      <c r="K5108" t="str">
        <f>IF(AND(I5108&gt;600,I5108&lt;=1000),"600-1000CC",IF(AND(I5108&gt;1000,I5108&lt;=2000),"1000-2000CC",IF(AND(I5108&gt;2000,I5108&lt;=3000),"2000-3000CC",IF(AND(I5108&gt;3000,I5108&lt;=4000),"3000-4000CC",IF(AND(I5108&gt;4000,I5108&lt;=5000),"4000-5000CC",IF(AND(I5108&gt;5000,I5108&lt;=6000),"&gt;5000CC"))))))</f>
        <v>1000-2000CC</v>
      </c>
    </row>
    <row r="5109" spans="1:11" x14ac:dyDescent="0.3">
      <c r="A5109">
        <v>1072</v>
      </c>
      <c r="B5109" t="s">
        <v>768</v>
      </c>
      <c r="C5109" s="10">
        <v>1.58</v>
      </c>
      <c r="D5109" s="3">
        <v>128396</v>
      </c>
      <c r="E5109" t="s">
        <v>7</v>
      </c>
      <c r="F5109" t="s">
        <v>8</v>
      </c>
      <c r="G5109" t="s">
        <v>9</v>
      </c>
      <c r="H5109">
        <v>2012</v>
      </c>
      <c r="I5109">
        <v>3996</v>
      </c>
      <c r="J5109" t="s">
        <v>127</v>
      </c>
      <c r="K5109" t="str">
        <f>IF(AND(I5109&gt;600,I5109&lt;=1000),"600-1000CC",IF(AND(I5109&gt;1000,I5109&lt;=2000),"1000-2000CC",IF(AND(I5109&gt;2000,I5109&lt;=3000),"2000-3000CC",IF(AND(I5109&gt;3000,I5109&lt;=4000),"3000-4000CC",IF(AND(I5109&gt;4000,I5109&lt;=5000),"4000-5000CC",IF(AND(I5109&gt;5000,I5109&lt;=6000),"&gt;5000CC"))))))</f>
        <v>3000-4000CC</v>
      </c>
    </row>
    <row r="5110" spans="1:11" x14ac:dyDescent="0.3">
      <c r="A5110">
        <v>1234</v>
      </c>
      <c r="B5110" t="s">
        <v>448</v>
      </c>
      <c r="C5110" s="10">
        <v>1.58</v>
      </c>
      <c r="D5110" s="3">
        <v>102820</v>
      </c>
      <c r="E5110" t="s">
        <v>12</v>
      </c>
      <c r="F5110" t="s">
        <v>8</v>
      </c>
      <c r="G5110" t="s">
        <v>9</v>
      </c>
      <c r="H5110">
        <v>2010</v>
      </c>
      <c r="I5110">
        <v>1996</v>
      </c>
      <c r="J5110" t="s">
        <v>61</v>
      </c>
      <c r="K5110" t="str">
        <f>IF(AND(I5110&gt;600,I5110&lt;=1000),"600-1000CC",IF(AND(I5110&gt;1000,I5110&lt;=2000),"1000-2000CC",IF(AND(I5110&gt;2000,I5110&lt;=3000),"2000-3000CC",IF(AND(I5110&gt;3000,I5110&lt;=4000),"3000-4000CC",IF(AND(I5110&gt;4000,I5110&lt;=5000),"4000-5000CC",IF(AND(I5110&gt;5000,I5110&lt;=6000),"&gt;5000CC"))))))</f>
        <v>1000-2000CC</v>
      </c>
    </row>
    <row r="5111" spans="1:11" x14ac:dyDescent="0.3">
      <c r="A5111">
        <v>1572</v>
      </c>
      <c r="B5111" t="s">
        <v>448</v>
      </c>
      <c r="C5111" s="10">
        <v>1.58</v>
      </c>
      <c r="D5111" s="3">
        <v>102820</v>
      </c>
      <c r="E5111" t="s">
        <v>12</v>
      </c>
      <c r="F5111" t="s">
        <v>8</v>
      </c>
      <c r="G5111" t="s">
        <v>9</v>
      </c>
      <c r="H5111">
        <v>2010</v>
      </c>
      <c r="I5111">
        <v>1462</v>
      </c>
      <c r="J5111" t="s">
        <v>61</v>
      </c>
      <c r="K5111" t="str">
        <f>IF(AND(I5111&gt;600,I5111&lt;=1000),"600-1000CC",IF(AND(I5111&gt;1000,I5111&lt;=2000),"1000-2000CC",IF(AND(I5111&gt;2000,I5111&lt;=3000),"2000-3000CC",IF(AND(I5111&gt;3000,I5111&lt;=4000),"3000-4000CC",IF(AND(I5111&gt;4000,I5111&lt;=5000),"4000-5000CC",IF(AND(I5111&gt;5000,I5111&lt;=6000),"&gt;5000CC"))))))</f>
        <v>1000-2000CC</v>
      </c>
    </row>
    <row r="5112" spans="1:11" x14ac:dyDescent="0.3">
      <c r="A5112">
        <v>2165</v>
      </c>
      <c r="B5112" t="s">
        <v>74</v>
      </c>
      <c r="C5112" s="10">
        <v>1.58</v>
      </c>
      <c r="D5112" s="3">
        <v>112640</v>
      </c>
      <c r="E5112" t="s">
        <v>12</v>
      </c>
      <c r="F5112" t="s">
        <v>8</v>
      </c>
      <c r="G5112" t="s">
        <v>75</v>
      </c>
      <c r="H5112">
        <v>2009</v>
      </c>
      <c r="I5112">
        <v>1599</v>
      </c>
      <c r="J5112" t="s">
        <v>10</v>
      </c>
      <c r="K5112" t="str">
        <f>IF(AND(I5112&gt;600,I5112&lt;=1000),"600-1000CC",IF(AND(I5112&gt;1000,I5112&lt;=2000),"1000-2000CC",IF(AND(I5112&gt;2000,I5112&lt;=3000),"2000-3000CC",IF(AND(I5112&gt;3000,I5112&lt;=4000),"3000-4000CC",IF(AND(I5112&gt;4000,I5112&lt;=5000),"4000-5000CC",IF(AND(I5112&gt;5000,I5112&lt;=6000),"&gt;5000CC"))))))</f>
        <v>1000-2000CC</v>
      </c>
    </row>
    <row r="5113" spans="1:11" x14ac:dyDescent="0.3">
      <c r="A5113">
        <v>2669</v>
      </c>
      <c r="B5113" t="s">
        <v>46</v>
      </c>
      <c r="C5113" s="10">
        <v>1.56</v>
      </c>
      <c r="D5113" s="3">
        <v>89865</v>
      </c>
      <c r="E5113" t="s">
        <v>12</v>
      </c>
      <c r="F5113" t="s">
        <v>8</v>
      </c>
      <c r="G5113" t="s">
        <v>9</v>
      </c>
      <c r="H5113">
        <v>2013</v>
      </c>
      <c r="I5113">
        <v>1197</v>
      </c>
      <c r="J5113" t="s">
        <v>61</v>
      </c>
      <c r="K5113" t="str">
        <f>IF(AND(I5113&gt;600,I5113&lt;=1000),"600-1000CC",IF(AND(I5113&gt;1000,I5113&lt;=2000),"1000-2000CC",IF(AND(I5113&gt;2000,I5113&lt;=3000),"2000-3000CC",IF(AND(I5113&gt;3000,I5113&lt;=4000),"3000-4000CC",IF(AND(I5113&gt;4000,I5113&lt;=5000),"4000-5000CC",IF(AND(I5113&gt;5000,I5113&lt;=6000),"&gt;5000CC"))))))</f>
        <v>1000-2000CC</v>
      </c>
    </row>
    <row r="5114" spans="1:11" x14ac:dyDescent="0.3">
      <c r="A5114">
        <v>2702</v>
      </c>
      <c r="B5114" t="s">
        <v>1319</v>
      </c>
      <c r="C5114" s="10">
        <v>1.56</v>
      </c>
      <c r="D5114" s="3">
        <v>51007</v>
      </c>
      <c r="E5114" t="s">
        <v>12</v>
      </c>
      <c r="F5114" t="s">
        <v>8</v>
      </c>
      <c r="G5114" t="s">
        <v>9</v>
      </c>
      <c r="H5114">
        <v>2009</v>
      </c>
      <c r="I5114">
        <v>2982</v>
      </c>
      <c r="J5114" t="s">
        <v>10</v>
      </c>
      <c r="K5114" t="str">
        <f>IF(AND(I5114&gt;600,I5114&lt;=1000),"600-1000CC",IF(AND(I5114&gt;1000,I5114&lt;=2000),"1000-2000CC",IF(AND(I5114&gt;2000,I5114&lt;=3000),"2000-3000CC",IF(AND(I5114&gt;3000,I5114&lt;=4000),"3000-4000CC",IF(AND(I5114&gt;4000,I5114&lt;=5000),"4000-5000CC",IF(AND(I5114&gt;5000,I5114&lt;=6000),"&gt;5000CC"))))))</f>
        <v>2000-3000CC</v>
      </c>
    </row>
    <row r="5115" spans="1:11" x14ac:dyDescent="0.3">
      <c r="A5115">
        <v>4606</v>
      </c>
      <c r="B5115" t="s">
        <v>829</v>
      </c>
      <c r="C5115" s="10">
        <v>1.56</v>
      </c>
      <c r="D5115" s="3">
        <v>146439</v>
      </c>
      <c r="E5115" t="s">
        <v>7</v>
      </c>
      <c r="F5115" t="s">
        <v>8</v>
      </c>
      <c r="G5115" t="s">
        <v>9</v>
      </c>
      <c r="H5115">
        <v>2011</v>
      </c>
      <c r="I5115">
        <v>2400</v>
      </c>
      <c r="J5115" t="s">
        <v>10</v>
      </c>
      <c r="K5115" t="str">
        <f>IF(AND(I5115&gt;600,I5115&lt;=1000),"600-1000CC",IF(AND(I5115&gt;1000,I5115&lt;=2000),"1000-2000CC",IF(AND(I5115&gt;2000,I5115&lt;=3000),"2000-3000CC",IF(AND(I5115&gt;3000,I5115&lt;=4000),"3000-4000CC",IF(AND(I5115&gt;4000,I5115&lt;=5000),"4000-5000CC",IF(AND(I5115&gt;5000,I5115&lt;=6000),"&gt;5000CC"))))))</f>
        <v>2000-3000CC</v>
      </c>
    </row>
    <row r="5116" spans="1:11" x14ac:dyDescent="0.3">
      <c r="A5116">
        <v>4957</v>
      </c>
      <c r="B5116" t="s">
        <v>744</v>
      </c>
      <c r="C5116" s="10">
        <v>1.56</v>
      </c>
      <c r="D5116" s="3">
        <v>56691</v>
      </c>
      <c r="E5116" t="s">
        <v>12</v>
      </c>
      <c r="F5116" t="s">
        <v>8</v>
      </c>
      <c r="G5116" t="s">
        <v>9</v>
      </c>
      <c r="H5116">
        <v>2008</v>
      </c>
      <c r="I5116">
        <v>1248</v>
      </c>
      <c r="J5116" t="s">
        <v>10</v>
      </c>
      <c r="K5116" t="str">
        <f>IF(AND(I5116&gt;600,I5116&lt;=1000),"600-1000CC",IF(AND(I5116&gt;1000,I5116&lt;=2000),"1000-2000CC",IF(AND(I5116&gt;2000,I5116&lt;=3000),"2000-3000CC",IF(AND(I5116&gt;3000,I5116&lt;=4000),"3000-4000CC",IF(AND(I5116&gt;4000,I5116&lt;=5000),"4000-5000CC",IF(AND(I5116&gt;5000,I5116&lt;=6000),"&gt;5000CC"))))))</f>
        <v>1000-2000CC</v>
      </c>
    </row>
    <row r="5117" spans="1:11" x14ac:dyDescent="0.3">
      <c r="A5117">
        <v>5006</v>
      </c>
      <c r="B5117" t="s">
        <v>1843</v>
      </c>
      <c r="C5117" s="10">
        <v>1.56</v>
      </c>
      <c r="D5117" s="3">
        <v>113652</v>
      </c>
      <c r="E5117" t="s">
        <v>12</v>
      </c>
      <c r="F5117" t="s">
        <v>8</v>
      </c>
      <c r="G5117" t="s">
        <v>75</v>
      </c>
      <c r="H5117">
        <v>2013</v>
      </c>
      <c r="I5117">
        <v>1248</v>
      </c>
      <c r="J5117" t="s">
        <v>10</v>
      </c>
      <c r="K5117" t="str">
        <f>IF(AND(I5117&gt;600,I5117&lt;=1000),"600-1000CC",IF(AND(I5117&gt;1000,I5117&lt;=2000),"1000-2000CC",IF(AND(I5117&gt;2000,I5117&lt;=3000),"2000-3000CC",IF(AND(I5117&gt;3000,I5117&lt;=4000),"3000-4000CC",IF(AND(I5117&gt;4000,I5117&lt;=5000),"4000-5000CC",IF(AND(I5117&gt;5000,I5117&lt;=6000),"&gt;5000CC"))))))</f>
        <v>1000-2000CC</v>
      </c>
    </row>
    <row r="5118" spans="1:11" x14ac:dyDescent="0.3">
      <c r="A5118">
        <v>679</v>
      </c>
      <c r="B5118" t="s">
        <v>548</v>
      </c>
      <c r="C5118" s="10">
        <v>1.55</v>
      </c>
      <c r="D5118" s="3">
        <v>78598</v>
      </c>
      <c r="E5118" t="s">
        <v>12</v>
      </c>
      <c r="F5118" t="s">
        <v>8</v>
      </c>
      <c r="G5118" t="s">
        <v>75</v>
      </c>
      <c r="H5118">
        <v>2008</v>
      </c>
      <c r="I5118">
        <v>1197</v>
      </c>
      <c r="J5118" t="s">
        <v>10</v>
      </c>
      <c r="K5118" t="str">
        <f>IF(AND(I5118&gt;600,I5118&lt;=1000),"600-1000CC",IF(AND(I5118&gt;1000,I5118&lt;=2000),"1000-2000CC",IF(AND(I5118&gt;2000,I5118&lt;=3000),"2000-3000CC",IF(AND(I5118&gt;3000,I5118&lt;=4000),"3000-4000CC",IF(AND(I5118&gt;4000,I5118&lt;=5000),"4000-5000CC",IF(AND(I5118&gt;5000,I5118&lt;=6000),"&gt;5000CC"))))))</f>
        <v>1000-2000CC</v>
      </c>
    </row>
    <row r="5119" spans="1:11" x14ac:dyDescent="0.3">
      <c r="A5119">
        <v>1036</v>
      </c>
      <c r="B5119" t="s">
        <v>79</v>
      </c>
      <c r="C5119" s="10">
        <v>1.55</v>
      </c>
      <c r="D5119" s="3">
        <v>82028</v>
      </c>
      <c r="E5119" t="s">
        <v>12</v>
      </c>
      <c r="F5119" t="s">
        <v>8</v>
      </c>
      <c r="G5119" t="s">
        <v>27</v>
      </c>
      <c r="H5119">
        <v>2010</v>
      </c>
      <c r="I5119">
        <v>1248</v>
      </c>
      <c r="J5119" t="s">
        <v>10</v>
      </c>
      <c r="K5119" t="str">
        <f>IF(AND(I5119&gt;600,I5119&lt;=1000),"600-1000CC",IF(AND(I5119&gt;1000,I5119&lt;=2000),"1000-2000CC",IF(AND(I5119&gt;2000,I5119&lt;=3000),"2000-3000CC",IF(AND(I5119&gt;3000,I5119&lt;=4000),"3000-4000CC",IF(AND(I5119&gt;4000,I5119&lt;=5000),"4000-5000CC",IF(AND(I5119&gt;5000,I5119&lt;=6000),"&gt;5000CC"))))))</f>
        <v>1000-2000CC</v>
      </c>
    </row>
    <row r="5120" spans="1:11" x14ac:dyDescent="0.3">
      <c r="A5120">
        <v>1733</v>
      </c>
      <c r="B5120" t="s">
        <v>470</v>
      </c>
      <c r="C5120" s="10">
        <v>1.55</v>
      </c>
      <c r="D5120" s="3">
        <v>120000</v>
      </c>
      <c r="E5120" t="s">
        <v>12</v>
      </c>
      <c r="F5120" t="s">
        <v>8</v>
      </c>
      <c r="G5120" t="s">
        <v>75</v>
      </c>
      <c r="H5120">
        <v>2009</v>
      </c>
      <c r="I5120">
        <v>1197</v>
      </c>
      <c r="J5120" t="s">
        <v>10</v>
      </c>
      <c r="K5120" t="str">
        <f>IF(AND(I5120&gt;600,I5120&lt;=1000),"600-1000CC",IF(AND(I5120&gt;1000,I5120&lt;=2000),"1000-2000CC",IF(AND(I5120&gt;2000,I5120&lt;=3000),"2000-3000CC",IF(AND(I5120&gt;3000,I5120&lt;=4000),"3000-4000CC",IF(AND(I5120&gt;4000,I5120&lt;=5000),"4000-5000CC",IF(AND(I5120&gt;5000,I5120&lt;=6000),"&gt;5000CC"))))))</f>
        <v>1000-2000CC</v>
      </c>
    </row>
    <row r="5121" spans="1:11" x14ac:dyDescent="0.3">
      <c r="A5121">
        <v>2692</v>
      </c>
      <c r="B5121" t="s">
        <v>287</v>
      </c>
      <c r="C5121" s="10">
        <v>1.55</v>
      </c>
      <c r="D5121" s="3">
        <v>58475</v>
      </c>
      <c r="E5121" t="s">
        <v>12</v>
      </c>
      <c r="F5121" t="s">
        <v>8</v>
      </c>
      <c r="G5121" t="s">
        <v>9</v>
      </c>
      <c r="H5121">
        <v>2010</v>
      </c>
      <c r="I5121">
        <v>1197</v>
      </c>
      <c r="J5121" t="s">
        <v>10</v>
      </c>
      <c r="K5121" t="str">
        <f>IF(AND(I5121&gt;600,I5121&lt;=1000),"600-1000CC",IF(AND(I5121&gt;1000,I5121&lt;=2000),"1000-2000CC",IF(AND(I5121&gt;2000,I5121&lt;=3000),"2000-3000CC",IF(AND(I5121&gt;3000,I5121&lt;=4000),"3000-4000CC",IF(AND(I5121&gt;4000,I5121&lt;=5000),"4000-5000CC",IF(AND(I5121&gt;5000,I5121&lt;=6000),"&gt;5000CC"))))))</f>
        <v>1000-2000CC</v>
      </c>
    </row>
    <row r="5122" spans="1:11" x14ac:dyDescent="0.3">
      <c r="A5122">
        <v>287</v>
      </c>
      <c r="B5122" t="s">
        <v>270</v>
      </c>
      <c r="C5122" s="10">
        <v>1.54</v>
      </c>
      <c r="D5122" s="3">
        <v>99673</v>
      </c>
      <c r="E5122" t="s">
        <v>12</v>
      </c>
      <c r="F5122" t="s">
        <v>8</v>
      </c>
      <c r="G5122" t="s">
        <v>75</v>
      </c>
      <c r="H5122">
        <v>2008</v>
      </c>
      <c r="I5122">
        <v>1298</v>
      </c>
      <c r="J5122" t="s">
        <v>10</v>
      </c>
      <c r="K5122" t="str">
        <f>IF(AND(I5122&gt;600,I5122&lt;=1000),"600-1000CC",IF(AND(I5122&gt;1000,I5122&lt;=2000),"1000-2000CC",IF(AND(I5122&gt;2000,I5122&lt;=3000),"2000-3000CC",IF(AND(I5122&gt;3000,I5122&lt;=4000),"3000-4000CC",IF(AND(I5122&gt;4000,I5122&lt;=5000),"4000-5000CC",IF(AND(I5122&gt;5000,I5122&lt;=6000),"&gt;5000CC"))))))</f>
        <v>1000-2000CC</v>
      </c>
    </row>
    <row r="5123" spans="1:11" x14ac:dyDescent="0.3">
      <c r="A5123">
        <v>2686</v>
      </c>
      <c r="B5123" t="s">
        <v>553</v>
      </c>
      <c r="C5123" s="10">
        <v>1.54</v>
      </c>
      <c r="D5123" s="3">
        <v>25347</v>
      </c>
      <c r="E5123" t="s">
        <v>12</v>
      </c>
      <c r="F5123" t="s">
        <v>8</v>
      </c>
      <c r="G5123" t="s">
        <v>9</v>
      </c>
      <c r="H5123">
        <v>2010</v>
      </c>
      <c r="I5123">
        <v>1196</v>
      </c>
      <c r="J5123" t="s">
        <v>61</v>
      </c>
      <c r="K5123" t="str">
        <f>IF(AND(I5123&gt;600,I5123&lt;=1000),"600-1000CC",IF(AND(I5123&gt;1000,I5123&lt;=2000),"1000-2000CC",IF(AND(I5123&gt;2000,I5123&lt;=3000),"2000-3000CC",IF(AND(I5123&gt;3000,I5123&lt;=4000),"3000-4000CC",IF(AND(I5123&gt;4000,I5123&lt;=5000),"4000-5000CC",IF(AND(I5123&gt;5000,I5123&lt;=6000),"&gt;5000CC"))))))</f>
        <v>1000-2000CC</v>
      </c>
    </row>
    <row r="5124" spans="1:11" x14ac:dyDescent="0.3">
      <c r="A5124">
        <v>65</v>
      </c>
      <c r="B5124" t="s">
        <v>74</v>
      </c>
      <c r="C5124" s="10">
        <v>1.53</v>
      </c>
      <c r="D5124" s="3">
        <v>46257</v>
      </c>
      <c r="E5124" t="s">
        <v>12</v>
      </c>
      <c r="F5124" t="s">
        <v>8</v>
      </c>
      <c r="G5124" t="s">
        <v>75</v>
      </c>
      <c r="H5124">
        <v>2008</v>
      </c>
      <c r="I5124">
        <v>998</v>
      </c>
      <c r="J5124" t="s">
        <v>10</v>
      </c>
      <c r="K5124" t="str">
        <f>IF(AND(I5124&gt;600,I5124&lt;=1000),"600-1000CC",IF(AND(I5124&gt;1000,I5124&lt;=2000),"1000-2000CC",IF(AND(I5124&gt;2000,I5124&lt;=3000),"2000-3000CC",IF(AND(I5124&gt;3000,I5124&lt;=4000),"3000-4000CC",IF(AND(I5124&gt;4000,I5124&lt;=5000),"4000-5000CC",IF(AND(I5124&gt;5000,I5124&lt;=6000),"&gt;5000CC"))))))</f>
        <v>600-1000CC</v>
      </c>
    </row>
    <row r="5125" spans="1:11" x14ac:dyDescent="0.3">
      <c r="A5125">
        <v>3801</v>
      </c>
      <c r="B5125" t="s">
        <v>1619</v>
      </c>
      <c r="C5125" s="10">
        <v>1.53</v>
      </c>
      <c r="D5125" s="3">
        <v>22065</v>
      </c>
      <c r="E5125" t="s">
        <v>12</v>
      </c>
      <c r="F5125" t="s">
        <v>8</v>
      </c>
      <c r="G5125" t="s">
        <v>9</v>
      </c>
      <c r="H5125">
        <v>2014</v>
      </c>
      <c r="I5125">
        <v>1248</v>
      </c>
      <c r="J5125" t="s">
        <v>10</v>
      </c>
      <c r="K5125" t="str">
        <f>IF(AND(I5125&gt;600,I5125&lt;=1000),"600-1000CC",IF(AND(I5125&gt;1000,I5125&lt;=2000),"1000-2000CC",IF(AND(I5125&gt;2000,I5125&lt;=3000),"2000-3000CC",IF(AND(I5125&gt;3000,I5125&lt;=4000),"3000-4000CC",IF(AND(I5125&gt;4000,I5125&lt;=5000),"4000-5000CC",IF(AND(I5125&gt;5000,I5125&lt;=6000),"&gt;5000CC"))))))</f>
        <v>1000-2000CC</v>
      </c>
    </row>
    <row r="5126" spans="1:11" x14ac:dyDescent="0.3">
      <c r="A5126">
        <v>4182</v>
      </c>
      <c r="B5126" t="s">
        <v>475</v>
      </c>
      <c r="C5126" s="10">
        <v>1.53</v>
      </c>
      <c r="D5126" s="3">
        <v>76438</v>
      </c>
      <c r="E5126" t="s">
        <v>7</v>
      </c>
      <c r="F5126" t="s">
        <v>8</v>
      </c>
      <c r="G5126" t="s">
        <v>9</v>
      </c>
      <c r="H5126">
        <v>2011</v>
      </c>
      <c r="I5126">
        <v>1956</v>
      </c>
      <c r="J5126" t="s">
        <v>10</v>
      </c>
      <c r="K5126" t="str">
        <f>IF(AND(I5126&gt;600,I5126&lt;=1000),"600-1000CC",IF(AND(I5126&gt;1000,I5126&lt;=2000),"1000-2000CC",IF(AND(I5126&gt;2000,I5126&lt;=3000),"2000-3000CC",IF(AND(I5126&gt;3000,I5126&lt;=4000),"3000-4000CC",IF(AND(I5126&gt;4000,I5126&lt;=5000),"4000-5000CC",IF(AND(I5126&gt;5000,I5126&lt;=6000),"&gt;5000CC"))))))</f>
        <v>1000-2000CC</v>
      </c>
    </row>
    <row r="5127" spans="1:11" x14ac:dyDescent="0.3">
      <c r="A5127">
        <v>3799</v>
      </c>
      <c r="B5127" t="s">
        <v>323</v>
      </c>
      <c r="C5127" s="10">
        <v>1.52</v>
      </c>
      <c r="D5127" s="3">
        <v>55077</v>
      </c>
      <c r="E5127" t="s">
        <v>12</v>
      </c>
      <c r="F5127" t="s">
        <v>8</v>
      </c>
      <c r="G5127" t="s">
        <v>27</v>
      </c>
      <c r="H5127">
        <v>2009</v>
      </c>
      <c r="I5127">
        <v>1497</v>
      </c>
      <c r="J5127" t="s">
        <v>10</v>
      </c>
      <c r="K5127" t="str">
        <f>IF(AND(I5127&gt;600,I5127&lt;=1000),"600-1000CC",IF(AND(I5127&gt;1000,I5127&lt;=2000),"1000-2000CC",IF(AND(I5127&gt;2000,I5127&lt;=3000),"2000-3000CC",IF(AND(I5127&gt;3000,I5127&lt;=4000),"3000-4000CC",IF(AND(I5127&gt;4000,I5127&lt;=5000),"4000-5000CC",IF(AND(I5127&gt;5000,I5127&lt;=6000),"&gt;5000CC"))))))</f>
        <v>1000-2000CC</v>
      </c>
    </row>
    <row r="5128" spans="1:11" x14ac:dyDescent="0.3">
      <c r="A5128">
        <v>4684</v>
      </c>
      <c r="B5128" t="s">
        <v>1032</v>
      </c>
      <c r="C5128" s="10">
        <v>1.52</v>
      </c>
      <c r="D5128" s="3">
        <v>88741</v>
      </c>
      <c r="E5128" t="s">
        <v>7</v>
      </c>
      <c r="F5128" t="s">
        <v>8</v>
      </c>
      <c r="G5128" t="s">
        <v>27</v>
      </c>
      <c r="H5128">
        <v>2014</v>
      </c>
      <c r="I5128">
        <v>1497</v>
      </c>
      <c r="J5128" t="s">
        <v>10</v>
      </c>
      <c r="K5128" t="str">
        <f>IF(AND(I5128&gt;600,I5128&lt;=1000),"600-1000CC",IF(AND(I5128&gt;1000,I5128&lt;=2000),"1000-2000CC",IF(AND(I5128&gt;2000,I5128&lt;=3000),"2000-3000CC",IF(AND(I5128&gt;3000,I5128&lt;=4000),"3000-4000CC",IF(AND(I5128&gt;4000,I5128&lt;=5000),"4000-5000CC",IF(AND(I5128&gt;5000,I5128&lt;=6000),"&gt;5000CC"))))))</f>
        <v>1000-2000CC</v>
      </c>
    </row>
    <row r="5129" spans="1:11" x14ac:dyDescent="0.3">
      <c r="A5129">
        <v>4833</v>
      </c>
      <c r="B5129" t="s">
        <v>249</v>
      </c>
      <c r="C5129" s="7">
        <v>1.52</v>
      </c>
      <c r="D5129" s="3">
        <v>150112</v>
      </c>
      <c r="E5129" t="s">
        <v>7</v>
      </c>
      <c r="F5129" t="s">
        <v>8</v>
      </c>
      <c r="G5129" t="s">
        <v>393</v>
      </c>
      <c r="H5129">
        <v>2009</v>
      </c>
      <c r="I5129">
        <v>1197</v>
      </c>
      <c r="J5129" t="s">
        <v>10</v>
      </c>
      <c r="K5129" t="str">
        <f>IF(AND(I5129&gt;600,I5129&lt;=1000),"600-1000CC",IF(AND(I5129&gt;1000,I5129&lt;=2000),"1000-2000CC",IF(AND(I5129&gt;2000,I5129&lt;=3000),"2000-3000CC",IF(AND(I5129&gt;3000,I5129&lt;=4000),"3000-4000CC",IF(AND(I5129&gt;4000,I5129&lt;=5000),"4000-5000CC",IF(AND(I5129&gt;5000,I5129&lt;=6000),"&gt;5000CC"))))))</f>
        <v>1000-2000CC</v>
      </c>
    </row>
    <row r="5130" spans="1:11" x14ac:dyDescent="0.3">
      <c r="A5130">
        <v>5121</v>
      </c>
      <c r="B5130" t="s">
        <v>548</v>
      </c>
      <c r="C5130" s="10">
        <v>1.52</v>
      </c>
      <c r="D5130" s="3">
        <v>59458</v>
      </c>
      <c r="E5130" t="s">
        <v>12</v>
      </c>
      <c r="F5130" t="s">
        <v>8</v>
      </c>
      <c r="G5130" t="s">
        <v>75</v>
      </c>
      <c r="H5130">
        <v>2009</v>
      </c>
      <c r="I5130">
        <v>1197</v>
      </c>
      <c r="J5130" t="s">
        <v>10</v>
      </c>
      <c r="K5130" t="str">
        <f>IF(AND(I5130&gt;600,I5130&lt;=1000),"600-1000CC",IF(AND(I5130&gt;1000,I5130&lt;=2000),"1000-2000CC",IF(AND(I5130&gt;2000,I5130&lt;=3000),"2000-3000CC",IF(AND(I5130&gt;3000,I5130&lt;=4000),"3000-4000CC",IF(AND(I5130&gt;4000,I5130&lt;=5000),"4000-5000CC",IF(AND(I5130&gt;5000,I5130&lt;=6000),"&gt;5000CC"))))))</f>
        <v>1000-2000CC</v>
      </c>
    </row>
    <row r="5131" spans="1:11" x14ac:dyDescent="0.3">
      <c r="A5131">
        <v>860</v>
      </c>
      <c r="B5131" t="s">
        <v>167</v>
      </c>
      <c r="C5131" s="10">
        <v>1.51</v>
      </c>
      <c r="D5131" s="3">
        <v>80000</v>
      </c>
      <c r="E5131" t="s">
        <v>12</v>
      </c>
      <c r="F5131" t="s">
        <v>8</v>
      </c>
      <c r="G5131" t="s">
        <v>75</v>
      </c>
      <c r="H5131">
        <v>2010</v>
      </c>
      <c r="I5131">
        <v>1197</v>
      </c>
      <c r="J5131" t="s">
        <v>10</v>
      </c>
      <c r="K5131" t="str">
        <f>IF(AND(I5131&gt;600,I5131&lt;=1000),"600-1000CC",IF(AND(I5131&gt;1000,I5131&lt;=2000),"1000-2000CC",IF(AND(I5131&gt;2000,I5131&lt;=3000),"2000-3000CC",IF(AND(I5131&gt;3000,I5131&lt;=4000),"3000-4000CC",IF(AND(I5131&gt;4000,I5131&lt;=5000),"4000-5000CC",IF(AND(I5131&gt;5000,I5131&lt;=6000),"&gt;5000CC"))))))</f>
        <v>1000-2000CC</v>
      </c>
    </row>
    <row r="5132" spans="1:11" x14ac:dyDescent="0.3">
      <c r="A5132">
        <v>3721</v>
      </c>
      <c r="B5132" t="s">
        <v>243</v>
      </c>
      <c r="C5132" s="10">
        <v>1.51</v>
      </c>
      <c r="D5132" s="3">
        <v>112753</v>
      </c>
      <c r="E5132" t="s">
        <v>12</v>
      </c>
      <c r="F5132" t="s">
        <v>8</v>
      </c>
      <c r="G5132" t="s">
        <v>27</v>
      </c>
      <c r="H5132">
        <v>2012</v>
      </c>
      <c r="I5132">
        <v>998</v>
      </c>
      <c r="J5132" t="s">
        <v>10</v>
      </c>
      <c r="K5132" t="str">
        <f>IF(AND(I5132&gt;600,I5132&lt;=1000),"600-1000CC",IF(AND(I5132&gt;1000,I5132&lt;=2000),"1000-2000CC",IF(AND(I5132&gt;2000,I5132&lt;=3000),"2000-3000CC",IF(AND(I5132&gt;3000,I5132&lt;=4000),"3000-4000CC",IF(AND(I5132&gt;4000,I5132&lt;=5000),"4000-5000CC",IF(AND(I5132&gt;5000,I5132&lt;=6000),"&gt;5000CC"))))))</f>
        <v>600-1000CC</v>
      </c>
    </row>
    <row r="5133" spans="1:11" x14ac:dyDescent="0.3">
      <c r="A5133">
        <v>4485</v>
      </c>
      <c r="B5133" t="s">
        <v>167</v>
      </c>
      <c r="C5133" s="10">
        <v>1.51</v>
      </c>
      <c r="D5133" s="3">
        <v>90000</v>
      </c>
      <c r="E5133" t="s">
        <v>12</v>
      </c>
      <c r="F5133" t="s">
        <v>8</v>
      </c>
      <c r="G5133" t="s">
        <v>75</v>
      </c>
      <c r="H5133">
        <v>2012</v>
      </c>
      <c r="I5133">
        <v>998</v>
      </c>
      <c r="J5133" t="s">
        <v>10</v>
      </c>
      <c r="K5133" t="str">
        <f>IF(AND(I5133&gt;600,I5133&lt;=1000),"600-1000CC",IF(AND(I5133&gt;1000,I5133&lt;=2000),"1000-2000CC",IF(AND(I5133&gt;2000,I5133&lt;=3000),"2000-3000CC",IF(AND(I5133&gt;3000,I5133&lt;=4000),"3000-4000CC",IF(AND(I5133&gt;4000,I5133&lt;=5000),"4000-5000CC",IF(AND(I5133&gt;5000,I5133&lt;=6000),"&gt;5000CC"))))))</f>
        <v>600-1000CC</v>
      </c>
    </row>
    <row r="5134" spans="1:11" x14ac:dyDescent="0.3">
      <c r="A5134">
        <v>926</v>
      </c>
      <c r="B5134" t="s">
        <v>682</v>
      </c>
      <c r="C5134" s="10">
        <v>1.5</v>
      </c>
      <c r="D5134" s="3">
        <v>179000</v>
      </c>
      <c r="E5134" t="s">
        <v>12</v>
      </c>
      <c r="F5134" t="s">
        <v>8</v>
      </c>
      <c r="G5134" t="s">
        <v>27</v>
      </c>
      <c r="H5134">
        <v>2009</v>
      </c>
      <c r="I5134">
        <v>4461</v>
      </c>
      <c r="J5134" t="s">
        <v>61</v>
      </c>
      <c r="K5134" t="str">
        <f>IF(AND(I5134&gt;600,I5134&lt;=1000),"600-1000CC",IF(AND(I5134&gt;1000,I5134&lt;=2000),"1000-2000CC",IF(AND(I5134&gt;2000,I5134&lt;=3000),"2000-3000CC",IF(AND(I5134&gt;3000,I5134&lt;=4000),"3000-4000CC",IF(AND(I5134&gt;4000,I5134&lt;=5000),"4000-5000CC",IF(AND(I5134&gt;5000,I5134&lt;=6000),"&gt;5000CC"))))))</f>
        <v>4000-5000CC</v>
      </c>
    </row>
    <row r="5135" spans="1:11" x14ac:dyDescent="0.3">
      <c r="A5135">
        <v>943</v>
      </c>
      <c r="B5135" t="s">
        <v>694</v>
      </c>
      <c r="C5135" s="10">
        <v>1.5</v>
      </c>
      <c r="D5135" s="3">
        <v>60000</v>
      </c>
      <c r="E5135" t="s">
        <v>12</v>
      </c>
      <c r="F5135" t="s">
        <v>8</v>
      </c>
      <c r="G5135" t="s">
        <v>75</v>
      </c>
      <c r="H5135">
        <v>2006</v>
      </c>
      <c r="I5135">
        <v>796</v>
      </c>
      <c r="J5135" t="s">
        <v>10</v>
      </c>
      <c r="K5135" t="str">
        <f>IF(AND(I5135&gt;600,I5135&lt;=1000),"600-1000CC",IF(AND(I5135&gt;1000,I5135&lt;=2000),"1000-2000CC",IF(AND(I5135&gt;2000,I5135&lt;=3000),"2000-3000CC",IF(AND(I5135&gt;3000,I5135&lt;=4000),"3000-4000CC",IF(AND(I5135&gt;4000,I5135&lt;=5000),"4000-5000CC",IF(AND(I5135&gt;5000,I5135&lt;=6000),"&gt;5000CC"))))))</f>
        <v>600-1000CC</v>
      </c>
    </row>
    <row r="5136" spans="1:11" x14ac:dyDescent="0.3">
      <c r="A5136">
        <v>1674</v>
      </c>
      <c r="B5136" t="s">
        <v>950</v>
      </c>
      <c r="C5136" s="10">
        <v>1.5</v>
      </c>
      <c r="D5136" s="3">
        <v>80000</v>
      </c>
      <c r="E5136" t="s">
        <v>7</v>
      </c>
      <c r="F5136" t="s">
        <v>8</v>
      </c>
      <c r="G5136" t="s">
        <v>9</v>
      </c>
      <c r="H5136">
        <v>2010</v>
      </c>
      <c r="I5136">
        <v>1368</v>
      </c>
      <c r="J5136" t="s">
        <v>10</v>
      </c>
      <c r="K5136" t="str">
        <f>IF(AND(I5136&gt;600,I5136&lt;=1000),"600-1000CC",IF(AND(I5136&gt;1000,I5136&lt;=2000),"1000-2000CC",IF(AND(I5136&gt;2000,I5136&lt;=3000),"2000-3000CC",IF(AND(I5136&gt;3000,I5136&lt;=4000),"3000-4000CC",IF(AND(I5136&gt;4000,I5136&lt;=5000),"4000-5000CC",IF(AND(I5136&gt;5000,I5136&lt;=6000),"&gt;5000CC"))))))</f>
        <v>1000-2000CC</v>
      </c>
    </row>
    <row r="5137" spans="1:11" x14ac:dyDescent="0.3">
      <c r="A5137">
        <v>1680</v>
      </c>
      <c r="B5137" t="s">
        <v>955</v>
      </c>
      <c r="C5137" s="10">
        <v>1.5</v>
      </c>
      <c r="D5137" s="3">
        <v>117500</v>
      </c>
      <c r="E5137" t="s">
        <v>7</v>
      </c>
      <c r="F5137" t="s">
        <v>8</v>
      </c>
      <c r="G5137" t="s">
        <v>27</v>
      </c>
      <c r="H5137">
        <v>2010</v>
      </c>
      <c r="I5137">
        <v>1198</v>
      </c>
      <c r="J5137" t="s">
        <v>10</v>
      </c>
      <c r="K5137" t="str">
        <f>IF(AND(I5137&gt;600,I5137&lt;=1000),"600-1000CC",IF(AND(I5137&gt;1000,I5137&lt;=2000),"1000-2000CC",IF(AND(I5137&gt;2000,I5137&lt;=3000),"2000-3000CC",IF(AND(I5137&gt;3000,I5137&lt;=4000),"3000-4000CC",IF(AND(I5137&gt;4000,I5137&lt;=5000),"4000-5000CC",IF(AND(I5137&gt;5000,I5137&lt;=6000),"&gt;5000CC"))))))</f>
        <v>1000-2000CC</v>
      </c>
    </row>
    <row r="5138" spans="1:11" x14ac:dyDescent="0.3">
      <c r="A5138">
        <v>1832</v>
      </c>
      <c r="B5138" t="s">
        <v>564</v>
      </c>
      <c r="C5138" s="10">
        <v>1.5</v>
      </c>
      <c r="D5138" s="3">
        <v>50000</v>
      </c>
      <c r="E5138" t="s">
        <v>12</v>
      </c>
      <c r="F5138" t="s">
        <v>8</v>
      </c>
      <c r="G5138" t="s">
        <v>9</v>
      </c>
      <c r="H5138">
        <v>2005</v>
      </c>
      <c r="I5138">
        <v>998</v>
      </c>
      <c r="J5138" t="s">
        <v>10</v>
      </c>
      <c r="K5138" t="str">
        <f>IF(AND(I5138&gt;600,I5138&lt;=1000),"600-1000CC",IF(AND(I5138&gt;1000,I5138&lt;=2000),"1000-2000CC",IF(AND(I5138&gt;2000,I5138&lt;=3000),"2000-3000CC",IF(AND(I5138&gt;3000,I5138&lt;=4000),"3000-4000CC",IF(AND(I5138&gt;4000,I5138&lt;=5000),"4000-5000CC",IF(AND(I5138&gt;5000,I5138&lt;=6000),"&gt;5000CC"))))))</f>
        <v>600-1000CC</v>
      </c>
    </row>
    <row r="5139" spans="1:11" x14ac:dyDescent="0.3">
      <c r="A5139">
        <v>2019</v>
      </c>
      <c r="B5139" t="s">
        <v>1072</v>
      </c>
      <c r="C5139" s="10">
        <v>1.5</v>
      </c>
      <c r="D5139" s="3">
        <v>100000</v>
      </c>
      <c r="E5139" t="s">
        <v>12</v>
      </c>
      <c r="F5139" t="s">
        <v>8</v>
      </c>
      <c r="G5139" t="s">
        <v>27</v>
      </c>
      <c r="H5139">
        <v>2007</v>
      </c>
      <c r="I5139">
        <v>2835</v>
      </c>
      <c r="J5139" t="s">
        <v>10</v>
      </c>
      <c r="K5139" t="str">
        <f>IF(AND(I5139&gt;600,I5139&lt;=1000),"600-1000CC",IF(AND(I5139&gt;1000,I5139&lt;=2000),"1000-2000CC",IF(AND(I5139&gt;2000,I5139&lt;=3000),"2000-3000CC",IF(AND(I5139&gt;3000,I5139&lt;=4000),"3000-4000CC",IF(AND(I5139&gt;4000,I5139&lt;=5000),"4000-5000CC",IF(AND(I5139&gt;5000,I5139&lt;=6000),"&gt;5000CC"))))))</f>
        <v>2000-3000CC</v>
      </c>
    </row>
    <row r="5140" spans="1:11" x14ac:dyDescent="0.3">
      <c r="A5140">
        <v>2031</v>
      </c>
      <c r="B5140" t="s">
        <v>1077</v>
      </c>
      <c r="C5140" s="10">
        <v>1.5</v>
      </c>
      <c r="D5140" s="3">
        <v>170000</v>
      </c>
      <c r="E5140" t="s">
        <v>7</v>
      </c>
      <c r="F5140" t="s">
        <v>8</v>
      </c>
      <c r="G5140" t="s">
        <v>27</v>
      </c>
      <c r="H5140">
        <v>2007</v>
      </c>
      <c r="I5140">
        <v>1086</v>
      </c>
      <c r="J5140" t="s">
        <v>10</v>
      </c>
      <c r="K5140" t="str">
        <f>IF(AND(I5140&gt;600,I5140&lt;=1000),"600-1000CC",IF(AND(I5140&gt;1000,I5140&lt;=2000),"1000-2000CC",IF(AND(I5140&gt;2000,I5140&lt;=3000),"2000-3000CC",IF(AND(I5140&gt;3000,I5140&lt;=4000),"3000-4000CC",IF(AND(I5140&gt;4000,I5140&lt;=5000),"4000-5000CC",IF(AND(I5140&gt;5000,I5140&lt;=6000),"&gt;5000CC"))))))</f>
        <v>1000-2000CC</v>
      </c>
    </row>
    <row r="5141" spans="1:11" x14ac:dyDescent="0.3">
      <c r="A5141">
        <v>2216</v>
      </c>
      <c r="B5141" t="s">
        <v>713</v>
      </c>
      <c r="C5141" s="10">
        <v>1.5</v>
      </c>
      <c r="D5141" s="3">
        <v>60000</v>
      </c>
      <c r="E5141" t="s">
        <v>12</v>
      </c>
      <c r="F5141" t="s">
        <v>8</v>
      </c>
      <c r="G5141" t="s">
        <v>75</v>
      </c>
      <c r="H5141">
        <v>2007</v>
      </c>
      <c r="I5141">
        <v>1498</v>
      </c>
      <c r="J5141" t="s">
        <v>10</v>
      </c>
      <c r="K5141" t="str">
        <f>IF(AND(I5141&gt;600,I5141&lt;=1000),"600-1000CC",IF(AND(I5141&gt;1000,I5141&lt;=2000),"1000-2000CC",IF(AND(I5141&gt;2000,I5141&lt;=3000),"2000-3000CC",IF(AND(I5141&gt;3000,I5141&lt;=4000),"3000-4000CC",IF(AND(I5141&gt;4000,I5141&lt;=5000),"4000-5000CC",IF(AND(I5141&gt;5000,I5141&lt;=6000),"&gt;5000CC"))))))</f>
        <v>1000-2000CC</v>
      </c>
    </row>
    <row r="5142" spans="1:11" x14ac:dyDescent="0.3">
      <c r="A5142">
        <v>2323</v>
      </c>
      <c r="B5142" t="s">
        <v>1193</v>
      </c>
      <c r="C5142" s="10">
        <v>1.5</v>
      </c>
      <c r="D5142" s="3">
        <v>132000</v>
      </c>
      <c r="E5142" t="s">
        <v>7</v>
      </c>
      <c r="F5142" t="s">
        <v>8</v>
      </c>
      <c r="G5142" t="s">
        <v>9</v>
      </c>
      <c r="H5142">
        <v>2005</v>
      </c>
      <c r="I5142">
        <v>1586</v>
      </c>
      <c r="J5142" t="s">
        <v>10</v>
      </c>
      <c r="K5142" t="str">
        <f>IF(AND(I5142&gt;600,I5142&lt;=1000),"600-1000CC",IF(AND(I5142&gt;1000,I5142&lt;=2000),"1000-2000CC",IF(AND(I5142&gt;2000,I5142&lt;=3000),"2000-3000CC",IF(AND(I5142&gt;3000,I5142&lt;=4000),"3000-4000CC",IF(AND(I5142&gt;4000,I5142&lt;=5000),"4000-5000CC",IF(AND(I5142&gt;5000,I5142&lt;=6000),"&gt;5000CC"))))))</f>
        <v>1000-2000CC</v>
      </c>
    </row>
    <row r="5143" spans="1:11" x14ac:dyDescent="0.3">
      <c r="A5143">
        <v>2448</v>
      </c>
      <c r="B5143" t="s">
        <v>1236</v>
      </c>
      <c r="C5143" s="10">
        <v>1.5</v>
      </c>
      <c r="D5143" s="3">
        <v>88579</v>
      </c>
      <c r="E5143" t="s">
        <v>12</v>
      </c>
      <c r="F5143" t="s">
        <v>8</v>
      </c>
      <c r="G5143" t="s">
        <v>9</v>
      </c>
      <c r="H5143">
        <v>2010</v>
      </c>
      <c r="I5143">
        <v>1248</v>
      </c>
      <c r="J5143" t="s">
        <v>10</v>
      </c>
      <c r="K5143" t="str">
        <f>IF(AND(I5143&gt;600,I5143&lt;=1000),"600-1000CC",IF(AND(I5143&gt;1000,I5143&lt;=2000),"1000-2000CC",IF(AND(I5143&gt;2000,I5143&lt;=3000),"2000-3000CC",IF(AND(I5143&gt;3000,I5143&lt;=4000),"3000-4000CC",IF(AND(I5143&gt;4000,I5143&lt;=5000),"4000-5000CC",IF(AND(I5143&gt;5000,I5143&lt;=6000),"&gt;5000CC"))))))</f>
        <v>1000-2000CC</v>
      </c>
    </row>
    <row r="5144" spans="1:11" x14ac:dyDescent="0.3">
      <c r="A5144">
        <v>2530</v>
      </c>
      <c r="B5144" t="s">
        <v>470</v>
      </c>
      <c r="C5144" s="10">
        <v>1.5</v>
      </c>
      <c r="D5144" s="3">
        <v>40000</v>
      </c>
      <c r="E5144" t="s">
        <v>12</v>
      </c>
      <c r="F5144" t="s">
        <v>8</v>
      </c>
      <c r="G5144" t="s">
        <v>9</v>
      </c>
      <c r="H5144">
        <v>2008</v>
      </c>
      <c r="I5144">
        <v>1591</v>
      </c>
      <c r="J5144" t="s">
        <v>10</v>
      </c>
      <c r="K5144" t="str">
        <f>IF(AND(I5144&gt;600,I5144&lt;=1000),"600-1000CC",IF(AND(I5144&gt;1000,I5144&lt;=2000),"1000-2000CC",IF(AND(I5144&gt;2000,I5144&lt;=3000),"2000-3000CC",IF(AND(I5144&gt;3000,I5144&lt;=4000),"3000-4000CC",IF(AND(I5144&gt;4000,I5144&lt;=5000),"4000-5000CC",IF(AND(I5144&gt;5000,I5144&lt;=6000),"&gt;5000CC"))))))</f>
        <v>1000-2000CC</v>
      </c>
    </row>
    <row r="5145" spans="1:11" x14ac:dyDescent="0.3">
      <c r="A5145">
        <v>2828</v>
      </c>
      <c r="B5145" t="s">
        <v>1033</v>
      </c>
      <c r="C5145" s="10">
        <v>1.5</v>
      </c>
      <c r="D5145" s="3">
        <v>40000</v>
      </c>
      <c r="E5145" t="s">
        <v>12</v>
      </c>
      <c r="F5145" t="s">
        <v>8</v>
      </c>
      <c r="G5145" t="s">
        <v>9</v>
      </c>
      <c r="H5145">
        <v>2010</v>
      </c>
      <c r="I5145">
        <v>1248</v>
      </c>
      <c r="J5145" t="s">
        <v>10</v>
      </c>
      <c r="K5145" t="str">
        <f>IF(AND(I5145&gt;600,I5145&lt;=1000),"600-1000CC",IF(AND(I5145&gt;1000,I5145&lt;=2000),"1000-2000CC",IF(AND(I5145&gt;2000,I5145&lt;=3000),"2000-3000CC",IF(AND(I5145&gt;3000,I5145&lt;=4000),"3000-4000CC",IF(AND(I5145&gt;4000,I5145&lt;=5000),"4000-5000CC",IF(AND(I5145&gt;5000,I5145&lt;=6000),"&gt;5000CC"))))))</f>
        <v>1000-2000CC</v>
      </c>
    </row>
    <row r="5146" spans="1:11" x14ac:dyDescent="0.3">
      <c r="A5146">
        <v>3108</v>
      </c>
      <c r="B5146" t="s">
        <v>247</v>
      </c>
      <c r="C5146" s="10">
        <v>1.5</v>
      </c>
      <c r="D5146" s="3">
        <v>50000</v>
      </c>
      <c r="E5146" t="s">
        <v>12</v>
      </c>
      <c r="F5146" t="s">
        <v>8</v>
      </c>
      <c r="G5146" t="s">
        <v>9</v>
      </c>
      <c r="H5146">
        <v>2009</v>
      </c>
      <c r="I5146">
        <v>2143</v>
      </c>
      <c r="J5146" t="s">
        <v>10</v>
      </c>
      <c r="K5146" t="str">
        <f>IF(AND(I5146&gt;600,I5146&lt;=1000),"600-1000CC",IF(AND(I5146&gt;1000,I5146&lt;=2000),"1000-2000CC",IF(AND(I5146&gt;2000,I5146&lt;=3000),"2000-3000CC",IF(AND(I5146&gt;3000,I5146&lt;=4000),"3000-4000CC",IF(AND(I5146&gt;4000,I5146&lt;=5000),"4000-5000CC",IF(AND(I5146&gt;5000,I5146&lt;=6000),"&gt;5000CC"))))))</f>
        <v>2000-3000CC</v>
      </c>
    </row>
    <row r="5147" spans="1:11" x14ac:dyDescent="0.3">
      <c r="A5147">
        <v>3367</v>
      </c>
      <c r="B5147" t="s">
        <v>1505</v>
      </c>
      <c r="C5147" s="10">
        <v>1.5</v>
      </c>
      <c r="D5147" s="3">
        <v>120000</v>
      </c>
      <c r="E5147" t="s">
        <v>7</v>
      </c>
      <c r="F5147" t="s">
        <v>8</v>
      </c>
      <c r="G5147" t="s">
        <v>27</v>
      </c>
      <c r="H5147">
        <v>2007</v>
      </c>
      <c r="I5147">
        <v>2179</v>
      </c>
      <c r="J5147" t="s">
        <v>10</v>
      </c>
      <c r="K5147" t="str">
        <f>IF(AND(I5147&gt;600,I5147&lt;=1000),"600-1000CC",IF(AND(I5147&gt;1000,I5147&lt;=2000),"1000-2000CC",IF(AND(I5147&gt;2000,I5147&lt;=3000),"2000-3000CC",IF(AND(I5147&gt;3000,I5147&lt;=4000),"3000-4000CC",IF(AND(I5147&gt;4000,I5147&lt;=5000),"4000-5000CC",IF(AND(I5147&gt;5000,I5147&lt;=6000),"&gt;5000CC"))))))</f>
        <v>2000-3000CC</v>
      </c>
    </row>
    <row r="5148" spans="1:11" x14ac:dyDescent="0.3">
      <c r="A5148">
        <v>3572</v>
      </c>
      <c r="B5148" t="s">
        <v>167</v>
      </c>
      <c r="C5148" s="10">
        <v>1.5</v>
      </c>
      <c r="D5148" s="3">
        <v>65000</v>
      </c>
      <c r="E5148" t="s">
        <v>12</v>
      </c>
      <c r="F5148" t="s">
        <v>8</v>
      </c>
      <c r="G5148" t="s">
        <v>27</v>
      </c>
      <c r="H5148">
        <v>2009</v>
      </c>
      <c r="I5148">
        <v>1198</v>
      </c>
      <c r="J5148" t="s">
        <v>10</v>
      </c>
      <c r="K5148" t="str">
        <f>IF(AND(I5148&gt;600,I5148&lt;=1000),"600-1000CC",IF(AND(I5148&gt;1000,I5148&lt;=2000),"1000-2000CC",IF(AND(I5148&gt;2000,I5148&lt;=3000),"2000-3000CC",IF(AND(I5148&gt;3000,I5148&lt;=4000),"3000-4000CC",IF(AND(I5148&gt;4000,I5148&lt;=5000),"4000-5000CC",IF(AND(I5148&gt;5000,I5148&lt;=6000),"&gt;5000CC"))))))</f>
        <v>1000-2000CC</v>
      </c>
    </row>
    <row r="5149" spans="1:11" x14ac:dyDescent="0.3">
      <c r="A5149">
        <v>3673</v>
      </c>
      <c r="B5149" t="s">
        <v>247</v>
      </c>
      <c r="C5149" s="10">
        <v>1.5</v>
      </c>
      <c r="D5149" s="3">
        <v>110000</v>
      </c>
      <c r="E5149" t="s">
        <v>12</v>
      </c>
      <c r="F5149" t="s">
        <v>8</v>
      </c>
      <c r="G5149" t="s">
        <v>75</v>
      </c>
      <c r="H5149">
        <v>2012</v>
      </c>
      <c r="I5149">
        <v>796</v>
      </c>
      <c r="J5149" t="s">
        <v>10</v>
      </c>
      <c r="K5149" t="str">
        <f>IF(AND(I5149&gt;600,I5149&lt;=1000),"600-1000CC",IF(AND(I5149&gt;1000,I5149&lt;=2000),"1000-2000CC",IF(AND(I5149&gt;2000,I5149&lt;=3000),"2000-3000CC",IF(AND(I5149&gt;3000,I5149&lt;=4000),"3000-4000CC",IF(AND(I5149&gt;4000,I5149&lt;=5000),"4000-5000CC",IF(AND(I5149&gt;5000,I5149&lt;=6000),"&gt;5000CC"))))))</f>
        <v>600-1000CC</v>
      </c>
    </row>
    <row r="5150" spans="1:11" x14ac:dyDescent="0.3">
      <c r="A5150">
        <v>3697</v>
      </c>
      <c r="B5150" t="s">
        <v>1590</v>
      </c>
      <c r="C5150" s="10">
        <v>1.5</v>
      </c>
      <c r="D5150" s="3">
        <v>110000</v>
      </c>
      <c r="E5150" t="s">
        <v>12</v>
      </c>
      <c r="F5150" t="s">
        <v>8</v>
      </c>
      <c r="G5150" t="s">
        <v>27</v>
      </c>
      <c r="H5150">
        <v>2009</v>
      </c>
      <c r="I5150">
        <v>2487</v>
      </c>
      <c r="J5150" t="s">
        <v>10</v>
      </c>
      <c r="K5150" t="str">
        <f>IF(AND(I5150&gt;600,I5150&lt;=1000),"600-1000CC",IF(AND(I5150&gt;1000,I5150&lt;=2000),"1000-2000CC",IF(AND(I5150&gt;2000,I5150&lt;=3000),"2000-3000CC",IF(AND(I5150&gt;3000,I5150&lt;=4000),"3000-4000CC",IF(AND(I5150&gt;4000,I5150&lt;=5000),"4000-5000CC",IF(AND(I5150&gt;5000,I5150&lt;=6000),"&gt;5000CC"))))))</f>
        <v>2000-3000CC</v>
      </c>
    </row>
    <row r="5151" spans="1:11" x14ac:dyDescent="0.3">
      <c r="A5151">
        <v>3892</v>
      </c>
      <c r="B5151" t="s">
        <v>1649</v>
      </c>
      <c r="C5151" s="10">
        <v>1.5</v>
      </c>
      <c r="D5151" s="3">
        <v>80000</v>
      </c>
      <c r="E5151" t="s">
        <v>12</v>
      </c>
      <c r="F5151" t="s">
        <v>8</v>
      </c>
      <c r="G5151" t="s">
        <v>27</v>
      </c>
      <c r="H5151">
        <v>2010</v>
      </c>
      <c r="I5151">
        <v>1999</v>
      </c>
      <c r="J5151" t="s">
        <v>10</v>
      </c>
      <c r="K5151" t="str">
        <f>IF(AND(I5151&gt;600,I5151&lt;=1000),"600-1000CC",IF(AND(I5151&gt;1000,I5151&lt;=2000),"1000-2000CC",IF(AND(I5151&gt;2000,I5151&lt;=3000),"2000-3000CC",IF(AND(I5151&gt;3000,I5151&lt;=4000),"3000-4000CC",IF(AND(I5151&gt;4000,I5151&lt;=5000),"4000-5000CC",IF(AND(I5151&gt;5000,I5151&lt;=6000),"&gt;5000CC"))))))</f>
        <v>1000-2000CC</v>
      </c>
    </row>
    <row r="5152" spans="1:11" x14ac:dyDescent="0.3">
      <c r="A5152">
        <v>4063</v>
      </c>
      <c r="B5152" t="s">
        <v>302</v>
      </c>
      <c r="C5152" s="10">
        <v>1.5</v>
      </c>
      <c r="D5152" s="3">
        <v>72380</v>
      </c>
      <c r="E5152" t="s">
        <v>12</v>
      </c>
      <c r="F5152" t="s">
        <v>8</v>
      </c>
      <c r="G5152" t="s">
        <v>27</v>
      </c>
      <c r="H5152">
        <v>2010</v>
      </c>
      <c r="I5152">
        <v>998</v>
      </c>
      <c r="J5152" t="s">
        <v>10</v>
      </c>
      <c r="K5152" t="str">
        <f>IF(AND(I5152&gt;600,I5152&lt;=1000),"600-1000CC",IF(AND(I5152&gt;1000,I5152&lt;=2000),"1000-2000CC",IF(AND(I5152&gt;2000,I5152&lt;=3000),"2000-3000CC",IF(AND(I5152&gt;3000,I5152&lt;=4000),"3000-4000CC",IF(AND(I5152&gt;4000,I5152&lt;=5000),"4000-5000CC",IF(AND(I5152&gt;5000,I5152&lt;=6000),"&gt;5000CC"))))))</f>
        <v>600-1000CC</v>
      </c>
    </row>
    <row r="5153" spans="1:11" x14ac:dyDescent="0.3">
      <c r="A5153">
        <v>4472</v>
      </c>
      <c r="B5153" t="s">
        <v>1749</v>
      </c>
      <c r="C5153" s="10">
        <v>1.5</v>
      </c>
      <c r="D5153" s="3">
        <v>120000</v>
      </c>
      <c r="E5153" t="s">
        <v>7</v>
      </c>
      <c r="F5153" t="s">
        <v>8</v>
      </c>
      <c r="G5153" t="s">
        <v>9</v>
      </c>
      <c r="H5153">
        <v>2011</v>
      </c>
      <c r="I5153">
        <v>1248</v>
      </c>
      <c r="J5153" t="s">
        <v>10</v>
      </c>
      <c r="K5153" t="str">
        <f>IF(AND(I5153&gt;600,I5153&lt;=1000),"600-1000CC",IF(AND(I5153&gt;1000,I5153&lt;=2000),"1000-2000CC",IF(AND(I5153&gt;2000,I5153&lt;=3000),"2000-3000CC",IF(AND(I5153&gt;3000,I5153&lt;=4000),"3000-4000CC",IF(AND(I5153&gt;4000,I5153&lt;=5000),"4000-5000CC",IF(AND(I5153&gt;5000,I5153&lt;=6000),"&gt;5000CC"))))))</f>
        <v>1000-2000CC</v>
      </c>
    </row>
    <row r="5154" spans="1:11" x14ac:dyDescent="0.3">
      <c r="A5154">
        <v>4657</v>
      </c>
      <c r="B5154" t="s">
        <v>1785</v>
      </c>
      <c r="C5154" s="10">
        <v>1.5</v>
      </c>
      <c r="D5154" s="3">
        <v>120000</v>
      </c>
      <c r="E5154" t="s">
        <v>242</v>
      </c>
      <c r="F5154" t="s">
        <v>8</v>
      </c>
      <c r="G5154" t="s">
        <v>27</v>
      </c>
      <c r="H5154">
        <v>2012</v>
      </c>
      <c r="I5154">
        <v>1248</v>
      </c>
      <c r="J5154" t="s">
        <v>10</v>
      </c>
      <c r="K5154" t="str">
        <f>IF(AND(I5154&gt;600,I5154&lt;=1000),"600-1000CC",IF(AND(I5154&gt;1000,I5154&lt;=2000),"1000-2000CC",IF(AND(I5154&gt;2000,I5154&lt;=3000),"2000-3000CC",IF(AND(I5154&gt;3000,I5154&lt;=4000),"3000-4000CC",IF(AND(I5154&gt;4000,I5154&lt;=5000),"4000-5000CC",IF(AND(I5154&gt;5000,I5154&lt;=6000),"&gt;5000CC"))))))</f>
        <v>1000-2000CC</v>
      </c>
    </row>
    <row r="5155" spans="1:11" x14ac:dyDescent="0.3">
      <c r="A5155">
        <v>4965</v>
      </c>
      <c r="B5155" t="s">
        <v>1836</v>
      </c>
      <c r="C5155" s="10">
        <v>1.5</v>
      </c>
      <c r="D5155" s="3">
        <v>40493</v>
      </c>
      <c r="E5155" t="s">
        <v>7</v>
      </c>
      <c r="F5155" t="s">
        <v>8</v>
      </c>
      <c r="G5155" t="s">
        <v>9</v>
      </c>
      <c r="H5155">
        <v>2011</v>
      </c>
      <c r="I5155">
        <v>1461</v>
      </c>
      <c r="J5155" t="s">
        <v>10</v>
      </c>
      <c r="K5155" t="str">
        <f>IF(AND(I5155&gt;600,I5155&lt;=1000),"600-1000CC",IF(AND(I5155&gt;1000,I5155&lt;=2000),"1000-2000CC",IF(AND(I5155&gt;2000,I5155&lt;=3000),"2000-3000CC",IF(AND(I5155&gt;3000,I5155&lt;=4000),"3000-4000CC",IF(AND(I5155&gt;4000,I5155&lt;=5000),"4000-5000CC",IF(AND(I5155&gt;5000,I5155&lt;=6000),"&gt;5000CC"))))))</f>
        <v>1000-2000CC</v>
      </c>
    </row>
    <row r="5156" spans="1:11" x14ac:dyDescent="0.3">
      <c r="A5156">
        <v>5236</v>
      </c>
      <c r="B5156" t="s">
        <v>1433</v>
      </c>
      <c r="C5156" s="10">
        <v>1.5</v>
      </c>
      <c r="D5156" s="3">
        <v>80000</v>
      </c>
      <c r="E5156" t="s">
        <v>7</v>
      </c>
      <c r="F5156" t="s">
        <v>8</v>
      </c>
      <c r="G5156" t="s">
        <v>75</v>
      </c>
      <c r="H5156">
        <v>2012</v>
      </c>
      <c r="I5156">
        <v>1595</v>
      </c>
      <c r="J5156" t="s">
        <v>10</v>
      </c>
      <c r="K5156" t="str">
        <f>IF(AND(I5156&gt;600,I5156&lt;=1000),"600-1000CC",IF(AND(I5156&gt;1000,I5156&lt;=2000),"1000-2000CC",IF(AND(I5156&gt;2000,I5156&lt;=3000),"2000-3000CC",IF(AND(I5156&gt;3000,I5156&lt;=4000),"3000-4000CC",IF(AND(I5156&gt;4000,I5156&lt;=5000),"4000-5000CC",IF(AND(I5156&gt;5000,I5156&lt;=6000),"&gt;5000CC"))))))</f>
        <v>1000-2000CC</v>
      </c>
    </row>
    <row r="5157" spans="1:11" x14ac:dyDescent="0.3">
      <c r="A5157">
        <v>5307</v>
      </c>
      <c r="B5157" t="s">
        <v>1884</v>
      </c>
      <c r="C5157" s="10">
        <v>1.5</v>
      </c>
      <c r="D5157" s="3">
        <v>60000</v>
      </c>
      <c r="E5157" t="s">
        <v>12</v>
      </c>
      <c r="F5157" t="s">
        <v>8</v>
      </c>
      <c r="G5157" t="s">
        <v>27</v>
      </c>
      <c r="H5157">
        <v>2011</v>
      </c>
      <c r="I5157">
        <v>936</v>
      </c>
      <c r="J5157" t="s">
        <v>10</v>
      </c>
      <c r="K5157" t="str">
        <f>IF(AND(I5157&gt;600,I5157&lt;=1000),"600-1000CC",IF(AND(I5157&gt;1000,I5157&lt;=2000),"1000-2000CC",IF(AND(I5157&gt;2000,I5157&lt;=3000),"2000-3000CC",IF(AND(I5157&gt;3000,I5157&lt;=4000),"3000-4000CC",IF(AND(I5157&gt;4000,I5157&lt;=5000),"4000-5000CC",IF(AND(I5157&gt;5000,I5157&lt;=6000),"&gt;5000CC"))))))</f>
        <v>600-1000CC</v>
      </c>
    </row>
    <row r="5158" spans="1:11" x14ac:dyDescent="0.3">
      <c r="A5158">
        <v>5333</v>
      </c>
      <c r="B5158" t="s">
        <v>167</v>
      </c>
      <c r="C5158" s="10">
        <v>1.5</v>
      </c>
      <c r="D5158" s="3">
        <v>100000</v>
      </c>
      <c r="E5158" t="s">
        <v>12</v>
      </c>
      <c r="F5158" t="s">
        <v>8</v>
      </c>
      <c r="G5158" t="s">
        <v>9</v>
      </c>
      <c r="H5158">
        <v>2010</v>
      </c>
      <c r="I5158">
        <v>2494</v>
      </c>
      <c r="J5158" t="s">
        <v>10</v>
      </c>
      <c r="K5158" t="str">
        <f>IF(AND(I5158&gt;600,I5158&lt;=1000),"600-1000CC",IF(AND(I5158&gt;1000,I5158&lt;=2000),"1000-2000CC",IF(AND(I5158&gt;2000,I5158&lt;=3000),"2000-3000CC",IF(AND(I5158&gt;3000,I5158&lt;=4000),"3000-4000CC",IF(AND(I5158&gt;4000,I5158&lt;=5000),"4000-5000CC",IF(AND(I5158&gt;5000,I5158&lt;=6000),"&gt;5000CC"))))))</f>
        <v>2000-3000CC</v>
      </c>
    </row>
    <row r="5159" spans="1:11" x14ac:dyDescent="0.3">
      <c r="A5159">
        <v>5361</v>
      </c>
      <c r="B5159" t="s">
        <v>684</v>
      </c>
      <c r="C5159" s="10">
        <v>1.5</v>
      </c>
      <c r="D5159" s="3">
        <v>90000</v>
      </c>
      <c r="E5159" t="s">
        <v>12</v>
      </c>
      <c r="F5159" t="s">
        <v>8</v>
      </c>
      <c r="G5159" t="s">
        <v>27</v>
      </c>
      <c r="H5159">
        <v>2006</v>
      </c>
      <c r="I5159">
        <v>2993</v>
      </c>
      <c r="J5159" t="s">
        <v>10</v>
      </c>
      <c r="K5159" t="str">
        <f>IF(AND(I5159&gt;600,I5159&lt;=1000),"600-1000CC",IF(AND(I5159&gt;1000,I5159&lt;=2000),"1000-2000CC",IF(AND(I5159&gt;2000,I5159&lt;=3000),"2000-3000CC",IF(AND(I5159&gt;3000,I5159&lt;=4000),"3000-4000CC",IF(AND(I5159&gt;4000,I5159&lt;=5000),"4000-5000CC",IF(AND(I5159&gt;5000,I5159&lt;=6000),"&gt;5000CC"))))))</f>
        <v>2000-3000CC</v>
      </c>
    </row>
    <row r="5160" spans="1:11" x14ac:dyDescent="0.3">
      <c r="A5160">
        <v>5364</v>
      </c>
      <c r="B5160" t="s">
        <v>356</v>
      </c>
      <c r="C5160" s="10">
        <v>1.5</v>
      </c>
      <c r="D5160" s="3">
        <v>70000</v>
      </c>
      <c r="E5160" t="s">
        <v>12</v>
      </c>
      <c r="F5160" t="s">
        <v>8</v>
      </c>
      <c r="G5160" t="s">
        <v>75</v>
      </c>
      <c r="H5160">
        <v>2008</v>
      </c>
      <c r="I5160">
        <v>3498</v>
      </c>
      <c r="J5160" t="s">
        <v>127</v>
      </c>
      <c r="K5160" t="str">
        <f>IF(AND(I5160&gt;600,I5160&lt;=1000),"600-1000CC",IF(AND(I5160&gt;1000,I5160&lt;=2000),"1000-2000CC",IF(AND(I5160&gt;2000,I5160&lt;=3000),"2000-3000CC",IF(AND(I5160&gt;3000,I5160&lt;=4000),"3000-4000CC",IF(AND(I5160&gt;4000,I5160&lt;=5000),"4000-5000CC",IF(AND(I5160&gt;5000,I5160&lt;=6000),"&gt;5000CC"))))))</f>
        <v>3000-4000CC</v>
      </c>
    </row>
    <row r="5161" spans="1:11" x14ac:dyDescent="0.3">
      <c r="A5161">
        <v>5412</v>
      </c>
      <c r="B5161" t="s">
        <v>448</v>
      </c>
      <c r="C5161" s="10">
        <v>1.5</v>
      </c>
      <c r="D5161" s="3">
        <v>70000</v>
      </c>
      <c r="E5161" t="s">
        <v>12</v>
      </c>
      <c r="F5161" t="s">
        <v>8</v>
      </c>
      <c r="G5161" t="s">
        <v>9</v>
      </c>
      <c r="H5161">
        <v>2010</v>
      </c>
      <c r="I5161">
        <v>1497</v>
      </c>
      <c r="J5161" t="s">
        <v>10</v>
      </c>
      <c r="K5161" t="str">
        <f>IF(AND(I5161&gt;600,I5161&lt;=1000),"600-1000CC",IF(AND(I5161&gt;1000,I5161&lt;=2000),"1000-2000CC",IF(AND(I5161&gt;2000,I5161&lt;=3000),"2000-3000CC",IF(AND(I5161&gt;3000,I5161&lt;=4000),"3000-4000CC",IF(AND(I5161&gt;4000,I5161&lt;=5000),"4000-5000CC",IF(AND(I5161&gt;5000,I5161&lt;=6000),"&gt;5000CC"))))))</f>
        <v>1000-2000CC</v>
      </c>
    </row>
    <row r="5162" spans="1:11" x14ac:dyDescent="0.3">
      <c r="A5162">
        <v>2272</v>
      </c>
      <c r="B5162" t="s">
        <v>1172</v>
      </c>
      <c r="C5162" s="10">
        <v>1.49</v>
      </c>
      <c r="D5162" s="3">
        <v>70000</v>
      </c>
      <c r="E5162" t="s">
        <v>12</v>
      </c>
      <c r="F5162" t="s">
        <v>8</v>
      </c>
      <c r="G5162" t="s">
        <v>27</v>
      </c>
      <c r="H5162">
        <v>2007</v>
      </c>
      <c r="I5162">
        <v>1582</v>
      </c>
      <c r="J5162" t="s">
        <v>10</v>
      </c>
      <c r="K5162" t="str">
        <f>IF(AND(I5162&gt;600,I5162&lt;=1000),"600-1000CC",IF(AND(I5162&gt;1000,I5162&lt;=2000),"1000-2000CC",IF(AND(I5162&gt;2000,I5162&lt;=3000),"2000-3000CC",IF(AND(I5162&gt;3000,I5162&lt;=4000),"3000-4000CC",IF(AND(I5162&gt;4000,I5162&lt;=5000),"4000-5000CC",IF(AND(I5162&gt;5000,I5162&lt;=6000),"&gt;5000CC"))))))</f>
        <v>1000-2000CC</v>
      </c>
    </row>
    <row r="5163" spans="1:11" x14ac:dyDescent="0.3">
      <c r="A5163">
        <v>3185</v>
      </c>
      <c r="B5163" t="s">
        <v>744</v>
      </c>
      <c r="C5163" s="10">
        <v>1.49</v>
      </c>
      <c r="D5163" s="3">
        <v>21046</v>
      </c>
      <c r="E5163" t="s">
        <v>12</v>
      </c>
      <c r="F5163" t="s">
        <v>8</v>
      </c>
      <c r="G5163" t="s">
        <v>9</v>
      </c>
      <c r="H5163">
        <v>2009</v>
      </c>
      <c r="I5163">
        <v>1364</v>
      </c>
      <c r="J5163" t="s">
        <v>10</v>
      </c>
      <c r="K5163" t="str">
        <f>IF(AND(I5163&gt;600,I5163&lt;=1000),"600-1000CC",IF(AND(I5163&gt;1000,I5163&lt;=2000),"1000-2000CC",IF(AND(I5163&gt;2000,I5163&lt;=3000),"2000-3000CC",IF(AND(I5163&gt;3000,I5163&lt;=4000),"3000-4000CC",IF(AND(I5163&gt;4000,I5163&lt;=5000),"4000-5000CC",IF(AND(I5163&gt;5000,I5163&lt;=6000),"&gt;5000CC"))))))</f>
        <v>1000-2000CC</v>
      </c>
    </row>
    <row r="5164" spans="1:11" x14ac:dyDescent="0.3">
      <c r="A5164">
        <v>3407</v>
      </c>
      <c r="B5164" t="s">
        <v>1519</v>
      </c>
      <c r="C5164" s="10">
        <v>1.48</v>
      </c>
      <c r="D5164" s="3">
        <v>163043</v>
      </c>
      <c r="E5164" t="s">
        <v>7</v>
      </c>
      <c r="F5164" t="s">
        <v>8</v>
      </c>
      <c r="G5164" t="s">
        <v>75</v>
      </c>
      <c r="H5164">
        <v>2009</v>
      </c>
      <c r="I5164">
        <v>1248</v>
      </c>
      <c r="J5164" t="s">
        <v>10</v>
      </c>
      <c r="K5164" t="str">
        <f>IF(AND(I5164&gt;600,I5164&lt;=1000),"600-1000CC",IF(AND(I5164&gt;1000,I5164&lt;=2000),"1000-2000CC",IF(AND(I5164&gt;2000,I5164&lt;=3000),"2000-3000CC",IF(AND(I5164&gt;3000,I5164&lt;=4000),"3000-4000CC",IF(AND(I5164&gt;4000,I5164&lt;=5000),"4000-5000CC",IF(AND(I5164&gt;5000,I5164&lt;=6000),"&gt;5000CC"))))))</f>
        <v>1000-2000CC</v>
      </c>
    </row>
    <row r="5165" spans="1:11" x14ac:dyDescent="0.3">
      <c r="A5165">
        <v>4976</v>
      </c>
      <c r="B5165" t="s">
        <v>495</v>
      </c>
      <c r="C5165" s="10">
        <v>1.48</v>
      </c>
      <c r="D5165" s="3">
        <v>116328</v>
      </c>
      <c r="E5165" t="s">
        <v>242</v>
      </c>
      <c r="F5165" t="s">
        <v>8</v>
      </c>
      <c r="G5165" t="s">
        <v>75</v>
      </c>
      <c r="H5165">
        <v>2010</v>
      </c>
      <c r="I5165">
        <v>998</v>
      </c>
      <c r="J5165" t="s">
        <v>10</v>
      </c>
      <c r="K5165" t="str">
        <f>IF(AND(I5165&gt;600,I5165&lt;=1000),"600-1000CC",IF(AND(I5165&gt;1000,I5165&lt;=2000),"1000-2000CC",IF(AND(I5165&gt;2000,I5165&lt;=3000),"2000-3000CC",IF(AND(I5165&gt;3000,I5165&lt;=4000),"3000-4000CC",IF(AND(I5165&gt;4000,I5165&lt;=5000),"4000-5000CC",IF(AND(I5165&gt;5000,I5165&lt;=6000),"&gt;5000CC"))))))</f>
        <v>600-1000CC</v>
      </c>
    </row>
    <row r="5166" spans="1:11" x14ac:dyDescent="0.3">
      <c r="A5166">
        <v>4869</v>
      </c>
      <c r="B5166" t="s">
        <v>548</v>
      </c>
      <c r="C5166" s="10">
        <v>1.47</v>
      </c>
      <c r="D5166" s="3">
        <v>89657</v>
      </c>
      <c r="E5166" t="s">
        <v>12</v>
      </c>
      <c r="F5166" t="s">
        <v>8</v>
      </c>
      <c r="G5166" t="s">
        <v>9</v>
      </c>
      <c r="H5166">
        <v>2008</v>
      </c>
      <c r="I5166">
        <v>1199</v>
      </c>
      <c r="J5166" t="s">
        <v>53</v>
      </c>
      <c r="K5166" t="str">
        <f>IF(AND(I5166&gt;600,I5166&lt;=1000),"600-1000CC",IF(AND(I5166&gt;1000,I5166&lt;=2000),"1000-2000CC",IF(AND(I5166&gt;2000,I5166&lt;=3000),"2000-3000CC",IF(AND(I5166&gt;3000,I5166&lt;=4000),"3000-4000CC",IF(AND(I5166&gt;4000,I5166&lt;=5000),"4000-5000CC",IF(AND(I5166&gt;5000,I5166&lt;=6000),"&gt;5000CC"))))))</f>
        <v>1000-2000CC</v>
      </c>
    </row>
    <row r="5167" spans="1:11" x14ac:dyDescent="0.3">
      <c r="A5167">
        <v>2703</v>
      </c>
      <c r="B5167" t="s">
        <v>1320</v>
      </c>
      <c r="C5167" s="10">
        <v>1.46</v>
      </c>
      <c r="D5167" s="3">
        <v>53755</v>
      </c>
      <c r="E5167" t="s">
        <v>12</v>
      </c>
      <c r="F5167" t="s">
        <v>8</v>
      </c>
      <c r="G5167" t="s">
        <v>9</v>
      </c>
      <c r="H5167">
        <v>2008</v>
      </c>
      <c r="I5167">
        <v>1591</v>
      </c>
      <c r="J5167" t="s">
        <v>10</v>
      </c>
      <c r="K5167" t="str">
        <f>IF(AND(I5167&gt;600,I5167&lt;=1000),"600-1000CC",IF(AND(I5167&gt;1000,I5167&lt;=2000),"1000-2000CC",IF(AND(I5167&gt;2000,I5167&lt;=3000),"2000-3000CC",IF(AND(I5167&gt;3000,I5167&lt;=4000),"3000-4000CC",IF(AND(I5167&gt;4000,I5167&lt;=5000),"4000-5000CC",IF(AND(I5167&gt;5000,I5167&lt;=6000),"&gt;5000CC"))))))</f>
        <v>1000-2000CC</v>
      </c>
    </row>
    <row r="5168" spans="1:11" x14ac:dyDescent="0.3">
      <c r="A5168">
        <v>4725</v>
      </c>
      <c r="B5168" t="s">
        <v>46</v>
      </c>
      <c r="C5168" s="10">
        <v>1.46</v>
      </c>
      <c r="D5168" s="3">
        <v>269930</v>
      </c>
      <c r="E5168" t="s">
        <v>12</v>
      </c>
      <c r="F5168" t="s">
        <v>8</v>
      </c>
      <c r="G5168" t="s">
        <v>9</v>
      </c>
      <c r="H5168">
        <v>2014</v>
      </c>
      <c r="I5168">
        <v>814</v>
      </c>
      <c r="J5168" t="s">
        <v>10</v>
      </c>
      <c r="K5168" t="str">
        <f>IF(AND(I5168&gt;600,I5168&lt;=1000),"600-1000CC",IF(AND(I5168&gt;1000,I5168&lt;=2000),"1000-2000CC",IF(AND(I5168&gt;2000,I5168&lt;=3000),"2000-3000CC",IF(AND(I5168&gt;3000,I5168&lt;=4000),"3000-4000CC",IF(AND(I5168&gt;4000,I5168&lt;=5000),"4000-5000CC",IF(AND(I5168&gt;5000,I5168&lt;=6000),"&gt;5000CC"))))))</f>
        <v>600-1000CC</v>
      </c>
    </row>
    <row r="5169" spans="1:11" x14ac:dyDescent="0.3">
      <c r="A5169">
        <v>687</v>
      </c>
      <c r="B5169" t="s">
        <v>553</v>
      </c>
      <c r="C5169" s="10">
        <v>1.45</v>
      </c>
      <c r="D5169" s="3">
        <v>41000</v>
      </c>
      <c r="E5169" t="s">
        <v>12</v>
      </c>
      <c r="F5169" t="s">
        <v>8</v>
      </c>
      <c r="G5169" t="s">
        <v>9</v>
      </c>
      <c r="H5169">
        <v>2008</v>
      </c>
      <c r="I5169">
        <v>1968</v>
      </c>
      <c r="J5169" t="s">
        <v>10</v>
      </c>
      <c r="K5169" t="str">
        <f>IF(AND(I5169&gt;600,I5169&lt;=1000),"600-1000CC",IF(AND(I5169&gt;1000,I5169&lt;=2000),"1000-2000CC",IF(AND(I5169&gt;2000,I5169&lt;=3000),"2000-3000CC",IF(AND(I5169&gt;3000,I5169&lt;=4000),"3000-4000CC",IF(AND(I5169&gt;4000,I5169&lt;=5000),"4000-5000CC",IF(AND(I5169&gt;5000,I5169&lt;=6000),"&gt;5000CC"))))))</f>
        <v>1000-2000CC</v>
      </c>
    </row>
    <row r="5170" spans="1:11" x14ac:dyDescent="0.3">
      <c r="A5170">
        <v>3828</v>
      </c>
      <c r="B5170" t="s">
        <v>1089</v>
      </c>
      <c r="C5170" s="10">
        <v>1.45</v>
      </c>
      <c r="D5170" s="3">
        <v>30000</v>
      </c>
      <c r="E5170" t="s">
        <v>12</v>
      </c>
      <c r="F5170" t="s">
        <v>8</v>
      </c>
      <c r="G5170" t="s">
        <v>27</v>
      </c>
      <c r="H5170">
        <v>2010</v>
      </c>
      <c r="I5170">
        <v>1497</v>
      </c>
      <c r="J5170" t="s">
        <v>10</v>
      </c>
      <c r="K5170" t="str">
        <f>IF(AND(I5170&gt;600,I5170&lt;=1000),"600-1000CC",IF(AND(I5170&gt;1000,I5170&lt;=2000),"1000-2000CC",IF(AND(I5170&gt;2000,I5170&lt;=3000),"2000-3000CC",IF(AND(I5170&gt;3000,I5170&lt;=4000),"3000-4000CC",IF(AND(I5170&gt;4000,I5170&lt;=5000),"4000-5000CC",IF(AND(I5170&gt;5000,I5170&lt;=6000),"&gt;5000CC"))))))</f>
        <v>1000-2000CC</v>
      </c>
    </row>
    <row r="5171" spans="1:11" x14ac:dyDescent="0.3">
      <c r="A5171">
        <v>4217</v>
      </c>
      <c r="B5171" t="s">
        <v>744</v>
      </c>
      <c r="C5171" s="10">
        <v>1.45</v>
      </c>
      <c r="D5171" s="3">
        <v>79857</v>
      </c>
      <c r="E5171" t="s">
        <v>12</v>
      </c>
      <c r="F5171" t="s">
        <v>8</v>
      </c>
      <c r="G5171" t="s">
        <v>9</v>
      </c>
      <c r="H5171">
        <v>2009</v>
      </c>
      <c r="I5171">
        <v>1968</v>
      </c>
      <c r="J5171" t="s">
        <v>10</v>
      </c>
      <c r="K5171" t="str">
        <f>IF(AND(I5171&gt;600,I5171&lt;=1000),"600-1000CC",IF(AND(I5171&gt;1000,I5171&lt;=2000),"1000-2000CC",IF(AND(I5171&gt;2000,I5171&lt;=3000),"2000-3000CC",IF(AND(I5171&gt;3000,I5171&lt;=4000),"3000-4000CC",IF(AND(I5171&gt;4000,I5171&lt;=5000),"4000-5000CC",IF(AND(I5171&gt;5000,I5171&lt;=6000),"&gt;5000CC"))))))</f>
        <v>1000-2000CC</v>
      </c>
    </row>
    <row r="5172" spans="1:11" x14ac:dyDescent="0.3">
      <c r="A5172">
        <v>4466</v>
      </c>
      <c r="B5172" t="s">
        <v>1002</v>
      </c>
      <c r="C5172" s="10">
        <v>1.45</v>
      </c>
      <c r="D5172" s="3">
        <v>120000</v>
      </c>
      <c r="E5172" t="s">
        <v>12</v>
      </c>
      <c r="F5172" t="s">
        <v>8</v>
      </c>
      <c r="G5172" t="s">
        <v>244</v>
      </c>
      <c r="H5172">
        <v>2008</v>
      </c>
      <c r="I5172">
        <v>1196</v>
      </c>
      <c r="J5172" t="s">
        <v>10</v>
      </c>
      <c r="K5172" t="str">
        <f>IF(AND(I5172&gt;600,I5172&lt;=1000),"600-1000CC",IF(AND(I5172&gt;1000,I5172&lt;=2000),"1000-2000CC",IF(AND(I5172&gt;2000,I5172&lt;=3000),"2000-3000CC",IF(AND(I5172&gt;3000,I5172&lt;=4000),"3000-4000CC",IF(AND(I5172&gt;4000,I5172&lt;=5000),"4000-5000CC",IF(AND(I5172&gt;5000,I5172&lt;=6000),"&gt;5000CC"))))))</f>
        <v>1000-2000CC</v>
      </c>
    </row>
    <row r="5173" spans="1:11" x14ac:dyDescent="0.3">
      <c r="A5173">
        <v>2778</v>
      </c>
      <c r="B5173" t="s">
        <v>1345</v>
      </c>
      <c r="C5173" s="10">
        <v>1.44</v>
      </c>
      <c r="D5173" s="3">
        <v>52816</v>
      </c>
      <c r="E5173" t="s">
        <v>12</v>
      </c>
      <c r="F5173" t="s">
        <v>8</v>
      </c>
      <c r="G5173" t="s">
        <v>9</v>
      </c>
      <c r="H5173">
        <v>2011</v>
      </c>
      <c r="I5173">
        <v>1399</v>
      </c>
      <c r="J5173" t="s">
        <v>10</v>
      </c>
      <c r="K5173" t="str">
        <f>IF(AND(I5173&gt;600,I5173&lt;=1000),"600-1000CC",IF(AND(I5173&gt;1000,I5173&lt;=2000),"1000-2000CC",IF(AND(I5173&gt;2000,I5173&lt;=3000),"2000-3000CC",IF(AND(I5173&gt;3000,I5173&lt;=4000),"3000-4000CC",IF(AND(I5173&gt;4000,I5173&lt;=5000),"4000-5000CC",IF(AND(I5173&gt;5000,I5173&lt;=6000),"&gt;5000CC"))))))</f>
        <v>1000-2000CC</v>
      </c>
    </row>
    <row r="5174" spans="1:11" x14ac:dyDescent="0.3">
      <c r="A5174">
        <v>3202</v>
      </c>
      <c r="B5174" t="s">
        <v>1457</v>
      </c>
      <c r="C5174" s="10">
        <v>1.44</v>
      </c>
      <c r="D5174" s="3">
        <v>14458</v>
      </c>
      <c r="E5174" t="s">
        <v>12</v>
      </c>
      <c r="F5174" t="s">
        <v>13</v>
      </c>
      <c r="G5174" t="s">
        <v>9</v>
      </c>
      <c r="H5174">
        <v>2015</v>
      </c>
      <c r="I5174">
        <v>2494</v>
      </c>
      <c r="J5174" t="s">
        <v>10</v>
      </c>
      <c r="K5174" t="str">
        <f>IF(AND(I5174&gt;600,I5174&lt;=1000),"600-1000CC",IF(AND(I5174&gt;1000,I5174&lt;=2000),"1000-2000CC",IF(AND(I5174&gt;2000,I5174&lt;=3000),"2000-3000CC",IF(AND(I5174&gt;3000,I5174&lt;=4000),"3000-4000CC",IF(AND(I5174&gt;4000,I5174&lt;=5000),"4000-5000CC",IF(AND(I5174&gt;5000,I5174&lt;=6000),"&gt;5000CC"))))))</f>
        <v>2000-3000CC</v>
      </c>
    </row>
    <row r="5175" spans="1:11" x14ac:dyDescent="0.3">
      <c r="A5175">
        <v>3456</v>
      </c>
      <c r="B5175" t="s">
        <v>503</v>
      </c>
      <c r="C5175" s="10">
        <v>1.44</v>
      </c>
      <c r="D5175" s="3">
        <v>11026</v>
      </c>
      <c r="E5175" t="s">
        <v>12</v>
      </c>
      <c r="F5175" t="s">
        <v>8</v>
      </c>
      <c r="G5175" t="s">
        <v>9</v>
      </c>
      <c r="H5175">
        <v>2011</v>
      </c>
      <c r="I5175">
        <v>796</v>
      </c>
      <c r="J5175" t="s">
        <v>10</v>
      </c>
      <c r="K5175" t="str">
        <f>IF(AND(I5175&gt;600,I5175&lt;=1000),"600-1000CC",IF(AND(I5175&gt;1000,I5175&lt;=2000),"1000-2000CC",IF(AND(I5175&gt;2000,I5175&lt;=3000),"2000-3000CC",IF(AND(I5175&gt;3000,I5175&lt;=4000),"3000-4000CC",IF(AND(I5175&gt;4000,I5175&lt;=5000),"4000-5000CC",IF(AND(I5175&gt;5000,I5175&lt;=6000),"&gt;5000CC"))))))</f>
        <v>600-1000CC</v>
      </c>
    </row>
    <row r="5176" spans="1:11" x14ac:dyDescent="0.3">
      <c r="A5176">
        <v>3972</v>
      </c>
      <c r="B5176" t="s">
        <v>503</v>
      </c>
      <c r="C5176" s="10">
        <v>1.44</v>
      </c>
      <c r="D5176" s="3">
        <v>67110</v>
      </c>
      <c r="E5176" t="s">
        <v>12</v>
      </c>
      <c r="F5176" t="s">
        <v>8</v>
      </c>
      <c r="G5176" t="s">
        <v>9</v>
      </c>
      <c r="H5176">
        <v>2011</v>
      </c>
      <c r="I5176">
        <v>1373</v>
      </c>
      <c r="J5176" t="s">
        <v>10</v>
      </c>
      <c r="K5176" t="str">
        <f>IF(AND(I5176&gt;600,I5176&lt;=1000),"600-1000CC",IF(AND(I5176&gt;1000,I5176&lt;=2000),"1000-2000CC",IF(AND(I5176&gt;2000,I5176&lt;=3000),"2000-3000CC",IF(AND(I5176&gt;3000,I5176&lt;=4000),"3000-4000CC",IF(AND(I5176&gt;4000,I5176&lt;=5000),"4000-5000CC",IF(AND(I5176&gt;5000,I5176&lt;=6000),"&gt;5000CC"))))))</f>
        <v>1000-2000CC</v>
      </c>
    </row>
    <row r="5177" spans="1:11" x14ac:dyDescent="0.3">
      <c r="A5177">
        <v>4006</v>
      </c>
      <c r="B5177" t="s">
        <v>964</v>
      </c>
      <c r="C5177" s="10">
        <v>1.44</v>
      </c>
      <c r="D5177" s="3">
        <v>59807</v>
      </c>
      <c r="E5177" t="s">
        <v>12</v>
      </c>
      <c r="F5177" t="s">
        <v>8</v>
      </c>
      <c r="G5177" t="s">
        <v>27</v>
      </c>
      <c r="H5177">
        <v>2010</v>
      </c>
      <c r="I5177">
        <v>1248</v>
      </c>
      <c r="J5177" t="s">
        <v>10</v>
      </c>
      <c r="K5177" t="str">
        <f>IF(AND(I5177&gt;600,I5177&lt;=1000),"600-1000CC",IF(AND(I5177&gt;1000,I5177&lt;=2000),"1000-2000CC",IF(AND(I5177&gt;2000,I5177&lt;=3000),"2000-3000CC",IF(AND(I5177&gt;3000,I5177&lt;=4000),"3000-4000CC",IF(AND(I5177&gt;4000,I5177&lt;=5000),"4000-5000CC",IF(AND(I5177&gt;5000,I5177&lt;=6000),"&gt;5000CC"))))))</f>
        <v>1000-2000CC</v>
      </c>
    </row>
    <row r="5178" spans="1:11" x14ac:dyDescent="0.3">
      <c r="A5178">
        <v>4367</v>
      </c>
      <c r="B5178" t="s">
        <v>523</v>
      </c>
      <c r="C5178" s="10">
        <v>1.44</v>
      </c>
      <c r="D5178" s="3">
        <v>65641</v>
      </c>
      <c r="E5178" t="s">
        <v>12</v>
      </c>
      <c r="F5178" t="s">
        <v>8</v>
      </c>
      <c r="G5178" t="s">
        <v>9</v>
      </c>
      <c r="H5178">
        <v>2010</v>
      </c>
      <c r="I5178">
        <v>1199</v>
      </c>
      <c r="J5178" t="s">
        <v>10</v>
      </c>
      <c r="K5178" t="str">
        <f>IF(AND(I5178&gt;600,I5178&lt;=1000),"600-1000CC",IF(AND(I5178&gt;1000,I5178&lt;=2000),"1000-2000CC",IF(AND(I5178&gt;2000,I5178&lt;=3000),"2000-3000CC",IF(AND(I5178&gt;3000,I5178&lt;=4000),"3000-4000CC",IF(AND(I5178&gt;4000,I5178&lt;=5000),"4000-5000CC",IF(AND(I5178&gt;5000,I5178&lt;=6000),"&gt;5000CC"))))))</f>
        <v>1000-2000CC</v>
      </c>
    </row>
    <row r="5179" spans="1:11" x14ac:dyDescent="0.3">
      <c r="A5179">
        <v>3261</v>
      </c>
      <c r="B5179" t="s">
        <v>1473</v>
      </c>
      <c r="C5179" s="10">
        <v>1.43</v>
      </c>
      <c r="D5179" s="3">
        <v>55118</v>
      </c>
      <c r="E5179" t="s">
        <v>12</v>
      </c>
      <c r="F5179" t="s">
        <v>8</v>
      </c>
      <c r="G5179" t="s">
        <v>9</v>
      </c>
      <c r="H5179">
        <v>2010</v>
      </c>
      <c r="I5179">
        <v>1197</v>
      </c>
      <c r="J5179" t="s">
        <v>10</v>
      </c>
      <c r="K5179" t="str">
        <f>IF(AND(I5179&gt;600,I5179&lt;=1000),"600-1000CC",IF(AND(I5179&gt;1000,I5179&lt;=2000),"1000-2000CC",IF(AND(I5179&gt;2000,I5179&lt;=3000),"2000-3000CC",IF(AND(I5179&gt;3000,I5179&lt;=4000),"3000-4000CC",IF(AND(I5179&gt;4000,I5179&lt;=5000),"4000-5000CC",IF(AND(I5179&gt;5000,I5179&lt;=6000),"&gt;5000CC"))))))</f>
        <v>1000-2000CC</v>
      </c>
    </row>
    <row r="5180" spans="1:11" x14ac:dyDescent="0.3">
      <c r="A5180">
        <v>5056</v>
      </c>
      <c r="B5180" t="s">
        <v>1742</v>
      </c>
      <c r="C5180" s="10">
        <v>1.43</v>
      </c>
      <c r="D5180" s="3">
        <v>103659</v>
      </c>
      <c r="E5180" t="s">
        <v>7</v>
      </c>
      <c r="F5180" t="s">
        <v>8</v>
      </c>
      <c r="G5180" t="s">
        <v>9</v>
      </c>
      <c r="H5180">
        <v>2010</v>
      </c>
      <c r="I5180">
        <v>1197</v>
      </c>
      <c r="J5180" t="s">
        <v>10</v>
      </c>
      <c r="K5180" t="str">
        <f>IF(AND(I5180&gt;600,I5180&lt;=1000),"600-1000CC",IF(AND(I5180&gt;1000,I5180&lt;=2000),"1000-2000CC",IF(AND(I5180&gt;2000,I5180&lt;=3000),"2000-3000CC",IF(AND(I5180&gt;3000,I5180&lt;=4000),"3000-4000CC",IF(AND(I5180&gt;4000,I5180&lt;=5000),"4000-5000CC",IF(AND(I5180&gt;5000,I5180&lt;=6000),"&gt;5000CC"))))))</f>
        <v>1000-2000CC</v>
      </c>
    </row>
    <row r="5181" spans="1:11" x14ac:dyDescent="0.3">
      <c r="A5181">
        <v>5194</v>
      </c>
      <c r="B5181" t="s">
        <v>548</v>
      </c>
      <c r="C5181" s="10">
        <v>1.42</v>
      </c>
      <c r="D5181" s="3">
        <v>193593</v>
      </c>
      <c r="E5181" t="s">
        <v>12</v>
      </c>
      <c r="F5181" t="s">
        <v>8</v>
      </c>
      <c r="G5181" t="s">
        <v>9</v>
      </c>
      <c r="H5181">
        <v>2009</v>
      </c>
      <c r="I5181">
        <v>1896</v>
      </c>
      <c r="J5181" t="s">
        <v>10</v>
      </c>
      <c r="K5181" t="str">
        <f>IF(AND(I5181&gt;600,I5181&lt;=1000),"600-1000CC",IF(AND(I5181&gt;1000,I5181&lt;=2000),"1000-2000CC",IF(AND(I5181&gt;2000,I5181&lt;=3000),"2000-3000CC",IF(AND(I5181&gt;3000,I5181&lt;=4000),"3000-4000CC",IF(AND(I5181&gt;4000,I5181&lt;=5000),"4000-5000CC",IF(AND(I5181&gt;5000,I5181&lt;=6000),"&gt;5000CC"))))))</f>
        <v>1000-2000CC</v>
      </c>
    </row>
    <row r="5182" spans="1:11" x14ac:dyDescent="0.3">
      <c r="A5182">
        <v>3490</v>
      </c>
      <c r="B5182" t="s">
        <v>1538</v>
      </c>
      <c r="C5182" s="10">
        <v>1.41</v>
      </c>
      <c r="D5182" s="3">
        <v>153367</v>
      </c>
      <c r="E5182" t="s">
        <v>7</v>
      </c>
      <c r="F5182" t="s">
        <v>8</v>
      </c>
      <c r="G5182" t="s">
        <v>27</v>
      </c>
      <c r="H5182">
        <v>2008</v>
      </c>
      <c r="I5182">
        <v>1498</v>
      </c>
      <c r="J5182" t="s">
        <v>10</v>
      </c>
      <c r="K5182" t="str">
        <f>IF(AND(I5182&gt;600,I5182&lt;=1000),"600-1000CC",IF(AND(I5182&gt;1000,I5182&lt;=2000),"1000-2000CC",IF(AND(I5182&gt;2000,I5182&lt;=3000),"2000-3000CC",IF(AND(I5182&gt;3000,I5182&lt;=4000),"3000-4000CC",IF(AND(I5182&gt;4000,I5182&lt;=5000),"4000-5000CC",IF(AND(I5182&gt;5000,I5182&lt;=6000),"&gt;5000CC"))))))</f>
        <v>1000-2000CC</v>
      </c>
    </row>
    <row r="5183" spans="1:11" x14ac:dyDescent="0.3">
      <c r="A5183">
        <v>4891</v>
      </c>
      <c r="B5183" t="s">
        <v>1825</v>
      </c>
      <c r="C5183" s="10">
        <v>1.41</v>
      </c>
      <c r="D5183" s="3">
        <v>51650</v>
      </c>
      <c r="E5183" t="s">
        <v>7</v>
      </c>
      <c r="F5183" t="s">
        <v>8</v>
      </c>
      <c r="G5183" t="s">
        <v>27</v>
      </c>
      <c r="H5183">
        <v>2009</v>
      </c>
      <c r="I5183">
        <v>1364</v>
      </c>
      <c r="J5183" t="s">
        <v>10</v>
      </c>
      <c r="K5183" t="str">
        <f>IF(AND(I5183&gt;600,I5183&lt;=1000),"600-1000CC",IF(AND(I5183&gt;1000,I5183&lt;=2000),"1000-2000CC",IF(AND(I5183&gt;2000,I5183&lt;=3000),"2000-3000CC",IF(AND(I5183&gt;3000,I5183&lt;=4000),"3000-4000CC",IF(AND(I5183&gt;4000,I5183&lt;=5000),"4000-5000CC",IF(AND(I5183&gt;5000,I5183&lt;=6000),"&gt;5000CC"))))))</f>
        <v>1000-2000CC</v>
      </c>
    </row>
    <row r="5184" spans="1:11" x14ac:dyDescent="0.3">
      <c r="A5184">
        <v>459</v>
      </c>
      <c r="B5184" t="s">
        <v>401</v>
      </c>
      <c r="C5184" s="10">
        <v>1.4</v>
      </c>
      <c r="D5184" s="3">
        <v>90000</v>
      </c>
      <c r="E5184" t="s">
        <v>12</v>
      </c>
      <c r="F5184" t="s">
        <v>8</v>
      </c>
      <c r="G5184" t="s">
        <v>27</v>
      </c>
      <c r="H5184">
        <v>2003</v>
      </c>
      <c r="I5184">
        <v>998</v>
      </c>
      <c r="J5184" t="s">
        <v>10</v>
      </c>
      <c r="K5184" t="str">
        <f>IF(AND(I5184&gt;600,I5184&lt;=1000),"600-1000CC",IF(AND(I5184&gt;1000,I5184&lt;=2000),"1000-2000CC",IF(AND(I5184&gt;2000,I5184&lt;=3000),"2000-3000CC",IF(AND(I5184&gt;3000,I5184&lt;=4000),"3000-4000CC",IF(AND(I5184&gt;4000,I5184&lt;=5000),"4000-5000CC",IF(AND(I5184&gt;5000,I5184&lt;=6000),"&gt;5000CC"))))))</f>
        <v>600-1000CC</v>
      </c>
    </row>
    <row r="5185" spans="1:11" x14ac:dyDescent="0.3">
      <c r="A5185">
        <v>699</v>
      </c>
      <c r="B5185" t="s">
        <v>167</v>
      </c>
      <c r="C5185" s="10">
        <v>1.4</v>
      </c>
      <c r="D5185" s="3">
        <v>41643</v>
      </c>
      <c r="E5185" t="s">
        <v>12</v>
      </c>
      <c r="F5185" t="s">
        <v>8</v>
      </c>
      <c r="G5185" t="s">
        <v>9</v>
      </c>
      <c r="H5185">
        <v>2008</v>
      </c>
      <c r="I5185">
        <v>1591</v>
      </c>
      <c r="J5185" t="s">
        <v>10</v>
      </c>
      <c r="K5185" t="str">
        <f>IF(AND(I5185&gt;600,I5185&lt;=1000),"600-1000CC",IF(AND(I5185&gt;1000,I5185&lt;=2000),"1000-2000CC",IF(AND(I5185&gt;2000,I5185&lt;=3000),"2000-3000CC",IF(AND(I5185&gt;3000,I5185&lt;=4000),"3000-4000CC",IF(AND(I5185&gt;4000,I5185&lt;=5000),"4000-5000CC",IF(AND(I5185&gt;5000,I5185&lt;=6000),"&gt;5000CC"))))))</f>
        <v>1000-2000CC</v>
      </c>
    </row>
    <row r="5186" spans="1:11" x14ac:dyDescent="0.3">
      <c r="A5186">
        <v>901</v>
      </c>
      <c r="B5186" t="s">
        <v>523</v>
      </c>
      <c r="C5186" s="10">
        <v>1.4</v>
      </c>
      <c r="D5186" s="3">
        <v>100000</v>
      </c>
      <c r="E5186" t="s">
        <v>12</v>
      </c>
      <c r="F5186" t="s">
        <v>8</v>
      </c>
      <c r="G5186" t="s">
        <v>244</v>
      </c>
      <c r="H5186">
        <v>2009</v>
      </c>
      <c r="I5186">
        <v>1197</v>
      </c>
      <c r="J5186" t="s">
        <v>10</v>
      </c>
      <c r="K5186" t="str">
        <f>IF(AND(I5186&gt;600,I5186&lt;=1000),"600-1000CC",IF(AND(I5186&gt;1000,I5186&lt;=2000),"1000-2000CC",IF(AND(I5186&gt;2000,I5186&lt;=3000),"2000-3000CC",IF(AND(I5186&gt;3000,I5186&lt;=4000),"3000-4000CC",IF(AND(I5186&gt;4000,I5186&lt;=5000),"4000-5000CC",IF(AND(I5186&gt;5000,I5186&lt;=6000),"&gt;5000CC"))))))</f>
        <v>1000-2000CC</v>
      </c>
    </row>
    <row r="5187" spans="1:11" x14ac:dyDescent="0.3">
      <c r="A5187">
        <v>2010</v>
      </c>
      <c r="B5187" t="s">
        <v>1066</v>
      </c>
      <c r="C5187" s="10">
        <v>1.4</v>
      </c>
      <c r="D5187" s="3">
        <v>110000</v>
      </c>
      <c r="E5187" t="s">
        <v>12</v>
      </c>
      <c r="F5187" t="s">
        <v>8</v>
      </c>
      <c r="G5187" t="s">
        <v>75</v>
      </c>
      <c r="H5187">
        <v>2007</v>
      </c>
      <c r="I5187">
        <v>1199</v>
      </c>
      <c r="J5187" t="s">
        <v>61</v>
      </c>
      <c r="K5187" t="str">
        <f>IF(AND(I5187&gt;600,I5187&lt;=1000),"600-1000CC",IF(AND(I5187&gt;1000,I5187&lt;=2000),"1000-2000CC",IF(AND(I5187&gt;2000,I5187&lt;=3000),"2000-3000CC",IF(AND(I5187&gt;3000,I5187&lt;=4000),"3000-4000CC",IF(AND(I5187&gt;4000,I5187&lt;=5000),"4000-5000CC",IF(AND(I5187&gt;5000,I5187&lt;=6000),"&gt;5000CC"))))))</f>
        <v>1000-2000CC</v>
      </c>
    </row>
    <row r="5188" spans="1:11" x14ac:dyDescent="0.3">
      <c r="A5188">
        <v>2054</v>
      </c>
      <c r="B5188" t="s">
        <v>1066</v>
      </c>
      <c r="C5188" s="10">
        <v>1.4</v>
      </c>
      <c r="D5188" s="3">
        <v>110000</v>
      </c>
      <c r="E5188" t="s">
        <v>12</v>
      </c>
      <c r="F5188" t="s">
        <v>8</v>
      </c>
      <c r="G5188" t="s">
        <v>75</v>
      </c>
      <c r="H5188">
        <v>2007</v>
      </c>
      <c r="I5188">
        <v>2143</v>
      </c>
      <c r="J5188" t="s">
        <v>10</v>
      </c>
      <c r="K5188" t="str">
        <f>IF(AND(I5188&gt;600,I5188&lt;=1000),"600-1000CC",IF(AND(I5188&gt;1000,I5188&lt;=2000),"1000-2000CC",IF(AND(I5188&gt;2000,I5188&lt;=3000),"2000-3000CC",IF(AND(I5188&gt;3000,I5188&lt;=4000),"3000-4000CC",IF(AND(I5188&gt;4000,I5188&lt;=5000),"4000-5000CC",IF(AND(I5188&gt;5000,I5188&lt;=6000),"&gt;5000CC"))))))</f>
        <v>2000-3000CC</v>
      </c>
    </row>
    <row r="5189" spans="1:11" x14ac:dyDescent="0.3">
      <c r="A5189">
        <v>2107</v>
      </c>
      <c r="B5189" t="s">
        <v>546</v>
      </c>
      <c r="C5189" s="10">
        <v>1.4</v>
      </c>
      <c r="D5189" s="3">
        <v>110000</v>
      </c>
      <c r="E5189" t="s">
        <v>12</v>
      </c>
      <c r="F5189" t="s">
        <v>8</v>
      </c>
      <c r="G5189" t="s">
        <v>75</v>
      </c>
      <c r="H5189">
        <v>2007</v>
      </c>
      <c r="I5189">
        <v>1396</v>
      </c>
      <c r="J5189" t="s">
        <v>10</v>
      </c>
      <c r="K5189" t="str">
        <f>IF(AND(I5189&gt;600,I5189&lt;=1000),"600-1000CC",IF(AND(I5189&gt;1000,I5189&lt;=2000),"1000-2000CC",IF(AND(I5189&gt;2000,I5189&lt;=3000),"2000-3000CC",IF(AND(I5189&gt;3000,I5189&lt;=4000),"3000-4000CC",IF(AND(I5189&gt;4000,I5189&lt;=5000),"4000-5000CC",IF(AND(I5189&gt;5000,I5189&lt;=6000),"&gt;5000CC"))))))</f>
        <v>1000-2000CC</v>
      </c>
    </row>
    <row r="5190" spans="1:11" x14ac:dyDescent="0.3">
      <c r="A5190">
        <v>2317</v>
      </c>
      <c r="B5190" t="s">
        <v>1190</v>
      </c>
      <c r="C5190" s="10">
        <v>1.4</v>
      </c>
      <c r="D5190" s="3">
        <v>40000</v>
      </c>
      <c r="E5190" t="s">
        <v>12</v>
      </c>
      <c r="F5190" t="s">
        <v>8</v>
      </c>
      <c r="G5190" t="s">
        <v>27</v>
      </c>
      <c r="H5190">
        <v>2005</v>
      </c>
      <c r="I5190">
        <v>1197</v>
      </c>
      <c r="J5190" t="s">
        <v>10</v>
      </c>
      <c r="K5190" t="str">
        <f>IF(AND(I5190&gt;600,I5190&lt;=1000),"600-1000CC",IF(AND(I5190&gt;1000,I5190&lt;=2000),"1000-2000CC",IF(AND(I5190&gt;2000,I5190&lt;=3000),"2000-3000CC",IF(AND(I5190&gt;3000,I5190&lt;=4000),"3000-4000CC",IF(AND(I5190&gt;4000,I5190&lt;=5000),"4000-5000CC",IF(AND(I5190&gt;5000,I5190&lt;=6000),"&gt;5000CC"))))))</f>
        <v>1000-2000CC</v>
      </c>
    </row>
    <row r="5191" spans="1:11" x14ac:dyDescent="0.3">
      <c r="A5191">
        <v>2343</v>
      </c>
      <c r="B5191" t="s">
        <v>1201</v>
      </c>
      <c r="C5191" s="10">
        <v>1.4</v>
      </c>
      <c r="D5191" s="3">
        <v>40000</v>
      </c>
      <c r="E5191" t="s">
        <v>12</v>
      </c>
      <c r="F5191" t="s">
        <v>8</v>
      </c>
      <c r="G5191" t="s">
        <v>27</v>
      </c>
      <c r="H5191">
        <v>2010</v>
      </c>
      <c r="I5191">
        <v>1248</v>
      </c>
      <c r="J5191" t="s">
        <v>10</v>
      </c>
      <c r="K5191" t="str">
        <f>IF(AND(I5191&gt;600,I5191&lt;=1000),"600-1000CC",IF(AND(I5191&gt;1000,I5191&lt;=2000),"1000-2000CC",IF(AND(I5191&gt;2000,I5191&lt;=3000),"2000-3000CC",IF(AND(I5191&gt;3000,I5191&lt;=4000),"3000-4000CC",IF(AND(I5191&gt;4000,I5191&lt;=5000),"4000-5000CC",IF(AND(I5191&gt;5000,I5191&lt;=6000),"&gt;5000CC"))))))</f>
        <v>1000-2000CC</v>
      </c>
    </row>
    <row r="5192" spans="1:11" x14ac:dyDescent="0.3">
      <c r="A5192">
        <v>2666</v>
      </c>
      <c r="B5192" t="s">
        <v>240</v>
      </c>
      <c r="C5192" s="10">
        <v>1.4</v>
      </c>
      <c r="D5192" s="3">
        <v>19328</v>
      </c>
      <c r="E5192" t="s">
        <v>12</v>
      </c>
      <c r="F5192" t="s">
        <v>8</v>
      </c>
      <c r="G5192" t="s">
        <v>9</v>
      </c>
      <c r="H5192">
        <v>2008</v>
      </c>
      <c r="I5192">
        <v>796</v>
      </c>
      <c r="J5192" t="s">
        <v>10</v>
      </c>
      <c r="K5192" t="str">
        <f>IF(AND(I5192&gt;600,I5192&lt;=1000),"600-1000CC",IF(AND(I5192&gt;1000,I5192&lt;=2000),"1000-2000CC",IF(AND(I5192&gt;2000,I5192&lt;=3000),"2000-3000CC",IF(AND(I5192&gt;3000,I5192&lt;=4000),"3000-4000CC",IF(AND(I5192&gt;4000,I5192&lt;=5000),"4000-5000CC",IF(AND(I5192&gt;5000,I5192&lt;=6000),"&gt;5000CC"))))))</f>
        <v>600-1000CC</v>
      </c>
    </row>
    <row r="5193" spans="1:11" x14ac:dyDescent="0.3">
      <c r="A5193">
        <v>3165</v>
      </c>
      <c r="B5193" t="s">
        <v>1160</v>
      </c>
      <c r="C5193" s="10">
        <v>1.4</v>
      </c>
      <c r="D5193" s="3">
        <v>227904</v>
      </c>
      <c r="E5193" t="s">
        <v>7</v>
      </c>
      <c r="F5193" t="s">
        <v>8</v>
      </c>
      <c r="G5193" t="s">
        <v>9</v>
      </c>
      <c r="H5193">
        <v>2014</v>
      </c>
      <c r="I5193">
        <v>796</v>
      </c>
      <c r="J5193" t="s">
        <v>61</v>
      </c>
      <c r="K5193" t="str">
        <f>IF(AND(I5193&gt;600,I5193&lt;=1000),"600-1000CC",IF(AND(I5193&gt;1000,I5193&lt;=2000),"1000-2000CC",IF(AND(I5193&gt;2000,I5193&lt;=3000),"2000-3000CC",IF(AND(I5193&gt;3000,I5193&lt;=4000),"3000-4000CC",IF(AND(I5193&gt;4000,I5193&lt;=5000),"4000-5000CC",IF(AND(I5193&gt;5000,I5193&lt;=6000),"&gt;5000CC"))))))</f>
        <v>600-1000CC</v>
      </c>
    </row>
    <row r="5194" spans="1:11" x14ac:dyDescent="0.3">
      <c r="A5194">
        <v>3585</v>
      </c>
      <c r="B5194" t="s">
        <v>1561</v>
      </c>
      <c r="C5194" s="10">
        <v>1.4</v>
      </c>
      <c r="D5194" s="3">
        <v>100000</v>
      </c>
      <c r="E5194" t="s">
        <v>7</v>
      </c>
      <c r="F5194" t="s">
        <v>8</v>
      </c>
      <c r="G5194" t="s">
        <v>244</v>
      </c>
      <c r="H5194">
        <v>2011</v>
      </c>
      <c r="I5194">
        <v>1061</v>
      </c>
      <c r="J5194" t="s">
        <v>10</v>
      </c>
      <c r="K5194" t="str">
        <f>IF(AND(I5194&gt;600,I5194&lt;=1000),"600-1000CC",IF(AND(I5194&gt;1000,I5194&lt;=2000),"1000-2000CC",IF(AND(I5194&gt;2000,I5194&lt;=3000),"2000-3000CC",IF(AND(I5194&gt;3000,I5194&lt;=4000),"3000-4000CC",IF(AND(I5194&gt;4000,I5194&lt;=5000),"4000-5000CC",IF(AND(I5194&gt;5000,I5194&lt;=6000),"&gt;5000CC"))))))</f>
        <v>1000-2000CC</v>
      </c>
    </row>
    <row r="5195" spans="1:11" x14ac:dyDescent="0.3">
      <c r="A5195">
        <v>3649</v>
      </c>
      <c r="B5195" t="s">
        <v>1066</v>
      </c>
      <c r="C5195" s="10">
        <v>1.4</v>
      </c>
      <c r="D5195" s="3">
        <v>85000</v>
      </c>
      <c r="E5195" t="s">
        <v>12</v>
      </c>
      <c r="F5195" t="s">
        <v>8</v>
      </c>
      <c r="G5195" t="s">
        <v>27</v>
      </c>
      <c r="H5195">
        <v>2008</v>
      </c>
      <c r="I5195">
        <v>1396</v>
      </c>
      <c r="J5195" t="s">
        <v>10</v>
      </c>
      <c r="K5195" t="str">
        <f>IF(AND(I5195&gt;600,I5195&lt;=1000),"600-1000CC",IF(AND(I5195&gt;1000,I5195&lt;=2000),"1000-2000CC",IF(AND(I5195&gt;2000,I5195&lt;=3000),"2000-3000CC",IF(AND(I5195&gt;3000,I5195&lt;=4000),"3000-4000CC",IF(AND(I5195&gt;4000,I5195&lt;=5000),"4000-5000CC",IF(AND(I5195&gt;5000,I5195&lt;=6000),"&gt;5000CC"))))))</f>
        <v>1000-2000CC</v>
      </c>
    </row>
    <row r="5196" spans="1:11" x14ac:dyDescent="0.3">
      <c r="A5196">
        <v>3891</v>
      </c>
      <c r="B5196" t="s">
        <v>713</v>
      </c>
      <c r="C5196" s="10">
        <v>1.4</v>
      </c>
      <c r="D5196" s="3">
        <v>60000</v>
      </c>
      <c r="E5196" t="s">
        <v>12</v>
      </c>
      <c r="F5196" t="s">
        <v>8</v>
      </c>
      <c r="G5196" t="s">
        <v>27</v>
      </c>
      <c r="H5196">
        <v>2010</v>
      </c>
      <c r="I5196">
        <v>1198</v>
      </c>
      <c r="J5196" t="s">
        <v>10</v>
      </c>
      <c r="K5196" t="str">
        <f>IF(AND(I5196&gt;600,I5196&lt;=1000),"600-1000CC",IF(AND(I5196&gt;1000,I5196&lt;=2000),"1000-2000CC",IF(AND(I5196&gt;2000,I5196&lt;=3000),"2000-3000CC",IF(AND(I5196&gt;3000,I5196&lt;=4000),"3000-4000CC",IF(AND(I5196&gt;4000,I5196&lt;=5000),"4000-5000CC",IF(AND(I5196&gt;5000,I5196&lt;=6000),"&gt;5000CC"))))))</f>
        <v>1000-2000CC</v>
      </c>
    </row>
    <row r="5197" spans="1:11" x14ac:dyDescent="0.3">
      <c r="A5197">
        <v>5437</v>
      </c>
      <c r="B5197" t="s">
        <v>1244</v>
      </c>
      <c r="C5197" s="10">
        <v>1.4</v>
      </c>
      <c r="D5197" s="3">
        <v>110000</v>
      </c>
      <c r="E5197" t="s">
        <v>7</v>
      </c>
      <c r="F5197" t="s">
        <v>8</v>
      </c>
      <c r="G5197" t="s">
        <v>9</v>
      </c>
      <c r="H5197">
        <v>2013</v>
      </c>
      <c r="I5197">
        <v>2184</v>
      </c>
      <c r="J5197" t="s">
        <v>10</v>
      </c>
      <c r="K5197" t="str">
        <f>IF(AND(I5197&gt;600,I5197&lt;=1000),"600-1000CC",IF(AND(I5197&gt;1000,I5197&lt;=2000),"1000-2000CC",IF(AND(I5197&gt;2000,I5197&lt;=3000),"2000-3000CC",IF(AND(I5197&gt;3000,I5197&lt;=4000),"3000-4000CC",IF(AND(I5197&gt;4000,I5197&lt;=5000),"4000-5000CC",IF(AND(I5197&gt;5000,I5197&lt;=6000),"&gt;5000CC"))))))</f>
        <v>2000-3000CC</v>
      </c>
    </row>
    <row r="5198" spans="1:11" x14ac:dyDescent="0.3">
      <c r="A5198">
        <v>2072</v>
      </c>
      <c r="B5198" t="s">
        <v>302</v>
      </c>
      <c r="C5198" s="10">
        <v>1.39</v>
      </c>
      <c r="D5198" s="3">
        <v>120000</v>
      </c>
      <c r="E5198" t="s">
        <v>12</v>
      </c>
      <c r="F5198" t="s">
        <v>8</v>
      </c>
      <c r="G5198" t="s">
        <v>244</v>
      </c>
      <c r="H5198">
        <v>2007</v>
      </c>
      <c r="I5198">
        <v>1198</v>
      </c>
      <c r="J5198" t="s">
        <v>10</v>
      </c>
      <c r="K5198" t="str">
        <f>IF(AND(I5198&gt;600,I5198&lt;=1000),"600-1000CC",IF(AND(I5198&gt;1000,I5198&lt;=2000),"1000-2000CC",IF(AND(I5198&gt;2000,I5198&lt;=3000),"2000-3000CC",IF(AND(I5198&gt;3000,I5198&lt;=4000),"3000-4000CC",IF(AND(I5198&gt;4000,I5198&lt;=5000),"4000-5000CC",IF(AND(I5198&gt;5000,I5198&lt;=6000),"&gt;5000CC"))))))</f>
        <v>1000-2000CC</v>
      </c>
    </row>
    <row r="5199" spans="1:11" x14ac:dyDescent="0.3">
      <c r="A5199">
        <v>2987</v>
      </c>
      <c r="B5199" t="s">
        <v>170</v>
      </c>
      <c r="C5199" s="10">
        <v>1.39</v>
      </c>
      <c r="D5199" s="3">
        <v>77464</v>
      </c>
      <c r="E5199" t="s">
        <v>7</v>
      </c>
      <c r="F5199" t="s">
        <v>8</v>
      </c>
      <c r="G5199" t="s">
        <v>75</v>
      </c>
      <c r="H5199">
        <v>2012</v>
      </c>
      <c r="I5199">
        <v>1498</v>
      </c>
      <c r="J5199" t="s">
        <v>10</v>
      </c>
      <c r="K5199" t="str">
        <f>IF(AND(I5199&gt;600,I5199&lt;=1000),"600-1000CC",IF(AND(I5199&gt;1000,I5199&lt;=2000),"1000-2000CC",IF(AND(I5199&gt;2000,I5199&lt;=3000),"2000-3000CC",IF(AND(I5199&gt;3000,I5199&lt;=4000),"3000-4000CC",IF(AND(I5199&gt;4000,I5199&lt;=5000),"4000-5000CC",IF(AND(I5199&gt;5000,I5199&lt;=6000),"&gt;5000CC"))))))</f>
        <v>1000-2000CC</v>
      </c>
    </row>
    <row r="5200" spans="1:11" x14ac:dyDescent="0.3">
      <c r="A5200">
        <v>4032</v>
      </c>
      <c r="B5200" t="s">
        <v>1365</v>
      </c>
      <c r="C5200" s="10">
        <v>1.39</v>
      </c>
      <c r="D5200" s="3">
        <v>188395</v>
      </c>
      <c r="E5200" t="s">
        <v>7</v>
      </c>
      <c r="F5200" t="s">
        <v>8</v>
      </c>
      <c r="G5200" t="s">
        <v>9</v>
      </c>
      <c r="H5200">
        <v>2013</v>
      </c>
      <c r="I5200">
        <v>1197</v>
      </c>
      <c r="J5200" t="s">
        <v>10</v>
      </c>
      <c r="K5200" t="str">
        <f>IF(AND(I5200&gt;600,I5200&lt;=1000),"600-1000CC",IF(AND(I5200&gt;1000,I5200&lt;=2000),"1000-2000CC",IF(AND(I5200&gt;2000,I5200&lt;=3000),"2000-3000CC",IF(AND(I5200&gt;3000,I5200&lt;=4000),"3000-4000CC",IF(AND(I5200&gt;4000,I5200&lt;=5000),"4000-5000CC",IF(AND(I5200&gt;5000,I5200&lt;=6000),"&gt;5000CC"))))))</f>
        <v>1000-2000CC</v>
      </c>
    </row>
    <row r="5201" spans="1:11" x14ac:dyDescent="0.3">
      <c r="A5201">
        <v>5138</v>
      </c>
      <c r="B5201" t="s">
        <v>240</v>
      </c>
      <c r="C5201" s="10">
        <v>1.39</v>
      </c>
      <c r="D5201" s="3">
        <v>212598</v>
      </c>
      <c r="E5201" t="s">
        <v>12</v>
      </c>
      <c r="F5201" t="s">
        <v>8</v>
      </c>
      <c r="G5201" t="s">
        <v>244</v>
      </c>
      <c r="H5201">
        <v>2010</v>
      </c>
      <c r="I5201">
        <v>1462</v>
      </c>
      <c r="J5201" t="s">
        <v>10</v>
      </c>
      <c r="K5201" t="str">
        <f>IF(AND(I5201&gt;600,I5201&lt;=1000),"600-1000CC",IF(AND(I5201&gt;1000,I5201&lt;=2000),"1000-2000CC",IF(AND(I5201&gt;2000,I5201&lt;=3000),"2000-3000CC",IF(AND(I5201&gt;3000,I5201&lt;=4000),"3000-4000CC",IF(AND(I5201&gt;4000,I5201&lt;=5000),"4000-5000CC",IF(AND(I5201&gt;5000,I5201&lt;=6000),"&gt;5000CC"))))))</f>
        <v>1000-2000CC</v>
      </c>
    </row>
    <row r="5202" spans="1:11" x14ac:dyDescent="0.3">
      <c r="A5202">
        <v>4603</v>
      </c>
      <c r="B5202" t="s">
        <v>378</v>
      </c>
      <c r="C5202" s="10">
        <v>1.38</v>
      </c>
      <c r="D5202" s="3">
        <v>155835</v>
      </c>
      <c r="E5202" t="s">
        <v>12</v>
      </c>
      <c r="F5202" t="s">
        <v>8</v>
      </c>
      <c r="G5202" t="s">
        <v>244</v>
      </c>
      <c r="H5202">
        <v>2011</v>
      </c>
      <c r="I5202">
        <v>1198</v>
      </c>
      <c r="J5202" t="s">
        <v>10</v>
      </c>
      <c r="K5202" t="str">
        <f>IF(AND(I5202&gt;600,I5202&lt;=1000),"600-1000CC",IF(AND(I5202&gt;1000,I5202&lt;=2000),"1000-2000CC",IF(AND(I5202&gt;2000,I5202&lt;=3000),"2000-3000CC",IF(AND(I5202&gt;3000,I5202&lt;=4000),"3000-4000CC",IF(AND(I5202&gt;4000,I5202&lt;=5000),"4000-5000CC",IF(AND(I5202&gt;5000,I5202&lt;=6000),"&gt;5000CC"))))))</f>
        <v>1000-2000CC</v>
      </c>
    </row>
    <row r="5203" spans="1:11" x14ac:dyDescent="0.3">
      <c r="A5203">
        <v>4873</v>
      </c>
      <c r="B5203" t="s">
        <v>1014</v>
      </c>
      <c r="C5203" s="10">
        <v>1.38</v>
      </c>
      <c r="D5203" s="3">
        <v>134279</v>
      </c>
      <c r="E5203" t="s">
        <v>12</v>
      </c>
      <c r="F5203" t="s">
        <v>8</v>
      </c>
      <c r="G5203" t="s">
        <v>9</v>
      </c>
      <c r="H5203">
        <v>2011</v>
      </c>
      <c r="I5203">
        <v>1956</v>
      </c>
      <c r="J5203" t="s">
        <v>10</v>
      </c>
      <c r="K5203" t="str">
        <f>IF(AND(I5203&gt;600,I5203&lt;=1000),"600-1000CC",IF(AND(I5203&gt;1000,I5203&lt;=2000),"1000-2000CC",IF(AND(I5203&gt;2000,I5203&lt;=3000),"2000-3000CC",IF(AND(I5203&gt;3000,I5203&lt;=4000),"3000-4000CC",IF(AND(I5203&gt;4000,I5203&lt;=5000),"4000-5000CC",IF(AND(I5203&gt;5000,I5203&lt;=6000),"&gt;5000CC"))))))</f>
        <v>1000-2000CC</v>
      </c>
    </row>
    <row r="5204" spans="1:11" x14ac:dyDescent="0.3">
      <c r="A5204">
        <v>5016</v>
      </c>
      <c r="B5204" t="s">
        <v>37</v>
      </c>
      <c r="C5204" s="10">
        <v>1.38</v>
      </c>
      <c r="D5204" s="3">
        <v>49977</v>
      </c>
      <c r="E5204" t="s">
        <v>12</v>
      </c>
      <c r="F5204" t="s">
        <v>8</v>
      </c>
      <c r="G5204" t="s">
        <v>27</v>
      </c>
      <c r="H5204">
        <v>2010</v>
      </c>
      <c r="I5204">
        <v>1197</v>
      </c>
      <c r="J5204" t="s">
        <v>10</v>
      </c>
      <c r="K5204" t="str">
        <f>IF(AND(I5204&gt;600,I5204&lt;=1000),"600-1000CC",IF(AND(I5204&gt;1000,I5204&lt;=2000),"1000-2000CC",IF(AND(I5204&gt;2000,I5204&lt;=3000),"2000-3000CC",IF(AND(I5204&gt;3000,I5204&lt;=4000),"3000-4000CC",IF(AND(I5204&gt;4000,I5204&lt;=5000),"4000-5000CC",IF(AND(I5204&gt;5000,I5204&lt;=6000),"&gt;5000CC"))))))</f>
        <v>1000-2000CC</v>
      </c>
    </row>
    <row r="5205" spans="1:11" x14ac:dyDescent="0.3">
      <c r="A5205">
        <v>4342</v>
      </c>
      <c r="B5205" t="s">
        <v>323</v>
      </c>
      <c r="C5205" s="10">
        <v>1.37</v>
      </c>
      <c r="D5205" s="3">
        <v>78841</v>
      </c>
      <c r="E5205" t="s">
        <v>12</v>
      </c>
      <c r="F5205" t="s">
        <v>8</v>
      </c>
      <c r="G5205" t="s">
        <v>244</v>
      </c>
      <c r="H5205">
        <v>2009</v>
      </c>
      <c r="I5205">
        <v>1196</v>
      </c>
      <c r="J5205" t="s">
        <v>10</v>
      </c>
      <c r="K5205" t="str">
        <f>IF(AND(I5205&gt;600,I5205&lt;=1000),"600-1000CC",IF(AND(I5205&gt;1000,I5205&lt;=2000),"1000-2000CC",IF(AND(I5205&gt;2000,I5205&lt;=3000),"2000-3000CC",IF(AND(I5205&gt;3000,I5205&lt;=4000),"3000-4000CC",IF(AND(I5205&gt;4000,I5205&lt;=5000),"4000-5000CC",IF(AND(I5205&gt;5000,I5205&lt;=6000),"&gt;5000CC"))))))</f>
        <v>1000-2000CC</v>
      </c>
    </row>
    <row r="5206" spans="1:11" x14ac:dyDescent="0.3">
      <c r="A5206">
        <v>4426</v>
      </c>
      <c r="B5206" t="s">
        <v>684</v>
      </c>
      <c r="C5206" s="10">
        <v>1.36</v>
      </c>
      <c r="D5206" s="3">
        <v>100000</v>
      </c>
      <c r="E5206" t="s">
        <v>12</v>
      </c>
      <c r="F5206" t="s">
        <v>8</v>
      </c>
      <c r="G5206" t="s">
        <v>9</v>
      </c>
      <c r="H5206">
        <v>2011</v>
      </c>
      <c r="I5206">
        <v>1497</v>
      </c>
      <c r="J5206" t="s">
        <v>10</v>
      </c>
      <c r="K5206" t="str">
        <f>IF(AND(I5206&gt;600,I5206&lt;=1000),"600-1000CC",IF(AND(I5206&gt;1000,I5206&lt;=2000),"1000-2000CC",IF(AND(I5206&gt;2000,I5206&lt;=3000),"2000-3000CC",IF(AND(I5206&gt;3000,I5206&lt;=4000),"3000-4000CC",IF(AND(I5206&gt;4000,I5206&lt;=5000),"4000-5000CC",IF(AND(I5206&gt;5000,I5206&lt;=6000),"&gt;5000CC"))))))</f>
        <v>1000-2000CC</v>
      </c>
    </row>
    <row r="5207" spans="1:11" x14ac:dyDescent="0.3">
      <c r="A5207">
        <v>5204</v>
      </c>
      <c r="B5207" t="s">
        <v>1877</v>
      </c>
      <c r="C5207" s="10">
        <v>1.36</v>
      </c>
      <c r="D5207" s="3">
        <v>355444</v>
      </c>
      <c r="E5207" t="s">
        <v>7</v>
      </c>
      <c r="F5207" t="s">
        <v>8</v>
      </c>
      <c r="G5207" t="s">
        <v>27</v>
      </c>
      <c r="H5207">
        <v>2011</v>
      </c>
      <c r="I5207">
        <v>998</v>
      </c>
      <c r="J5207" t="s">
        <v>10</v>
      </c>
      <c r="K5207" t="str">
        <f>IF(AND(I5207&gt;600,I5207&lt;=1000),"600-1000CC",IF(AND(I5207&gt;1000,I5207&lt;=2000),"1000-2000CC",IF(AND(I5207&gt;2000,I5207&lt;=3000),"2000-3000CC",IF(AND(I5207&gt;3000,I5207&lt;=4000),"3000-4000CC",IF(AND(I5207&gt;4000,I5207&lt;=5000),"4000-5000CC",IF(AND(I5207&gt;5000,I5207&lt;=6000),"&gt;5000CC"))))))</f>
        <v>600-1000CC</v>
      </c>
    </row>
    <row r="5208" spans="1:11" x14ac:dyDescent="0.3">
      <c r="A5208">
        <v>197</v>
      </c>
      <c r="B5208" t="s">
        <v>191</v>
      </c>
      <c r="C5208" s="10">
        <v>1.35</v>
      </c>
      <c r="D5208" s="3">
        <v>60000</v>
      </c>
      <c r="E5208" t="s">
        <v>12</v>
      </c>
      <c r="F5208" t="s">
        <v>8</v>
      </c>
      <c r="G5208" t="s">
        <v>27</v>
      </c>
      <c r="H5208">
        <v>2006</v>
      </c>
      <c r="I5208">
        <v>999</v>
      </c>
      <c r="J5208" t="s">
        <v>10</v>
      </c>
      <c r="K5208" t="str">
        <f>IF(AND(I5208&gt;600,I5208&lt;=1000),"600-1000CC",IF(AND(I5208&gt;1000,I5208&lt;=2000),"1000-2000CC",IF(AND(I5208&gt;2000,I5208&lt;=3000),"2000-3000CC",IF(AND(I5208&gt;3000,I5208&lt;=4000),"3000-4000CC",IF(AND(I5208&gt;4000,I5208&lt;=5000),"4000-5000CC",IF(AND(I5208&gt;5000,I5208&lt;=6000),"&gt;5000CC"))))))</f>
        <v>600-1000CC</v>
      </c>
    </row>
    <row r="5209" spans="1:11" x14ac:dyDescent="0.3">
      <c r="A5209">
        <v>255</v>
      </c>
      <c r="B5209" t="s">
        <v>243</v>
      </c>
      <c r="C5209" s="10">
        <v>1.35</v>
      </c>
      <c r="D5209" s="3">
        <v>120000</v>
      </c>
      <c r="E5209" t="s">
        <v>12</v>
      </c>
      <c r="F5209" t="s">
        <v>8</v>
      </c>
      <c r="G5209" t="s">
        <v>244</v>
      </c>
      <c r="H5209">
        <v>2010</v>
      </c>
      <c r="I5209">
        <v>1086</v>
      </c>
      <c r="J5209" t="s">
        <v>10</v>
      </c>
      <c r="K5209" t="str">
        <f>IF(AND(I5209&gt;600,I5209&lt;=1000),"600-1000CC",IF(AND(I5209&gt;1000,I5209&lt;=2000),"1000-2000CC",IF(AND(I5209&gt;2000,I5209&lt;=3000),"2000-3000CC",IF(AND(I5209&gt;3000,I5209&lt;=4000),"3000-4000CC",IF(AND(I5209&gt;4000,I5209&lt;=5000),"4000-5000CC",IF(AND(I5209&gt;5000,I5209&lt;=6000),"&gt;5000CC"))))))</f>
        <v>1000-2000CC</v>
      </c>
    </row>
    <row r="5210" spans="1:11" x14ac:dyDescent="0.3">
      <c r="A5210">
        <v>427</v>
      </c>
      <c r="B5210" t="s">
        <v>373</v>
      </c>
      <c r="C5210" s="10">
        <v>1.35</v>
      </c>
      <c r="D5210" s="3">
        <v>80000</v>
      </c>
      <c r="E5210" t="s">
        <v>12</v>
      </c>
      <c r="F5210" t="s">
        <v>8</v>
      </c>
      <c r="G5210" t="s">
        <v>75</v>
      </c>
      <c r="H5210">
        <v>2004</v>
      </c>
      <c r="I5210">
        <v>796</v>
      </c>
      <c r="J5210" t="s">
        <v>10</v>
      </c>
      <c r="K5210" t="str">
        <f>IF(AND(I5210&gt;600,I5210&lt;=1000),"600-1000CC",IF(AND(I5210&gt;1000,I5210&lt;=2000),"1000-2000CC",IF(AND(I5210&gt;2000,I5210&lt;=3000),"2000-3000CC",IF(AND(I5210&gt;3000,I5210&lt;=4000),"3000-4000CC",IF(AND(I5210&gt;4000,I5210&lt;=5000),"4000-5000CC",IF(AND(I5210&gt;5000,I5210&lt;=6000),"&gt;5000CC"))))))</f>
        <v>600-1000CC</v>
      </c>
    </row>
    <row r="5211" spans="1:11" x14ac:dyDescent="0.3">
      <c r="A5211">
        <v>673</v>
      </c>
      <c r="B5211" t="s">
        <v>543</v>
      </c>
      <c r="C5211" s="10">
        <v>1.35</v>
      </c>
      <c r="D5211" s="3">
        <v>118971</v>
      </c>
      <c r="E5211" t="s">
        <v>7</v>
      </c>
      <c r="F5211" t="s">
        <v>13</v>
      </c>
      <c r="G5211" t="s">
        <v>27</v>
      </c>
      <c r="H5211">
        <v>2008</v>
      </c>
      <c r="I5211">
        <v>1197</v>
      </c>
      <c r="J5211" t="s">
        <v>10</v>
      </c>
      <c r="K5211" t="str">
        <f>IF(AND(I5211&gt;600,I5211&lt;=1000),"600-1000CC",IF(AND(I5211&gt;1000,I5211&lt;=2000),"1000-2000CC",IF(AND(I5211&gt;2000,I5211&lt;=3000),"2000-3000CC",IF(AND(I5211&gt;3000,I5211&lt;=4000),"3000-4000CC",IF(AND(I5211&gt;4000,I5211&lt;=5000),"4000-5000CC",IF(AND(I5211&gt;5000,I5211&lt;=6000),"&gt;5000CC"))))))</f>
        <v>1000-2000CC</v>
      </c>
    </row>
    <row r="5212" spans="1:11" x14ac:dyDescent="0.3">
      <c r="A5212">
        <v>1945</v>
      </c>
      <c r="B5212" t="s">
        <v>543</v>
      </c>
      <c r="C5212" s="10">
        <v>1.35</v>
      </c>
      <c r="D5212" s="3">
        <v>118971</v>
      </c>
      <c r="E5212" t="s">
        <v>7</v>
      </c>
      <c r="F5212" t="s">
        <v>13</v>
      </c>
      <c r="G5212" t="s">
        <v>27</v>
      </c>
      <c r="H5212">
        <v>2008</v>
      </c>
      <c r="I5212">
        <v>1598</v>
      </c>
      <c r="J5212" t="s">
        <v>10</v>
      </c>
      <c r="K5212" t="str">
        <f>IF(AND(I5212&gt;600,I5212&lt;=1000),"600-1000CC",IF(AND(I5212&gt;1000,I5212&lt;=2000),"1000-2000CC",IF(AND(I5212&gt;2000,I5212&lt;=3000),"2000-3000CC",IF(AND(I5212&gt;3000,I5212&lt;=4000),"3000-4000CC",IF(AND(I5212&gt;4000,I5212&lt;=5000),"4000-5000CC",IF(AND(I5212&gt;5000,I5212&lt;=6000),"&gt;5000CC"))))))</f>
        <v>1000-2000CC</v>
      </c>
    </row>
    <row r="5213" spans="1:11" x14ac:dyDescent="0.3">
      <c r="A5213">
        <v>2615</v>
      </c>
      <c r="B5213" t="s">
        <v>247</v>
      </c>
      <c r="C5213" s="10">
        <v>1.35</v>
      </c>
      <c r="D5213" s="3">
        <v>75000</v>
      </c>
      <c r="E5213" t="s">
        <v>12</v>
      </c>
      <c r="F5213" t="s">
        <v>8</v>
      </c>
      <c r="G5213" t="s">
        <v>75</v>
      </c>
      <c r="H5213">
        <v>2009</v>
      </c>
      <c r="I5213">
        <v>999</v>
      </c>
      <c r="J5213" t="s">
        <v>10</v>
      </c>
      <c r="K5213" t="str">
        <f>IF(AND(I5213&gt;600,I5213&lt;=1000),"600-1000CC",IF(AND(I5213&gt;1000,I5213&lt;=2000),"1000-2000CC",IF(AND(I5213&gt;2000,I5213&lt;=3000),"2000-3000CC",IF(AND(I5213&gt;3000,I5213&lt;=4000),"3000-4000CC",IF(AND(I5213&gt;4000,I5213&lt;=5000),"4000-5000CC",IF(AND(I5213&gt;5000,I5213&lt;=6000),"&gt;5000CC"))))))</f>
        <v>600-1000CC</v>
      </c>
    </row>
    <row r="5214" spans="1:11" x14ac:dyDescent="0.3">
      <c r="A5214">
        <v>3378</v>
      </c>
      <c r="B5214" t="s">
        <v>302</v>
      </c>
      <c r="C5214" s="10">
        <v>1.35</v>
      </c>
      <c r="D5214" s="3">
        <v>50000</v>
      </c>
      <c r="E5214" t="s">
        <v>12</v>
      </c>
      <c r="F5214" t="s">
        <v>8</v>
      </c>
      <c r="G5214" t="s">
        <v>27</v>
      </c>
      <c r="H5214">
        <v>2008</v>
      </c>
      <c r="I5214">
        <v>1995</v>
      </c>
      <c r="J5214" t="s">
        <v>10</v>
      </c>
      <c r="K5214" t="str">
        <f>IF(AND(I5214&gt;600,I5214&lt;=1000),"600-1000CC",IF(AND(I5214&gt;1000,I5214&lt;=2000),"1000-2000CC",IF(AND(I5214&gt;2000,I5214&lt;=3000),"2000-3000CC",IF(AND(I5214&gt;3000,I5214&lt;=4000),"3000-4000CC",IF(AND(I5214&gt;4000,I5214&lt;=5000),"4000-5000CC",IF(AND(I5214&gt;5000,I5214&lt;=6000),"&gt;5000CC"))))))</f>
        <v>1000-2000CC</v>
      </c>
    </row>
    <row r="5215" spans="1:11" x14ac:dyDescent="0.3">
      <c r="A5215">
        <v>4447</v>
      </c>
      <c r="B5215" t="s">
        <v>1742</v>
      </c>
      <c r="C5215" s="10">
        <v>1.35</v>
      </c>
      <c r="D5215" s="3">
        <v>58000</v>
      </c>
      <c r="E5215" t="s">
        <v>7</v>
      </c>
      <c r="F5215" t="s">
        <v>8</v>
      </c>
      <c r="G5215" t="s">
        <v>75</v>
      </c>
      <c r="H5215">
        <v>2009</v>
      </c>
      <c r="I5215">
        <v>1199</v>
      </c>
      <c r="J5215" t="s">
        <v>10</v>
      </c>
      <c r="K5215" t="str">
        <f>IF(AND(I5215&gt;600,I5215&lt;=1000),"600-1000CC",IF(AND(I5215&gt;1000,I5215&lt;=2000),"1000-2000CC",IF(AND(I5215&gt;2000,I5215&lt;=3000),"2000-3000CC",IF(AND(I5215&gt;3000,I5215&lt;=4000),"3000-4000CC",IF(AND(I5215&gt;4000,I5215&lt;=5000),"4000-5000CC",IF(AND(I5215&gt;5000,I5215&lt;=6000),"&gt;5000CC"))))))</f>
        <v>1000-2000CC</v>
      </c>
    </row>
    <row r="5216" spans="1:11" x14ac:dyDescent="0.3">
      <c r="A5216">
        <v>4870</v>
      </c>
      <c r="B5216" t="s">
        <v>1231</v>
      </c>
      <c r="C5216" s="10">
        <v>1.35</v>
      </c>
      <c r="D5216" s="3">
        <v>116416</v>
      </c>
      <c r="E5216" t="s">
        <v>12</v>
      </c>
      <c r="F5216" t="s">
        <v>8</v>
      </c>
      <c r="G5216" t="s">
        <v>75</v>
      </c>
      <c r="H5216">
        <v>2010</v>
      </c>
      <c r="I5216">
        <v>1197</v>
      </c>
      <c r="J5216" t="s">
        <v>10</v>
      </c>
      <c r="K5216" t="str">
        <f>IF(AND(I5216&gt;600,I5216&lt;=1000),"600-1000CC",IF(AND(I5216&gt;1000,I5216&lt;=2000),"1000-2000CC",IF(AND(I5216&gt;2000,I5216&lt;=3000),"2000-3000CC",IF(AND(I5216&gt;3000,I5216&lt;=4000),"3000-4000CC",IF(AND(I5216&gt;4000,I5216&lt;=5000),"4000-5000CC",IF(AND(I5216&gt;5000,I5216&lt;=6000),"&gt;5000CC"))))))</f>
        <v>1000-2000CC</v>
      </c>
    </row>
    <row r="5217" spans="1:11" x14ac:dyDescent="0.3">
      <c r="A5217">
        <v>614</v>
      </c>
      <c r="B5217" t="s">
        <v>420</v>
      </c>
      <c r="C5217" s="10">
        <v>1.34</v>
      </c>
      <c r="D5217" s="3">
        <v>63723</v>
      </c>
      <c r="E5217" t="s">
        <v>12</v>
      </c>
      <c r="F5217" t="s">
        <v>8</v>
      </c>
      <c r="G5217" t="s">
        <v>9</v>
      </c>
      <c r="H5217">
        <v>2010</v>
      </c>
      <c r="I5217">
        <v>2400</v>
      </c>
      <c r="J5217" t="s">
        <v>10</v>
      </c>
      <c r="K5217" t="str">
        <f>IF(AND(I5217&gt;600,I5217&lt;=1000),"600-1000CC",IF(AND(I5217&gt;1000,I5217&lt;=2000),"1000-2000CC",IF(AND(I5217&gt;2000,I5217&lt;=3000),"2000-3000CC",IF(AND(I5217&gt;3000,I5217&lt;=4000),"3000-4000CC",IF(AND(I5217&gt;4000,I5217&lt;=5000),"4000-5000CC",IF(AND(I5217&gt;5000,I5217&lt;=6000),"&gt;5000CC"))))))</f>
        <v>2000-3000CC</v>
      </c>
    </row>
    <row r="5218" spans="1:11" x14ac:dyDescent="0.3">
      <c r="A5218">
        <v>1059</v>
      </c>
      <c r="B5218" t="s">
        <v>475</v>
      </c>
      <c r="C5218" s="10">
        <v>1.34</v>
      </c>
      <c r="D5218" s="3">
        <v>92251</v>
      </c>
      <c r="E5218" t="s">
        <v>7</v>
      </c>
      <c r="F5218" t="s">
        <v>8</v>
      </c>
      <c r="G5218" t="s">
        <v>27</v>
      </c>
      <c r="H5218">
        <v>2010</v>
      </c>
      <c r="I5218">
        <v>1498</v>
      </c>
      <c r="J5218" t="s">
        <v>61</v>
      </c>
      <c r="K5218" t="str">
        <f>IF(AND(I5218&gt;600,I5218&lt;=1000),"600-1000CC",IF(AND(I5218&gt;1000,I5218&lt;=2000),"1000-2000CC",IF(AND(I5218&gt;2000,I5218&lt;=3000),"2000-3000CC",IF(AND(I5218&gt;3000,I5218&lt;=4000),"3000-4000CC",IF(AND(I5218&gt;4000,I5218&lt;=5000),"4000-5000CC",IF(AND(I5218&gt;5000,I5218&lt;=6000),"&gt;5000CC"))))))</f>
        <v>1000-2000CC</v>
      </c>
    </row>
    <row r="5219" spans="1:11" x14ac:dyDescent="0.3">
      <c r="A5219">
        <v>1909</v>
      </c>
      <c r="B5219" t="s">
        <v>420</v>
      </c>
      <c r="C5219" s="10">
        <v>1.34</v>
      </c>
      <c r="D5219" s="3">
        <v>63723</v>
      </c>
      <c r="E5219" t="s">
        <v>12</v>
      </c>
      <c r="F5219" t="s">
        <v>8</v>
      </c>
      <c r="G5219" t="s">
        <v>9</v>
      </c>
      <c r="H5219">
        <v>2010</v>
      </c>
      <c r="I5219">
        <v>1197</v>
      </c>
      <c r="J5219" t="s">
        <v>10</v>
      </c>
      <c r="K5219" t="str">
        <f>IF(AND(I5219&gt;600,I5219&lt;=1000),"600-1000CC",IF(AND(I5219&gt;1000,I5219&lt;=2000),"1000-2000CC",IF(AND(I5219&gt;2000,I5219&lt;=3000),"2000-3000CC",IF(AND(I5219&gt;3000,I5219&lt;=4000),"3000-4000CC",IF(AND(I5219&gt;4000,I5219&lt;=5000),"4000-5000CC",IF(AND(I5219&gt;5000,I5219&lt;=6000),"&gt;5000CC"))))))</f>
        <v>1000-2000CC</v>
      </c>
    </row>
    <row r="5220" spans="1:11" x14ac:dyDescent="0.3">
      <c r="A5220">
        <v>2964</v>
      </c>
      <c r="B5220" t="s">
        <v>503</v>
      </c>
      <c r="C5220" s="10">
        <v>1.34</v>
      </c>
      <c r="D5220" s="3">
        <v>140511</v>
      </c>
      <c r="E5220" t="s">
        <v>12</v>
      </c>
      <c r="F5220" t="s">
        <v>8</v>
      </c>
      <c r="G5220" t="s">
        <v>9</v>
      </c>
      <c r="H5220">
        <v>2011</v>
      </c>
      <c r="I5220">
        <v>1086</v>
      </c>
      <c r="J5220" t="s">
        <v>61</v>
      </c>
      <c r="K5220" t="str">
        <f>IF(AND(I5220&gt;600,I5220&lt;=1000),"600-1000CC",IF(AND(I5220&gt;1000,I5220&lt;=2000),"1000-2000CC",IF(AND(I5220&gt;2000,I5220&lt;=3000),"2000-3000CC",IF(AND(I5220&gt;3000,I5220&lt;=4000),"3000-4000CC",IF(AND(I5220&gt;4000,I5220&lt;=5000),"4000-5000CC",IF(AND(I5220&gt;5000,I5220&lt;=6000),"&gt;5000CC"))))))</f>
        <v>1000-2000CC</v>
      </c>
    </row>
    <row r="5221" spans="1:11" x14ac:dyDescent="0.3">
      <c r="A5221">
        <v>4592</v>
      </c>
      <c r="B5221" t="s">
        <v>232</v>
      </c>
      <c r="C5221" s="10">
        <v>1.34</v>
      </c>
      <c r="D5221" s="3">
        <v>95891</v>
      </c>
      <c r="E5221" t="s">
        <v>12</v>
      </c>
      <c r="F5221" t="s">
        <v>8</v>
      </c>
      <c r="G5221" t="s">
        <v>75</v>
      </c>
      <c r="H5221">
        <v>2010</v>
      </c>
      <c r="I5221">
        <v>1497</v>
      </c>
      <c r="J5221" t="s">
        <v>10</v>
      </c>
      <c r="K5221" t="str">
        <f>IF(AND(I5221&gt;600,I5221&lt;=1000),"600-1000CC",IF(AND(I5221&gt;1000,I5221&lt;=2000),"1000-2000CC",IF(AND(I5221&gt;2000,I5221&lt;=3000),"2000-3000CC",IF(AND(I5221&gt;3000,I5221&lt;=4000),"3000-4000CC",IF(AND(I5221&gt;4000,I5221&lt;=5000),"4000-5000CC",IF(AND(I5221&gt;5000,I5221&lt;=6000),"&gt;5000CC"))))))</f>
        <v>1000-2000CC</v>
      </c>
    </row>
    <row r="5222" spans="1:11" x14ac:dyDescent="0.3">
      <c r="A5222">
        <v>4693</v>
      </c>
      <c r="B5222" t="s">
        <v>1290</v>
      </c>
      <c r="C5222" s="10">
        <v>1.34</v>
      </c>
      <c r="D5222" s="3">
        <v>73672</v>
      </c>
      <c r="E5222" t="s">
        <v>12</v>
      </c>
      <c r="F5222" t="s">
        <v>8</v>
      </c>
      <c r="G5222" t="s">
        <v>27</v>
      </c>
      <c r="H5222">
        <v>2013</v>
      </c>
      <c r="I5222">
        <v>1497</v>
      </c>
      <c r="J5222" t="s">
        <v>10</v>
      </c>
      <c r="K5222" t="str">
        <f>IF(AND(I5222&gt;600,I5222&lt;=1000),"600-1000CC",IF(AND(I5222&gt;1000,I5222&lt;=2000),"1000-2000CC",IF(AND(I5222&gt;2000,I5222&lt;=3000),"2000-3000CC",IF(AND(I5222&gt;3000,I5222&lt;=4000),"3000-4000CC",IF(AND(I5222&gt;4000,I5222&lt;=5000),"4000-5000CC",IF(AND(I5222&gt;5000,I5222&lt;=6000),"&gt;5000CC"))))))</f>
        <v>1000-2000CC</v>
      </c>
    </row>
    <row r="5223" spans="1:11" x14ac:dyDescent="0.3">
      <c r="A5223">
        <v>5165</v>
      </c>
      <c r="B5223" t="s">
        <v>1868</v>
      </c>
      <c r="C5223" s="10">
        <v>1.34</v>
      </c>
      <c r="D5223" s="3">
        <v>127866</v>
      </c>
      <c r="E5223" t="s">
        <v>242</v>
      </c>
      <c r="F5223" t="s">
        <v>8</v>
      </c>
      <c r="G5223" t="s">
        <v>9</v>
      </c>
      <c r="H5223">
        <v>2010</v>
      </c>
      <c r="I5223">
        <v>1498</v>
      </c>
      <c r="J5223" t="s">
        <v>10</v>
      </c>
      <c r="K5223" t="str">
        <f>IF(AND(I5223&gt;600,I5223&lt;=1000),"600-1000CC",IF(AND(I5223&gt;1000,I5223&lt;=2000),"1000-2000CC",IF(AND(I5223&gt;2000,I5223&lt;=3000),"2000-3000CC",IF(AND(I5223&gt;3000,I5223&lt;=4000),"3000-4000CC",IF(AND(I5223&gt;4000,I5223&lt;=5000),"4000-5000CC",IF(AND(I5223&gt;5000,I5223&lt;=6000),"&gt;5000CC"))))))</f>
        <v>1000-2000CC</v>
      </c>
    </row>
    <row r="5224" spans="1:11" x14ac:dyDescent="0.3">
      <c r="A5224">
        <v>3198</v>
      </c>
      <c r="B5224" t="s">
        <v>232</v>
      </c>
      <c r="C5224" s="10">
        <v>1.33</v>
      </c>
      <c r="D5224" s="3">
        <v>101935</v>
      </c>
      <c r="E5224" t="s">
        <v>12</v>
      </c>
      <c r="F5224" t="s">
        <v>8</v>
      </c>
      <c r="G5224" t="s">
        <v>9</v>
      </c>
      <c r="H5224">
        <v>2010</v>
      </c>
      <c r="I5224">
        <v>999</v>
      </c>
      <c r="J5224" t="s">
        <v>10</v>
      </c>
      <c r="K5224" t="str">
        <f>IF(AND(I5224&gt;600,I5224&lt;=1000),"600-1000CC",IF(AND(I5224&gt;1000,I5224&lt;=2000),"1000-2000CC",IF(AND(I5224&gt;2000,I5224&lt;=3000),"2000-3000CC",IF(AND(I5224&gt;3000,I5224&lt;=4000),"3000-4000CC",IF(AND(I5224&gt;4000,I5224&lt;=5000),"4000-5000CC",IF(AND(I5224&gt;5000,I5224&lt;=6000),"&gt;5000CC"))))))</f>
        <v>600-1000CC</v>
      </c>
    </row>
    <row r="5225" spans="1:11" x14ac:dyDescent="0.3">
      <c r="A5225">
        <v>3730</v>
      </c>
      <c r="B5225" t="s">
        <v>232</v>
      </c>
      <c r="C5225" s="10">
        <v>1.33</v>
      </c>
      <c r="D5225" s="3">
        <v>54363</v>
      </c>
      <c r="E5225" t="s">
        <v>12</v>
      </c>
      <c r="F5225" t="s">
        <v>8</v>
      </c>
      <c r="G5225" t="s">
        <v>75</v>
      </c>
      <c r="H5225">
        <v>2010</v>
      </c>
      <c r="I5225">
        <v>1498</v>
      </c>
      <c r="J5225" t="s">
        <v>10</v>
      </c>
      <c r="K5225" t="str">
        <f>IF(AND(I5225&gt;600,I5225&lt;=1000),"600-1000CC",IF(AND(I5225&gt;1000,I5225&lt;=2000),"1000-2000CC",IF(AND(I5225&gt;2000,I5225&lt;=3000),"2000-3000CC",IF(AND(I5225&gt;3000,I5225&lt;=4000),"3000-4000CC",IF(AND(I5225&gt;4000,I5225&lt;=5000),"4000-5000CC",IF(AND(I5225&gt;5000,I5225&lt;=6000),"&gt;5000CC"))))))</f>
        <v>1000-2000CC</v>
      </c>
    </row>
    <row r="5226" spans="1:11" x14ac:dyDescent="0.3">
      <c r="A5226">
        <v>5189</v>
      </c>
      <c r="B5226" t="s">
        <v>1227</v>
      </c>
      <c r="C5226" s="10">
        <v>1.32</v>
      </c>
      <c r="D5226" s="3">
        <v>76154</v>
      </c>
      <c r="E5226" t="s">
        <v>372</v>
      </c>
      <c r="F5226" t="s">
        <v>8</v>
      </c>
      <c r="G5226" t="s">
        <v>27</v>
      </c>
      <c r="H5226">
        <v>2008</v>
      </c>
      <c r="I5226">
        <v>1197</v>
      </c>
      <c r="J5226" t="s">
        <v>10</v>
      </c>
      <c r="K5226" t="str">
        <f>IF(AND(I5226&gt;600,I5226&lt;=1000),"600-1000CC",IF(AND(I5226&gt;1000,I5226&lt;=2000),"1000-2000CC",IF(AND(I5226&gt;2000,I5226&lt;=3000),"2000-3000CC",IF(AND(I5226&gt;3000,I5226&lt;=4000),"3000-4000CC",IF(AND(I5226&gt;4000,I5226&lt;=5000),"4000-5000CC",IF(AND(I5226&gt;5000,I5226&lt;=6000),"&gt;5000CC"))))))</f>
        <v>1000-2000CC</v>
      </c>
    </row>
    <row r="5227" spans="1:11" x14ac:dyDescent="0.3">
      <c r="A5227">
        <v>1042</v>
      </c>
      <c r="B5227" t="s">
        <v>553</v>
      </c>
      <c r="C5227" s="10">
        <v>1.31</v>
      </c>
      <c r="D5227" s="3">
        <v>105209</v>
      </c>
      <c r="E5227" t="s">
        <v>12</v>
      </c>
      <c r="F5227" t="s">
        <v>8</v>
      </c>
      <c r="G5227" t="s">
        <v>9</v>
      </c>
      <c r="H5227">
        <v>2009</v>
      </c>
      <c r="I5227">
        <v>1248</v>
      </c>
      <c r="J5227" t="s">
        <v>10</v>
      </c>
      <c r="K5227" t="str">
        <f>IF(AND(I5227&gt;600,I5227&lt;=1000),"600-1000CC",IF(AND(I5227&gt;1000,I5227&lt;=2000),"1000-2000CC",IF(AND(I5227&gt;2000,I5227&lt;=3000),"2000-3000CC",IF(AND(I5227&gt;3000,I5227&lt;=4000),"3000-4000CC",IF(AND(I5227&gt;4000,I5227&lt;=5000),"4000-5000CC",IF(AND(I5227&gt;5000,I5227&lt;=6000),"&gt;5000CC"))))))</f>
        <v>1000-2000CC</v>
      </c>
    </row>
    <row r="5228" spans="1:11" x14ac:dyDescent="0.3">
      <c r="A5228">
        <v>2421</v>
      </c>
      <c r="B5228" t="s">
        <v>1231</v>
      </c>
      <c r="C5228" s="10">
        <v>1.31</v>
      </c>
      <c r="D5228" s="3">
        <v>69218</v>
      </c>
      <c r="E5228" t="s">
        <v>12</v>
      </c>
      <c r="F5228" t="s">
        <v>8</v>
      </c>
      <c r="G5228" t="s">
        <v>9</v>
      </c>
      <c r="H5228">
        <v>2007</v>
      </c>
      <c r="I5228">
        <v>1197</v>
      </c>
      <c r="J5228" t="s">
        <v>10</v>
      </c>
      <c r="K5228" t="str">
        <f>IF(AND(I5228&gt;600,I5228&lt;=1000),"600-1000CC",IF(AND(I5228&gt;1000,I5228&lt;=2000),"1000-2000CC",IF(AND(I5228&gt;2000,I5228&lt;=3000),"2000-3000CC",IF(AND(I5228&gt;3000,I5228&lt;=4000),"3000-4000CC",IF(AND(I5228&gt;4000,I5228&lt;=5000),"4000-5000CC",IF(AND(I5228&gt;5000,I5228&lt;=6000),"&gt;5000CC"))))))</f>
        <v>1000-2000CC</v>
      </c>
    </row>
    <row r="5229" spans="1:11" x14ac:dyDescent="0.3">
      <c r="A5229">
        <v>172</v>
      </c>
      <c r="B5229" t="s">
        <v>171</v>
      </c>
      <c r="C5229" s="10">
        <v>1.3</v>
      </c>
      <c r="D5229" s="3">
        <v>90000</v>
      </c>
      <c r="E5229" t="s">
        <v>12</v>
      </c>
      <c r="F5229" t="s">
        <v>8</v>
      </c>
      <c r="G5229" t="s">
        <v>75</v>
      </c>
      <c r="H5229">
        <v>2009</v>
      </c>
      <c r="I5229">
        <v>1198</v>
      </c>
      <c r="J5229" t="s">
        <v>10</v>
      </c>
      <c r="K5229" t="str">
        <f>IF(AND(I5229&gt;600,I5229&lt;=1000),"600-1000CC",IF(AND(I5229&gt;1000,I5229&lt;=2000),"1000-2000CC",IF(AND(I5229&gt;2000,I5229&lt;=3000),"2000-3000CC",IF(AND(I5229&gt;3000,I5229&lt;=4000),"3000-4000CC",IF(AND(I5229&gt;4000,I5229&lt;=5000),"4000-5000CC",IF(AND(I5229&gt;5000,I5229&lt;=6000),"&gt;5000CC"))))))</f>
        <v>1000-2000CC</v>
      </c>
    </row>
    <row r="5230" spans="1:11" x14ac:dyDescent="0.3">
      <c r="A5230">
        <v>216</v>
      </c>
      <c r="B5230" t="s">
        <v>209</v>
      </c>
      <c r="C5230" s="10">
        <v>1.3</v>
      </c>
      <c r="D5230" s="3">
        <v>77000</v>
      </c>
      <c r="E5230" t="s">
        <v>12</v>
      </c>
      <c r="F5230" t="s">
        <v>8</v>
      </c>
      <c r="G5230" t="s">
        <v>27</v>
      </c>
      <c r="H5230">
        <v>2005</v>
      </c>
      <c r="I5230">
        <v>998</v>
      </c>
      <c r="J5230" t="s">
        <v>10</v>
      </c>
      <c r="K5230" t="str">
        <f>IF(AND(I5230&gt;600,I5230&lt;=1000),"600-1000CC",IF(AND(I5230&gt;1000,I5230&lt;=2000),"1000-2000CC",IF(AND(I5230&gt;2000,I5230&lt;=3000),"2000-3000CC",IF(AND(I5230&gt;3000,I5230&lt;=4000),"3000-4000CC",IF(AND(I5230&gt;4000,I5230&lt;=5000),"4000-5000CC",IF(AND(I5230&gt;5000,I5230&lt;=6000),"&gt;5000CC"))))))</f>
        <v>600-1000CC</v>
      </c>
    </row>
    <row r="5231" spans="1:11" x14ac:dyDescent="0.3">
      <c r="A5231">
        <v>2044</v>
      </c>
      <c r="B5231" t="s">
        <v>1086</v>
      </c>
      <c r="C5231" s="10">
        <v>1.3</v>
      </c>
      <c r="D5231" s="3">
        <v>80000</v>
      </c>
      <c r="E5231" t="s">
        <v>12</v>
      </c>
      <c r="F5231" t="s">
        <v>8</v>
      </c>
      <c r="G5231" t="s">
        <v>27</v>
      </c>
      <c r="H5231">
        <v>2006</v>
      </c>
      <c r="I5231">
        <v>1498</v>
      </c>
      <c r="J5231" t="s">
        <v>10</v>
      </c>
      <c r="K5231" t="str">
        <f>IF(AND(I5231&gt;600,I5231&lt;=1000),"600-1000CC",IF(AND(I5231&gt;1000,I5231&lt;=2000),"1000-2000CC",IF(AND(I5231&gt;2000,I5231&lt;=3000),"2000-3000CC",IF(AND(I5231&gt;3000,I5231&lt;=4000),"3000-4000CC",IF(AND(I5231&gt;4000,I5231&lt;=5000),"4000-5000CC",IF(AND(I5231&gt;5000,I5231&lt;=6000),"&gt;5000CC"))))))</f>
        <v>1000-2000CC</v>
      </c>
    </row>
    <row r="5232" spans="1:11" x14ac:dyDescent="0.3">
      <c r="A5232">
        <v>2049</v>
      </c>
      <c r="B5232" t="s">
        <v>1089</v>
      </c>
      <c r="C5232" s="10">
        <v>1.3</v>
      </c>
      <c r="D5232" s="3">
        <v>50000</v>
      </c>
      <c r="E5232" t="s">
        <v>12</v>
      </c>
      <c r="F5232" t="s">
        <v>8</v>
      </c>
      <c r="G5232" t="s">
        <v>75</v>
      </c>
      <c r="H5232">
        <v>2010</v>
      </c>
      <c r="I5232">
        <v>1197</v>
      </c>
      <c r="J5232" t="s">
        <v>10</v>
      </c>
      <c r="K5232" t="str">
        <f>IF(AND(I5232&gt;600,I5232&lt;=1000),"600-1000CC",IF(AND(I5232&gt;1000,I5232&lt;=2000),"1000-2000CC",IF(AND(I5232&gt;2000,I5232&lt;=3000),"2000-3000CC",IF(AND(I5232&gt;3000,I5232&lt;=4000),"3000-4000CC",IF(AND(I5232&gt;4000,I5232&lt;=5000),"4000-5000CC",IF(AND(I5232&gt;5000,I5232&lt;=6000),"&gt;5000CC"))))))</f>
        <v>1000-2000CC</v>
      </c>
    </row>
    <row r="5233" spans="1:11" x14ac:dyDescent="0.3">
      <c r="A5233">
        <v>2254</v>
      </c>
      <c r="B5233" t="s">
        <v>401</v>
      </c>
      <c r="C5233" s="10">
        <v>1.3</v>
      </c>
      <c r="D5233" s="3">
        <v>75000</v>
      </c>
      <c r="E5233" t="s">
        <v>12</v>
      </c>
      <c r="F5233" t="s">
        <v>8</v>
      </c>
      <c r="G5233" t="s">
        <v>27</v>
      </c>
      <c r="H5233">
        <v>2006</v>
      </c>
      <c r="I5233">
        <v>998</v>
      </c>
      <c r="J5233" t="s">
        <v>10</v>
      </c>
      <c r="K5233" t="str">
        <f>IF(AND(I5233&gt;600,I5233&lt;=1000),"600-1000CC",IF(AND(I5233&gt;1000,I5233&lt;=2000),"1000-2000CC",IF(AND(I5233&gt;2000,I5233&lt;=3000),"2000-3000CC",IF(AND(I5233&gt;3000,I5233&lt;=4000),"3000-4000CC",IF(AND(I5233&gt;4000,I5233&lt;=5000),"4000-5000CC",IF(AND(I5233&gt;5000,I5233&lt;=6000),"&gt;5000CC"))))))</f>
        <v>600-1000CC</v>
      </c>
    </row>
    <row r="5234" spans="1:11" x14ac:dyDescent="0.3">
      <c r="A5234">
        <v>2363</v>
      </c>
      <c r="B5234" t="s">
        <v>216</v>
      </c>
      <c r="C5234" s="10">
        <v>1.3</v>
      </c>
      <c r="D5234" s="3">
        <v>110000</v>
      </c>
      <c r="E5234" t="s">
        <v>12</v>
      </c>
      <c r="F5234" t="s">
        <v>8</v>
      </c>
      <c r="G5234" t="s">
        <v>27</v>
      </c>
      <c r="H5234">
        <v>2007</v>
      </c>
      <c r="I5234">
        <v>1299</v>
      </c>
      <c r="J5234" t="s">
        <v>10</v>
      </c>
      <c r="K5234" t="str">
        <f>IF(AND(I5234&gt;600,I5234&lt;=1000),"600-1000CC",IF(AND(I5234&gt;1000,I5234&lt;=2000),"1000-2000CC",IF(AND(I5234&gt;2000,I5234&lt;=3000),"2000-3000CC",IF(AND(I5234&gt;3000,I5234&lt;=4000),"3000-4000CC",IF(AND(I5234&gt;4000,I5234&lt;=5000),"4000-5000CC",IF(AND(I5234&gt;5000,I5234&lt;=6000),"&gt;5000CC"))))))</f>
        <v>1000-2000CC</v>
      </c>
    </row>
    <row r="5235" spans="1:11" x14ac:dyDescent="0.3">
      <c r="A5235">
        <v>2366</v>
      </c>
      <c r="B5235" t="s">
        <v>761</v>
      </c>
      <c r="C5235" s="10">
        <v>1.3</v>
      </c>
      <c r="D5235" s="3">
        <v>110000</v>
      </c>
      <c r="E5235" t="s">
        <v>12</v>
      </c>
      <c r="F5235" t="s">
        <v>8</v>
      </c>
      <c r="G5235" t="s">
        <v>75</v>
      </c>
      <c r="H5235">
        <v>2006</v>
      </c>
      <c r="I5235">
        <v>1248</v>
      </c>
      <c r="J5235" t="s">
        <v>10</v>
      </c>
      <c r="K5235" t="str">
        <f>IF(AND(I5235&gt;600,I5235&lt;=1000),"600-1000CC",IF(AND(I5235&gt;1000,I5235&lt;=2000),"1000-2000CC",IF(AND(I5235&gt;2000,I5235&lt;=3000),"2000-3000CC",IF(AND(I5235&gt;3000,I5235&lt;=4000),"3000-4000CC",IF(AND(I5235&gt;4000,I5235&lt;=5000),"4000-5000CC",IF(AND(I5235&gt;5000,I5235&lt;=6000),"&gt;5000CC"))))))</f>
        <v>1000-2000CC</v>
      </c>
    </row>
    <row r="5236" spans="1:11" x14ac:dyDescent="0.3">
      <c r="A5236">
        <v>2375</v>
      </c>
      <c r="B5236" t="s">
        <v>1212</v>
      </c>
      <c r="C5236" s="10">
        <v>1.3</v>
      </c>
      <c r="D5236" s="3">
        <v>200000</v>
      </c>
      <c r="E5236" t="s">
        <v>7</v>
      </c>
      <c r="F5236" t="s">
        <v>8</v>
      </c>
      <c r="G5236" t="s">
        <v>27</v>
      </c>
      <c r="H5236">
        <v>2008</v>
      </c>
      <c r="I5236">
        <v>995</v>
      </c>
      <c r="J5236" t="s">
        <v>10</v>
      </c>
      <c r="K5236" t="str">
        <f>IF(AND(I5236&gt;600,I5236&lt;=1000),"600-1000CC",IF(AND(I5236&gt;1000,I5236&lt;=2000),"1000-2000CC",IF(AND(I5236&gt;2000,I5236&lt;=3000),"2000-3000CC",IF(AND(I5236&gt;3000,I5236&lt;=4000),"3000-4000CC",IF(AND(I5236&gt;4000,I5236&lt;=5000),"4000-5000CC",IF(AND(I5236&gt;5000,I5236&lt;=6000),"&gt;5000CC"))))))</f>
        <v>600-1000CC</v>
      </c>
    </row>
    <row r="5237" spans="1:11" x14ac:dyDescent="0.3">
      <c r="A5237">
        <v>2379</v>
      </c>
      <c r="B5237" t="s">
        <v>1215</v>
      </c>
      <c r="C5237" s="10">
        <v>1.3</v>
      </c>
      <c r="D5237" s="3">
        <v>50000</v>
      </c>
      <c r="E5237" t="s">
        <v>12</v>
      </c>
      <c r="F5237" t="s">
        <v>8</v>
      </c>
      <c r="G5237" t="s">
        <v>27</v>
      </c>
      <c r="H5237">
        <v>2012</v>
      </c>
      <c r="I5237">
        <v>2179</v>
      </c>
      <c r="J5237" t="s">
        <v>61</v>
      </c>
      <c r="K5237" t="str">
        <f>IF(AND(I5237&gt;600,I5237&lt;=1000),"600-1000CC",IF(AND(I5237&gt;1000,I5237&lt;=2000),"1000-2000CC",IF(AND(I5237&gt;2000,I5237&lt;=3000),"2000-3000CC",IF(AND(I5237&gt;3000,I5237&lt;=4000),"3000-4000CC",IF(AND(I5237&gt;4000,I5237&lt;=5000),"4000-5000CC",IF(AND(I5237&gt;5000,I5237&lt;=6000),"&gt;5000CC"))))))</f>
        <v>2000-3000CC</v>
      </c>
    </row>
    <row r="5238" spans="1:11" x14ac:dyDescent="0.3">
      <c r="A5238">
        <v>2550</v>
      </c>
      <c r="B5238" t="s">
        <v>1273</v>
      </c>
      <c r="C5238" s="10">
        <v>1.3</v>
      </c>
      <c r="D5238" s="3">
        <v>60000</v>
      </c>
      <c r="E5238" t="s">
        <v>12</v>
      </c>
      <c r="F5238" t="s">
        <v>8</v>
      </c>
      <c r="G5238" t="s">
        <v>27</v>
      </c>
      <c r="H5238">
        <v>2012</v>
      </c>
      <c r="I5238">
        <v>998</v>
      </c>
      <c r="J5238" t="s">
        <v>61</v>
      </c>
      <c r="K5238" t="str">
        <f>IF(AND(I5238&gt;600,I5238&lt;=1000),"600-1000CC",IF(AND(I5238&gt;1000,I5238&lt;=2000),"1000-2000CC",IF(AND(I5238&gt;2000,I5238&lt;=3000),"2000-3000CC",IF(AND(I5238&gt;3000,I5238&lt;=4000),"3000-4000CC",IF(AND(I5238&gt;4000,I5238&lt;=5000),"4000-5000CC",IF(AND(I5238&gt;5000,I5238&lt;=6000),"&gt;5000CC"))))))</f>
        <v>600-1000CC</v>
      </c>
    </row>
    <row r="5239" spans="1:11" x14ac:dyDescent="0.3">
      <c r="A5239">
        <v>2582</v>
      </c>
      <c r="B5239" t="s">
        <v>240</v>
      </c>
      <c r="C5239" s="10">
        <v>1.3</v>
      </c>
      <c r="D5239" s="3">
        <v>40000</v>
      </c>
      <c r="E5239" t="s">
        <v>12</v>
      </c>
      <c r="F5239" t="s">
        <v>8</v>
      </c>
      <c r="G5239" t="s">
        <v>75</v>
      </c>
      <c r="H5239">
        <v>2009</v>
      </c>
      <c r="I5239">
        <v>998</v>
      </c>
      <c r="J5239" t="s">
        <v>61</v>
      </c>
      <c r="K5239" t="str">
        <f>IF(AND(I5239&gt;600,I5239&lt;=1000),"600-1000CC",IF(AND(I5239&gt;1000,I5239&lt;=2000),"1000-2000CC",IF(AND(I5239&gt;2000,I5239&lt;=3000),"2000-3000CC",IF(AND(I5239&gt;3000,I5239&lt;=4000),"3000-4000CC",IF(AND(I5239&gt;4000,I5239&lt;=5000),"4000-5000CC",IF(AND(I5239&gt;5000,I5239&lt;=6000),"&gt;5000CC"))))))</f>
        <v>600-1000CC</v>
      </c>
    </row>
    <row r="5240" spans="1:11" x14ac:dyDescent="0.3">
      <c r="A5240">
        <v>2848</v>
      </c>
      <c r="B5240" t="s">
        <v>829</v>
      </c>
      <c r="C5240" s="10">
        <v>1.3</v>
      </c>
      <c r="D5240" s="3">
        <v>70000</v>
      </c>
      <c r="E5240" t="s">
        <v>7</v>
      </c>
      <c r="F5240" t="s">
        <v>8</v>
      </c>
      <c r="G5240" t="s">
        <v>27</v>
      </c>
      <c r="H5240">
        <v>2012</v>
      </c>
      <c r="I5240">
        <v>1399</v>
      </c>
      <c r="J5240" t="s">
        <v>10</v>
      </c>
      <c r="K5240" t="str">
        <f>IF(AND(I5240&gt;600,I5240&lt;=1000),"600-1000CC",IF(AND(I5240&gt;1000,I5240&lt;=2000),"1000-2000CC",IF(AND(I5240&gt;2000,I5240&lt;=3000),"2000-3000CC",IF(AND(I5240&gt;3000,I5240&lt;=4000),"3000-4000CC",IF(AND(I5240&gt;4000,I5240&lt;=5000),"4000-5000CC",IF(AND(I5240&gt;5000,I5240&lt;=6000),"&gt;5000CC"))))))</f>
        <v>1000-2000CC</v>
      </c>
    </row>
    <row r="5241" spans="1:11" x14ac:dyDescent="0.3">
      <c r="A5241">
        <v>2873</v>
      </c>
      <c r="B5241" t="s">
        <v>316</v>
      </c>
      <c r="C5241" s="10">
        <v>1.3</v>
      </c>
      <c r="D5241" s="3">
        <v>60000</v>
      </c>
      <c r="E5241" t="s">
        <v>12</v>
      </c>
      <c r="F5241" t="s">
        <v>8</v>
      </c>
      <c r="G5241" t="s">
        <v>27</v>
      </c>
      <c r="H5241">
        <v>2011</v>
      </c>
      <c r="I5241">
        <v>1497</v>
      </c>
      <c r="J5241" t="s">
        <v>10</v>
      </c>
      <c r="K5241" t="str">
        <f>IF(AND(I5241&gt;600,I5241&lt;=1000),"600-1000CC",IF(AND(I5241&gt;1000,I5241&lt;=2000),"1000-2000CC",IF(AND(I5241&gt;2000,I5241&lt;=3000),"2000-3000CC",IF(AND(I5241&gt;3000,I5241&lt;=4000),"3000-4000CC",IF(AND(I5241&gt;4000,I5241&lt;=5000),"4000-5000CC",IF(AND(I5241&gt;5000,I5241&lt;=6000),"&gt;5000CC"))))))</f>
        <v>1000-2000CC</v>
      </c>
    </row>
    <row r="5242" spans="1:11" x14ac:dyDescent="0.3">
      <c r="A5242">
        <v>2979</v>
      </c>
      <c r="B5242" t="s">
        <v>1398</v>
      </c>
      <c r="C5242" s="10">
        <v>1.3</v>
      </c>
      <c r="D5242" s="3">
        <v>55892</v>
      </c>
      <c r="E5242" t="s">
        <v>12</v>
      </c>
      <c r="F5242" t="s">
        <v>8</v>
      </c>
      <c r="G5242" t="s">
        <v>244</v>
      </c>
      <c r="H5242">
        <v>2008</v>
      </c>
      <c r="I5242">
        <v>998</v>
      </c>
      <c r="J5242" t="s">
        <v>10</v>
      </c>
      <c r="K5242" t="str">
        <f>IF(AND(I5242&gt;600,I5242&lt;=1000),"600-1000CC",IF(AND(I5242&gt;1000,I5242&lt;=2000),"1000-2000CC",IF(AND(I5242&gt;2000,I5242&lt;=3000),"2000-3000CC",IF(AND(I5242&gt;3000,I5242&lt;=4000),"3000-4000CC",IF(AND(I5242&gt;4000,I5242&lt;=5000),"4000-5000CC",IF(AND(I5242&gt;5000,I5242&lt;=6000),"&gt;5000CC"))))))</f>
        <v>600-1000CC</v>
      </c>
    </row>
    <row r="5243" spans="1:11" x14ac:dyDescent="0.3">
      <c r="A5243">
        <v>2990</v>
      </c>
      <c r="B5243" t="s">
        <v>744</v>
      </c>
      <c r="C5243" s="10">
        <v>1.3</v>
      </c>
      <c r="D5243" s="3">
        <v>83013</v>
      </c>
      <c r="E5243" t="s">
        <v>12</v>
      </c>
      <c r="F5243" t="s">
        <v>8</v>
      </c>
      <c r="G5243" t="s">
        <v>244</v>
      </c>
      <c r="H5243">
        <v>2009</v>
      </c>
      <c r="I5243">
        <v>1248</v>
      </c>
      <c r="J5243" t="s">
        <v>10</v>
      </c>
      <c r="K5243" t="str">
        <f>IF(AND(I5243&gt;600,I5243&lt;=1000),"600-1000CC",IF(AND(I5243&gt;1000,I5243&lt;=2000),"1000-2000CC",IF(AND(I5243&gt;2000,I5243&lt;=3000),"2000-3000CC",IF(AND(I5243&gt;3000,I5243&lt;=4000),"3000-4000CC",IF(AND(I5243&gt;4000,I5243&lt;=5000),"4000-5000CC",IF(AND(I5243&gt;5000,I5243&lt;=6000),"&gt;5000CC"))))))</f>
        <v>1000-2000CC</v>
      </c>
    </row>
    <row r="5244" spans="1:11" x14ac:dyDescent="0.3">
      <c r="A5244">
        <v>3063</v>
      </c>
      <c r="B5244" t="s">
        <v>248</v>
      </c>
      <c r="C5244" s="10">
        <v>1.3</v>
      </c>
      <c r="D5244" s="3">
        <v>90000</v>
      </c>
      <c r="E5244" t="s">
        <v>7</v>
      </c>
      <c r="F5244" t="s">
        <v>8</v>
      </c>
      <c r="G5244" t="s">
        <v>75</v>
      </c>
      <c r="H5244">
        <v>2010</v>
      </c>
      <c r="I5244">
        <v>1086</v>
      </c>
      <c r="J5244" t="s">
        <v>10</v>
      </c>
      <c r="K5244" t="str">
        <f>IF(AND(I5244&gt;600,I5244&lt;=1000),"600-1000CC",IF(AND(I5244&gt;1000,I5244&lt;=2000),"1000-2000CC",IF(AND(I5244&gt;2000,I5244&lt;=3000),"2000-3000CC",IF(AND(I5244&gt;3000,I5244&lt;=4000),"3000-4000CC",IF(AND(I5244&gt;4000,I5244&lt;=5000),"4000-5000CC",IF(AND(I5244&gt;5000,I5244&lt;=6000),"&gt;5000CC"))))))</f>
        <v>1000-2000CC</v>
      </c>
    </row>
    <row r="5245" spans="1:11" x14ac:dyDescent="0.3">
      <c r="A5245">
        <v>3346</v>
      </c>
      <c r="B5245" t="s">
        <v>402</v>
      </c>
      <c r="C5245" s="10">
        <v>1.3</v>
      </c>
      <c r="D5245" s="3">
        <v>90000</v>
      </c>
      <c r="E5245" t="s">
        <v>12</v>
      </c>
      <c r="F5245" t="s">
        <v>8</v>
      </c>
      <c r="G5245" t="s">
        <v>244</v>
      </c>
      <c r="H5245">
        <v>2005</v>
      </c>
      <c r="I5245">
        <v>1193</v>
      </c>
      <c r="J5245" t="s">
        <v>10</v>
      </c>
      <c r="K5245" t="str">
        <f>IF(AND(I5245&gt;600,I5245&lt;=1000),"600-1000CC",IF(AND(I5245&gt;1000,I5245&lt;=2000),"1000-2000CC",IF(AND(I5245&gt;2000,I5245&lt;=3000),"2000-3000CC",IF(AND(I5245&gt;3000,I5245&lt;=4000),"3000-4000CC",IF(AND(I5245&gt;4000,I5245&lt;=5000),"4000-5000CC",IF(AND(I5245&gt;5000,I5245&lt;=6000),"&gt;5000CC"))))))</f>
        <v>1000-2000CC</v>
      </c>
    </row>
    <row r="5246" spans="1:11" x14ac:dyDescent="0.3">
      <c r="A5246">
        <v>3687</v>
      </c>
      <c r="B5246" t="s">
        <v>392</v>
      </c>
      <c r="C5246" s="10">
        <v>1.3</v>
      </c>
      <c r="D5246" s="3">
        <v>90000</v>
      </c>
      <c r="E5246" t="s">
        <v>12</v>
      </c>
      <c r="F5246" t="s">
        <v>8</v>
      </c>
      <c r="G5246" t="s">
        <v>75</v>
      </c>
      <c r="H5246">
        <v>2006</v>
      </c>
      <c r="I5246">
        <v>998</v>
      </c>
      <c r="J5246" t="s">
        <v>10</v>
      </c>
      <c r="K5246" t="str">
        <f>IF(AND(I5246&gt;600,I5246&lt;=1000),"600-1000CC",IF(AND(I5246&gt;1000,I5246&lt;=2000),"1000-2000CC",IF(AND(I5246&gt;2000,I5246&lt;=3000),"2000-3000CC",IF(AND(I5246&gt;3000,I5246&lt;=4000),"3000-4000CC",IF(AND(I5246&gt;4000,I5246&lt;=5000),"4000-5000CC",IF(AND(I5246&gt;5000,I5246&lt;=6000),"&gt;5000CC"))))))</f>
        <v>600-1000CC</v>
      </c>
    </row>
    <row r="5247" spans="1:11" x14ac:dyDescent="0.3">
      <c r="A5247">
        <v>3787</v>
      </c>
      <c r="B5247" t="s">
        <v>1160</v>
      </c>
      <c r="C5247" s="10">
        <v>1.3</v>
      </c>
      <c r="D5247" s="3">
        <v>152903</v>
      </c>
      <c r="E5247" t="s">
        <v>7</v>
      </c>
      <c r="F5247" t="s">
        <v>8</v>
      </c>
      <c r="G5247" t="s">
        <v>9</v>
      </c>
      <c r="H5247">
        <v>2014</v>
      </c>
      <c r="I5247">
        <v>1956</v>
      </c>
      <c r="J5247" t="s">
        <v>10</v>
      </c>
      <c r="K5247" t="str">
        <f>IF(AND(I5247&gt;600,I5247&lt;=1000),"600-1000CC",IF(AND(I5247&gt;1000,I5247&lt;=2000),"1000-2000CC",IF(AND(I5247&gt;2000,I5247&lt;=3000),"2000-3000CC",IF(AND(I5247&gt;3000,I5247&lt;=4000),"3000-4000CC",IF(AND(I5247&gt;4000,I5247&lt;=5000),"4000-5000CC",IF(AND(I5247&gt;5000,I5247&lt;=6000),"&gt;5000CC"))))))</f>
        <v>1000-2000CC</v>
      </c>
    </row>
    <row r="5248" spans="1:11" x14ac:dyDescent="0.3">
      <c r="A5248">
        <v>3897</v>
      </c>
      <c r="B5248" t="s">
        <v>216</v>
      </c>
      <c r="C5248" s="10">
        <v>1.3</v>
      </c>
      <c r="D5248" s="3">
        <v>80000</v>
      </c>
      <c r="E5248" t="s">
        <v>12</v>
      </c>
      <c r="F5248" t="s">
        <v>8</v>
      </c>
      <c r="G5248" t="s">
        <v>75</v>
      </c>
      <c r="H5248">
        <v>2009</v>
      </c>
      <c r="I5248">
        <v>1197</v>
      </c>
      <c r="J5248" t="s">
        <v>10</v>
      </c>
      <c r="K5248" t="str">
        <f>IF(AND(I5248&gt;600,I5248&lt;=1000),"600-1000CC",IF(AND(I5248&gt;1000,I5248&lt;=2000),"1000-2000CC",IF(AND(I5248&gt;2000,I5248&lt;=3000),"2000-3000CC",IF(AND(I5248&gt;3000,I5248&lt;=4000),"3000-4000CC",IF(AND(I5248&gt;4000,I5248&lt;=5000),"4000-5000CC",IF(AND(I5248&gt;5000,I5248&lt;=6000),"&gt;5000CC"))))))</f>
        <v>1000-2000CC</v>
      </c>
    </row>
    <row r="5249" spans="1:11" x14ac:dyDescent="0.3">
      <c r="A5249">
        <v>4312</v>
      </c>
      <c r="B5249" t="s">
        <v>1473</v>
      </c>
      <c r="C5249" s="10">
        <v>1.3</v>
      </c>
      <c r="D5249" s="3">
        <v>41149</v>
      </c>
      <c r="E5249" t="s">
        <v>12</v>
      </c>
      <c r="F5249" t="s">
        <v>8</v>
      </c>
      <c r="G5249" t="s">
        <v>9</v>
      </c>
      <c r="H5249">
        <v>2009</v>
      </c>
      <c r="I5249">
        <v>1199</v>
      </c>
      <c r="J5249" t="s">
        <v>10</v>
      </c>
      <c r="K5249" t="str">
        <f>IF(AND(I5249&gt;600,I5249&lt;=1000),"600-1000CC",IF(AND(I5249&gt;1000,I5249&lt;=2000),"1000-2000CC",IF(AND(I5249&gt;2000,I5249&lt;=3000),"2000-3000CC",IF(AND(I5249&gt;3000,I5249&lt;=4000),"3000-4000CC",IF(AND(I5249&gt;4000,I5249&lt;=5000),"4000-5000CC",IF(AND(I5249&gt;5000,I5249&lt;=6000),"&gt;5000CC"))))))</f>
        <v>1000-2000CC</v>
      </c>
    </row>
    <row r="5250" spans="1:11" x14ac:dyDescent="0.3">
      <c r="A5250">
        <v>4460</v>
      </c>
      <c r="B5250" t="s">
        <v>1747</v>
      </c>
      <c r="C5250" s="10">
        <v>1.3</v>
      </c>
      <c r="D5250" s="3">
        <v>100000</v>
      </c>
      <c r="E5250" t="s">
        <v>242</v>
      </c>
      <c r="F5250" t="s">
        <v>8</v>
      </c>
      <c r="G5250" t="s">
        <v>244</v>
      </c>
      <c r="H5250">
        <v>2010</v>
      </c>
      <c r="I5250">
        <v>1248</v>
      </c>
      <c r="J5250" t="s">
        <v>61</v>
      </c>
      <c r="K5250" t="str">
        <f>IF(AND(I5250&gt;600,I5250&lt;=1000),"600-1000CC",IF(AND(I5250&gt;1000,I5250&lt;=2000),"1000-2000CC",IF(AND(I5250&gt;2000,I5250&lt;=3000),"2000-3000CC",IF(AND(I5250&gt;3000,I5250&lt;=4000),"3000-4000CC",IF(AND(I5250&gt;4000,I5250&lt;=5000),"4000-5000CC",IF(AND(I5250&gt;5000,I5250&lt;=6000),"&gt;5000CC"))))))</f>
        <v>1000-2000CC</v>
      </c>
    </row>
    <row r="5251" spans="1:11" x14ac:dyDescent="0.3">
      <c r="A5251">
        <v>4678</v>
      </c>
      <c r="B5251" t="s">
        <v>1793</v>
      </c>
      <c r="C5251" s="10">
        <v>1.3</v>
      </c>
      <c r="D5251" s="3">
        <v>90000</v>
      </c>
      <c r="E5251" t="s">
        <v>12</v>
      </c>
      <c r="F5251" t="s">
        <v>8</v>
      </c>
      <c r="G5251" t="s">
        <v>27</v>
      </c>
      <c r="H5251">
        <v>2006</v>
      </c>
      <c r="I5251">
        <v>1196</v>
      </c>
      <c r="J5251" t="s">
        <v>10</v>
      </c>
      <c r="K5251" t="str">
        <f>IF(AND(I5251&gt;600,I5251&lt;=1000),"600-1000CC",IF(AND(I5251&gt;1000,I5251&lt;=2000),"1000-2000CC",IF(AND(I5251&gt;2000,I5251&lt;=3000),"2000-3000CC",IF(AND(I5251&gt;3000,I5251&lt;=4000),"3000-4000CC",IF(AND(I5251&gt;4000,I5251&lt;=5000),"4000-5000CC",IF(AND(I5251&gt;5000,I5251&lt;=6000),"&gt;5000CC"))))))</f>
        <v>1000-2000CC</v>
      </c>
    </row>
    <row r="5252" spans="1:11" x14ac:dyDescent="0.3">
      <c r="A5252">
        <v>4681</v>
      </c>
      <c r="B5252" t="s">
        <v>1794</v>
      </c>
      <c r="C5252" s="10">
        <v>1.3</v>
      </c>
      <c r="D5252" s="3">
        <v>90000</v>
      </c>
      <c r="E5252" t="s">
        <v>12</v>
      </c>
      <c r="F5252" t="s">
        <v>8</v>
      </c>
      <c r="G5252" t="s">
        <v>27</v>
      </c>
      <c r="H5252">
        <v>2006</v>
      </c>
      <c r="I5252">
        <v>1582</v>
      </c>
      <c r="J5252" t="s">
        <v>10</v>
      </c>
      <c r="K5252" t="str">
        <f>IF(AND(I5252&gt;600,I5252&lt;=1000),"600-1000CC",IF(AND(I5252&gt;1000,I5252&lt;=2000),"1000-2000CC",IF(AND(I5252&gt;2000,I5252&lt;=3000),"2000-3000CC",IF(AND(I5252&gt;3000,I5252&lt;=4000),"3000-4000CC",IF(AND(I5252&gt;4000,I5252&lt;=5000),"4000-5000CC",IF(AND(I5252&gt;5000,I5252&lt;=6000),"&gt;5000CC"))))))</f>
        <v>1000-2000CC</v>
      </c>
    </row>
    <row r="5253" spans="1:11" x14ac:dyDescent="0.3">
      <c r="A5253">
        <v>4935</v>
      </c>
      <c r="B5253" t="s">
        <v>216</v>
      </c>
      <c r="C5253" s="10">
        <v>1.3</v>
      </c>
      <c r="D5253" s="3">
        <v>40000</v>
      </c>
      <c r="E5253" t="s">
        <v>12</v>
      </c>
      <c r="F5253" t="s">
        <v>8</v>
      </c>
      <c r="G5253" t="s">
        <v>27</v>
      </c>
      <c r="H5253">
        <v>2009</v>
      </c>
      <c r="I5253">
        <v>796</v>
      </c>
      <c r="J5253" t="s">
        <v>10</v>
      </c>
      <c r="K5253" t="str">
        <f>IF(AND(I5253&gt;600,I5253&lt;=1000),"600-1000CC",IF(AND(I5253&gt;1000,I5253&lt;=2000),"1000-2000CC",IF(AND(I5253&gt;2000,I5253&lt;=3000),"2000-3000CC",IF(AND(I5253&gt;3000,I5253&lt;=4000),"3000-4000CC",IF(AND(I5253&gt;4000,I5253&lt;=5000),"4000-5000CC",IF(AND(I5253&gt;5000,I5253&lt;=6000),"&gt;5000CC"))))))</f>
        <v>600-1000CC</v>
      </c>
    </row>
    <row r="5254" spans="1:11" x14ac:dyDescent="0.3">
      <c r="A5254">
        <v>5375</v>
      </c>
      <c r="B5254" t="s">
        <v>1899</v>
      </c>
      <c r="C5254" s="10">
        <v>1.3</v>
      </c>
      <c r="D5254" s="3">
        <v>100000</v>
      </c>
      <c r="E5254" t="s">
        <v>7</v>
      </c>
      <c r="F5254" t="s">
        <v>8</v>
      </c>
      <c r="G5254" t="s">
        <v>27</v>
      </c>
      <c r="H5254">
        <v>2012</v>
      </c>
      <c r="I5254">
        <v>998</v>
      </c>
      <c r="J5254" t="s">
        <v>10</v>
      </c>
      <c r="K5254" t="str">
        <f>IF(AND(I5254&gt;600,I5254&lt;=1000),"600-1000CC",IF(AND(I5254&gt;1000,I5254&lt;=2000),"1000-2000CC",IF(AND(I5254&gt;2000,I5254&lt;=3000),"2000-3000CC",IF(AND(I5254&gt;3000,I5254&lt;=4000),"3000-4000CC",IF(AND(I5254&gt;4000,I5254&lt;=5000),"4000-5000CC",IF(AND(I5254&gt;5000,I5254&lt;=6000),"&gt;5000CC"))))))</f>
        <v>600-1000CC</v>
      </c>
    </row>
    <row r="5255" spans="1:11" x14ac:dyDescent="0.3">
      <c r="A5255">
        <v>5459</v>
      </c>
      <c r="B5255" t="s">
        <v>1914</v>
      </c>
      <c r="C5255" s="10">
        <v>1.3</v>
      </c>
      <c r="D5255" s="3">
        <v>155000</v>
      </c>
      <c r="E5255" t="s">
        <v>7</v>
      </c>
      <c r="F5255" t="s">
        <v>8</v>
      </c>
      <c r="G5255" t="s">
        <v>75</v>
      </c>
      <c r="H5255">
        <v>2010</v>
      </c>
      <c r="I5255">
        <v>1248</v>
      </c>
      <c r="J5255" t="s">
        <v>127</v>
      </c>
      <c r="K5255" t="str">
        <f>IF(AND(I5255&gt;600,I5255&lt;=1000),"600-1000CC",IF(AND(I5255&gt;1000,I5255&lt;=2000),"1000-2000CC",IF(AND(I5255&gt;2000,I5255&lt;=3000),"2000-3000CC",IF(AND(I5255&gt;3000,I5255&lt;=4000),"3000-4000CC",IF(AND(I5255&gt;4000,I5255&lt;=5000),"4000-5000CC",IF(AND(I5255&gt;5000,I5255&lt;=6000),"&gt;5000CC"))))))</f>
        <v>1000-2000CC</v>
      </c>
    </row>
    <row r="5256" spans="1:11" x14ac:dyDescent="0.3">
      <c r="A5256">
        <v>882</v>
      </c>
      <c r="B5256" t="s">
        <v>546</v>
      </c>
      <c r="C5256" s="10">
        <v>1.29</v>
      </c>
      <c r="D5256" s="3">
        <v>139000</v>
      </c>
      <c r="E5256" t="s">
        <v>12</v>
      </c>
      <c r="F5256" t="s">
        <v>8</v>
      </c>
      <c r="G5256" t="s">
        <v>75</v>
      </c>
      <c r="H5256">
        <v>2006</v>
      </c>
      <c r="I5256">
        <v>1995</v>
      </c>
      <c r="J5256" t="s">
        <v>61</v>
      </c>
      <c r="K5256" t="str">
        <f>IF(AND(I5256&gt;600,I5256&lt;=1000),"600-1000CC",IF(AND(I5256&gt;1000,I5256&lt;=2000),"1000-2000CC",IF(AND(I5256&gt;2000,I5256&lt;=3000),"2000-3000CC",IF(AND(I5256&gt;3000,I5256&lt;=4000),"3000-4000CC",IF(AND(I5256&gt;4000,I5256&lt;=5000),"4000-5000CC",IF(AND(I5256&gt;5000,I5256&lt;=6000),"&gt;5000CC"))))))</f>
        <v>1000-2000CC</v>
      </c>
    </row>
    <row r="5257" spans="1:11" x14ac:dyDescent="0.3">
      <c r="A5257">
        <v>2660</v>
      </c>
      <c r="B5257" t="s">
        <v>167</v>
      </c>
      <c r="C5257" s="10">
        <v>1.29</v>
      </c>
      <c r="D5257" s="3">
        <v>8934</v>
      </c>
      <c r="E5257" t="s">
        <v>12</v>
      </c>
      <c r="F5257" t="s">
        <v>8</v>
      </c>
      <c r="G5257" t="s">
        <v>9</v>
      </c>
      <c r="H5257">
        <v>2010</v>
      </c>
      <c r="I5257">
        <v>1197</v>
      </c>
      <c r="J5257" t="s">
        <v>10</v>
      </c>
      <c r="K5257" t="str">
        <f>IF(AND(I5257&gt;600,I5257&lt;=1000),"600-1000CC",IF(AND(I5257&gt;1000,I5257&lt;=2000),"1000-2000CC",IF(AND(I5257&gt;2000,I5257&lt;=3000),"2000-3000CC",IF(AND(I5257&gt;3000,I5257&lt;=4000),"3000-4000CC",IF(AND(I5257&gt;4000,I5257&lt;=5000),"4000-5000CC",IF(AND(I5257&gt;5000,I5257&lt;=6000),"&gt;5000CC"))))))</f>
        <v>1000-2000CC</v>
      </c>
    </row>
    <row r="5258" spans="1:11" x14ac:dyDescent="0.3">
      <c r="A5258">
        <v>1005</v>
      </c>
      <c r="B5258" t="s">
        <v>644</v>
      </c>
      <c r="C5258" s="10">
        <v>1.28</v>
      </c>
      <c r="D5258" s="3">
        <v>73592</v>
      </c>
      <c r="E5258" t="s">
        <v>372</v>
      </c>
      <c r="F5258" t="s">
        <v>8</v>
      </c>
      <c r="G5258" t="s">
        <v>27</v>
      </c>
      <c r="H5258">
        <v>2010</v>
      </c>
      <c r="I5258">
        <v>1248</v>
      </c>
      <c r="J5258" t="s">
        <v>10</v>
      </c>
      <c r="K5258" t="str">
        <f>IF(AND(I5258&gt;600,I5258&lt;=1000),"600-1000CC",IF(AND(I5258&gt;1000,I5258&lt;=2000),"1000-2000CC",IF(AND(I5258&gt;2000,I5258&lt;=3000),"2000-3000CC",IF(AND(I5258&gt;3000,I5258&lt;=4000),"3000-4000CC",IF(AND(I5258&gt;4000,I5258&lt;=5000),"4000-5000CC",IF(AND(I5258&gt;5000,I5258&lt;=6000),"&gt;5000CC"))))))</f>
        <v>1000-2000CC</v>
      </c>
    </row>
    <row r="5259" spans="1:11" x14ac:dyDescent="0.3">
      <c r="A5259">
        <v>4738</v>
      </c>
      <c r="B5259" t="s">
        <v>243</v>
      </c>
      <c r="C5259" s="10">
        <v>1.28</v>
      </c>
      <c r="D5259" s="3">
        <v>77414</v>
      </c>
      <c r="E5259" t="s">
        <v>12</v>
      </c>
      <c r="F5259" t="s">
        <v>8</v>
      </c>
      <c r="G5259" t="s">
        <v>75</v>
      </c>
      <c r="H5259">
        <v>2009</v>
      </c>
      <c r="I5259">
        <v>1186</v>
      </c>
      <c r="J5259" t="s">
        <v>61</v>
      </c>
      <c r="K5259" t="str">
        <f>IF(AND(I5259&gt;600,I5259&lt;=1000),"600-1000CC",IF(AND(I5259&gt;1000,I5259&lt;=2000),"1000-2000CC",IF(AND(I5259&gt;2000,I5259&lt;=3000),"2000-3000CC",IF(AND(I5259&gt;3000,I5259&lt;=4000),"3000-4000CC",IF(AND(I5259&gt;4000,I5259&lt;=5000),"4000-5000CC",IF(AND(I5259&gt;5000,I5259&lt;=6000),"&gt;5000CC"))))))</f>
        <v>1000-2000CC</v>
      </c>
    </row>
    <row r="5260" spans="1:11" x14ac:dyDescent="0.3">
      <c r="A5260">
        <v>3980</v>
      </c>
      <c r="B5260" t="s">
        <v>1160</v>
      </c>
      <c r="C5260" s="10">
        <v>1.27</v>
      </c>
      <c r="D5260" s="3">
        <v>140277</v>
      </c>
      <c r="E5260" t="s">
        <v>7</v>
      </c>
      <c r="F5260" t="s">
        <v>8</v>
      </c>
      <c r="G5260" t="s">
        <v>9</v>
      </c>
      <c r="H5260">
        <v>2011</v>
      </c>
      <c r="I5260">
        <v>998</v>
      </c>
      <c r="J5260" t="s">
        <v>10</v>
      </c>
      <c r="K5260" t="str">
        <f>IF(AND(I5260&gt;600,I5260&lt;=1000),"600-1000CC",IF(AND(I5260&gt;1000,I5260&lt;=2000),"1000-2000CC",IF(AND(I5260&gt;2000,I5260&lt;=3000),"2000-3000CC",IF(AND(I5260&gt;3000,I5260&lt;=4000),"3000-4000CC",IF(AND(I5260&gt;4000,I5260&lt;=5000),"4000-5000CC",IF(AND(I5260&gt;5000,I5260&lt;=6000),"&gt;5000CC"))))))</f>
        <v>600-1000CC</v>
      </c>
    </row>
    <row r="5261" spans="1:11" x14ac:dyDescent="0.3">
      <c r="A5261">
        <v>4033</v>
      </c>
      <c r="B5261" t="s">
        <v>1160</v>
      </c>
      <c r="C5261" s="10">
        <v>1.27</v>
      </c>
      <c r="D5261" s="3">
        <v>121908</v>
      </c>
      <c r="E5261" t="s">
        <v>7</v>
      </c>
      <c r="F5261" t="s">
        <v>8</v>
      </c>
      <c r="G5261" t="s">
        <v>9</v>
      </c>
      <c r="H5261">
        <v>2012</v>
      </c>
      <c r="I5261">
        <v>998</v>
      </c>
      <c r="J5261" t="s">
        <v>10</v>
      </c>
      <c r="K5261" t="str">
        <f>IF(AND(I5261&gt;600,I5261&lt;=1000),"600-1000CC",IF(AND(I5261&gt;1000,I5261&lt;=2000),"1000-2000CC",IF(AND(I5261&gt;2000,I5261&lt;=3000),"2000-3000CC",IF(AND(I5261&gt;3000,I5261&lt;=4000),"3000-4000CC",IF(AND(I5261&gt;4000,I5261&lt;=5000),"4000-5000CC",IF(AND(I5261&gt;5000,I5261&lt;=6000),"&gt;5000CC"))))))</f>
        <v>600-1000CC</v>
      </c>
    </row>
    <row r="5262" spans="1:11" x14ac:dyDescent="0.3">
      <c r="A5262">
        <v>3003</v>
      </c>
      <c r="B5262" t="s">
        <v>475</v>
      </c>
      <c r="C5262" s="10">
        <v>1.26</v>
      </c>
      <c r="D5262" s="3">
        <v>71969</v>
      </c>
      <c r="E5262" t="s">
        <v>7</v>
      </c>
      <c r="F5262" t="s">
        <v>8</v>
      </c>
      <c r="G5262" t="s">
        <v>9</v>
      </c>
      <c r="H5262">
        <v>2010</v>
      </c>
      <c r="I5262">
        <v>1591</v>
      </c>
      <c r="J5262" t="s">
        <v>10</v>
      </c>
      <c r="K5262" t="str">
        <f>IF(AND(I5262&gt;600,I5262&lt;=1000),"600-1000CC",IF(AND(I5262&gt;1000,I5262&lt;=2000),"1000-2000CC",IF(AND(I5262&gt;2000,I5262&lt;=3000),"2000-3000CC",IF(AND(I5262&gt;3000,I5262&lt;=4000),"3000-4000CC",IF(AND(I5262&gt;4000,I5262&lt;=5000),"4000-5000CC",IF(AND(I5262&gt;5000,I5262&lt;=6000),"&gt;5000CC"))))))</f>
        <v>1000-2000CC</v>
      </c>
    </row>
    <row r="5263" spans="1:11" x14ac:dyDescent="0.3">
      <c r="A5263">
        <v>3983</v>
      </c>
      <c r="B5263" t="s">
        <v>240</v>
      </c>
      <c r="C5263" s="10">
        <v>1.26</v>
      </c>
      <c r="D5263" s="3">
        <v>118858</v>
      </c>
      <c r="E5263" t="s">
        <v>12</v>
      </c>
      <c r="F5263" t="s">
        <v>8</v>
      </c>
      <c r="G5263" t="s">
        <v>9</v>
      </c>
      <c r="H5263">
        <v>2008</v>
      </c>
      <c r="I5263">
        <v>1199</v>
      </c>
      <c r="J5263" t="s">
        <v>61</v>
      </c>
      <c r="K5263" t="str">
        <f>IF(AND(I5263&gt;600,I5263&lt;=1000),"600-1000CC",IF(AND(I5263&gt;1000,I5263&lt;=2000),"1000-2000CC",IF(AND(I5263&gt;2000,I5263&lt;=3000),"2000-3000CC",IF(AND(I5263&gt;3000,I5263&lt;=4000),"3000-4000CC",IF(AND(I5263&gt;4000,I5263&lt;=5000),"4000-5000CC",IF(AND(I5263&gt;5000,I5263&lt;=6000),"&gt;5000CC"))))))</f>
        <v>1000-2000CC</v>
      </c>
    </row>
    <row r="5264" spans="1:11" x14ac:dyDescent="0.3">
      <c r="A5264">
        <v>4352</v>
      </c>
      <c r="B5264" t="s">
        <v>1244</v>
      </c>
      <c r="C5264" s="10">
        <v>1.26</v>
      </c>
      <c r="D5264" s="3">
        <v>76529</v>
      </c>
      <c r="E5264" t="s">
        <v>7</v>
      </c>
      <c r="F5264" t="s">
        <v>8</v>
      </c>
      <c r="G5264" t="s">
        <v>9</v>
      </c>
      <c r="H5264">
        <v>2013</v>
      </c>
      <c r="I5264">
        <v>1199</v>
      </c>
      <c r="J5264" t="s">
        <v>10</v>
      </c>
      <c r="K5264" t="str">
        <f>IF(AND(I5264&gt;600,I5264&lt;=1000),"600-1000CC",IF(AND(I5264&gt;1000,I5264&lt;=2000),"1000-2000CC",IF(AND(I5264&gt;2000,I5264&lt;=3000),"2000-3000CC",IF(AND(I5264&gt;3000,I5264&lt;=4000),"3000-4000CC",IF(AND(I5264&gt;4000,I5264&lt;=5000),"4000-5000CC",IF(AND(I5264&gt;5000,I5264&lt;=6000),"&gt;5000CC"))))))</f>
        <v>1000-2000CC</v>
      </c>
    </row>
    <row r="5265" spans="1:11" x14ac:dyDescent="0.3">
      <c r="A5265">
        <v>200</v>
      </c>
      <c r="B5265" t="s">
        <v>194</v>
      </c>
      <c r="C5265" s="10">
        <v>1.25</v>
      </c>
      <c r="D5265" s="3">
        <v>110000</v>
      </c>
      <c r="E5265" t="s">
        <v>7</v>
      </c>
      <c r="F5265" t="s">
        <v>8</v>
      </c>
      <c r="G5265" t="s">
        <v>75</v>
      </c>
      <c r="H5265">
        <v>2012</v>
      </c>
      <c r="I5265">
        <v>1248</v>
      </c>
      <c r="J5265" t="s">
        <v>10</v>
      </c>
      <c r="K5265" t="str">
        <f>IF(AND(I5265&gt;600,I5265&lt;=1000),"600-1000CC",IF(AND(I5265&gt;1000,I5265&lt;=2000),"1000-2000CC",IF(AND(I5265&gt;2000,I5265&lt;=3000),"2000-3000CC",IF(AND(I5265&gt;3000,I5265&lt;=4000),"3000-4000CC",IF(AND(I5265&gt;4000,I5265&lt;=5000),"4000-5000CC",IF(AND(I5265&gt;5000,I5265&lt;=6000),"&gt;5000CC"))))))</f>
        <v>1000-2000CC</v>
      </c>
    </row>
    <row r="5266" spans="1:11" x14ac:dyDescent="0.3">
      <c r="A5266">
        <v>832</v>
      </c>
      <c r="B5266" t="s">
        <v>621</v>
      </c>
      <c r="C5266" s="10">
        <v>1.25</v>
      </c>
      <c r="D5266" s="3">
        <v>80000</v>
      </c>
      <c r="E5266" t="s">
        <v>12</v>
      </c>
      <c r="F5266" t="s">
        <v>8</v>
      </c>
      <c r="G5266" t="s">
        <v>27</v>
      </c>
      <c r="H5266">
        <v>2011</v>
      </c>
      <c r="I5266">
        <v>1950</v>
      </c>
      <c r="J5266" t="s">
        <v>10</v>
      </c>
      <c r="K5266" t="str">
        <f>IF(AND(I5266&gt;600,I5266&lt;=1000),"600-1000CC",IF(AND(I5266&gt;1000,I5266&lt;=2000),"1000-2000CC",IF(AND(I5266&gt;2000,I5266&lt;=3000),"2000-3000CC",IF(AND(I5266&gt;3000,I5266&lt;=4000),"3000-4000CC",IF(AND(I5266&gt;4000,I5266&lt;=5000),"4000-5000CC",IF(AND(I5266&gt;5000,I5266&lt;=6000),"&gt;5000CC"))))))</f>
        <v>1000-2000CC</v>
      </c>
    </row>
    <row r="5267" spans="1:11" x14ac:dyDescent="0.3">
      <c r="A5267">
        <v>949</v>
      </c>
      <c r="B5267" t="s">
        <v>699</v>
      </c>
      <c r="C5267" s="10">
        <v>1.25</v>
      </c>
      <c r="D5267" s="3">
        <v>85000</v>
      </c>
      <c r="E5267" t="s">
        <v>12</v>
      </c>
      <c r="F5267" t="s">
        <v>8</v>
      </c>
      <c r="G5267" t="s">
        <v>27</v>
      </c>
      <c r="H5267">
        <v>2006</v>
      </c>
      <c r="I5267">
        <v>998</v>
      </c>
      <c r="J5267" t="s">
        <v>10</v>
      </c>
      <c r="K5267" t="str">
        <f>IF(AND(I5267&gt;600,I5267&lt;=1000),"600-1000CC",IF(AND(I5267&gt;1000,I5267&lt;=2000),"1000-2000CC",IF(AND(I5267&gt;2000,I5267&lt;=3000),"2000-3000CC",IF(AND(I5267&gt;3000,I5267&lt;=4000),"3000-4000CC",IF(AND(I5267&gt;4000,I5267&lt;=5000),"4000-5000CC",IF(AND(I5267&gt;5000,I5267&lt;=6000),"&gt;5000CC"))))))</f>
        <v>600-1000CC</v>
      </c>
    </row>
    <row r="5268" spans="1:11" x14ac:dyDescent="0.3">
      <c r="A5268">
        <v>2034</v>
      </c>
      <c r="B5268" t="s">
        <v>1079</v>
      </c>
      <c r="C5268" s="10">
        <v>1.25</v>
      </c>
      <c r="D5268" s="3">
        <v>72000</v>
      </c>
      <c r="E5268" t="s">
        <v>12</v>
      </c>
      <c r="F5268" t="s">
        <v>8</v>
      </c>
      <c r="G5268" t="s">
        <v>27</v>
      </c>
      <c r="H5268">
        <v>2008</v>
      </c>
      <c r="I5268">
        <v>1248</v>
      </c>
      <c r="J5268" t="s">
        <v>10</v>
      </c>
      <c r="K5268" t="str">
        <f>IF(AND(I5268&gt;600,I5268&lt;=1000),"600-1000CC",IF(AND(I5268&gt;1000,I5268&lt;=2000),"1000-2000CC",IF(AND(I5268&gt;2000,I5268&lt;=3000),"2000-3000CC",IF(AND(I5268&gt;3000,I5268&lt;=4000),"3000-4000CC",IF(AND(I5268&gt;4000,I5268&lt;=5000),"4000-5000CC",IF(AND(I5268&gt;5000,I5268&lt;=6000),"&gt;5000CC"))))))</f>
        <v>1000-2000CC</v>
      </c>
    </row>
    <row r="5269" spans="1:11" x14ac:dyDescent="0.3">
      <c r="A5269">
        <v>2224</v>
      </c>
      <c r="B5269" t="s">
        <v>761</v>
      </c>
      <c r="C5269" s="10">
        <v>1.25</v>
      </c>
      <c r="D5269" s="3">
        <v>66000</v>
      </c>
      <c r="E5269" t="s">
        <v>12</v>
      </c>
      <c r="F5269" t="s">
        <v>8</v>
      </c>
      <c r="G5269" t="s">
        <v>9</v>
      </c>
      <c r="H5269">
        <v>2005</v>
      </c>
      <c r="I5269">
        <v>1493</v>
      </c>
      <c r="J5269" t="s">
        <v>10</v>
      </c>
      <c r="K5269" t="str">
        <f>IF(AND(I5269&gt;600,I5269&lt;=1000),"600-1000CC",IF(AND(I5269&gt;1000,I5269&lt;=2000),"1000-2000CC",IF(AND(I5269&gt;2000,I5269&lt;=3000),"2000-3000CC",IF(AND(I5269&gt;3000,I5269&lt;=4000),"3000-4000CC",IF(AND(I5269&gt;4000,I5269&lt;=5000),"4000-5000CC",IF(AND(I5269&gt;5000,I5269&lt;=6000),"&gt;5000CC"))))))</f>
        <v>1000-2000CC</v>
      </c>
    </row>
    <row r="5270" spans="1:11" x14ac:dyDescent="0.3">
      <c r="A5270">
        <v>2324</v>
      </c>
      <c r="B5270" t="s">
        <v>692</v>
      </c>
      <c r="C5270" s="10">
        <v>1.25</v>
      </c>
      <c r="D5270" s="3">
        <v>58000</v>
      </c>
      <c r="E5270" t="s">
        <v>12</v>
      </c>
      <c r="F5270" t="s">
        <v>8</v>
      </c>
      <c r="G5270" t="s">
        <v>9</v>
      </c>
      <c r="H5270">
        <v>2006</v>
      </c>
      <c r="I5270">
        <v>1497</v>
      </c>
      <c r="J5270" t="s">
        <v>10</v>
      </c>
      <c r="K5270" t="str">
        <f>IF(AND(I5270&gt;600,I5270&lt;=1000),"600-1000CC",IF(AND(I5270&gt;1000,I5270&lt;=2000),"1000-2000CC",IF(AND(I5270&gt;2000,I5270&lt;=3000),"2000-3000CC",IF(AND(I5270&gt;3000,I5270&lt;=4000),"3000-4000CC",IF(AND(I5270&gt;4000,I5270&lt;=5000),"4000-5000CC",IF(AND(I5270&gt;5000,I5270&lt;=6000),"&gt;5000CC"))))))</f>
        <v>1000-2000CC</v>
      </c>
    </row>
    <row r="5271" spans="1:11" x14ac:dyDescent="0.3">
      <c r="A5271">
        <v>2535</v>
      </c>
      <c r="B5271" t="s">
        <v>1065</v>
      </c>
      <c r="C5271" s="10">
        <v>1.25</v>
      </c>
      <c r="D5271" s="3">
        <v>50000</v>
      </c>
      <c r="E5271" t="s">
        <v>12</v>
      </c>
      <c r="F5271" t="s">
        <v>8</v>
      </c>
      <c r="G5271" t="s">
        <v>9</v>
      </c>
      <c r="H5271">
        <v>2009</v>
      </c>
      <c r="I5271">
        <v>1591</v>
      </c>
      <c r="J5271" t="s">
        <v>10</v>
      </c>
      <c r="K5271" t="str">
        <f>IF(AND(I5271&gt;600,I5271&lt;=1000),"600-1000CC",IF(AND(I5271&gt;1000,I5271&lt;=2000),"1000-2000CC",IF(AND(I5271&gt;2000,I5271&lt;=3000),"2000-3000CC",IF(AND(I5271&gt;3000,I5271&lt;=4000),"3000-4000CC",IF(AND(I5271&gt;4000,I5271&lt;=5000),"4000-5000CC",IF(AND(I5271&gt;5000,I5271&lt;=6000),"&gt;5000CC"))))))</f>
        <v>1000-2000CC</v>
      </c>
    </row>
    <row r="5272" spans="1:11" x14ac:dyDescent="0.3">
      <c r="A5272">
        <v>2560</v>
      </c>
      <c r="B5272" t="s">
        <v>1277</v>
      </c>
      <c r="C5272" s="10">
        <v>1.25</v>
      </c>
      <c r="D5272" s="3">
        <v>25000</v>
      </c>
      <c r="E5272" t="s">
        <v>12</v>
      </c>
      <c r="F5272" t="s">
        <v>8</v>
      </c>
      <c r="G5272" t="s">
        <v>9</v>
      </c>
      <c r="H5272">
        <v>2010</v>
      </c>
      <c r="I5272">
        <v>1497</v>
      </c>
      <c r="J5272" t="s">
        <v>10</v>
      </c>
      <c r="K5272" t="str">
        <f>IF(AND(I5272&gt;600,I5272&lt;=1000),"600-1000CC",IF(AND(I5272&gt;1000,I5272&lt;=2000),"1000-2000CC",IF(AND(I5272&gt;2000,I5272&lt;=3000),"2000-3000CC",IF(AND(I5272&gt;3000,I5272&lt;=4000),"3000-4000CC",IF(AND(I5272&gt;4000,I5272&lt;=5000),"4000-5000CC",IF(AND(I5272&gt;5000,I5272&lt;=6000),"&gt;5000CC"))))))</f>
        <v>1000-2000CC</v>
      </c>
    </row>
    <row r="5273" spans="1:11" x14ac:dyDescent="0.3">
      <c r="A5273">
        <v>2581</v>
      </c>
      <c r="B5273" t="s">
        <v>829</v>
      </c>
      <c r="C5273" s="10">
        <v>1.25</v>
      </c>
      <c r="D5273" s="3">
        <v>70000</v>
      </c>
      <c r="E5273" t="s">
        <v>7</v>
      </c>
      <c r="F5273" t="s">
        <v>8</v>
      </c>
      <c r="G5273" t="s">
        <v>9</v>
      </c>
      <c r="H5273">
        <v>2011</v>
      </c>
      <c r="I5273">
        <v>1461</v>
      </c>
      <c r="J5273" t="s">
        <v>10</v>
      </c>
      <c r="K5273" t="str">
        <f>IF(AND(I5273&gt;600,I5273&lt;=1000),"600-1000CC",IF(AND(I5273&gt;1000,I5273&lt;=2000),"1000-2000CC",IF(AND(I5273&gt;2000,I5273&lt;=3000),"2000-3000CC",IF(AND(I5273&gt;3000,I5273&lt;=4000),"3000-4000CC",IF(AND(I5273&gt;4000,I5273&lt;=5000),"4000-5000CC",IF(AND(I5273&gt;5000,I5273&lt;=6000),"&gt;5000CC"))))))</f>
        <v>1000-2000CC</v>
      </c>
    </row>
    <row r="5274" spans="1:11" x14ac:dyDescent="0.3">
      <c r="A5274">
        <v>2766</v>
      </c>
      <c r="B5274" t="s">
        <v>1076</v>
      </c>
      <c r="C5274" s="10">
        <v>1.25</v>
      </c>
      <c r="D5274" s="3">
        <v>100004</v>
      </c>
      <c r="E5274" t="s">
        <v>7</v>
      </c>
      <c r="F5274" t="s">
        <v>8</v>
      </c>
      <c r="G5274" t="s">
        <v>27</v>
      </c>
      <c r="H5274">
        <v>2009</v>
      </c>
      <c r="I5274">
        <v>1248</v>
      </c>
      <c r="J5274" t="s">
        <v>10</v>
      </c>
      <c r="K5274" t="str">
        <f>IF(AND(I5274&gt;600,I5274&lt;=1000),"600-1000CC",IF(AND(I5274&gt;1000,I5274&lt;=2000),"1000-2000CC",IF(AND(I5274&gt;2000,I5274&lt;=3000),"2000-3000CC",IF(AND(I5274&gt;3000,I5274&lt;=4000),"3000-4000CC",IF(AND(I5274&gt;4000,I5274&lt;=5000),"4000-5000CC",IF(AND(I5274&gt;5000,I5274&lt;=6000),"&gt;5000CC"))))))</f>
        <v>1000-2000CC</v>
      </c>
    </row>
    <row r="5275" spans="1:11" x14ac:dyDescent="0.3">
      <c r="A5275">
        <v>2861</v>
      </c>
      <c r="B5275" t="s">
        <v>270</v>
      </c>
      <c r="C5275" s="10">
        <v>1.25</v>
      </c>
      <c r="D5275" s="3">
        <v>105000</v>
      </c>
      <c r="E5275" t="s">
        <v>12</v>
      </c>
      <c r="F5275" t="s">
        <v>8</v>
      </c>
      <c r="G5275" t="s">
        <v>75</v>
      </c>
      <c r="H5275">
        <v>2010</v>
      </c>
      <c r="I5275">
        <v>1197</v>
      </c>
      <c r="J5275" t="s">
        <v>10</v>
      </c>
      <c r="K5275" t="str">
        <f>IF(AND(I5275&gt;600,I5275&lt;=1000),"600-1000CC",IF(AND(I5275&gt;1000,I5275&lt;=2000),"1000-2000CC",IF(AND(I5275&gt;2000,I5275&lt;=3000),"2000-3000CC",IF(AND(I5275&gt;3000,I5275&lt;=4000),"3000-4000CC",IF(AND(I5275&gt;4000,I5275&lt;=5000),"4000-5000CC",IF(AND(I5275&gt;5000,I5275&lt;=6000),"&gt;5000CC"))))))</f>
        <v>1000-2000CC</v>
      </c>
    </row>
    <row r="5276" spans="1:11" x14ac:dyDescent="0.3">
      <c r="A5276">
        <v>2976</v>
      </c>
      <c r="B5276" t="s">
        <v>1261</v>
      </c>
      <c r="C5276" s="10">
        <v>1.25</v>
      </c>
      <c r="D5276" s="3">
        <v>115042</v>
      </c>
      <c r="E5276" t="s">
        <v>7</v>
      </c>
      <c r="F5276" t="s">
        <v>8</v>
      </c>
      <c r="G5276" t="s">
        <v>27</v>
      </c>
      <c r="H5276">
        <v>2011</v>
      </c>
      <c r="I5276">
        <v>1462</v>
      </c>
      <c r="J5276" t="s">
        <v>10</v>
      </c>
      <c r="K5276" t="str">
        <f>IF(AND(I5276&gt;600,I5276&lt;=1000),"600-1000CC",IF(AND(I5276&gt;1000,I5276&lt;=2000),"1000-2000CC",IF(AND(I5276&gt;2000,I5276&lt;=3000),"2000-3000CC",IF(AND(I5276&gt;3000,I5276&lt;=4000),"3000-4000CC",IF(AND(I5276&gt;4000,I5276&lt;=5000),"4000-5000CC",IF(AND(I5276&gt;5000,I5276&lt;=6000),"&gt;5000CC"))))))</f>
        <v>1000-2000CC</v>
      </c>
    </row>
    <row r="5277" spans="1:11" x14ac:dyDescent="0.3">
      <c r="A5277">
        <v>3041</v>
      </c>
      <c r="B5277" t="s">
        <v>1416</v>
      </c>
      <c r="C5277" s="10">
        <v>1.25</v>
      </c>
      <c r="D5277" s="3">
        <v>100000</v>
      </c>
      <c r="E5277" t="s">
        <v>12</v>
      </c>
      <c r="F5277" t="s">
        <v>8</v>
      </c>
      <c r="G5277" t="s">
        <v>75</v>
      </c>
      <c r="H5277">
        <v>2010</v>
      </c>
      <c r="I5277">
        <v>1995</v>
      </c>
      <c r="J5277" t="s">
        <v>10</v>
      </c>
      <c r="K5277" t="str">
        <f>IF(AND(I5277&gt;600,I5277&lt;=1000),"600-1000CC",IF(AND(I5277&gt;1000,I5277&lt;=2000),"1000-2000CC",IF(AND(I5277&gt;2000,I5277&lt;=3000),"2000-3000CC",IF(AND(I5277&gt;3000,I5277&lt;=4000),"3000-4000CC",IF(AND(I5277&gt;4000,I5277&lt;=5000),"4000-5000CC",IF(AND(I5277&gt;5000,I5277&lt;=6000),"&gt;5000CC"))))))</f>
        <v>1000-2000CC</v>
      </c>
    </row>
    <row r="5278" spans="1:11" x14ac:dyDescent="0.3">
      <c r="A5278">
        <v>3373</v>
      </c>
      <c r="B5278" t="s">
        <v>684</v>
      </c>
      <c r="C5278" s="10">
        <v>1.25</v>
      </c>
      <c r="D5278" s="3">
        <v>135000</v>
      </c>
      <c r="E5278" t="s">
        <v>12</v>
      </c>
      <c r="F5278" t="s">
        <v>8</v>
      </c>
      <c r="G5278" t="s">
        <v>244</v>
      </c>
      <c r="H5278">
        <v>2009</v>
      </c>
      <c r="I5278">
        <v>1248</v>
      </c>
      <c r="J5278" t="s">
        <v>61</v>
      </c>
      <c r="K5278" t="str">
        <f>IF(AND(I5278&gt;600,I5278&lt;=1000),"600-1000CC",IF(AND(I5278&gt;1000,I5278&lt;=2000),"1000-2000CC",IF(AND(I5278&gt;2000,I5278&lt;=3000),"2000-3000CC",IF(AND(I5278&gt;3000,I5278&lt;=4000),"3000-4000CC",IF(AND(I5278&gt;4000,I5278&lt;=5000),"4000-5000CC",IF(AND(I5278&gt;5000,I5278&lt;=6000),"&gt;5000CC"))))))</f>
        <v>1000-2000CC</v>
      </c>
    </row>
    <row r="5279" spans="1:11" x14ac:dyDescent="0.3">
      <c r="A5279">
        <v>3575</v>
      </c>
      <c r="B5279" t="s">
        <v>1065</v>
      </c>
      <c r="C5279" s="10">
        <v>1.25</v>
      </c>
      <c r="D5279" s="3">
        <v>90000</v>
      </c>
      <c r="E5279" t="s">
        <v>12</v>
      </c>
      <c r="F5279" t="s">
        <v>8</v>
      </c>
      <c r="G5279" t="s">
        <v>9</v>
      </c>
      <c r="H5279">
        <v>2009</v>
      </c>
      <c r="I5279">
        <v>998</v>
      </c>
      <c r="J5279" t="s">
        <v>10</v>
      </c>
      <c r="K5279" t="str">
        <f>IF(AND(I5279&gt;600,I5279&lt;=1000),"600-1000CC",IF(AND(I5279&gt;1000,I5279&lt;=2000),"1000-2000CC",IF(AND(I5279&gt;2000,I5279&lt;=3000),"2000-3000CC",IF(AND(I5279&gt;3000,I5279&lt;=4000),"3000-4000CC",IF(AND(I5279&gt;4000,I5279&lt;=5000),"4000-5000CC",IF(AND(I5279&gt;5000,I5279&lt;=6000),"&gt;5000CC"))))))</f>
        <v>600-1000CC</v>
      </c>
    </row>
    <row r="5280" spans="1:11" x14ac:dyDescent="0.3">
      <c r="A5280">
        <v>3919</v>
      </c>
      <c r="B5280" t="s">
        <v>1656</v>
      </c>
      <c r="C5280" s="10">
        <v>1.25</v>
      </c>
      <c r="D5280" s="3">
        <v>126700</v>
      </c>
      <c r="E5280" t="s">
        <v>12</v>
      </c>
      <c r="F5280" t="s">
        <v>8</v>
      </c>
      <c r="G5280" t="s">
        <v>9</v>
      </c>
      <c r="H5280">
        <v>2009</v>
      </c>
      <c r="I5280">
        <v>1194</v>
      </c>
      <c r="J5280" t="s">
        <v>10</v>
      </c>
      <c r="K5280" t="str">
        <f>IF(AND(I5280&gt;600,I5280&lt;=1000),"600-1000CC",IF(AND(I5280&gt;1000,I5280&lt;=2000),"1000-2000CC",IF(AND(I5280&gt;2000,I5280&lt;=3000),"2000-3000CC",IF(AND(I5280&gt;3000,I5280&lt;=4000),"3000-4000CC",IF(AND(I5280&gt;4000,I5280&lt;=5000),"4000-5000CC",IF(AND(I5280&gt;5000,I5280&lt;=6000),"&gt;5000CC"))))))</f>
        <v>1000-2000CC</v>
      </c>
    </row>
    <row r="5281" spans="1:11" x14ac:dyDescent="0.3">
      <c r="A5281">
        <v>4499</v>
      </c>
      <c r="B5281" t="s">
        <v>1327</v>
      </c>
      <c r="C5281" s="10">
        <v>1.25</v>
      </c>
      <c r="D5281" s="3">
        <v>60000</v>
      </c>
      <c r="E5281" t="s">
        <v>12</v>
      </c>
      <c r="F5281" t="s">
        <v>8</v>
      </c>
      <c r="G5281" t="s">
        <v>27</v>
      </c>
      <c r="H5281">
        <v>2007</v>
      </c>
      <c r="I5281">
        <v>1498</v>
      </c>
      <c r="J5281" t="s">
        <v>127</v>
      </c>
      <c r="K5281" t="str">
        <f>IF(AND(I5281&gt;600,I5281&lt;=1000),"600-1000CC",IF(AND(I5281&gt;1000,I5281&lt;=2000),"1000-2000CC",IF(AND(I5281&gt;2000,I5281&lt;=3000),"2000-3000CC",IF(AND(I5281&gt;3000,I5281&lt;=4000),"3000-4000CC",IF(AND(I5281&gt;4000,I5281&lt;=5000),"4000-5000CC",IF(AND(I5281&gt;5000,I5281&lt;=6000),"&gt;5000CC"))))))</f>
        <v>1000-2000CC</v>
      </c>
    </row>
    <row r="5282" spans="1:11" x14ac:dyDescent="0.3">
      <c r="A5282">
        <v>5401</v>
      </c>
      <c r="B5282" t="s">
        <v>1906</v>
      </c>
      <c r="C5282" s="10">
        <v>1.25</v>
      </c>
      <c r="D5282" s="3">
        <v>120000</v>
      </c>
      <c r="E5282" t="s">
        <v>12</v>
      </c>
      <c r="F5282" t="s">
        <v>8</v>
      </c>
      <c r="G5282" t="s">
        <v>27</v>
      </c>
      <c r="H5282">
        <v>2007</v>
      </c>
      <c r="I5282">
        <v>2982</v>
      </c>
      <c r="J5282" t="s">
        <v>10</v>
      </c>
      <c r="K5282" t="str">
        <f>IF(AND(I5282&gt;600,I5282&lt;=1000),"600-1000CC",IF(AND(I5282&gt;1000,I5282&lt;=2000),"1000-2000CC",IF(AND(I5282&gt;2000,I5282&lt;=3000),"2000-3000CC",IF(AND(I5282&gt;3000,I5282&lt;=4000),"3000-4000CC",IF(AND(I5282&gt;4000,I5282&lt;=5000),"4000-5000CC",IF(AND(I5282&gt;5000,I5282&lt;=6000),"&gt;5000CC"))))))</f>
        <v>2000-3000CC</v>
      </c>
    </row>
    <row r="5283" spans="1:11" x14ac:dyDescent="0.3">
      <c r="A5283">
        <v>2705</v>
      </c>
      <c r="B5283" t="s">
        <v>216</v>
      </c>
      <c r="C5283" s="10">
        <v>1.23</v>
      </c>
      <c r="D5283" s="3">
        <v>45130</v>
      </c>
      <c r="E5283" t="s">
        <v>12</v>
      </c>
      <c r="F5283" t="s">
        <v>8</v>
      </c>
      <c r="G5283" t="s">
        <v>9</v>
      </c>
      <c r="H5283">
        <v>2009</v>
      </c>
      <c r="I5283">
        <v>1582</v>
      </c>
      <c r="J5283" t="s">
        <v>10</v>
      </c>
      <c r="K5283" t="str">
        <f>IF(AND(I5283&gt;600,I5283&lt;=1000),"600-1000CC",IF(AND(I5283&gt;1000,I5283&lt;=2000),"1000-2000CC",IF(AND(I5283&gt;2000,I5283&lt;=3000),"2000-3000CC",IF(AND(I5283&gt;3000,I5283&lt;=4000),"3000-4000CC",IF(AND(I5283&gt;4000,I5283&lt;=5000),"4000-5000CC",IF(AND(I5283&gt;5000,I5283&lt;=6000),"&gt;5000CC"))))))</f>
        <v>1000-2000CC</v>
      </c>
    </row>
    <row r="5284" spans="1:11" x14ac:dyDescent="0.3">
      <c r="A5284">
        <v>751</v>
      </c>
      <c r="B5284" t="s">
        <v>582</v>
      </c>
      <c r="C5284" s="10">
        <v>1.21</v>
      </c>
      <c r="D5284" s="3">
        <v>74228</v>
      </c>
      <c r="E5284" t="s">
        <v>372</v>
      </c>
      <c r="F5284" t="s">
        <v>8</v>
      </c>
      <c r="G5284" t="s">
        <v>9</v>
      </c>
      <c r="H5284">
        <v>2008</v>
      </c>
      <c r="I5284">
        <v>998</v>
      </c>
      <c r="J5284" t="s">
        <v>10</v>
      </c>
      <c r="K5284" t="str">
        <f>IF(AND(I5284&gt;600,I5284&lt;=1000),"600-1000CC",IF(AND(I5284&gt;1000,I5284&lt;=2000),"1000-2000CC",IF(AND(I5284&gt;2000,I5284&lt;=3000),"2000-3000CC",IF(AND(I5284&gt;3000,I5284&lt;=4000),"3000-4000CC",IF(AND(I5284&gt;4000,I5284&lt;=5000),"4000-5000CC",IF(AND(I5284&gt;5000,I5284&lt;=6000),"&gt;5000CC"))))))</f>
        <v>600-1000CC</v>
      </c>
    </row>
    <row r="5285" spans="1:11" x14ac:dyDescent="0.3">
      <c r="A5285">
        <v>1973</v>
      </c>
      <c r="B5285" t="s">
        <v>582</v>
      </c>
      <c r="C5285" s="10">
        <v>1.21</v>
      </c>
      <c r="D5285" s="3">
        <v>74228</v>
      </c>
      <c r="E5285" t="s">
        <v>372</v>
      </c>
      <c r="F5285" t="s">
        <v>8</v>
      </c>
      <c r="G5285" t="s">
        <v>9</v>
      </c>
      <c r="H5285">
        <v>2008</v>
      </c>
      <c r="I5285">
        <v>1197</v>
      </c>
      <c r="J5285" t="s">
        <v>10</v>
      </c>
      <c r="K5285" t="str">
        <f>IF(AND(I5285&gt;600,I5285&lt;=1000),"600-1000CC",IF(AND(I5285&gt;1000,I5285&lt;=2000),"1000-2000CC",IF(AND(I5285&gt;2000,I5285&lt;=3000),"2000-3000CC",IF(AND(I5285&gt;3000,I5285&lt;=4000),"3000-4000CC",IF(AND(I5285&gt;4000,I5285&lt;=5000),"4000-5000CC",IF(AND(I5285&gt;5000,I5285&lt;=6000),"&gt;5000CC"))))))</f>
        <v>1000-2000CC</v>
      </c>
    </row>
    <row r="5286" spans="1:11" x14ac:dyDescent="0.3">
      <c r="A5286">
        <v>2442</v>
      </c>
      <c r="B5286" t="s">
        <v>243</v>
      </c>
      <c r="C5286" s="10">
        <v>1.21</v>
      </c>
      <c r="D5286" s="3">
        <v>121761</v>
      </c>
      <c r="E5286" t="s">
        <v>12</v>
      </c>
      <c r="F5286" t="s">
        <v>8</v>
      </c>
      <c r="G5286" t="s">
        <v>9</v>
      </c>
      <c r="H5286">
        <v>2008</v>
      </c>
      <c r="I5286">
        <v>1248</v>
      </c>
      <c r="J5286" t="s">
        <v>10</v>
      </c>
      <c r="K5286" t="str">
        <f>IF(AND(I5286&gt;600,I5286&lt;=1000),"600-1000CC",IF(AND(I5286&gt;1000,I5286&lt;=2000),"1000-2000CC",IF(AND(I5286&gt;2000,I5286&lt;=3000),"2000-3000CC",IF(AND(I5286&gt;3000,I5286&lt;=4000),"3000-4000CC",IF(AND(I5286&gt;4000,I5286&lt;=5000),"4000-5000CC",IF(AND(I5286&gt;5000,I5286&lt;=6000),"&gt;5000CC"))))))</f>
        <v>1000-2000CC</v>
      </c>
    </row>
    <row r="5287" spans="1:11" x14ac:dyDescent="0.3">
      <c r="A5287">
        <v>331</v>
      </c>
      <c r="B5287" t="s">
        <v>302</v>
      </c>
      <c r="C5287" s="10">
        <v>1.2</v>
      </c>
      <c r="D5287" s="3">
        <v>78000</v>
      </c>
      <c r="E5287" t="s">
        <v>12</v>
      </c>
      <c r="F5287" t="s">
        <v>8</v>
      </c>
      <c r="G5287" t="s">
        <v>27</v>
      </c>
      <c r="H5287">
        <v>2006</v>
      </c>
      <c r="I5287">
        <v>796</v>
      </c>
      <c r="J5287" t="s">
        <v>10</v>
      </c>
      <c r="K5287" t="str">
        <f>IF(AND(I5287&gt;600,I5287&lt;=1000),"600-1000CC",IF(AND(I5287&gt;1000,I5287&lt;=2000),"1000-2000CC",IF(AND(I5287&gt;2000,I5287&lt;=3000),"2000-3000CC",IF(AND(I5287&gt;3000,I5287&lt;=4000),"3000-4000CC",IF(AND(I5287&gt;4000,I5287&lt;=5000),"4000-5000CC",IF(AND(I5287&gt;5000,I5287&lt;=6000),"&gt;5000CC"))))))</f>
        <v>600-1000CC</v>
      </c>
    </row>
    <row r="5288" spans="1:11" x14ac:dyDescent="0.3">
      <c r="A5288">
        <v>472</v>
      </c>
      <c r="B5288" t="s">
        <v>412</v>
      </c>
      <c r="C5288" s="10">
        <v>1.2</v>
      </c>
      <c r="D5288" s="3">
        <v>70000</v>
      </c>
      <c r="E5288" t="s">
        <v>12</v>
      </c>
      <c r="F5288" t="s">
        <v>8</v>
      </c>
      <c r="G5288" t="s">
        <v>244</v>
      </c>
      <c r="H5288">
        <v>2007</v>
      </c>
      <c r="I5288">
        <v>1461</v>
      </c>
      <c r="J5288" t="s">
        <v>10</v>
      </c>
      <c r="K5288" t="str">
        <f>IF(AND(I5288&gt;600,I5288&lt;=1000),"600-1000CC",IF(AND(I5288&gt;1000,I5288&lt;=2000),"1000-2000CC",IF(AND(I5288&gt;2000,I5288&lt;=3000),"2000-3000CC",IF(AND(I5288&gt;3000,I5288&lt;=4000),"3000-4000CC",IF(AND(I5288&gt;4000,I5288&lt;=5000),"4000-5000CC",IF(AND(I5288&gt;5000,I5288&lt;=6000),"&gt;5000CC"))))))</f>
        <v>1000-2000CC</v>
      </c>
    </row>
    <row r="5289" spans="1:11" x14ac:dyDescent="0.3">
      <c r="A5289">
        <v>489</v>
      </c>
      <c r="B5289" t="s">
        <v>427</v>
      </c>
      <c r="C5289" s="10">
        <v>1.2</v>
      </c>
      <c r="D5289" s="3">
        <v>73000</v>
      </c>
      <c r="E5289" t="s">
        <v>12</v>
      </c>
      <c r="F5289" t="s">
        <v>8</v>
      </c>
      <c r="G5289" t="s">
        <v>27</v>
      </c>
      <c r="H5289">
        <v>2006</v>
      </c>
      <c r="I5289">
        <v>2982</v>
      </c>
      <c r="J5289" t="s">
        <v>10</v>
      </c>
      <c r="K5289" t="str">
        <f>IF(AND(I5289&gt;600,I5289&lt;=1000),"600-1000CC",IF(AND(I5289&gt;1000,I5289&lt;=2000),"1000-2000CC",IF(AND(I5289&gt;2000,I5289&lt;=3000),"2000-3000CC",IF(AND(I5289&gt;3000,I5289&lt;=4000),"3000-4000CC",IF(AND(I5289&gt;4000,I5289&lt;=5000),"4000-5000CC",IF(AND(I5289&gt;5000,I5289&lt;=6000),"&gt;5000CC"))))))</f>
        <v>2000-3000CC</v>
      </c>
    </row>
    <row r="5290" spans="1:11" x14ac:dyDescent="0.3">
      <c r="A5290">
        <v>968</v>
      </c>
      <c r="B5290" t="s">
        <v>712</v>
      </c>
      <c r="C5290" s="10">
        <v>1.2</v>
      </c>
      <c r="D5290" s="3">
        <v>70000</v>
      </c>
      <c r="E5290" t="s">
        <v>12</v>
      </c>
      <c r="F5290" t="s">
        <v>8</v>
      </c>
      <c r="G5290" t="s">
        <v>27</v>
      </c>
      <c r="H5290">
        <v>2004</v>
      </c>
      <c r="I5290">
        <v>796</v>
      </c>
      <c r="J5290" t="s">
        <v>10</v>
      </c>
      <c r="K5290" t="str">
        <f>IF(AND(I5290&gt;600,I5290&lt;=1000),"600-1000CC",IF(AND(I5290&gt;1000,I5290&lt;=2000),"1000-2000CC",IF(AND(I5290&gt;2000,I5290&lt;=3000),"2000-3000CC",IF(AND(I5290&gt;3000,I5290&lt;=4000),"3000-4000CC",IF(AND(I5290&gt;4000,I5290&lt;=5000),"4000-5000CC",IF(AND(I5290&gt;5000,I5290&lt;=6000),"&gt;5000CC"))))))</f>
        <v>600-1000CC</v>
      </c>
    </row>
    <row r="5291" spans="1:11" x14ac:dyDescent="0.3">
      <c r="A5291">
        <v>2007</v>
      </c>
      <c r="B5291" t="s">
        <v>247</v>
      </c>
      <c r="C5291" s="10">
        <v>1.2</v>
      </c>
      <c r="D5291" s="3">
        <v>120000</v>
      </c>
      <c r="E5291" t="s">
        <v>12</v>
      </c>
      <c r="F5291" t="s">
        <v>8</v>
      </c>
      <c r="G5291" t="s">
        <v>75</v>
      </c>
      <c r="H5291">
        <v>2008</v>
      </c>
      <c r="I5291">
        <v>1498</v>
      </c>
      <c r="J5291" t="s">
        <v>10</v>
      </c>
      <c r="K5291" t="str">
        <f>IF(AND(I5291&gt;600,I5291&lt;=1000),"600-1000CC",IF(AND(I5291&gt;1000,I5291&lt;=2000),"1000-2000CC",IF(AND(I5291&gt;2000,I5291&lt;=3000),"2000-3000CC",IF(AND(I5291&gt;3000,I5291&lt;=4000),"3000-4000CC",IF(AND(I5291&gt;4000,I5291&lt;=5000),"4000-5000CC",IF(AND(I5291&gt;5000,I5291&lt;=6000),"&gt;5000CC"))))))</f>
        <v>1000-2000CC</v>
      </c>
    </row>
    <row r="5292" spans="1:11" x14ac:dyDescent="0.3">
      <c r="A5292">
        <v>2320</v>
      </c>
      <c r="B5292" t="s">
        <v>302</v>
      </c>
      <c r="C5292" s="10">
        <v>1.2</v>
      </c>
      <c r="D5292" s="3">
        <v>77450</v>
      </c>
      <c r="E5292" t="s">
        <v>12</v>
      </c>
      <c r="F5292" t="s">
        <v>8</v>
      </c>
      <c r="G5292" t="s">
        <v>27</v>
      </c>
      <c r="H5292">
        <v>2008</v>
      </c>
      <c r="I5292">
        <v>1197</v>
      </c>
      <c r="J5292" t="s">
        <v>127</v>
      </c>
      <c r="K5292" t="str">
        <f>IF(AND(I5292&gt;600,I5292&lt;=1000),"600-1000CC",IF(AND(I5292&gt;1000,I5292&lt;=2000),"1000-2000CC",IF(AND(I5292&gt;2000,I5292&lt;=3000),"2000-3000CC",IF(AND(I5292&gt;3000,I5292&lt;=4000),"3000-4000CC",IF(AND(I5292&gt;4000,I5292&lt;=5000),"4000-5000CC",IF(AND(I5292&gt;5000,I5292&lt;=6000),"&gt;5000CC"))))))</f>
        <v>1000-2000CC</v>
      </c>
    </row>
    <row r="5293" spans="1:11" x14ac:dyDescent="0.3">
      <c r="A5293">
        <v>2335</v>
      </c>
      <c r="B5293" t="s">
        <v>1088</v>
      </c>
      <c r="C5293" s="10">
        <v>1.2</v>
      </c>
      <c r="D5293" s="3">
        <v>120000</v>
      </c>
      <c r="E5293" t="s">
        <v>372</v>
      </c>
      <c r="F5293" t="s">
        <v>8</v>
      </c>
      <c r="G5293" t="s">
        <v>27</v>
      </c>
      <c r="H5293">
        <v>2009</v>
      </c>
      <c r="I5293">
        <v>1461</v>
      </c>
      <c r="J5293" t="s">
        <v>61</v>
      </c>
      <c r="K5293" t="str">
        <f>IF(AND(I5293&gt;600,I5293&lt;=1000),"600-1000CC",IF(AND(I5293&gt;1000,I5293&lt;=2000),"1000-2000CC",IF(AND(I5293&gt;2000,I5293&lt;=3000),"2000-3000CC",IF(AND(I5293&gt;3000,I5293&lt;=4000),"3000-4000CC",IF(AND(I5293&gt;4000,I5293&lt;=5000),"4000-5000CC",IF(AND(I5293&gt;5000,I5293&lt;=6000),"&gt;5000CC"))))))</f>
        <v>1000-2000CC</v>
      </c>
    </row>
    <row r="5294" spans="1:11" x14ac:dyDescent="0.3">
      <c r="A5294">
        <v>2359</v>
      </c>
      <c r="B5294" t="s">
        <v>378</v>
      </c>
      <c r="C5294" s="10">
        <v>1.2</v>
      </c>
      <c r="D5294" s="3">
        <v>90000</v>
      </c>
      <c r="E5294" t="s">
        <v>12</v>
      </c>
      <c r="F5294" t="s">
        <v>8</v>
      </c>
      <c r="G5294" t="s">
        <v>27</v>
      </c>
      <c r="H5294">
        <v>2009</v>
      </c>
      <c r="I5294">
        <v>998</v>
      </c>
      <c r="J5294" t="s">
        <v>10</v>
      </c>
      <c r="K5294" t="str">
        <f>IF(AND(I5294&gt;600,I5294&lt;=1000),"600-1000CC",IF(AND(I5294&gt;1000,I5294&lt;=2000),"1000-2000CC",IF(AND(I5294&gt;2000,I5294&lt;=3000),"2000-3000CC",IF(AND(I5294&gt;3000,I5294&lt;=4000),"3000-4000CC",IF(AND(I5294&gt;4000,I5294&lt;=5000),"4000-5000CC",IF(AND(I5294&gt;5000,I5294&lt;=6000),"&gt;5000CC"))))))</f>
        <v>600-1000CC</v>
      </c>
    </row>
    <row r="5295" spans="1:11" x14ac:dyDescent="0.3">
      <c r="A5295">
        <v>2378</v>
      </c>
      <c r="B5295" t="s">
        <v>1213</v>
      </c>
      <c r="C5295" s="10">
        <v>1.2</v>
      </c>
      <c r="D5295" s="3">
        <v>80000</v>
      </c>
      <c r="E5295" t="s">
        <v>12</v>
      </c>
      <c r="F5295" t="s">
        <v>8</v>
      </c>
      <c r="G5295" t="s">
        <v>27</v>
      </c>
      <c r="H5295">
        <v>2007</v>
      </c>
      <c r="I5295">
        <v>1120</v>
      </c>
      <c r="J5295" t="s">
        <v>10</v>
      </c>
      <c r="K5295" t="str">
        <f>IF(AND(I5295&gt;600,I5295&lt;=1000),"600-1000CC",IF(AND(I5295&gt;1000,I5295&lt;=2000),"1000-2000CC",IF(AND(I5295&gt;2000,I5295&lt;=3000),"2000-3000CC",IF(AND(I5295&gt;3000,I5295&lt;=4000),"3000-4000CC",IF(AND(I5295&gt;4000,I5295&lt;=5000),"4000-5000CC",IF(AND(I5295&gt;5000,I5295&lt;=6000),"&gt;5000CC"))))))</f>
        <v>1000-2000CC</v>
      </c>
    </row>
    <row r="5296" spans="1:11" x14ac:dyDescent="0.3">
      <c r="A5296">
        <v>2510</v>
      </c>
      <c r="B5296" t="s">
        <v>1259</v>
      </c>
      <c r="C5296" s="10">
        <v>1.2</v>
      </c>
      <c r="D5296" s="3">
        <v>35000</v>
      </c>
      <c r="E5296" t="s">
        <v>12</v>
      </c>
      <c r="F5296" t="s">
        <v>8</v>
      </c>
      <c r="G5296" t="s">
        <v>9</v>
      </c>
      <c r="H5296">
        <v>2013</v>
      </c>
      <c r="I5296">
        <v>1199</v>
      </c>
      <c r="J5296" t="s">
        <v>10</v>
      </c>
      <c r="K5296" t="str">
        <f>IF(AND(I5296&gt;600,I5296&lt;=1000),"600-1000CC",IF(AND(I5296&gt;1000,I5296&lt;=2000),"1000-2000CC",IF(AND(I5296&gt;2000,I5296&lt;=3000),"2000-3000CC",IF(AND(I5296&gt;3000,I5296&lt;=4000),"3000-4000CC",IF(AND(I5296&gt;4000,I5296&lt;=5000),"4000-5000CC",IF(AND(I5296&gt;5000,I5296&lt;=6000),"&gt;5000CC"))))))</f>
        <v>1000-2000CC</v>
      </c>
    </row>
    <row r="5297" spans="1:11" x14ac:dyDescent="0.3">
      <c r="A5297">
        <v>2625</v>
      </c>
      <c r="B5297" t="s">
        <v>1033</v>
      </c>
      <c r="C5297" s="10">
        <v>1.2</v>
      </c>
      <c r="D5297" s="3">
        <v>70000</v>
      </c>
      <c r="E5297" t="s">
        <v>12</v>
      </c>
      <c r="F5297" t="s">
        <v>8</v>
      </c>
      <c r="G5297" t="s">
        <v>27</v>
      </c>
      <c r="H5297">
        <v>2008</v>
      </c>
      <c r="I5297">
        <v>1248</v>
      </c>
      <c r="J5297" t="s">
        <v>10</v>
      </c>
      <c r="K5297" t="str">
        <f>IF(AND(I5297&gt;600,I5297&lt;=1000),"600-1000CC",IF(AND(I5297&gt;1000,I5297&lt;=2000),"1000-2000CC",IF(AND(I5297&gt;2000,I5297&lt;=3000),"2000-3000CC",IF(AND(I5297&gt;3000,I5297&lt;=4000),"3000-4000CC",IF(AND(I5297&gt;4000,I5297&lt;=5000),"4000-5000CC",IF(AND(I5297&gt;5000,I5297&lt;=6000),"&gt;5000CC"))))))</f>
        <v>1000-2000CC</v>
      </c>
    </row>
    <row r="5298" spans="1:11" x14ac:dyDescent="0.3">
      <c r="A5298">
        <v>2797</v>
      </c>
      <c r="B5298" t="s">
        <v>1032</v>
      </c>
      <c r="C5298" s="10">
        <v>1.2</v>
      </c>
      <c r="D5298" s="3">
        <v>90000</v>
      </c>
      <c r="E5298" t="s">
        <v>7</v>
      </c>
      <c r="F5298" t="s">
        <v>8</v>
      </c>
      <c r="G5298" t="s">
        <v>27</v>
      </c>
      <c r="H5298">
        <v>2012</v>
      </c>
      <c r="I5298">
        <v>2523</v>
      </c>
      <c r="J5298" t="s">
        <v>10</v>
      </c>
      <c r="K5298" t="str">
        <f>IF(AND(I5298&gt;600,I5298&lt;=1000),"600-1000CC",IF(AND(I5298&gt;1000,I5298&lt;=2000),"1000-2000CC",IF(AND(I5298&gt;2000,I5298&lt;=3000),"2000-3000CC",IF(AND(I5298&gt;3000,I5298&lt;=4000),"3000-4000CC",IF(AND(I5298&gt;4000,I5298&lt;=5000),"4000-5000CC",IF(AND(I5298&gt;5000,I5298&lt;=6000),"&gt;5000CC"))))))</f>
        <v>2000-3000CC</v>
      </c>
    </row>
    <row r="5299" spans="1:11" x14ac:dyDescent="0.3">
      <c r="A5299">
        <v>2811</v>
      </c>
      <c r="B5299" t="s">
        <v>729</v>
      </c>
      <c r="C5299" s="10">
        <v>1.2</v>
      </c>
      <c r="D5299" s="3">
        <v>120000</v>
      </c>
      <c r="E5299" t="s">
        <v>12</v>
      </c>
      <c r="F5299" t="s">
        <v>8</v>
      </c>
      <c r="G5299" t="s">
        <v>9</v>
      </c>
      <c r="H5299">
        <v>2013</v>
      </c>
      <c r="I5299">
        <v>1396</v>
      </c>
      <c r="J5299" t="s">
        <v>10</v>
      </c>
      <c r="K5299" t="str">
        <f>IF(AND(I5299&gt;600,I5299&lt;=1000),"600-1000CC",IF(AND(I5299&gt;1000,I5299&lt;=2000),"1000-2000CC",IF(AND(I5299&gt;2000,I5299&lt;=3000),"2000-3000CC",IF(AND(I5299&gt;3000,I5299&lt;=4000),"3000-4000CC",IF(AND(I5299&gt;4000,I5299&lt;=5000),"4000-5000CC",IF(AND(I5299&gt;5000,I5299&lt;=6000),"&gt;5000CC"))))))</f>
        <v>1000-2000CC</v>
      </c>
    </row>
    <row r="5300" spans="1:11" x14ac:dyDescent="0.3">
      <c r="A5300">
        <v>3111</v>
      </c>
      <c r="B5300" t="s">
        <v>1436</v>
      </c>
      <c r="C5300" s="10">
        <v>1.2</v>
      </c>
      <c r="D5300" s="3">
        <v>20000</v>
      </c>
      <c r="E5300" t="s">
        <v>12</v>
      </c>
      <c r="F5300" t="s">
        <v>8</v>
      </c>
      <c r="G5300" t="s">
        <v>9</v>
      </c>
      <c r="H5300">
        <v>2007</v>
      </c>
      <c r="I5300">
        <v>1396</v>
      </c>
      <c r="J5300" t="s">
        <v>10</v>
      </c>
      <c r="K5300" t="str">
        <f>IF(AND(I5300&gt;600,I5300&lt;=1000),"600-1000CC",IF(AND(I5300&gt;1000,I5300&lt;=2000),"1000-2000CC",IF(AND(I5300&gt;2000,I5300&lt;=3000),"2000-3000CC",IF(AND(I5300&gt;3000,I5300&lt;=4000),"3000-4000CC",IF(AND(I5300&gt;4000,I5300&lt;=5000),"4000-5000CC",IF(AND(I5300&gt;5000,I5300&lt;=6000),"&gt;5000CC"))))))</f>
        <v>1000-2000CC</v>
      </c>
    </row>
    <row r="5301" spans="1:11" x14ac:dyDescent="0.3">
      <c r="A5301">
        <v>3144</v>
      </c>
      <c r="B5301" t="s">
        <v>167</v>
      </c>
      <c r="C5301" s="10">
        <v>1.2</v>
      </c>
      <c r="D5301" s="3">
        <v>110000</v>
      </c>
      <c r="E5301" t="s">
        <v>12</v>
      </c>
      <c r="F5301" t="s">
        <v>8</v>
      </c>
      <c r="G5301" t="s">
        <v>27</v>
      </c>
      <c r="H5301">
        <v>2009</v>
      </c>
      <c r="I5301">
        <v>1999</v>
      </c>
      <c r="J5301" t="s">
        <v>10</v>
      </c>
      <c r="K5301" t="str">
        <f>IF(AND(I5301&gt;600,I5301&lt;=1000),"600-1000CC",IF(AND(I5301&gt;1000,I5301&lt;=2000),"1000-2000CC",IF(AND(I5301&gt;2000,I5301&lt;=3000),"2000-3000CC",IF(AND(I5301&gt;3000,I5301&lt;=4000),"3000-4000CC",IF(AND(I5301&gt;4000,I5301&lt;=5000),"4000-5000CC",IF(AND(I5301&gt;5000,I5301&lt;=6000),"&gt;5000CC"))))))</f>
        <v>1000-2000CC</v>
      </c>
    </row>
    <row r="5302" spans="1:11" x14ac:dyDescent="0.3">
      <c r="A5302">
        <v>3252</v>
      </c>
      <c r="B5302" t="s">
        <v>302</v>
      </c>
      <c r="C5302" s="10">
        <v>1.2</v>
      </c>
      <c r="D5302" s="3">
        <v>15166</v>
      </c>
      <c r="E5302" t="s">
        <v>12</v>
      </c>
      <c r="F5302" t="s">
        <v>8</v>
      </c>
      <c r="G5302" t="s">
        <v>9</v>
      </c>
      <c r="H5302">
        <v>2010</v>
      </c>
      <c r="I5302">
        <v>3996</v>
      </c>
      <c r="J5302" t="s">
        <v>10</v>
      </c>
      <c r="K5302" t="str">
        <f>IF(AND(I5302&gt;600,I5302&lt;=1000),"600-1000CC",IF(AND(I5302&gt;1000,I5302&lt;=2000),"1000-2000CC",IF(AND(I5302&gt;2000,I5302&lt;=3000),"2000-3000CC",IF(AND(I5302&gt;3000,I5302&lt;=4000),"3000-4000CC",IF(AND(I5302&gt;4000,I5302&lt;=5000),"4000-5000CC",IF(AND(I5302&gt;5000,I5302&lt;=6000),"&gt;5000CC"))))))</f>
        <v>3000-4000CC</v>
      </c>
    </row>
    <row r="5303" spans="1:11" x14ac:dyDescent="0.3">
      <c r="A5303">
        <v>3384</v>
      </c>
      <c r="B5303" t="s">
        <v>1276</v>
      </c>
      <c r="C5303" s="10">
        <v>1.2</v>
      </c>
      <c r="D5303" s="3">
        <v>90000</v>
      </c>
      <c r="E5303" t="s">
        <v>12</v>
      </c>
      <c r="F5303" t="s">
        <v>8</v>
      </c>
      <c r="G5303" t="s">
        <v>75</v>
      </c>
      <c r="H5303">
        <v>2008</v>
      </c>
      <c r="I5303">
        <v>1586</v>
      </c>
      <c r="J5303" t="s">
        <v>10</v>
      </c>
      <c r="K5303" t="str">
        <f>IF(AND(I5303&gt;600,I5303&lt;=1000),"600-1000CC",IF(AND(I5303&gt;1000,I5303&lt;=2000),"1000-2000CC",IF(AND(I5303&gt;2000,I5303&lt;=3000),"2000-3000CC",IF(AND(I5303&gt;3000,I5303&lt;=4000),"3000-4000CC",IF(AND(I5303&gt;4000,I5303&lt;=5000),"4000-5000CC",IF(AND(I5303&gt;5000,I5303&lt;=6000),"&gt;5000CC"))))))</f>
        <v>1000-2000CC</v>
      </c>
    </row>
    <row r="5304" spans="1:11" x14ac:dyDescent="0.3">
      <c r="A5304">
        <v>3391</v>
      </c>
      <c r="B5304" t="s">
        <v>1513</v>
      </c>
      <c r="C5304" s="10">
        <v>1.2</v>
      </c>
      <c r="D5304" s="3">
        <v>90000</v>
      </c>
      <c r="E5304" t="s">
        <v>12</v>
      </c>
      <c r="F5304" t="s">
        <v>8</v>
      </c>
      <c r="G5304" t="s">
        <v>27</v>
      </c>
      <c r="H5304">
        <v>2007</v>
      </c>
      <c r="I5304">
        <v>1061</v>
      </c>
      <c r="J5304" t="s">
        <v>10</v>
      </c>
      <c r="K5304" t="str">
        <f>IF(AND(I5304&gt;600,I5304&lt;=1000),"600-1000CC",IF(AND(I5304&gt;1000,I5304&lt;=2000),"1000-2000CC",IF(AND(I5304&gt;2000,I5304&lt;=3000),"2000-3000CC",IF(AND(I5304&gt;3000,I5304&lt;=4000),"3000-4000CC",IF(AND(I5304&gt;4000,I5304&lt;=5000),"4000-5000CC",IF(AND(I5304&gt;5000,I5304&lt;=6000),"&gt;5000CC"))))))</f>
        <v>1000-2000CC</v>
      </c>
    </row>
    <row r="5305" spans="1:11" x14ac:dyDescent="0.3">
      <c r="A5305">
        <v>3634</v>
      </c>
      <c r="B5305" t="s">
        <v>1079</v>
      </c>
      <c r="C5305" s="10">
        <v>1.2</v>
      </c>
      <c r="D5305" s="3">
        <v>38332</v>
      </c>
      <c r="E5305" t="s">
        <v>12</v>
      </c>
      <c r="F5305" t="s">
        <v>8</v>
      </c>
      <c r="G5305" t="s">
        <v>9</v>
      </c>
      <c r="H5305">
        <v>2007</v>
      </c>
      <c r="I5305">
        <v>1498</v>
      </c>
      <c r="J5305" t="s">
        <v>10</v>
      </c>
      <c r="K5305" t="str">
        <f>IF(AND(I5305&gt;600,I5305&lt;=1000),"600-1000CC",IF(AND(I5305&gt;1000,I5305&lt;=2000),"1000-2000CC",IF(AND(I5305&gt;2000,I5305&lt;=3000),"2000-3000CC",IF(AND(I5305&gt;3000,I5305&lt;=4000),"3000-4000CC",IF(AND(I5305&gt;4000,I5305&lt;=5000),"4000-5000CC",IF(AND(I5305&gt;5000,I5305&lt;=6000),"&gt;5000CC"))))))</f>
        <v>1000-2000CC</v>
      </c>
    </row>
    <row r="5306" spans="1:11" x14ac:dyDescent="0.3">
      <c r="A5306">
        <v>3670</v>
      </c>
      <c r="B5306" t="s">
        <v>507</v>
      </c>
      <c r="C5306" s="10">
        <v>1.2</v>
      </c>
      <c r="D5306" s="3">
        <v>10000</v>
      </c>
      <c r="E5306" t="s">
        <v>12</v>
      </c>
      <c r="F5306" t="s">
        <v>8</v>
      </c>
      <c r="G5306" t="s">
        <v>27</v>
      </c>
      <c r="H5306">
        <v>2008</v>
      </c>
      <c r="I5306">
        <v>1461</v>
      </c>
      <c r="J5306" t="s">
        <v>10</v>
      </c>
      <c r="K5306" t="str">
        <f>IF(AND(I5306&gt;600,I5306&lt;=1000),"600-1000CC",IF(AND(I5306&gt;1000,I5306&lt;=2000),"1000-2000CC",IF(AND(I5306&gt;2000,I5306&lt;=3000),"2000-3000CC",IF(AND(I5306&gt;3000,I5306&lt;=4000),"3000-4000CC",IF(AND(I5306&gt;4000,I5306&lt;=5000),"4000-5000CC",IF(AND(I5306&gt;5000,I5306&lt;=6000),"&gt;5000CC"))))))</f>
        <v>1000-2000CC</v>
      </c>
    </row>
    <row r="5307" spans="1:11" x14ac:dyDescent="0.3">
      <c r="A5307">
        <v>3685</v>
      </c>
      <c r="B5307" t="s">
        <v>167</v>
      </c>
      <c r="C5307" s="10">
        <v>1.2</v>
      </c>
      <c r="D5307" s="3">
        <v>70000</v>
      </c>
      <c r="E5307" t="s">
        <v>12</v>
      </c>
      <c r="F5307" t="s">
        <v>8</v>
      </c>
      <c r="G5307" t="s">
        <v>9</v>
      </c>
      <c r="H5307">
        <v>2012</v>
      </c>
      <c r="I5307">
        <v>2179</v>
      </c>
      <c r="J5307" t="s">
        <v>10</v>
      </c>
      <c r="K5307" t="str">
        <f>IF(AND(I5307&gt;600,I5307&lt;=1000),"600-1000CC",IF(AND(I5307&gt;1000,I5307&lt;=2000),"1000-2000CC",IF(AND(I5307&gt;2000,I5307&lt;=3000),"2000-3000CC",IF(AND(I5307&gt;3000,I5307&lt;=4000),"3000-4000CC",IF(AND(I5307&gt;4000,I5307&lt;=5000),"4000-5000CC",IF(AND(I5307&gt;5000,I5307&lt;=6000),"&gt;5000CC"))))))</f>
        <v>2000-3000CC</v>
      </c>
    </row>
    <row r="5308" spans="1:11" x14ac:dyDescent="0.3">
      <c r="A5308">
        <v>3871</v>
      </c>
      <c r="B5308" t="s">
        <v>1640</v>
      </c>
      <c r="C5308" s="10">
        <v>1.2</v>
      </c>
      <c r="D5308" s="3">
        <v>180977</v>
      </c>
      <c r="E5308" t="s">
        <v>12</v>
      </c>
      <c r="F5308" t="s">
        <v>8</v>
      </c>
      <c r="G5308" t="s">
        <v>9</v>
      </c>
      <c r="H5308">
        <v>2011</v>
      </c>
      <c r="I5308">
        <v>998</v>
      </c>
      <c r="J5308" t="s">
        <v>10</v>
      </c>
      <c r="K5308" t="str">
        <f>IF(AND(I5308&gt;600,I5308&lt;=1000),"600-1000CC",IF(AND(I5308&gt;1000,I5308&lt;=2000),"1000-2000CC",IF(AND(I5308&gt;2000,I5308&lt;=3000),"2000-3000CC",IF(AND(I5308&gt;3000,I5308&lt;=4000),"3000-4000CC",IF(AND(I5308&gt;4000,I5308&lt;=5000),"4000-5000CC",IF(AND(I5308&gt;5000,I5308&lt;=6000),"&gt;5000CC"))))))</f>
        <v>600-1000CC</v>
      </c>
    </row>
    <row r="5309" spans="1:11" x14ac:dyDescent="0.3">
      <c r="A5309">
        <v>4612</v>
      </c>
      <c r="B5309" t="s">
        <v>1774</v>
      </c>
      <c r="C5309" s="10">
        <v>1.2</v>
      </c>
      <c r="D5309" s="3">
        <v>81350</v>
      </c>
      <c r="E5309" t="s">
        <v>12</v>
      </c>
      <c r="F5309" t="s">
        <v>8</v>
      </c>
      <c r="G5309" t="s">
        <v>75</v>
      </c>
      <c r="H5309">
        <v>2011</v>
      </c>
      <c r="I5309">
        <v>1998</v>
      </c>
      <c r="J5309" t="s">
        <v>10</v>
      </c>
      <c r="K5309" t="str">
        <f>IF(AND(I5309&gt;600,I5309&lt;=1000),"600-1000CC",IF(AND(I5309&gt;1000,I5309&lt;=2000),"1000-2000CC",IF(AND(I5309&gt;2000,I5309&lt;=3000),"2000-3000CC",IF(AND(I5309&gt;3000,I5309&lt;=4000),"3000-4000CC",IF(AND(I5309&gt;4000,I5309&lt;=5000),"4000-5000CC",IF(AND(I5309&gt;5000,I5309&lt;=6000),"&gt;5000CC"))))))</f>
        <v>1000-2000CC</v>
      </c>
    </row>
    <row r="5310" spans="1:11" x14ac:dyDescent="0.3">
      <c r="A5310">
        <v>5315</v>
      </c>
      <c r="B5310" t="s">
        <v>1885</v>
      </c>
      <c r="C5310" s="10">
        <v>1.2</v>
      </c>
      <c r="D5310" s="3">
        <v>80000</v>
      </c>
      <c r="E5310" t="s">
        <v>7</v>
      </c>
      <c r="F5310" t="s">
        <v>8</v>
      </c>
      <c r="G5310" t="s">
        <v>9</v>
      </c>
      <c r="H5310">
        <v>2013</v>
      </c>
      <c r="I5310">
        <v>1582</v>
      </c>
      <c r="J5310" t="s">
        <v>10</v>
      </c>
      <c r="K5310" t="str">
        <f>IF(AND(I5310&gt;600,I5310&lt;=1000),"600-1000CC",IF(AND(I5310&gt;1000,I5310&lt;=2000),"1000-2000CC",IF(AND(I5310&gt;2000,I5310&lt;=3000),"2000-3000CC",IF(AND(I5310&gt;3000,I5310&lt;=4000),"3000-4000CC",IF(AND(I5310&gt;4000,I5310&lt;=5000),"4000-5000CC",IF(AND(I5310&gt;5000,I5310&lt;=6000),"&gt;5000CC"))))))</f>
        <v>1000-2000CC</v>
      </c>
    </row>
    <row r="5311" spans="1:11" x14ac:dyDescent="0.3">
      <c r="A5311">
        <v>3951</v>
      </c>
      <c r="B5311" t="s">
        <v>1244</v>
      </c>
      <c r="C5311" s="10">
        <v>1.18</v>
      </c>
      <c r="D5311" s="3">
        <v>55308</v>
      </c>
      <c r="E5311" t="s">
        <v>7</v>
      </c>
      <c r="F5311" t="s">
        <v>8</v>
      </c>
      <c r="G5311" t="s">
        <v>9</v>
      </c>
      <c r="H5311">
        <v>2011</v>
      </c>
      <c r="I5311">
        <v>2179</v>
      </c>
      <c r="J5311" t="s">
        <v>10</v>
      </c>
      <c r="K5311" t="str">
        <f>IF(AND(I5311&gt;600,I5311&lt;=1000),"600-1000CC",IF(AND(I5311&gt;1000,I5311&lt;=2000),"1000-2000CC",IF(AND(I5311&gt;2000,I5311&lt;=3000),"2000-3000CC",IF(AND(I5311&gt;3000,I5311&lt;=4000),"3000-4000CC",IF(AND(I5311&gt;4000,I5311&lt;=5000),"4000-5000CC",IF(AND(I5311&gt;5000,I5311&lt;=6000),"&gt;5000CC"))))))</f>
        <v>2000-3000CC</v>
      </c>
    </row>
    <row r="5312" spans="1:11" x14ac:dyDescent="0.3">
      <c r="A5312">
        <v>1433</v>
      </c>
      <c r="B5312" t="s">
        <v>889</v>
      </c>
      <c r="C5312" s="7">
        <v>1.17</v>
      </c>
      <c r="D5312" s="3">
        <v>94679</v>
      </c>
      <c r="E5312" t="s">
        <v>12</v>
      </c>
      <c r="F5312" t="s">
        <v>8</v>
      </c>
      <c r="G5312" t="s">
        <v>393</v>
      </c>
      <c r="H5312">
        <v>2010</v>
      </c>
      <c r="I5312">
        <v>1248</v>
      </c>
      <c r="J5312" t="s">
        <v>10</v>
      </c>
      <c r="K5312" t="str">
        <f>IF(AND(I5312&gt;600,I5312&lt;=1000),"600-1000CC",IF(AND(I5312&gt;1000,I5312&lt;=2000),"1000-2000CC",IF(AND(I5312&gt;2000,I5312&lt;=3000),"2000-3000CC",IF(AND(I5312&gt;3000,I5312&lt;=4000),"3000-4000CC",IF(AND(I5312&gt;4000,I5312&lt;=5000),"4000-5000CC",IF(AND(I5312&gt;5000,I5312&lt;=6000),"&gt;5000CC"))))))</f>
        <v>1000-2000CC</v>
      </c>
    </row>
    <row r="5313" spans="1:11" x14ac:dyDescent="0.3">
      <c r="A5313">
        <v>2815</v>
      </c>
      <c r="B5313" t="s">
        <v>1244</v>
      </c>
      <c r="C5313" s="10">
        <v>1.17</v>
      </c>
      <c r="D5313" s="3">
        <v>50000</v>
      </c>
      <c r="E5313" t="s">
        <v>7</v>
      </c>
      <c r="F5313" t="s">
        <v>8</v>
      </c>
      <c r="G5313" t="s">
        <v>9</v>
      </c>
      <c r="H5313">
        <v>2012</v>
      </c>
      <c r="I5313">
        <v>796</v>
      </c>
      <c r="J5313" t="s">
        <v>10</v>
      </c>
      <c r="K5313" t="str">
        <f>IF(AND(I5313&gt;600,I5313&lt;=1000),"600-1000CC",IF(AND(I5313&gt;1000,I5313&lt;=2000),"1000-2000CC",IF(AND(I5313&gt;2000,I5313&lt;=3000),"2000-3000CC",IF(AND(I5313&gt;3000,I5313&lt;=4000),"3000-4000CC",IF(AND(I5313&gt;4000,I5313&lt;=5000),"4000-5000CC",IF(AND(I5313&gt;5000,I5313&lt;=6000),"&gt;5000CC"))))))</f>
        <v>600-1000CC</v>
      </c>
    </row>
    <row r="5314" spans="1:11" x14ac:dyDescent="0.3">
      <c r="A5314">
        <v>4754</v>
      </c>
      <c r="B5314" t="s">
        <v>1802</v>
      </c>
      <c r="C5314" s="10">
        <v>1.1599999999999999</v>
      </c>
      <c r="D5314" s="3">
        <v>105768</v>
      </c>
      <c r="E5314" t="s">
        <v>7</v>
      </c>
      <c r="F5314" t="s">
        <v>8</v>
      </c>
      <c r="G5314" t="s">
        <v>75</v>
      </c>
      <c r="H5314">
        <v>2010</v>
      </c>
      <c r="I5314">
        <v>1120</v>
      </c>
      <c r="J5314" t="s">
        <v>10</v>
      </c>
      <c r="K5314" t="str">
        <f>IF(AND(I5314&gt;600,I5314&lt;=1000),"600-1000CC",IF(AND(I5314&gt;1000,I5314&lt;=2000),"1000-2000CC",IF(AND(I5314&gt;2000,I5314&lt;=3000),"2000-3000CC",IF(AND(I5314&gt;3000,I5314&lt;=4000),"3000-4000CC",IF(AND(I5314&gt;4000,I5314&lt;=5000),"4000-5000CC",IF(AND(I5314&gt;5000,I5314&lt;=6000),"&gt;5000CC"))))))</f>
        <v>1000-2000CC</v>
      </c>
    </row>
    <row r="5315" spans="1:11" x14ac:dyDescent="0.3">
      <c r="A5315">
        <v>5133</v>
      </c>
      <c r="B5315" t="s">
        <v>577</v>
      </c>
      <c r="C5315" s="10">
        <v>1.1599999999999999</v>
      </c>
      <c r="D5315" s="3">
        <v>48616</v>
      </c>
      <c r="E5315" t="s">
        <v>12</v>
      </c>
      <c r="F5315" t="s">
        <v>8</v>
      </c>
      <c r="G5315" t="s">
        <v>9</v>
      </c>
      <c r="H5315">
        <v>2010</v>
      </c>
      <c r="I5315">
        <v>1373</v>
      </c>
      <c r="J5315" t="s">
        <v>10</v>
      </c>
      <c r="K5315" t="str">
        <f>IF(AND(I5315&gt;600,I5315&lt;=1000),"600-1000CC",IF(AND(I5315&gt;1000,I5315&lt;=2000),"1000-2000CC",IF(AND(I5315&gt;2000,I5315&lt;=3000),"2000-3000CC",IF(AND(I5315&gt;3000,I5315&lt;=4000),"3000-4000CC",IF(AND(I5315&gt;4000,I5315&lt;=5000),"4000-5000CC",IF(AND(I5315&gt;5000,I5315&lt;=6000),"&gt;5000CC"))))))</f>
        <v>1000-2000CC</v>
      </c>
    </row>
    <row r="5316" spans="1:11" x14ac:dyDescent="0.3">
      <c r="A5316">
        <v>996</v>
      </c>
      <c r="B5316" t="s">
        <v>684</v>
      </c>
      <c r="C5316" s="10">
        <v>1.1499999999999999</v>
      </c>
      <c r="D5316" s="3">
        <v>95046</v>
      </c>
      <c r="E5316" t="s">
        <v>12</v>
      </c>
      <c r="F5316" t="s">
        <v>8</v>
      </c>
      <c r="G5316" t="s">
        <v>27</v>
      </c>
      <c r="H5316">
        <v>2011</v>
      </c>
      <c r="I5316">
        <v>2179</v>
      </c>
      <c r="J5316" t="s">
        <v>289</v>
      </c>
      <c r="K5316" t="str">
        <f>IF(AND(I5316&gt;600,I5316&lt;=1000),"600-1000CC",IF(AND(I5316&gt;1000,I5316&lt;=2000),"1000-2000CC",IF(AND(I5316&gt;2000,I5316&lt;=3000),"2000-3000CC",IF(AND(I5316&gt;3000,I5316&lt;=4000),"3000-4000CC",IF(AND(I5316&gt;4000,I5316&lt;=5000),"4000-5000CC",IF(AND(I5316&gt;5000,I5316&lt;=6000),"&gt;5000CC"))))))</f>
        <v>2000-3000CC</v>
      </c>
    </row>
    <row r="5317" spans="1:11" x14ac:dyDescent="0.3">
      <c r="A5317">
        <v>2798</v>
      </c>
      <c r="B5317" t="s">
        <v>247</v>
      </c>
      <c r="C5317" s="10">
        <v>1.1499999999999999</v>
      </c>
      <c r="D5317" s="3">
        <v>70000</v>
      </c>
      <c r="E5317" t="s">
        <v>12</v>
      </c>
      <c r="F5317" t="s">
        <v>8</v>
      </c>
      <c r="G5317" t="s">
        <v>9</v>
      </c>
      <c r="H5317">
        <v>2008</v>
      </c>
      <c r="I5317">
        <v>1248</v>
      </c>
      <c r="J5317" t="s">
        <v>10</v>
      </c>
      <c r="K5317" t="str">
        <f>IF(AND(I5317&gt;600,I5317&lt;=1000),"600-1000CC",IF(AND(I5317&gt;1000,I5317&lt;=2000),"1000-2000CC",IF(AND(I5317&gt;2000,I5317&lt;=3000),"2000-3000CC",IF(AND(I5317&gt;3000,I5317&lt;=4000),"3000-4000CC",IF(AND(I5317&gt;4000,I5317&lt;=5000),"4000-5000CC",IF(AND(I5317&gt;5000,I5317&lt;=6000),"&gt;5000CC"))))))</f>
        <v>1000-2000CC</v>
      </c>
    </row>
    <row r="5318" spans="1:11" x14ac:dyDescent="0.3">
      <c r="A5318">
        <v>3065</v>
      </c>
      <c r="B5318" t="s">
        <v>1425</v>
      </c>
      <c r="C5318" s="10">
        <v>1.1499999999999999</v>
      </c>
      <c r="D5318" s="3">
        <v>70000</v>
      </c>
      <c r="E5318" t="s">
        <v>12</v>
      </c>
      <c r="F5318" t="s">
        <v>8</v>
      </c>
      <c r="G5318" t="s">
        <v>27</v>
      </c>
      <c r="H5318">
        <v>2009</v>
      </c>
      <c r="I5318">
        <v>2925</v>
      </c>
      <c r="J5318" t="s">
        <v>10</v>
      </c>
      <c r="K5318" t="str">
        <f>IF(AND(I5318&gt;600,I5318&lt;=1000),"600-1000CC",IF(AND(I5318&gt;1000,I5318&lt;=2000),"1000-2000CC",IF(AND(I5318&gt;2000,I5318&lt;=3000),"2000-3000CC",IF(AND(I5318&gt;3000,I5318&lt;=4000),"3000-4000CC",IF(AND(I5318&gt;4000,I5318&lt;=5000),"4000-5000CC",IF(AND(I5318&gt;5000,I5318&lt;=6000),"&gt;5000CC"))))))</f>
        <v>2000-3000CC</v>
      </c>
    </row>
    <row r="5319" spans="1:11" x14ac:dyDescent="0.3">
      <c r="A5319">
        <v>3090</v>
      </c>
      <c r="B5319" t="s">
        <v>1115</v>
      </c>
      <c r="C5319" s="10">
        <v>1.1499999999999999</v>
      </c>
      <c r="D5319" s="3">
        <v>25000</v>
      </c>
      <c r="E5319" t="s">
        <v>12</v>
      </c>
      <c r="F5319" t="s">
        <v>8</v>
      </c>
      <c r="G5319" t="s">
        <v>9</v>
      </c>
      <c r="H5319">
        <v>2009</v>
      </c>
      <c r="I5319">
        <v>1968</v>
      </c>
      <c r="J5319" t="s">
        <v>61</v>
      </c>
      <c r="K5319" t="str">
        <f>IF(AND(I5319&gt;600,I5319&lt;=1000),"600-1000CC",IF(AND(I5319&gt;1000,I5319&lt;=2000),"1000-2000CC",IF(AND(I5319&gt;2000,I5319&lt;=3000),"2000-3000CC",IF(AND(I5319&gt;3000,I5319&lt;=4000),"3000-4000CC",IF(AND(I5319&gt;4000,I5319&lt;=5000),"4000-5000CC",IF(AND(I5319&gt;5000,I5319&lt;=6000),"&gt;5000CC"))))))</f>
        <v>1000-2000CC</v>
      </c>
    </row>
    <row r="5320" spans="1:11" x14ac:dyDescent="0.3">
      <c r="A5320">
        <v>3519</v>
      </c>
      <c r="B5320" t="s">
        <v>1231</v>
      </c>
      <c r="C5320" s="10">
        <v>1.1499999999999999</v>
      </c>
      <c r="D5320" s="3">
        <v>100636</v>
      </c>
      <c r="E5320" t="s">
        <v>12</v>
      </c>
      <c r="F5320" t="s">
        <v>8</v>
      </c>
      <c r="G5320" t="s">
        <v>27</v>
      </c>
      <c r="H5320">
        <v>2008</v>
      </c>
      <c r="I5320">
        <v>998</v>
      </c>
      <c r="J5320" t="s">
        <v>61</v>
      </c>
      <c r="K5320" t="str">
        <f>IF(AND(I5320&gt;600,I5320&lt;=1000),"600-1000CC",IF(AND(I5320&gt;1000,I5320&lt;=2000),"1000-2000CC",IF(AND(I5320&gt;2000,I5320&lt;=3000),"2000-3000CC",IF(AND(I5320&gt;3000,I5320&lt;=4000),"3000-4000CC",IF(AND(I5320&gt;4000,I5320&lt;=5000),"4000-5000CC",IF(AND(I5320&gt;5000,I5320&lt;=6000),"&gt;5000CC"))))))</f>
        <v>600-1000CC</v>
      </c>
    </row>
    <row r="5321" spans="1:11" x14ac:dyDescent="0.3">
      <c r="A5321">
        <v>4110</v>
      </c>
      <c r="B5321" t="s">
        <v>1343</v>
      </c>
      <c r="C5321" s="10">
        <v>1.1499999999999999</v>
      </c>
      <c r="D5321" s="3">
        <v>162000</v>
      </c>
      <c r="E5321" t="s">
        <v>7</v>
      </c>
      <c r="F5321" t="s">
        <v>8</v>
      </c>
      <c r="G5321" t="s">
        <v>244</v>
      </c>
      <c r="H5321">
        <v>2009</v>
      </c>
      <c r="I5321">
        <v>2179</v>
      </c>
      <c r="J5321" t="s">
        <v>10</v>
      </c>
      <c r="K5321" t="str">
        <f>IF(AND(I5321&gt;600,I5321&lt;=1000),"600-1000CC",IF(AND(I5321&gt;1000,I5321&lt;=2000),"1000-2000CC",IF(AND(I5321&gt;2000,I5321&lt;=3000),"2000-3000CC",IF(AND(I5321&gt;3000,I5321&lt;=4000),"3000-4000CC",IF(AND(I5321&gt;4000,I5321&lt;=5000),"4000-5000CC",IF(AND(I5321&gt;5000,I5321&lt;=6000),"&gt;5000CC"))))))</f>
        <v>2000-3000CC</v>
      </c>
    </row>
    <row r="5322" spans="1:11" x14ac:dyDescent="0.3">
      <c r="A5322">
        <v>2162</v>
      </c>
      <c r="B5322" t="s">
        <v>470</v>
      </c>
      <c r="C5322" s="10">
        <v>1.1399999999999999</v>
      </c>
      <c r="D5322" s="3">
        <v>58415</v>
      </c>
      <c r="E5322" t="s">
        <v>12</v>
      </c>
      <c r="F5322" t="s">
        <v>8</v>
      </c>
      <c r="G5322" t="s">
        <v>27</v>
      </c>
      <c r="H5322">
        <v>2008</v>
      </c>
      <c r="I5322">
        <v>1199</v>
      </c>
      <c r="J5322" t="s">
        <v>10</v>
      </c>
      <c r="K5322" t="str">
        <f>IF(AND(I5322&gt;600,I5322&lt;=1000),"600-1000CC",IF(AND(I5322&gt;1000,I5322&lt;=2000),"1000-2000CC",IF(AND(I5322&gt;2000,I5322&lt;=3000),"2000-3000CC",IF(AND(I5322&gt;3000,I5322&lt;=4000),"3000-4000CC",IF(AND(I5322&gt;4000,I5322&lt;=5000),"4000-5000CC",IF(AND(I5322&gt;5000,I5322&lt;=6000),"&gt;5000CC"))))))</f>
        <v>1000-2000CC</v>
      </c>
    </row>
    <row r="5323" spans="1:11" x14ac:dyDescent="0.3">
      <c r="A5323">
        <v>2678</v>
      </c>
      <c r="B5323" t="s">
        <v>302</v>
      </c>
      <c r="C5323" s="10">
        <v>1.1399999999999999</v>
      </c>
      <c r="D5323" s="3">
        <v>42919</v>
      </c>
      <c r="E5323" t="s">
        <v>12</v>
      </c>
      <c r="F5323" t="s">
        <v>8</v>
      </c>
      <c r="G5323" t="s">
        <v>9</v>
      </c>
      <c r="H5323">
        <v>2010</v>
      </c>
      <c r="I5323">
        <v>1591</v>
      </c>
      <c r="J5323" t="s">
        <v>10</v>
      </c>
      <c r="K5323" t="str">
        <f>IF(AND(I5323&gt;600,I5323&lt;=1000),"600-1000CC",IF(AND(I5323&gt;1000,I5323&lt;=2000),"1000-2000CC",IF(AND(I5323&gt;2000,I5323&lt;=3000),"2000-3000CC",IF(AND(I5323&gt;3000,I5323&lt;=4000),"3000-4000CC",IF(AND(I5323&gt;4000,I5323&lt;=5000),"4000-5000CC",IF(AND(I5323&gt;5000,I5323&lt;=6000),"&gt;5000CC"))))))</f>
        <v>1000-2000CC</v>
      </c>
    </row>
    <row r="5324" spans="1:11" x14ac:dyDescent="0.3">
      <c r="A5324">
        <v>1988</v>
      </c>
      <c r="B5324" t="s">
        <v>243</v>
      </c>
      <c r="C5324" s="10">
        <v>1.1299999999999999</v>
      </c>
      <c r="D5324" s="3">
        <v>100694</v>
      </c>
      <c r="E5324" t="s">
        <v>12</v>
      </c>
      <c r="F5324" t="s">
        <v>8</v>
      </c>
      <c r="G5324" t="s">
        <v>75</v>
      </c>
      <c r="H5324">
        <v>2008</v>
      </c>
      <c r="I5324">
        <v>1197</v>
      </c>
      <c r="J5324" t="s">
        <v>10</v>
      </c>
      <c r="K5324" t="str">
        <f>IF(AND(I5324&gt;600,I5324&lt;=1000),"600-1000CC",IF(AND(I5324&gt;1000,I5324&lt;=2000),"1000-2000CC",IF(AND(I5324&gt;2000,I5324&lt;=3000),"2000-3000CC",IF(AND(I5324&gt;3000,I5324&lt;=4000),"3000-4000CC",IF(AND(I5324&gt;4000,I5324&lt;=5000),"4000-5000CC",IF(AND(I5324&gt;5000,I5324&lt;=6000),"&gt;5000CC"))))))</f>
        <v>1000-2000CC</v>
      </c>
    </row>
    <row r="5325" spans="1:11" x14ac:dyDescent="0.3">
      <c r="A5325">
        <v>2699</v>
      </c>
      <c r="B5325" t="s">
        <v>1318</v>
      </c>
      <c r="C5325" s="10">
        <v>1.1299999999999999</v>
      </c>
      <c r="D5325" s="3">
        <v>20484</v>
      </c>
      <c r="E5325" t="s">
        <v>12</v>
      </c>
      <c r="F5325" t="s">
        <v>8</v>
      </c>
      <c r="G5325" t="s">
        <v>9</v>
      </c>
      <c r="H5325">
        <v>2011</v>
      </c>
      <c r="I5325">
        <v>1298</v>
      </c>
      <c r="J5325" t="s">
        <v>61</v>
      </c>
      <c r="K5325" t="str">
        <f>IF(AND(I5325&gt;600,I5325&lt;=1000),"600-1000CC",IF(AND(I5325&gt;1000,I5325&lt;=2000),"1000-2000CC",IF(AND(I5325&gt;2000,I5325&lt;=3000),"2000-3000CC",IF(AND(I5325&gt;3000,I5325&lt;=4000),"3000-4000CC",IF(AND(I5325&gt;4000,I5325&lt;=5000),"4000-5000CC",IF(AND(I5325&gt;5000,I5325&lt;=6000),"&gt;5000CC"))))))</f>
        <v>1000-2000CC</v>
      </c>
    </row>
    <row r="5326" spans="1:11" x14ac:dyDescent="0.3">
      <c r="A5326">
        <v>3335</v>
      </c>
      <c r="B5326" t="s">
        <v>1495</v>
      </c>
      <c r="C5326" s="10">
        <v>1.1299999999999999</v>
      </c>
      <c r="D5326" s="3">
        <v>110000</v>
      </c>
      <c r="E5326" t="s">
        <v>7</v>
      </c>
      <c r="F5326" t="s">
        <v>8</v>
      </c>
      <c r="G5326" t="s">
        <v>9</v>
      </c>
      <c r="H5326">
        <v>2016</v>
      </c>
      <c r="I5326">
        <v>998</v>
      </c>
      <c r="J5326" t="s">
        <v>127</v>
      </c>
      <c r="K5326" t="str">
        <f>IF(AND(I5326&gt;600,I5326&lt;=1000),"600-1000CC",IF(AND(I5326&gt;1000,I5326&lt;=2000),"1000-2000CC",IF(AND(I5326&gt;2000,I5326&lt;=3000),"2000-3000CC",IF(AND(I5326&gt;3000,I5326&lt;=4000),"3000-4000CC",IF(AND(I5326&gt;4000,I5326&lt;=5000),"4000-5000CC",IF(AND(I5326&gt;5000,I5326&lt;=6000),"&gt;5000CC"))))))</f>
        <v>600-1000CC</v>
      </c>
    </row>
    <row r="5327" spans="1:11" x14ac:dyDescent="0.3">
      <c r="A5327">
        <v>2771</v>
      </c>
      <c r="B5327" t="s">
        <v>412</v>
      </c>
      <c r="C5327" s="10">
        <v>1.1200000000000001</v>
      </c>
      <c r="D5327" s="3">
        <v>18322</v>
      </c>
      <c r="E5327" t="s">
        <v>12</v>
      </c>
      <c r="F5327" t="s">
        <v>8</v>
      </c>
      <c r="G5327" t="s">
        <v>9</v>
      </c>
      <c r="H5327">
        <v>2008</v>
      </c>
      <c r="I5327">
        <v>1396</v>
      </c>
      <c r="J5327" t="s">
        <v>10</v>
      </c>
      <c r="K5327" t="str">
        <f>IF(AND(I5327&gt;600,I5327&lt;=1000),"600-1000CC",IF(AND(I5327&gt;1000,I5327&lt;=2000),"1000-2000CC",IF(AND(I5327&gt;2000,I5327&lt;=3000),"2000-3000CC",IF(AND(I5327&gt;3000,I5327&lt;=4000),"3000-4000CC",IF(AND(I5327&gt;4000,I5327&lt;=5000),"4000-5000CC",IF(AND(I5327&gt;5000,I5327&lt;=6000),"&gt;5000CC"))))))</f>
        <v>1000-2000CC</v>
      </c>
    </row>
    <row r="5328" spans="1:11" x14ac:dyDescent="0.3">
      <c r="A5328">
        <v>5184</v>
      </c>
      <c r="B5328" t="s">
        <v>1874</v>
      </c>
      <c r="C5328" s="10">
        <v>1.1200000000000001</v>
      </c>
      <c r="D5328" s="3">
        <v>158267</v>
      </c>
      <c r="E5328" t="s">
        <v>12</v>
      </c>
      <c r="F5328" t="s">
        <v>8</v>
      </c>
      <c r="G5328" t="s">
        <v>27</v>
      </c>
      <c r="H5328">
        <v>2008</v>
      </c>
      <c r="I5328">
        <v>1197</v>
      </c>
      <c r="J5328" t="s">
        <v>10</v>
      </c>
      <c r="K5328" t="str">
        <f>IF(AND(I5328&gt;600,I5328&lt;=1000),"600-1000CC",IF(AND(I5328&gt;1000,I5328&lt;=2000),"1000-2000CC",IF(AND(I5328&gt;2000,I5328&lt;=3000),"2000-3000CC",IF(AND(I5328&gt;3000,I5328&lt;=4000),"3000-4000CC",IF(AND(I5328&gt;4000,I5328&lt;=5000),"4000-5000CC",IF(AND(I5328&gt;5000,I5328&lt;=6000),"&gt;5000CC"))))))</f>
        <v>1000-2000CC</v>
      </c>
    </row>
    <row r="5329" spans="1:11" x14ac:dyDescent="0.3">
      <c r="A5329">
        <v>344</v>
      </c>
      <c r="B5329" t="s">
        <v>243</v>
      </c>
      <c r="C5329" s="10">
        <v>1.1100000000000001</v>
      </c>
      <c r="D5329" s="3">
        <v>51915</v>
      </c>
      <c r="E5329" t="s">
        <v>12</v>
      </c>
      <c r="F5329" t="s">
        <v>8</v>
      </c>
      <c r="G5329" t="s">
        <v>9</v>
      </c>
      <c r="H5329">
        <v>2008</v>
      </c>
      <c r="I5329">
        <v>1086</v>
      </c>
      <c r="J5329" t="s">
        <v>10</v>
      </c>
      <c r="K5329" t="str">
        <f>IF(AND(I5329&gt;600,I5329&lt;=1000),"600-1000CC",IF(AND(I5329&gt;1000,I5329&lt;=2000),"1000-2000CC",IF(AND(I5329&gt;2000,I5329&lt;=3000),"2000-3000CC",IF(AND(I5329&gt;3000,I5329&lt;=4000),"3000-4000CC",IF(AND(I5329&gt;4000,I5329&lt;=5000),"4000-5000CC",IF(AND(I5329&gt;5000,I5329&lt;=6000),"&gt;5000CC"))))))</f>
        <v>1000-2000CC</v>
      </c>
    </row>
    <row r="5330" spans="1:11" x14ac:dyDescent="0.3">
      <c r="A5330">
        <v>3463</v>
      </c>
      <c r="B5330" t="s">
        <v>684</v>
      </c>
      <c r="C5330" s="10">
        <v>1.1100000000000001</v>
      </c>
      <c r="D5330" s="3">
        <v>73411</v>
      </c>
      <c r="E5330" t="s">
        <v>12</v>
      </c>
      <c r="F5330" t="s">
        <v>8</v>
      </c>
      <c r="G5330" t="s">
        <v>75</v>
      </c>
      <c r="H5330">
        <v>2011</v>
      </c>
      <c r="I5330">
        <v>1199</v>
      </c>
      <c r="J5330" t="s">
        <v>10</v>
      </c>
      <c r="K5330" t="str">
        <f>IF(AND(I5330&gt;600,I5330&lt;=1000),"600-1000CC",IF(AND(I5330&gt;1000,I5330&lt;=2000),"1000-2000CC",IF(AND(I5330&gt;2000,I5330&lt;=3000),"2000-3000CC",IF(AND(I5330&gt;3000,I5330&lt;=4000),"3000-4000CC",IF(AND(I5330&gt;4000,I5330&lt;=5000),"4000-5000CC",IF(AND(I5330&gt;5000,I5330&lt;=6000),"&gt;5000CC"))))))</f>
        <v>1000-2000CC</v>
      </c>
    </row>
    <row r="5331" spans="1:11" x14ac:dyDescent="0.3">
      <c r="A5331">
        <v>3767</v>
      </c>
      <c r="B5331" t="s">
        <v>1609</v>
      </c>
      <c r="C5331" s="10">
        <v>1.1100000000000001</v>
      </c>
      <c r="D5331" s="3">
        <v>45912</v>
      </c>
      <c r="E5331" t="s">
        <v>372</v>
      </c>
      <c r="F5331" t="s">
        <v>8</v>
      </c>
      <c r="G5331" t="s">
        <v>9</v>
      </c>
      <c r="H5331">
        <v>2010</v>
      </c>
      <c r="I5331">
        <v>796</v>
      </c>
      <c r="J5331" t="s">
        <v>10</v>
      </c>
      <c r="K5331" t="str">
        <f>IF(AND(I5331&gt;600,I5331&lt;=1000),"600-1000CC",IF(AND(I5331&gt;1000,I5331&lt;=2000),"1000-2000CC",IF(AND(I5331&gt;2000,I5331&lt;=3000),"2000-3000CC",IF(AND(I5331&gt;3000,I5331&lt;=4000),"3000-4000CC",IF(AND(I5331&gt;4000,I5331&lt;=5000),"4000-5000CC",IF(AND(I5331&gt;5000,I5331&lt;=6000),"&gt;5000CC"))))))</f>
        <v>600-1000CC</v>
      </c>
    </row>
    <row r="5332" spans="1:11" x14ac:dyDescent="0.3">
      <c r="A5332">
        <v>70</v>
      </c>
      <c r="B5332" t="s">
        <v>80</v>
      </c>
      <c r="C5332" s="10">
        <v>1.1000000000000001</v>
      </c>
      <c r="D5332" s="3">
        <v>150349</v>
      </c>
      <c r="E5332" t="s">
        <v>7</v>
      </c>
      <c r="F5332" t="s">
        <v>8</v>
      </c>
      <c r="G5332" t="s">
        <v>9</v>
      </c>
      <c r="H5332">
        <v>2012</v>
      </c>
      <c r="I5332">
        <v>936</v>
      </c>
      <c r="J5332" t="s">
        <v>10</v>
      </c>
      <c r="K5332" t="str">
        <f>IF(AND(I5332&gt;600,I5332&lt;=1000),"600-1000CC",IF(AND(I5332&gt;1000,I5332&lt;=2000),"1000-2000CC",IF(AND(I5332&gt;2000,I5332&lt;=3000),"2000-3000CC",IF(AND(I5332&gt;3000,I5332&lt;=4000),"3000-4000CC",IF(AND(I5332&gt;4000,I5332&lt;=5000),"4000-5000CC",IF(AND(I5332&gt;5000,I5332&lt;=6000),"&gt;5000CC"))))))</f>
        <v>600-1000CC</v>
      </c>
    </row>
    <row r="5333" spans="1:11" x14ac:dyDescent="0.3">
      <c r="A5333">
        <v>230</v>
      </c>
      <c r="B5333" t="s">
        <v>221</v>
      </c>
      <c r="C5333" s="10">
        <v>1.1000000000000001</v>
      </c>
      <c r="D5333" s="3">
        <v>110000</v>
      </c>
      <c r="E5333" t="s">
        <v>12</v>
      </c>
      <c r="F5333" t="s">
        <v>8</v>
      </c>
      <c r="G5333" t="s">
        <v>75</v>
      </c>
      <c r="H5333">
        <v>2009</v>
      </c>
      <c r="I5333">
        <v>1198</v>
      </c>
      <c r="J5333" t="s">
        <v>10</v>
      </c>
      <c r="K5333" t="str">
        <f>IF(AND(I5333&gt;600,I5333&lt;=1000),"600-1000CC",IF(AND(I5333&gt;1000,I5333&lt;=2000),"1000-2000CC",IF(AND(I5333&gt;2000,I5333&lt;=3000),"2000-3000CC",IF(AND(I5333&gt;3000,I5333&lt;=4000),"3000-4000CC",IF(AND(I5333&gt;4000,I5333&lt;=5000),"4000-5000CC",IF(AND(I5333&gt;5000,I5333&lt;=6000),"&gt;5000CC"))))))</f>
        <v>1000-2000CC</v>
      </c>
    </row>
    <row r="5334" spans="1:11" x14ac:dyDescent="0.3">
      <c r="A5334">
        <v>367</v>
      </c>
      <c r="B5334" t="s">
        <v>331</v>
      </c>
      <c r="C5334" s="10">
        <v>1.1000000000000001</v>
      </c>
      <c r="D5334" s="3">
        <v>90000</v>
      </c>
      <c r="E5334" t="s">
        <v>12</v>
      </c>
      <c r="F5334" t="s">
        <v>8</v>
      </c>
      <c r="G5334" t="s">
        <v>75</v>
      </c>
      <c r="H5334">
        <v>1998</v>
      </c>
      <c r="I5334">
        <v>993</v>
      </c>
      <c r="J5334" t="s">
        <v>10</v>
      </c>
      <c r="K5334" t="str">
        <f>IF(AND(I5334&gt;600,I5334&lt;=1000),"600-1000CC",IF(AND(I5334&gt;1000,I5334&lt;=2000),"1000-2000CC",IF(AND(I5334&gt;2000,I5334&lt;=3000),"2000-3000CC",IF(AND(I5334&gt;3000,I5334&lt;=4000),"3000-4000CC",IF(AND(I5334&gt;4000,I5334&lt;=5000),"4000-5000CC",IF(AND(I5334&gt;5000,I5334&lt;=6000),"&gt;5000CC"))))))</f>
        <v>600-1000CC</v>
      </c>
    </row>
    <row r="5335" spans="1:11" x14ac:dyDescent="0.3">
      <c r="A5335">
        <v>2023</v>
      </c>
      <c r="B5335" t="s">
        <v>167</v>
      </c>
      <c r="C5335" s="10">
        <v>1.1000000000000001</v>
      </c>
      <c r="D5335" s="3">
        <v>70000</v>
      </c>
      <c r="E5335" t="s">
        <v>12</v>
      </c>
      <c r="F5335" t="s">
        <v>8</v>
      </c>
      <c r="G5335" t="s">
        <v>75</v>
      </c>
      <c r="H5335">
        <v>2008</v>
      </c>
      <c r="I5335">
        <v>1461</v>
      </c>
      <c r="J5335" t="s">
        <v>10</v>
      </c>
      <c r="K5335" t="str">
        <f>IF(AND(I5335&gt;600,I5335&lt;=1000),"600-1000CC",IF(AND(I5335&gt;1000,I5335&lt;=2000),"1000-2000CC",IF(AND(I5335&gt;2000,I5335&lt;=3000),"2000-3000CC",IF(AND(I5335&gt;3000,I5335&lt;=4000),"3000-4000CC",IF(AND(I5335&gt;4000,I5335&lt;=5000),"4000-5000CC",IF(AND(I5335&gt;5000,I5335&lt;=6000),"&gt;5000CC"))))))</f>
        <v>1000-2000CC</v>
      </c>
    </row>
    <row r="5336" spans="1:11" x14ac:dyDescent="0.3">
      <c r="A5336">
        <v>2237</v>
      </c>
      <c r="B5336" t="s">
        <v>420</v>
      </c>
      <c r="C5336" s="10">
        <v>1.1000000000000001</v>
      </c>
      <c r="D5336" s="3">
        <v>35000</v>
      </c>
      <c r="E5336" t="s">
        <v>12</v>
      </c>
      <c r="F5336" t="s">
        <v>8</v>
      </c>
      <c r="G5336" t="s">
        <v>27</v>
      </c>
      <c r="H5336">
        <v>2011</v>
      </c>
      <c r="I5336">
        <v>1396</v>
      </c>
      <c r="J5336" t="s">
        <v>10</v>
      </c>
      <c r="K5336" t="str">
        <f>IF(AND(I5336&gt;600,I5336&lt;=1000),"600-1000CC",IF(AND(I5336&gt;1000,I5336&lt;=2000),"1000-2000CC",IF(AND(I5336&gt;2000,I5336&lt;=3000),"2000-3000CC",IF(AND(I5336&gt;3000,I5336&lt;=4000),"3000-4000CC",IF(AND(I5336&gt;4000,I5336&lt;=5000),"4000-5000CC",IF(AND(I5336&gt;5000,I5336&lt;=6000),"&gt;5000CC"))))))</f>
        <v>1000-2000CC</v>
      </c>
    </row>
    <row r="5337" spans="1:11" x14ac:dyDescent="0.3">
      <c r="A5337">
        <v>2428</v>
      </c>
      <c r="B5337" t="s">
        <v>582</v>
      </c>
      <c r="C5337" s="10">
        <v>1.1000000000000001</v>
      </c>
      <c r="D5337" s="3">
        <v>105192</v>
      </c>
      <c r="E5337" t="s">
        <v>372</v>
      </c>
      <c r="F5337" t="s">
        <v>8</v>
      </c>
      <c r="G5337" t="s">
        <v>75</v>
      </c>
      <c r="H5337">
        <v>2008</v>
      </c>
      <c r="I5337">
        <v>1999</v>
      </c>
      <c r="J5337" t="s">
        <v>10</v>
      </c>
      <c r="K5337" t="str">
        <f>IF(AND(I5337&gt;600,I5337&lt;=1000),"600-1000CC",IF(AND(I5337&gt;1000,I5337&lt;=2000),"1000-2000CC",IF(AND(I5337&gt;2000,I5337&lt;=3000),"2000-3000CC",IF(AND(I5337&gt;3000,I5337&lt;=4000),"3000-4000CC",IF(AND(I5337&gt;4000,I5337&lt;=5000),"4000-5000CC",IF(AND(I5337&gt;5000,I5337&lt;=6000),"&gt;5000CC"))))))</f>
        <v>1000-2000CC</v>
      </c>
    </row>
    <row r="5338" spans="1:11" x14ac:dyDescent="0.3">
      <c r="A5338">
        <v>2617</v>
      </c>
      <c r="B5338" t="s">
        <v>1297</v>
      </c>
      <c r="C5338" s="10">
        <v>1.1000000000000001</v>
      </c>
      <c r="D5338" s="3">
        <v>120000</v>
      </c>
      <c r="E5338" t="s">
        <v>7</v>
      </c>
      <c r="F5338" t="s">
        <v>8</v>
      </c>
      <c r="G5338" t="s">
        <v>75</v>
      </c>
      <c r="H5338">
        <v>2010</v>
      </c>
      <c r="I5338">
        <v>1461</v>
      </c>
      <c r="J5338" t="s">
        <v>10</v>
      </c>
      <c r="K5338" t="str">
        <f>IF(AND(I5338&gt;600,I5338&lt;=1000),"600-1000CC",IF(AND(I5338&gt;1000,I5338&lt;=2000),"1000-2000CC",IF(AND(I5338&gt;2000,I5338&lt;=3000),"2000-3000CC",IF(AND(I5338&gt;3000,I5338&lt;=4000),"3000-4000CC",IF(AND(I5338&gt;4000,I5338&lt;=5000),"4000-5000CC",IF(AND(I5338&gt;5000,I5338&lt;=6000),"&gt;5000CC"))))))</f>
        <v>1000-2000CC</v>
      </c>
    </row>
    <row r="5339" spans="1:11" x14ac:dyDescent="0.3">
      <c r="A5339">
        <v>2853</v>
      </c>
      <c r="B5339" t="s">
        <v>1366</v>
      </c>
      <c r="C5339" s="10">
        <v>1.1000000000000001</v>
      </c>
      <c r="D5339" s="3">
        <v>60000</v>
      </c>
      <c r="E5339" t="s">
        <v>7</v>
      </c>
      <c r="F5339" t="s">
        <v>8</v>
      </c>
      <c r="G5339" t="s">
        <v>27</v>
      </c>
      <c r="H5339">
        <v>2009</v>
      </c>
      <c r="I5339">
        <v>998</v>
      </c>
      <c r="J5339" t="s">
        <v>10</v>
      </c>
      <c r="K5339" t="str">
        <f>IF(AND(I5339&gt;600,I5339&lt;=1000),"600-1000CC",IF(AND(I5339&gt;1000,I5339&lt;=2000),"1000-2000CC",IF(AND(I5339&gt;2000,I5339&lt;=3000),"2000-3000CC",IF(AND(I5339&gt;3000,I5339&lt;=4000),"3000-4000CC",IF(AND(I5339&gt;4000,I5339&lt;=5000),"4000-5000CC",IF(AND(I5339&gt;5000,I5339&lt;=6000),"&gt;5000CC"))))))</f>
        <v>600-1000CC</v>
      </c>
    </row>
    <row r="5340" spans="1:11" x14ac:dyDescent="0.3">
      <c r="A5340">
        <v>3136</v>
      </c>
      <c r="B5340" t="s">
        <v>668</v>
      </c>
      <c r="C5340" s="10">
        <v>1.1000000000000001</v>
      </c>
      <c r="D5340" s="3">
        <v>80000</v>
      </c>
      <c r="E5340" t="s">
        <v>7</v>
      </c>
      <c r="F5340" t="s">
        <v>8</v>
      </c>
      <c r="G5340" t="s">
        <v>9</v>
      </c>
      <c r="H5340">
        <v>2006</v>
      </c>
      <c r="I5340">
        <v>1998</v>
      </c>
      <c r="J5340" t="s">
        <v>10</v>
      </c>
      <c r="K5340" t="str">
        <f>IF(AND(I5340&gt;600,I5340&lt;=1000),"600-1000CC",IF(AND(I5340&gt;1000,I5340&lt;=2000),"1000-2000CC",IF(AND(I5340&gt;2000,I5340&lt;=3000),"2000-3000CC",IF(AND(I5340&gt;3000,I5340&lt;=4000),"3000-4000CC",IF(AND(I5340&gt;4000,I5340&lt;=5000),"4000-5000CC",IF(AND(I5340&gt;5000,I5340&lt;=6000),"&gt;5000CC"))))))</f>
        <v>1000-2000CC</v>
      </c>
    </row>
    <row r="5341" spans="1:11" x14ac:dyDescent="0.3">
      <c r="A5341">
        <v>3189</v>
      </c>
      <c r="B5341" t="s">
        <v>167</v>
      </c>
      <c r="C5341" s="10">
        <v>1.1000000000000001</v>
      </c>
      <c r="D5341" s="3">
        <v>72153</v>
      </c>
      <c r="E5341" t="s">
        <v>12</v>
      </c>
      <c r="F5341" t="s">
        <v>8</v>
      </c>
      <c r="G5341" t="s">
        <v>75</v>
      </c>
      <c r="H5341">
        <v>2011</v>
      </c>
      <c r="I5341">
        <v>1956</v>
      </c>
      <c r="J5341" t="s">
        <v>10</v>
      </c>
      <c r="K5341" t="str">
        <f>IF(AND(I5341&gt;600,I5341&lt;=1000),"600-1000CC",IF(AND(I5341&gt;1000,I5341&lt;=2000),"1000-2000CC",IF(AND(I5341&gt;2000,I5341&lt;=3000),"2000-3000CC",IF(AND(I5341&gt;3000,I5341&lt;=4000),"3000-4000CC",IF(AND(I5341&gt;4000,I5341&lt;=5000),"4000-5000CC",IF(AND(I5341&gt;5000,I5341&lt;=6000),"&gt;5000CC"))))))</f>
        <v>1000-2000CC</v>
      </c>
    </row>
    <row r="5342" spans="1:11" x14ac:dyDescent="0.3">
      <c r="A5342">
        <v>3606</v>
      </c>
      <c r="B5342" t="s">
        <v>1570</v>
      </c>
      <c r="C5342" s="10">
        <v>1.1000000000000001</v>
      </c>
      <c r="D5342" s="3">
        <v>70000</v>
      </c>
      <c r="E5342" t="s">
        <v>12</v>
      </c>
      <c r="F5342" t="s">
        <v>8</v>
      </c>
      <c r="G5342" t="s">
        <v>244</v>
      </c>
      <c r="H5342">
        <v>2008</v>
      </c>
      <c r="I5342">
        <v>1497</v>
      </c>
      <c r="J5342" t="s">
        <v>10</v>
      </c>
      <c r="K5342" t="str">
        <f>IF(AND(I5342&gt;600,I5342&lt;=1000),"600-1000CC",IF(AND(I5342&gt;1000,I5342&lt;=2000),"1000-2000CC",IF(AND(I5342&gt;2000,I5342&lt;=3000),"2000-3000CC",IF(AND(I5342&gt;3000,I5342&lt;=4000),"3000-4000CC",IF(AND(I5342&gt;4000,I5342&lt;=5000),"4000-5000CC",IF(AND(I5342&gt;5000,I5342&lt;=6000),"&gt;5000CC"))))))</f>
        <v>1000-2000CC</v>
      </c>
    </row>
    <row r="5343" spans="1:11" x14ac:dyDescent="0.3">
      <c r="A5343">
        <v>3627</v>
      </c>
      <c r="B5343" t="s">
        <v>1473</v>
      </c>
      <c r="C5343" s="10">
        <v>1.1000000000000001</v>
      </c>
      <c r="D5343" s="3">
        <v>40000</v>
      </c>
      <c r="E5343" t="s">
        <v>12</v>
      </c>
      <c r="F5343" t="s">
        <v>8</v>
      </c>
      <c r="G5343" t="s">
        <v>244</v>
      </c>
      <c r="H5343">
        <v>2007</v>
      </c>
      <c r="I5343">
        <v>1193</v>
      </c>
      <c r="J5343" t="s">
        <v>10</v>
      </c>
      <c r="K5343" t="str">
        <f>IF(AND(I5343&gt;600,I5343&lt;=1000),"600-1000CC",IF(AND(I5343&gt;1000,I5343&lt;=2000),"1000-2000CC",IF(AND(I5343&gt;2000,I5343&lt;=3000),"2000-3000CC",IF(AND(I5343&gt;3000,I5343&lt;=4000),"3000-4000CC",IF(AND(I5343&gt;4000,I5343&lt;=5000),"4000-5000CC",IF(AND(I5343&gt;5000,I5343&lt;=6000),"&gt;5000CC"))))))</f>
        <v>1000-2000CC</v>
      </c>
    </row>
    <row r="5344" spans="1:11" x14ac:dyDescent="0.3">
      <c r="A5344">
        <v>3912</v>
      </c>
      <c r="B5344" t="s">
        <v>1433</v>
      </c>
      <c r="C5344" s="10">
        <v>1.1000000000000001</v>
      </c>
      <c r="D5344" s="3">
        <v>80000</v>
      </c>
      <c r="E5344" t="s">
        <v>7</v>
      </c>
      <c r="F5344" t="s">
        <v>8</v>
      </c>
      <c r="G5344" t="s">
        <v>27</v>
      </c>
      <c r="H5344">
        <v>2009</v>
      </c>
      <c r="I5344">
        <v>1596</v>
      </c>
      <c r="J5344" t="s">
        <v>10</v>
      </c>
      <c r="K5344" t="str">
        <f>IF(AND(I5344&gt;600,I5344&lt;=1000),"600-1000CC",IF(AND(I5344&gt;1000,I5344&lt;=2000),"1000-2000CC",IF(AND(I5344&gt;2000,I5344&lt;=3000),"2000-3000CC",IF(AND(I5344&gt;3000,I5344&lt;=4000),"3000-4000CC",IF(AND(I5344&gt;4000,I5344&lt;=5000),"4000-5000CC",IF(AND(I5344&gt;5000,I5344&lt;=6000),"&gt;5000CC"))))))</f>
        <v>1000-2000CC</v>
      </c>
    </row>
    <row r="5345" spans="1:11" x14ac:dyDescent="0.3">
      <c r="A5345">
        <v>4424</v>
      </c>
      <c r="B5345" t="s">
        <v>713</v>
      </c>
      <c r="C5345" s="10">
        <v>1.1000000000000001</v>
      </c>
      <c r="D5345" s="3">
        <v>120000</v>
      </c>
      <c r="E5345" t="s">
        <v>12</v>
      </c>
      <c r="F5345" t="s">
        <v>8</v>
      </c>
      <c r="G5345" t="s">
        <v>244</v>
      </c>
      <c r="H5345">
        <v>2009</v>
      </c>
      <c r="I5345">
        <v>998</v>
      </c>
      <c r="J5345" t="s">
        <v>10</v>
      </c>
      <c r="K5345" t="str">
        <f>IF(AND(I5345&gt;600,I5345&lt;=1000),"600-1000CC",IF(AND(I5345&gt;1000,I5345&lt;=2000),"1000-2000CC",IF(AND(I5345&gt;2000,I5345&lt;=3000),"2000-3000CC",IF(AND(I5345&gt;3000,I5345&lt;=4000),"3000-4000CC",IF(AND(I5345&gt;4000,I5345&lt;=5000),"4000-5000CC",IF(AND(I5345&gt;5000,I5345&lt;=6000),"&gt;5000CC"))))))</f>
        <v>600-1000CC</v>
      </c>
    </row>
    <row r="5346" spans="1:11" x14ac:dyDescent="0.3">
      <c r="A5346">
        <v>4643</v>
      </c>
      <c r="B5346" t="s">
        <v>1587</v>
      </c>
      <c r="C5346" s="10">
        <v>1.1000000000000001</v>
      </c>
      <c r="D5346" s="3">
        <v>40000</v>
      </c>
      <c r="E5346" t="s">
        <v>12</v>
      </c>
      <c r="F5346" t="s">
        <v>8</v>
      </c>
      <c r="G5346" t="s">
        <v>27</v>
      </c>
      <c r="H5346">
        <v>2005</v>
      </c>
      <c r="I5346">
        <v>799</v>
      </c>
      <c r="J5346" t="s">
        <v>10</v>
      </c>
      <c r="K5346" t="str">
        <f>IF(AND(I5346&gt;600,I5346&lt;=1000),"600-1000CC",IF(AND(I5346&gt;1000,I5346&lt;=2000),"1000-2000CC",IF(AND(I5346&gt;2000,I5346&lt;=3000),"2000-3000CC",IF(AND(I5346&gt;3000,I5346&lt;=4000),"3000-4000CC",IF(AND(I5346&gt;4000,I5346&lt;=5000),"4000-5000CC",IF(AND(I5346&gt;5000,I5346&lt;=6000),"&gt;5000CC"))))))</f>
        <v>600-1000CC</v>
      </c>
    </row>
    <row r="5347" spans="1:11" x14ac:dyDescent="0.3">
      <c r="A5347">
        <v>5143</v>
      </c>
      <c r="B5347" t="s">
        <v>1290</v>
      </c>
      <c r="C5347" s="10">
        <v>1.1000000000000001</v>
      </c>
      <c r="D5347" s="3">
        <v>74829</v>
      </c>
      <c r="E5347" t="s">
        <v>12</v>
      </c>
      <c r="F5347" t="s">
        <v>8</v>
      </c>
      <c r="G5347" t="s">
        <v>9</v>
      </c>
      <c r="H5347">
        <v>2011</v>
      </c>
      <c r="I5347">
        <v>1197</v>
      </c>
      <c r="J5347" t="s">
        <v>10</v>
      </c>
      <c r="K5347" t="str">
        <f>IF(AND(I5347&gt;600,I5347&lt;=1000),"600-1000CC",IF(AND(I5347&gt;1000,I5347&lt;=2000),"1000-2000CC",IF(AND(I5347&gt;2000,I5347&lt;=3000),"2000-3000CC",IF(AND(I5347&gt;3000,I5347&lt;=4000),"3000-4000CC",IF(AND(I5347&gt;4000,I5347&lt;=5000),"4000-5000CC",IF(AND(I5347&gt;5000,I5347&lt;=6000),"&gt;5000CC"))))))</f>
        <v>1000-2000CC</v>
      </c>
    </row>
    <row r="5348" spans="1:11" x14ac:dyDescent="0.3">
      <c r="A5348">
        <v>5360</v>
      </c>
      <c r="B5348" t="s">
        <v>89</v>
      </c>
      <c r="C5348" s="10">
        <v>1.1000000000000001</v>
      </c>
      <c r="D5348" s="3">
        <v>120000</v>
      </c>
      <c r="E5348" t="s">
        <v>12</v>
      </c>
      <c r="F5348" t="s">
        <v>8</v>
      </c>
      <c r="G5348" t="s">
        <v>244</v>
      </c>
      <c r="H5348">
        <v>2008</v>
      </c>
      <c r="I5348">
        <v>1598</v>
      </c>
      <c r="J5348" t="s">
        <v>10</v>
      </c>
      <c r="K5348" t="str">
        <f>IF(AND(I5348&gt;600,I5348&lt;=1000),"600-1000CC",IF(AND(I5348&gt;1000,I5348&lt;=2000),"1000-2000CC",IF(AND(I5348&gt;2000,I5348&lt;=3000),"2000-3000CC",IF(AND(I5348&gt;3000,I5348&lt;=4000),"3000-4000CC",IF(AND(I5348&gt;4000,I5348&lt;=5000),"4000-5000CC",IF(AND(I5348&gt;5000,I5348&lt;=6000),"&gt;5000CC"))))))</f>
        <v>1000-2000CC</v>
      </c>
    </row>
    <row r="5349" spans="1:11" x14ac:dyDescent="0.3">
      <c r="A5349">
        <v>5431</v>
      </c>
      <c r="B5349" t="s">
        <v>243</v>
      </c>
      <c r="C5349" s="10">
        <v>1.1000000000000001</v>
      </c>
      <c r="D5349" s="3">
        <v>70000</v>
      </c>
      <c r="E5349" t="s">
        <v>12</v>
      </c>
      <c r="F5349" t="s">
        <v>8</v>
      </c>
      <c r="G5349" t="s">
        <v>27</v>
      </c>
      <c r="H5349">
        <v>2008</v>
      </c>
      <c r="I5349">
        <v>1527</v>
      </c>
      <c r="J5349" t="s">
        <v>127</v>
      </c>
      <c r="K5349" t="str">
        <f>IF(AND(I5349&gt;600,I5349&lt;=1000),"600-1000CC",IF(AND(I5349&gt;1000,I5349&lt;=2000),"1000-2000CC",IF(AND(I5349&gt;2000,I5349&lt;=3000),"2000-3000CC",IF(AND(I5349&gt;3000,I5349&lt;=4000),"3000-4000CC",IF(AND(I5349&gt;4000,I5349&lt;=5000),"4000-5000CC",IF(AND(I5349&gt;5000,I5349&lt;=6000),"&gt;5000CC"))))))</f>
        <v>1000-2000CC</v>
      </c>
    </row>
    <row r="5350" spans="1:11" x14ac:dyDescent="0.3">
      <c r="A5350">
        <v>2667</v>
      </c>
      <c r="B5350" t="s">
        <v>302</v>
      </c>
      <c r="C5350" s="10">
        <v>1.08</v>
      </c>
      <c r="D5350" s="3">
        <v>24941</v>
      </c>
      <c r="E5350" t="s">
        <v>12</v>
      </c>
      <c r="F5350" t="s">
        <v>8</v>
      </c>
      <c r="G5350" t="s">
        <v>9</v>
      </c>
      <c r="H5350">
        <v>2009</v>
      </c>
      <c r="I5350">
        <v>1197</v>
      </c>
      <c r="J5350" t="s">
        <v>10</v>
      </c>
      <c r="K5350" t="str">
        <f>IF(AND(I5350&gt;600,I5350&lt;=1000),"600-1000CC",IF(AND(I5350&gt;1000,I5350&lt;=2000),"1000-2000CC",IF(AND(I5350&gt;2000,I5350&lt;=3000),"2000-3000CC",IF(AND(I5350&gt;3000,I5350&lt;=4000),"3000-4000CC",IF(AND(I5350&gt;4000,I5350&lt;=5000),"4000-5000CC",IF(AND(I5350&gt;5000,I5350&lt;=6000),"&gt;5000CC"))))))</f>
        <v>1000-2000CC</v>
      </c>
    </row>
    <row r="5351" spans="1:11" x14ac:dyDescent="0.3">
      <c r="A5351">
        <v>1049</v>
      </c>
      <c r="B5351" t="s">
        <v>80</v>
      </c>
      <c r="C5351" s="10">
        <v>1.07</v>
      </c>
      <c r="D5351" s="3">
        <v>82983</v>
      </c>
      <c r="E5351" t="s">
        <v>7</v>
      </c>
      <c r="F5351" t="s">
        <v>8</v>
      </c>
      <c r="G5351" t="s">
        <v>9</v>
      </c>
      <c r="H5351">
        <v>2012</v>
      </c>
      <c r="I5351">
        <v>624</v>
      </c>
      <c r="J5351" t="s">
        <v>127</v>
      </c>
      <c r="K5351" t="str">
        <f>IF(AND(I5351&gt;600,I5351&lt;=1000),"600-1000CC",IF(AND(I5351&gt;1000,I5351&lt;=2000),"1000-2000CC",IF(AND(I5351&gt;2000,I5351&lt;=3000),"2000-3000CC",IF(AND(I5351&gt;3000,I5351&lt;=4000),"3000-4000CC",IF(AND(I5351&gt;4000,I5351&lt;=5000),"4000-5000CC",IF(AND(I5351&gt;5000,I5351&lt;=6000),"&gt;5000CC"))))))</f>
        <v>600-1000CC</v>
      </c>
    </row>
    <row r="5352" spans="1:11" x14ac:dyDescent="0.3">
      <c r="A5352">
        <v>1057</v>
      </c>
      <c r="B5352" t="s">
        <v>582</v>
      </c>
      <c r="C5352" s="10">
        <v>1.07</v>
      </c>
      <c r="D5352" s="3">
        <v>87100</v>
      </c>
      <c r="E5352" t="s">
        <v>372</v>
      </c>
      <c r="F5352" t="s">
        <v>8</v>
      </c>
      <c r="G5352" t="s">
        <v>27</v>
      </c>
      <c r="H5352">
        <v>2009</v>
      </c>
      <c r="I5352">
        <v>1399</v>
      </c>
      <c r="J5352" t="s">
        <v>10</v>
      </c>
      <c r="K5352" t="str">
        <f>IF(AND(I5352&gt;600,I5352&lt;=1000),"600-1000CC",IF(AND(I5352&gt;1000,I5352&lt;=2000),"1000-2000CC",IF(AND(I5352&gt;2000,I5352&lt;=3000),"2000-3000CC",IF(AND(I5352&gt;3000,I5352&lt;=4000),"3000-4000CC",IF(AND(I5352&gt;4000,I5352&lt;=5000),"4000-5000CC",IF(AND(I5352&gt;5000,I5352&lt;=6000),"&gt;5000CC"))))))</f>
        <v>1000-2000CC</v>
      </c>
    </row>
    <row r="5353" spans="1:11" x14ac:dyDescent="0.3">
      <c r="A5353">
        <v>5294</v>
      </c>
      <c r="B5353" t="s">
        <v>420</v>
      </c>
      <c r="C5353" s="10">
        <v>1.07</v>
      </c>
      <c r="D5353" s="3">
        <v>80000</v>
      </c>
      <c r="E5353" t="s">
        <v>12</v>
      </c>
      <c r="F5353" t="s">
        <v>8</v>
      </c>
      <c r="G5353" t="s">
        <v>9</v>
      </c>
      <c r="H5353">
        <v>2011</v>
      </c>
      <c r="I5353">
        <v>2487</v>
      </c>
      <c r="J5353" t="s">
        <v>10</v>
      </c>
      <c r="K5353" t="str">
        <f>IF(AND(I5353&gt;600,I5353&lt;=1000),"600-1000CC",IF(AND(I5353&gt;1000,I5353&lt;=2000),"1000-2000CC",IF(AND(I5353&gt;2000,I5353&lt;=3000),"2000-3000CC",IF(AND(I5353&gt;3000,I5353&lt;=4000),"3000-4000CC",IF(AND(I5353&gt;4000,I5353&lt;=5000),"4000-5000CC",IF(AND(I5353&gt;5000,I5353&lt;=6000),"&gt;5000CC"))))))</f>
        <v>2000-3000CC</v>
      </c>
    </row>
    <row r="5354" spans="1:11" x14ac:dyDescent="0.3">
      <c r="A5354">
        <v>3264</v>
      </c>
      <c r="B5354" t="s">
        <v>1327</v>
      </c>
      <c r="C5354" s="10">
        <v>1.06</v>
      </c>
      <c r="D5354" s="3">
        <v>55842</v>
      </c>
      <c r="E5354" t="s">
        <v>12</v>
      </c>
      <c r="F5354" t="s">
        <v>8</v>
      </c>
      <c r="G5354" t="s">
        <v>9</v>
      </c>
      <c r="H5354">
        <v>2010</v>
      </c>
      <c r="I5354">
        <v>998</v>
      </c>
      <c r="J5354" t="s">
        <v>10</v>
      </c>
      <c r="K5354" t="str">
        <f>IF(AND(I5354&gt;600,I5354&lt;=1000),"600-1000CC",IF(AND(I5354&gt;1000,I5354&lt;=2000),"1000-2000CC",IF(AND(I5354&gt;2000,I5354&lt;=3000),"2000-3000CC",IF(AND(I5354&gt;3000,I5354&lt;=4000),"3000-4000CC",IF(AND(I5354&gt;4000,I5354&lt;=5000),"4000-5000CC",IF(AND(I5354&gt;5000,I5354&lt;=6000),"&gt;5000CC"))))))</f>
        <v>600-1000CC</v>
      </c>
    </row>
    <row r="5355" spans="1:11" x14ac:dyDescent="0.3">
      <c r="A5355">
        <v>3525</v>
      </c>
      <c r="B5355" t="s">
        <v>167</v>
      </c>
      <c r="C5355" s="10">
        <v>1.06</v>
      </c>
      <c r="D5355" s="3">
        <v>147432</v>
      </c>
      <c r="E5355" t="s">
        <v>12</v>
      </c>
      <c r="F5355" t="s">
        <v>8</v>
      </c>
      <c r="G5355" t="s">
        <v>27</v>
      </c>
      <c r="H5355">
        <v>2010</v>
      </c>
      <c r="I5355">
        <v>1498</v>
      </c>
      <c r="J5355" t="s">
        <v>10</v>
      </c>
      <c r="K5355" t="str">
        <f>IF(AND(I5355&gt;600,I5355&lt;=1000),"600-1000CC",IF(AND(I5355&gt;1000,I5355&lt;=2000),"1000-2000CC",IF(AND(I5355&gt;2000,I5355&lt;=3000),"2000-3000CC",IF(AND(I5355&gt;3000,I5355&lt;=4000),"3000-4000CC",IF(AND(I5355&gt;4000,I5355&lt;=5000),"4000-5000CC",IF(AND(I5355&gt;5000,I5355&lt;=6000),"&gt;5000CC"))))))</f>
        <v>1000-2000CC</v>
      </c>
    </row>
    <row r="5356" spans="1:11" x14ac:dyDescent="0.3">
      <c r="A5356">
        <v>893</v>
      </c>
      <c r="B5356" t="s">
        <v>660</v>
      </c>
      <c r="C5356" s="10">
        <v>1.05</v>
      </c>
      <c r="D5356" s="3">
        <v>81000</v>
      </c>
      <c r="E5356" t="s">
        <v>12</v>
      </c>
      <c r="F5356" t="s">
        <v>8</v>
      </c>
      <c r="G5356" t="s">
        <v>9</v>
      </c>
      <c r="H5356">
        <v>2009</v>
      </c>
      <c r="I5356">
        <v>1248</v>
      </c>
      <c r="J5356" t="s">
        <v>10</v>
      </c>
      <c r="K5356" t="str">
        <f>IF(AND(I5356&gt;600,I5356&lt;=1000),"600-1000CC",IF(AND(I5356&gt;1000,I5356&lt;=2000),"1000-2000CC",IF(AND(I5356&gt;2000,I5356&lt;=3000),"2000-3000CC",IF(AND(I5356&gt;3000,I5356&lt;=4000),"3000-4000CC",IF(AND(I5356&gt;4000,I5356&lt;=5000),"4000-5000CC",IF(AND(I5356&gt;5000,I5356&lt;=6000),"&gt;5000CC"))))))</f>
        <v>1000-2000CC</v>
      </c>
    </row>
    <row r="5357" spans="1:11" x14ac:dyDescent="0.3">
      <c r="A5357">
        <v>2008</v>
      </c>
      <c r="B5357" t="s">
        <v>1065</v>
      </c>
      <c r="C5357" s="10">
        <v>1.05</v>
      </c>
      <c r="D5357" s="3">
        <v>70000</v>
      </c>
      <c r="E5357" t="s">
        <v>12</v>
      </c>
      <c r="F5357" t="s">
        <v>8</v>
      </c>
      <c r="G5357" t="s">
        <v>27</v>
      </c>
      <c r="H5357">
        <v>2009</v>
      </c>
      <c r="I5357">
        <v>1799</v>
      </c>
      <c r="J5357" t="s">
        <v>10</v>
      </c>
      <c r="K5357" t="str">
        <f>IF(AND(I5357&gt;600,I5357&lt;=1000),"600-1000CC",IF(AND(I5357&gt;1000,I5357&lt;=2000),"1000-2000CC",IF(AND(I5357&gt;2000,I5357&lt;=3000),"2000-3000CC",IF(AND(I5357&gt;3000,I5357&lt;=4000),"3000-4000CC",IF(AND(I5357&gt;4000,I5357&lt;=5000),"4000-5000CC",IF(AND(I5357&gt;5000,I5357&lt;=6000),"&gt;5000CC"))))))</f>
        <v>1000-2000CC</v>
      </c>
    </row>
    <row r="5358" spans="1:11" x14ac:dyDescent="0.3">
      <c r="A5358">
        <v>2087</v>
      </c>
      <c r="B5358" t="s">
        <v>216</v>
      </c>
      <c r="C5358" s="10">
        <v>1.05</v>
      </c>
      <c r="D5358" s="3">
        <v>90000</v>
      </c>
      <c r="E5358" t="s">
        <v>12</v>
      </c>
      <c r="F5358" t="s">
        <v>8</v>
      </c>
      <c r="G5358" t="s">
        <v>27</v>
      </c>
      <c r="H5358">
        <v>2007</v>
      </c>
      <c r="I5358">
        <v>1196</v>
      </c>
      <c r="J5358" t="s">
        <v>10</v>
      </c>
      <c r="K5358" t="str">
        <f>IF(AND(I5358&gt;600,I5358&lt;=1000),"600-1000CC",IF(AND(I5358&gt;1000,I5358&lt;=2000),"1000-2000CC",IF(AND(I5358&gt;2000,I5358&lt;=3000),"2000-3000CC",IF(AND(I5358&gt;3000,I5358&lt;=4000),"3000-4000CC",IF(AND(I5358&gt;4000,I5358&lt;=5000),"4000-5000CC",IF(AND(I5358&gt;5000,I5358&lt;=6000),"&gt;5000CC"))))))</f>
        <v>1000-2000CC</v>
      </c>
    </row>
    <row r="5359" spans="1:11" x14ac:dyDescent="0.3">
      <c r="A5359">
        <v>2645</v>
      </c>
      <c r="B5359" t="s">
        <v>302</v>
      </c>
      <c r="C5359" s="10">
        <v>1.05</v>
      </c>
      <c r="D5359" s="3">
        <v>35000</v>
      </c>
      <c r="E5359" t="s">
        <v>12</v>
      </c>
      <c r="F5359" t="s">
        <v>8</v>
      </c>
      <c r="G5359" t="s">
        <v>27</v>
      </c>
      <c r="H5359">
        <v>2007</v>
      </c>
      <c r="I5359">
        <v>993</v>
      </c>
      <c r="J5359" t="s">
        <v>10</v>
      </c>
      <c r="K5359" t="str">
        <f>IF(AND(I5359&gt;600,I5359&lt;=1000),"600-1000CC",IF(AND(I5359&gt;1000,I5359&lt;=2000),"1000-2000CC",IF(AND(I5359&gt;2000,I5359&lt;=3000),"2000-3000CC",IF(AND(I5359&gt;3000,I5359&lt;=4000),"3000-4000CC",IF(AND(I5359&gt;4000,I5359&lt;=5000),"4000-5000CC",IF(AND(I5359&gt;5000,I5359&lt;=6000),"&gt;5000CC"))))))</f>
        <v>600-1000CC</v>
      </c>
    </row>
    <row r="5360" spans="1:11" x14ac:dyDescent="0.3">
      <c r="A5360">
        <v>2985</v>
      </c>
      <c r="B5360" t="s">
        <v>243</v>
      </c>
      <c r="C5360" s="10">
        <v>1.05</v>
      </c>
      <c r="D5360" s="3">
        <v>30778</v>
      </c>
      <c r="E5360" t="s">
        <v>12</v>
      </c>
      <c r="F5360" t="s">
        <v>8</v>
      </c>
      <c r="G5360" t="s">
        <v>9</v>
      </c>
      <c r="H5360">
        <v>2008</v>
      </c>
      <c r="I5360">
        <v>1086</v>
      </c>
      <c r="J5360" t="s">
        <v>10</v>
      </c>
      <c r="K5360" t="str">
        <f>IF(AND(I5360&gt;600,I5360&lt;=1000),"600-1000CC",IF(AND(I5360&gt;1000,I5360&lt;=2000),"1000-2000CC",IF(AND(I5360&gt;2000,I5360&lt;=3000),"2000-3000CC",IF(AND(I5360&gt;3000,I5360&lt;=4000),"3000-4000CC",IF(AND(I5360&gt;4000,I5360&lt;=5000),"4000-5000CC",IF(AND(I5360&gt;5000,I5360&lt;=6000),"&gt;5000CC"))))))</f>
        <v>1000-2000CC</v>
      </c>
    </row>
    <row r="5361" spans="1:11" x14ac:dyDescent="0.3">
      <c r="A5361">
        <v>3152</v>
      </c>
      <c r="B5361" t="s">
        <v>470</v>
      </c>
      <c r="C5361" s="10">
        <v>1.05</v>
      </c>
      <c r="D5361" s="3">
        <v>70000</v>
      </c>
      <c r="E5361" t="s">
        <v>12</v>
      </c>
      <c r="F5361" t="s">
        <v>8</v>
      </c>
      <c r="G5361" t="s">
        <v>27</v>
      </c>
      <c r="H5361">
        <v>2010</v>
      </c>
      <c r="I5361">
        <v>2925</v>
      </c>
      <c r="J5361" t="s">
        <v>10</v>
      </c>
      <c r="K5361" t="str">
        <f>IF(AND(I5361&gt;600,I5361&lt;=1000),"600-1000CC",IF(AND(I5361&gt;1000,I5361&lt;=2000),"1000-2000CC",IF(AND(I5361&gt;2000,I5361&lt;=3000),"2000-3000CC",IF(AND(I5361&gt;3000,I5361&lt;=4000),"3000-4000CC",IF(AND(I5361&gt;4000,I5361&lt;=5000),"4000-5000CC",IF(AND(I5361&gt;5000,I5361&lt;=6000),"&gt;5000CC"))))))</f>
        <v>2000-3000CC</v>
      </c>
    </row>
    <row r="5362" spans="1:11" x14ac:dyDescent="0.3">
      <c r="A5362">
        <v>4375</v>
      </c>
      <c r="B5362" t="s">
        <v>392</v>
      </c>
      <c r="C5362" s="7">
        <v>1.05</v>
      </c>
      <c r="D5362" s="3">
        <v>122758</v>
      </c>
      <c r="E5362" t="s">
        <v>12</v>
      </c>
      <c r="F5362" t="s">
        <v>8</v>
      </c>
      <c r="G5362" t="s">
        <v>393</v>
      </c>
      <c r="H5362">
        <v>2005</v>
      </c>
      <c r="I5362">
        <v>1498</v>
      </c>
      <c r="J5362" t="s">
        <v>53</v>
      </c>
      <c r="K5362" t="str">
        <f>IF(AND(I5362&gt;600,I5362&lt;=1000),"600-1000CC",IF(AND(I5362&gt;1000,I5362&lt;=2000),"1000-2000CC",IF(AND(I5362&gt;2000,I5362&lt;=3000),"2000-3000CC",IF(AND(I5362&gt;3000,I5362&lt;=4000),"3000-4000CC",IF(AND(I5362&gt;4000,I5362&lt;=5000),"4000-5000CC",IF(AND(I5362&gt;5000,I5362&lt;=6000),"&gt;5000CC"))))))</f>
        <v>1000-2000CC</v>
      </c>
    </row>
    <row r="5363" spans="1:11" x14ac:dyDescent="0.3">
      <c r="A5363">
        <v>4777</v>
      </c>
      <c r="B5363" t="s">
        <v>1213</v>
      </c>
      <c r="C5363" s="10">
        <v>1.05</v>
      </c>
      <c r="D5363" s="3">
        <v>104817</v>
      </c>
      <c r="E5363" t="s">
        <v>12</v>
      </c>
      <c r="F5363" t="s">
        <v>8</v>
      </c>
      <c r="G5363" t="s">
        <v>27</v>
      </c>
      <c r="H5363">
        <v>2009</v>
      </c>
      <c r="I5363">
        <v>1120</v>
      </c>
      <c r="J5363" t="s">
        <v>10</v>
      </c>
      <c r="K5363" t="str">
        <f>IF(AND(I5363&gt;600,I5363&lt;=1000),"600-1000CC",IF(AND(I5363&gt;1000,I5363&lt;=2000),"1000-2000CC",IF(AND(I5363&gt;2000,I5363&lt;=3000),"2000-3000CC",IF(AND(I5363&gt;3000,I5363&lt;=4000),"3000-4000CC",IF(AND(I5363&gt;4000,I5363&lt;=5000),"4000-5000CC",IF(AND(I5363&gt;5000,I5363&lt;=6000),"&gt;5000CC"))))))</f>
        <v>1000-2000CC</v>
      </c>
    </row>
    <row r="5364" spans="1:11" x14ac:dyDescent="0.3">
      <c r="A5364">
        <v>3489</v>
      </c>
      <c r="B5364" t="s">
        <v>744</v>
      </c>
      <c r="C5364" s="10">
        <v>1.03</v>
      </c>
      <c r="D5364" s="3">
        <v>102437</v>
      </c>
      <c r="E5364" t="s">
        <v>12</v>
      </c>
      <c r="F5364" t="s">
        <v>8</v>
      </c>
      <c r="G5364" t="s">
        <v>27</v>
      </c>
      <c r="H5364">
        <v>2008</v>
      </c>
      <c r="I5364">
        <v>1199</v>
      </c>
      <c r="J5364" t="s">
        <v>10</v>
      </c>
      <c r="K5364" t="str">
        <f>IF(AND(I5364&gt;600,I5364&lt;=1000),"600-1000CC",IF(AND(I5364&gt;1000,I5364&lt;=2000),"1000-2000CC",IF(AND(I5364&gt;2000,I5364&lt;=3000),"2000-3000CC",IF(AND(I5364&gt;3000,I5364&lt;=4000),"3000-4000CC",IF(AND(I5364&gt;4000,I5364&lt;=5000),"4000-5000CC",IF(AND(I5364&gt;5000,I5364&lt;=6000),"&gt;5000CC"))))))</f>
        <v>1000-2000CC</v>
      </c>
    </row>
    <row r="5365" spans="1:11" x14ac:dyDescent="0.3">
      <c r="A5365">
        <v>4183</v>
      </c>
      <c r="B5365" t="s">
        <v>89</v>
      </c>
      <c r="C5365" s="10">
        <v>1.03</v>
      </c>
      <c r="D5365" s="3">
        <v>85035</v>
      </c>
      <c r="E5365" t="s">
        <v>12</v>
      </c>
      <c r="F5365" t="s">
        <v>8</v>
      </c>
      <c r="G5365" t="s">
        <v>75</v>
      </c>
      <c r="H5365">
        <v>2008</v>
      </c>
      <c r="I5365">
        <v>998</v>
      </c>
      <c r="J5365" t="s">
        <v>10</v>
      </c>
      <c r="K5365" t="str">
        <f>IF(AND(I5365&gt;600,I5365&lt;=1000),"600-1000CC",IF(AND(I5365&gt;1000,I5365&lt;=2000),"1000-2000CC",IF(AND(I5365&gt;2000,I5365&lt;=3000),"2000-3000CC",IF(AND(I5365&gt;3000,I5365&lt;=4000),"3000-4000CC",IF(AND(I5365&gt;4000,I5365&lt;=5000),"4000-5000CC",IF(AND(I5365&gt;5000,I5365&lt;=6000),"&gt;5000CC"))))))</f>
        <v>600-1000CC</v>
      </c>
    </row>
    <row r="5366" spans="1:11" x14ac:dyDescent="0.3">
      <c r="A5366">
        <v>2871</v>
      </c>
      <c r="B5366" t="s">
        <v>439</v>
      </c>
      <c r="C5366" s="10">
        <v>1.02</v>
      </c>
      <c r="D5366" s="3">
        <v>37200</v>
      </c>
      <c r="E5366" t="s">
        <v>12</v>
      </c>
      <c r="F5366" t="s">
        <v>8</v>
      </c>
      <c r="G5366" t="s">
        <v>9</v>
      </c>
      <c r="H5366">
        <v>2007</v>
      </c>
      <c r="I5366">
        <v>1582</v>
      </c>
      <c r="J5366" t="s">
        <v>10</v>
      </c>
      <c r="K5366" t="str">
        <f>IF(AND(I5366&gt;600,I5366&lt;=1000),"600-1000CC",IF(AND(I5366&gt;1000,I5366&lt;=2000),"1000-2000CC",IF(AND(I5366&gt;2000,I5366&lt;=3000),"2000-3000CC",IF(AND(I5366&gt;3000,I5366&lt;=4000),"3000-4000CC",IF(AND(I5366&gt;4000,I5366&lt;=5000),"4000-5000CC",IF(AND(I5366&gt;5000,I5366&lt;=6000),"&gt;5000CC"))))))</f>
        <v>1000-2000CC</v>
      </c>
    </row>
    <row r="5367" spans="1:11" x14ac:dyDescent="0.3">
      <c r="A5367">
        <v>191</v>
      </c>
      <c r="B5367" t="s">
        <v>185</v>
      </c>
      <c r="C5367" s="10">
        <v>1</v>
      </c>
      <c r="D5367" s="3">
        <v>120000</v>
      </c>
      <c r="E5367" t="s">
        <v>7</v>
      </c>
      <c r="F5367" t="s">
        <v>8</v>
      </c>
      <c r="G5367" t="s">
        <v>27</v>
      </c>
      <c r="H5367">
        <v>2013</v>
      </c>
      <c r="I5367">
        <v>1396</v>
      </c>
      <c r="J5367" t="s">
        <v>10</v>
      </c>
      <c r="K5367" t="str">
        <f>IF(AND(I5367&gt;600,I5367&lt;=1000),"600-1000CC",IF(AND(I5367&gt;1000,I5367&lt;=2000),"1000-2000CC",IF(AND(I5367&gt;2000,I5367&lt;=3000),"2000-3000CC",IF(AND(I5367&gt;3000,I5367&lt;=4000),"3000-4000CC",IF(AND(I5367&gt;4000,I5367&lt;=5000),"4000-5000CC",IF(AND(I5367&gt;5000,I5367&lt;=6000),"&gt;5000CC"))))))</f>
        <v>1000-2000CC</v>
      </c>
    </row>
    <row r="5368" spans="1:11" x14ac:dyDescent="0.3">
      <c r="A5368">
        <v>276</v>
      </c>
      <c r="B5368" t="s">
        <v>261</v>
      </c>
      <c r="C5368" s="10">
        <v>1</v>
      </c>
      <c r="D5368" s="3">
        <v>35000</v>
      </c>
      <c r="E5368" t="s">
        <v>7</v>
      </c>
      <c r="F5368" t="s">
        <v>8</v>
      </c>
      <c r="G5368" t="s">
        <v>75</v>
      </c>
      <c r="H5368">
        <v>2013</v>
      </c>
      <c r="I5368">
        <v>1405</v>
      </c>
      <c r="J5368" t="s">
        <v>10</v>
      </c>
      <c r="K5368" t="str">
        <f>IF(AND(I5368&gt;600,I5368&lt;=1000),"600-1000CC",IF(AND(I5368&gt;1000,I5368&lt;=2000),"1000-2000CC",IF(AND(I5368&gt;2000,I5368&lt;=3000),"2000-3000CC",IF(AND(I5368&gt;3000,I5368&lt;=4000),"3000-4000CC",IF(AND(I5368&gt;4000,I5368&lt;=5000),"4000-5000CC",IF(AND(I5368&gt;5000,I5368&lt;=6000),"&gt;5000CC"))))))</f>
        <v>1000-2000CC</v>
      </c>
    </row>
    <row r="5369" spans="1:11" x14ac:dyDescent="0.3">
      <c r="A5369">
        <v>970</v>
      </c>
      <c r="B5369" t="s">
        <v>713</v>
      </c>
      <c r="C5369" s="10">
        <v>1</v>
      </c>
      <c r="D5369" s="3">
        <v>120000</v>
      </c>
      <c r="E5369" t="s">
        <v>12</v>
      </c>
      <c r="F5369" t="s">
        <v>8</v>
      </c>
      <c r="G5369" t="s">
        <v>244</v>
      </c>
      <c r="H5369">
        <v>2010</v>
      </c>
      <c r="I5369">
        <v>1493</v>
      </c>
      <c r="J5369" t="s">
        <v>10</v>
      </c>
      <c r="K5369" t="str">
        <f>IF(AND(I5369&gt;600,I5369&lt;=1000),"600-1000CC",IF(AND(I5369&gt;1000,I5369&lt;=2000),"1000-2000CC",IF(AND(I5369&gt;2000,I5369&lt;=3000),"2000-3000CC",IF(AND(I5369&gt;3000,I5369&lt;=4000),"3000-4000CC",IF(AND(I5369&gt;4000,I5369&lt;=5000),"4000-5000CC",IF(AND(I5369&gt;5000,I5369&lt;=6000),"&gt;5000CC"))))))</f>
        <v>1000-2000CC</v>
      </c>
    </row>
    <row r="5370" spans="1:11" x14ac:dyDescent="0.3">
      <c r="A5370">
        <v>975</v>
      </c>
      <c r="B5370" t="s">
        <v>716</v>
      </c>
      <c r="C5370" s="10">
        <v>1</v>
      </c>
      <c r="D5370" s="3">
        <v>137535</v>
      </c>
      <c r="E5370" t="s">
        <v>372</v>
      </c>
      <c r="F5370" t="s">
        <v>8</v>
      </c>
      <c r="G5370" t="s">
        <v>9</v>
      </c>
      <c r="H5370">
        <v>2007</v>
      </c>
      <c r="I5370">
        <v>1196</v>
      </c>
      <c r="J5370" t="s">
        <v>10</v>
      </c>
      <c r="K5370" t="str">
        <f>IF(AND(I5370&gt;600,I5370&lt;=1000),"600-1000CC",IF(AND(I5370&gt;1000,I5370&lt;=2000),"1000-2000CC",IF(AND(I5370&gt;2000,I5370&lt;=3000),"2000-3000CC",IF(AND(I5370&gt;3000,I5370&lt;=4000),"3000-4000CC",IF(AND(I5370&gt;4000,I5370&lt;=5000),"4000-5000CC",IF(AND(I5370&gt;5000,I5370&lt;=6000),"&gt;5000CC"))))))</f>
        <v>1000-2000CC</v>
      </c>
    </row>
    <row r="5371" spans="1:11" x14ac:dyDescent="0.3">
      <c r="A5371">
        <v>2109</v>
      </c>
      <c r="B5371" t="s">
        <v>1115</v>
      </c>
      <c r="C5371" s="10">
        <v>1</v>
      </c>
      <c r="D5371" s="3">
        <v>50000</v>
      </c>
      <c r="E5371" t="s">
        <v>12</v>
      </c>
      <c r="F5371" t="s">
        <v>8</v>
      </c>
      <c r="G5371" t="s">
        <v>9</v>
      </c>
      <c r="H5371">
        <v>2004</v>
      </c>
      <c r="I5371">
        <v>2446</v>
      </c>
      <c r="J5371" t="s">
        <v>10</v>
      </c>
      <c r="K5371" t="str">
        <f>IF(AND(I5371&gt;600,I5371&lt;=1000),"600-1000CC",IF(AND(I5371&gt;1000,I5371&lt;=2000),"1000-2000CC",IF(AND(I5371&gt;2000,I5371&lt;=3000),"2000-3000CC",IF(AND(I5371&gt;3000,I5371&lt;=4000),"3000-4000CC",IF(AND(I5371&gt;4000,I5371&lt;=5000),"4000-5000CC",IF(AND(I5371&gt;5000,I5371&lt;=6000),"&gt;5000CC"))))))</f>
        <v>2000-3000CC</v>
      </c>
    </row>
    <row r="5372" spans="1:11" x14ac:dyDescent="0.3">
      <c r="A5372">
        <v>2265</v>
      </c>
      <c r="B5372" t="s">
        <v>1168</v>
      </c>
      <c r="C5372" s="10">
        <v>1</v>
      </c>
      <c r="D5372" s="3">
        <v>110000</v>
      </c>
      <c r="E5372" t="s">
        <v>7</v>
      </c>
      <c r="F5372" t="s">
        <v>8</v>
      </c>
      <c r="G5372" t="s">
        <v>27</v>
      </c>
      <c r="H5372">
        <v>2010</v>
      </c>
      <c r="I5372">
        <v>2489</v>
      </c>
      <c r="J5372" t="s">
        <v>10</v>
      </c>
      <c r="K5372" t="str">
        <f>IF(AND(I5372&gt;600,I5372&lt;=1000),"600-1000CC",IF(AND(I5372&gt;1000,I5372&lt;=2000),"1000-2000CC",IF(AND(I5372&gt;2000,I5372&lt;=3000),"2000-3000CC",IF(AND(I5372&gt;3000,I5372&lt;=4000),"3000-4000CC",IF(AND(I5372&gt;4000,I5372&lt;=5000),"4000-5000CC",IF(AND(I5372&gt;5000,I5372&lt;=6000),"&gt;5000CC"))))))</f>
        <v>2000-3000CC</v>
      </c>
    </row>
    <row r="5373" spans="1:11" x14ac:dyDescent="0.3">
      <c r="A5373">
        <v>2361</v>
      </c>
      <c r="B5373" t="s">
        <v>761</v>
      </c>
      <c r="C5373" s="10">
        <v>1</v>
      </c>
      <c r="D5373" s="3">
        <v>50000</v>
      </c>
      <c r="E5373" t="s">
        <v>12</v>
      </c>
      <c r="F5373" t="s">
        <v>8</v>
      </c>
      <c r="G5373" t="s">
        <v>9</v>
      </c>
      <c r="H5373">
        <v>2007</v>
      </c>
      <c r="I5373">
        <v>1493</v>
      </c>
      <c r="J5373" t="s">
        <v>10</v>
      </c>
      <c r="K5373" t="str">
        <f>IF(AND(I5373&gt;600,I5373&lt;=1000),"600-1000CC",IF(AND(I5373&gt;1000,I5373&lt;=2000),"1000-2000CC",IF(AND(I5373&gt;2000,I5373&lt;=3000),"2000-3000CC",IF(AND(I5373&gt;3000,I5373&lt;=4000),"3000-4000CC",IF(AND(I5373&gt;4000,I5373&lt;=5000),"4000-5000CC",IF(AND(I5373&gt;5000,I5373&lt;=6000),"&gt;5000CC"))))))</f>
        <v>1000-2000CC</v>
      </c>
    </row>
    <row r="5374" spans="1:11" x14ac:dyDescent="0.3">
      <c r="A5374">
        <v>2490</v>
      </c>
      <c r="B5374" t="s">
        <v>546</v>
      </c>
      <c r="C5374" s="10">
        <v>1</v>
      </c>
      <c r="D5374" s="3">
        <v>84000</v>
      </c>
      <c r="E5374" t="s">
        <v>12</v>
      </c>
      <c r="F5374" t="s">
        <v>8</v>
      </c>
      <c r="G5374" t="s">
        <v>9</v>
      </c>
      <c r="H5374">
        <v>2008</v>
      </c>
      <c r="I5374">
        <v>1197</v>
      </c>
      <c r="J5374" t="s">
        <v>10</v>
      </c>
      <c r="K5374" t="str">
        <f>IF(AND(I5374&gt;600,I5374&lt;=1000),"600-1000CC",IF(AND(I5374&gt;1000,I5374&lt;=2000),"1000-2000CC",IF(AND(I5374&gt;2000,I5374&lt;=3000),"2000-3000CC",IF(AND(I5374&gt;3000,I5374&lt;=4000),"3000-4000CC",IF(AND(I5374&gt;4000,I5374&lt;=5000),"4000-5000CC",IF(AND(I5374&gt;5000,I5374&lt;=6000),"&gt;5000CC"))))))</f>
        <v>1000-2000CC</v>
      </c>
    </row>
    <row r="5375" spans="1:11" x14ac:dyDescent="0.3">
      <c r="A5375">
        <v>2847</v>
      </c>
      <c r="B5375" t="s">
        <v>1365</v>
      </c>
      <c r="C5375" s="10">
        <v>1</v>
      </c>
      <c r="D5375" s="3">
        <v>40000</v>
      </c>
      <c r="E5375" t="s">
        <v>7</v>
      </c>
      <c r="F5375" t="s">
        <v>8</v>
      </c>
      <c r="G5375" t="s">
        <v>9</v>
      </c>
      <c r="H5375">
        <v>2011</v>
      </c>
      <c r="I5375">
        <v>1997</v>
      </c>
      <c r="J5375" t="s">
        <v>10</v>
      </c>
      <c r="K5375" t="str">
        <f>IF(AND(I5375&gt;600,I5375&lt;=1000),"600-1000CC",IF(AND(I5375&gt;1000,I5375&lt;=2000),"1000-2000CC",IF(AND(I5375&gt;2000,I5375&lt;=3000),"2000-3000CC",IF(AND(I5375&gt;3000,I5375&lt;=4000),"3000-4000CC",IF(AND(I5375&gt;4000,I5375&lt;=5000),"4000-5000CC",IF(AND(I5375&gt;5000,I5375&lt;=6000),"&gt;5000CC"))))))</f>
        <v>1000-2000CC</v>
      </c>
    </row>
    <row r="5376" spans="1:11" x14ac:dyDescent="0.3">
      <c r="A5376">
        <v>3037</v>
      </c>
      <c r="B5376" t="s">
        <v>1414</v>
      </c>
      <c r="C5376" s="10">
        <v>1</v>
      </c>
      <c r="D5376" s="3">
        <v>110000</v>
      </c>
      <c r="E5376" t="s">
        <v>12</v>
      </c>
      <c r="F5376" t="s">
        <v>8</v>
      </c>
      <c r="G5376" t="s">
        <v>75</v>
      </c>
      <c r="H5376">
        <v>2008</v>
      </c>
      <c r="I5376">
        <v>1950</v>
      </c>
      <c r="J5376" t="s">
        <v>289</v>
      </c>
      <c r="K5376" t="str">
        <f>IF(AND(I5376&gt;600,I5376&lt;=1000),"600-1000CC",IF(AND(I5376&gt;1000,I5376&lt;=2000),"1000-2000CC",IF(AND(I5376&gt;2000,I5376&lt;=3000),"2000-3000CC",IF(AND(I5376&gt;3000,I5376&lt;=4000),"3000-4000CC",IF(AND(I5376&gt;4000,I5376&lt;=5000),"4000-5000CC",IF(AND(I5376&gt;5000,I5376&lt;=6000),"&gt;5000CC"))))))</f>
        <v>1000-2000CC</v>
      </c>
    </row>
    <row r="5377" spans="1:11" x14ac:dyDescent="0.3">
      <c r="A5377">
        <v>3128</v>
      </c>
      <c r="B5377" t="s">
        <v>684</v>
      </c>
      <c r="C5377" s="10">
        <v>1</v>
      </c>
      <c r="D5377" s="3">
        <v>70000</v>
      </c>
      <c r="E5377" t="s">
        <v>12</v>
      </c>
      <c r="F5377" t="s">
        <v>8</v>
      </c>
      <c r="G5377" t="s">
        <v>9</v>
      </c>
      <c r="H5377">
        <v>2010</v>
      </c>
      <c r="I5377">
        <v>4461</v>
      </c>
      <c r="J5377" t="s">
        <v>289</v>
      </c>
      <c r="K5377" t="str">
        <f>IF(AND(I5377&gt;600,I5377&lt;=1000),"600-1000CC",IF(AND(I5377&gt;1000,I5377&lt;=2000),"1000-2000CC",IF(AND(I5377&gt;2000,I5377&lt;=3000),"2000-3000CC",IF(AND(I5377&gt;3000,I5377&lt;=4000),"3000-4000CC",IF(AND(I5377&gt;4000,I5377&lt;=5000),"4000-5000CC",IF(AND(I5377&gt;5000,I5377&lt;=6000),"&gt;5000CC"))))))</f>
        <v>4000-5000CC</v>
      </c>
    </row>
    <row r="5378" spans="1:11" x14ac:dyDescent="0.3">
      <c r="A5378">
        <v>3360</v>
      </c>
      <c r="B5378" t="s">
        <v>1261</v>
      </c>
      <c r="C5378" s="10">
        <v>1</v>
      </c>
      <c r="D5378" s="3">
        <v>80000</v>
      </c>
      <c r="E5378" t="s">
        <v>7</v>
      </c>
      <c r="F5378" t="s">
        <v>8</v>
      </c>
      <c r="G5378" t="s">
        <v>27</v>
      </c>
      <c r="H5378">
        <v>2011</v>
      </c>
      <c r="I5378">
        <v>1896</v>
      </c>
      <c r="J5378" t="s">
        <v>61</v>
      </c>
      <c r="K5378" t="str">
        <f>IF(AND(I5378&gt;600,I5378&lt;=1000),"600-1000CC",IF(AND(I5378&gt;1000,I5378&lt;=2000),"1000-2000CC",IF(AND(I5378&gt;2000,I5378&lt;=3000),"2000-3000CC",IF(AND(I5378&gt;3000,I5378&lt;=4000),"3000-4000CC",IF(AND(I5378&gt;4000,I5378&lt;=5000),"4000-5000CC",IF(AND(I5378&gt;5000,I5378&lt;=6000),"&gt;5000CC"))))))</f>
        <v>1000-2000CC</v>
      </c>
    </row>
    <row r="5379" spans="1:11" x14ac:dyDescent="0.3">
      <c r="A5379">
        <v>3583</v>
      </c>
      <c r="B5379" t="s">
        <v>829</v>
      </c>
      <c r="C5379" s="10">
        <v>1</v>
      </c>
      <c r="D5379" s="3">
        <v>70000</v>
      </c>
      <c r="E5379" t="s">
        <v>7</v>
      </c>
      <c r="F5379" t="s">
        <v>8</v>
      </c>
      <c r="G5379" t="s">
        <v>75</v>
      </c>
      <c r="H5379">
        <v>2010</v>
      </c>
      <c r="I5379">
        <v>1956</v>
      </c>
      <c r="J5379" t="s">
        <v>10</v>
      </c>
      <c r="K5379" t="str">
        <f>IF(AND(I5379&gt;600,I5379&lt;=1000),"600-1000CC",IF(AND(I5379&gt;1000,I5379&lt;=2000),"1000-2000CC",IF(AND(I5379&gt;2000,I5379&lt;=3000),"2000-3000CC",IF(AND(I5379&gt;3000,I5379&lt;=4000),"3000-4000CC",IF(AND(I5379&gt;4000,I5379&lt;=5000),"4000-5000CC",IF(AND(I5379&gt;5000,I5379&lt;=6000),"&gt;5000CC"))))))</f>
        <v>1000-2000CC</v>
      </c>
    </row>
    <row r="5380" spans="1:11" x14ac:dyDescent="0.3">
      <c r="A5380">
        <v>3630</v>
      </c>
      <c r="B5380" t="s">
        <v>311</v>
      </c>
      <c r="C5380" s="10">
        <v>1</v>
      </c>
      <c r="D5380" s="3">
        <v>100000</v>
      </c>
      <c r="E5380" t="s">
        <v>12</v>
      </c>
      <c r="F5380" t="s">
        <v>8</v>
      </c>
      <c r="G5380" t="s">
        <v>27</v>
      </c>
      <c r="H5380">
        <v>2011</v>
      </c>
      <c r="I5380">
        <v>998</v>
      </c>
      <c r="J5380" t="s">
        <v>10</v>
      </c>
      <c r="K5380" t="str">
        <f>IF(AND(I5380&gt;600,I5380&lt;=1000),"600-1000CC",IF(AND(I5380&gt;1000,I5380&lt;=2000),"1000-2000CC",IF(AND(I5380&gt;2000,I5380&lt;=3000),"2000-3000CC",IF(AND(I5380&gt;3000,I5380&lt;=4000),"3000-4000CC",IF(AND(I5380&gt;4000,I5380&lt;=5000),"4000-5000CC",IF(AND(I5380&gt;5000,I5380&lt;=6000),"&gt;5000CC"))))))</f>
        <v>600-1000CC</v>
      </c>
    </row>
    <row r="5381" spans="1:11" x14ac:dyDescent="0.3">
      <c r="A5381">
        <v>3824</v>
      </c>
      <c r="B5381" t="s">
        <v>1172</v>
      </c>
      <c r="C5381" s="10">
        <v>1</v>
      </c>
      <c r="D5381" s="3">
        <v>25000</v>
      </c>
      <c r="E5381" t="s">
        <v>12</v>
      </c>
      <c r="F5381" t="s">
        <v>8</v>
      </c>
      <c r="G5381" t="s">
        <v>9</v>
      </c>
      <c r="H5381">
        <v>2007</v>
      </c>
      <c r="I5381">
        <v>998</v>
      </c>
      <c r="J5381" t="s">
        <v>10</v>
      </c>
      <c r="K5381" t="str">
        <f>IF(AND(I5381&gt;600,I5381&lt;=1000),"600-1000CC",IF(AND(I5381&gt;1000,I5381&lt;=2000),"1000-2000CC",IF(AND(I5381&gt;2000,I5381&lt;=3000),"2000-3000CC",IF(AND(I5381&gt;3000,I5381&lt;=4000),"3000-4000CC",IF(AND(I5381&gt;4000,I5381&lt;=5000),"4000-5000CC",IF(AND(I5381&gt;5000,I5381&lt;=6000),"&gt;5000CC"))))))</f>
        <v>600-1000CC</v>
      </c>
    </row>
    <row r="5382" spans="1:11" x14ac:dyDescent="0.3">
      <c r="A5382">
        <v>3874</v>
      </c>
      <c r="B5382" t="s">
        <v>167</v>
      </c>
      <c r="C5382" s="10">
        <v>1</v>
      </c>
      <c r="D5382" s="3">
        <v>60000</v>
      </c>
      <c r="E5382" t="s">
        <v>12</v>
      </c>
      <c r="F5382" t="s">
        <v>8</v>
      </c>
      <c r="G5382" t="s">
        <v>75</v>
      </c>
      <c r="H5382">
        <v>2008</v>
      </c>
      <c r="I5382">
        <v>1248</v>
      </c>
      <c r="J5382" t="s">
        <v>10</v>
      </c>
      <c r="K5382" t="str">
        <f>IF(AND(I5382&gt;600,I5382&lt;=1000),"600-1000CC",IF(AND(I5382&gt;1000,I5382&lt;=2000),"1000-2000CC",IF(AND(I5382&gt;2000,I5382&lt;=3000),"2000-3000CC",IF(AND(I5382&gt;3000,I5382&lt;=4000),"3000-4000CC",IF(AND(I5382&gt;4000,I5382&lt;=5000),"4000-5000CC",IF(AND(I5382&gt;5000,I5382&lt;=6000),"&gt;5000CC"))))))</f>
        <v>1000-2000CC</v>
      </c>
    </row>
    <row r="5383" spans="1:11" x14ac:dyDescent="0.3">
      <c r="A5383">
        <v>3882</v>
      </c>
      <c r="B5383" t="s">
        <v>1645</v>
      </c>
      <c r="C5383" s="10">
        <v>1</v>
      </c>
      <c r="D5383" s="3">
        <v>120000</v>
      </c>
      <c r="E5383" t="s">
        <v>7</v>
      </c>
      <c r="F5383" t="s">
        <v>8</v>
      </c>
      <c r="G5383" t="s">
        <v>75</v>
      </c>
      <c r="H5383">
        <v>2010</v>
      </c>
      <c r="I5383">
        <v>1197</v>
      </c>
      <c r="J5383" t="s">
        <v>10</v>
      </c>
      <c r="K5383" t="str">
        <f>IF(AND(I5383&gt;600,I5383&lt;=1000),"600-1000CC",IF(AND(I5383&gt;1000,I5383&lt;=2000),"1000-2000CC",IF(AND(I5383&gt;2000,I5383&lt;=3000),"2000-3000CC",IF(AND(I5383&gt;3000,I5383&lt;=4000),"3000-4000CC",IF(AND(I5383&gt;4000,I5383&lt;=5000),"4000-5000CC",IF(AND(I5383&gt;5000,I5383&lt;=6000),"&gt;5000CC"))))))</f>
        <v>1000-2000CC</v>
      </c>
    </row>
    <row r="5384" spans="1:11" x14ac:dyDescent="0.3">
      <c r="A5384">
        <v>3901</v>
      </c>
      <c r="B5384" t="s">
        <v>302</v>
      </c>
      <c r="C5384" s="10">
        <v>1</v>
      </c>
      <c r="D5384" s="3">
        <v>120000</v>
      </c>
      <c r="E5384" t="s">
        <v>12</v>
      </c>
      <c r="F5384" t="s">
        <v>8</v>
      </c>
      <c r="G5384" t="s">
        <v>75</v>
      </c>
      <c r="H5384">
        <v>2009</v>
      </c>
      <c r="I5384">
        <v>624</v>
      </c>
      <c r="J5384" t="s">
        <v>10</v>
      </c>
      <c r="K5384" t="str">
        <f>IF(AND(I5384&gt;600,I5384&lt;=1000),"600-1000CC",IF(AND(I5384&gt;1000,I5384&lt;=2000),"1000-2000CC",IF(AND(I5384&gt;2000,I5384&lt;=3000),"2000-3000CC",IF(AND(I5384&gt;3000,I5384&lt;=4000),"3000-4000CC",IF(AND(I5384&gt;4000,I5384&lt;=5000),"4000-5000CC",IF(AND(I5384&gt;5000,I5384&lt;=6000),"&gt;5000CC"))))))</f>
        <v>600-1000CC</v>
      </c>
    </row>
    <row r="5385" spans="1:11" x14ac:dyDescent="0.3">
      <c r="A5385">
        <v>4486</v>
      </c>
      <c r="B5385" t="s">
        <v>1754</v>
      </c>
      <c r="C5385" s="10">
        <v>1</v>
      </c>
      <c r="D5385" s="3">
        <v>68000</v>
      </c>
      <c r="E5385" t="s">
        <v>12</v>
      </c>
      <c r="F5385" t="s">
        <v>13</v>
      </c>
      <c r="G5385" t="s">
        <v>27</v>
      </c>
      <c r="H5385">
        <v>2002</v>
      </c>
      <c r="I5385">
        <v>1599</v>
      </c>
      <c r="J5385" t="s">
        <v>10</v>
      </c>
      <c r="K5385" t="str">
        <f>IF(AND(I5385&gt;600,I5385&lt;=1000),"600-1000CC",IF(AND(I5385&gt;1000,I5385&lt;=2000),"1000-2000CC",IF(AND(I5385&gt;2000,I5385&lt;=3000),"2000-3000CC",IF(AND(I5385&gt;3000,I5385&lt;=4000),"3000-4000CC",IF(AND(I5385&gt;4000,I5385&lt;=5000),"4000-5000CC",IF(AND(I5385&gt;5000,I5385&lt;=6000),"&gt;5000CC"))))))</f>
        <v>1000-2000CC</v>
      </c>
    </row>
    <row r="5386" spans="1:11" x14ac:dyDescent="0.3">
      <c r="A5386">
        <v>4638</v>
      </c>
      <c r="B5386" t="s">
        <v>1779</v>
      </c>
      <c r="C5386" s="10">
        <v>1</v>
      </c>
      <c r="D5386" s="3">
        <v>25000</v>
      </c>
      <c r="E5386" t="s">
        <v>12</v>
      </c>
      <c r="F5386" t="s">
        <v>8</v>
      </c>
      <c r="G5386" t="s">
        <v>9</v>
      </c>
      <c r="H5386">
        <v>2007</v>
      </c>
      <c r="I5386">
        <v>1353</v>
      </c>
      <c r="J5386" t="s">
        <v>10</v>
      </c>
      <c r="K5386" t="str">
        <f>IF(AND(I5386&gt;600,I5386&lt;=1000),"600-1000CC",IF(AND(I5386&gt;1000,I5386&lt;=2000),"1000-2000CC",IF(AND(I5386&gt;2000,I5386&lt;=3000),"2000-3000CC",IF(AND(I5386&gt;3000,I5386&lt;=4000),"3000-4000CC",IF(AND(I5386&gt;4000,I5386&lt;=5000),"4000-5000CC",IF(AND(I5386&gt;5000,I5386&lt;=6000),"&gt;5000CC"))))))</f>
        <v>1000-2000CC</v>
      </c>
    </row>
    <row r="5387" spans="1:11" x14ac:dyDescent="0.3">
      <c r="A5387">
        <v>4654</v>
      </c>
      <c r="B5387" t="s">
        <v>1783</v>
      </c>
      <c r="C5387" s="10">
        <v>1</v>
      </c>
      <c r="D5387" s="3">
        <v>110000</v>
      </c>
      <c r="E5387" t="s">
        <v>12</v>
      </c>
      <c r="F5387" t="s">
        <v>13</v>
      </c>
      <c r="G5387" t="s">
        <v>75</v>
      </c>
      <c r="H5387">
        <v>2006</v>
      </c>
      <c r="I5387">
        <v>1197</v>
      </c>
      <c r="J5387" t="s">
        <v>10</v>
      </c>
      <c r="K5387" t="str">
        <f>IF(AND(I5387&gt;600,I5387&lt;=1000),"600-1000CC",IF(AND(I5387&gt;1000,I5387&lt;=2000),"1000-2000CC",IF(AND(I5387&gt;2000,I5387&lt;=3000),"2000-3000CC",IF(AND(I5387&gt;3000,I5387&lt;=4000),"3000-4000CC",IF(AND(I5387&gt;4000,I5387&lt;=5000),"4000-5000CC",IF(AND(I5387&gt;5000,I5387&lt;=6000),"&gt;5000CC"))))))</f>
        <v>1000-2000CC</v>
      </c>
    </row>
    <row r="5388" spans="1:11" x14ac:dyDescent="0.3">
      <c r="A5388">
        <v>4675</v>
      </c>
      <c r="B5388" t="s">
        <v>1791</v>
      </c>
      <c r="C5388" s="10">
        <v>1</v>
      </c>
      <c r="D5388" s="3">
        <v>90000</v>
      </c>
      <c r="E5388" t="s">
        <v>12</v>
      </c>
      <c r="F5388" t="s">
        <v>8</v>
      </c>
      <c r="G5388" t="s">
        <v>75</v>
      </c>
      <c r="H5388">
        <v>2008</v>
      </c>
      <c r="I5388">
        <v>1582</v>
      </c>
      <c r="J5388" t="s">
        <v>10</v>
      </c>
      <c r="K5388" t="str">
        <f>IF(AND(I5388&gt;600,I5388&lt;=1000),"600-1000CC",IF(AND(I5388&gt;1000,I5388&lt;=2000),"1000-2000CC",IF(AND(I5388&gt;2000,I5388&lt;=3000),"2000-3000CC",IF(AND(I5388&gt;3000,I5388&lt;=4000),"3000-4000CC",IF(AND(I5388&gt;4000,I5388&lt;=5000),"4000-5000CC",IF(AND(I5388&gt;5000,I5388&lt;=6000),"&gt;5000CC"))))))</f>
        <v>1000-2000CC</v>
      </c>
    </row>
    <row r="5389" spans="1:11" x14ac:dyDescent="0.3">
      <c r="A5389">
        <v>4841</v>
      </c>
      <c r="B5389" t="s">
        <v>564</v>
      </c>
      <c r="C5389" s="10">
        <v>1</v>
      </c>
      <c r="D5389" s="3">
        <v>59726</v>
      </c>
      <c r="E5389" t="s">
        <v>12</v>
      </c>
      <c r="F5389" t="s">
        <v>8</v>
      </c>
      <c r="G5389" t="s">
        <v>9</v>
      </c>
      <c r="H5389">
        <v>2002</v>
      </c>
      <c r="I5389">
        <v>1248</v>
      </c>
      <c r="J5389" t="s">
        <v>10</v>
      </c>
      <c r="K5389" t="str">
        <f>IF(AND(I5389&gt;600,I5389&lt;=1000),"600-1000CC",IF(AND(I5389&gt;1000,I5389&lt;=2000),"1000-2000CC",IF(AND(I5389&gt;2000,I5389&lt;=3000),"2000-3000CC",IF(AND(I5389&gt;3000,I5389&lt;=4000),"3000-4000CC",IF(AND(I5389&gt;4000,I5389&lt;=5000),"4000-5000CC",IF(AND(I5389&gt;5000,I5389&lt;=6000),"&gt;5000CC"))))))</f>
        <v>1000-2000CC</v>
      </c>
    </row>
    <row r="5390" spans="1:11" x14ac:dyDescent="0.3">
      <c r="A5390">
        <v>5054</v>
      </c>
      <c r="B5390" t="s">
        <v>470</v>
      </c>
      <c r="C5390" s="10">
        <v>1</v>
      </c>
      <c r="D5390" s="3">
        <v>84173</v>
      </c>
      <c r="E5390" t="s">
        <v>12</v>
      </c>
      <c r="F5390" t="s">
        <v>8</v>
      </c>
      <c r="G5390" t="s">
        <v>75</v>
      </c>
      <c r="H5390">
        <v>2008</v>
      </c>
      <c r="I5390">
        <v>1582</v>
      </c>
      <c r="J5390" t="s">
        <v>10</v>
      </c>
      <c r="K5390" t="str">
        <f>IF(AND(I5390&gt;600,I5390&lt;=1000),"600-1000CC",IF(AND(I5390&gt;1000,I5390&lt;=2000),"1000-2000CC",IF(AND(I5390&gt;2000,I5390&lt;=3000),"2000-3000CC",IF(AND(I5390&gt;3000,I5390&lt;=4000),"3000-4000CC",IF(AND(I5390&gt;4000,I5390&lt;=5000),"4000-5000CC",IF(AND(I5390&gt;5000,I5390&lt;=6000),"&gt;5000CC"))))))</f>
        <v>1000-2000CC</v>
      </c>
    </row>
    <row r="5391" spans="1:11" x14ac:dyDescent="0.3">
      <c r="A5391">
        <v>238</v>
      </c>
      <c r="B5391" t="s">
        <v>229</v>
      </c>
      <c r="C5391" s="10">
        <f>99999/100000</f>
        <v>0.99999000000000005</v>
      </c>
      <c r="D5391" s="3">
        <v>80000</v>
      </c>
      <c r="E5391" t="s">
        <v>12</v>
      </c>
      <c r="F5391" t="s">
        <v>8</v>
      </c>
      <c r="G5391" t="s">
        <v>75</v>
      </c>
      <c r="H5391">
        <v>2007</v>
      </c>
      <c r="I5391">
        <v>1298</v>
      </c>
      <c r="J5391" t="s">
        <v>10</v>
      </c>
      <c r="K5391" t="str">
        <f>IF(AND(I5391&gt;600,I5391&lt;=1000),"600-1000CC",IF(AND(I5391&gt;1000,I5391&lt;=2000),"1000-2000CC",IF(AND(I5391&gt;2000,I5391&lt;=3000),"2000-3000CC",IF(AND(I5391&gt;3000,I5391&lt;=4000),"3000-4000CC",IF(AND(I5391&gt;4000,I5391&lt;=5000),"4000-5000CC",IF(AND(I5391&gt;5000,I5391&lt;=6000),"&gt;5000CC"))))))</f>
        <v>1000-2000CC</v>
      </c>
    </row>
    <row r="5392" spans="1:11" x14ac:dyDescent="0.3">
      <c r="A5392">
        <v>743</v>
      </c>
      <c r="B5392" t="s">
        <v>577</v>
      </c>
      <c r="C5392" s="10">
        <f>99205/100000</f>
        <v>0.99204999999999999</v>
      </c>
      <c r="D5392" s="3">
        <v>84489</v>
      </c>
      <c r="E5392" t="s">
        <v>12</v>
      </c>
      <c r="F5392" t="s">
        <v>8</v>
      </c>
      <c r="G5392" t="s">
        <v>75</v>
      </c>
      <c r="H5392">
        <v>2011</v>
      </c>
      <c r="I5392">
        <v>1493</v>
      </c>
      <c r="J5392" t="s">
        <v>10</v>
      </c>
      <c r="K5392" t="str">
        <f>IF(AND(I5392&gt;600,I5392&lt;=1000),"600-1000CC",IF(AND(I5392&gt;1000,I5392&lt;=2000),"1000-2000CC",IF(AND(I5392&gt;2000,I5392&lt;=3000),"2000-3000CC",IF(AND(I5392&gt;3000,I5392&lt;=4000),"3000-4000CC",IF(AND(I5392&gt;4000,I5392&lt;=5000),"4000-5000CC",IF(AND(I5392&gt;5000,I5392&lt;=6000),"&gt;5000CC"))))))</f>
        <v>1000-2000CC</v>
      </c>
    </row>
    <row r="5393" spans="1:11" x14ac:dyDescent="0.3">
      <c r="A5393">
        <v>1967</v>
      </c>
      <c r="B5393" t="s">
        <v>577</v>
      </c>
      <c r="C5393" s="10">
        <f>99205/100000</f>
        <v>0.99204999999999999</v>
      </c>
      <c r="D5393" s="3">
        <v>84489</v>
      </c>
      <c r="E5393" t="s">
        <v>12</v>
      </c>
      <c r="F5393" t="s">
        <v>8</v>
      </c>
      <c r="G5393" t="s">
        <v>75</v>
      </c>
      <c r="H5393">
        <v>2011</v>
      </c>
      <c r="I5393">
        <v>998</v>
      </c>
      <c r="J5393" t="s">
        <v>10</v>
      </c>
      <c r="K5393" t="str">
        <f>IF(AND(I5393&gt;600,I5393&lt;=1000),"600-1000CC",IF(AND(I5393&gt;1000,I5393&lt;=2000),"1000-2000CC",IF(AND(I5393&gt;2000,I5393&lt;=3000),"2000-3000CC",IF(AND(I5393&gt;3000,I5393&lt;=4000),"3000-4000CC",IF(AND(I5393&gt;4000,I5393&lt;=5000),"4000-5000CC",IF(AND(I5393&gt;5000,I5393&lt;=6000),"&gt;5000CC"))))))</f>
        <v>600-1000CC</v>
      </c>
    </row>
    <row r="5394" spans="1:11" x14ac:dyDescent="0.3">
      <c r="A5394">
        <v>1734</v>
      </c>
      <c r="B5394" t="s">
        <v>269</v>
      </c>
      <c r="C5394" s="10">
        <f>99000/100000</f>
        <v>0.99</v>
      </c>
      <c r="D5394" s="3">
        <v>68952</v>
      </c>
      <c r="E5394" t="s">
        <v>12</v>
      </c>
      <c r="F5394" t="s">
        <v>8</v>
      </c>
      <c r="G5394" t="s">
        <v>27</v>
      </c>
      <c r="H5394">
        <v>2003</v>
      </c>
      <c r="I5394">
        <v>1497</v>
      </c>
      <c r="J5394" t="s">
        <v>10</v>
      </c>
      <c r="K5394" t="str">
        <f>IF(AND(I5394&gt;600,I5394&lt;=1000),"600-1000CC",IF(AND(I5394&gt;1000,I5394&lt;=2000),"1000-2000CC",IF(AND(I5394&gt;2000,I5394&lt;=3000),"2000-3000CC",IF(AND(I5394&gt;3000,I5394&lt;=4000),"3000-4000CC",IF(AND(I5394&gt;4000,I5394&lt;=5000),"4000-5000CC",IF(AND(I5394&gt;5000,I5394&lt;=6000),"&gt;5000CC"))))))</f>
        <v>1000-2000CC</v>
      </c>
    </row>
    <row r="5395" spans="1:11" x14ac:dyDescent="0.3">
      <c r="A5395">
        <v>2364</v>
      </c>
      <c r="B5395" t="s">
        <v>1207</v>
      </c>
      <c r="C5395" s="10">
        <f>99000/100000</f>
        <v>0.99</v>
      </c>
      <c r="D5395" s="3">
        <v>120000</v>
      </c>
      <c r="E5395" t="s">
        <v>7</v>
      </c>
      <c r="F5395" t="s">
        <v>8</v>
      </c>
      <c r="G5395" t="s">
        <v>27</v>
      </c>
      <c r="H5395">
        <v>2005</v>
      </c>
      <c r="I5395">
        <v>1399</v>
      </c>
      <c r="J5395" t="s">
        <v>10</v>
      </c>
      <c r="K5395" t="str">
        <f>IF(AND(I5395&gt;600,I5395&lt;=1000),"600-1000CC",IF(AND(I5395&gt;1000,I5395&lt;=2000),"1000-2000CC",IF(AND(I5395&gt;2000,I5395&lt;=3000),"2000-3000CC",IF(AND(I5395&gt;3000,I5395&lt;=4000),"3000-4000CC",IF(AND(I5395&gt;4000,I5395&lt;=5000),"4000-5000CC",IF(AND(I5395&gt;5000,I5395&lt;=6000),"&gt;5000CC"))))))</f>
        <v>1000-2000CC</v>
      </c>
    </row>
    <row r="5396" spans="1:11" x14ac:dyDescent="0.3">
      <c r="A5396">
        <v>2376</v>
      </c>
      <c r="B5396" t="s">
        <v>1213</v>
      </c>
      <c r="C5396" s="10">
        <f>99000/100000</f>
        <v>0.99</v>
      </c>
      <c r="D5396" s="3">
        <v>60000</v>
      </c>
      <c r="E5396" t="s">
        <v>12</v>
      </c>
      <c r="F5396" t="s">
        <v>8</v>
      </c>
      <c r="G5396" t="s">
        <v>27</v>
      </c>
      <c r="H5396">
        <v>2007</v>
      </c>
      <c r="I5396">
        <v>1197</v>
      </c>
      <c r="J5396" t="s">
        <v>10</v>
      </c>
      <c r="K5396" t="str">
        <f>IF(AND(I5396&gt;600,I5396&lt;=1000),"600-1000CC",IF(AND(I5396&gt;1000,I5396&lt;=2000),"1000-2000CC",IF(AND(I5396&gt;2000,I5396&lt;=3000),"2000-3000CC",IF(AND(I5396&gt;3000,I5396&lt;=4000),"3000-4000CC",IF(AND(I5396&gt;4000,I5396&lt;=5000),"4000-5000CC",IF(AND(I5396&gt;5000,I5396&lt;=6000),"&gt;5000CC"))))))</f>
        <v>1000-2000CC</v>
      </c>
    </row>
    <row r="5397" spans="1:11" x14ac:dyDescent="0.3">
      <c r="A5397">
        <v>3365</v>
      </c>
      <c r="B5397" t="s">
        <v>684</v>
      </c>
      <c r="C5397" s="10">
        <f>98900/100000</f>
        <v>0.98899999999999999</v>
      </c>
      <c r="D5397" s="3">
        <v>15000</v>
      </c>
      <c r="E5397" t="s">
        <v>12</v>
      </c>
      <c r="F5397" t="s">
        <v>8</v>
      </c>
      <c r="G5397" t="s">
        <v>9</v>
      </c>
      <c r="H5397">
        <v>2005</v>
      </c>
      <c r="I5397">
        <v>1461</v>
      </c>
      <c r="J5397" t="s">
        <v>10</v>
      </c>
      <c r="K5397" t="str">
        <f>IF(AND(I5397&gt;600,I5397&lt;=1000),"600-1000CC",IF(AND(I5397&gt;1000,I5397&lt;=2000),"1000-2000CC",IF(AND(I5397&gt;2000,I5397&lt;=3000),"2000-3000CC",IF(AND(I5397&gt;3000,I5397&lt;=4000),"3000-4000CC",IF(AND(I5397&gt;4000,I5397&lt;=5000),"4000-5000CC",IF(AND(I5397&gt;5000,I5397&lt;=6000),"&gt;5000CC"))))))</f>
        <v>1000-2000CC</v>
      </c>
    </row>
    <row r="5398" spans="1:11" x14ac:dyDescent="0.3">
      <c r="A5398">
        <v>2727</v>
      </c>
      <c r="B5398" t="s">
        <v>216</v>
      </c>
      <c r="C5398" s="10">
        <f>98754/100000</f>
        <v>0.98753999999999997</v>
      </c>
      <c r="D5398" s="3">
        <v>48368</v>
      </c>
      <c r="E5398" t="s">
        <v>12</v>
      </c>
      <c r="F5398" t="s">
        <v>8</v>
      </c>
      <c r="G5398" t="s">
        <v>75</v>
      </c>
      <c r="H5398">
        <v>2008</v>
      </c>
      <c r="I5398">
        <v>998</v>
      </c>
      <c r="J5398" t="s">
        <v>10</v>
      </c>
      <c r="K5398" t="str">
        <f>IF(AND(I5398&gt;600,I5398&lt;=1000),"600-1000CC",IF(AND(I5398&gt;1000,I5398&lt;=2000),"1000-2000CC",IF(AND(I5398&gt;2000,I5398&lt;=3000),"2000-3000CC",IF(AND(I5398&gt;3000,I5398&lt;=4000),"3000-4000CC",IF(AND(I5398&gt;4000,I5398&lt;=5000),"4000-5000CC",IF(AND(I5398&gt;5000,I5398&lt;=6000),"&gt;5000CC"))))))</f>
        <v>600-1000CC</v>
      </c>
    </row>
    <row r="5399" spans="1:11" x14ac:dyDescent="0.3">
      <c r="A5399">
        <v>1027</v>
      </c>
      <c r="B5399" t="s">
        <v>744</v>
      </c>
      <c r="C5399" s="10">
        <f>98497/100000</f>
        <v>0.98497000000000001</v>
      </c>
      <c r="D5399" s="3">
        <v>120426</v>
      </c>
      <c r="E5399" t="s">
        <v>12</v>
      </c>
      <c r="F5399" t="s">
        <v>8</v>
      </c>
      <c r="G5399" t="s">
        <v>244</v>
      </c>
      <c r="H5399">
        <v>2009</v>
      </c>
      <c r="I5399">
        <v>1598</v>
      </c>
      <c r="J5399" t="s">
        <v>10</v>
      </c>
      <c r="K5399" t="str">
        <f>IF(AND(I5399&gt;600,I5399&lt;=1000),"600-1000CC",IF(AND(I5399&gt;1000,I5399&lt;=2000),"1000-2000CC",IF(AND(I5399&gt;2000,I5399&lt;=3000),"2000-3000CC",IF(AND(I5399&gt;3000,I5399&lt;=4000),"3000-4000CC",IF(AND(I5399&gt;4000,I5399&lt;=5000),"4000-5000CC",IF(AND(I5399&gt;5000,I5399&lt;=6000),"&gt;5000CC"))))))</f>
        <v>1000-2000CC</v>
      </c>
    </row>
    <row r="5400" spans="1:11" x14ac:dyDescent="0.3">
      <c r="A5400">
        <v>1043</v>
      </c>
      <c r="B5400" t="s">
        <v>582</v>
      </c>
      <c r="C5400" s="10">
        <f>98429/100000</f>
        <v>0.98429</v>
      </c>
      <c r="D5400" s="3">
        <v>72792</v>
      </c>
      <c r="E5400" t="s">
        <v>372</v>
      </c>
      <c r="F5400" t="s">
        <v>8</v>
      </c>
      <c r="G5400" t="s">
        <v>9</v>
      </c>
      <c r="H5400">
        <v>2008</v>
      </c>
      <c r="I5400">
        <v>1956</v>
      </c>
      <c r="J5400" t="s">
        <v>10</v>
      </c>
      <c r="K5400" t="str">
        <f>IF(AND(I5400&gt;600,I5400&lt;=1000),"600-1000CC",IF(AND(I5400&gt;1000,I5400&lt;=2000),"1000-2000CC",IF(AND(I5400&gt;2000,I5400&lt;=3000),"2000-3000CC",IF(AND(I5400&gt;3000,I5400&lt;=4000),"3000-4000CC",IF(AND(I5400&gt;4000,I5400&lt;=5000),"4000-5000CC",IF(AND(I5400&gt;5000,I5400&lt;=6000),"&gt;5000CC"))))))</f>
        <v>1000-2000CC</v>
      </c>
    </row>
    <row r="5401" spans="1:11" x14ac:dyDescent="0.3">
      <c r="A5401">
        <v>4170</v>
      </c>
      <c r="B5401" t="s">
        <v>756</v>
      </c>
      <c r="C5401" s="10">
        <f>98414/100000</f>
        <v>0.98414000000000001</v>
      </c>
      <c r="D5401" s="3">
        <v>27388</v>
      </c>
      <c r="E5401" t="s">
        <v>12</v>
      </c>
      <c r="F5401" t="s">
        <v>8</v>
      </c>
      <c r="G5401" t="s">
        <v>27</v>
      </c>
      <c r="H5401">
        <v>2015</v>
      </c>
      <c r="I5401">
        <v>1198</v>
      </c>
      <c r="J5401" t="s">
        <v>10</v>
      </c>
      <c r="K5401" t="str">
        <f>IF(AND(I5401&gt;600,I5401&lt;=1000),"600-1000CC",IF(AND(I5401&gt;1000,I5401&lt;=2000),"1000-2000CC",IF(AND(I5401&gt;2000,I5401&lt;=3000),"2000-3000CC",IF(AND(I5401&gt;3000,I5401&lt;=4000),"3000-4000CC",IF(AND(I5401&gt;4000,I5401&lt;=5000),"4000-5000CC",IF(AND(I5401&gt;5000,I5401&lt;=6000),"&gt;5000CC"))))))</f>
        <v>1000-2000CC</v>
      </c>
    </row>
    <row r="5402" spans="1:11" x14ac:dyDescent="0.3">
      <c r="A5402">
        <v>2822</v>
      </c>
      <c r="B5402" t="s">
        <v>284</v>
      </c>
      <c r="C5402" s="10">
        <f>98000/100000</f>
        <v>0.98</v>
      </c>
      <c r="D5402" s="3">
        <v>80000</v>
      </c>
      <c r="E5402" t="s">
        <v>12</v>
      </c>
      <c r="F5402" t="s">
        <v>8</v>
      </c>
      <c r="G5402" t="s">
        <v>75</v>
      </c>
      <c r="H5402">
        <v>2009</v>
      </c>
      <c r="I5402">
        <v>1498</v>
      </c>
      <c r="J5402" t="s">
        <v>10</v>
      </c>
      <c r="K5402" t="str">
        <f>IF(AND(I5402&gt;600,I5402&lt;=1000),"600-1000CC",IF(AND(I5402&gt;1000,I5402&lt;=2000),"1000-2000CC",IF(AND(I5402&gt;2000,I5402&lt;=3000),"2000-3000CC",IF(AND(I5402&gt;3000,I5402&lt;=4000),"3000-4000CC",IF(AND(I5402&gt;4000,I5402&lt;=5000),"4000-5000CC",IF(AND(I5402&gt;5000,I5402&lt;=6000),"&gt;5000CC"))))))</f>
        <v>1000-2000CC</v>
      </c>
    </row>
    <row r="5403" spans="1:11" x14ac:dyDescent="0.3">
      <c r="A5403">
        <v>5177</v>
      </c>
      <c r="B5403" t="s">
        <v>1873</v>
      </c>
      <c r="C5403" s="10">
        <f>95633/100000</f>
        <v>0.95633000000000001</v>
      </c>
      <c r="D5403" s="3">
        <v>130265</v>
      </c>
      <c r="E5403" t="s">
        <v>7</v>
      </c>
      <c r="F5403" t="s">
        <v>8</v>
      </c>
      <c r="G5403" t="s">
        <v>27</v>
      </c>
      <c r="H5403">
        <v>2013</v>
      </c>
      <c r="I5403">
        <v>1197</v>
      </c>
      <c r="J5403" t="s">
        <v>10</v>
      </c>
      <c r="K5403" t="str">
        <f>IF(AND(I5403&gt;600,I5403&lt;=1000),"600-1000CC",IF(AND(I5403&gt;1000,I5403&lt;=2000),"1000-2000CC",IF(AND(I5403&gt;2000,I5403&lt;=3000),"2000-3000CC",IF(AND(I5403&gt;3000,I5403&lt;=4000),"3000-4000CC",IF(AND(I5403&gt;4000,I5403&lt;=5000),"4000-5000CC",IF(AND(I5403&gt;5000,I5403&lt;=6000),"&gt;5000CC"))))))</f>
        <v>1000-2000CC</v>
      </c>
    </row>
    <row r="5404" spans="1:11" x14ac:dyDescent="0.3">
      <c r="A5404">
        <v>4596</v>
      </c>
      <c r="B5404" t="s">
        <v>1772</v>
      </c>
      <c r="C5404" s="7">
        <f>95157/100000</f>
        <v>0.95157000000000003</v>
      </c>
      <c r="D5404" s="3">
        <v>122236</v>
      </c>
      <c r="E5404" t="s">
        <v>12</v>
      </c>
      <c r="F5404" t="s">
        <v>8</v>
      </c>
      <c r="G5404" t="s">
        <v>393</v>
      </c>
      <c r="H5404">
        <v>2009</v>
      </c>
      <c r="I5404">
        <v>1495</v>
      </c>
      <c r="J5404" t="s">
        <v>10</v>
      </c>
      <c r="K5404" t="str">
        <f>IF(AND(I5404&gt;600,I5404&lt;=1000),"600-1000CC",IF(AND(I5404&gt;1000,I5404&lt;=2000),"1000-2000CC",IF(AND(I5404&gt;2000,I5404&lt;=3000),"2000-3000CC",IF(AND(I5404&gt;3000,I5404&lt;=4000),"3000-4000CC",IF(AND(I5404&gt;4000,I5404&lt;=5000),"4000-5000CC",IF(AND(I5404&gt;5000,I5404&lt;=6000),"&gt;5000CC"))))))</f>
        <v>1000-2000CC</v>
      </c>
    </row>
    <row r="5405" spans="1:11" x14ac:dyDescent="0.3">
      <c r="A5405">
        <v>951</v>
      </c>
      <c r="B5405" t="s">
        <v>412</v>
      </c>
      <c r="C5405" s="10">
        <f>95000/100000</f>
        <v>0.95</v>
      </c>
      <c r="D5405" s="3">
        <v>120000</v>
      </c>
      <c r="E5405" t="s">
        <v>12</v>
      </c>
      <c r="F5405" t="s">
        <v>8</v>
      </c>
      <c r="G5405" t="s">
        <v>27</v>
      </c>
      <c r="H5405">
        <v>2007</v>
      </c>
      <c r="I5405">
        <v>1498</v>
      </c>
      <c r="J5405" t="s">
        <v>10</v>
      </c>
      <c r="K5405" t="str">
        <f>IF(AND(I5405&gt;600,I5405&lt;=1000),"600-1000CC",IF(AND(I5405&gt;1000,I5405&lt;=2000),"1000-2000CC",IF(AND(I5405&gt;2000,I5405&lt;=3000),"2000-3000CC",IF(AND(I5405&gt;3000,I5405&lt;=4000),"3000-4000CC",IF(AND(I5405&gt;4000,I5405&lt;=5000),"4000-5000CC",IF(AND(I5405&gt;5000,I5405&lt;=6000),"&gt;5000CC"))))))</f>
        <v>1000-2000CC</v>
      </c>
    </row>
    <row r="5406" spans="1:11" x14ac:dyDescent="0.3">
      <c r="A5406">
        <v>1907</v>
      </c>
      <c r="B5406" t="s">
        <v>1047</v>
      </c>
      <c r="C5406" s="10">
        <f>95000/100000</f>
        <v>0.95</v>
      </c>
      <c r="D5406" s="3">
        <v>90000</v>
      </c>
      <c r="E5406" t="s">
        <v>12</v>
      </c>
      <c r="F5406" t="s">
        <v>8</v>
      </c>
      <c r="G5406" t="s">
        <v>75</v>
      </c>
      <c r="H5406">
        <v>2004</v>
      </c>
      <c r="I5406">
        <v>1199</v>
      </c>
      <c r="J5406" t="s">
        <v>10</v>
      </c>
      <c r="K5406" t="str">
        <f>IF(AND(I5406&gt;600,I5406&lt;=1000),"600-1000CC",IF(AND(I5406&gt;1000,I5406&lt;=2000),"1000-2000CC",IF(AND(I5406&gt;2000,I5406&lt;=3000),"2000-3000CC",IF(AND(I5406&gt;3000,I5406&lt;=4000),"3000-4000CC",IF(AND(I5406&gt;4000,I5406&lt;=5000),"4000-5000CC",IF(AND(I5406&gt;5000,I5406&lt;=6000),"&gt;5000CC"))))))</f>
        <v>1000-2000CC</v>
      </c>
    </row>
    <row r="5407" spans="1:11" x14ac:dyDescent="0.3">
      <c r="A5407">
        <v>2507</v>
      </c>
      <c r="B5407" t="s">
        <v>1258</v>
      </c>
      <c r="C5407" s="10">
        <f>95000/100000</f>
        <v>0.95</v>
      </c>
      <c r="D5407" s="3">
        <v>83000</v>
      </c>
      <c r="E5407" t="s">
        <v>7</v>
      </c>
      <c r="F5407" t="s">
        <v>8</v>
      </c>
      <c r="G5407" t="s">
        <v>27</v>
      </c>
      <c r="H5407">
        <v>2005</v>
      </c>
      <c r="I5407">
        <v>1461</v>
      </c>
      <c r="J5407" t="s">
        <v>10</v>
      </c>
      <c r="K5407" t="str">
        <f>IF(AND(I5407&gt;600,I5407&lt;=1000),"600-1000CC",IF(AND(I5407&gt;1000,I5407&lt;=2000),"1000-2000CC",IF(AND(I5407&gt;2000,I5407&lt;=3000),"2000-3000CC",IF(AND(I5407&gt;3000,I5407&lt;=4000),"3000-4000CC",IF(AND(I5407&gt;4000,I5407&lt;=5000),"4000-5000CC",IF(AND(I5407&gt;5000,I5407&lt;=6000),"&gt;5000CC"))))))</f>
        <v>1000-2000CC</v>
      </c>
    </row>
    <row r="5408" spans="1:11" x14ac:dyDescent="0.3">
      <c r="A5408">
        <v>2616</v>
      </c>
      <c r="B5408" t="s">
        <v>1033</v>
      </c>
      <c r="C5408" s="10">
        <f>95000/100000</f>
        <v>0.95</v>
      </c>
      <c r="D5408" s="3">
        <v>50000</v>
      </c>
      <c r="E5408" t="s">
        <v>12</v>
      </c>
      <c r="F5408" t="s">
        <v>8</v>
      </c>
      <c r="G5408" t="s">
        <v>244</v>
      </c>
      <c r="H5408">
        <v>2008</v>
      </c>
      <c r="I5408">
        <v>1199</v>
      </c>
      <c r="J5408" t="s">
        <v>10</v>
      </c>
      <c r="K5408" t="str">
        <f>IF(AND(I5408&gt;600,I5408&lt;=1000),"600-1000CC",IF(AND(I5408&gt;1000,I5408&lt;=2000),"1000-2000CC",IF(AND(I5408&gt;2000,I5408&lt;=3000),"2000-3000CC",IF(AND(I5408&gt;3000,I5408&lt;=4000),"3000-4000CC",IF(AND(I5408&gt;4000,I5408&lt;=5000),"4000-5000CC",IF(AND(I5408&gt;5000,I5408&lt;=6000),"&gt;5000CC"))))))</f>
        <v>1000-2000CC</v>
      </c>
    </row>
    <row r="5409" spans="1:11" x14ac:dyDescent="0.3">
      <c r="A5409">
        <v>3398</v>
      </c>
      <c r="B5409" t="s">
        <v>1516</v>
      </c>
      <c r="C5409" s="10">
        <f>95000/100000</f>
        <v>0.95</v>
      </c>
      <c r="D5409" s="3">
        <v>60000</v>
      </c>
      <c r="E5409" t="s">
        <v>12</v>
      </c>
      <c r="F5409" t="s">
        <v>8</v>
      </c>
      <c r="G5409" t="s">
        <v>9</v>
      </c>
      <c r="H5409">
        <v>2005</v>
      </c>
      <c r="I5409">
        <v>1197</v>
      </c>
      <c r="J5409" t="s">
        <v>10</v>
      </c>
      <c r="K5409" t="str">
        <f>IF(AND(I5409&gt;600,I5409&lt;=1000),"600-1000CC",IF(AND(I5409&gt;1000,I5409&lt;=2000),"1000-2000CC",IF(AND(I5409&gt;2000,I5409&lt;=3000),"2000-3000CC",IF(AND(I5409&gt;3000,I5409&lt;=4000),"3000-4000CC",IF(AND(I5409&gt;4000,I5409&lt;=5000),"4000-5000CC",IF(AND(I5409&gt;5000,I5409&lt;=6000),"&gt;5000CC"))))))</f>
        <v>1000-2000CC</v>
      </c>
    </row>
    <row r="5410" spans="1:11" x14ac:dyDescent="0.3">
      <c r="A5410">
        <v>3659</v>
      </c>
      <c r="B5410" t="s">
        <v>1582</v>
      </c>
      <c r="C5410" s="10">
        <f>95000/100000</f>
        <v>0.95</v>
      </c>
      <c r="D5410" s="3">
        <v>100000</v>
      </c>
      <c r="E5410" t="s">
        <v>7</v>
      </c>
      <c r="F5410" t="s">
        <v>8</v>
      </c>
      <c r="G5410" t="s">
        <v>27</v>
      </c>
      <c r="H5410">
        <v>2012</v>
      </c>
      <c r="I5410">
        <v>1197</v>
      </c>
      <c r="J5410" t="s">
        <v>10</v>
      </c>
      <c r="K5410" t="str">
        <f>IF(AND(I5410&gt;600,I5410&lt;=1000),"600-1000CC",IF(AND(I5410&gt;1000,I5410&lt;=2000),"1000-2000CC",IF(AND(I5410&gt;2000,I5410&lt;=3000),"2000-3000CC",IF(AND(I5410&gt;3000,I5410&lt;=4000),"3000-4000CC",IF(AND(I5410&gt;4000,I5410&lt;=5000),"4000-5000CC",IF(AND(I5410&gt;5000,I5410&lt;=6000),"&gt;5000CC"))))))</f>
        <v>1000-2000CC</v>
      </c>
    </row>
    <row r="5411" spans="1:11" x14ac:dyDescent="0.3">
      <c r="A5411">
        <v>3550</v>
      </c>
      <c r="B5411" t="s">
        <v>216</v>
      </c>
      <c r="C5411" s="10">
        <f>94726/100000</f>
        <v>0.94725999999999999</v>
      </c>
      <c r="D5411" s="3">
        <v>105323</v>
      </c>
      <c r="E5411" t="s">
        <v>12</v>
      </c>
      <c r="F5411" t="s">
        <v>8</v>
      </c>
      <c r="G5411" t="s">
        <v>27</v>
      </c>
      <c r="H5411">
        <v>2008</v>
      </c>
      <c r="I5411">
        <v>2179</v>
      </c>
      <c r="J5411" t="s">
        <v>10</v>
      </c>
      <c r="K5411" t="str">
        <f>IF(AND(I5411&gt;600,I5411&lt;=1000),"600-1000CC",IF(AND(I5411&gt;1000,I5411&lt;=2000),"1000-2000CC",IF(AND(I5411&gt;2000,I5411&lt;=3000),"2000-3000CC",IF(AND(I5411&gt;3000,I5411&lt;=4000),"3000-4000CC",IF(AND(I5411&gt;4000,I5411&lt;=5000),"4000-5000CC",IF(AND(I5411&gt;5000,I5411&lt;=6000),"&gt;5000CC"))))))</f>
        <v>2000-3000CC</v>
      </c>
    </row>
    <row r="5412" spans="1:11" x14ac:dyDescent="0.3">
      <c r="A5412">
        <v>2431</v>
      </c>
      <c r="B5412" t="s">
        <v>302</v>
      </c>
      <c r="C5412" s="10">
        <f>94058/100000</f>
        <v>0.94057999999999997</v>
      </c>
      <c r="D5412" s="3">
        <v>84278</v>
      </c>
      <c r="E5412" t="s">
        <v>12</v>
      </c>
      <c r="F5412" t="s">
        <v>8</v>
      </c>
      <c r="G5412" t="s">
        <v>27</v>
      </c>
      <c r="H5412">
        <v>2008</v>
      </c>
      <c r="I5412">
        <v>1498</v>
      </c>
      <c r="J5412" t="s">
        <v>10</v>
      </c>
      <c r="K5412" t="str">
        <f>IF(AND(I5412&gt;600,I5412&lt;=1000),"600-1000CC",IF(AND(I5412&gt;1000,I5412&lt;=2000),"1000-2000CC",IF(AND(I5412&gt;2000,I5412&lt;=3000),"2000-3000CC",IF(AND(I5412&gt;3000,I5412&lt;=4000),"3000-4000CC",IF(AND(I5412&gt;4000,I5412&lt;=5000),"4000-5000CC",IF(AND(I5412&gt;5000,I5412&lt;=6000),"&gt;5000CC"))))))</f>
        <v>1000-2000CC</v>
      </c>
    </row>
    <row r="5413" spans="1:11" x14ac:dyDescent="0.3">
      <c r="A5413">
        <v>4609</v>
      </c>
      <c r="B5413" t="s">
        <v>216</v>
      </c>
      <c r="C5413" s="10">
        <f>90698/100000</f>
        <v>0.90698000000000001</v>
      </c>
      <c r="D5413" s="3">
        <v>85191</v>
      </c>
      <c r="E5413" t="s">
        <v>12</v>
      </c>
      <c r="F5413" t="s">
        <v>8</v>
      </c>
      <c r="G5413" t="s">
        <v>75</v>
      </c>
      <c r="H5413">
        <v>2008</v>
      </c>
      <c r="I5413">
        <v>1120</v>
      </c>
      <c r="J5413" t="s">
        <v>10</v>
      </c>
      <c r="K5413" t="str">
        <f>IF(AND(I5413&gt;600,I5413&lt;=1000),"600-1000CC",IF(AND(I5413&gt;1000,I5413&lt;=2000),"1000-2000CC",IF(AND(I5413&gt;2000,I5413&lt;=3000),"2000-3000CC",IF(AND(I5413&gt;3000,I5413&lt;=4000),"3000-4000CC",IF(AND(I5413&gt;4000,I5413&lt;=5000),"4000-5000CC",IF(AND(I5413&gt;5000,I5413&lt;=6000),"&gt;5000CC"))))))</f>
        <v>1000-2000CC</v>
      </c>
    </row>
    <row r="5414" spans="1:11" x14ac:dyDescent="0.3">
      <c r="A5414">
        <v>3436</v>
      </c>
      <c r="B5414" t="s">
        <v>1201</v>
      </c>
      <c r="C5414" s="10">
        <f>90316/100000</f>
        <v>0.90315999999999996</v>
      </c>
      <c r="D5414" s="3">
        <v>48863</v>
      </c>
      <c r="E5414" t="s">
        <v>12</v>
      </c>
      <c r="F5414" t="s">
        <v>8</v>
      </c>
      <c r="G5414" t="s">
        <v>9</v>
      </c>
      <c r="H5414">
        <v>2010</v>
      </c>
      <c r="I5414">
        <v>1364</v>
      </c>
      <c r="J5414" t="s">
        <v>10</v>
      </c>
      <c r="K5414" t="str">
        <f>IF(AND(I5414&gt;600,I5414&lt;=1000),"600-1000CC",IF(AND(I5414&gt;1000,I5414&lt;=2000),"1000-2000CC",IF(AND(I5414&gt;2000,I5414&lt;=3000),"2000-3000CC",IF(AND(I5414&gt;3000,I5414&lt;=4000),"3000-4000CC",IF(AND(I5414&gt;4000,I5414&lt;=5000),"4000-5000CC",IF(AND(I5414&gt;5000,I5414&lt;=6000),"&gt;5000CC"))))))</f>
        <v>1000-2000CC</v>
      </c>
    </row>
    <row r="5415" spans="1:11" x14ac:dyDescent="0.3">
      <c r="A5415">
        <v>2725</v>
      </c>
      <c r="B5415" t="s">
        <v>1327</v>
      </c>
      <c r="C5415" s="10">
        <f>90174/100000</f>
        <v>0.90173999999999999</v>
      </c>
      <c r="D5415" s="3">
        <v>90147</v>
      </c>
      <c r="E5415" t="s">
        <v>12</v>
      </c>
      <c r="F5415" t="s">
        <v>8</v>
      </c>
      <c r="G5415" t="s">
        <v>9</v>
      </c>
      <c r="H5415">
        <v>2008</v>
      </c>
      <c r="I5415">
        <v>1197</v>
      </c>
      <c r="J5415" t="s">
        <v>10</v>
      </c>
      <c r="K5415" t="str">
        <f>IF(AND(I5415&gt;600,I5415&lt;=1000),"600-1000CC",IF(AND(I5415&gt;1000,I5415&lt;=2000),"1000-2000CC",IF(AND(I5415&gt;2000,I5415&lt;=3000),"2000-3000CC",IF(AND(I5415&gt;3000,I5415&lt;=4000),"3000-4000CC",IF(AND(I5415&gt;4000,I5415&lt;=5000),"4000-5000CC",IF(AND(I5415&gt;5000,I5415&lt;=6000),"&gt;5000CC"))))))</f>
        <v>1000-2000CC</v>
      </c>
    </row>
    <row r="5416" spans="1:11" x14ac:dyDescent="0.3">
      <c r="A5416">
        <v>734</v>
      </c>
      <c r="B5416" t="s">
        <v>470</v>
      </c>
      <c r="C5416" s="10">
        <f>90000/100000</f>
        <v>0.9</v>
      </c>
      <c r="D5416" s="3">
        <v>80000</v>
      </c>
      <c r="E5416" t="s">
        <v>12</v>
      </c>
      <c r="F5416" t="s">
        <v>8</v>
      </c>
      <c r="G5416" t="s">
        <v>27</v>
      </c>
      <c r="H5416">
        <v>2008</v>
      </c>
      <c r="I5416">
        <v>2993</v>
      </c>
      <c r="J5416" t="s">
        <v>10</v>
      </c>
      <c r="K5416" t="str">
        <f>IF(AND(I5416&gt;600,I5416&lt;=1000),"600-1000CC",IF(AND(I5416&gt;1000,I5416&lt;=2000),"1000-2000CC",IF(AND(I5416&gt;2000,I5416&lt;=3000),"2000-3000CC",IF(AND(I5416&gt;3000,I5416&lt;=4000),"3000-4000CC",IF(AND(I5416&gt;4000,I5416&lt;=5000),"4000-5000CC",IF(AND(I5416&gt;5000,I5416&lt;=6000),"&gt;5000CC"))))))</f>
        <v>2000-3000CC</v>
      </c>
    </row>
    <row r="5417" spans="1:11" x14ac:dyDescent="0.3">
      <c r="A5417">
        <v>1413</v>
      </c>
      <c r="B5417" t="s">
        <v>886</v>
      </c>
      <c r="C5417" s="10">
        <f>90000/100000</f>
        <v>0.9</v>
      </c>
      <c r="D5417" s="3">
        <v>78000</v>
      </c>
      <c r="E5417" t="s">
        <v>12</v>
      </c>
      <c r="F5417" t="s">
        <v>8</v>
      </c>
      <c r="G5417" t="s">
        <v>27</v>
      </c>
      <c r="H5417">
        <v>2009</v>
      </c>
      <c r="I5417">
        <v>1248</v>
      </c>
      <c r="J5417" t="s">
        <v>61</v>
      </c>
      <c r="K5417" t="str">
        <f>IF(AND(I5417&gt;600,I5417&lt;=1000),"600-1000CC",IF(AND(I5417&gt;1000,I5417&lt;=2000),"1000-2000CC",IF(AND(I5417&gt;2000,I5417&lt;=3000),"2000-3000CC",IF(AND(I5417&gt;3000,I5417&lt;=4000),"3000-4000CC",IF(AND(I5417&gt;4000,I5417&lt;=5000),"4000-5000CC",IF(AND(I5417&gt;5000,I5417&lt;=6000),"&gt;5000CC"))))))</f>
        <v>1000-2000CC</v>
      </c>
    </row>
    <row r="5418" spans="1:11" x14ac:dyDescent="0.3">
      <c r="A5418">
        <v>2047</v>
      </c>
      <c r="B5418" t="s">
        <v>1088</v>
      </c>
      <c r="C5418" s="10">
        <f>90000/100000</f>
        <v>0.9</v>
      </c>
      <c r="D5418" s="3">
        <v>60000</v>
      </c>
      <c r="E5418" t="s">
        <v>372</v>
      </c>
      <c r="F5418" t="s">
        <v>8</v>
      </c>
      <c r="G5418" t="s">
        <v>27</v>
      </c>
      <c r="H5418">
        <v>2009</v>
      </c>
      <c r="I5418">
        <v>1196</v>
      </c>
      <c r="J5418" t="s">
        <v>289</v>
      </c>
      <c r="K5418" t="str">
        <f>IF(AND(I5418&gt;600,I5418&lt;=1000),"600-1000CC",IF(AND(I5418&gt;1000,I5418&lt;=2000),"1000-2000CC",IF(AND(I5418&gt;2000,I5418&lt;=3000),"2000-3000CC",IF(AND(I5418&gt;3000,I5418&lt;=4000),"3000-4000CC",IF(AND(I5418&gt;4000,I5418&lt;=5000),"4000-5000CC",IF(AND(I5418&gt;5000,I5418&lt;=6000),"&gt;5000CC"))))))</f>
        <v>1000-2000CC</v>
      </c>
    </row>
    <row r="5419" spans="1:11" x14ac:dyDescent="0.3">
      <c r="A5419">
        <v>2649</v>
      </c>
      <c r="B5419" t="s">
        <v>1305</v>
      </c>
      <c r="C5419" s="10">
        <f>90000/100000</f>
        <v>0.9</v>
      </c>
      <c r="D5419" s="3">
        <v>78527</v>
      </c>
      <c r="E5419" t="s">
        <v>12</v>
      </c>
      <c r="F5419" t="s">
        <v>8</v>
      </c>
      <c r="G5419" t="s">
        <v>9</v>
      </c>
      <c r="H5419">
        <v>2004</v>
      </c>
      <c r="I5419">
        <v>1197</v>
      </c>
      <c r="J5419" t="s">
        <v>10</v>
      </c>
      <c r="K5419" t="str">
        <f>IF(AND(I5419&gt;600,I5419&lt;=1000),"600-1000CC",IF(AND(I5419&gt;1000,I5419&lt;=2000),"1000-2000CC",IF(AND(I5419&gt;2000,I5419&lt;=3000),"2000-3000CC",IF(AND(I5419&gt;3000,I5419&lt;=4000),"3000-4000CC",IF(AND(I5419&gt;4000,I5419&lt;=5000),"4000-5000CC",IF(AND(I5419&gt;5000,I5419&lt;=6000),"&gt;5000CC"))))))</f>
        <v>1000-2000CC</v>
      </c>
    </row>
    <row r="5420" spans="1:11" x14ac:dyDescent="0.3">
      <c r="A5420">
        <v>2900</v>
      </c>
      <c r="B5420" t="s">
        <v>167</v>
      </c>
      <c r="C5420" s="10">
        <f>90000/100000</f>
        <v>0.9</v>
      </c>
      <c r="D5420" s="3">
        <v>100000</v>
      </c>
      <c r="E5420" t="s">
        <v>12</v>
      </c>
      <c r="F5420" t="s">
        <v>8</v>
      </c>
      <c r="G5420" t="s">
        <v>9</v>
      </c>
      <c r="H5420">
        <v>2007</v>
      </c>
      <c r="I5420">
        <v>1248</v>
      </c>
      <c r="J5420" t="s">
        <v>10</v>
      </c>
      <c r="K5420" t="str">
        <f>IF(AND(I5420&gt;600,I5420&lt;=1000),"600-1000CC",IF(AND(I5420&gt;1000,I5420&lt;=2000),"1000-2000CC",IF(AND(I5420&gt;2000,I5420&lt;=3000),"2000-3000CC",IF(AND(I5420&gt;3000,I5420&lt;=4000),"3000-4000CC",IF(AND(I5420&gt;4000,I5420&lt;=5000),"4000-5000CC",IF(AND(I5420&gt;5000,I5420&lt;=6000),"&gt;5000CC"))))))</f>
        <v>1000-2000CC</v>
      </c>
    </row>
    <row r="5421" spans="1:11" x14ac:dyDescent="0.3">
      <c r="A5421">
        <v>3068</v>
      </c>
      <c r="B5421" t="s">
        <v>1426</v>
      </c>
      <c r="C5421" s="10">
        <f>90000/100000</f>
        <v>0.9</v>
      </c>
      <c r="D5421" s="3">
        <v>60000</v>
      </c>
      <c r="E5421" t="s">
        <v>12</v>
      </c>
      <c r="F5421" t="s">
        <v>13</v>
      </c>
      <c r="G5421" t="s">
        <v>244</v>
      </c>
      <c r="H5421">
        <v>2004</v>
      </c>
      <c r="I5421">
        <v>1197</v>
      </c>
      <c r="J5421" t="s">
        <v>127</v>
      </c>
      <c r="K5421" t="str">
        <f>IF(AND(I5421&gt;600,I5421&lt;=1000),"600-1000CC",IF(AND(I5421&gt;1000,I5421&lt;=2000),"1000-2000CC",IF(AND(I5421&gt;2000,I5421&lt;=3000),"2000-3000CC",IF(AND(I5421&gt;3000,I5421&lt;=4000),"3000-4000CC",IF(AND(I5421&gt;4000,I5421&lt;=5000),"4000-5000CC",IF(AND(I5421&gt;5000,I5421&lt;=6000),"&gt;5000CC"))))))</f>
        <v>1000-2000CC</v>
      </c>
    </row>
    <row r="5422" spans="1:11" x14ac:dyDescent="0.3">
      <c r="A5422">
        <v>3682</v>
      </c>
      <c r="B5422" t="s">
        <v>1587</v>
      </c>
      <c r="C5422" s="10">
        <f>90000/100000</f>
        <v>0.9</v>
      </c>
      <c r="D5422" s="3">
        <v>70000</v>
      </c>
      <c r="E5422" t="s">
        <v>12</v>
      </c>
      <c r="F5422" t="s">
        <v>8</v>
      </c>
      <c r="G5422" t="s">
        <v>75</v>
      </c>
      <c r="H5422">
        <v>2006</v>
      </c>
      <c r="I5422">
        <v>1199</v>
      </c>
      <c r="J5422" t="s">
        <v>61</v>
      </c>
      <c r="K5422" t="str">
        <f>IF(AND(I5422&gt;600,I5422&lt;=1000),"600-1000CC",IF(AND(I5422&gt;1000,I5422&lt;=2000),"1000-2000CC",IF(AND(I5422&gt;2000,I5422&lt;=3000),"2000-3000CC",IF(AND(I5422&gt;3000,I5422&lt;=4000),"3000-4000CC",IF(AND(I5422&gt;4000,I5422&lt;=5000),"4000-5000CC",IF(AND(I5422&gt;5000,I5422&lt;=6000),"&gt;5000CC"))))))</f>
        <v>1000-2000CC</v>
      </c>
    </row>
    <row r="5423" spans="1:11" x14ac:dyDescent="0.3">
      <c r="A5423">
        <v>934</v>
      </c>
      <c r="B5423" t="s">
        <v>687</v>
      </c>
      <c r="C5423" s="10">
        <f>89000/100000</f>
        <v>0.89</v>
      </c>
      <c r="D5423" s="3">
        <v>29081</v>
      </c>
      <c r="E5423" t="s">
        <v>12</v>
      </c>
      <c r="F5423" t="s">
        <v>8</v>
      </c>
      <c r="G5423" t="s">
        <v>75</v>
      </c>
      <c r="H5423">
        <v>2006</v>
      </c>
      <c r="I5423">
        <v>2179</v>
      </c>
      <c r="J5423" t="s">
        <v>10</v>
      </c>
      <c r="K5423" t="str">
        <f>IF(AND(I5423&gt;600,I5423&lt;=1000),"600-1000CC",IF(AND(I5423&gt;1000,I5423&lt;=2000),"1000-2000CC",IF(AND(I5423&gt;2000,I5423&lt;=3000),"2000-3000CC",IF(AND(I5423&gt;3000,I5423&lt;=4000),"3000-4000CC",IF(AND(I5423&gt;4000,I5423&lt;=5000),"4000-5000CC",IF(AND(I5423&gt;5000,I5423&lt;=6000),"&gt;5000CC"))))))</f>
        <v>2000-3000CC</v>
      </c>
    </row>
    <row r="5424" spans="1:11" x14ac:dyDescent="0.3">
      <c r="A5424">
        <v>2624</v>
      </c>
      <c r="B5424" t="s">
        <v>1212</v>
      </c>
      <c r="C5424" s="10">
        <f>89000/100000</f>
        <v>0.89</v>
      </c>
      <c r="D5424" s="3">
        <v>40000</v>
      </c>
      <c r="E5424" t="s">
        <v>7</v>
      </c>
      <c r="F5424" t="s">
        <v>8</v>
      </c>
      <c r="G5424" t="s">
        <v>9</v>
      </c>
      <c r="H5424">
        <v>2008</v>
      </c>
      <c r="I5424">
        <v>1197</v>
      </c>
      <c r="J5424" t="s">
        <v>10</v>
      </c>
      <c r="K5424" t="str">
        <f>IF(AND(I5424&gt;600,I5424&lt;=1000),"600-1000CC",IF(AND(I5424&gt;1000,I5424&lt;=2000),"1000-2000CC",IF(AND(I5424&gt;2000,I5424&lt;=3000),"2000-3000CC",IF(AND(I5424&gt;3000,I5424&lt;=4000),"3000-4000CC",IF(AND(I5424&gt;4000,I5424&lt;=5000),"4000-5000CC",IF(AND(I5424&gt;5000,I5424&lt;=6000),"&gt;5000CC"))))))</f>
        <v>1000-2000CC</v>
      </c>
    </row>
    <row r="5425" spans="1:11" x14ac:dyDescent="0.3">
      <c r="A5425">
        <v>2780</v>
      </c>
      <c r="B5425" t="s">
        <v>1346</v>
      </c>
      <c r="C5425" s="10">
        <f>87629/100000</f>
        <v>0.87629000000000001</v>
      </c>
      <c r="D5425" s="3">
        <v>5439</v>
      </c>
      <c r="E5425" t="s">
        <v>12</v>
      </c>
      <c r="F5425" t="s">
        <v>8</v>
      </c>
      <c r="G5425" t="s">
        <v>9</v>
      </c>
      <c r="H5425">
        <v>2009</v>
      </c>
      <c r="I5425">
        <v>796</v>
      </c>
      <c r="J5425" t="s">
        <v>10</v>
      </c>
      <c r="K5425" t="str">
        <f>IF(AND(I5425&gt;600,I5425&lt;=1000),"600-1000CC",IF(AND(I5425&gt;1000,I5425&lt;=2000),"1000-2000CC",IF(AND(I5425&gt;2000,I5425&lt;=3000),"2000-3000CC",IF(AND(I5425&gt;3000,I5425&lt;=4000),"3000-4000CC",IF(AND(I5425&gt;4000,I5425&lt;=5000),"4000-5000CC",IF(AND(I5425&gt;5000,I5425&lt;=6000),"&gt;5000CC"))))))</f>
        <v>600-1000CC</v>
      </c>
    </row>
    <row r="5426" spans="1:11" x14ac:dyDescent="0.3">
      <c r="A5426">
        <v>4559</v>
      </c>
      <c r="B5426" t="s">
        <v>761</v>
      </c>
      <c r="C5426" s="10">
        <f>87256/100000</f>
        <v>0.87256</v>
      </c>
      <c r="D5426" s="3">
        <v>80044</v>
      </c>
      <c r="E5426" t="s">
        <v>12</v>
      </c>
      <c r="F5426" t="s">
        <v>8</v>
      </c>
      <c r="G5426" t="s">
        <v>9</v>
      </c>
      <c r="H5426">
        <v>2009</v>
      </c>
      <c r="I5426">
        <v>1197</v>
      </c>
      <c r="J5426" t="s">
        <v>10</v>
      </c>
      <c r="K5426" t="str">
        <f>IF(AND(I5426&gt;600,I5426&lt;=1000),"600-1000CC",IF(AND(I5426&gt;1000,I5426&lt;=2000),"1000-2000CC",IF(AND(I5426&gt;2000,I5426&lt;=3000),"2000-3000CC",IF(AND(I5426&gt;3000,I5426&lt;=4000),"3000-4000CC",IF(AND(I5426&gt;4000,I5426&lt;=5000),"4000-5000CC",IF(AND(I5426&gt;5000,I5426&lt;=6000),"&gt;5000CC"))))))</f>
        <v>1000-2000CC</v>
      </c>
    </row>
    <row r="5427" spans="1:11" x14ac:dyDescent="0.3">
      <c r="A5427">
        <v>3751</v>
      </c>
      <c r="B5427" t="s">
        <v>1604</v>
      </c>
      <c r="C5427" s="10">
        <f>86608/100000</f>
        <v>0.86607999999999996</v>
      </c>
      <c r="D5427" s="3">
        <v>60375</v>
      </c>
      <c r="E5427" t="s">
        <v>12</v>
      </c>
      <c r="F5427" t="s">
        <v>8</v>
      </c>
      <c r="G5427" t="s">
        <v>9</v>
      </c>
      <c r="H5427">
        <v>2009</v>
      </c>
      <c r="I5427">
        <v>1197</v>
      </c>
      <c r="J5427" t="s">
        <v>289</v>
      </c>
      <c r="K5427" t="str">
        <f>IF(AND(I5427&gt;600,I5427&lt;=1000),"600-1000CC",IF(AND(I5427&gt;1000,I5427&lt;=2000),"1000-2000CC",IF(AND(I5427&gt;2000,I5427&lt;=3000),"2000-3000CC",IF(AND(I5427&gt;3000,I5427&lt;=4000),"3000-4000CC",IF(AND(I5427&gt;4000,I5427&lt;=5000),"4000-5000CC",IF(AND(I5427&gt;5000,I5427&lt;=6000),"&gt;5000CC"))))))</f>
        <v>1000-2000CC</v>
      </c>
    </row>
    <row r="5428" spans="1:11" x14ac:dyDescent="0.3">
      <c r="A5428">
        <v>1051</v>
      </c>
      <c r="B5428" t="s">
        <v>756</v>
      </c>
      <c r="C5428" s="10">
        <f>86503/100000</f>
        <v>0.86502999999999997</v>
      </c>
      <c r="D5428" s="3">
        <v>50789</v>
      </c>
      <c r="E5428" t="s">
        <v>12</v>
      </c>
      <c r="F5428" t="s">
        <v>8</v>
      </c>
      <c r="G5428" t="s">
        <v>27</v>
      </c>
      <c r="H5428">
        <v>2014</v>
      </c>
      <c r="I5428">
        <v>1497</v>
      </c>
      <c r="J5428" t="s">
        <v>10</v>
      </c>
      <c r="K5428" t="str">
        <f>IF(AND(I5428&gt;600,I5428&lt;=1000),"600-1000CC",IF(AND(I5428&gt;1000,I5428&lt;=2000),"1000-2000CC",IF(AND(I5428&gt;2000,I5428&lt;=3000),"2000-3000CC",IF(AND(I5428&gt;3000,I5428&lt;=4000),"3000-4000CC",IF(AND(I5428&gt;4000,I5428&lt;=5000),"4000-5000CC",IF(AND(I5428&gt;5000,I5428&lt;=6000),"&gt;5000CC"))))))</f>
        <v>1000-2000CC</v>
      </c>
    </row>
    <row r="5429" spans="1:11" x14ac:dyDescent="0.3">
      <c r="A5429">
        <v>1178</v>
      </c>
      <c r="B5429" t="s">
        <v>756</v>
      </c>
      <c r="C5429" s="10">
        <f>85671/100000</f>
        <v>0.85670999999999997</v>
      </c>
      <c r="D5429" s="3">
        <v>59290</v>
      </c>
      <c r="E5429" t="s">
        <v>12</v>
      </c>
      <c r="F5429" t="s">
        <v>8</v>
      </c>
      <c r="G5429" t="s">
        <v>244</v>
      </c>
      <c r="H5429">
        <v>2015</v>
      </c>
      <c r="I5429">
        <v>2993</v>
      </c>
      <c r="J5429" t="s">
        <v>10</v>
      </c>
      <c r="K5429" t="str">
        <f>IF(AND(I5429&gt;600,I5429&lt;=1000),"600-1000CC",IF(AND(I5429&gt;1000,I5429&lt;=2000),"1000-2000CC",IF(AND(I5429&gt;2000,I5429&lt;=3000),"2000-3000CC",IF(AND(I5429&gt;3000,I5429&lt;=4000),"3000-4000CC",IF(AND(I5429&gt;4000,I5429&lt;=5000),"4000-5000CC",IF(AND(I5429&gt;5000,I5429&lt;=6000),"&gt;5000CC"))))))</f>
        <v>2000-3000CC</v>
      </c>
    </row>
    <row r="5430" spans="1:11" x14ac:dyDescent="0.3">
      <c r="A5430">
        <v>1491</v>
      </c>
      <c r="B5430" t="s">
        <v>756</v>
      </c>
      <c r="C5430" s="10">
        <f>85671/100000</f>
        <v>0.85670999999999997</v>
      </c>
      <c r="D5430" s="3">
        <v>59290</v>
      </c>
      <c r="E5430" t="s">
        <v>12</v>
      </c>
      <c r="F5430" t="s">
        <v>8</v>
      </c>
      <c r="G5430" t="s">
        <v>244</v>
      </c>
      <c r="H5430">
        <v>2015</v>
      </c>
      <c r="I5430">
        <v>1196</v>
      </c>
      <c r="J5430" t="s">
        <v>10</v>
      </c>
      <c r="K5430" t="str">
        <f>IF(AND(I5430&gt;600,I5430&lt;=1000),"600-1000CC",IF(AND(I5430&gt;1000,I5430&lt;=2000),"1000-2000CC",IF(AND(I5430&gt;2000,I5430&lt;=3000),"2000-3000CC",IF(AND(I5430&gt;3000,I5430&lt;=4000),"3000-4000CC",IF(AND(I5430&gt;4000,I5430&lt;=5000),"4000-5000CC",IF(AND(I5430&gt;5000,I5430&lt;=6000),"&gt;5000CC"))))))</f>
        <v>1000-2000CC</v>
      </c>
    </row>
    <row r="5431" spans="1:11" x14ac:dyDescent="0.3">
      <c r="A5431">
        <v>2048</v>
      </c>
      <c r="B5431" t="s">
        <v>1088</v>
      </c>
      <c r="C5431" s="10">
        <f>85000/100000</f>
        <v>0.85</v>
      </c>
      <c r="D5431" s="3">
        <v>60000</v>
      </c>
      <c r="E5431" t="s">
        <v>372</v>
      </c>
      <c r="F5431" t="s">
        <v>8</v>
      </c>
      <c r="G5431" t="s">
        <v>27</v>
      </c>
      <c r="H5431">
        <v>2009</v>
      </c>
      <c r="I5431">
        <v>2494</v>
      </c>
      <c r="J5431" t="s">
        <v>10</v>
      </c>
      <c r="K5431" t="str">
        <f>IF(AND(I5431&gt;600,I5431&lt;=1000),"600-1000CC",IF(AND(I5431&gt;1000,I5431&lt;=2000),"1000-2000CC",IF(AND(I5431&gt;2000,I5431&lt;=3000),"2000-3000CC",IF(AND(I5431&gt;3000,I5431&lt;=4000),"3000-4000CC",IF(AND(I5431&gt;4000,I5431&lt;=5000),"4000-5000CC",IF(AND(I5431&gt;5000,I5431&lt;=6000),"&gt;5000CC"))))))</f>
        <v>2000-3000CC</v>
      </c>
    </row>
    <row r="5432" spans="1:11" x14ac:dyDescent="0.3">
      <c r="A5432">
        <v>2537</v>
      </c>
      <c r="B5432" t="s">
        <v>470</v>
      </c>
      <c r="C5432" s="10">
        <f>85000/100000</f>
        <v>0.85</v>
      </c>
      <c r="D5432" s="3">
        <v>40000</v>
      </c>
      <c r="E5432" t="s">
        <v>12</v>
      </c>
      <c r="F5432" t="s">
        <v>8</v>
      </c>
      <c r="G5432" t="s">
        <v>75</v>
      </c>
      <c r="H5432">
        <v>2008</v>
      </c>
      <c r="I5432">
        <v>1199</v>
      </c>
      <c r="J5432" t="s">
        <v>10</v>
      </c>
      <c r="K5432" t="str">
        <f>IF(AND(I5432&gt;600,I5432&lt;=1000),"600-1000CC",IF(AND(I5432&gt;1000,I5432&lt;=2000),"1000-2000CC",IF(AND(I5432&gt;2000,I5432&lt;=3000),"2000-3000CC",IF(AND(I5432&gt;3000,I5432&lt;=4000),"3000-4000CC",IF(AND(I5432&gt;4000,I5432&lt;=5000),"4000-5000CC",IF(AND(I5432&gt;5000,I5432&lt;=6000),"&gt;5000CC"))))))</f>
        <v>1000-2000CC</v>
      </c>
    </row>
    <row r="5433" spans="1:11" x14ac:dyDescent="0.3">
      <c r="A5433">
        <v>2812</v>
      </c>
      <c r="B5433" t="s">
        <v>621</v>
      </c>
      <c r="C5433" s="10">
        <f>85000/100000</f>
        <v>0.85</v>
      </c>
      <c r="D5433" s="3">
        <v>80000</v>
      </c>
      <c r="E5433" t="s">
        <v>12</v>
      </c>
      <c r="F5433" t="s">
        <v>8</v>
      </c>
      <c r="G5433" t="s">
        <v>27</v>
      </c>
      <c r="H5433">
        <v>2007</v>
      </c>
      <c r="I5433">
        <v>1120</v>
      </c>
      <c r="J5433" t="s">
        <v>127</v>
      </c>
      <c r="K5433" t="str">
        <f>IF(AND(I5433&gt;600,I5433&lt;=1000),"600-1000CC",IF(AND(I5433&gt;1000,I5433&lt;=2000),"1000-2000CC",IF(AND(I5433&gt;2000,I5433&lt;=3000),"2000-3000CC",IF(AND(I5433&gt;3000,I5433&lt;=4000),"3000-4000CC",IF(AND(I5433&gt;4000,I5433&lt;=5000),"4000-5000CC",IF(AND(I5433&gt;5000,I5433&lt;=6000),"&gt;5000CC"))))))</f>
        <v>1000-2000CC</v>
      </c>
    </row>
    <row r="5434" spans="1:11" x14ac:dyDescent="0.3">
      <c r="A5434">
        <v>2820</v>
      </c>
      <c r="B5434" t="s">
        <v>698</v>
      </c>
      <c r="C5434" s="10">
        <f>85000/100000</f>
        <v>0.85</v>
      </c>
      <c r="D5434" s="3">
        <v>50000</v>
      </c>
      <c r="E5434" t="s">
        <v>12</v>
      </c>
      <c r="F5434" t="s">
        <v>8</v>
      </c>
      <c r="G5434" t="s">
        <v>27</v>
      </c>
      <c r="H5434">
        <v>2012</v>
      </c>
      <c r="I5434">
        <v>1497</v>
      </c>
      <c r="J5434" t="s">
        <v>10</v>
      </c>
      <c r="K5434" t="str">
        <f>IF(AND(I5434&gt;600,I5434&lt;=1000),"600-1000CC",IF(AND(I5434&gt;1000,I5434&lt;=2000),"1000-2000CC",IF(AND(I5434&gt;2000,I5434&lt;=3000),"2000-3000CC",IF(AND(I5434&gt;3000,I5434&lt;=4000),"3000-4000CC",IF(AND(I5434&gt;4000,I5434&lt;=5000),"4000-5000CC",IF(AND(I5434&gt;5000,I5434&lt;=6000),"&gt;5000CC"))))))</f>
        <v>1000-2000CC</v>
      </c>
    </row>
    <row r="5435" spans="1:11" x14ac:dyDescent="0.3">
      <c r="A5435">
        <v>3592</v>
      </c>
      <c r="B5435" t="s">
        <v>216</v>
      </c>
      <c r="C5435" s="10">
        <f>85000/100000</f>
        <v>0.85</v>
      </c>
      <c r="D5435" s="3">
        <v>80000</v>
      </c>
      <c r="E5435" t="s">
        <v>12</v>
      </c>
      <c r="F5435" t="s">
        <v>8</v>
      </c>
      <c r="G5435" t="s">
        <v>9</v>
      </c>
      <c r="H5435">
        <v>2008</v>
      </c>
      <c r="I5435">
        <v>1248</v>
      </c>
      <c r="J5435" t="s">
        <v>10</v>
      </c>
      <c r="K5435" t="str">
        <f>IF(AND(I5435&gt;600,I5435&lt;=1000),"600-1000CC",IF(AND(I5435&gt;1000,I5435&lt;=2000),"1000-2000CC",IF(AND(I5435&gt;2000,I5435&lt;=3000),"2000-3000CC",IF(AND(I5435&gt;3000,I5435&lt;=4000),"3000-4000CC",IF(AND(I5435&gt;4000,I5435&lt;=5000),"4000-5000CC",IF(AND(I5435&gt;5000,I5435&lt;=6000),"&gt;5000CC"))))))</f>
        <v>1000-2000CC</v>
      </c>
    </row>
    <row r="5436" spans="1:11" x14ac:dyDescent="0.3">
      <c r="A5436">
        <v>3819</v>
      </c>
      <c r="B5436" t="s">
        <v>470</v>
      </c>
      <c r="C5436" s="10">
        <f>85000/100000</f>
        <v>0.85</v>
      </c>
      <c r="D5436" s="3">
        <v>80000</v>
      </c>
      <c r="E5436" t="s">
        <v>12</v>
      </c>
      <c r="F5436" t="s">
        <v>8</v>
      </c>
      <c r="G5436" t="s">
        <v>9</v>
      </c>
      <c r="H5436">
        <v>2008</v>
      </c>
      <c r="I5436">
        <v>1197</v>
      </c>
      <c r="J5436" t="s">
        <v>10</v>
      </c>
      <c r="K5436" t="str">
        <f>IF(AND(I5436&gt;600,I5436&lt;=1000),"600-1000CC",IF(AND(I5436&gt;1000,I5436&lt;=2000),"1000-2000CC",IF(AND(I5436&gt;2000,I5436&lt;=3000),"2000-3000CC",IF(AND(I5436&gt;3000,I5436&lt;=4000),"3000-4000CC",IF(AND(I5436&gt;4000,I5436&lt;=5000),"4000-5000CC",IF(AND(I5436&gt;5000,I5436&lt;=6000),"&gt;5000CC"))))))</f>
        <v>1000-2000CC</v>
      </c>
    </row>
    <row r="5437" spans="1:11" x14ac:dyDescent="0.3">
      <c r="A5437">
        <v>342</v>
      </c>
      <c r="B5437" t="s">
        <v>302</v>
      </c>
      <c r="C5437" s="10">
        <f>84778/100000</f>
        <v>0.84777999999999998</v>
      </c>
      <c r="D5437" s="3">
        <v>70229</v>
      </c>
      <c r="E5437" t="s">
        <v>12</v>
      </c>
      <c r="F5437" t="s">
        <v>8</v>
      </c>
      <c r="G5437" t="s">
        <v>244</v>
      </c>
      <c r="H5437">
        <v>2008</v>
      </c>
      <c r="I5437">
        <v>796</v>
      </c>
      <c r="J5437" t="s">
        <v>10</v>
      </c>
      <c r="K5437" t="str">
        <f>IF(AND(I5437&gt;600,I5437&lt;=1000),"600-1000CC",IF(AND(I5437&gt;1000,I5437&lt;=2000),"1000-2000CC",IF(AND(I5437&gt;2000,I5437&lt;=3000),"2000-3000CC",IF(AND(I5437&gt;3000,I5437&lt;=4000),"3000-4000CC",IF(AND(I5437&gt;4000,I5437&lt;=5000),"4000-5000CC",IF(AND(I5437&gt;5000,I5437&lt;=6000),"&gt;5000CC"))))))</f>
        <v>600-1000CC</v>
      </c>
    </row>
    <row r="5438" spans="1:11" x14ac:dyDescent="0.3">
      <c r="A5438">
        <v>1078</v>
      </c>
      <c r="B5438" t="s">
        <v>772</v>
      </c>
      <c r="C5438" s="7">
        <f>84637/100000</f>
        <v>0.84636999999999996</v>
      </c>
      <c r="D5438" s="3">
        <v>97767</v>
      </c>
      <c r="E5438" t="s">
        <v>12</v>
      </c>
      <c r="F5438" t="s">
        <v>8</v>
      </c>
      <c r="G5438" t="s">
        <v>393</v>
      </c>
      <c r="H5438">
        <v>2005</v>
      </c>
      <c r="I5438">
        <v>1198</v>
      </c>
      <c r="J5438" t="s">
        <v>10</v>
      </c>
      <c r="K5438" t="str">
        <f>IF(AND(I5438&gt;600,I5438&lt;=1000),"600-1000CC",IF(AND(I5438&gt;1000,I5438&lt;=2000),"1000-2000CC",IF(AND(I5438&gt;2000,I5438&lt;=3000),"2000-3000CC",IF(AND(I5438&gt;3000,I5438&lt;=4000),"3000-4000CC",IF(AND(I5438&gt;4000,I5438&lt;=5000),"4000-5000CC",IF(AND(I5438&gt;5000,I5438&lt;=6000),"&gt;5000CC"))))))</f>
        <v>1000-2000CC</v>
      </c>
    </row>
    <row r="5439" spans="1:11" x14ac:dyDescent="0.3">
      <c r="A5439">
        <v>4690</v>
      </c>
      <c r="B5439" t="s">
        <v>1795</v>
      </c>
      <c r="C5439" s="10">
        <f>84602/100000</f>
        <v>0.84601999999999999</v>
      </c>
      <c r="D5439" s="3">
        <v>273257</v>
      </c>
      <c r="E5439" t="s">
        <v>7</v>
      </c>
      <c r="F5439" t="s">
        <v>8</v>
      </c>
      <c r="G5439" t="s">
        <v>244</v>
      </c>
      <c r="H5439">
        <v>2011</v>
      </c>
      <c r="I5439">
        <v>1086</v>
      </c>
      <c r="J5439" t="s">
        <v>10</v>
      </c>
      <c r="K5439" t="str">
        <f>IF(AND(I5439&gt;600,I5439&lt;=1000),"600-1000CC",IF(AND(I5439&gt;1000,I5439&lt;=2000),"1000-2000CC",IF(AND(I5439&gt;2000,I5439&lt;=3000),"2000-3000CC",IF(AND(I5439&gt;3000,I5439&lt;=4000),"3000-4000CC",IF(AND(I5439&gt;4000,I5439&lt;=5000),"4000-5000CC",IF(AND(I5439&gt;5000,I5439&lt;=6000),"&gt;5000CC"))))))</f>
        <v>1000-2000CC</v>
      </c>
    </row>
    <row r="5440" spans="1:11" x14ac:dyDescent="0.3">
      <c r="A5440">
        <v>3076</v>
      </c>
      <c r="B5440" t="s">
        <v>1429</v>
      </c>
      <c r="C5440" s="10">
        <f>84000/100000</f>
        <v>0.84</v>
      </c>
      <c r="D5440" s="3">
        <v>29000</v>
      </c>
      <c r="E5440" t="s">
        <v>12</v>
      </c>
      <c r="F5440" t="s">
        <v>8</v>
      </c>
      <c r="G5440" t="s">
        <v>9</v>
      </c>
      <c r="H5440">
        <v>2002</v>
      </c>
      <c r="I5440">
        <v>1197</v>
      </c>
      <c r="J5440" t="s">
        <v>61</v>
      </c>
      <c r="K5440" t="str">
        <f>IF(AND(I5440&gt;600,I5440&lt;=1000),"600-1000CC",IF(AND(I5440&gt;1000,I5440&lt;=2000),"1000-2000CC",IF(AND(I5440&gt;2000,I5440&lt;=3000),"2000-3000CC",IF(AND(I5440&gt;3000,I5440&lt;=4000),"3000-4000CC",IF(AND(I5440&gt;4000,I5440&lt;=5000),"4000-5000CC",IF(AND(I5440&gt;5000,I5440&lt;=6000),"&gt;5000CC"))))))</f>
        <v>1000-2000CC</v>
      </c>
    </row>
    <row r="5441" spans="1:11" x14ac:dyDescent="0.3">
      <c r="A5441">
        <v>5050</v>
      </c>
      <c r="B5441" t="s">
        <v>216</v>
      </c>
      <c r="C5441" s="10">
        <f>82642/100000</f>
        <v>0.82642000000000004</v>
      </c>
      <c r="D5441" s="3">
        <v>166155</v>
      </c>
      <c r="E5441" t="s">
        <v>12</v>
      </c>
      <c r="F5441" t="s">
        <v>8</v>
      </c>
      <c r="G5441" t="s">
        <v>27</v>
      </c>
      <c r="H5441">
        <v>2008</v>
      </c>
      <c r="I5441">
        <v>1461</v>
      </c>
      <c r="J5441" t="s">
        <v>10</v>
      </c>
      <c r="K5441" t="str">
        <f>IF(AND(I5441&gt;600,I5441&lt;=1000),"600-1000CC",IF(AND(I5441&gt;1000,I5441&lt;=2000),"1000-2000CC",IF(AND(I5441&gt;2000,I5441&lt;=3000),"2000-3000CC",IF(AND(I5441&gt;3000,I5441&lt;=4000),"3000-4000CC",IF(AND(I5441&gt;4000,I5441&lt;=5000),"4000-5000CC",IF(AND(I5441&gt;5000,I5441&lt;=6000),"&gt;5000CC"))))))</f>
        <v>1000-2000CC</v>
      </c>
    </row>
    <row r="5442" spans="1:11" x14ac:dyDescent="0.3">
      <c r="A5442">
        <v>1060</v>
      </c>
      <c r="B5442" t="s">
        <v>761</v>
      </c>
      <c r="C5442" s="10">
        <f>80902/100000</f>
        <v>0.80901999999999996</v>
      </c>
      <c r="D5442" s="3">
        <v>61127</v>
      </c>
      <c r="E5442" t="s">
        <v>12</v>
      </c>
      <c r="F5442" t="s">
        <v>8</v>
      </c>
      <c r="G5442" t="s">
        <v>27</v>
      </c>
      <c r="H5442">
        <v>2008</v>
      </c>
      <c r="I5442">
        <v>1197</v>
      </c>
      <c r="J5442" t="s">
        <v>10</v>
      </c>
      <c r="K5442" t="str">
        <f>IF(AND(I5442&gt;600,I5442&lt;=1000),"600-1000CC",IF(AND(I5442&gt;1000,I5442&lt;=2000),"1000-2000CC",IF(AND(I5442&gt;2000,I5442&lt;=3000),"2000-3000CC",IF(AND(I5442&gt;3000,I5442&lt;=4000),"3000-4000CC",IF(AND(I5442&gt;4000,I5442&lt;=5000),"4000-5000CC",IF(AND(I5442&gt;5000,I5442&lt;=6000),"&gt;5000CC"))))))</f>
        <v>1000-2000CC</v>
      </c>
    </row>
    <row r="5443" spans="1:11" x14ac:dyDescent="0.3">
      <c r="A5443">
        <v>2103</v>
      </c>
      <c r="B5443" t="s">
        <v>1111</v>
      </c>
      <c r="C5443" s="10">
        <f>80000/100000</f>
        <v>0.8</v>
      </c>
      <c r="D5443" s="3">
        <v>75000</v>
      </c>
      <c r="E5443" t="s">
        <v>12</v>
      </c>
      <c r="F5443" t="s">
        <v>8</v>
      </c>
      <c r="G5443" t="s">
        <v>9</v>
      </c>
      <c r="H5443">
        <v>2004</v>
      </c>
      <c r="I5443">
        <v>2354</v>
      </c>
      <c r="J5443" t="s">
        <v>10</v>
      </c>
      <c r="K5443" t="str">
        <f>IF(AND(I5443&gt;600,I5443&lt;=1000),"600-1000CC",IF(AND(I5443&gt;1000,I5443&lt;=2000),"1000-2000CC",IF(AND(I5443&gt;2000,I5443&lt;=3000),"2000-3000CC",IF(AND(I5443&gt;3000,I5443&lt;=4000),"3000-4000CC",IF(AND(I5443&gt;4000,I5443&lt;=5000),"4000-5000CC",IF(AND(I5443&gt;5000,I5443&lt;=6000),"&gt;5000CC"))))))</f>
        <v>2000-3000CC</v>
      </c>
    </row>
    <row r="5444" spans="1:11" x14ac:dyDescent="0.3">
      <c r="A5444">
        <v>2127</v>
      </c>
      <c r="B5444" t="s">
        <v>761</v>
      </c>
      <c r="C5444" s="10">
        <f>80000/100000</f>
        <v>0.8</v>
      </c>
      <c r="D5444" s="3">
        <v>107000</v>
      </c>
      <c r="E5444" t="s">
        <v>12</v>
      </c>
      <c r="F5444" t="s">
        <v>8</v>
      </c>
      <c r="G5444" t="s">
        <v>9</v>
      </c>
      <c r="H5444">
        <v>2005</v>
      </c>
      <c r="I5444">
        <v>998</v>
      </c>
      <c r="J5444" t="s">
        <v>10</v>
      </c>
      <c r="K5444" t="str">
        <f>IF(AND(I5444&gt;600,I5444&lt;=1000),"600-1000CC",IF(AND(I5444&gt;1000,I5444&lt;=2000),"1000-2000CC",IF(AND(I5444&gt;2000,I5444&lt;=3000),"2000-3000CC",IF(AND(I5444&gt;3000,I5444&lt;=4000),"3000-4000CC",IF(AND(I5444&gt;4000,I5444&lt;=5000),"4000-5000CC",IF(AND(I5444&gt;5000,I5444&lt;=6000),"&gt;5000CC"))))))</f>
        <v>600-1000CC</v>
      </c>
    </row>
    <row r="5445" spans="1:11" x14ac:dyDescent="0.3">
      <c r="A5445">
        <v>2336</v>
      </c>
      <c r="B5445" t="s">
        <v>696</v>
      </c>
      <c r="C5445" s="10">
        <f>80000/100000</f>
        <v>0.8</v>
      </c>
      <c r="D5445" s="3">
        <v>50000</v>
      </c>
      <c r="E5445" t="s">
        <v>12</v>
      </c>
      <c r="F5445" t="s">
        <v>8</v>
      </c>
      <c r="G5445" t="s">
        <v>75</v>
      </c>
      <c r="H5445">
        <v>2001</v>
      </c>
      <c r="I5445">
        <v>1968</v>
      </c>
      <c r="J5445" t="s">
        <v>61</v>
      </c>
      <c r="K5445" t="str">
        <f>IF(AND(I5445&gt;600,I5445&lt;=1000),"600-1000CC",IF(AND(I5445&gt;1000,I5445&lt;=2000),"1000-2000CC",IF(AND(I5445&gt;2000,I5445&lt;=3000),"2000-3000CC",IF(AND(I5445&gt;3000,I5445&lt;=4000),"3000-4000CC",IF(AND(I5445&gt;4000,I5445&lt;=5000),"4000-5000CC",IF(AND(I5445&gt;5000,I5445&lt;=6000),"&gt;5000CC"))))))</f>
        <v>1000-2000CC</v>
      </c>
    </row>
    <row r="5446" spans="1:11" x14ac:dyDescent="0.3">
      <c r="A5446">
        <v>2590</v>
      </c>
      <c r="B5446" t="s">
        <v>1290</v>
      </c>
      <c r="C5446" s="10">
        <f>80000/100000</f>
        <v>0.8</v>
      </c>
      <c r="D5446" s="3">
        <v>30000</v>
      </c>
      <c r="E5446" t="s">
        <v>12</v>
      </c>
      <c r="F5446" t="s">
        <v>8</v>
      </c>
      <c r="G5446" t="s">
        <v>27</v>
      </c>
      <c r="H5446">
        <v>2010</v>
      </c>
      <c r="I5446">
        <v>1498</v>
      </c>
      <c r="J5446" t="s">
        <v>10</v>
      </c>
      <c r="K5446" t="str">
        <f>IF(AND(I5446&gt;600,I5446&lt;=1000),"600-1000CC",IF(AND(I5446&gt;1000,I5446&lt;=2000),"1000-2000CC",IF(AND(I5446&gt;2000,I5446&lt;=3000),"2000-3000CC",IF(AND(I5446&gt;3000,I5446&lt;=4000),"3000-4000CC",IF(AND(I5446&gt;4000,I5446&lt;=5000),"4000-5000CC",IF(AND(I5446&gt;5000,I5446&lt;=6000),"&gt;5000CC"))))))</f>
        <v>1000-2000CC</v>
      </c>
    </row>
    <row r="5447" spans="1:11" x14ac:dyDescent="0.3">
      <c r="A5447">
        <v>2595</v>
      </c>
      <c r="B5447" t="s">
        <v>684</v>
      </c>
      <c r="C5447" s="10">
        <f>80000/100000</f>
        <v>0.8</v>
      </c>
      <c r="D5447" s="3">
        <v>70000</v>
      </c>
      <c r="E5447" t="s">
        <v>12</v>
      </c>
      <c r="F5447" t="s">
        <v>8</v>
      </c>
      <c r="G5447" t="s">
        <v>27</v>
      </c>
      <c r="H5447">
        <v>2002</v>
      </c>
      <c r="I5447">
        <v>1193</v>
      </c>
      <c r="J5447" t="s">
        <v>10</v>
      </c>
      <c r="K5447" t="str">
        <f>IF(AND(I5447&gt;600,I5447&lt;=1000),"600-1000CC",IF(AND(I5447&gt;1000,I5447&lt;=2000),"1000-2000CC",IF(AND(I5447&gt;2000,I5447&lt;=3000),"2000-3000CC",IF(AND(I5447&gt;3000,I5447&lt;=4000),"3000-4000CC",IF(AND(I5447&gt;4000,I5447&lt;=5000),"4000-5000CC",IF(AND(I5447&gt;5000,I5447&lt;=6000),"&gt;5000CC"))))))</f>
        <v>1000-2000CC</v>
      </c>
    </row>
    <row r="5448" spans="1:11" x14ac:dyDescent="0.3">
      <c r="A5448">
        <v>2800</v>
      </c>
      <c r="B5448" t="s">
        <v>167</v>
      </c>
      <c r="C5448" s="10">
        <f>80000/100000</f>
        <v>0.8</v>
      </c>
      <c r="D5448" s="3">
        <v>50000</v>
      </c>
      <c r="E5448" t="s">
        <v>12</v>
      </c>
      <c r="F5448" t="s">
        <v>8</v>
      </c>
      <c r="G5448" t="s">
        <v>27</v>
      </c>
      <c r="H5448">
        <v>2007</v>
      </c>
      <c r="I5448">
        <v>1248</v>
      </c>
      <c r="J5448" t="s">
        <v>10</v>
      </c>
      <c r="K5448" t="str">
        <f>IF(AND(I5448&gt;600,I5448&lt;=1000),"600-1000CC",IF(AND(I5448&gt;1000,I5448&lt;=2000),"1000-2000CC",IF(AND(I5448&gt;2000,I5448&lt;=3000),"2000-3000CC",IF(AND(I5448&gt;3000,I5448&lt;=4000),"3000-4000CC",IF(AND(I5448&gt;4000,I5448&lt;=5000),"4000-5000CC",IF(AND(I5448&gt;5000,I5448&lt;=6000),"&gt;5000CC"))))))</f>
        <v>1000-2000CC</v>
      </c>
    </row>
    <row r="5449" spans="1:11" x14ac:dyDescent="0.3">
      <c r="A5449">
        <v>3159</v>
      </c>
      <c r="B5449" t="s">
        <v>302</v>
      </c>
      <c r="C5449" s="10">
        <f>80000/100000</f>
        <v>0.8</v>
      </c>
      <c r="D5449" s="3">
        <v>80000</v>
      </c>
      <c r="E5449" t="s">
        <v>12</v>
      </c>
      <c r="F5449" t="s">
        <v>8</v>
      </c>
      <c r="G5449" t="s">
        <v>244</v>
      </c>
      <c r="H5449">
        <v>2008</v>
      </c>
      <c r="I5449">
        <v>1196</v>
      </c>
      <c r="J5449" t="s">
        <v>10</v>
      </c>
      <c r="K5449" t="str">
        <f>IF(AND(I5449&gt;600,I5449&lt;=1000),"600-1000CC",IF(AND(I5449&gt;1000,I5449&lt;=2000),"1000-2000CC",IF(AND(I5449&gt;2000,I5449&lt;=3000),"2000-3000CC",IF(AND(I5449&gt;3000,I5449&lt;=4000),"3000-4000CC",IF(AND(I5449&gt;4000,I5449&lt;=5000),"4000-5000CC",IF(AND(I5449&gt;5000,I5449&lt;=6000),"&gt;5000CC"))))))</f>
        <v>1000-2000CC</v>
      </c>
    </row>
    <row r="5450" spans="1:11" x14ac:dyDescent="0.3">
      <c r="A5450">
        <v>3364</v>
      </c>
      <c r="B5450" t="s">
        <v>1503</v>
      </c>
      <c r="C5450" s="10">
        <f>80000/100000</f>
        <v>0.8</v>
      </c>
      <c r="D5450" s="3">
        <v>120000</v>
      </c>
      <c r="E5450" t="s">
        <v>12</v>
      </c>
      <c r="F5450" t="s">
        <v>8</v>
      </c>
      <c r="G5450" t="s">
        <v>27</v>
      </c>
      <c r="H5450">
        <v>2007</v>
      </c>
      <c r="I5450">
        <v>1591</v>
      </c>
      <c r="J5450" t="s">
        <v>10</v>
      </c>
      <c r="K5450" t="str">
        <f>IF(AND(I5450&gt;600,I5450&lt;=1000),"600-1000CC",IF(AND(I5450&gt;1000,I5450&lt;=2000),"1000-2000CC",IF(AND(I5450&gt;2000,I5450&lt;=3000),"2000-3000CC",IF(AND(I5450&gt;3000,I5450&lt;=4000),"3000-4000CC",IF(AND(I5450&gt;4000,I5450&lt;=5000),"4000-5000CC",IF(AND(I5450&gt;5000,I5450&lt;=6000),"&gt;5000CC"))))))</f>
        <v>1000-2000CC</v>
      </c>
    </row>
    <row r="5451" spans="1:11" x14ac:dyDescent="0.3">
      <c r="A5451">
        <v>3694</v>
      </c>
      <c r="B5451" t="s">
        <v>401</v>
      </c>
      <c r="C5451" s="10">
        <f>80000/100000</f>
        <v>0.8</v>
      </c>
      <c r="D5451" s="3">
        <v>70000</v>
      </c>
      <c r="E5451" t="s">
        <v>12</v>
      </c>
      <c r="F5451" t="s">
        <v>8</v>
      </c>
      <c r="G5451" t="s">
        <v>27</v>
      </c>
      <c r="H5451">
        <v>2005</v>
      </c>
      <c r="I5451">
        <v>1968</v>
      </c>
      <c r="J5451" t="s">
        <v>10</v>
      </c>
      <c r="K5451" t="str">
        <f>IF(AND(I5451&gt;600,I5451&lt;=1000),"600-1000CC",IF(AND(I5451&gt;1000,I5451&lt;=2000),"1000-2000CC",IF(AND(I5451&gt;2000,I5451&lt;=3000),"2000-3000CC",IF(AND(I5451&gt;3000,I5451&lt;=4000),"3000-4000CC",IF(AND(I5451&gt;4000,I5451&lt;=5000),"4000-5000CC",IF(AND(I5451&gt;5000,I5451&lt;=6000),"&gt;5000CC"))))))</f>
        <v>1000-2000CC</v>
      </c>
    </row>
    <row r="5452" spans="1:11" x14ac:dyDescent="0.3">
      <c r="A5452">
        <v>4938</v>
      </c>
      <c r="B5452" t="s">
        <v>1290</v>
      </c>
      <c r="C5452" s="10">
        <f>80000/100000</f>
        <v>0.8</v>
      </c>
      <c r="D5452" s="3">
        <v>90000</v>
      </c>
      <c r="E5452" t="s">
        <v>12</v>
      </c>
      <c r="F5452" t="s">
        <v>8</v>
      </c>
      <c r="G5452" t="s">
        <v>244</v>
      </c>
      <c r="H5452">
        <v>2009</v>
      </c>
      <c r="I5452">
        <v>1461</v>
      </c>
      <c r="J5452" t="s">
        <v>10</v>
      </c>
      <c r="K5452" t="str">
        <f>IF(AND(I5452&gt;600,I5452&lt;=1000),"600-1000CC",IF(AND(I5452&gt;1000,I5452&lt;=2000),"1000-2000CC",IF(AND(I5452&gt;2000,I5452&lt;=3000),"2000-3000CC",IF(AND(I5452&gt;3000,I5452&lt;=4000),"3000-4000CC",IF(AND(I5452&gt;4000,I5452&lt;=5000),"4000-5000CC",IF(AND(I5452&gt;5000,I5452&lt;=6000),"&gt;5000CC"))))))</f>
        <v>1000-2000CC</v>
      </c>
    </row>
    <row r="5453" spans="1:11" x14ac:dyDescent="0.3">
      <c r="A5453">
        <v>4944</v>
      </c>
      <c r="B5453" t="s">
        <v>1420</v>
      </c>
      <c r="C5453" s="10">
        <f>80000/100000</f>
        <v>0.8</v>
      </c>
      <c r="D5453" s="3">
        <v>76000</v>
      </c>
      <c r="E5453" t="s">
        <v>12</v>
      </c>
      <c r="F5453" t="s">
        <v>8</v>
      </c>
      <c r="G5453" t="s">
        <v>75</v>
      </c>
      <c r="H5453">
        <v>2006</v>
      </c>
      <c r="I5453">
        <v>1461</v>
      </c>
      <c r="J5453" t="s">
        <v>10</v>
      </c>
      <c r="K5453" t="str">
        <f>IF(AND(I5453&gt;600,I5453&lt;=1000),"600-1000CC",IF(AND(I5453&gt;1000,I5453&lt;=2000),"1000-2000CC",IF(AND(I5453&gt;2000,I5453&lt;=3000),"2000-3000CC",IF(AND(I5453&gt;3000,I5453&lt;=4000),"3000-4000CC",IF(AND(I5453&gt;4000,I5453&lt;=5000),"4000-5000CC",IF(AND(I5453&gt;5000,I5453&lt;=6000),"&gt;5000CC"))))))</f>
        <v>1000-2000CC</v>
      </c>
    </row>
    <row r="5454" spans="1:11" x14ac:dyDescent="0.3">
      <c r="A5454">
        <v>5439</v>
      </c>
      <c r="B5454" t="s">
        <v>1183</v>
      </c>
      <c r="C5454" s="10">
        <f>80000/100000</f>
        <v>0.8</v>
      </c>
      <c r="D5454" s="3">
        <v>120000</v>
      </c>
      <c r="E5454" t="s">
        <v>7</v>
      </c>
      <c r="F5454" t="s">
        <v>8</v>
      </c>
      <c r="G5454" t="s">
        <v>75</v>
      </c>
      <c r="H5454">
        <v>2005</v>
      </c>
      <c r="I5454">
        <v>1248</v>
      </c>
      <c r="J5454" t="s">
        <v>10</v>
      </c>
      <c r="K5454" t="str">
        <f>IF(AND(I5454&gt;600,I5454&lt;=1000),"600-1000CC",IF(AND(I5454&gt;1000,I5454&lt;=2000),"1000-2000CC",IF(AND(I5454&gt;2000,I5454&lt;=3000),"2000-3000CC",IF(AND(I5454&gt;3000,I5454&lt;=4000),"3000-4000CC",IF(AND(I5454&gt;4000,I5454&lt;=5000),"4000-5000CC",IF(AND(I5454&gt;5000,I5454&lt;=6000),"&gt;5000CC"))))))</f>
        <v>1000-2000CC</v>
      </c>
    </row>
    <row r="5455" spans="1:11" x14ac:dyDescent="0.3">
      <c r="A5455">
        <v>2937</v>
      </c>
      <c r="B5455" t="s">
        <v>470</v>
      </c>
      <c r="C5455" s="10">
        <f>79484/100000</f>
        <v>0.79483999999999999</v>
      </c>
      <c r="D5455" s="3">
        <v>91693</v>
      </c>
      <c r="E5455" t="s">
        <v>12</v>
      </c>
      <c r="F5455" t="s">
        <v>8</v>
      </c>
      <c r="G5455" t="s">
        <v>75</v>
      </c>
      <c r="H5455">
        <v>2008</v>
      </c>
      <c r="I5455">
        <v>998</v>
      </c>
      <c r="J5455" t="s">
        <v>10</v>
      </c>
      <c r="K5455" t="str">
        <f>IF(AND(I5455&gt;600,I5455&lt;=1000),"600-1000CC",IF(AND(I5455&gt;1000,I5455&lt;=2000),"1000-2000CC",IF(AND(I5455&gt;2000,I5455&lt;=3000),"2000-3000CC",IF(AND(I5455&gt;3000,I5455&lt;=4000),"3000-4000CC",IF(AND(I5455&gt;4000,I5455&lt;=5000),"4000-5000CC",IF(AND(I5455&gt;5000,I5455&lt;=6000),"&gt;5000CC"))))))</f>
        <v>600-1000CC</v>
      </c>
    </row>
    <row r="5456" spans="1:11" x14ac:dyDescent="0.3">
      <c r="A5456">
        <v>3760</v>
      </c>
      <c r="B5456" t="s">
        <v>302</v>
      </c>
      <c r="C5456" s="10">
        <f>76394/100000</f>
        <v>0.76393999999999995</v>
      </c>
      <c r="D5456" s="3">
        <v>78759</v>
      </c>
      <c r="E5456" t="s">
        <v>12</v>
      </c>
      <c r="F5456" t="s">
        <v>8</v>
      </c>
      <c r="G5456" t="s">
        <v>9</v>
      </c>
      <c r="H5456">
        <v>2007</v>
      </c>
      <c r="I5456">
        <v>1086</v>
      </c>
      <c r="J5456" t="s">
        <v>10</v>
      </c>
      <c r="K5456" t="str">
        <f>IF(AND(I5456&gt;600,I5456&lt;=1000),"600-1000CC",IF(AND(I5456&gt;1000,I5456&lt;=2000),"1000-2000CC",IF(AND(I5456&gt;2000,I5456&lt;=3000),"2000-3000CC",IF(AND(I5456&gt;3000,I5456&lt;=4000),"3000-4000CC",IF(AND(I5456&gt;4000,I5456&lt;=5000),"4000-5000CC",IF(AND(I5456&gt;5000,I5456&lt;=6000),"&gt;5000CC"))))))</f>
        <v>1000-2000CC</v>
      </c>
    </row>
    <row r="5457" spans="1:11" x14ac:dyDescent="0.3">
      <c r="A5457">
        <v>3719</v>
      </c>
      <c r="B5457" t="s">
        <v>216</v>
      </c>
      <c r="C5457" s="10">
        <f>76085/100000</f>
        <v>0.76085000000000003</v>
      </c>
      <c r="D5457" s="3">
        <v>97641</v>
      </c>
      <c r="E5457" t="s">
        <v>12</v>
      </c>
      <c r="F5457" t="s">
        <v>8</v>
      </c>
      <c r="G5457" t="s">
        <v>75</v>
      </c>
      <c r="H5457">
        <v>2008</v>
      </c>
      <c r="I5457">
        <v>1498</v>
      </c>
      <c r="J5457" t="s">
        <v>10</v>
      </c>
      <c r="K5457" t="str">
        <f>IF(AND(I5457&gt;600,I5457&lt;=1000),"600-1000CC",IF(AND(I5457&gt;1000,I5457&lt;=2000),"1000-2000CC",IF(AND(I5457&gt;2000,I5457&lt;=3000),"2000-3000CC",IF(AND(I5457&gt;3000,I5457&lt;=4000),"3000-4000CC",IF(AND(I5457&gt;4000,I5457&lt;=5000),"4000-5000CC",IF(AND(I5457&gt;5000,I5457&lt;=6000),"&gt;5000CC"))))))</f>
        <v>1000-2000CC</v>
      </c>
    </row>
    <row r="5458" spans="1:11" x14ac:dyDescent="0.3">
      <c r="A5458">
        <v>2093</v>
      </c>
      <c r="B5458" t="s">
        <v>191</v>
      </c>
      <c r="C5458" s="10">
        <f>75000/100000</f>
        <v>0.75</v>
      </c>
      <c r="D5458" s="3">
        <v>120000</v>
      </c>
      <c r="E5458" t="s">
        <v>12</v>
      </c>
      <c r="F5458" t="s">
        <v>8</v>
      </c>
      <c r="G5458" t="s">
        <v>9</v>
      </c>
      <c r="H5458">
        <v>2003</v>
      </c>
      <c r="I5458">
        <v>1582</v>
      </c>
      <c r="J5458" t="s">
        <v>10</v>
      </c>
      <c r="K5458" t="str">
        <f>IF(AND(I5458&gt;600,I5458&lt;=1000),"600-1000CC",IF(AND(I5458&gt;1000,I5458&lt;=2000),"1000-2000CC",IF(AND(I5458&gt;2000,I5458&lt;=3000),"2000-3000CC",IF(AND(I5458&gt;3000,I5458&lt;=4000),"3000-4000CC",IF(AND(I5458&gt;4000,I5458&lt;=5000),"4000-5000CC",IF(AND(I5458&gt;5000,I5458&lt;=6000),"&gt;5000CC"))))))</f>
        <v>1000-2000CC</v>
      </c>
    </row>
    <row r="5459" spans="1:11" x14ac:dyDescent="0.3">
      <c r="A5459">
        <v>2298</v>
      </c>
      <c r="B5459" t="s">
        <v>1183</v>
      </c>
      <c r="C5459" s="10">
        <f>75000/100000</f>
        <v>0.75</v>
      </c>
      <c r="D5459" s="3">
        <v>150000</v>
      </c>
      <c r="E5459" t="s">
        <v>7</v>
      </c>
      <c r="F5459" t="s">
        <v>8</v>
      </c>
      <c r="G5459" t="s">
        <v>9</v>
      </c>
      <c r="H5459">
        <v>2003</v>
      </c>
      <c r="I5459">
        <v>1197</v>
      </c>
      <c r="J5459" t="s">
        <v>10</v>
      </c>
      <c r="K5459" t="str">
        <f>IF(AND(I5459&gt;600,I5459&lt;=1000),"600-1000CC",IF(AND(I5459&gt;1000,I5459&lt;=2000),"1000-2000CC",IF(AND(I5459&gt;2000,I5459&lt;=3000),"2000-3000CC",IF(AND(I5459&gt;3000,I5459&lt;=4000),"3000-4000CC",IF(AND(I5459&gt;4000,I5459&lt;=5000),"4000-5000CC",IF(AND(I5459&gt;5000,I5459&lt;=6000),"&gt;5000CC"))))))</f>
        <v>1000-2000CC</v>
      </c>
    </row>
    <row r="5460" spans="1:11" x14ac:dyDescent="0.3">
      <c r="A5460">
        <v>2384</v>
      </c>
      <c r="B5460" t="s">
        <v>269</v>
      </c>
      <c r="C5460" s="10">
        <f>75000/100000</f>
        <v>0.75</v>
      </c>
      <c r="D5460" s="3">
        <v>110000</v>
      </c>
      <c r="E5460" t="s">
        <v>12</v>
      </c>
      <c r="F5460" t="s">
        <v>8</v>
      </c>
      <c r="G5460" t="s">
        <v>27</v>
      </c>
      <c r="H5460">
        <v>2002</v>
      </c>
      <c r="I5460">
        <v>1591</v>
      </c>
      <c r="J5460" t="s">
        <v>10</v>
      </c>
      <c r="K5460" t="str">
        <f>IF(AND(I5460&gt;600,I5460&lt;=1000),"600-1000CC",IF(AND(I5460&gt;1000,I5460&lt;=2000),"1000-2000CC",IF(AND(I5460&gt;2000,I5460&lt;=3000),"2000-3000CC",IF(AND(I5460&gt;3000,I5460&lt;=4000),"3000-4000CC",IF(AND(I5460&gt;4000,I5460&lt;=5000),"4000-5000CC",IF(AND(I5460&gt;5000,I5460&lt;=6000),"&gt;5000CC"))))))</f>
        <v>1000-2000CC</v>
      </c>
    </row>
    <row r="5461" spans="1:11" x14ac:dyDescent="0.3">
      <c r="A5461">
        <v>2643</v>
      </c>
      <c r="B5461" t="s">
        <v>1303</v>
      </c>
      <c r="C5461" s="10">
        <f>75000/100000</f>
        <v>0.75</v>
      </c>
      <c r="D5461" s="3">
        <v>50000</v>
      </c>
      <c r="E5461" t="s">
        <v>12</v>
      </c>
      <c r="F5461" t="s">
        <v>8</v>
      </c>
      <c r="G5461" t="s">
        <v>9</v>
      </c>
      <c r="H5461">
        <v>2004</v>
      </c>
      <c r="I5461">
        <v>1186</v>
      </c>
      <c r="J5461" t="s">
        <v>10</v>
      </c>
      <c r="K5461" t="str">
        <f>IF(AND(I5461&gt;600,I5461&lt;=1000),"600-1000CC",IF(AND(I5461&gt;1000,I5461&lt;=2000),"1000-2000CC",IF(AND(I5461&gt;2000,I5461&lt;=3000),"2000-3000CC",IF(AND(I5461&gt;3000,I5461&lt;=4000),"3000-4000CC",IF(AND(I5461&gt;4000,I5461&lt;=5000),"4000-5000CC",IF(AND(I5461&gt;5000,I5461&lt;=6000),"&gt;5000CC"))))))</f>
        <v>1000-2000CC</v>
      </c>
    </row>
    <row r="5462" spans="1:11" x14ac:dyDescent="0.3">
      <c r="A5462">
        <v>2648</v>
      </c>
      <c r="B5462" t="s">
        <v>302</v>
      </c>
      <c r="C5462" s="10">
        <f>75000/100000</f>
        <v>0.75</v>
      </c>
      <c r="D5462" s="3">
        <v>80000</v>
      </c>
      <c r="E5462" t="s">
        <v>12</v>
      </c>
      <c r="F5462" t="s">
        <v>8</v>
      </c>
      <c r="G5462" t="s">
        <v>27</v>
      </c>
      <c r="H5462">
        <v>2005</v>
      </c>
      <c r="I5462">
        <v>1197</v>
      </c>
      <c r="J5462" t="s">
        <v>10</v>
      </c>
      <c r="K5462" t="str">
        <f>IF(AND(I5462&gt;600,I5462&lt;=1000),"600-1000CC",IF(AND(I5462&gt;1000,I5462&lt;=2000),"1000-2000CC",IF(AND(I5462&gt;2000,I5462&lt;=3000),"2000-3000CC",IF(AND(I5462&gt;3000,I5462&lt;=4000),"3000-4000CC",IF(AND(I5462&gt;4000,I5462&lt;=5000),"4000-5000CC",IF(AND(I5462&gt;5000,I5462&lt;=6000),"&gt;5000CC"))))))</f>
        <v>1000-2000CC</v>
      </c>
    </row>
    <row r="5463" spans="1:11" x14ac:dyDescent="0.3">
      <c r="A5463">
        <v>3116</v>
      </c>
      <c r="B5463" t="s">
        <v>1438</v>
      </c>
      <c r="C5463" s="10">
        <f>75000/100000</f>
        <v>0.75</v>
      </c>
      <c r="D5463" s="3">
        <v>90000</v>
      </c>
      <c r="E5463" t="s">
        <v>7</v>
      </c>
      <c r="F5463" t="s">
        <v>8</v>
      </c>
      <c r="G5463" t="s">
        <v>27</v>
      </c>
      <c r="H5463">
        <v>2011</v>
      </c>
      <c r="I5463">
        <v>1991</v>
      </c>
      <c r="J5463" t="s">
        <v>61</v>
      </c>
      <c r="K5463" t="str">
        <f>IF(AND(I5463&gt;600,I5463&lt;=1000),"600-1000CC",IF(AND(I5463&gt;1000,I5463&lt;=2000),"1000-2000CC",IF(AND(I5463&gt;2000,I5463&lt;=3000),"2000-3000CC",IF(AND(I5463&gt;3000,I5463&lt;=4000),"3000-4000CC",IF(AND(I5463&gt;4000,I5463&lt;=5000),"4000-5000CC",IF(AND(I5463&gt;5000,I5463&lt;=6000),"&gt;5000CC"))))))</f>
        <v>1000-2000CC</v>
      </c>
    </row>
    <row r="5464" spans="1:11" x14ac:dyDescent="0.3">
      <c r="A5464">
        <v>3151</v>
      </c>
      <c r="B5464" t="s">
        <v>401</v>
      </c>
      <c r="C5464" s="10">
        <f>75000/100000</f>
        <v>0.75</v>
      </c>
      <c r="D5464" s="3">
        <v>120000</v>
      </c>
      <c r="E5464" t="s">
        <v>12</v>
      </c>
      <c r="F5464" t="s">
        <v>8</v>
      </c>
      <c r="G5464" t="s">
        <v>9</v>
      </c>
      <c r="H5464">
        <v>2005</v>
      </c>
      <c r="I5464">
        <v>1248</v>
      </c>
      <c r="J5464" t="s">
        <v>10</v>
      </c>
      <c r="K5464" t="str">
        <f>IF(AND(I5464&gt;600,I5464&lt;=1000),"600-1000CC",IF(AND(I5464&gt;1000,I5464&lt;=2000),"1000-2000CC",IF(AND(I5464&gt;2000,I5464&lt;=3000),"2000-3000CC",IF(AND(I5464&gt;3000,I5464&lt;=4000),"3000-4000CC",IF(AND(I5464&gt;4000,I5464&lt;=5000),"4000-5000CC",IF(AND(I5464&gt;5000,I5464&lt;=6000),"&gt;5000CC"))))))</f>
        <v>1000-2000CC</v>
      </c>
    </row>
    <row r="5465" spans="1:11" x14ac:dyDescent="0.3">
      <c r="A5465">
        <v>3587</v>
      </c>
      <c r="B5465" t="s">
        <v>1303</v>
      </c>
      <c r="C5465" s="10">
        <f>75000/100000</f>
        <v>0.75</v>
      </c>
      <c r="D5465" s="3">
        <v>80000</v>
      </c>
      <c r="E5465" t="s">
        <v>12</v>
      </c>
      <c r="F5465" t="s">
        <v>8</v>
      </c>
      <c r="G5465" t="s">
        <v>9</v>
      </c>
      <c r="H5465">
        <v>2006</v>
      </c>
      <c r="I5465">
        <v>1794</v>
      </c>
      <c r="J5465" t="s">
        <v>10</v>
      </c>
      <c r="K5465" t="str">
        <f>IF(AND(I5465&gt;600,I5465&lt;=1000),"600-1000CC",IF(AND(I5465&gt;1000,I5465&lt;=2000),"1000-2000CC",IF(AND(I5465&gt;2000,I5465&lt;=3000),"2000-3000CC",IF(AND(I5465&gt;3000,I5465&lt;=4000),"3000-4000CC",IF(AND(I5465&gt;4000,I5465&lt;=5000),"4000-5000CC",IF(AND(I5465&gt;5000,I5465&lt;=6000),"&gt;5000CC"))))))</f>
        <v>1000-2000CC</v>
      </c>
    </row>
    <row r="5466" spans="1:11" x14ac:dyDescent="0.3">
      <c r="A5466">
        <v>3846</v>
      </c>
      <c r="B5466" t="s">
        <v>1629</v>
      </c>
      <c r="C5466" s="10">
        <f>75000/100000</f>
        <v>0.75</v>
      </c>
      <c r="D5466" s="3">
        <v>15000</v>
      </c>
      <c r="E5466" t="s">
        <v>12</v>
      </c>
      <c r="F5466" t="s">
        <v>8</v>
      </c>
      <c r="G5466" t="s">
        <v>9</v>
      </c>
      <c r="H5466">
        <v>2008</v>
      </c>
      <c r="I5466">
        <v>1086</v>
      </c>
      <c r="J5466" t="s">
        <v>10</v>
      </c>
      <c r="K5466" t="str">
        <f>IF(AND(I5466&gt;600,I5466&lt;=1000),"600-1000CC",IF(AND(I5466&gt;1000,I5466&lt;=2000),"1000-2000CC",IF(AND(I5466&gt;2000,I5466&lt;=3000),"2000-3000CC",IF(AND(I5466&gt;3000,I5466&lt;=4000),"3000-4000CC",IF(AND(I5466&gt;4000,I5466&lt;=5000),"4000-5000CC",IF(AND(I5466&gt;5000,I5466&lt;=6000),"&gt;5000CC"))))))</f>
        <v>1000-2000CC</v>
      </c>
    </row>
    <row r="5467" spans="1:11" x14ac:dyDescent="0.3">
      <c r="A5467">
        <v>4774</v>
      </c>
      <c r="B5467" t="s">
        <v>577</v>
      </c>
      <c r="C5467" s="10">
        <f>73784/100000</f>
        <v>0.73784000000000005</v>
      </c>
      <c r="D5467" s="3">
        <v>74008</v>
      </c>
      <c r="E5467" t="s">
        <v>12</v>
      </c>
      <c r="F5467" t="s">
        <v>8</v>
      </c>
      <c r="G5467" t="s">
        <v>244</v>
      </c>
      <c r="H5467">
        <v>2008</v>
      </c>
      <c r="I5467">
        <v>1198</v>
      </c>
      <c r="J5467" t="s">
        <v>61</v>
      </c>
      <c r="K5467" t="str">
        <f>IF(AND(I5467&gt;600,I5467&lt;=1000),"600-1000CC",IF(AND(I5467&gt;1000,I5467&lt;=2000),"1000-2000CC",IF(AND(I5467&gt;2000,I5467&lt;=3000),"2000-3000CC",IF(AND(I5467&gt;3000,I5467&lt;=4000),"3000-4000CC",IF(AND(I5467&gt;4000,I5467&lt;=5000),"4000-5000CC",IF(AND(I5467&gt;5000,I5467&lt;=6000),"&gt;5000CC"))))))</f>
        <v>1000-2000CC</v>
      </c>
    </row>
    <row r="5468" spans="1:11" x14ac:dyDescent="0.3">
      <c r="A5468">
        <v>4859</v>
      </c>
      <c r="B5468" t="s">
        <v>577</v>
      </c>
      <c r="C5468" s="10">
        <f>73784/100000</f>
        <v>0.73784000000000005</v>
      </c>
      <c r="D5468" s="3">
        <v>63342</v>
      </c>
      <c r="E5468" t="s">
        <v>12</v>
      </c>
      <c r="F5468" t="s">
        <v>8</v>
      </c>
      <c r="G5468" t="s">
        <v>9</v>
      </c>
      <c r="H5468">
        <v>2009</v>
      </c>
      <c r="I5468">
        <v>1197</v>
      </c>
      <c r="J5468" t="s">
        <v>10</v>
      </c>
      <c r="K5468" t="str">
        <f>IF(AND(I5468&gt;600,I5468&lt;=1000),"600-1000CC",IF(AND(I5468&gt;1000,I5468&lt;=2000),"1000-2000CC",IF(AND(I5468&gt;2000,I5468&lt;=3000),"2000-3000CC",IF(AND(I5468&gt;3000,I5468&lt;=4000),"3000-4000CC",IF(AND(I5468&gt;4000,I5468&lt;=5000),"4000-5000CC",IF(AND(I5468&gt;5000,I5468&lt;=6000),"&gt;5000CC"))))))</f>
        <v>1000-2000CC</v>
      </c>
    </row>
    <row r="5469" spans="1:11" x14ac:dyDescent="0.3">
      <c r="A5469">
        <v>5094</v>
      </c>
      <c r="B5469" t="s">
        <v>1346</v>
      </c>
      <c r="C5469" s="10">
        <f>73582/100000</f>
        <v>0.73582000000000003</v>
      </c>
      <c r="D5469" s="3">
        <v>89133</v>
      </c>
      <c r="E5469" t="s">
        <v>12</v>
      </c>
      <c r="F5469" t="s">
        <v>8</v>
      </c>
      <c r="G5469" t="s">
        <v>9</v>
      </c>
      <c r="H5469">
        <v>2009</v>
      </c>
      <c r="I5469">
        <v>1497</v>
      </c>
      <c r="J5469" t="s">
        <v>10</v>
      </c>
      <c r="K5469" t="str">
        <f>IF(AND(I5469&gt;600,I5469&lt;=1000),"600-1000CC",IF(AND(I5469&gt;1000,I5469&lt;=2000),"1000-2000CC",IF(AND(I5469&gt;2000,I5469&lt;=3000),"2000-3000CC",IF(AND(I5469&gt;3000,I5469&lt;=4000),"3000-4000CC",IF(AND(I5469&gt;4000,I5469&lt;=5000),"4000-5000CC",IF(AND(I5469&gt;5000,I5469&lt;=6000),"&gt;5000CC"))))))</f>
        <v>1000-2000CC</v>
      </c>
    </row>
    <row r="5470" spans="1:11" x14ac:dyDescent="0.3">
      <c r="A5470">
        <v>3226</v>
      </c>
      <c r="B5470" t="s">
        <v>712</v>
      </c>
      <c r="C5470" s="10">
        <f>72494/100000</f>
        <v>0.72494000000000003</v>
      </c>
      <c r="D5470" s="3">
        <v>127335</v>
      </c>
      <c r="E5470" t="s">
        <v>12</v>
      </c>
      <c r="F5470" t="s">
        <v>8</v>
      </c>
      <c r="G5470" t="s">
        <v>27</v>
      </c>
      <c r="H5470">
        <v>2009</v>
      </c>
      <c r="I5470">
        <v>1248</v>
      </c>
      <c r="J5470" t="s">
        <v>10</v>
      </c>
      <c r="K5470" t="str">
        <f>IF(AND(I5470&gt;600,I5470&lt;=1000),"600-1000CC",IF(AND(I5470&gt;1000,I5470&lt;=2000),"1000-2000CC",IF(AND(I5470&gt;2000,I5470&lt;=3000),"2000-3000CC",IF(AND(I5470&gt;3000,I5470&lt;=4000),"3000-4000CC",IF(AND(I5470&gt;4000,I5470&lt;=5000),"4000-5000CC",IF(AND(I5470&gt;5000,I5470&lt;=6000),"&gt;5000CC"))))))</f>
        <v>1000-2000CC</v>
      </c>
    </row>
    <row r="5471" spans="1:11" x14ac:dyDescent="0.3">
      <c r="A5471">
        <v>2370</v>
      </c>
      <c r="B5471" t="s">
        <v>1209</v>
      </c>
      <c r="C5471" s="10">
        <f>70000/100000</f>
        <v>0.7</v>
      </c>
      <c r="D5471" s="3">
        <v>100000</v>
      </c>
      <c r="E5471" t="s">
        <v>12</v>
      </c>
      <c r="F5471" t="s">
        <v>8</v>
      </c>
      <c r="G5471" t="s">
        <v>9</v>
      </c>
      <c r="H5471">
        <v>2002</v>
      </c>
      <c r="I5471">
        <v>998</v>
      </c>
      <c r="J5471" t="s">
        <v>10</v>
      </c>
      <c r="K5471" t="str">
        <f>IF(AND(I5471&gt;600,I5471&lt;=1000),"600-1000CC",IF(AND(I5471&gt;1000,I5471&lt;=2000),"1000-2000CC",IF(AND(I5471&gt;2000,I5471&lt;=3000),"2000-3000CC",IF(AND(I5471&gt;3000,I5471&lt;=4000),"3000-4000CC",IF(AND(I5471&gt;4000,I5471&lt;=5000),"4000-5000CC",IF(AND(I5471&gt;5000,I5471&lt;=6000),"&gt;5000CC"))))))</f>
        <v>600-1000CC</v>
      </c>
    </row>
    <row r="5472" spans="1:11" x14ac:dyDescent="0.3">
      <c r="A5472">
        <v>3067</v>
      </c>
      <c r="B5472" t="s">
        <v>1111</v>
      </c>
      <c r="C5472" s="10">
        <f>70000/100000</f>
        <v>0.7</v>
      </c>
      <c r="D5472" s="3">
        <v>70000</v>
      </c>
      <c r="E5472" t="s">
        <v>12</v>
      </c>
      <c r="F5472" t="s">
        <v>8</v>
      </c>
      <c r="G5472" t="s">
        <v>75</v>
      </c>
      <c r="H5472">
        <v>2004</v>
      </c>
      <c r="I5472">
        <v>1582</v>
      </c>
      <c r="J5472" t="s">
        <v>10</v>
      </c>
      <c r="K5472" t="str">
        <f>IF(AND(I5472&gt;600,I5472&lt;=1000),"600-1000CC",IF(AND(I5472&gt;1000,I5472&lt;=2000),"1000-2000CC",IF(AND(I5472&gt;2000,I5472&lt;=3000),"2000-3000CC",IF(AND(I5472&gt;3000,I5472&lt;=4000),"3000-4000CC",IF(AND(I5472&gt;4000,I5472&lt;=5000),"4000-5000CC",IF(AND(I5472&gt;5000,I5472&lt;=6000),"&gt;5000CC"))))))</f>
        <v>1000-2000CC</v>
      </c>
    </row>
    <row r="5473" spans="1:11" x14ac:dyDescent="0.3">
      <c r="A5473">
        <v>3091</v>
      </c>
      <c r="B5473" t="s">
        <v>1433</v>
      </c>
      <c r="C5473" s="10">
        <f>70000/100000</f>
        <v>0.7</v>
      </c>
      <c r="D5473" s="3">
        <v>80000</v>
      </c>
      <c r="E5473" t="s">
        <v>7</v>
      </c>
      <c r="F5473" t="s">
        <v>8</v>
      </c>
      <c r="G5473" t="s">
        <v>27</v>
      </c>
      <c r="H5473">
        <v>2006</v>
      </c>
      <c r="I5473">
        <v>998</v>
      </c>
      <c r="J5473" t="s">
        <v>10</v>
      </c>
      <c r="K5473" t="str">
        <f>IF(AND(I5473&gt;600,I5473&lt;=1000),"600-1000CC",IF(AND(I5473&gt;1000,I5473&lt;=2000),"1000-2000CC",IF(AND(I5473&gt;2000,I5473&lt;=3000),"2000-3000CC",IF(AND(I5473&gt;3000,I5473&lt;=4000),"3000-4000CC",IF(AND(I5473&gt;4000,I5473&lt;=5000),"4000-5000CC",IF(AND(I5473&gt;5000,I5473&lt;=6000),"&gt;5000CC"))))))</f>
        <v>600-1000CC</v>
      </c>
    </row>
    <row r="5474" spans="1:11" x14ac:dyDescent="0.3">
      <c r="A5474">
        <v>3102</v>
      </c>
      <c r="B5474" t="s">
        <v>1435</v>
      </c>
      <c r="C5474" s="10">
        <f>70000/100000</f>
        <v>0.7</v>
      </c>
      <c r="D5474" s="3">
        <v>60000</v>
      </c>
      <c r="E5474" t="s">
        <v>372</v>
      </c>
      <c r="F5474" t="s">
        <v>8</v>
      </c>
      <c r="G5474" t="s">
        <v>75</v>
      </c>
      <c r="H5474">
        <v>2010</v>
      </c>
      <c r="I5474">
        <v>1799</v>
      </c>
      <c r="J5474" t="s">
        <v>61</v>
      </c>
      <c r="K5474" t="str">
        <f>IF(AND(I5474&gt;600,I5474&lt;=1000),"600-1000CC",IF(AND(I5474&gt;1000,I5474&lt;=2000),"1000-2000CC",IF(AND(I5474&gt;2000,I5474&lt;=3000),"2000-3000CC",IF(AND(I5474&gt;3000,I5474&lt;=4000),"3000-4000CC",IF(AND(I5474&gt;4000,I5474&lt;=5000),"4000-5000CC",IF(AND(I5474&gt;5000,I5474&lt;=6000),"&gt;5000CC"))))))</f>
        <v>1000-2000CC</v>
      </c>
    </row>
    <row r="5475" spans="1:11" x14ac:dyDescent="0.3">
      <c r="A5475">
        <v>3562</v>
      </c>
      <c r="B5475" t="s">
        <v>1557</v>
      </c>
      <c r="C5475" s="10">
        <f>68373/100000</f>
        <v>0.68372999999999995</v>
      </c>
      <c r="D5475" s="3">
        <v>102825</v>
      </c>
      <c r="E5475" t="s">
        <v>12</v>
      </c>
      <c r="F5475" t="s">
        <v>8</v>
      </c>
      <c r="G5475" t="s">
        <v>9</v>
      </c>
      <c r="H5475">
        <v>2003</v>
      </c>
      <c r="I5475">
        <v>1997</v>
      </c>
      <c r="J5475" t="s">
        <v>10</v>
      </c>
      <c r="K5475" t="str">
        <f>IF(AND(I5475&gt;600,I5475&lt;=1000),"600-1000CC",IF(AND(I5475&gt;1000,I5475&lt;=2000),"1000-2000CC",IF(AND(I5475&gt;2000,I5475&lt;=3000),"2000-3000CC",IF(AND(I5475&gt;3000,I5475&lt;=4000),"3000-4000CC",IF(AND(I5475&gt;4000,I5475&lt;=5000),"4000-5000CC",IF(AND(I5475&gt;5000,I5475&lt;=6000),"&gt;5000CC"))))))</f>
        <v>1000-2000CC</v>
      </c>
    </row>
    <row r="5476" spans="1:11" x14ac:dyDescent="0.3">
      <c r="A5476">
        <v>930</v>
      </c>
      <c r="B5476" t="s">
        <v>684</v>
      </c>
      <c r="C5476" s="10">
        <f>65000/100000</f>
        <v>0.65</v>
      </c>
      <c r="D5476" s="3">
        <v>60000</v>
      </c>
      <c r="E5476" t="s">
        <v>12</v>
      </c>
      <c r="F5476" t="s">
        <v>8</v>
      </c>
      <c r="G5476" t="s">
        <v>27</v>
      </c>
      <c r="H5476">
        <v>2005</v>
      </c>
      <c r="I5476">
        <v>1998</v>
      </c>
      <c r="J5476" t="s">
        <v>10</v>
      </c>
      <c r="K5476" t="str">
        <f>IF(AND(I5476&gt;600,I5476&lt;=1000),"600-1000CC",IF(AND(I5476&gt;1000,I5476&lt;=2000),"1000-2000CC",IF(AND(I5476&gt;2000,I5476&lt;=3000),"2000-3000CC",IF(AND(I5476&gt;3000,I5476&lt;=4000),"3000-4000CC",IF(AND(I5476&gt;4000,I5476&lt;=5000),"4000-5000CC",IF(AND(I5476&gt;5000,I5476&lt;=6000),"&gt;5000CC"))))))</f>
        <v>1000-2000CC</v>
      </c>
    </row>
    <row r="5477" spans="1:11" x14ac:dyDescent="0.3">
      <c r="A5477">
        <v>941</v>
      </c>
      <c r="B5477" t="s">
        <v>692</v>
      </c>
      <c r="C5477" s="10">
        <f>65000/100000</f>
        <v>0.65</v>
      </c>
      <c r="D5477" s="3">
        <v>80000</v>
      </c>
      <c r="E5477" t="s">
        <v>12</v>
      </c>
      <c r="F5477" t="s">
        <v>8</v>
      </c>
      <c r="G5477" t="s">
        <v>27</v>
      </c>
      <c r="H5477">
        <v>2003</v>
      </c>
      <c r="I5477">
        <v>1599</v>
      </c>
      <c r="J5477" t="s">
        <v>10</v>
      </c>
      <c r="K5477" t="str">
        <f>IF(AND(I5477&gt;600,I5477&lt;=1000),"600-1000CC",IF(AND(I5477&gt;1000,I5477&lt;=2000),"1000-2000CC",IF(AND(I5477&gt;2000,I5477&lt;=3000),"2000-3000CC",IF(AND(I5477&gt;3000,I5477&lt;=4000),"3000-4000CC",IF(AND(I5477&gt;4000,I5477&lt;=5000),"4000-5000CC",IF(AND(I5477&gt;5000,I5477&lt;=6000),"&gt;5000CC"))))))</f>
        <v>1000-2000CC</v>
      </c>
    </row>
    <row r="5478" spans="1:11" x14ac:dyDescent="0.3">
      <c r="A5478">
        <v>2101</v>
      </c>
      <c r="B5478" t="s">
        <v>684</v>
      </c>
      <c r="C5478" s="10">
        <f>65000/100000</f>
        <v>0.65</v>
      </c>
      <c r="D5478" s="3">
        <v>46000</v>
      </c>
      <c r="E5478" t="s">
        <v>12</v>
      </c>
      <c r="F5478" t="s">
        <v>8</v>
      </c>
      <c r="G5478" t="s">
        <v>27</v>
      </c>
      <c r="H5478">
        <v>2003</v>
      </c>
      <c r="I5478">
        <v>796</v>
      </c>
      <c r="J5478" t="s">
        <v>10</v>
      </c>
      <c r="K5478" t="str">
        <f>IF(AND(I5478&gt;600,I5478&lt;=1000),"600-1000CC",IF(AND(I5478&gt;1000,I5478&lt;=2000),"1000-2000CC",IF(AND(I5478&gt;2000,I5478&lt;=3000),"2000-3000CC",IF(AND(I5478&gt;3000,I5478&lt;=4000),"3000-4000CC",IF(AND(I5478&gt;4000,I5478&lt;=5000),"4000-5000CC",IF(AND(I5478&gt;5000,I5478&lt;=6000),"&gt;5000CC"))))))</f>
        <v>600-1000CC</v>
      </c>
    </row>
    <row r="5479" spans="1:11" x14ac:dyDescent="0.3">
      <c r="A5479">
        <v>3394</v>
      </c>
      <c r="B5479" t="s">
        <v>1514</v>
      </c>
      <c r="C5479" s="10">
        <f>65000/100000</f>
        <v>0.65</v>
      </c>
      <c r="D5479" s="3">
        <v>147000</v>
      </c>
      <c r="E5479" t="s">
        <v>12</v>
      </c>
      <c r="F5479" t="s">
        <v>8</v>
      </c>
      <c r="G5479" t="s">
        <v>9</v>
      </c>
      <c r="H5479">
        <v>2000</v>
      </c>
      <c r="I5479">
        <v>1248</v>
      </c>
      <c r="J5479" t="s">
        <v>10</v>
      </c>
      <c r="K5479" t="str">
        <f>IF(AND(I5479&gt;600,I5479&lt;=1000),"600-1000CC",IF(AND(I5479&gt;1000,I5479&lt;=2000),"1000-2000CC",IF(AND(I5479&gt;2000,I5479&lt;=3000),"2000-3000CC",IF(AND(I5479&gt;3000,I5479&lt;=4000),"3000-4000CC",IF(AND(I5479&gt;4000,I5479&lt;=5000),"4000-5000CC",IF(AND(I5479&gt;5000,I5479&lt;=6000),"&gt;5000CC"))))))</f>
        <v>1000-2000CC</v>
      </c>
    </row>
    <row r="5480" spans="1:11" x14ac:dyDescent="0.3">
      <c r="A5480">
        <v>3631</v>
      </c>
      <c r="B5480" t="s">
        <v>269</v>
      </c>
      <c r="C5480" s="10">
        <f>65000/100000</f>
        <v>0.65</v>
      </c>
      <c r="D5480" s="3">
        <v>100000</v>
      </c>
      <c r="E5480" t="s">
        <v>12</v>
      </c>
      <c r="F5480" t="s">
        <v>8</v>
      </c>
      <c r="G5480" t="s">
        <v>75</v>
      </c>
      <c r="H5480">
        <v>2004</v>
      </c>
      <c r="I5480">
        <v>1194</v>
      </c>
      <c r="J5480" t="s">
        <v>10</v>
      </c>
      <c r="K5480" t="str">
        <f>IF(AND(I5480&gt;600,I5480&lt;=1000),"600-1000CC",IF(AND(I5480&gt;1000,I5480&lt;=2000),"1000-2000CC",IF(AND(I5480&gt;2000,I5480&lt;=3000),"2000-3000CC",IF(AND(I5480&gt;3000,I5480&lt;=4000),"3000-4000CC",IF(AND(I5480&gt;4000,I5480&lt;=5000),"4000-5000CC",IF(AND(I5480&gt;5000,I5480&lt;=6000),"&gt;5000CC"))))))</f>
        <v>1000-2000CC</v>
      </c>
    </row>
    <row r="5481" spans="1:11" x14ac:dyDescent="0.3">
      <c r="A5481">
        <v>987</v>
      </c>
      <c r="B5481" t="s">
        <v>582</v>
      </c>
      <c r="C5481" s="10">
        <f>63803/100000</f>
        <v>0.63802999999999999</v>
      </c>
      <c r="D5481" s="3">
        <v>115549</v>
      </c>
      <c r="E5481" t="s">
        <v>372</v>
      </c>
      <c r="F5481" t="s">
        <v>8</v>
      </c>
      <c r="G5481" t="s">
        <v>9</v>
      </c>
      <c r="H5481">
        <v>2007</v>
      </c>
      <c r="I5481">
        <v>1598</v>
      </c>
      <c r="J5481" t="s">
        <v>10</v>
      </c>
      <c r="K5481" t="str">
        <f>IF(AND(I5481&gt;600,I5481&lt;=1000),"600-1000CC",IF(AND(I5481&gt;1000,I5481&lt;=2000),"1000-2000CC",IF(AND(I5481&gt;2000,I5481&lt;=3000),"2000-3000CC",IF(AND(I5481&gt;3000,I5481&lt;=4000),"3000-4000CC",IF(AND(I5481&gt;4000,I5481&lt;=5000),"4000-5000CC",IF(AND(I5481&gt;5000,I5481&lt;=6000),"&gt;5000CC"))))))</f>
        <v>1000-2000CC</v>
      </c>
    </row>
    <row r="5482" spans="1:11" x14ac:dyDescent="0.3">
      <c r="A5482">
        <v>2767</v>
      </c>
      <c r="B5482" t="s">
        <v>1341</v>
      </c>
      <c r="C5482" s="10">
        <f>63046/100000</f>
        <v>0.63046000000000002</v>
      </c>
      <c r="D5482" s="3">
        <v>25373</v>
      </c>
      <c r="E5482" t="s">
        <v>12</v>
      </c>
      <c r="F5482" t="s">
        <v>8</v>
      </c>
      <c r="G5482" t="s">
        <v>27</v>
      </c>
      <c r="H5482">
        <v>2008</v>
      </c>
      <c r="I5482">
        <v>998</v>
      </c>
      <c r="J5482" t="s">
        <v>10</v>
      </c>
      <c r="K5482" t="str">
        <f>IF(AND(I5482&gt;600,I5482&lt;=1000),"600-1000CC",IF(AND(I5482&gt;1000,I5482&lt;=2000),"1000-2000CC",IF(AND(I5482&gt;2000,I5482&lt;=3000),"2000-3000CC",IF(AND(I5482&gt;3000,I5482&lt;=4000),"3000-4000CC",IF(AND(I5482&gt;4000,I5482&lt;=5000),"4000-5000CC",IF(AND(I5482&gt;5000,I5482&lt;=6000),"&gt;5000CC"))))))</f>
        <v>600-1000CC</v>
      </c>
    </row>
    <row r="5483" spans="1:11" x14ac:dyDescent="0.3">
      <c r="A5483">
        <v>2043</v>
      </c>
      <c r="B5483" t="s">
        <v>1085</v>
      </c>
      <c r="C5483" s="10">
        <f>61000/100000</f>
        <v>0.61</v>
      </c>
      <c r="D5483" s="3">
        <v>110000</v>
      </c>
      <c r="E5483" t="s">
        <v>12</v>
      </c>
      <c r="F5483" t="s">
        <v>8</v>
      </c>
      <c r="G5483" t="s">
        <v>27</v>
      </c>
      <c r="H5483">
        <v>2007</v>
      </c>
      <c r="I5483">
        <v>1498</v>
      </c>
      <c r="J5483" t="s">
        <v>10</v>
      </c>
      <c r="K5483" t="str">
        <f>IF(AND(I5483&gt;600,I5483&lt;=1000),"600-1000CC",IF(AND(I5483&gt;1000,I5483&lt;=2000),"1000-2000CC",IF(AND(I5483&gt;2000,I5483&lt;=3000),"2000-3000CC",IF(AND(I5483&gt;3000,I5483&lt;=4000),"3000-4000CC",IF(AND(I5483&gt;4000,I5483&lt;=5000),"4000-5000CC",IF(AND(I5483&gt;5000,I5483&lt;=6000),"&gt;5000CC"))))))</f>
        <v>1000-2000CC</v>
      </c>
    </row>
    <row r="5484" spans="1:11" x14ac:dyDescent="0.3">
      <c r="A5484">
        <v>852</v>
      </c>
      <c r="B5484" t="s">
        <v>633</v>
      </c>
      <c r="C5484" s="10">
        <f>60000/100000</f>
        <v>0.6</v>
      </c>
      <c r="D5484" s="3">
        <v>16700</v>
      </c>
      <c r="E5484" t="s">
        <v>12</v>
      </c>
      <c r="F5484" t="s">
        <v>8</v>
      </c>
      <c r="G5484" t="s">
        <v>27</v>
      </c>
      <c r="H5484">
        <v>2010</v>
      </c>
      <c r="I5484">
        <v>2523</v>
      </c>
      <c r="J5484" t="s">
        <v>10</v>
      </c>
      <c r="K5484" t="str">
        <f>IF(AND(I5484&gt;600,I5484&lt;=1000),"600-1000CC",IF(AND(I5484&gt;1000,I5484&lt;=2000),"1000-2000CC",IF(AND(I5484&gt;2000,I5484&lt;=3000),"2000-3000CC",IF(AND(I5484&gt;3000,I5484&lt;=4000),"3000-4000CC",IF(AND(I5484&gt;4000,I5484&lt;=5000),"4000-5000CC",IF(AND(I5484&gt;5000,I5484&lt;=6000),"&gt;5000CC"))))))</f>
        <v>2000-3000CC</v>
      </c>
    </row>
    <row r="5485" spans="1:11" x14ac:dyDescent="0.3">
      <c r="A5485">
        <v>1689</v>
      </c>
      <c r="B5485" t="s">
        <v>958</v>
      </c>
      <c r="C5485" s="10">
        <f>60000/100000</f>
        <v>0.6</v>
      </c>
      <c r="D5485" s="3">
        <v>20000</v>
      </c>
      <c r="E5485" t="s">
        <v>12</v>
      </c>
      <c r="F5485" t="s">
        <v>8</v>
      </c>
      <c r="G5485" t="s">
        <v>9</v>
      </c>
      <c r="H5485">
        <v>2002</v>
      </c>
      <c r="I5485">
        <v>796</v>
      </c>
      <c r="J5485" t="s">
        <v>10</v>
      </c>
      <c r="K5485" t="str">
        <f>IF(AND(I5485&gt;600,I5485&lt;=1000),"600-1000CC",IF(AND(I5485&gt;1000,I5485&lt;=2000),"1000-2000CC",IF(AND(I5485&gt;2000,I5485&lt;=3000),"2000-3000CC",IF(AND(I5485&gt;3000,I5485&lt;=4000),"3000-4000CC",IF(AND(I5485&gt;4000,I5485&lt;=5000),"4000-5000CC",IF(AND(I5485&gt;5000,I5485&lt;=6000),"&gt;5000CC"))))))</f>
        <v>600-1000CC</v>
      </c>
    </row>
    <row r="5486" spans="1:11" x14ac:dyDescent="0.3">
      <c r="A5486">
        <v>2353</v>
      </c>
      <c r="B5486" t="s">
        <v>233</v>
      </c>
      <c r="C5486" s="10">
        <f>60000/100000</f>
        <v>0.6</v>
      </c>
      <c r="D5486" s="3">
        <v>100000</v>
      </c>
      <c r="E5486" t="s">
        <v>12</v>
      </c>
      <c r="F5486" t="s">
        <v>8</v>
      </c>
      <c r="G5486" t="s">
        <v>27</v>
      </c>
      <c r="H5486">
        <v>1998</v>
      </c>
      <c r="I5486">
        <v>1591</v>
      </c>
      <c r="J5486" t="s">
        <v>10</v>
      </c>
      <c r="K5486" t="str">
        <f>IF(AND(I5486&gt;600,I5486&lt;=1000),"600-1000CC",IF(AND(I5486&gt;1000,I5486&lt;=2000),"1000-2000CC",IF(AND(I5486&gt;2000,I5486&lt;=3000),"2000-3000CC",IF(AND(I5486&gt;3000,I5486&lt;=4000),"3000-4000CC",IF(AND(I5486&gt;4000,I5486&lt;=5000),"4000-5000CC",IF(AND(I5486&gt;5000,I5486&lt;=6000),"&gt;5000CC"))))))</f>
        <v>1000-2000CC</v>
      </c>
    </row>
    <row r="5487" spans="1:11" x14ac:dyDescent="0.3">
      <c r="A5487">
        <v>2492</v>
      </c>
      <c r="B5487" t="s">
        <v>1061</v>
      </c>
      <c r="C5487" s="10">
        <f>60000/100000</f>
        <v>0.6</v>
      </c>
      <c r="D5487" s="3">
        <v>39000</v>
      </c>
      <c r="E5487" t="s">
        <v>12</v>
      </c>
      <c r="F5487" t="s">
        <v>8</v>
      </c>
      <c r="G5487" t="s">
        <v>9</v>
      </c>
      <c r="H5487">
        <v>2010</v>
      </c>
      <c r="I5487">
        <v>2523</v>
      </c>
      <c r="J5487" t="s">
        <v>61</v>
      </c>
      <c r="K5487" t="str">
        <f>IF(AND(I5487&gt;600,I5487&lt;=1000),"600-1000CC",IF(AND(I5487&gt;1000,I5487&lt;=2000),"1000-2000CC",IF(AND(I5487&gt;2000,I5487&lt;=3000),"2000-3000CC",IF(AND(I5487&gt;3000,I5487&lt;=4000),"3000-4000CC",IF(AND(I5487&gt;4000,I5487&lt;=5000),"4000-5000CC",IF(AND(I5487&gt;5000,I5487&lt;=6000),"&gt;5000CC"))))))</f>
        <v>2000-3000CC</v>
      </c>
    </row>
    <row r="5488" spans="1:11" x14ac:dyDescent="0.3">
      <c r="A5488">
        <v>4114</v>
      </c>
      <c r="B5488" t="s">
        <v>1691</v>
      </c>
      <c r="C5488" s="7">
        <f>60000/100000</f>
        <v>0.6</v>
      </c>
      <c r="D5488" s="3">
        <v>110000</v>
      </c>
      <c r="E5488" t="s">
        <v>12</v>
      </c>
      <c r="F5488" t="s">
        <v>8</v>
      </c>
      <c r="G5488" t="s">
        <v>393</v>
      </c>
      <c r="H5488">
        <v>2004</v>
      </c>
      <c r="I5488">
        <v>1199</v>
      </c>
      <c r="J5488" t="s">
        <v>61</v>
      </c>
      <c r="K5488" t="str">
        <f>IF(AND(I5488&gt;600,I5488&lt;=1000),"600-1000CC",IF(AND(I5488&gt;1000,I5488&lt;=2000),"1000-2000CC",IF(AND(I5488&gt;2000,I5488&lt;=3000),"2000-3000CC",IF(AND(I5488&gt;3000,I5488&lt;=4000),"3000-4000CC",IF(AND(I5488&gt;4000,I5488&lt;=5000),"4000-5000CC",IF(AND(I5488&gt;5000,I5488&lt;=6000),"&gt;5000CC"))))))</f>
        <v>1000-2000CC</v>
      </c>
    </row>
    <row r="5489" spans="1:11" x14ac:dyDescent="0.3">
      <c r="A5489">
        <v>4469</v>
      </c>
      <c r="B5489" t="s">
        <v>1748</v>
      </c>
      <c r="C5489" s="10">
        <f>60000/100000</f>
        <v>0.6</v>
      </c>
      <c r="D5489" s="3">
        <v>15000</v>
      </c>
      <c r="E5489" t="s">
        <v>12</v>
      </c>
      <c r="F5489" t="s">
        <v>8</v>
      </c>
      <c r="G5489" t="s">
        <v>27</v>
      </c>
      <c r="H5489">
        <v>2012</v>
      </c>
      <c r="I5489">
        <v>2953</v>
      </c>
      <c r="J5489" t="s">
        <v>10</v>
      </c>
      <c r="K5489" t="str">
        <f>IF(AND(I5489&gt;600,I5489&lt;=1000),"600-1000CC",IF(AND(I5489&gt;1000,I5489&lt;=2000),"1000-2000CC",IF(AND(I5489&gt;2000,I5489&lt;=3000),"2000-3000CC",IF(AND(I5489&gt;3000,I5489&lt;=4000),"3000-4000CC",IF(AND(I5489&gt;4000,I5489&lt;=5000),"4000-5000CC",IF(AND(I5489&gt;5000,I5489&lt;=6000),"&gt;5000CC"))))))</f>
        <v>2000-3000CC</v>
      </c>
    </row>
    <row r="5490" spans="1:11" x14ac:dyDescent="0.3">
      <c r="A5490">
        <v>4934</v>
      </c>
      <c r="B5490" t="s">
        <v>1656</v>
      </c>
      <c r="C5490" s="10">
        <f>60000/100000</f>
        <v>0.6</v>
      </c>
      <c r="D5490" s="3">
        <v>110000</v>
      </c>
      <c r="E5490" t="s">
        <v>12</v>
      </c>
      <c r="F5490" t="s">
        <v>8</v>
      </c>
      <c r="G5490" t="s">
        <v>9</v>
      </c>
      <c r="H5490">
        <v>2006</v>
      </c>
      <c r="I5490">
        <v>1199</v>
      </c>
      <c r="J5490" t="s">
        <v>10</v>
      </c>
      <c r="K5490" t="str">
        <f>IF(AND(I5490&gt;600,I5490&lt;=1000),"600-1000CC",IF(AND(I5490&gt;1000,I5490&lt;=2000),"1000-2000CC",IF(AND(I5490&gt;2000,I5490&lt;=3000),"2000-3000CC",IF(AND(I5490&gt;3000,I5490&lt;=4000),"3000-4000CC",IF(AND(I5490&gt;4000,I5490&lt;=5000),"4000-5000CC",IF(AND(I5490&gt;5000,I5490&lt;=6000),"&gt;5000CC"))))))</f>
        <v>1000-2000CC</v>
      </c>
    </row>
    <row r="5491" spans="1:11" x14ac:dyDescent="0.3">
      <c r="A5491">
        <v>5149</v>
      </c>
      <c r="B5491" t="s">
        <v>1088</v>
      </c>
      <c r="C5491" s="10">
        <f>59736/100000</f>
        <v>0.59736</v>
      </c>
      <c r="D5491" s="3">
        <v>192340</v>
      </c>
      <c r="E5491" t="s">
        <v>372</v>
      </c>
      <c r="F5491" t="s">
        <v>8</v>
      </c>
      <c r="G5491" t="s">
        <v>27</v>
      </c>
      <c r="H5491">
        <v>2010</v>
      </c>
      <c r="I5491">
        <v>1390</v>
      </c>
      <c r="J5491" t="s">
        <v>10</v>
      </c>
      <c r="K5491" t="str">
        <f>IF(AND(I5491&gt;600,I5491&lt;=1000),"600-1000CC",IF(AND(I5491&gt;1000,I5491&lt;=2000),"1000-2000CC",IF(AND(I5491&gt;2000,I5491&lt;=3000),"2000-3000CC",IF(AND(I5491&gt;3000,I5491&lt;=4000),"3000-4000CC",IF(AND(I5491&gt;4000,I5491&lt;=5000),"4000-5000CC",IF(AND(I5491&gt;5000,I5491&lt;=6000),"&gt;5000CC"))))))</f>
        <v>1000-2000CC</v>
      </c>
    </row>
    <row r="5492" spans="1:11" x14ac:dyDescent="0.3">
      <c r="A5492">
        <v>675</v>
      </c>
      <c r="B5492" t="s">
        <v>545</v>
      </c>
      <c r="C5492" s="6">
        <f>59000/100000</f>
        <v>0.59</v>
      </c>
      <c r="D5492" s="3">
        <v>60000</v>
      </c>
      <c r="E5492" t="s">
        <v>12</v>
      </c>
      <c r="F5492" t="s">
        <v>8</v>
      </c>
      <c r="G5492" t="s">
        <v>9</v>
      </c>
      <c r="H5492">
        <v>2007</v>
      </c>
      <c r="I5492">
        <v>1497</v>
      </c>
      <c r="J5492" t="s">
        <v>10</v>
      </c>
      <c r="K5492" t="str">
        <f>IF(AND(I5492&gt;600,I5492&lt;=1000),"600-1000CC",IF(AND(I5492&gt;1000,I5492&lt;=2000),"1000-2000CC",IF(AND(I5492&gt;2000,I5492&lt;=3000),"2000-3000CC",IF(AND(I5492&gt;3000,I5492&lt;=4000),"3000-4000CC",IF(AND(I5492&gt;4000,I5492&lt;=5000),"4000-5000CC",IF(AND(I5492&gt;5000,I5492&lt;=6000),"&gt;5000CC"))))))</f>
        <v>1000-2000CC</v>
      </c>
    </row>
    <row r="5493" spans="1:11" x14ac:dyDescent="0.3">
      <c r="A5493">
        <v>4637</v>
      </c>
      <c r="B5493" t="s">
        <v>577</v>
      </c>
      <c r="C5493" s="10">
        <f>56000/100000</f>
        <v>0.56000000000000005</v>
      </c>
      <c r="D5493" s="3">
        <v>80000</v>
      </c>
      <c r="E5493" t="s">
        <v>12</v>
      </c>
      <c r="F5493" t="s">
        <v>8</v>
      </c>
      <c r="G5493" t="s">
        <v>27</v>
      </c>
      <c r="H5493">
        <v>2009</v>
      </c>
      <c r="I5493">
        <v>1497</v>
      </c>
      <c r="J5493" t="s">
        <v>10</v>
      </c>
      <c r="K5493" t="str">
        <f>IF(AND(I5493&gt;600,I5493&lt;=1000),"600-1000CC",IF(AND(I5493&gt;1000,I5493&lt;=2000),"1000-2000CC",IF(AND(I5493&gt;2000,I5493&lt;=3000),"2000-3000CC",IF(AND(I5493&gt;3000,I5493&lt;=4000),"3000-4000CC",IF(AND(I5493&gt;4000,I5493&lt;=5000),"4000-5000CC",IF(AND(I5493&gt;5000,I5493&lt;=6000),"&gt;5000CC"))))))</f>
        <v>1000-2000CC</v>
      </c>
    </row>
    <row r="5494" spans="1:11" x14ac:dyDescent="0.3">
      <c r="A5494">
        <v>243</v>
      </c>
      <c r="B5494" t="s">
        <v>233</v>
      </c>
      <c r="C5494" s="10">
        <f>55000/100000</f>
        <v>0.55000000000000004</v>
      </c>
      <c r="D5494" s="3">
        <v>90000</v>
      </c>
      <c r="E5494" t="s">
        <v>12</v>
      </c>
      <c r="F5494" t="s">
        <v>8</v>
      </c>
      <c r="G5494" t="s">
        <v>75</v>
      </c>
      <c r="H5494">
        <v>2002</v>
      </c>
      <c r="I5494">
        <v>993</v>
      </c>
      <c r="J5494" t="s">
        <v>10</v>
      </c>
      <c r="K5494" t="str">
        <f>IF(AND(I5494&gt;600,I5494&lt;=1000),"600-1000CC",IF(AND(I5494&gt;1000,I5494&lt;=2000),"1000-2000CC",IF(AND(I5494&gt;2000,I5494&lt;=3000),"2000-3000CC",IF(AND(I5494&gt;3000,I5494&lt;=4000),"3000-4000CC",IF(AND(I5494&gt;4000,I5494&lt;=5000),"4000-5000CC",IF(AND(I5494&gt;5000,I5494&lt;=6000),"&gt;5000CC"))))))</f>
        <v>600-1000CC</v>
      </c>
    </row>
    <row r="5495" spans="1:11" x14ac:dyDescent="0.3">
      <c r="A5495">
        <v>945</v>
      </c>
      <c r="B5495" t="s">
        <v>696</v>
      </c>
      <c r="C5495" s="10">
        <f>55000/100000</f>
        <v>0.55000000000000004</v>
      </c>
      <c r="D5495" s="3">
        <v>30000</v>
      </c>
      <c r="E5495" t="s">
        <v>12</v>
      </c>
      <c r="F5495" t="s">
        <v>8</v>
      </c>
      <c r="G5495" t="s">
        <v>9</v>
      </c>
      <c r="H5495">
        <v>2002</v>
      </c>
      <c r="I5495">
        <v>796</v>
      </c>
      <c r="J5495" t="s">
        <v>61</v>
      </c>
      <c r="K5495" t="str">
        <f>IF(AND(I5495&gt;600,I5495&lt;=1000),"600-1000CC",IF(AND(I5495&gt;1000,I5495&lt;=2000),"1000-2000CC",IF(AND(I5495&gt;2000,I5495&lt;=3000),"2000-3000CC",IF(AND(I5495&gt;3000,I5495&lt;=4000),"3000-4000CC",IF(AND(I5495&gt;4000,I5495&lt;=5000),"4000-5000CC",IF(AND(I5495&gt;5000,I5495&lt;=6000),"&gt;5000CC"))))))</f>
        <v>600-1000CC</v>
      </c>
    </row>
    <row r="5496" spans="1:11" x14ac:dyDescent="0.3">
      <c r="A5496">
        <v>3602</v>
      </c>
      <c r="B5496" t="s">
        <v>1567</v>
      </c>
      <c r="C5496" s="10">
        <f>55000/100000</f>
        <v>0.55000000000000004</v>
      </c>
      <c r="D5496" s="3">
        <v>50000</v>
      </c>
      <c r="E5496" t="s">
        <v>7</v>
      </c>
      <c r="F5496" t="s">
        <v>8</v>
      </c>
      <c r="G5496" t="s">
        <v>75</v>
      </c>
      <c r="H5496">
        <v>2007</v>
      </c>
      <c r="I5496">
        <v>1193</v>
      </c>
      <c r="J5496" t="s">
        <v>10</v>
      </c>
      <c r="K5496" t="str">
        <f>IF(AND(I5496&gt;600,I5496&lt;=1000),"600-1000CC",IF(AND(I5496&gt;1000,I5496&lt;=2000),"1000-2000CC",IF(AND(I5496&gt;2000,I5496&lt;=3000),"2000-3000CC",IF(AND(I5496&gt;3000,I5496&lt;=4000),"3000-4000CC",IF(AND(I5496&gt;4000,I5496&lt;=5000),"4000-5000CC",IF(AND(I5496&gt;5000,I5496&lt;=6000),"&gt;5000CC"))))))</f>
        <v>1000-2000CC</v>
      </c>
    </row>
    <row r="5497" spans="1:11" x14ac:dyDescent="0.3">
      <c r="A5497">
        <v>4127</v>
      </c>
      <c r="B5497" t="s">
        <v>684</v>
      </c>
      <c r="C5497" s="10">
        <f>55000/100000</f>
        <v>0.55000000000000004</v>
      </c>
      <c r="D5497" s="3">
        <v>50000</v>
      </c>
      <c r="E5497" t="s">
        <v>12</v>
      </c>
      <c r="F5497" t="s">
        <v>8</v>
      </c>
      <c r="G5497" t="s">
        <v>27</v>
      </c>
      <c r="H5497">
        <v>2002</v>
      </c>
      <c r="I5497">
        <v>1497</v>
      </c>
      <c r="J5497" t="s">
        <v>10</v>
      </c>
      <c r="K5497" t="str">
        <f>IF(AND(I5497&gt;600,I5497&lt;=1000),"600-1000CC",IF(AND(I5497&gt;1000,I5497&lt;=2000),"1000-2000CC",IF(AND(I5497&gt;2000,I5497&lt;=3000),"2000-3000CC",IF(AND(I5497&gt;3000,I5497&lt;=4000),"3000-4000CC",IF(AND(I5497&gt;4000,I5497&lt;=5000),"4000-5000CC",IF(AND(I5497&gt;5000,I5497&lt;=6000),"&gt;5000CC"))))))</f>
        <v>1000-2000CC</v>
      </c>
    </row>
    <row r="5498" spans="1:11" x14ac:dyDescent="0.3">
      <c r="A5498">
        <v>4430</v>
      </c>
      <c r="B5498" t="s">
        <v>1290</v>
      </c>
      <c r="C5498" s="10">
        <f>55000/100000</f>
        <v>0.55000000000000004</v>
      </c>
      <c r="D5498" s="3">
        <v>100000</v>
      </c>
      <c r="E5498" t="s">
        <v>12</v>
      </c>
      <c r="F5498" t="s">
        <v>8</v>
      </c>
      <c r="G5498" t="s">
        <v>244</v>
      </c>
      <c r="H5498">
        <v>2009</v>
      </c>
      <c r="I5498">
        <v>1061</v>
      </c>
      <c r="J5498" t="s">
        <v>10</v>
      </c>
      <c r="K5498" t="str">
        <f>IF(AND(I5498&gt;600,I5498&lt;=1000),"600-1000CC",IF(AND(I5498&gt;1000,I5498&lt;=2000),"1000-2000CC",IF(AND(I5498&gt;2000,I5498&lt;=3000),"2000-3000CC",IF(AND(I5498&gt;3000,I5498&lt;=4000),"3000-4000CC",IF(AND(I5498&gt;4000,I5498&lt;=5000),"4000-5000CC",IF(AND(I5498&gt;5000,I5498&lt;=6000),"&gt;5000CC"))))))</f>
        <v>1000-2000CC</v>
      </c>
    </row>
    <row r="5499" spans="1:11" x14ac:dyDescent="0.3">
      <c r="A5499">
        <v>1996</v>
      </c>
      <c r="B5499" t="s">
        <v>1061</v>
      </c>
      <c r="C5499" s="10">
        <f>54613/100000</f>
        <v>0.54613</v>
      </c>
      <c r="D5499" s="3">
        <v>46883</v>
      </c>
      <c r="E5499" t="s">
        <v>12</v>
      </c>
      <c r="F5499" t="s">
        <v>8</v>
      </c>
      <c r="G5499" t="s">
        <v>27</v>
      </c>
      <c r="H5499">
        <v>2010</v>
      </c>
      <c r="I5499">
        <v>1399</v>
      </c>
      <c r="J5499" t="s">
        <v>289</v>
      </c>
      <c r="K5499" t="str">
        <f>IF(AND(I5499&gt;600,I5499&lt;=1000),"600-1000CC",IF(AND(I5499&gt;1000,I5499&lt;=2000),"1000-2000CC",IF(AND(I5499&gt;2000,I5499&lt;=3000),"2000-3000CC",IF(AND(I5499&gt;3000,I5499&lt;=4000),"3000-4000CC",IF(AND(I5499&gt;4000,I5499&lt;=5000),"4000-5000CC",IF(AND(I5499&gt;5000,I5499&lt;=6000),"&gt;5000CC"))))))</f>
        <v>1000-2000CC</v>
      </c>
    </row>
    <row r="5500" spans="1:11" x14ac:dyDescent="0.3">
      <c r="A5500">
        <v>2991</v>
      </c>
      <c r="B5500" t="s">
        <v>1402</v>
      </c>
      <c r="C5500" s="10">
        <f>54430/100000</f>
        <v>0.54430000000000001</v>
      </c>
      <c r="D5500" s="3">
        <v>91817</v>
      </c>
      <c r="E5500" t="s">
        <v>12</v>
      </c>
      <c r="F5500" t="s">
        <v>8</v>
      </c>
      <c r="G5500" t="s">
        <v>244</v>
      </c>
      <c r="H5500">
        <v>2009</v>
      </c>
      <c r="I5500">
        <v>1968</v>
      </c>
      <c r="J5500" t="s">
        <v>10</v>
      </c>
      <c r="K5500" t="str">
        <f>IF(AND(I5500&gt;600,I5500&lt;=1000),"600-1000CC",IF(AND(I5500&gt;1000,I5500&lt;=2000),"1000-2000CC",IF(AND(I5500&gt;2000,I5500&lt;=3000),"2000-3000CC",IF(AND(I5500&gt;3000,I5500&lt;=4000),"3000-4000CC",IF(AND(I5500&gt;4000,I5500&lt;=5000),"4000-5000CC",IF(AND(I5500&gt;5000,I5500&lt;=6000),"&gt;5000CC"))))))</f>
        <v>1000-2000CC</v>
      </c>
    </row>
    <row r="5501" spans="1:11" x14ac:dyDescent="0.3">
      <c r="A5501">
        <v>4348</v>
      </c>
      <c r="B5501" t="s">
        <v>1730</v>
      </c>
      <c r="C5501" s="10">
        <f>53250/100000</f>
        <v>0.53249999999999997</v>
      </c>
      <c r="D5501" s="3">
        <v>48977</v>
      </c>
      <c r="E5501" t="s">
        <v>12</v>
      </c>
      <c r="F5501" t="s">
        <v>8</v>
      </c>
      <c r="G5501" t="s">
        <v>9</v>
      </c>
      <c r="H5501">
        <v>2011</v>
      </c>
      <c r="I5501">
        <v>1248</v>
      </c>
      <c r="J5501" t="s">
        <v>10</v>
      </c>
      <c r="K5501" t="str">
        <f>IF(AND(I5501&gt;600,I5501&lt;=1000),"600-1000CC",IF(AND(I5501&gt;1000,I5501&lt;=2000),"1000-2000CC",IF(AND(I5501&gt;2000,I5501&lt;=3000),"2000-3000CC",IF(AND(I5501&gt;3000,I5501&lt;=4000),"3000-4000CC",IF(AND(I5501&gt;4000,I5501&lt;=5000),"4000-5000CC",IF(AND(I5501&gt;5000,I5501&lt;=6000),"&gt;5000CC"))))))</f>
        <v>1000-2000CC</v>
      </c>
    </row>
    <row r="5502" spans="1:11" x14ac:dyDescent="0.3">
      <c r="A5502">
        <v>3230</v>
      </c>
      <c r="B5502" t="s">
        <v>269</v>
      </c>
      <c r="C5502" s="10">
        <f>50718/100000</f>
        <v>0.50717999999999996</v>
      </c>
      <c r="D5502" s="3">
        <v>142740</v>
      </c>
      <c r="E5502" t="s">
        <v>12</v>
      </c>
      <c r="F5502" t="s">
        <v>8</v>
      </c>
      <c r="G5502" t="s">
        <v>27</v>
      </c>
      <c r="H5502">
        <v>2006</v>
      </c>
      <c r="I5502">
        <v>2755</v>
      </c>
      <c r="J5502" t="s">
        <v>10</v>
      </c>
      <c r="K5502" t="str">
        <f>IF(AND(I5502&gt;600,I5502&lt;=1000),"600-1000CC",IF(AND(I5502&gt;1000,I5502&lt;=2000),"1000-2000CC",IF(AND(I5502&gt;2000,I5502&lt;=3000),"2000-3000CC",IF(AND(I5502&gt;3000,I5502&lt;=4000),"3000-4000CC",IF(AND(I5502&gt;4000,I5502&lt;=5000),"4000-5000CC",IF(AND(I5502&gt;5000,I5502&lt;=6000),"&gt;5000CC"))))))</f>
        <v>2000-3000CC</v>
      </c>
    </row>
    <row r="5503" spans="1:11" x14ac:dyDescent="0.3">
      <c r="A5503">
        <v>3908</v>
      </c>
      <c r="B5503" t="s">
        <v>1654</v>
      </c>
      <c r="C5503" s="10">
        <f>50500/100000</f>
        <v>0.505</v>
      </c>
      <c r="D5503" s="3">
        <v>15000</v>
      </c>
      <c r="E5503" t="s">
        <v>12</v>
      </c>
      <c r="F5503" t="s">
        <v>8</v>
      </c>
      <c r="G5503" t="s">
        <v>9</v>
      </c>
      <c r="H5503">
        <v>2012</v>
      </c>
      <c r="I5503">
        <v>1248</v>
      </c>
      <c r="J5503" t="s">
        <v>10</v>
      </c>
      <c r="K5503" t="str">
        <f>IF(AND(I5503&gt;600,I5503&lt;=1000),"600-1000CC",IF(AND(I5503&gt;1000,I5503&lt;=2000),"1000-2000CC",IF(AND(I5503&gt;2000,I5503&lt;=3000),"2000-3000CC",IF(AND(I5503&gt;3000,I5503&lt;=4000),"3000-4000CC",IF(AND(I5503&gt;4000,I5503&lt;=5000),"4000-5000CC",IF(AND(I5503&gt;5000,I5503&lt;=6000),"&gt;5000CC"))))))</f>
        <v>1000-2000CC</v>
      </c>
    </row>
    <row r="5504" spans="1:11" x14ac:dyDescent="0.3">
      <c r="A5504">
        <v>2122</v>
      </c>
      <c r="B5504" t="s">
        <v>216</v>
      </c>
      <c r="C5504" s="10">
        <f>50000/100000</f>
        <v>0.5</v>
      </c>
      <c r="D5504" s="3">
        <v>80000</v>
      </c>
      <c r="E5504" t="s">
        <v>12</v>
      </c>
      <c r="F5504" t="s">
        <v>8</v>
      </c>
      <c r="G5504" t="s">
        <v>244</v>
      </c>
      <c r="H5504">
        <v>2006</v>
      </c>
      <c r="I5504">
        <v>998</v>
      </c>
      <c r="J5504" t="s">
        <v>10</v>
      </c>
      <c r="K5504" t="str">
        <f>IF(AND(I5504&gt;600,I5504&lt;=1000),"600-1000CC",IF(AND(I5504&gt;1000,I5504&lt;=2000),"1000-2000CC",IF(AND(I5504&gt;2000,I5504&lt;=3000),"2000-3000CC",IF(AND(I5504&gt;3000,I5504&lt;=4000),"3000-4000CC",IF(AND(I5504&gt;4000,I5504&lt;=5000),"4000-5000CC",IF(AND(I5504&gt;5000,I5504&lt;=6000),"&gt;5000CC"))))))</f>
        <v>600-1000CC</v>
      </c>
    </row>
    <row r="5505" spans="1:11" x14ac:dyDescent="0.3">
      <c r="A5505">
        <v>3150</v>
      </c>
      <c r="B5505" t="s">
        <v>761</v>
      </c>
      <c r="C5505" s="10">
        <f>50000/100000</f>
        <v>0.5</v>
      </c>
      <c r="D5505" s="3">
        <v>45000</v>
      </c>
      <c r="E5505" t="s">
        <v>12</v>
      </c>
      <c r="F5505" t="s">
        <v>8</v>
      </c>
      <c r="G5505" t="s">
        <v>27</v>
      </c>
      <c r="H5505">
        <v>2007</v>
      </c>
      <c r="I5505">
        <v>998</v>
      </c>
      <c r="J5505" t="s">
        <v>10</v>
      </c>
      <c r="K5505" t="str">
        <f>IF(AND(I5505&gt;600,I5505&lt;=1000),"600-1000CC",IF(AND(I5505&gt;1000,I5505&lt;=2000),"1000-2000CC",IF(AND(I5505&gt;2000,I5505&lt;=3000),"2000-3000CC",IF(AND(I5505&gt;3000,I5505&lt;=4000),"3000-4000CC",IF(AND(I5505&gt;4000,I5505&lt;=5000),"4000-5000CC",IF(AND(I5505&gt;5000,I5505&lt;=6000),"&gt;5000CC"))))))</f>
        <v>600-1000CC</v>
      </c>
    </row>
    <row r="5506" spans="1:11" x14ac:dyDescent="0.3">
      <c r="A5506">
        <v>947</v>
      </c>
      <c r="B5506" t="s">
        <v>698</v>
      </c>
      <c r="C5506" s="10">
        <f>45000/100000</f>
        <v>0.45</v>
      </c>
      <c r="D5506" s="3">
        <v>50000</v>
      </c>
      <c r="E5506" t="s">
        <v>12</v>
      </c>
      <c r="F5506" t="s">
        <v>8</v>
      </c>
      <c r="G5506" t="s">
        <v>244</v>
      </c>
      <c r="H5506">
        <v>2000</v>
      </c>
      <c r="I5506">
        <v>1197</v>
      </c>
      <c r="J5506" t="s">
        <v>61</v>
      </c>
      <c r="K5506" t="str">
        <f>IF(AND(I5506&gt;600,I5506&lt;=1000),"600-1000CC",IF(AND(I5506&gt;1000,I5506&lt;=2000),"1000-2000CC",IF(AND(I5506&gt;2000,I5506&lt;=3000),"2000-3000CC",IF(AND(I5506&gt;3000,I5506&lt;=4000),"3000-4000CC",IF(AND(I5506&gt;4000,I5506&lt;=5000),"4000-5000CC",IF(AND(I5506&gt;5000,I5506&lt;=6000),"&gt;5000CC"))))))</f>
        <v>1000-2000CC</v>
      </c>
    </row>
    <row r="5507" spans="1:11" x14ac:dyDescent="0.3">
      <c r="A5507">
        <v>1748</v>
      </c>
      <c r="B5507" t="s">
        <v>167</v>
      </c>
      <c r="C5507" s="10">
        <f>45000/100000</f>
        <v>0.45</v>
      </c>
      <c r="D5507" s="3">
        <v>60000</v>
      </c>
      <c r="E5507" t="s">
        <v>12</v>
      </c>
      <c r="F5507" t="s">
        <v>8</v>
      </c>
      <c r="G5507" t="s">
        <v>27</v>
      </c>
      <c r="H5507">
        <v>2006</v>
      </c>
      <c r="I5507">
        <v>1497</v>
      </c>
      <c r="J5507" t="s">
        <v>10</v>
      </c>
      <c r="K5507" t="str">
        <f>IF(AND(I5507&gt;600,I5507&lt;=1000),"600-1000CC",IF(AND(I5507&gt;1000,I5507&lt;=2000),"1000-2000CC",IF(AND(I5507&gt;2000,I5507&lt;=3000),"2000-3000CC",IF(AND(I5507&gt;3000,I5507&lt;=4000),"3000-4000CC",IF(AND(I5507&gt;4000,I5507&lt;=5000),"4000-5000CC",IF(AND(I5507&gt;5000,I5507&lt;=6000),"&gt;5000CC"))))))</f>
        <v>1000-2000CC</v>
      </c>
    </row>
    <row r="5508" spans="1:11" x14ac:dyDescent="0.3">
      <c r="A5508">
        <v>3609</v>
      </c>
      <c r="B5508" t="s">
        <v>1086</v>
      </c>
      <c r="C5508" s="10">
        <f>45000/100000</f>
        <v>0.45</v>
      </c>
      <c r="D5508" s="3">
        <v>60000</v>
      </c>
      <c r="E5508" t="s">
        <v>12</v>
      </c>
      <c r="F5508" t="s">
        <v>8</v>
      </c>
      <c r="G5508" t="s">
        <v>9</v>
      </c>
      <c r="H5508">
        <v>2008</v>
      </c>
      <c r="I5508">
        <v>1498</v>
      </c>
      <c r="J5508" t="s">
        <v>10</v>
      </c>
      <c r="K5508" t="str">
        <f>IF(AND(I5508&gt;600,I5508&lt;=1000),"600-1000CC",IF(AND(I5508&gt;1000,I5508&lt;=2000),"1000-2000CC",IF(AND(I5508&gt;2000,I5508&lt;=3000),"2000-3000CC",IF(AND(I5508&gt;3000,I5508&lt;=4000),"3000-4000CC",IF(AND(I5508&gt;4000,I5508&lt;=5000),"4000-5000CC",IF(AND(I5508&gt;5000,I5508&lt;=6000),"&gt;5000CC"))))))</f>
        <v>1000-2000CC</v>
      </c>
    </row>
    <row r="5509" spans="1:11" x14ac:dyDescent="0.3">
      <c r="A5509">
        <v>2204</v>
      </c>
      <c r="B5509" t="s">
        <v>696</v>
      </c>
      <c r="C5509" s="10">
        <f>40000/100000</f>
        <v>0.4</v>
      </c>
      <c r="D5509" s="3">
        <v>80000</v>
      </c>
      <c r="E5509" t="s">
        <v>12</v>
      </c>
      <c r="F5509" t="s">
        <v>8</v>
      </c>
      <c r="G5509" t="s">
        <v>9</v>
      </c>
      <c r="H5509">
        <v>2000</v>
      </c>
      <c r="I5509">
        <v>998</v>
      </c>
      <c r="J5509" t="s">
        <v>10</v>
      </c>
      <c r="K5509" t="str">
        <f>IF(AND(I5509&gt;600,I5509&lt;=1000),"600-1000CC",IF(AND(I5509&gt;1000,I5509&lt;=2000),"1000-2000CC",IF(AND(I5509&gt;2000,I5509&lt;=3000),"2000-3000CC",IF(AND(I5509&gt;3000,I5509&lt;=4000),"3000-4000CC",IF(AND(I5509&gt;4000,I5509&lt;=5000),"4000-5000CC",IF(AND(I5509&gt;5000,I5509&lt;=6000),"&gt;5000CC"))))))</f>
        <v>600-1000CC</v>
      </c>
    </row>
    <row r="5510" spans="1:11" x14ac:dyDescent="0.3">
      <c r="A5510">
        <v>957</v>
      </c>
      <c r="B5510" t="s">
        <v>269</v>
      </c>
      <c r="C5510" s="10">
        <f>39000/100000</f>
        <v>0.39</v>
      </c>
      <c r="D5510" s="3">
        <v>100000</v>
      </c>
      <c r="E5510" t="s">
        <v>12</v>
      </c>
      <c r="F5510" t="s">
        <v>8</v>
      </c>
      <c r="G5510" t="s">
        <v>27</v>
      </c>
      <c r="H5510">
        <v>2000</v>
      </c>
      <c r="I5510">
        <v>1396</v>
      </c>
      <c r="J5510" t="s">
        <v>10</v>
      </c>
      <c r="K5510" t="str">
        <f>IF(AND(I5510&gt;600,I5510&lt;=1000),"600-1000CC",IF(AND(I5510&gt;1000,I5510&lt;=2000),"1000-2000CC",IF(AND(I5510&gt;2000,I5510&lt;=3000),"2000-3000CC",IF(AND(I5510&gt;3000,I5510&lt;=4000),"3000-4000CC",IF(AND(I5510&gt;4000,I5510&lt;=5000),"4000-5000CC",IF(AND(I5510&gt;5000,I5510&lt;=6000),"&gt;5000CC"))))))</f>
        <v>1000-2000CC</v>
      </c>
    </row>
    <row r="5511" spans="1:11" x14ac:dyDescent="0.3">
      <c r="A5511">
        <v>3336</v>
      </c>
      <c r="B5511" t="s">
        <v>698</v>
      </c>
      <c r="C5511" s="10">
        <f>35000/100000</f>
        <v>0.35</v>
      </c>
      <c r="D5511" s="3">
        <v>80000</v>
      </c>
      <c r="E5511" t="s">
        <v>12</v>
      </c>
      <c r="F5511" t="s">
        <v>8</v>
      </c>
      <c r="G5511" t="s">
        <v>27</v>
      </c>
      <c r="H5511">
        <v>1999</v>
      </c>
      <c r="I5511">
        <v>1997</v>
      </c>
      <c r="J5511" t="s">
        <v>10</v>
      </c>
      <c r="K5511" t="str">
        <f>IF(AND(I5511&gt;600,I5511&lt;=1000),"600-1000CC",IF(AND(I5511&gt;1000,I5511&lt;=2000),"1000-2000CC",IF(AND(I5511&gt;2000,I5511&lt;=3000),"2000-3000CC",IF(AND(I5511&gt;3000,I5511&lt;=4000),"3000-4000CC",IF(AND(I5511&gt;4000,I5511&lt;=5000),"4000-5000CC",IF(AND(I5511&gt;5000,I5511&lt;=6000),"&gt;5000CC"))))))</f>
        <v>1000-2000CC</v>
      </c>
    </row>
    <row r="5512" spans="1:11" x14ac:dyDescent="0.3">
      <c r="A5512">
        <v>4668</v>
      </c>
      <c r="B5512" t="s">
        <v>1061</v>
      </c>
      <c r="C5512" s="10">
        <f>35000/100000</f>
        <v>0.35</v>
      </c>
      <c r="D5512" s="3">
        <v>50000</v>
      </c>
      <c r="E5512" t="s">
        <v>12</v>
      </c>
      <c r="F5512" t="s">
        <v>8</v>
      </c>
      <c r="G5512" t="s">
        <v>27</v>
      </c>
      <c r="H5512">
        <v>2011</v>
      </c>
      <c r="I5512">
        <v>1390</v>
      </c>
      <c r="J5512" t="s">
        <v>10</v>
      </c>
      <c r="K5512" t="str">
        <f>IF(AND(I5512&gt;600,I5512&lt;=1000),"600-1000CC",IF(AND(I5512&gt;1000,I5512&lt;=2000),"1000-2000CC",IF(AND(I5512&gt;2000,I5512&lt;=3000),"2000-3000CC",IF(AND(I5512&gt;3000,I5512&lt;=4000),"3000-4000CC",IF(AND(I5512&gt;4000,I5512&lt;=5000),"4000-5000CC",IF(AND(I5512&gt;5000,I5512&lt;=6000),"&gt;5000CC"))))))</f>
        <v>1000-2000CC</v>
      </c>
    </row>
    <row r="5513" spans="1:11" x14ac:dyDescent="0.3">
      <c r="A5513">
        <v>4948</v>
      </c>
      <c r="B5513" t="s">
        <v>1833</v>
      </c>
      <c r="C5513" s="10">
        <f>35000/100000</f>
        <v>0.35</v>
      </c>
      <c r="D5513" s="3">
        <v>100000</v>
      </c>
      <c r="E5513" t="s">
        <v>12</v>
      </c>
      <c r="F5513" t="s">
        <v>8</v>
      </c>
      <c r="G5513" t="s">
        <v>9</v>
      </c>
      <c r="H5513">
        <v>2012</v>
      </c>
      <c r="I5513">
        <v>2179</v>
      </c>
      <c r="J5513" t="s">
        <v>10</v>
      </c>
      <c r="K5513" t="str">
        <f>IF(AND(I5513&gt;600,I5513&lt;=1000),"600-1000CC",IF(AND(I5513&gt;1000,I5513&lt;=2000),"1000-2000CC",IF(AND(I5513&gt;2000,I5513&lt;=3000),"2000-3000CC",IF(AND(I5513&gt;3000,I5513&lt;=4000),"3000-4000CC",IF(AND(I5513&gt;4000,I5513&lt;=5000),"4000-5000CC",IF(AND(I5513&gt;5000,I5513&lt;=6000),"&gt;5000CC"))))))</f>
        <v>2000-3000CC</v>
      </c>
    </row>
  </sheetData>
  <autoFilter ref="A1:M5513" xr:uid="{00000000-0001-0000-0000-000000000000}">
    <sortState xmlns:xlrd2="http://schemas.microsoft.com/office/spreadsheetml/2017/richdata2" ref="A2:M5513">
      <sortCondition descending="1" ref="C1:C5513"/>
    </sortState>
  </autoFilter>
  <sortState xmlns:xlrd2="http://schemas.microsoft.com/office/spreadsheetml/2017/richdata2" ref="A2:K5513">
    <sortCondition descending="1" ref="C5513"/>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6ABC9-75E8-47F8-9211-723CB691C73A}">
  <dimension ref="A1:E7"/>
  <sheetViews>
    <sheetView topLeftCell="A2" workbookViewId="0">
      <selection activeCell="I31" sqref="I30:I31"/>
    </sheetView>
  </sheetViews>
  <sheetFormatPr defaultRowHeight="14.4" x14ac:dyDescent="0.3"/>
  <cols>
    <col min="1" max="1" width="12.5546875" bestFit="1" customWidth="1"/>
    <col min="2" max="2" width="17.33203125" bestFit="1" customWidth="1"/>
  </cols>
  <sheetData>
    <row r="1" spans="1:5" x14ac:dyDescent="0.3">
      <c r="A1" s="4" t="s">
        <v>1926</v>
      </c>
      <c r="B1" t="s">
        <v>1928</v>
      </c>
    </row>
    <row r="2" spans="1:5" x14ac:dyDescent="0.3">
      <c r="A2" s="2" t="s">
        <v>12</v>
      </c>
      <c r="B2" s="5">
        <v>2967</v>
      </c>
      <c r="E2" t="s">
        <v>1942</v>
      </c>
    </row>
    <row r="3" spans="1:5" x14ac:dyDescent="0.3">
      <c r="A3" s="2" t="s">
        <v>7</v>
      </c>
      <c r="B3" s="5">
        <v>2423</v>
      </c>
    </row>
    <row r="4" spans="1:5" x14ac:dyDescent="0.3">
      <c r="A4" s="2" t="s">
        <v>242</v>
      </c>
      <c r="B4" s="5">
        <v>80</v>
      </c>
    </row>
    <row r="5" spans="1:5" x14ac:dyDescent="0.3">
      <c r="A5" s="2" t="s">
        <v>372</v>
      </c>
      <c r="B5" s="5">
        <v>28</v>
      </c>
    </row>
    <row r="6" spans="1:5" x14ac:dyDescent="0.3">
      <c r="A6" s="2" t="s">
        <v>272</v>
      </c>
      <c r="B6" s="5">
        <v>14</v>
      </c>
    </row>
    <row r="7" spans="1:5" x14ac:dyDescent="0.3">
      <c r="A7" s="2" t="s">
        <v>1927</v>
      </c>
      <c r="B7" s="5">
        <v>5512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A975B-2471-434F-8E2A-3B4CA7C207BB}">
  <dimension ref="A1:E8"/>
  <sheetViews>
    <sheetView workbookViewId="0">
      <selection activeCell="E2" sqref="E2"/>
    </sheetView>
  </sheetViews>
  <sheetFormatPr defaultRowHeight="14.4" x14ac:dyDescent="0.3"/>
  <cols>
    <col min="1" max="1" width="12.5546875" bestFit="1" customWidth="1"/>
    <col min="2" max="2" width="17.33203125" bestFit="1" customWidth="1"/>
  </cols>
  <sheetData>
    <row r="1" spans="1:5" x14ac:dyDescent="0.3">
      <c r="A1" s="4" t="s">
        <v>1926</v>
      </c>
      <c r="B1" t="s">
        <v>1928</v>
      </c>
    </row>
    <row r="2" spans="1:5" x14ac:dyDescent="0.3">
      <c r="A2" s="2" t="s">
        <v>1932</v>
      </c>
      <c r="B2" s="5">
        <v>3953</v>
      </c>
      <c r="C2">
        <f>GETPIVOTDATA("car_name",$A$1,"Engine CC Range","1000-2000CC")/GETPIVOTDATA("car_name",$A$1)</f>
        <v>0.71872727272727277</v>
      </c>
      <c r="E2" t="s">
        <v>1943</v>
      </c>
    </row>
    <row r="3" spans="1:5" x14ac:dyDescent="0.3">
      <c r="A3" s="2" t="s">
        <v>1936</v>
      </c>
      <c r="B3" s="5">
        <v>758</v>
      </c>
    </row>
    <row r="4" spans="1:5" x14ac:dyDescent="0.3">
      <c r="A4" s="2" t="s">
        <v>1933</v>
      </c>
      <c r="B4" s="5">
        <v>735</v>
      </c>
    </row>
    <row r="5" spans="1:5" x14ac:dyDescent="0.3">
      <c r="A5" s="2" t="s">
        <v>1935</v>
      </c>
      <c r="B5" s="5">
        <v>28</v>
      </c>
    </row>
    <row r="6" spans="1:5" x14ac:dyDescent="0.3">
      <c r="A6" s="2" t="s">
        <v>1934</v>
      </c>
      <c r="B6" s="5">
        <v>21</v>
      </c>
    </row>
    <row r="7" spans="1:5" x14ac:dyDescent="0.3">
      <c r="A7" s="2" t="s">
        <v>1931</v>
      </c>
      <c r="B7" s="5">
        <v>5</v>
      </c>
    </row>
    <row r="8" spans="1:5" x14ac:dyDescent="0.3">
      <c r="A8" s="2" t="s">
        <v>1927</v>
      </c>
      <c r="B8" s="5">
        <v>5500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82A96-0F28-41C3-ACFE-C219C7945C75}">
  <dimension ref="A1:E28"/>
  <sheetViews>
    <sheetView workbookViewId="0">
      <selection activeCell="E4" sqref="E4"/>
    </sheetView>
  </sheetViews>
  <sheetFormatPr defaultRowHeight="14.4" x14ac:dyDescent="0.3"/>
  <cols>
    <col min="1" max="1" width="12.5546875" bestFit="1" customWidth="1"/>
    <col min="2" max="2" width="17.33203125" bestFit="1" customWidth="1"/>
  </cols>
  <sheetData>
    <row r="1" spans="1:5" x14ac:dyDescent="0.3">
      <c r="A1" s="4" t="s">
        <v>1926</v>
      </c>
      <c r="B1" t="s">
        <v>1928</v>
      </c>
    </row>
    <row r="2" spans="1:5" x14ac:dyDescent="0.3">
      <c r="A2" s="2">
        <v>2022</v>
      </c>
      <c r="B2" s="5">
        <v>145</v>
      </c>
    </row>
    <row r="3" spans="1:5" x14ac:dyDescent="0.3">
      <c r="A3" s="2">
        <v>2021</v>
      </c>
      <c r="B3" s="5">
        <v>344</v>
      </c>
    </row>
    <row r="4" spans="1:5" x14ac:dyDescent="0.3">
      <c r="A4" s="2">
        <v>2020</v>
      </c>
      <c r="B4" s="5">
        <v>347</v>
      </c>
      <c r="E4" t="s">
        <v>1944</v>
      </c>
    </row>
    <row r="5" spans="1:5" x14ac:dyDescent="0.3">
      <c r="A5" s="2">
        <v>2019</v>
      </c>
      <c r="B5" s="5">
        <v>493</v>
      </c>
    </row>
    <row r="6" spans="1:5" x14ac:dyDescent="0.3">
      <c r="A6" s="2">
        <v>2018</v>
      </c>
      <c r="B6" s="5">
        <v>526</v>
      </c>
    </row>
    <row r="7" spans="1:5" x14ac:dyDescent="0.3">
      <c r="A7" s="2">
        <v>2017</v>
      </c>
      <c r="B7" s="5">
        <v>621</v>
      </c>
    </row>
    <row r="8" spans="1:5" x14ac:dyDescent="0.3">
      <c r="A8" s="2">
        <v>2016</v>
      </c>
      <c r="B8" s="5">
        <v>470</v>
      </c>
    </row>
    <row r="9" spans="1:5" x14ac:dyDescent="0.3">
      <c r="A9" s="2">
        <v>2015</v>
      </c>
      <c r="B9" s="5">
        <v>530</v>
      </c>
    </row>
    <row r="10" spans="1:5" x14ac:dyDescent="0.3">
      <c r="A10" s="2">
        <v>2014</v>
      </c>
      <c r="B10" s="5">
        <v>461</v>
      </c>
    </row>
    <row r="11" spans="1:5" x14ac:dyDescent="0.3">
      <c r="A11" s="2">
        <v>2013</v>
      </c>
      <c r="B11" s="5">
        <v>372</v>
      </c>
    </row>
    <row r="12" spans="1:5" x14ac:dyDescent="0.3">
      <c r="A12" s="2">
        <v>2012</v>
      </c>
      <c r="B12" s="5">
        <v>301</v>
      </c>
    </row>
    <row r="13" spans="1:5" x14ac:dyDescent="0.3">
      <c r="A13" s="2">
        <v>2011</v>
      </c>
      <c r="B13" s="5">
        <v>263</v>
      </c>
    </row>
    <row r="14" spans="1:5" x14ac:dyDescent="0.3">
      <c r="A14" s="2">
        <v>2010</v>
      </c>
      <c r="B14" s="5">
        <v>217</v>
      </c>
    </row>
    <row r="15" spans="1:5" x14ac:dyDescent="0.3">
      <c r="A15" s="2">
        <v>2009</v>
      </c>
      <c r="B15" s="5">
        <v>132</v>
      </c>
    </row>
    <row r="16" spans="1:5" x14ac:dyDescent="0.3">
      <c r="A16" s="2">
        <v>2008</v>
      </c>
      <c r="B16" s="5">
        <v>113</v>
      </c>
    </row>
    <row r="17" spans="1:2" x14ac:dyDescent="0.3">
      <c r="A17" s="2">
        <v>2007</v>
      </c>
      <c r="B17" s="5">
        <v>60</v>
      </c>
    </row>
    <row r="18" spans="1:2" x14ac:dyDescent="0.3">
      <c r="A18" s="2">
        <v>2006</v>
      </c>
      <c r="B18" s="5">
        <v>42</v>
      </c>
    </row>
    <row r="19" spans="1:2" x14ac:dyDescent="0.3">
      <c r="A19" s="2">
        <v>2005</v>
      </c>
      <c r="B19" s="5">
        <v>28</v>
      </c>
    </row>
    <row r="20" spans="1:2" x14ac:dyDescent="0.3">
      <c r="A20" s="2">
        <v>2004</v>
      </c>
      <c r="B20" s="5">
        <v>16</v>
      </c>
    </row>
    <row r="21" spans="1:2" x14ac:dyDescent="0.3">
      <c r="A21" s="2">
        <v>2003</v>
      </c>
      <c r="B21" s="5">
        <v>8</v>
      </c>
    </row>
    <row r="22" spans="1:2" x14ac:dyDescent="0.3">
      <c r="A22" s="2">
        <v>2002</v>
      </c>
      <c r="B22" s="5">
        <v>13</v>
      </c>
    </row>
    <row r="23" spans="1:2" x14ac:dyDescent="0.3">
      <c r="A23" s="2">
        <v>2001</v>
      </c>
      <c r="B23" s="5">
        <v>2</v>
      </c>
    </row>
    <row r="24" spans="1:2" x14ac:dyDescent="0.3">
      <c r="A24" s="2">
        <v>2000</v>
      </c>
      <c r="B24" s="5">
        <v>4</v>
      </c>
    </row>
    <row r="25" spans="1:2" x14ac:dyDescent="0.3">
      <c r="A25" s="2">
        <v>1999</v>
      </c>
      <c r="B25" s="5">
        <v>1</v>
      </c>
    </row>
    <row r="26" spans="1:2" x14ac:dyDescent="0.3">
      <c r="A26" s="2">
        <v>1998</v>
      </c>
      <c r="B26" s="5">
        <v>2</v>
      </c>
    </row>
    <row r="27" spans="1:2" x14ac:dyDescent="0.3">
      <c r="A27" s="2">
        <v>1995</v>
      </c>
      <c r="B27" s="5">
        <v>1</v>
      </c>
    </row>
    <row r="28" spans="1:2" x14ac:dyDescent="0.3">
      <c r="A28" s="2" t="s">
        <v>1927</v>
      </c>
      <c r="B28" s="5">
        <v>5512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BF057-BA16-4AB3-812E-B7FBA30CF3E6}">
  <dimension ref="A1:E7"/>
  <sheetViews>
    <sheetView workbookViewId="0">
      <selection activeCell="E3" sqref="E3"/>
    </sheetView>
  </sheetViews>
  <sheetFormatPr defaultRowHeight="14.4" x14ac:dyDescent="0.3"/>
  <cols>
    <col min="1" max="1" width="12.5546875" bestFit="1" customWidth="1"/>
    <col min="2" max="2" width="17.33203125" bestFit="1" customWidth="1"/>
  </cols>
  <sheetData>
    <row r="1" spans="1:5" x14ac:dyDescent="0.3">
      <c r="A1" s="4" t="s">
        <v>1926</v>
      </c>
      <c r="B1" t="s">
        <v>1928</v>
      </c>
    </row>
    <row r="2" spans="1:5" x14ac:dyDescent="0.3">
      <c r="A2" s="2" t="s">
        <v>9</v>
      </c>
      <c r="B2" s="5">
        <v>3736</v>
      </c>
    </row>
    <row r="3" spans="1:5" x14ac:dyDescent="0.3">
      <c r="A3" s="2" t="s">
        <v>27</v>
      </c>
      <c r="B3" s="5">
        <v>1314</v>
      </c>
      <c r="E3" t="s">
        <v>1945</v>
      </c>
    </row>
    <row r="4" spans="1:5" x14ac:dyDescent="0.3">
      <c r="A4" s="2" t="s">
        <v>75</v>
      </c>
      <c r="B4" s="5">
        <v>359</v>
      </c>
    </row>
    <row r="5" spans="1:5" x14ac:dyDescent="0.3">
      <c r="A5" s="2" t="s">
        <v>244</v>
      </c>
      <c r="B5" s="5">
        <v>84</v>
      </c>
    </row>
    <row r="6" spans="1:5" x14ac:dyDescent="0.3">
      <c r="A6" s="2" t="s">
        <v>393</v>
      </c>
      <c r="B6" s="5">
        <v>12</v>
      </c>
    </row>
    <row r="7" spans="1:5" x14ac:dyDescent="0.3">
      <c r="A7" s="2" t="s">
        <v>1927</v>
      </c>
      <c r="B7" s="5">
        <v>5505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68AB5-D4EE-4932-9A72-41CC336A104B}">
  <dimension ref="A1:K9"/>
  <sheetViews>
    <sheetView workbookViewId="0">
      <selection activeCell="K2" sqref="K2"/>
    </sheetView>
  </sheetViews>
  <sheetFormatPr defaultRowHeight="14.4" x14ac:dyDescent="0.3"/>
  <cols>
    <col min="1" max="1" width="17.33203125" bestFit="1" customWidth="1"/>
    <col min="2" max="2" width="15.5546875" bestFit="1" customWidth="1"/>
    <col min="3" max="3" width="5.88671875" bestFit="1" customWidth="1"/>
    <col min="4" max="4" width="7" bestFit="1" customWidth="1"/>
    <col min="5" max="5" width="4" bestFit="1" customWidth="1"/>
    <col min="6" max="6" width="6" bestFit="1" customWidth="1"/>
    <col min="7" max="7" width="10.77734375" bestFit="1" customWidth="1"/>
  </cols>
  <sheetData>
    <row r="1" spans="1:11" x14ac:dyDescent="0.3">
      <c r="A1" s="4" t="s">
        <v>1928</v>
      </c>
      <c r="B1" s="4" t="s">
        <v>1939</v>
      </c>
    </row>
    <row r="2" spans="1:11" x14ac:dyDescent="0.3">
      <c r="A2" s="4" t="s">
        <v>1926</v>
      </c>
      <c r="B2" t="s">
        <v>242</v>
      </c>
      <c r="C2" t="s">
        <v>7</v>
      </c>
      <c r="D2" t="s">
        <v>272</v>
      </c>
      <c r="E2" t="s">
        <v>372</v>
      </c>
      <c r="F2" t="s">
        <v>12</v>
      </c>
      <c r="G2" t="s">
        <v>1927</v>
      </c>
      <c r="K2" t="s">
        <v>1946</v>
      </c>
    </row>
    <row r="3" spans="1:11" x14ac:dyDescent="0.3">
      <c r="A3" s="2" t="s">
        <v>1931</v>
      </c>
      <c r="B3" s="11"/>
      <c r="C3" s="11">
        <v>4</v>
      </c>
      <c r="D3" s="11"/>
      <c r="E3" s="11"/>
      <c r="F3" s="11">
        <v>1</v>
      </c>
      <c r="G3" s="11">
        <v>5</v>
      </c>
    </row>
    <row r="4" spans="1:11" x14ac:dyDescent="0.3">
      <c r="A4" s="2" t="s">
        <v>1932</v>
      </c>
      <c r="B4" s="11">
        <v>59</v>
      </c>
      <c r="C4" s="11">
        <v>1704</v>
      </c>
      <c r="D4" s="11">
        <v>8</v>
      </c>
      <c r="E4" s="11">
        <v>21</v>
      </c>
      <c r="F4" s="11">
        <v>2161</v>
      </c>
      <c r="G4" s="11">
        <v>3953</v>
      </c>
    </row>
    <row r="5" spans="1:11" x14ac:dyDescent="0.3">
      <c r="A5" s="2" t="s">
        <v>1933</v>
      </c>
      <c r="B5" s="11">
        <v>3</v>
      </c>
      <c r="C5" s="11">
        <v>381</v>
      </c>
      <c r="D5" s="11">
        <v>2</v>
      </c>
      <c r="E5" s="11">
        <v>3</v>
      </c>
      <c r="F5" s="11">
        <v>346</v>
      </c>
      <c r="G5" s="11">
        <v>735</v>
      </c>
    </row>
    <row r="6" spans="1:11" x14ac:dyDescent="0.3">
      <c r="A6" s="2" t="s">
        <v>1934</v>
      </c>
      <c r="B6" s="11">
        <v>1</v>
      </c>
      <c r="C6" s="11">
        <v>9</v>
      </c>
      <c r="D6" s="11"/>
      <c r="E6" s="11"/>
      <c r="F6" s="11">
        <v>11</v>
      </c>
      <c r="G6" s="11">
        <v>21</v>
      </c>
    </row>
    <row r="7" spans="1:11" x14ac:dyDescent="0.3">
      <c r="A7" s="2" t="s">
        <v>1935</v>
      </c>
      <c r="B7" s="11">
        <v>1</v>
      </c>
      <c r="C7" s="11">
        <v>18</v>
      </c>
      <c r="D7" s="11"/>
      <c r="E7" s="11"/>
      <c r="F7" s="11">
        <v>9</v>
      </c>
      <c r="G7" s="11">
        <v>28</v>
      </c>
    </row>
    <row r="8" spans="1:11" x14ac:dyDescent="0.3">
      <c r="A8" s="2" t="s">
        <v>1936</v>
      </c>
      <c r="B8" s="11">
        <v>16</v>
      </c>
      <c r="C8" s="11">
        <v>302</v>
      </c>
      <c r="D8" s="11">
        <v>2</v>
      </c>
      <c r="E8" s="11">
        <v>4</v>
      </c>
      <c r="F8" s="11">
        <v>434</v>
      </c>
      <c r="G8" s="11">
        <v>758</v>
      </c>
    </row>
    <row r="9" spans="1:11" x14ac:dyDescent="0.3">
      <c r="A9" s="2" t="s">
        <v>1927</v>
      </c>
      <c r="B9" s="11">
        <v>80</v>
      </c>
      <c r="C9" s="11">
        <v>2418</v>
      </c>
      <c r="D9" s="11">
        <v>12</v>
      </c>
      <c r="E9" s="11">
        <v>28</v>
      </c>
      <c r="F9" s="11">
        <v>2962</v>
      </c>
      <c r="G9" s="11">
        <v>5500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17B32-1B20-4DE6-B46F-E7849A767856}">
  <dimension ref="A1:B20"/>
  <sheetViews>
    <sheetView workbookViewId="0">
      <selection activeCell="A13" sqref="A13"/>
    </sheetView>
  </sheetViews>
  <sheetFormatPr defaultRowHeight="14.4" x14ac:dyDescent="0.3"/>
  <cols>
    <col min="1" max="1" width="12.5546875" bestFit="1" customWidth="1"/>
    <col min="2" max="2" width="13.33203125" bestFit="1" customWidth="1"/>
    <col min="3" max="3" width="20.5546875" bestFit="1" customWidth="1"/>
    <col min="4" max="4" width="10.77734375" bestFit="1" customWidth="1"/>
    <col min="5" max="5" width="22.109375" bestFit="1" customWidth="1"/>
    <col min="6" max="6" width="22.77734375" bestFit="1" customWidth="1"/>
  </cols>
  <sheetData>
    <row r="1" spans="1:2" x14ac:dyDescent="0.3">
      <c r="A1" s="4" t="s">
        <v>1926</v>
      </c>
      <c r="B1" t="s">
        <v>1938</v>
      </c>
    </row>
    <row r="2" spans="1:2" x14ac:dyDescent="0.3">
      <c r="A2" s="2" t="s">
        <v>1130</v>
      </c>
      <c r="B2" s="3">
        <v>33.585714285714282</v>
      </c>
    </row>
    <row r="3" spans="1:2" x14ac:dyDescent="0.3">
      <c r="A3" s="2" t="s">
        <v>9</v>
      </c>
      <c r="B3" s="3">
        <v>13.591501600642429</v>
      </c>
    </row>
    <row r="4" spans="1:2" x14ac:dyDescent="0.3">
      <c r="A4" s="2" t="s">
        <v>27</v>
      </c>
      <c r="B4" s="3">
        <v>8.5923857305936</v>
      </c>
    </row>
    <row r="5" spans="1:2" x14ac:dyDescent="0.3">
      <c r="A5" s="2" t="s">
        <v>75</v>
      </c>
      <c r="B5" s="3">
        <v>4.2210704735376021</v>
      </c>
    </row>
    <row r="6" spans="1:2" x14ac:dyDescent="0.3">
      <c r="A6" s="2" t="s">
        <v>244</v>
      </c>
      <c r="B6" s="3">
        <v>2.8017182142857138</v>
      </c>
    </row>
    <row r="7" spans="1:2" x14ac:dyDescent="0.3">
      <c r="A7" s="2" t="s">
        <v>393</v>
      </c>
      <c r="B7" s="3">
        <v>1.9564950000000003</v>
      </c>
    </row>
    <row r="8" spans="1:2" x14ac:dyDescent="0.3">
      <c r="A8" s="2" t="s">
        <v>1927</v>
      </c>
      <c r="B8" s="3">
        <v>11.625096407837468</v>
      </c>
    </row>
    <row r="13" spans="1:2" x14ac:dyDescent="0.3">
      <c r="A13" s="4" t="s">
        <v>1926</v>
      </c>
      <c r="B13" t="s">
        <v>1948</v>
      </c>
    </row>
    <row r="14" spans="1:2" x14ac:dyDescent="0.3">
      <c r="A14" s="2" t="s">
        <v>635</v>
      </c>
      <c r="B14" s="3">
        <v>5</v>
      </c>
    </row>
    <row r="15" spans="1:2" x14ac:dyDescent="0.3">
      <c r="A15" s="2" t="s">
        <v>127</v>
      </c>
      <c r="B15" s="3">
        <v>88</v>
      </c>
    </row>
    <row r="16" spans="1:2" x14ac:dyDescent="0.3">
      <c r="A16" s="2" t="s">
        <v>10</v>
      </c>
      <c r="B16" s="3">
        <v>4673</v>
      </c>
    </row>
    <row r="17" spans="1:2" x14ac:dyDescent="0.3">
      <c r="A17" s="2" t="s">
        <v>53</v>
      </c>
      <c r="B17" s="3">
        <v>61</v>
      </c>
    </row>
    <row r="18" spans="1:2" x14ac:dyDescent="0.3">
      <c r="A18" s="2" t="s">
        <v>61</v>
      </c>
      <c r="B18" s="3">
        <v>631</v>
      </c>
    </row>
    <row r="19" spans="1:2" x14ac:dyDescent="0.3">
      <c r="A19" s="2" t="s">
        <v>289</v>
      </c>
      <c r="B19" s="3">
        <v>54</v>
      </c>
    </row>
    <row r="20" spans="1:2" x14ac:dyDescent="0.3">
      <c r="A20" s="2" t="s">
        <v>1927</v>
      </c>
      <c r="B20" s="3">
        <v>5512</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46D10-2BEF-4CC4-A01D-60C57C706342}">
  <dimension ref="A1:D8"/>
  <sheetViews>
    <sheetView workbookViewId="0">
      <selection activeCell="G28" sqref="G28"/>
    </sheetView>
  </sheetViews>
  <sheetFormatPr defaultRowHeight="14.4" x14ac:dyDescent="0.3"/>
  <cols>
    <col min="1" max="1" width="12.5546875" bestFit="1" customWidth="1"/>
    <col min="2" max="2" width="20.6640625" bestFit="1" customWidth="1"/>
    <col min="3" max="3" width="31.33203125" bestFit="1" customWidth="1"/>
  </cols>
  <sheetData>
    <row r="1" spans="1:4" x14ac:dyDescent="0.3">
      <c r="A1" s="4" t="s">
        <v>1926</v>
      </c>
      <c r="B1" t="s">
        <v>1941</v>
      </c>
    </row>
    <row r="2" spans="1:4" x14ac:dyDescent="0.3">
      <c r="A2" s="2" t="s">
        <v>1130</v>
      </c>
      <c r="B2" s="11">
        <v>9663.2857142857138</v>
      </c>
    </row>
    <row r="3" spans="1:4" x14ac:dyDescent="0.3">
      <c r="A3" s="2" t="s">
        <v>9</v>
      </c>
      <c r="B3" s="11">
        <v>55560.485010706638</v>
      </c>
    </row>
    <row r="4" spans="1:4" x14ac:dyDescent="0.3">
      <c r="A4" s="2" t="s">
        <v>27</v>
      </c>
      <c r="B4" s="11">
        <v>75640.394216133936</v>
      </c>
    </row>
    <row r="5" spans="1:4" x14ac:dyDescent="0.3">
      <c r="A5" s="2" t="s">
        <v>75</v>
      </c>
      <c r="B5" s="11">
        <v>88762.242339832868</v>
      </c>
      <c r="D5" t="s">
        <v>1947</v>
      </c>
    </row>
    <row r="6" spans="1:4" x14ac:dyDescent="0.3">
      <c r="A6" s="2" t="s">
        <v>244</v>
      </c>
      <c r="B6" s="11">
        <v>97475.523809523816</v>
      </c>
    </row>
    <row r="7" spans="1:4" x14ac:dyDescent="0.3">
      <c r="A7" s="2" t="s">
        <v>393</v>
      </c>
      <c r="B7" s="11">
        <v>111437.08333333333</v>
      </c>
    </row>
    <row r="8" spans="1:4" x14ac:dyDescent="0.3">
      <c r="A8" s="2" t="s">
        <v>1927</v>
      </c>
      <c r="B8" s="11">
        <v>63211.888062409285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1A34-0ABB-4A2D-A4CB-CF49A06512AC}">
  <dimension ref="C1:C7"/>
  <sheetViews>
    <sheetView zoomScale="116" workbookViewId="0">
      <selection activeCell="G41" sqref="G41"/>
    </sheetView>
  </sheetViews>
  <sheetFormatPr defaultRowHeight="14.4" x14ac:dyDescent="0.3"/>
  <cols>
    <col min="1" max="16384" width="8.88671875" style="12"/>
  </cols>
  <sheetData>
    <row r="1" spans="3:3" s="13" customFormat="1" x14ac:dyDescent="0.3"/>
    <row r="2" spans="3:3" s="13" customFormat="1" x14ac:dyDescent="0.3"/>
    <row r="3" spans="3:3" s="13" customFormat="1" x14ac:dyDescent="0.3"/>
    <row r="4" spans="3:3" s="13" customFormat="1" x14ac:dyDescent="0.3"/>
    <row r="7" spans="3:3" x14ac:dyDescent="0.3">
      <c r="C7"/>
    </row>
  </sheetData>
  <mergeCells count="1">
    <mergeCell ref="A1:XFD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0B282-1236-43ED-8FA8-855BD83E7BBC}">
  <dimension ref="A1"/>
  <sheetViews>
    <sheetView tabSelected="1" workbookViewId="0"/>
  </sheetViews>
  <sheetFormatPr defaultRowHeight="14.4" x14ac:dyDescent="0.3"/>
  <cols>
    <col min="1" max="16384" width="8.88671875" style="12"/>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7"/>
  <sheetViews>
    <sheetView workbookViewId="0">
      <selection activeCell="B6" sqref="B6"/>
    </sheetView>
  </sheetViews>
  <sheetFormatPr defaultRowHeight="14.4" x14ac:dyDescent="0.3"/>
  <sheetData>
    <row r="3" spans="1:1" ht="23.4" x14ac:dyDescent="0.45">
      <c r="A3" s="1" t="s">
        <v>1921</v>
      </c>
    </row>
    <row r="4" spans="1:1" ht="23.4" x14ac:dyDescent="0.45">
      <c r="A4" s="1" t="s">
        <v>1925</v>
      </c>
    </row>
    <row r="5" spans="1:1" ht="23.4" x14ac:dyDescent="0.45">
      <c r="A5" s="1" t="s">
        <v>1922</v>
      </c>
    </row>
    <row r="6" spans="1:1" ht="23.4" x14ac:dyDescent="0.45">
      <c r="A6" s="1" t="s">
        <v>1924</v>
      </c>
    </row>
    <row r="7" spans="1:1" ht="23.4" x14ac:dyDescent="0.45">
      <c r="A7" s="1" t="s">
        <v>1923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car_price</vt:lpstr>
      <vt:lpstr>Sheet1</vt:lpstr>
      <vt:lpstr>Sheet2</vt:lpstr>
      <vt:lpstr>Sheet3</vt:lpstr>
      <vt:lpstr>Sheet5</vt:lpstr>
      <vt:lpstr>Sheet6</vt:lpstr>
      <vt:lpstr>Sheet8</vt:lpstr>
      <vt:lpstr>Sheet10</vt:lpstr>
      <vt:lpstr>Dashboard</vt:lpstr>
      <vt:lpstr>Insights</vt:lpstr>
      <vt:lpstr>Problem Statement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suloc</dc:creator>
  <cp:lastModifiedBy>Pavan bone</cp:lastModifiedBy>
  <dcterms:created xsi:type="dcterms:W3CDTF">2023-01-06T14:58:48Z</dcterms:created>
  <dcterms:modified xsi:type="dcterms:W3CDTF">2023-01-07T19:28:12Z</dcterms:modified>
</cp:coreProperties>
</file>