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pavan\Desktop\Projects\Excel\"/>
    </mc:Choice>
  </mc:AlternateContent>
  <xr:revisionPtr revIDLastSave="0" documentId="13_ncr:1_{2821B4F2-A620-4E70-AF41-0510256BA4AA}" xr6:coauthVersionLast="47" xr6:coauthVersionMax="47" xr10:uidLastSave="{00000000-0000-0000-0000-000000000000}"/>
  <bookViews>
    <workbookView xWindow="-108" yWindow="-108" windowWidth="23256" windowHeight="13176" activeTab="1" xr2:uid="{38A318C3-8E8A-4104-BD0A-B5E203FD49CB}"/>
  </bookViews>
  <sheets>
    <sheet name="Calculation Sheet" sheetId="1" r:id="rId1"/>
    <sheet name="Dashboard" sheetId="4" r:id="rId2"/>
    <sheet name="Insights" sheetId="5" r:id="rId3"/>
  </sheets>
  <definedNames>
    <definedName name="Slicer_Country">#N/A</definedName>
    <definedName name="Slicer_Country1">#N/A</definedName>
    <definedName name="Slicer_Destination">#N/A</definedName>
    <definedName name="Slicer_Space_Station">#N/A</definedName>
    <definedName name="Slicer_Status">#N/A</definedName>
    <definedName name="Slicer_Vehicl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21" r:id="rId12"/>
    <pivotCache cacheId="33" r:id="rId13"/>
    <pivotCache cacheId="36" r:id="rId14"/>
    <pivotCache cacheId="39" r:id="rId15"/>
    <pivotCache cacheId="42" r:id="rId16"/>
  </pivotCaches>
  <extLst>
    <ext xmlns:x14="http://schemas.microsoft.com/office/spreadsheetml/2009/9/main" uri="{876F7934-8845-4945-9796-88D515C7AA90}">
      <x14:pivotCaches>
        <pivotCache cacheId="13" r:id="rId17"/>
        <pivotCache cacheId="14" r:id="rId18"/>
        <pivotCache cacheId="15" r:id="rId19"/>
        <pivotCache cacheId="16" r:id="rId20"/>
        <pivotCache cacheId="17" r:id="rId21"/>
        <pivotCache cacheId="18" r:id="rId22"/>
      </x14:pivotCaches>
    </ext>
    <ext xmlns:x14="http://schemas.microsoft.com/office/spreadsheetml/2009/9/main" uri="{BBE1A952-AA13-448e-AADC-164F8A28A991}">
      <x14:slicerCaches>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paceVehicles_d1fd92fc-5773-495e-b0b5-683612a34bd3" name="SpaceVehicles" connection="Query - SpaceVehicles"/>
          <x15:modelTable id="SpaceTravelers_b369d36f-85a0-4dfb-b72f-9af9c8c3e48d" name="SpaceTravelers" connection="Query - SpaceTravelers"/>
          <x15:modelTable id="Missions_6b647f54-f6f4-4b78-be1f-08f73c60265d" name="Missions" connection="Query - Missions"/>
          <x15:modelTable id="CrewedMissions_87a3ca59-f314-4c64-ad25-7d76e219ef87" name="CrewedMissions" connection="Query - CrewedMissions"/>
          <x15:modelTable id="Distination index_a9a09f33-18cf-4b7f-be00-9ed11bbfae3f" name="Distination index" connection="Query - Distination index"/>
        </x15:modelTables>
        <x15:modelRelationships>
          <x15:modelRelationship fromTable="Missions" fromColumn="Crew Name" toTable="SpaceTravelers" toColumn="Name"/>
          <x15:modelRelationship fromTable="Missions" fromColumn="Destination" toTable="Distination index" toColumn="Destination"/>
          <x15:modelRelationship fromTable="CrewedMissions" fromColumn="Destination" toTable="Distination index" toColumn="Destination"/>
        </x15:modelRelationships>
        <x15:extLst>
          <ext xmlns:x16="http://schemas.microsoft.com/office/spreadsheetml/2014/11/main" uri="{9835A34E-60A6-4A7C-AAB8-D5F71C897F49}">
            <x16:modelTimeGroupings>
              <x16:modelTimeGrouping tableName="Missions" columnName="Launch date" columnId="Launch date">
                <x16:calculatedTimeColumn columnName="Launch date (Year)" columnId="Launch date (Year)" contentType="years" isSelected="1"/>
                <x16:calculatedTimeColumn columnName="Launch date (Quarter)" columnId="Launch date (Quarter)" contentType="quarters" isSelected="1"/>
                <x16:calculatedTimeColumn columnName="Launch date (Month Index)" columnId="Launch date (Month Index)" contentType="monthsindex" isSelected="1"/>
                <x16:calculatedTimeColumn columnName="Launch date (Month)" columnId="Launch date (Month)" contentType="months" isSelected="1"/>
              </x16:modelTimeGrouping>
              <x16:modelTimeGrouping tableName="CrewedMissions" columnName="Launch" columnId="Launch">
                <x16:calculatedTimeColumn columnName="Launch (Year)" columnId="Launch (Year)" contentType="years" isSelected="1"/>
                <x16:calculatedTimeColumn columnName="Launch (Quarter)" columnId="Launch (Quarter)" contentType="quarters" isSelected="1"/>
                <x16:calculatedTimeColumn columnName="Launch (Month Index)" columnId="Launch (Month Index)" contentType="monthsindex" isSelected="1"/>
                <x16:calculatedTimeColumn columnName="Launch (Month)" columnId="Launc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20" i="1" l="1"/>
  <c r="BA20" i="1"/>
  <c r="AE37" i="1"/>
  <c r="E109" i="1"/>
  <c r="B109" i="1" s="1"/>
  <c r="AS24" i="1"/>
  <c r="AS23" i="1" s="1"/>
  <c r="AO36" i="1"/>
  <c r="W6" i="1"/>
  <c r="AQ7" i="1"/>
  <c r="AP7" i="1"/>
  <c r="BC20" i="1" l="1"/>
  <c r="BB21" i="1" s="1"/>
  <c r="BA2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3120AC-715D-4F0F-947E-6716F541E2AB}" name="Query - CrewedMissions" description="Connection to the 'CrewedMissions' query in the workbook." type="100" refreshedVersion="7" minRefreshableVersion="5">
    <extLst>
      <ext xmlns:x15="http://schemas.microsoft.com/office/spreadsheetml/2010/11/main" uri="{DE250136-89BD-433C-8126-D09CA5730AF9}">
        <x15:connection id="97e34ece-6282-4478-96a1-123a849b2b27"/>
      </ext>
    </extLst>
  </connection>
  <connection id="2" xr16:uid="{519432BB-7810-4F59-AADB-52F4D9FA4942}" name="Query - Distination index" description="Connection to the 'Distination index' query in the workbook." type="100" refreshedVersion="7" minRefreshableVersion="5">
    <extLst>
      <ext xmlns:x15="http://schemas.microsoft.com/office/spreadsheetml/2010/11/main" uri="{DE250136-89BD-433C-8126-D09CA5730AF9}">
        <x15:connection id="17762240-fb02-4623-a395-4628edddaa67"/>
      </ext>
    </extLst>
  </connection>
  <connection id="3" xr16:uid="{B98B4552-D229-4C44-82F7-D3104D83A0BD}" name="Query - Missions" description="Connection to the 'Missions' query in the workbook." type="100" refreshedVersion="7" minRefreshableVersion="5">
    <extLst>
      <ext xmlns:x15="http://schemas.microsoft.com/office/spreadsheetml/2010/11/main" uri="{DE250136-89BD-433C-8126-D09CA5730AF9}">
        <x15:connection id="b1f33806-7155-4185-9311-9ab6c26ecc23"/>
      </ext>
    </extLst>
  </connection>
  <connection id="4" xr16:uid="{FA0F1AC6-EA43-4DB2-8311-2A6EF81622CA}" name="Query - SpaceTravelers" description="Connection to the 'SpaceTravelers' query in the workbook." type="100" refreshedVersion="7" minRefreshableVersion="5">
    <extLst>
      <ext xmlns:x15="http://schemas.microsoft.com/office/spreadsheetml/2010/11/main" uri="{DE250136-89BD-433C-8126-D09CA5730AF9}">
        <x15:connection id="ff74248a-a668-464d-8773-659a7fa83625"/>
      </ext>
    </extLst>
  </connection>
  <connection id="5" xr16:uid="{6959A879-8F26-4B16-9D63-1FCFF611C6AB}" name="Query - SpaceVehicles" description="Connection to the 'SpaceVehicles' query in the workbook." type="100" refreshedVersion="7" minRefreshableVersion="5">
    <extLst>
      <ext xmlns:x15="http://schemas.microsoft.com/office/spreadsheetml/2010/11/main" uri="{DE250136-89BD-433C-8126-D09CA5730AF9}">
        <x15:connection id="06c636bc-e632-4c53-9dc0-42a6e8bd0145"/>
      </ext>
    </extLst>
  </connection>
  <connection id="6" xr16:uid="{4CEC81AE-DDDA-42A3-A79A-5B19E0FA53B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<sst xmlns="http://schemas.openxmlformats.org/spreadsheetml/2006/main" count="1853" uniqueCount="644">
  <si>
    <t>Row Labels</t>
  </si>
  <si>
    <t>Grand Total</t>
  </si>
  <si>
    <t>Atlas LV-3B</t>
  </si>
  <si>
    <t>Falcon 9 FT</t>
  </si>
  <si>
    <t>Long March 2F</t>
  </si>
  <si>
    <t>Mercury-Redstone Launch Vehicle</t>
  </si>
  <si>
    <t>Saturn IB</t>
  </si>
  <si>
    <t>Saturn V</t>
  </si>
  <si>
    <t>Soyuz</t>
  </si>
  <si>
    <t>Soyuz-FG</t>
  </si>
  <si>
    <t>Soyuz-U</t>
  </si>
  <si>
    <t>Soyuz-U2</t>
  </si>
  <si>
    <t>Space Shuttle</t>
  </si>
  <si>
    <t>SpaceShipOne</t>
  </si>
  <si>
    <t>Titan II GLV</t>
  </si>
  <si>
    <t>Voskhod</t>
  </si>
  <si>
    <t>Vostok-K</t>
  </si>
  <si>
    <t>X-15</t>
  </si>
  <si>
    <t>Count of Mission Number</t>
  </si>
  <si>
    <t>Count of Status</t>
  </si>
  <si>
    <t>Column Labels</t>
  </si>
  <si>
    <t>Mir</t>
  </si>
  <si>
    <t>Returned</t>
  </si>
  <si>
    <t>United States</t>
  </si>
  <si>
    <t>Count of Gender</t>
  </si>
  <si>
    <t>Female</t>
  </si>
  <si>
    <t>Male</t>
  </si>
  <si>
    <t>Count of Crew Name</t>
  </si>
  <si>
    <t>Count of Destination</t>
  </si>
  <si>
    <t>Crew Numbers</t>
  </si>
  <si>
    <t>SLV</t>
  </si>
  <si>
    <t>Count of Rocket</t>
  </si>
  <si>
    <t>Sum of Total flights</t>
  </si>
  <si>
    <t>Sum of Successful flights</t>
  </si>
  <si>
    <t>Sum of Duration (days)</t>
  </si>
  <si>
    <t>Abdul Ahad Mohmand</t>
  </si>
  <si>
    <t>Akihiko Hoshide</t>
  </si>
  <si>
    <t>Alan Bean</t>
  </si>
  <si>
    <t>Alan G. Poindexter</t>
  </si>
  <si>
    <t>Alan Shepard</t>
  </si>
  <si>
    <t>Albert Sacco</t>
  </si>
  <si>
    <t>Aleksandr Balandin</t>
  </si>
  <si>
    <t>Aleksandr Ivanchenkov</t>
  </si>
  <si>
    <t>Aleksandr Laveykin</t>
  </si>
  <si>
    <t>Aleksandr Lazutkin</t>
  </si>
  <si>
    <t>Aleksandr Panayotov Aleksandrov</t>
  </si>
  <si>
    <t>Aleksandr Pavlovich Aleksandrov</t>
  </si>
  <si>
    <t>Aleksandr Poleshchuk</t>
  </si>
  <si>
    <t>Aleksandr Samokutyayev</t>
  </si>
  <si>
    <t>Aleksandr Serebrov</t>
  </si>
  <si>
    <t>Aleksandr Skvortsov</t>
  </si>
  <si>
    <t>Aleksandr Viktorenko</t>
  </si>
  <si>
    <t>Aleksandr Volkov</t>
  </si>
  <si>
    <t>Aleksei Gubarev</t>
  </si>
  <si>
    <t>Aleksei Yeliseyev</t>
  </si>
  <si>
    <t>Aleksey Ovchinin</t>
  </si>
  <si>
    <t>Alexander Gerst</t>
  </si>
  <si>
    <t>Alexander Misurkin</t>
  </si>
  <si>
    <t>Alexei Leonov</t>
  </si>
  <si>
    <t>Alexsandr Kaleri</t>
  </si>
  <si>
    <t>Alfred Worden</t>
  </si>
  <si>
    <t>Anatoli Berezovoy</t>
  </si>
  <si>
    <t>Anatoli Ivanishin</t>
  </si>
  <si>
    <t>Anatoli Levchenko</t>
  </si>
  <si>
    <t>Anatoly Artsebarsky</t>
  </si>
  <si>
    <t>Anatoly Filipchenko</t>
  </si>
  <si>
    <t>Anatoly Solovyev</t>
  </si>
  <si>
    <t>André Kuipers</t>
  </si>
  <si>
    <t>Andreas Mogensen</t>
  </si>
  <si>
    <t>Andrei Borisenko</t>
  </si>
  <si>
    <t>Andrew J. Feustel</t>
  </si>
  <si>
    <t>Andrew M. Allen</t>
  </si>
  <si>
    <t>Andrew Morgan</t>
  </si>
  <si>
    <t>Andrew Thomas</t>
  </si>
  <si>
    <t>Andriyan Nikolayev</t>
  </si>
  <si>
    <t>Anna Fisher</t>
  </si>
  <si>
    <t>Anne McClain</t>
  </si>
  <si>
    <t>Anousheh Ansari</t>
  </si>
  <si>
    <t>Anthony W. England</t>
  </si>
  <si>
    <t>Anton Shkaplerov</t>
  </si>
  <si>
    <t>Arnaldo Tamayo Méndez</t>
  </si>
  <si>
    <t>Aydyn Aimbetov</t>
  </si>
  <si>
    <t>B. Alvin Drew</t>
  </si>
  <si>
    <t>Barbara Morgan</t>
  </si>
  <si>
    <t>Barry Wilmore</t>
  </si>
  <si>
    <t>Bernard Harris</t>
  </si>
  <si>
    <t>Bertalan Farkas</t>
  </si>
  <si>
    <t>Bill Nelson</t>
  </si>
  <si>
    <t>Bjarni Tryggvason</t>
  </si>
  <si>
    <t>Bonnie J. Dunbar</t>
  </si>
  <si>
    <t>Boris Morukov</t>
  </si>
  <si>
    <t>Boris Volynov</t>
  </si>
  <si>
    <t>Boris Yegorov</t>
  </si>
  <si>
    <t>Brent W. Jett</t>
  </si>
  <si>
    <t>Brewster Shaw</t>
  </si>
  <si>
    <t>Brian Binnie</t>
  </si>
  <si>
    <t>Brian Duffy</t>
  </si>
  <si>
    <t>Bruce McCandless II</t>
  </si>
  <si>
    <t>Bruce Melnick</t>
  </si>
  <si>
    <t>Bryan O'Connor</t>
  </si>
  <si>
    <t>Buzz Aldrin</t>
  </si>
  <si>
    <t>Byron Lichtenberg</t>
  </si>
  <si>
    <t>C. Gordon Fullerton</t>
  </si>
  <si>
    <t>Carl E. Walz</t>
  </si>
  <si>
    <t>Carl Meade</t>
  </si>
  <si>
    <t>Carlos I. Noriega</t>
  </si>
  <si>
    <t>Catherine Coleman</t>
  </si>
  <si>
    <t>Charles Bolden</t>
  </si>
  <si>
    <t>Charles Brady</t>
  </si>
  <si>
    <t>Charles Camarda</t>
  </si>
  <si>
    <t>Charles Duke</t>
  </si>
  <si>
    <t>Charles Gemar</t>
  </si>
  <si>
    <t>Charles Hobaugh</t>
  </si>
  <si>
    <t>Charles L. Veach</t>
  </si>
  <si>
    <t>Charles Precourt</t>
  </si>
  <si>
    <t>Charles Simonyi</t>
  </si>
  <si>
    <t>Charles Walker</t>
  </si>
  <si>
    <t>Chen Dong</t>
  </si>
  <si>
    <t>Chiaki Mukai</t>
  </si>
  <si>
    <t>Chris Hadfield</t>
  </si>
  <si>
    <t>Christa McAuliffe</t>
  </si>
  <si>
    <t>Christer Fuglesang</t>
  </si>
  <si>
    <t>Christina Koch</t>
  </si>
  <si>
    <t>Christopher Ferguson</t>
  </si>
  <si>
    <t>Christopher J. Cassidy</t>
  </si>
  <si>
    <t>Claude Nicollier</t>
  </si>
  <si>
    <t>Claudie Haigneré</t>
  </si>
  <si>
    <t>Clayton Anderson</t>
  </si>
  <si>
    <t>Curtis Brown</t>
  </si>
  <si>
    <t>Dafydd Williams</t>
  </si>
  <si>
    <t>Dale Gardner</t>
  </si>
  <si>
    <t>Daniel Barry</t>
  </si>
  <si>
    <t>Daniel Brandenstein</t>
  </si>
  <si>
    <t>Daniel Burbank</t>
  </si>
  <si>
    <t>Daniel Bursch</t>
  </si>
  <si>
    <t>Daniel Tani</t>
  </si>
  <si>
    <t>David Hilmers</t>
  </si>
  <si>
    <t>David Leestma</t>
  </si>
  <si>
    <t>David M. Brown</t>
  </si>
  <si>
    <t>David M. Walker</t>
  </si>
  <si>
    <t>David Saint-Jacques</t>
  </si>
  <si>
    <t>David Scott</t>
  </si>
  <si>
    <t>David Wolf</t>
  </si>
  <si>
    <t>Dennis Tito</t>
  </si>
  <si>
    <t>Dirk Frimout</t>
  </si>
  <si>
    <t>Dmitri Kondratyev</t>
  </si>
  <si>
    <t>Dominic A. Antonelli</t>
  </si>
  <si>
    <t>Dominic Gorie</t>
  </si>
  <si>
    <t>Don Lind</t>
  </si>
  <si>
    <t>Donald McMonagle</t>
  </si>
  <si>
    <t>Donald Peterson</t>
  </si>
  <si>
    <t>Donald Pettit</t>
  </si>
  <si>
    <t>Donald Slayton</t>
  </si>
  <si>
    <t>Donald Thomas</t>
  </si>
  <si>
    <t>Donald Williams</t>
  </si>
  <si>
    <t>Donn F. Eisele</t>
  </si>
  <si>
    <t>Dorothy Metcalf-Lindenburger</t>
  </si>
  <si>
    <t>Douglas G. Hurley</t>
  </si>
  <si>
    <t>Douglas H. Wheelock</t>
  </si>
  <si>
    <t>Duane Carey</t>
  </si>
  <si>
    <t>Dumitru Prunariu</t>
  </si>
  <si>
    <t>Ed White</t>
  </si>
  <si>
    <t>Edgar Mitchell</t>
  </si>
  <si>
    <t>Edward Gibson</t>
  </si>
  <si>
    <t>Edward Lu</t>
  </si>
  <si>
    <t>Eileen Collins</t>
  </si>
  <si>
    <t>Ellen Baker</t>
  </si>
  <si>
    <t>Ellen Ochoa</t>
  </si>
  <si>
    <t>Ellison Onizuka</t>
  </si>
  <si>
    <t>Eric A. Boe</t>
  </si>
  <si>
    <t>Ernst Messerschmid</t>
  </si>
  <si>
    <t>Eugene H. Trinh</t>
  </si>
  <si>
    <t>Evgeny Tarelkin</t>
  </si>
  <si>
    <t>Fei Junlong</t>
  </si>
  <si>
    <t>Francis Gaffney</t>
  </si>
  <si>
    <t>Francis Scobee</t>
  </si>
  <si>
    <t>Franco Malerba</t>
  </si>
  <si>
    <t>Frank Borman</t>
  </si>
  <si>
    <t>Frank Culbertson</t>
  </si>
  <si>
    <t>Frank De Winne</t>
  </si>
  <si>
    <t>Franklin Chang-Diaz</t>
  </si>
  <si>
    <t>Franz Viehböck</t>
  </si>
  <si>
    <t>Fred Haise</t>
  </si>
  <si>
    <t>Frederick Gregory</t>
  </si>
  <si>
    <t>Frederick Hauck</t>
  </si>
  <si>
    <t>Frederick Sturckow</t>
  </si>
  <si>
    <t>Frederick W. Leslie</t>
  </si>
  <si>
    <t>Fyodor Yurchikhin</t>
  </si>
  <si>
    <t>G. David Low</t>
  </si>
  <si>
    <t>Garrett Reisman</t>
  </si>
  <si>
    <t>Gary Payton</t>
  </si>
  <si>
    <t>Gene Cernan</t>
  </si>
  <si>
    <t>Gennadi Manakov</t>
  </si>
  <si>
    <t>Gennadi Sarafanov</t>
  </si>
  <si>
    <t>Gennadi Strekalov</t>
  </si>
  <si>
    <t>Gennady Padalka</t>
  </si>
  <si>
    <t>George D. Zamka</t>
  </si>
  <si>
    <t>George Nelson</t>
  </si>
  <si>
    <t>Georgi Beregovoi</t>
  </si>
  <si>
    <t>Georgi Dobrovolski</t>
  </si>
  <si>
    <t>Georgi Grechko</t>
  </si>
  <si>
    <t>Georgi Ivanov</t>
  </si>
  <si>
    <t>Georgy Shonin</t>
  </si>
  <si>
    <t>Gerald Carr</t>
  </si>
  <si>
    <t>Gerhard Thiele</t>
  </si>
  <si>
    <t>Gherman Titov</t>
  </si>
  <si>
    <t>Gordon Cooper</t>
  </si>
  <si>
    <t>Gregory C. Johnson</t>
  </si>
  <si>
    <t>Gregory Chamitoff</t>
  </si>
  <si>
    <t>Gregory H. Johnson</t>
  </si>
  <si>
    <t>Gregory Harbaugh</t>
  </si>
  <si>
    <t>Gregory Jarvis</t>
  </si>
  <si>
    <t>Gregory Linteris</t>
  </si>
  <si>
    <t>Gregory Olsen</t>
  </si>
  <si>
    <t>Gregory R. Wiseman</t>
  </si>
  <si>
    <t>Guion Bluford</t>
  </si>
  <si>
    <t>Guy Gardner</t>
  </si>
  <si>
    <t>Guy Laliberté</t>
  </si>
  <si>
    <t>Hans Schlegel</t>
  </si>
  <si>
    <t>Harrison Schmitt</t>
  </si>
  <si>
    <t>Hazza Al Mansouri</t>
  </si>
  <si>
    <t>Heidemarie Stefanyshyn-Piper</t>
  </si>
  <si>
    <t>Helen Sharman</t>
  </si>
  <si>
    <t>Henry Hartsfield</t>
  </si>
  <si>
    <t>Igor Volk</t>
  </si>
  <si>
    <t>Ilan Ramon</t>
  </si>
  <si>
    <t>Ivan Bella</t>
  </si>
  <si>
    <t>Ivan Vagner</t>
  </si>
  <si>
    <t>Jack D. Fischer</t>
  </si>
  <si>
    <t>Jack Lousma</t>
  </si>
  <si>
    <t>Jake Garn</t>
  </si>
  <si>
    <t>James Adamson</t>
  </si>
  <si>
    <t>James Bagian</t>
  </si>
  <si>
    <t>James Buchli</t>
  </si>
  <si>
    <t>James Dutton</t>
  </si>
  <si>
    <t>James F. Reilly</t>
  </si>
  <si>
    <t>James H. Newman</t>
  </si>
  <si>
    <t>James Halsell</t>
  </si>
  <si>
    <t>James Irwin</t>
  </si>
  <si>
    <t>James M. Kelly</t>
  </si>
  <si>
    <t>James McDivitt</t>
  </si>
  <si>
    <t>James Pawelczyk</t>
  </si>
  <si>
    <t>James S. Voss</t>
  </si>
  <si>
    <t>James van Hoften</t>
  </si>
  <si>
    <t>James Wetherbee</t>
  </si>
  <si>
    <t>Janet L. Kavandi</t>
  </si>
  <si>
    <t>Janice E. Voss</t>
  </si>
  <si>
    <t>Jay Buckey</t>
  </si>
  <si>
    <t>Jean-François Clervoy</t>
  </si>
  <si>
    <t>Jean-Jacques Favier</t>
  </si>
  <si>
    <t>Jean-Loup Chrétien</t>
  </si>
  <si>
    <t>Jean-Pierre Haigneré</t>
  </si>
  <si>
    <t>Jeffrey Ashby</t>
  </si>
  <si>
    <t>Jeffrey Hoffman</t>
  </si>
  <si>
    <t>Jeffrey Williams</t>
  </si>
  <si>
    <t>Jerome Apt</t>
  </si>
  <si>
    <t>Jerry L. Ross</t>
  </si>
  <si>
    <t>Jerry Linenger</t>
  </si>
  <si>
    <t>Jessica Meir</t>
  </si>
  <si>
    <t>Jim Lovell</t>
  </si>
  <si>
    <t>Jing Haipeng</t>
  </si>
  <si>
    <t>Joan Higginbotham</t>
  </si>
  <si>
    <t>Joe Edwards</t>
  </si>
  <si>
    <t>John Blaha</t>
  </si>
  <si>
    <t>John Casper</t>
  </si>
  <si>
    <t>John Creighton</t>
  </si>
  <si>
    <t>John D. Olivas</t>
  </si>
  <si>
    <t>John Fabian</t>
  </si>
  <si>
    <t>John Glenn</t>
  </si>
  <si>
    <t>John Grunsfeld</t>
  </si>
  <si>
    <t>John Herrington</t>
  </si>
  <si>
    <t>John Lounge</t>
  </si>
  <si>
    <t>John Phillips</t>
  </si>
  <si>
    <t>John Swigert</t>
  </si>
  <si>
    <t>John Young</t>
  </si>
  <si>
    <t>John-David F. Bartoe</t>
  </si>
  <si>
    <t>Jon McBride</t>
  </si>
  <si>
    <t>José M. Hernández</t>
  </si>
  <si>
    <t>Joseph A. Walker</t>
  </si>
  <si>
    <t>Joseph H. Engle</t>
  </si>
  <si>
    <t>Joseph Kerwin</t>
  </si>
  <si>
    <t>Joseph M. Acaba</t>
  </si>
  <si>
    <t>Joseph P. Allen</t>
  </si>
  <si>
    <t>Joseph Tanner</t>
  </si>
  <si>
    <t>Judith Resnik</t>
  </si>
  <si>
    <t>Jügderdemidiin Gürragchaa</t>
  </si>
  <si>
    <t>Julie Payette</t>
  </si>
  <si>
    <t>K. Megan McArthur</t>
  </si>
  <si>
    <t>Kalpana Chawla</t>
  </si>
  <si>
    <t>Karen Nyberg</t>
  </si>
  <si>
    <t>Karl Henize</t>
  </si>
  <si>
    <t>Karol Bobko</t>
  </si>
  <si>
    <t>Kathleen Rubins</t>
  </si>
  <si>
    <t>Kathryn C. Thornton</t>
  </si>
  <si>
    <t>Kathryn D. Sullivan</t>
  </si>
  <si>
    <t>Kathryn Hire</t>
  </si>
  <si>
    <t>Kenneth Bowersox</t>
  </si>
  <si>
    <t>Kenneth Cameron</t>
  </si>
  <si>
    <t>Kenneth Cockrell</t>
  </si>
  <si>
    <t>Kenneth Ham</t>
  </si>
  <si>
    <t>Kenneth Reightler</t>
  </si>
  <si>
    <t>Kent Rominger</t>
  </si>
  <si>
    <t>Kevin A. Ford</t>
  </si>
  <si>
    <t>Kevin Chilton</t>
  </si>
  <si>
    <t>Kevin Kregel</t>
  </si>
  <si>
    <t>Kimiya Yui</t>
  </si>
  <si>
    <t>Kjell N. Lindgren</t>
  </si>
  <si>
    <t>Klaus-Dietrich Flade</t>
  </si>
  <si>
    <t>Koichi Wakata</t>
  </si>
  <si>
    <t>Konstantin Feoktistov</t>
  </si>
  <si>
    <t>Konstantin Kozeyev</t>
  </si>
  <si>
    <t>Laurel B. Clark</t>
  </si>
  <si>
    <t>Lawrence J. DeLucas</t>
  </si>
  <si>
    <t>Lee Archambault</t>
  </si>
  <si>
    <t>Lee Morin</t>
  </si>
  <si>
    <t>Leland D. Melvin</t>
  </si>
  <si>
    <t>Leonid Kadenyuk</t>
  </si>
  <si>
    <t>Leonid Kizim</t>
  </si>
  <si>
    <t>Leonid Popov</t>
  </si>
  <si>
    <t>Léopold Eyharts</t>
  </si>
  <si>
    <t>Leroy Chiao</t>
  </si>
  <si>
    <t>Lev Dyomin</t>
  </si>
  <si>
    <t>Linda Godwin</t>
  </si>
  <si>
    <t>Lisa Nowak</t>
  </si>
  <si>
    <t>Liu Boming</t>
  </si>
  <si>
    <t>Liu Wang</t>
  </si>
  <si>
    <t>Liu Yang</t>
  </si>
  <si>
    <t>Lloyd Hammond</t>
  </si>
  <si>
    <t>Lodewijk van den Berg</t>
  </si>
  <si>
    <t>Loren Acton</t>
  </si>
  <si>
    <t>Loren Shriver</t>
  </si>
  <si>
    <t>Luca Parmitano</t>
  </si>
  <si>
    <t>Mae Jemison</t>
  </si>
  <si>
    <t>Maksim Surayev</t>
  </si>
  <si>
    <t>Mamoru Mohri</t>
  </si>
  <si>
    <t>Marc Garneau</t>
  </si>
  <si>
    <t>Marcos Pontes</t>
  </si>
  <si>
    <t>Margaret Rhea Seddon</t>
  </si>
  <si>
    <t>Mario Runco</t>
  </si>
  <si>
    <t>Mark Brown</t>
  </si>
  <si>
    <t>Mark C. Lee</t>
  </si>
  <si>
    <t>Mark Kelly</t>
  </si>
  <si>
    <t>Mark Polansky</t>
  </si>
  <si>
    <t>Mark Shuttleworth</t>
  </si>
  <si>
    <t>Mark T. Vande Hei</t>
  </si>
  <si>
    <t>Marsha Ivins</t>
  </si>
  <si>
    <t>Martin J. Fettman</t>
  </si>
  <si>
    <t>Mary Cleave</t>
  </si>
  <si>
    <t>Mary Weber</t>
  </si>
  <si>
    <t>Maurizio Cheli</t>
  </si>
  <si>
    <t>Michael Baker</t>
  </si>
  <si>
    <t>Michael Barratt</t>
  </si>
  <si>
    <t>Michael Clifford</t>
  </si>
  <si>
    <t>Michael Coats</t>
  </si>
  <si>
    <t>Michael Collins</t>
  </si>
  <si>
    <t>Michael Fincke</t>
  </si>
  <si>
    <t>Michael Foale</t>
  </si>
  <si>
    <t>Michael Foreman</t>
  </si>
  <si>
    <t>Michael Fossum</t>
  </si>
  <si>
    <t>Michael Gernhardt</t>
  </si>
  <si>
    <t>Michael J. Bloomfield</t>
  </si>
  <si>
    <t>Michael J. McCulley</t>
  </si>
  <si>
    <t>Michael Lopez-Alegria</t>
  </si>
  <si>
    <t>Michael Massimino</t>
  </si>
  <si>
    <t>Michael P. Anderson</t>
  </si>
  <si>
    <t>Michael S. Hopkins</t>
  </si>
  <si>
    <t>Michael Smith</t>
  </si>
  <si>
    <t>Michael T. Good</t>
  </si>
  <si>
    <t>Michel Tognini</t>
  </si>
  <si>
    <t>Mike Melvill</t>
  </si>
  <si>
    <t>Mikhail Korniyenko</t>
  </si>
  <si>
    <t>Mikhail Tyurin</t>
  </si>
  <si>
    <t>Millie Hughes-Fulford</t>
  </si>
  <si>
    <t>Miros?aw Hermaszewski</t>
  </si>
  <si>
    <t>Muhammed Faris</t>
  </si>
  <si>
    <t>Musa Manarov</t>
  </si>
  <si>
    <t>Nancy J. Currie-Gregg</t>
  </si>
  <si>
    <t>Nancy Jan Davis</t>
  </si>
  <si>
    <t>Naoko Yamazaki</t>
  </si>
  <si>
    <t>Neil Armstrong</t>
  </si>
  <si>
    <t>Nicholas Patrick</t>
  </si>
  <si>
    <t>Nick Hague</t>
  </si>
  <si>
    <t>Nicole Stott</t>
  </si>
  <si>
    <t>Nie Haisheng</t>
  </si>
  <si>
    <t>Nikolai Budarin</t>
  </si>
  <si>
    <t>Nikolay Rukavishnikov</t>
  </si>
  <si>
    <t>Norishige Kanai</t>
  </si>
  <si>
    <t>Norman Thagard</t>
  </si>
  <si>
    <t>Oleg Artemyev</t>
  </si>
  <si>
    <t>Oleg Atkov</t>
  </si>
  <si>
    <t>Oleg Kononenko</t>
  </si>
  <si>
    <t>Oleg Kotov</t>
  </si>
  <si>
    <t>Oleg Makarov</t>
  </si>
  <si>
    <t>Oleg Novitskiy</t>
  </si>
  <si>
    <t>Oleg Skripochka</t>
  </si>
  <si>
    <t>Owen Garriott</t>
  </si>
  <si>
    <t>Pamela Melroy</t>
  </si>
  <si>
    <t>Paolo A. Nespoli</t>
  </si>
  <si>
    <t>Patrick Baudry</t>
  </si>
  <si>
    <t>Patrick Forrester</t>
  </si>
  <si>
    <t>Paul Lockhart</t>
  </si>
  <si>
    <t>Paul Scully-Power</t>
  </si>
  <si>
    <t>Paul W. Richards</t>
  </si>
  <si>
    <t>Paul Weitz</t>
  </si>
  <si>
    <t>Pavel Belyayev</t>
  </si>
  <si>
    <t>Pavel Popovich</t>
  </si>
  <si>
    <t>Pavel Vinogradov</t>
  </si>
  <si>
    <t>Pedro Duque</t>
  </si>
  <si>
    <t>Peggy Whitson</t>
  </si>
  <si>
    <t>Pete Conrad</t>
  </si>
  <si>
    <t>Peter Wisoff</t>
  </si>
  <si>
    <t>Pham Tuân</t>
  </si>
  <si>
    <t>Philippe Perrin</t>
  </si>
  <si>
    <t>Pierre Thuot</t>
  </si>
  <si>
    <t>Piers Sellers</t>
  </si>
  <si>
    <t>Pyotr Klimuk</t>
  </si>
  <si>
    <t>Rakesh Sharma</t>
  </si>
  <si>
    <t>Randolph Bresnik</t>
  </si>
  <si>
    <t>Reinhard Furrer</t>
  </si>
  <si>
    <t>Reinhold Ewald</t>
  </si>
  <si>
    <t>Rex Walheim</t>
  </si>
  <si>
    <t>Richard A. Searfoss</t>
  </si>
  <si>
    <t>Richard Covey</t>
  </si>
  <si>
    <t>Richard Garriott</t>
  </si>
  <si>
    <t>Richard Gordon</t>
  </si>
  <si>
    <t>Richard H. Truly</t>
  </si>
  <si>
    <t>Richard Hieb</t>
  </si>
  <si>
    <t>Richard Linnehan</t>
  </si>
  <si>
    <t>Richard Mastracchio</t>
  </si>
  <si>
    <t>Richard Mullane</t>
  </si>
  <si>
    <t>Richard N. Richards</t>
  </si>
  <si>
    <t>Richard R. Arnold</t>
  </si>
  <si>
    <t>Rick Husband</t>
  </si>
  <si>
    <t>Robert Cabana</t>
  </si>
  <si>
    <t>Robert Cenker</t>
  </si>
  <si>
    <t>Robert Crippen</t>
  </si>
  <si>
    <t>Robert Curbeam</t>
  </si>
  <si>
    <t>Robert L. Behnken</t>
  </si>
  <si>
    <t>Robert L. Gibson</t>
  </si>
  <si>
    <t>Robert Overmyer</t>
  </si>
  <si>
    <t>Robert Parker</t>
  </si>
  <si>
    <t>Robert S. Kimbrough</t>
  </si>
  <si>
    <t>Robert Satcher</t>
  </si>
  <si>
    <t>Robert Springer</t>
  </si>
  <si>
    <t>Robert Stewart</t>
  </si>
  <si>
    <t>Robert Thirsk</t>
  </si>
  <si>
    <t>Roberta Bondar</t>
  </si>
  <si>
    <t>Roberto Vittori</t>
  </si>
  <si>
    <t>Rodolfo Neri Vela</t>
  </si>
  <si>
    <t>Roger Crouch</t>
  </si>
  <si>
    <t>Roman Romanenko</t>
  </si>
  <si>
    <t>Ronald A. Parise</t>
  </si>
  <si>
    <t>Ronald Evans</t>
  </si>
  <si>
    <t>Ronald Garan</t>
  </si>
  <si>
    <t>Ronald Grabe</t>
  </si>
  <si>
    <t>Ronald M. Sega</t>
  </si>
  <si>
    <t>Ronald McNair</t>
  </si>
  <si>
    <t>Roy Bridges</t>
  </si>
  <si>
    <t>Rusty Schweickart</t>
  </si>
  <si>
    <t>Salizhan Sharipov</t>
  </si>
  <si>
    <t>Sally Ride</t>
  </si>
  <si>
    <t>Samantha Cristoforetti</t>
  </si>
  <si>
    <t>Samuel T. Durrance</t>
  </si>
  <si>
    <t>Sandra Magnus</t>
  </si>
  <si>
    <t>Satoshi Furukawa</t>
  </si>
  <si>
    <t>Scott Altman</t>
  </si>
  <si>
    <t>Scott Carpenter</t>
  </si>
  <si>
    <t>Scott Horowitz</t>
  </si>
  <si>
    <t>Scott Kelly</t>
  </si>
  <si>
    <t>Scott Parazynski</t>
  </si>
  <si>
    <t>Scott Tingle</t>
  </si>
  <si>
    <t>Serena Auñón-Chancellor</t>
  </si>
  <si>
    <t>Sergei Avdeyev</t>
  </si>
  <si>
    <t>Sergei Krikalev</t>
  </si>
  <si>
    <t>Sergei Revin</t>
  </si>
  <si>
    <t>Sergei Treshchov</t>
  </si>
  <si>
    <t>Sergei Zalyotin</t>
  </si>
  <si>
    <t>Sergey Nikolayevich Ryzhikov</t>
  </si>
  <si>
    <t>Sergey Prokopyev</t>
  </si>
  <si>
    <t>Sergey Ryazansky</t>
  </si>
  <si>
    <t>Sergey Volkov</t>
  </si>
  <si>
    <t>Shannon Lucid</t>
  </si>
  <si>
    <t>Shannon Walker</t>
  </si>
  <si>
    <t>Sheikh Muszaphar Shukor</t>
  </si>
  <si>
    <t>Sherwood Spring</t>
  </si>
  <si>
    <t>Sidney Gutierrez</t>
  </si>
  <si>
    <t>Sigmund Jähn</t>
  </si>
  <si>
    <t>Soichi Noguchi</t>
  </si>
  <si>
    <t>Sonny Carter</t>
  </si>
  <si>
    <t>Stanley G. Love</t>
  </si>
  <si>
    <t>Stanley Griggs</t>
  </si>
  <si>
    <t>Stephanie Wilson</t>
  </si>
  <si>
    <t>Stephen Frick</t>
  </si>
  <si>
    <t>Stephen G. Bowen</t>
  </si>
  <si>
    <t>Stephen Oswald</t>
  </si>
  <si>
    <t>Stephen Robinson</t>
  </si>
  <si>
    <t>Steven Hawley</t>
  </si>
  <si>
    <t>Steven Lindsey</t>
  </si>
  <si>
    <t>Steven MacLean</t>
  </si>
  <si>
    <t>Steven R. Nagel</t>
  </si>
  <si>
    <t>Steven Smith</t>
  </si>
  <si>
    <t>Steven Swanson</t>
  </si>
  <si>
    <t>Story Musgrave</t>
  </si>
  <si>
    <t>Stuart Roosa</t>
  </si>
  <si>
    <t>Sultan Salman Al Saud</t>
  </si>
  <si>
    <t>Sunita Williams</t>
  </si>
  <si>
    <t>Susan Helms</t>
  </si>
  <si>
    <t>Susan Kilrain</t>
  </si>
  <si>
    <t>Svetlana Savitskaya</t>
  </si>
  <si>
    <t>Takao Doi</t>
  </si>
  <si>
    <t>Takuya Onishi</t>
  </si>
  <si>
    <t>Talgat Musabayev</t>
  </si>
  <si>
    <t>Tamara E. Jernigan</t>
  </si>
  <si>
    <t>Taylor Wang</t>
  </si>
  <si>
    <t>Terence Henricks</t>
  </si>
  <si>
    <t>Terrence Wilcutt</t>
  </si>
  <si>
    <t>Terry Hart</t>
  </si>
  <si>
    <t>Terry W. Virts</t>
  </si>
  <si>
    <t>Thomas Akers</t>
  </si>
  <si>
    <t>Thomas D. Jones</t>
  </si>
  <si>
    <t>Thomas H. Marshburn</t>
  </si>
  <si>
    <t>Thomas Hennen</t>
  </si>
  <si>
    <t>Thomas Kenneth Mattingly II</t>
  </si>
  <si>
    <t>Thomas P. Stafford</t>
  </si>
  <si>
    <t>Thomas Pesquet</t>
  </si>
  <si>
    <t>Thomas Reiter</t>
  </si>
  <si>
    <t>Tim Peake</t>
  </si>
  <si>
    <t>Timothy Creamer</t>
  </si>
  <si>
    <t>Timothy L. Kopra</t>
  </si>
  <si>
    <t>Toktar Aubakirov</t>
  </si>
  <si>
    <t>Toyohiro Akiyama</t>
  </si>
  <si>
    <t>Tracy Caldwell Dyson</t>
  </si>
  <si>
    <t>Ulf Merbold</t>
  </si>
  <si>
    <t>Ulrich Walter</t>
  </si>
  <si>
    <t>Umberto Guidoni</t>
  </si>
  <si>
    <t>Valentin Lebedev</t>
  </si>
  <si>
    <t>Valentina Tereshkova</t>
  </si>
  <si>
    <t>Valery Bykovsky</t>
  </si>
  <si>
    <t>Valery Korzun</t>
  </si>
  <si>
    <t>Valery Kubasov</t>
  </si>
  <si>
    <t>Valery Polyakov</t>
  </si>
  <si>
    <t>Valery Rozhdestvensky</t>
  </si>
  <si>
    <t>Valery Ryumin</t>
  </si>
  <si>
    <t>Valery Tokarev</t>
  </si>
  <si>
    <t>Vance Brand</t>
  </si>
  <si>
    <t>Vasili Lazarev</t>
  </si>
  <si>
    <t>Vasily Tsibliyev</t>
  </si>
  <si>
    <t>Viktor Gorbatko</t>
  </si>
  <si>
    <t>Viktor M. Afanasyev</t>
  </si>
  <si>
    <t>Viktor Patsayev</t>
  </si>
  <si>
    <t>Viktor Savinykh</t>
  </si>
  <si>
    <t>Virgil Grissom</t>
  </si>
  <si>
    <t>Vitaly Sevastyanov</t>
  </si>
  <si>
    <t>Vitaly Zholobov</t>
  </si>
  <si>
    <t>Vladimir Aksyonov</t>
  </si>
  <si>
    <t>Vladimir Dzhanibekov</t>
  </si>
  <si>
    <t>Vladimir Komarov</t>
  </si>
  <si>
    <t>Vladimir Kovalyonok</t>
  </si>
  <si>
    <t>Vladimir Lyakhov</t>
  </si>
  <si>
    <t>Vladimir N. Dezhurov</t>
  </si>
  <si>
    <t>Vladimír Remek</t>
  </si>
  <si>
    <t>Vladimir Shatalov</t>
  </si>
  <si>
    <t>Vladimir Solovyov</t>
  </si>
  <si>
    <t>Vladimir Titov</t>
  </si>
  <si>
    <t>Vladimir Vasyutin</t>
  </si>
  <si>
    <t>Vladislav Volkov</t>
  </si>
  <si>
    <t>Vyacheslav Zudov</t>
  </si>
  <si>
    <t>Wally Schirra</t>
  </si>
  <si>
    <t>Walter Cunningham</t>
  </si>
  <si>
    <t>Wang Yaping</t>
  </si>
  <si>
    <t>Wendy Lawrence</t>
  </si>
  <si>
    <t>William Anders</t>
  </si>
  <si>
    <t>William B. Lenoir</t>
  </si>
  <si>
    <t>William C. McCool</t>
  </si>
  <si>
    <t>William Frederick Fisher</t>
  </si>
  <si>
    <t>William Gregory</t>
  </si>
  <si>
    <t>William Oefelein</t>
  </si>
  <si>
    <t>William Pailes</t>
  </si>
  <si>
    <t>William Pogue</t>
  </si>
  <si>
    <t>William Readdy</t>
  </si>
  <si>
    <t>William S. McArthur</t>
  </si>
  <si>
    <t>William Shepherd</t>
  </si>
  <si>
    <t>William Thornton</t>
  </si>
  <si>
    <t>Winston Scott</t>
  </si>
  <si>
    <t>Wubbo Ockels</t>
  </si>
  <si>
    <t>Yang Liwei</t>
  </si>
  <si>
    <t>Yelena Kondakova</t>
  </si>
  <si>
    <t>Yelena Serova</t>
  </si>
  <si>
    <t>Yevgeny Khrunov</t>
  </si>
  <si>
    <t>Yi So-yeon</t>
  </si>
  <si>
    <t>Yuri Artyukhin</t>
  </si>
  <si>
    <t>Yuri Baturin</t>
  </si>
  <si>
    <t>Yuri Gagarin</t>
  </si>
  <si>
    <t>Yuri Gidzenko</t>
  </si>
  <si>
    <t>Yuri Glazkov</t>
  </si>
  <si>
    <t>Yuri Lonchakov</t>
  </si>
  <si>
    <t>Yuri Malenchenko</t>
  </si>
  <si>
    <t>Yuri Malyshev</t>
  </si>
  <si>
    <t>Yuri Onufrienko</t>
  </si>
  <si>
    <t>Yuri Romanenko</t>
  </si>
  <si>
    <t>Yuri Shargin</t>
  </si>
  <si>
    <t>Yury Usachov</t>
  </si>
  <si>
    <t>Zhai Zhigang</t>
  </si>
  <si>
    <t>Zhang Xiaoguang</t>
  </si>
  <si>
    <t>Most times visited in space</t>
  </si>
  <si>
    <t>lonnest living astronauts in space</t>
  </si>
  <si>
    <t>Year of most time visitor visit in distination</t>
  </si>
  <si>
    <t>Successful launch flights rate</t>
  </si>
  <si>
    <t>total male</t>
  </si>
  <si>
    <t>total female</t>
  </si>
  <si>
    <t>total astronauts</t>
  </si>
  <si>
    <t>1998</t>
  </si>
  <si>
    <t>1999</t>
  </si>
  <si>
    <t>2000</t>
  </si>
  <si>
    <t>1986</t>
  </si>
  <si>
    <t>1987</t>
  </si>
  <si>
    <t>1988</t>
  </si>
  <si>
    <t>1989</t>
  </si>
  <si>
    <t>1990</t>
  </si>
  <si>
    <t>1991</t>
  </si>
  <si>
    <t>1992</t>
  </si>
  <si>
    <t>1993</t>
  </si>
  <si>
    <t>1994</t>
  </si>
  <si>
    <t>1995</t>
  </si>
  <si>
    <t>1996</t>
  </si>
  <si>
    <t>1997</t>
  </si>
  <si>
    <t>France</t>
  </si>
  <si>
    <t>Brazil</t>
  </si>
  <si>
    <t>China</t>
  </si>
  <si>
    <t>India</t>
  </si>
  <si>
    <t>Iran</t>
  </si>
  <si>
    <t>Israel</t>
  </si>
  <si>
    <t>Japan</t>
  </si>
  <si>
    <t>Russia</t>
  </si>
  <si>
    <t>South Korea</t>
  </si>
  <si>
    <t>Ukraine</t>
  </si>
  <si>
    <t>United Kingdom</t>
  </si>
  <si>
    <t>MLV</t>
  </si>
  <si>
    <t>Soyuz-2.1a</t>
  </si>
  <si>
    <t>Europe</t>
  </si>
  <si>
    <t>New Zealand</t>
  </si>
  <si>
    <t>North Korea</t>
  </si>
  <si>
    <t>HLV</t>
  </si>
  <si>
    <t>SHLV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</si>
</sst>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FF00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9" fontId="0" fillId="0" borderId="0" xfId="1" applyFont="1"/>
    <xf numFmtId="3" fontId="0" fillId="0" borderId="0" xfId="0" applyNumberFormat="1"/>
    <xf numFmtId="0" fontId="2" fillId="0" borderId="0" xfId="0" applyFont="1"/>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9" fontId="0" fillId="3" borderId="0" xfId="1" applyFont="1" applyFill="1"/>
    <xf numFmtId="0" fontId="3" fillId="0" borderId="0" xfId="0" applyFont="1"/>
    <xf numFmtId="0" fontId="0" fillId="7" borderId="0" xfId="0" applyFill="1"/>
    <xf numFmtId="0" fontId="0" fillId="5" borderId="1" xfId="0" applyFill="1" applyBorder="1"/>
    <xf numFmtId="0" fontId="0" fillId="8" borderId="1" xfId="0" applyFill="1" applyBorder="1"/>
    <xf numFmtId="0" fontId="0" fillId="2" borderId="1" xfId="0" applyFill="1" applyBorder="1"/>
    <xf numFmtId="0" fontId="0" fillId="6" borderId="0" xfId="0" applyFill="1" applyAlignment="1">
      <alignment horizontal="center"/>
    </xf>
    <xf numFmtId="0" fontId="0" fillId="2" borderId="0" xfId="0" applyFill="1" applyAlignment="1">
      <alignment horizontal="center"/>
    </xf>
    <xf numFmtId="0" fontId="2" fillId="0" borderId="0" xfId="0" applyFont="1" applyAlignment="1">
      <alignment horizontal="center"/>
    </xf>
    <xf numFmtId="0" fontId="0" fillId="0" borderId="0" xfId="0" applyNumberFormat="1"/>
  </cellXfs>
  <cellStyles count="2">
    <cellStyle name="Normal" xfId="0" builtinId="0"/>
    <cellStyle name="Percent" xfId="1" builtinId="5"/>
  </cellStyles>
  <dxfs count="1">
    <dxf>
      <numFmt numFmtId="3" formatCode="#,##0"/>
    </dxf>
  </dxfs>
  <tableStyles count="0" defaultTableStyle="TableStyleMedium2" defaultPivotStyle="PivotStyleLight16"/>
  <colors>
    <mruColors>
      <color rgb="FF6600FF"/>
      <color rgb="FFFF00FF"/>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microsoft.com/office/2007/relationships/slicerCache" Target="slicerCaches/slicerCache4.xml"/><Relationship Id="rId39" Type="http://schemas.openxmlformats.org/officeDocument/2006/relationships/customXml" Target="../customXml/item5.xml"/><Relationship Id="rId21" Type="http://schemas.openxmlformats.org/officeDocument/2006/relationships/pivotCacheDefinition" Target="pivotCache/pivotCacheDefinition18.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theme" Target="theme/theme1.xml"/><Relationship Id="rId11" Type="http://schemas.openxmlformats.org/officeDocument/2006/relationships/pivotCacheDefinition" Target="pivotCache/pivotCacheDefinition8.xml"/><Relationship Id="rId24" Type="http://schemas.microsoft.com/office/2007/relationships/slicerCache" Target="slicerCaches/slicerCache2.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pivotCacheDefinition" Target="pivotCache/pivotCacheDefinition2.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microsoft.com/office/2007/relationships/slicerCache" Target="slicerCaches/slicerCache5.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pivotCacheDefinition" Target="pivotCache/pivotCacheDefinition5.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microsoft.com/office/2007/relationships/slicerCache" Target="slicerCaches/slicerCache3.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7.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microsoft.com/office/2007/relationships/slicerCache" Target="slicerCaches/slicerCache1.xml"/><Relationship Id="rId28" Type="http://schemas.microsoft.com/office/2007/relationships/slicerCache" Target="slicerCaches/slicerCache6.xml"/><Relationship Id="rId36" Type="http://schemas.openxmlformats.org/officeDocument/2006/relationships/customXml" Target="../customXml/item2.xml"/><Relationship Id="rId4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Travel Dashboard Project_(Pd14_096).xlsx]Calculation Sheet!PivotTable3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Vehicle</a:t>
            </a:r>
            <a:r>
              <a:rPr lang="en-IN" baseline="0"/>
              <a:t> status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rgbClr val="7030A0"/>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Sheet'!$G$3:$G$4</c:f>
              <c:strCache>
                <c:ptCount val="1"/>
                <c:pt idx="0">
                  <c:v>Returned</c:v>
                </c:pt>
              </c:strCache>
            </c:strRef>
          </c:tx>
          <c:spPr>
            <a:solidFill>
              <a:srgbClr val="92D050"/>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 Sheet'!$F$5:$F$21</c:f>
              <c:strCache>
                <c:ptCount val="16"/>
                <c:pt idx="0">
                  <c:v>Atlas LV-3B</c:v>
                </c:pt>
                <c:pt idx="1">
                  <c:v>Falcon 9 FT</c:v>
                </c:pt>
                <c:pt idx="2">
                  <c:v>Long March 2F</c:v>
                </c:pt>
                <c:pt idx="3">
                  <c:v>Mercury-Redstone Launch Vehicle</c:v>
                </c:pt>
                <c:pt idx="4">
                  <c:v>Saturn IB</c:v>
                </c:pt>
                <c:pt idx="5">
                  <c:v>Saturn V</c:v>
                </c:pt>
                <c:pt idx="6">
                  <c:v>Soyuz</c:v>
                </c:pt>
                <c:pt idx="7">
                  <c:v>Soyuz-FG</c:v>
                </c:pt>
                <c:pt idx="8">
                  <c:v>Soyuz-U</c:v>
                </c:pt>
                <c:pt idx="9">
                  <c:v>Soyuz-U2</c:v>
                </c:pt>
                <c:pt idx="10">
                  <c:v>Space Shuttle</c:v>
                </c:pt>
                <c:pt idx="11">
                  <c:v>SpaceShipOne</c:v>
                </c:pt>
                <c:pt idx="12">
                  <c:v>Titan II GLV</c:v>
                </c:pt>
                <c:pt idx="13">
                  <c:v>Voskhod</c:v>
                </c:pt>
                <c:pt idx="14">
                  <c:v>Vostok-K</c:v>
                </c:pt>
                <c:pt idx="15">
                  <c:v>X-15</c:v>
                </c:pt>
              </c:strCache>
            </c:strRef>
          </c:cat>
          <c:val>
            <c:numRef>
              <c:f>'Calculation Sheet'!$G$5:$G$21</c:f>
              <c:numCache>
                <c:formatCode>General</c:formatCode>
                <c:ptCount val="16"/>
                <c:pt idx="0">
                  <c:v>4</c:v>
                </c:pt>
                <c:pt idx="1">
                  <c:v>1</c:v>
                </c:pt>
                <c:pt idx="2">
                  <c:v>6</c:v>
                </c:pt>
                <c:pt idx="3">
                  <c:v>2</c:v>
                </c:pt>
                <c:pt idx="4">
                  <c:v>5</c:v>
                </c:pt>
                <c:pt idx="5">
                  <c:v>10</c:v>
                </c:pt>
                <c:pt idx="6">
                  <c:v>17</c:v>
                </c:pt>
                <c:pt idx="7">
                  <c:v>56</c:v>
                </c:pt>
                <c:pt idx="8">
                  <c:v>42</c:v>
                </c:pt>
                <c:pt idx="9">
                  <c:v>25</c:v>
                </c:pt>
                <c:pt idx="10">
                  <c:v>133</c:v>
                </c:pt>
                <c:pt idx="11">
                  <c:v>3</c:v>
                </c:pt>
                <c:pt idx="12">
                  <c:v>10</c:v>
                </c:pt>
                <c:pt idx="13">
                  <c:v>2</c:v>
                </c:pt>
                <c:pt idx="14">
                  <c:v>6</c:v>
                </c:pt>
                <c:pt idx="15">
                  <c:v>2</c:v>
                </c:pt>
              </c:numCache>
            </c:numRef>
          </c:val>
          <c:extLst>
            <c:ext xmlns:c16="http://schemas.microsoft.com/office/drawing/2014/chart" uri="{C3380CC4-5D6E-409C-BE32-E72D297353CC}">
              <c16:uniqueId val="{00000000-3F6B-44F1-AC4D-20027E1A21E9}"/>
            </c:ext>
          </c:extLst>
        </c:ser>
        <c:dLbls>
          <c:dLblPos val="inEnd"/>
          <c:showLegendKey val="0"/>
          <c:showVal val="1"/>
          <c:showCatName val="0"/>
          <c:showSerName val="0"/>
          <c:showPercent val="0"/>
          <c:showBubbleSize val="0"/>
        </c:dLbls>
        <c:gapWidth val="344"/>
        <c:overlap val="-17"/>
        <c:axId val="778528255"/>
        <c:axId val="778526175"/>
      </c:barChart>
      <c:catAx>
        <c:axId val="778528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8526175"/>
        <c:crosses val="autoZero"/>
        <c:auto val="1"/>
        <c:lblAlgn val="ctr"/>
        <c:lblOffset val="100"/>
        <c:noMultiLvlLbl val="0"/>
      </c:catAx>
      <c:valAx>
        <c:axId val="7785261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852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Travel Dashboard Project_(Pd14_096).xlsx]Calculation Sheet!PivotTable3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Vehicle status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 Sheet'!$G$3:$G$4</c:f>
              <c:strCache>
                <c:ptCount val="1"/>
                <c:pt idx="0">
                  <c:v>Returned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 Sheet'!$F$5:$F$21</c:f>
              <c:strCache>
                <c:ptCount val="16"/>
                <c:pt idx="0">
                  <c:v>Atlas LV-3B</c:v>
                </c:pt>
                <c:pt idx="1">
                  <c:v>Falcon 9 FT</c:v>
                </c:pt>
                <c:pt idx="2">
                  <c:v>Long March 2F</c:v>
                </c:pt>
                <c:pt idx="3">
                  <c:v>Mercury-Redstone Launch Vehicle</c:v>
                </c:pt>
                <c:pt idx="4">
                  <c:v>Saturn IB</c:v>
                </c:pt>
                <c:pt idx="5">
                  <c:v>Saturn V</c:v>
                </c:pt>
                <c:pt idx="6">
                  <c:v>Soyuz</c:v>
                </c:pt>
                <c:pt idx="7">
                  <c:v>Soyuz-FG</c:v>
                </c:pt>
                <c:pt idx="8">
                  <c:v>Soyuz-U</c:v>
                </c:pt>
                <c:pt idx="9">
                  <c:v>Soyuz-U2</c:v>
                </c:pt>
                <c:pt idx="10">
                  <c:v>Space Shuttle</c:v>
                </c:pt>
                <c:pt idx="11">
                  <c:v>SpaceShipOne</c:v>
                </c:pt>
                <c:pt idx="12">
                  <c:v>Titan II GLV</c:v>
                </c:pt>
                <c:pt idx="13">
                  <c:v>Voskhod</c:v>
                </c:pt>
                <c:pt idx="14">
                  <c:v>Vostok-K</c:v>
                </c:pt>
                <c:pt idx="15">
                  <c:v>X-15</c:v>
                </c:pt>
              </c:strCache>
            </c:strRef>
          </c:cat>
          <c:val>
            <c:numRef>
              <c:f>'Calculation Sheet'!$G$5:$G$21</c:f>
              <c:numCache>
                <c:formatCode>General</c:formatCode>
                <c:ptCount val="16"/>
                <c:pt idx="0">
                  <c:v>4</c:v>
                </c:pt>
                <c:pt idx="1">
                  <c:v>1</c:v>
                </c:pt>
                <c:pt idx="2">
                  <c:v>6</c:v>
                </c:pt>
                <c:pt idx="3">
                  <c:v>2</c:v>
                </c:pt>
                <c:pt idx="4">
                  <c:v>5</c:v>
                </c:pt>
                <c:pt idx="5">
                  <c:v>10</c:v>
                </c:pt>
                <c:pt idx="6">
                  <c:v>17</c:v>
                </c:pt>
                <c:pt idx="7">
                  <c:v>56</c:v>
                </c:pt>
                <c:pt idx="8">
                  <c:v>42</c:v>
                </c:pt>
                <c:pt idx="9">
                  <c:v>25</c:v>
                </c:pt>
                <c:pt idx="10">
                  <c:v>133</c:v>
                </c:pt>
                <c:pt idx="11">
                  <c:v>3</c:v>
                </c:pt>
                <c:pt idx="12">
                  <c:v>10</c:v>
                </c:pt>
                <c:pt idx="13">
                  <c:v>2</c:v>
                </c:pt>
                <c:pt idx="14">
                  <c:v>6</c:v>
                </c:pt>
                <c:pt idx="15">
                  <c:v>2</c:v>
                </c:pt>
              </c:numCache>
            </c:numRef>
          </c:val>
          <c:smooth val="0"/>
          <c:extLst>
            <c:ext xmlns:c16="http://schemas.microsoft.com/office/drawing/2014/chart" uri="{C3380CC4-5D6E-409C-BE32-E72D297353CC}">
              <c16:uniqueId val="{00000000-FDB7-4237-BBEB-3328259C4A68}"/>
            </c:ext>
          </c:extLst>
        </c:ser>
        <c:dLbls>
          <c:showLegendKey val="0"/>
          <c:showVal val="1"/>
          <c:showCatName val="0"/>
          <c:showSerName val="0"/>
          <c:showPercent val="0"/>
          <c:showBubbleSize val="0"/>
        </c:dLbls>
        <c:marker val="1"/>
        <c:smooth val="0"/>
        <c:axId val="778528255"/>
        <c:axId val="778526175"/>
      </c:lineChart>
      <c:catAx>
        <c:axId val="778528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crossAx val="778526175"/>
        <c:crosses val="autoZero"/>
        <c:auto val="1"/>
        <c:lblAlgn val="ctr"/>
        <c:lblOffset val="100"/>
        <c:noMultiLvlLbl val="0"/>
      </c:catAx>
      <c:valAx>
        <c:axId val="7785261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crossAx val="77852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Travel Dashboard Project_(Pd14_096).xlsx]Calculation Sheet!PivotTable6</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a:t>
            </a:r>
            <a:r>
              <a:rPr lang="en-US" baseline="0"/>
              <a:t> Vs </a:t>
            </a:r>
            <a:r>
              <a:rPr lang="en-US"/>
              <a:t>Distination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rgbClr val="FF00FF"/>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rgbClr val="FFFF00"/>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rgbClr val="FF0000"/>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rgbClr val="FF00FF"/>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rgbClr val="002060"/>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bg1"/>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312638189606055E-2"/>
          <c:y val="0.11207585146714304"/>
          <c:w val="0.81537143884758012"/>
          <c:h val="0.76977335733066987"/>
        </c:manualLayout>
      </c:layout>
      <c:bar3DChart>
        <c:barDir val="col"/>
        <c:grouping val="standard"/>
        <c:varyColors val="0"/>
        <c:ser>
          <c:idx val="0"/>
          <c:order val="0"/>
          <c:tx>
            <c:strRef>
              <c:f>'Calculation Sheet'!$B$43:$B$44</c:f>
              <c:strCache>
                <c:ptCount val="1"/>
                <c:pt idx="0">
                  <c:v>Mir</c:v>
                </c:pt>
              </c:strCache>
            </c:strRef>
          </c:tx>
          <c:spPr>
            <a:gradFill rotWithShape="1">
              <a:gsLst>
                <a:gs pos="0">
                  <a:srgbClr val="FF0000"/>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 Sheet'!$A$45:$A$60</c:f>
              <c:strCache>
                <c:ptCount val="1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strCache>
            </c:strRef>
          </c:cat>
          <c:val>
            <c:numRef>
              <c:f>'Calculation Sheet'!$B$45:$B$60</c:f>
              <c:numCache>
                <c:formatCode>General</c:formatCode>
                <c:ptCount val="15"/>
                <c:pt idx="0">
                  <c:v>1</c:v>
                </c:pt>
                <c:pt idx="1">
                  <c:v>3</c:v>
                </c:pt>
                <c:pt idx="2">
                  <c:v>3</c:v>
                </c:pt>
                <c:pt idx="3">
                  <c:v>1</c:v>
                </c:pt>
                <c:pt idx="4">
                  <c:v>3</c:v>
                </c:pt>
                <c:pt idx="5">
                  <c:v>2</c:v>
                </c:pt>
                <c:pt idx="6">
                  <c:v>2</c:v>
                </c:pt>
                <c:pt idx="7">
                  <c:v>2</c:v>
                </c:pt>
                <c:pt idx="8">
                  <c:v>3</c:v>
                </c:pt>
                <c:pt idx="9">
                  <c:v>4</c:v>
                </c:pt>
                <c:pt idx="10">
                  <c:v>4</c:v>
                </c:pt>
                <c:pt idx="11">
                  <c:v>5</c:v>
                </c:pt>
                <c:pt idx="12">
                  <c:v>4</c:v>
                </c:pt>
                <c:pt idx="13">
                  <c:v>1</c:v>
                </c:pt>
                <c:pt idx="14">
                  <c:v>1</c:v>
                </c:pt>
              </c:numCache>
            </c:numRef>
          </c:val>
          <c:extLst>
            <c:ext xmlns:c16="http://schemas.microsoft.com/office/drawing/2014/chart" uri="{C3380CC4-5D6E-409C-BE32-E72D297353CC}">
              <c16:uniqueId val="{00000000-916C-44B3-B87A-5E55C42F82C7}"/>
            </c:ext>
          </c:extLst>
        </c:ser>
        <c:dLbls>
          <c:showLegendKey val="0"/>
          <c:showVal val="0"/>
          <c:showCatName val="0"/>
          <c:showSerName val="0"/>
          <c:showPercent val="0"/>
          <c:showBubbleSize val="0"/>
        </c:dLbls>
        <c:gapWidth val="150"/>
        <c:shape val="box"/>
        <c:axId val="1047167775"/>
        <c:axId val="1047169439"/>
        <c:axId val="1047563327"/>
      </c:bar3DChart>
      <c:catAx>
        <c:axId val="1047167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047169439"/>
        <c:crosses val="autoZero"/>
        <c:auto val="1"/>
        <c:lblAlgn val="ctr"/>
        <c:lblOffset val="100"/>
        <c:noMultiLvlLbl val="0"/>
      </c:catAx>
      <c:valAx>
        <c:axId val="104716943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7167775"/>
        <c:crosses val="autoZero"/>
        <c:crossBetween val="between"/>
      </c:valAx>
      <c:serAx>
        <c:axId val="104756332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047169439"/>
        <c:crosses val="autoZero"/>
      </c:serAx>
      <c:spPr>
        <a:noFill/>
        <a:ln>
          <a:noFill/>
        </a:ln>
        <a:effectLst/>
      </c:spPr>
    </c:plotArea>
    <c:legend>
      <c:legendPos val="r"/>
      <c:layout>
        <c:manualLayout>
          <c:xMode val="edge"/>
          <c:yMode val="edge"/>
          <c:x val="0.87016001068971616"/>
          <c:y val="7.8865635846470314E-2"/>
          <c:w val="4.9576708342498853E-2"/>
          <c:h val="5.8131851106379313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a:gradFill>
        <a:gsLst>
          <a:gs pos="63000">
            <a:srgbClr val="66FF66"/>
          </a:gs>
          <a:gs pos="74000">
            <a:srgbClr val="00B0F0"/>
          </a:gs>
          <a:gs pos="83000">
            <a:schemeClr val="tx1"/>
          </a:gs>
          <a:gs pos="100000">
            <a:srgbClr val="FF0000"/>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Travel Dashboard Project_(Pd14_096).xlsx]Calculation Sheet!PivotTable4</c:name>
    <c:fmtId val="13"/>
  </c:pivotSource>
  <c:chart>
    <c:title>
      <c:tx>
        <c:rich>
          <a:bodyPr rot="0" spcFirstLastPara="1" vertOverflow="ellipsis" vert="horz" wrap="square" anchor="ctr" anchorCtr="1"/>
          <a:lstStyle/>
          <a:p>
            <a:pPr>
              <a:defRPr sz="1800" b="1" i="0" u="none" strike="noStrike" kern="1200" baseline="0">
                <a:solidFill>
                  <a:srgbClr val="FFFF00"/>
                </a:solidFill>
                <a:latin typeface="+mj-lt"/>
                <a:ea typeface="+mj-ea"/>
                <a:cs typeface="+mj-cs"/>
              </a:defRPr>
            </a:pPr>
            <a:r>
              <a:rPr lang="en-IN">
                <a:solidFill>
                  <a:srgbClr val="FFFF00"/>
                </a:solidFill>
              </a:rPr>
              <a:t>Country wise</a:t>
            </a:r>
            <a:r>
              <a:rPr lang="en-IN" baseline="0">
                <a:solidFill>
                  <a:srgbClr val="FFFF00"/>
                </a:solidFill>
              </a:rPr>
              <a:t> Male &amp; Female </a:t>
            </a:r>
            <a:endParaRPr lang="en-IN">
              <a:solidFill>
                <a:srgbClr val="FFFF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rgbClr val="FFFF00"/>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 Sheet'!$M$3:$M$4</c:f>
              <c:strCache>
                <c:ptCount val="1"/>
                <c:pt idx="0">
                  <c:v>Female</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 Sheet'!$L$5:$L$6</c:f>
              <c:strCache>
                <c:ptCount val="1"/>
                <c:pt idx="0">
                  <c:v>United States</c:v>
                </c:pt>
              </c:strCache>
            </c:strRef>
          </c:cat>
          <c:val>
            <c:numRef>
              <c:f>'Calculation Sheet'!$M$5:$M$6</c:f>
              <c:numCache>
                <c:formatCode>General</c:formatCode>
                <c:ptCount val="1"/>
                <c:pt idx="0">
                  <c:v>49</c:v>
                </c:pt>
              </c:numCache>
            </c:numRef>
          </c:val>
          <c:extLst>
            <c:ext xmlns:c16="http://schemas.microsoft.com/office/drawing/2014/chart" uri="{C3380CC4-5D6E-409C-BE32-E72D297353CC}">
              <c16:uniqueId val="{00000000-DC35-42E9-9DD3-879DC2B95C7A}"/>
            </c:ext>
          </c:extLst>
        </c:ser>
        <c:ser>
          <c:idx val="1"/>
          <c:order val="1"/>
          <c:tx>
            <c:strRef>
              <c:f>'Calculation Sheet'!$N$3:$N$4</c:f>
              <c:strCache>
                <c:ptCount val="1"/>
                <c:pt idx="0">
                  <c:v>Male</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 Sheet'!$L$5:$L$6</c:f>
              <c:strCache>
                <c:ptCount val="1"/>
                <c:pt idx="0">
                  <c:v>United States</c:v>
                </c:pt>
              </c:strCache>
            </c:strRef>
          </c:cat>
          <c:val>
            <c:numRef>
              <c:f>'Calculation Sheet'!$N$5:$N$6</c:f>
              <c:numCache>
                <c:formatCode>General</c:formatCode>
                <c:ptCount val="1"/>
                <c:pt idx="0">
                  <c:v>291</c:v>
                </c:pt>
              </c:numCache>
            </c:numRef>
          </c:val>
          <c:extLst>
            <c:ext xmlns:c16="http://schemas.microsoft.com/office/drawing/2014/chart" uri="{C3380CC4-5D6E-409C-BE32-E72D297353CC}">
              <c16:uniqueId val="{00000001-CCC6-44E1-ADB4-1EED03733101}"/>
            </c:ext>
          </c:extLst>
        </c:ser>
        <c:dLbls>
          <c:showLegendKey val="0"/>
          <c:showVal val="0"/>
          <c:showCatName val="0"/>
          <c:showSerName val="0"/>
          <c:showPercent val="0"/>
          <c:showBubbleSize val="0"/>
        </c:dLbls>
        <c:gapWidth val="150"/>
        <c:axId val="1020959807"/>
        <c:axId val="1020960223"/>
      </c:barChart>
      <c:valAx>
        <c:axId val="1020960223"/>
        <c:scaling>
          <c:orientation val="minMax"/>
        </c:scaling>
        <c:delete val="0"/>
        <c:axPos val="b"/>
        <c:majorGridlines>
          <c:spPr>
            <a:ln w="9525" cap="flat" cmpd="sng" algn="ctr">
              <a:gradFill>
                <a:gsLst>
                  <a:gs pos="100000">
                    <a:srgbClr val="FFFF00"/>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020959807"/>
        <c:crosses val="autoZero"/>
        <c:crossBetween val="between"/>
      </c:valAx>
      <c:catAx>
        <c:axId val="1020959807"/>
        <c:scaling>
          <c:orientation val="minMax"/>
        </c:scaling>
        <c:delete val="0"/>
        <c:axPos val="l"/>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200" b="1" i="0" u="none" strike="noStrike" kern="1200" cap="all" baseline="0">
                <a:solidFill>
                  <a:schemeClr val="bg1"/>
                </a:solidFill>
                <a:latin typeface="+mn-lt"/>
                <a:ea typeface="+mn-ea"/>
                <a:cs typeface="+mn-cs"/>
              </a:defRPr>
            </a:pPr>
            <a:endParaRPr lang="en-US"/>
          </a:p>
        </c:txPr>
        <c:crossAx val="1020960223"/>
        <c:crosses val="autoZero"/>
        <c:auto val="1"/>
        <c:lblAlgn val="ctr"/>
        <c:lblOffset val="100"/>
        <c:noMultiLvlLbl val="0"/>
      </c:catAx>
      <c:spPr>
        <a:noFill/>
        <a:ln>
          <a:noFill/>
        </a:ln>
        <a:effectLst/>
      </c:spPr>
    </c:plotArea>
    <c:legend>
      <c:legendPos val="r"/>
      <c:layout>
        <c:manualLayout>
          <c:xMode val="edge"/>
          <c:yMode val="edge"/>
          <c:x val="0.85765312560789053"/>
          <c:y val="0.3267813898363609"/>
          <c:w val="0.11132241463228303"/>
          <c:h val="0.137460645591778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Travel Dashboard Project_(Pd14_096).xlsx]Calculation Sheet!PivotTable8</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country</a:t>
            </a:r>
            <a:r>
              <a:rPr lang="en-US" baseline="0"/>
              <a:t> wise </a:t>
            </a:r>
            <a:r>
              <a:rPr lang="en-US"/>
              <a:t>count</a:t>
            </a:r>
            <a:r>
              <a:rPr lang="en-US" baseline="0"/>
              <a:t> of rocket </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 Sheet'!$Y$26</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'Calculation Sheet'!$X$27:$X$42</c:f>
              <c:strCache>
                <c:ptCount val="15"/>
                <c:pt idx="0">
                  <c:v>Brazil</c:v>
                </c:pt>
                <c:pt idx="1">
                  <c:v>China</c:v>
                </c:pt>
                <c:pt idx="2">
                  <c:v>Europe</c:v>
                </c:pt>
                <c:pt idx="3">
                  <c:v>France</c:v>
                </c:pt>
                <c:pt idx="4">
                  <c:v>India</c:v>
                </c:pt>
                <c:pt idx="5">
                  <c:v>Iran</c:v>
                </c:pt>
                <c:pt idx="6">
                  <c:v>Israel</c:v>
                </c:pt>
                <c:pt idx="7">
                  <c:v>Japan</c:v>
                </c:pt>
                <c:pt idx="8">
                  <c:v>New Zealand</c:v>
                </c:pt>
                <c:pt idx="9">
                  <c:v>North Korea</c:v>
                </c:pt>
                <c:pt idx="10">
                  <c:v>Russia</c:v>
                </c:pt>
                <c:pt idx="11">
                  <c:v>South Korea</c:v>
                </c:pt>
                <c:pt idx="12">
                  <c:v>Ukraine</c:v>
                </c:pt>
                <c:pt idx="13">
                  <c:v>United Kingdom</c:v>
                </c:pt>
                <c:pt idx="14">
                  <c:v>United States</c:v>
                </c:pt>
              </c:strCache>
            </c:strRef>
          </c:cat>
          <c:val>
            <c:numRef>
              <c:f>'Calculation Sheet'!$Y$27:$Y$42</c:f>
              <c:numCache>
                <c:formatCode>General</c:formatCode>
                <c:ptCount val="15"/>
                <c:pt idx="0">
                  <c:v>1</c:v>
                </c:pt>
                <c:pt idx="1">
                  <c:v>30</c:v>
                </c:pt>
                <c:pt idx="2">
                  <c:v>15</c:v>
                </c:pt>
                <c:pt idx="3">
                  <c:v>1</c:v>
                </c:pt>
                <c:pt idx="4">
                  <c:v>10</c:v>
                </c:pt>
                <c:pt idx="5">
                  <c:v>3</c:v>
                </c:pt>
                <c:pt idx="6">
                  <c:v>1</c:v>
                </c:pt>
                <c:pt idx="7">
                  <c:v>19</c:v>
                </c:pt>
                <c:pt idx="8">
                  <c:v>1</c:v>
                </c:pt>
                <c:pt idx="9">
                  <c:v>2</c:v>
                </c:pt>
                <c:pt idx="10">
                  <c:v>34</c:v>
                </c:pt>
                <c:pt idx="11">
                  <c:v>1</c:v>
                </c:pt>
                <c:pt idx="12">
                  <c:v>8</c:v>
                </c:pt>
                <c:pt idx="13">
                  <c:v>1</c:v>
                </c:pt>
                <c:pt idx="14">
                  <c:v>75</c:v>
                </c:pt>
              </c:numCache>
            </c:numRef>
          </c:val>
          <c:smooth val="0"/>
          <c:extLst>
            <c:ext xmlns:c16="http://schemas.microsoft.com/office/drawing/2014/chart" uri="{C3380CC4-5D6E-409C-BE32-E72D297353CC}">
              <c16:uniqueId val="{00000000-7B4B-45D8-AD0D-3A9449138D4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59585328"/>
        <c:axId val="1456546895"/>
      </c:lineChart>
      <c:catAx>
        <c:axId val="259585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30" baseline="0">
                <a:solidFill>
                  <a:schemeClr val="lt1"/>
                </a:solidFill>
                <a:latin typeface="+mn-lt"/>
                <a:ea typeface="+mn-ea"/>
                <a:cs typeface="+mn-cs"/>
              </a:defRPr>
            </a:pPr>
            <a:endParaRPr lang="en-US"/>
          </a:p>
        </c:txPr>
        <c:crossAx val="1456546895"/>
        <c:crosses val="autoZero"/>
        <c:auto val="1"/>
        <c:lblAlgn val="ctr"/>
        <c:lblOffset val="100"/>
        <c:noMultiLvlLbl val="0"/>
      </c:catAx>
      <c:valAx>
        <c:axId val="1456546895"/>
        <c:scaling>
          <c:orientation val="minMax"/>
        </c:scaling>
        <c:delete val="1"/>
        <c:axPos val="l"/>
        <c:numFmt formatCode="General" sourceLinked="1"/>
        <c:majorTickMark val="none"/>
        <c:minorTickMark val="none"/>
        <c:tickLblPos val="nextTo"/>
        <c:crossAx val="25958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Travel Dashboard Project_(Pd14_096).xlsx]Calculation Sheet!PivotTable11</c:name>
    <c:fmtId val="3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Class wise total flight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s>
    <c:plotArea>
      <c:layout/>
      <c:barChart>
        <c:barDir val="col"/>
        <c:grouping val="clustered"/>
        <c:varyColors val="0"/>
        <c:ser>
          <c:idx val="0"/>
          <c:order val="0"/>
          <c:tx>
            <c:strRef>
              <c:f>'Calculation Sheet'!$AD$4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0-18BF-45F6-81FE-FE439D6B2538}"/>
              </c:ext>
            </c:extLst>
          </c:dPt>
          <c:dPt>
            <c:idx val="1"/>
            <c:invertIfNegative val="0"/>
            <c:bubble3D val="0"/>
            <c:extLst>
              <c:ext xmlns:c16="http://schemas.microsoft.com/office/drawing/2014/chart" uri="{C3380CC4-5D6E-409C-BE32-E72D297353CC}">
                <c16:uniqueId val="{00000002-66D7-4082-BE7D-0D9F259B3F55}"/>
              </c:ext>
            </c:extLst>
          </c:dPt>
          <c:dPt>
            <c:idx val="2"/>
            <c:invertIfNegative val="0"/>
            <c:bubble3D val="0"/>
            <c:extLst>
              <c:ext xmlns:c16="http://schemas.microsoft.com/office/drawing/2014/chart" uri="{C3380CC4-5D6E-409C-BE32-E72D297353CC}">
                <c16:uniqueId val="{00000002-25F7-4319-877E-4B42E24EC4B4}"/>
              </c:ext>
            </c:extLst>
          </c:dPt>
          <c:dPt>
            <c:idx val="3"/>
            <c:invertIfNegative val="0"/>
            <c:bubble3D val="0"/>
            <c:extLst>
              <c:ext xmlns:c16="http://schemas.microsoft.com/office/drawing/2014/chart" uri="{C3380CC4-5D6E-409C-BE32-E72D297353CC}">
                <c16:uniqueId val="{00000000-FEBB-48E5-BFBA-4C0423AD3E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'Calculation Sheet'!$AC$5:$AC$9</c:f>
              <c:strCache>
                <c:ptCount val="4"/>
                <c:pt idx="0">
                  <c:v>HLV</c:v>
                </c:pt>
                <c:pt idx="1">
                  <c:v>MLV</c:v>
                </c:pt>
                <c:pt idx="2">
                  <c:v>SHLV</c:v>
                </c:pt>
                <c:pt idx="3">
                  <c:v>SLV</c:v>
                </c:pt>
              </c:strCache>
            </c:strRef>
          </c:cat>
          <c:val>
            <c:numRef>
              <c:f>'Calculation Sheet'!$AD$5:$AD$9</c:f>
              <c:numCache>
                <c:formatCode>General</c:formatCode>
                <c:ptCount val="4"/>
                <c:pt idx="0">
                  <c:v>483</c:v>
                </c:pt>
                <c:pt idx="1">
                  <c:v>3812</c:v>
                </c:pt>
                <c:pt idx="2">
                  <c:v>22</c:v>
                </c:pt>
                <c:pt idx="3">
                  <c:v>993</c:v>
                </c:pt>
              </c:numCache>
            </c:numRef>
          </c:val>
          <c:extLst>
            <c:ext xmlns:c16="http://schemas.microsoft.com/office/drawing/2014/chart" uri="{C3380CC4-5D6E-409C-BE32-E72D297353CC}">
              <c16:uniqueId val="{00000000-0710-497E-A1A0-E1AD9C5E5D86}"/>
            </c:ext>
          </c:extLst>
        </c:ser>
        <c:dLbls>
          <c:dLblPos val="outEnd"/>
          <c:showLegendKey val="0"/>
          <c:showVal val="1"/>
          <c:showCatName val="0"/>
          <c:showSerName val="0"/>
          <c:showPercent val="0"/>
          <c:showBubbleSize val="0"/>
        </c:dLbls>
        <c:gapWidth val="355"/>
        <c:overlap val="-70"/>
        <c:axId val="221085632"/>
        <c:axId val="221088128"/>
      </c:barChart>
      <c:catAx>
        <c:axId val="22108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21088128"/>
        <c:crosses val="autoZero"/>
        <c:auto val="1"/>
        <c:lblAlgn val="ctr"/>
        <c:lblOffset val="100"/>
        <c:noMultiLvlLbl val="0"/>
      </c:catAx>
      <c:valAx>
        <c:axId val="22108812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2108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Travel Dashboard Project_(Pd14_096).xlsx]Calculation Sheet!PivotTable10</c:name>
    <c:fmtId val="8"/>
  </c:pivotSource>
  <c:chart>
    <c:title>
      <c:tx>
        <c:rich>
          <a:bodyPr rot="0" spcFirstLastPara="1" vertOverflow="ellipsis" vert="horz" wrap="square" anchor="ctr" anchorCtr="1"/>
          <a:lstStyle/>
          <a:p>
            <a:pPr>
              <a:defRPr sz="2200" b="1" i="0" u="none" strike="noStrike" kern="1200" spc="0" baseline="0">
                <a:solidFill>
                  <a:schemeClr val="bg1"/>
                </a:solidFill>
                <a:latin typeface="+mn-lt"/>
                <a:ea typeface="+mn-ea"/>
                <a:cs typeface="+mn-cs"/>
              </a:defRPr>
            </a:pPr>
            <a:r>
              <a:rPr lang="en-US" sz="2200" b="1">
                <a:solidFill>
                  <a:schemeClr val="bg1"/>
                </a:solidFill>
              </a:rPr>
              <a:t>Country wise Flight Status</a:t>
            </a:r>
          </a:p>
        </c:rich>
      </c:tx>
      <c:layout>
        <c:manualLayout>
          <c:xMode val="edge"/>
          <c:yMode val="edge"/>
          <c:x val="0.27247782107943558"/>
          <c:y val="1.8444599485672335E-2"/>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gradFill>
              <a:gsLst>
                <a:gs pos="0">
                  <a:srgbClr val="FF00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Sheet'!$AB$26</c:f>
              <c:strCache>
                <c:ptCount val="1"/>
                <c:pt idx="0">
                  <c:v>Sum of Successful flights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Sheet'!$AA$27:$AA$42</c:f>
              <c:strCache>
                <c:ptCount val="15"/>
                <c:pt idx="0">
                  <c:v>Brazil</c:v>
                </c:pt>
                <c:pt idx="1">
                  <c:v>China</c:v>
                </c:pt>
                <c:pt idx="2">
                  <c:v>Europe</c:v>
                </c:pt>
                <c:pt idx="3">
                  <c:v>France</c:v>
                </c:pt>
                <c:pt idx="4">
                  <c:v>India</c:v>
                </c:pt>
                <c:pt idx="5">
                  <c:v>Iran</c:v>
                </c:pt>
                <c:pt idx="6">
                  <c:v>Israel</c:v>
                </c:pt>
                <c:pt idx="7">
                  <c:v>Japan</c:v>
                </c:pt>
                <c:pt idx="8">
                  <c:v>New Zealand</c:v>
                </c:pt>
                <c:pt idx="9">
                  <c:v>North Korea</c:v>
                </c:pt>
                <c:pt idx="10">
                  <c:v>Russia</c:v>
                </c:pt>
                <c:pt idx="11">
                  <c:v>South Korea</c:v>
                </c:pt>
                <c:pt idx="12">
                  <c:v>Ukraine</c:v>
                </c:pt>
                <c:pt idx="13">
                  <c:v>United Kingdom</c:v>
                </c:pt>
                <c:pt idx="14">
                  <c:v>United States</c:v>
                </c:pt>
              </c:strCache>
            </c:strRef>
          </c:cat>
          <c:val>
            <c:numRef>
              <c:f>'Calculation Sheet'!$AB$27:$AB$42</c:f>
              <c:numCache>
                <c:formatCode>General</c:formatCode>
                <c:ptCount val="15"/>
                <c:pt idx="0">
                  <c:v>0</c:v>
                </c:pt>
                <c:pt idx="1">
                  <c:v>350</c:v>
                </c:pt>
                <c:pt idx="2">
                  <c:v>255</c:v>
                </c:pt>
                <c:pt idx="3">
                  <c:v>9</c:v>
                </c:pt>
                <c:pt idx="4">
                  <c:v>63</c:v>
                </c:pt>
                <c:pt idx="5">
                  <c:v>6</c:v>
                </c:pt>
                <c:pt idx="6">
                  <c:v>9</c:v>
                </c:pt>
                <c:pt idx="7">
                  <c:v>114</c:v>
                </c:pt>
                <c:pt idx="8">
                  <c:v>11</c:v>
                </c:pt>
                <c:pt idx="9">
                  <c:v>2</c:v>
                </c:pt>
                <c:pt idx="10">
                  <c:v>2650</c:v>
                </c:pt>
                <c:pt idx="11">
                  <c:v>1</c:v>
                </c:pt>
                <c:pt idx="12">
                  <c:v>312</c:v>
                </c:pt>
                <c:pt idx="13">
                  <c:v>2</c:v>
                </c:pt>
                <c:pt idx="14">
                  <c:v>1282</c:v>
                </c:pt>
              </c:numCache>
            </c:numRef>
          </c:val>
          <c:extLst>
            <c:ext xmlns:c16="http://schemas.microsoft.com/office/drawing/2014/chart" uri="{C3380CC4-5D6E-409C-BE32-E72D297353CC}">
              <c16:uniqueId val="{00000000-0766-4BF3-8131-3E62C34B0E75}"/>
            </c:ext>
          </c:extLst>
        </c:ser>
        <c:ser>
          <c:idx val="1"/>
          <c:order val="1"/>
          <c:tx>
            <c:strRef>
              <c:f>'Calculation Sheet'!$AC$26</c:f>
              <c:strCache>
                <c:ptCount val="1"/>
                <c:pt idx="0">
                  <c:v>Sum of Total flights</c:v>
                </c:pt>
              </c:strCache>
            </c:strRef>
          </c:tx>
          <c:spPr>
            <a:solidFill>
              <a:srgbClr val="FFC000"/>
            </a:solidFill>
            <a:ln>
              <a:gradFill>
                <a:gsLst>
                  <a:gs pos="0">
                    <a:srgbClr val="FF00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Sheet'!$AA$27:$AA$42</c:f>
              <c:strCache>
                <c:ptCount val="15"/>
                <c:pt idx="0">
                  <c:v>Brazil</c:v>
                </c:pt>
                <c:pt idx="1">
                  <c:v>China</c:v>
                </c:pt>
                <c:pt idx="2">
                  <c:v>Europe</c:v>
                </c:pt>
                <c:pt idx="3">
                  <c:v>France</c:v>
                </c:pt>
                <c:pt idx="4">
                  <c:v>India</c:v>
                </c:pt>
                <c:pt idx="5">
                  <c:v>Iran</c:v>
                </c:pt>
                <c:pt idx="6">
                  <c:v>Israel</c:v>
                </c:pt>
                <c:pt idx="7">
                  <c:v>Japan</c:v>
                </c:pt>
                <c:pt idx="8">
                  <c:v>New Zealand</c:v>
                </c:pt>
                <c:pt idx="9">
                  <c:v>North Korea</c:v>
                </c:pt>
                <c:pt idx="10">
                  <c:v>Russia</c:v>
                </c:pt>
                <c:pt idx="11">
                  <c:v>South Korea</c:v>
                </c:pt>
                <c:pt idx="12">
                  <c:v>Ukraine</c:v>
                </c:pt>
                <c:pt idx="13">
                  <c:v>United Kingdom</c:v>
                </c:pt>
                <c:pt idx="14">
                  <c:v>United States</c:v>
                </c:pt>
              </c:strCache>
            </c:strRef>
          </c:cat>
          <c:val>
            <c:numRef>
              <c:f>'Calculation Sheet'!$AC$27:$AC$42</c:f>
              <c:numCache>
                <c:formatCode>General</c:formatCode>
                <c:ptCount val="15"/>
                <c:pt idx="0">
                  <c:v>2</c:v>
                </c:pt>
                <c:pt idx="1">
                  <c:v>375</c:v>
                </c:pt>
                <c:pt idx="2">
                  <c:v>268</c:v>
                </c:pt>
                <c:pt idx="3">
                  <c:v>12</c:v>
                </c:pt>
                <c:pt idx="4">
                  <c:v>76</c:v>
                </c:pt>
                <c:pt idx="5">
                  <c:v>13</c:v>
                </c:pt>
                <c:pt idx="6">
                  <c:v>11</c:v>
                </c:pt>
                <c:pt idx="7">
                  <c:v>126</c:v>
                </c:pt>
                <c:pt idx="8">
                  <c:v>13</c:v>
                </c:pt>
                <c:pt idx="9">
                  <c:v>5</c:v>
                </c:pt>
                <c:pt idx="10">
                  <c:v>2824</c:v>
                </c:pt>
                <c:pt idx="11">
                  <c:v>3</c:v>
                </c:pt>
                <c:pt idx="12">
                  <c:v>334</c:v>
                </c:pt>
                <c:pt idx="13">
                  <c:v>4</c:v>
                </c:pt>
                <c:pt idx="14">
                  <c:v>1400</c:v>
                </c:pt>
              </c:numCache>
            </c:numRef>
          </c:val>
          <c:extLst>
            <c:ext xmlns:c16="http://schemas.microsoft.com/office/drawing/2014/chart" uri="{C3380CC4-5D6E-409C-BE32-E72D297353CC}">
              <c16:uniqueId val="{00000001-0766-4BF3-8131-3E62C34B0E75}"/>
            </c:ext>
          </c:extLst>
        </c:ser>
        <c:dLbls>
          <c:showLegendKey val="0"/>
          <c:showVal val="0"/>
          <c:showCatName val="0"/>
          <c:showSerName val="0"/>
          <c:showPercent val="0"/>
          <c:showBubbleSize val="0"/>
        </c:dLbls>
        <c:gapWidth val="219"/>
        <c:overlap val="-27"/>
        <c:axId val="259584496"/>
        <c:axId val="259577424"/>
      </c:barChart>
      <c:catAx>
        <c:axId val="25958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259577424"/>
        <c:crosses val="autoZero"/>
        <c:auto val="1"/>
        <c:lblAlgn val="ctr"/>
        <c:lblOffset val="100"/>
        <c:noMultiLvlLbl val="0"/>
      </c:catAx>
      <c:valAx>
        <c:axId val="25957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rgbClr val="FFFF00"/>
                </a:solidFill>
                <a:latin typeface="+mn-lt"/>
                <a:ea typeface="+mn-ea"/>
                <a:cs typeface="+mn-cs"/>
              </a:defRPr>
            </a:pPr>
            <a:endParaRPr lang="en-US"/>
          </a:p>
        </c:txPr>
        <c:crossAx val="259584496"/>
        <c:crosses val="autoZero"/>
        <c:crossBetween val="between"/>
      </c:valAx>
      <c:spPr>
        <a:noFill/>
        <a:ln>
          <a:noFill/>
        </a:ln>
        <a:effectLst/>
      </c:spPr>
    </c:plotArea>
    <c:legend>
      <c:legendPos val="r"/>
      <c:layout>
        <c:manualLayout>
          <c:xMode val="edge"/>
          <c:yMode val="edge"/>
          <c:x val="0.78104304968345373"/>
          <c:y val="0.2381984349875374"/>
          <c:w val="0.18552764685134199"/>
          <c:h val="0.33233159236129478"/>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rgbClr val="FFFF00"/>
                </a:solidFill>
                <a:latin typeface="+mn-lt"/>
                <a:ea typeface="+mn-ea"/>
                <a:cs typeface="+mn-cs"/>
              </a:defRPr>
            </a:pPr>
            <a:r>
              <a:rPr lang="en-IN" sz="2200">
                <a:solidFill>
                  <a:srgbClr val="FFFF00"/>
                </a:solidFill>
              </a:rPr>
              <a:t>Station</a:t>
            </a:r>
            <a:r>
              <a:rPr lang="en-IN" sz="2200" baseline="0">
                <a:solidFill>
                  <a:srgbClr val="FFFF00"/>
                </a:solidFill>
              </a:rPr>
              <a:t> Wise Visited Crew No.</a:t>
            </a:r>
            <a:endParaRPr lang="en-IN" sz="2200">
              <a:solidFill>
                <a:srgbClr val="FFFF00"/>
              </a:solidFill>
            </a:endParaRPr>
          </a:p>
        </c:rich>
      </c:tx>
      <c:overlay val="0"/>
      <c:spPr>
        <a:noFill/>
        <a:ln>
          <a:noFill/>
        </a:ln>
        <a:effectLst/>
      </c:spPr>
      <c:txPr>
        <a:bodyPr rot="0" spcFirstLastPara="1" vertOverflow="ellipsis" vert="horz" wrap="square" anchor="ctr" anchorCtr="1"/>
        <a:lstStyle/>
        <a:p>
          <a:pPr>
            <a:defRPr sz="2200" b="0" i="0" u="none" strike="noStrike" kern="1200" spc="0" baseline="0">
              <a:solidFill>
                <a:srgbClr val="FFFF00"/>
              </a:solidFill>
              <a:latin typeface="+mn-lt"/>
              <a:ea typeface="+mn-ea"/>
              <a:cs typeface="+mn-cs"/>
            </a:defRPr>
          </a:pPr>
          <a:endParaRPr lang="en-US"/>
        </a:p>
      </c:txPr>
    </c:title>
    <c:autoTitleDeleted val="0"/>
    <c:plotArea>
      <c:layout/>
      <c:doughnutChart>
        <c:varyColors val="1"/>
        <c:ser>
          <c:idx val="0"/>
          <c:order val="0"/>
          <c:spPr>
            <a:solidFill>
              <a:srgbClr val="FF0000"/>
            </a:solidFill>
            <a:ln>
              <a:solidFill>
                <a:schemeClr val="tx1"/>
              </a:solidFill>
            </a:ln>
          </c:spPr>
          <c:dPt>
            <c:idx val="0"/>
            <c:bubble3D val="0"/>
            <c:spPr>
              <a:solidFill>
                <a:schemeClr val="bg1"/>
              </a:solidFill>
              <a:ln w="101600">
                <a:solidFill>
                  <a:schemeClr val="tx1"/>
                </a:solidFill>
              </a:ln>
              <a:effectLst/>
            </c:spPr>
            <c:extLst>
              <c:ext xmlns:c16="http://schemas.microsoft.com/office/drawing/2014/chart" uri="{C3380CC4-5D6E-409C-BE32-E72D297353CC}">
                <c16:uniqueId val="{00000001-8570-444F-9D23-8181CBC9EA9E}"/>
              </c:ext>
            </c:extLst>
          </c:dPt>
          <c:dPt>
            <c:idx val="1"/>
            <c:bubble3D val="0"/>
            <c:spPr>
              <a:solidFill>
                <a:srgbClr val="FF0000"/>
              </a:solidFill>
              <a:ln w="12700">
                <a:solidFill>
                  <a:schemeClr val="tx1"/>
                </a:solidFill>
              </a:ln>
              <a:effectLst/>
            </c:spPr>
            <c:extLst>
              <c:ext xmlns:c16="http://schemas.microsoft.com/office/drawing/2014/chart" uri="{C3380CC4-5D6E-409C-BE32-E72D297353CC}">
                <c16:uniqueId val="{00000003-8570-444F-9D23-8181CBC9EA9E}"/>
              </c:ext>
            </c:extLst>
          </c:dPt>
          <c:val>
            <c:numRef>
              <c:f>'Calculation Sheet'!$W$6:$X$6</c:f>
              <c:numCache>
                <c:formatCode>General</c:formatCode>
                <c:ptCount val="2"/>
                <c:pt idx="0">
                  <c:v>135</c:v>
                </c:pt>
                <c:pt idx="1">
                  <c:v>700</c:v>
                </c:pt>
              </c:numCache>
            </c:numRef>
          </c:val>
          <c:extLst>
            <c:ext xmlns:c16="http://schemas.microsoft.com/office/drawing/2014/chart" uri="{C3380CC4-5D6E-409C-BE32-E72D297353CC}">
              <c16:uniqueId val="{00000004-8570-444F-9D23-8181CBC9EA9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Travel Dashboard Project_(Pd14_096).xlsx]Calculation Sheet!PivotTable2</c:name>
    <c:fmtId val="1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Vehicle Vs Number of Missions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 Sheet'!$B$1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'Calculation Sheet'!$A$2:$A$19</c:f>
              <c:strCache>
                <c:ptCount val="17"/>
                <c:pt idx="0">
                  <c:v>Atlas LV-3B</c:v>
                </c:pt>
                <c:pt idx="1">
                  <c:v>Falcon 9 FT</c:v>
                </c:pt>
                <c:pt idx="2">
                  <c:v>Long March 2F</c:v>
                </c:pt>
                <c:pt idx="3">
                  <c:v>Mercury-Redstone Launch Vehicle</c:v>
                </c:pt>
                <c:pt idx="4">
                  <c:v>Saturn IB</c:v>
                </c:pt>
                <c:pt idx="5">
                  <c:v>Saturn V</c:v>
                </c:pt>
                <c:pt idx="6">
                  <c:v>Soyuz</c:v>
                </c:pt>
                <c:pt idx="7">
                  <c:v>Soyuz-2.1a</c:v>
                </c:pt>
                <c:pt idx="8">
                  <c:v>Soyuz-FG</c:v>
                </c:pt>
                <c:pt idx="9">
                  <c:v>Soyuz-U</c:v>
                </c:pt>
                <c:pt idx="10">
                  <c:v>Soyuz-U2</c:v>
                </c:pt>
                <c:pt idx="11">
                  <c:v>Space Shuttle</c:v>
                </c:pt>
                <c:pt idx="12">
                  <c:v>SpaceShipOne</c:v>
                </c:pt>
                <c:pt idx="13">
                  <c:v>Titan II GLV</c:v>
                </c:pt>
                <c:pt idx="14">
                  <c:v>Voskhod</c:v>
                </c:pt>
                <c:pt idx="15">
                  <c:v>Vostok-K</c:v>
                </c:pt>
                <c:pt idx="16">
                  <c:v>X-15</c:v>
                </c:pt>
              </c:strCache>
            </c:strRef>
          </c:cat>
          <c:val>
            <c:numRef>
              <c:f>'Calculation Sheet'!$B$2:$B$19</c:f>
              <c:numCache>
                <c:formatCode>General</c:formatCode>
                <c:ptCount val="17"/>
                <c:pt idx="0">
                  <c:v>4</c:v>
                </c:pt>
                <c:pt idx="1">
                  <c:v>1</c:v>
                </c:pt>
                <c:pt idx="2">
                  <c:v>6</c:v>
                </c:pt>
                <c:pt idx="3">
                  <c:v>2</c:v>
                </c:pt>
                <c:pt idx="4">
                  <c:v>5</c:v>
                </c:pt>
                <c:pt idx="5">
                  <c:v>10</c:v>
                </c:pt>
                <c:pt idx="6">
                  <c:v>19</c:v>
                </c:pt>
                <c:pt idx="7">
                  <c:v>1</c:v>
                </c:pt>
                <c:pt idx="8">
                  <c:v>56</c:v>
                </c:pt>
                <c:pt idx="9">
                  <c:v>42</c:v>
                </c:pt>
                <c:pt idx="10">
                  <c:v>25</c:v>
                </c:pt>
                <c:pt idx="11">
                  <c:v>135</c:v>
                </c:pt>
                <c:pt idx="12">
                  <c:v>3</c:v>
                </c:pt>
                <c:pt idx="13">
                  <c:v>10</c:v>
                </c:pt>
                <c:pt idx="14">
                  <c:v>2</c:v>
                </c:pt>
                <c:pt idx="15">
                  <c:v>6</c:v>
                </c:pt>
                <c:pt idx="16">
                  <c:v>2</c:v>
                </c:pt>
              </c:numCache>
            </c:numRef>
          </c:val>
          <c:extLst>
            <c:ext xmlns:c16="http://schemas.microsoft.com/office/drawing/2014/chart" uri="{C3380CC4-5D6E-409C-BE32-E72D297353CC}">
              <c16:uniqueId val="{00000000-3A6F-4AD0-BA40-23CB4E3D6694}"/>
            </c:ext>
          </c:extLst>
        </c:ser>
        <c:dLbls>
          <c:showLegendKey val="0"/>
          <c:showVal val="0"/>
          <c:showCatName val="0"/>
          <c:showSerName val="0"/>
          <c:showPercent val="0"/>
          <c:showBubbleSize val="0"/>
        </c:dLbls>
        <c:gapWidth val="182"/>
        <c:overlap val="-50"/>
        <c:axId val="810078943"/>
        <c:axId val="810080607"/>
      </c:barChart>
      <c:catAx>
        <c:axId val="81007894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0080607"/>
        <c:crosses val="autoZero"/>
        <c:auto val="1"/>
        <c:lblAlgn val="ctr"/>
        <c:lblOffset val="100"/>
        <c:noMultiLvlLbl val="0"/>
      </c:catAx>
      <c:valAx>
        <c:axId val="81008060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007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Travel Dashboard Project_(Pd14_096).xlsx]Calculation Sheet!PivotTable4</c:name>
    <c:fmtId val="1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Country wise</a:t>
            </a:r>
            <a:r>
              <a:rPr lang="en-IN" baseline="0"/>
              <a:t> Male &amp; Female </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 Sheet'!$M$3:$M$4</c:f>
              <c:strCache>
                <c:ptCount val="1"/>
                <c:pt idx="0">
                  <c:v>Female</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 Sheet'!$L$5:$L$6</c:f>
              <c:strCache>
                <c:ptCount val="1"/>
                <c:pt idx="0">
                  <c:v>United States</c:v>
                </c:pt>
              </c:strCache>
            </c:strRef>
          </c:cat>
          <c:val>
            <c:numRef>
              <c:f>'Calculation Sheet'!$M$5:$M$6</c:f>
              <c:numCache>
                <c:formatCode>General</c:formatCode>
                <c:ptCount val="1"/>
                <c:pt idx="0">
                  <c:v>49</c:v>
                </c:pt>
              </c:numCache>
            </c:numRef>
          </c:val>
          <c:extLst>
            <c:ext xmlns:c16="http://schemas.microsoft.com/office/drawing/2014/chart" uri="{C3380CC4-5D6E-409C-BE32-E72D297353CC}">
              <c16:uniqueId val="{00000000-CF03-4CE3-8F70-B702A2AD90A8}"/>
            </c:ext>
          </c:extLst>
        </c:ser>
        <c:ser>
          <c:idx val="1"/>
          <c:order val="1"/>
          <c:tx>
            <c:strRef>
              <c:f>'Calculation Sheet'!$N$3:$N$4</c:f>
              <c:strCache>
                <c:ptCount val="1"/>
                <c:pt idx="0">
                  <c:v>Male</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 Sheet'!$L$5:$L$6</c:f>
              <c:strCache>
                <c:ptCount val="1"/>
                <c:pt idx="0">
                  <c:v>United States</c:v>
                </c:pt>
              </c:strCache>
            </c:strRef>
          </c:cat>
          <c:val>
            <c:numRef>
              <c:f>'Calculation Sheet'!$N$5:$N$6</c:f>
              <c:numCache>
                <c:formatCode>General</c:formatCode>
                <c:ptCount val="1"/>
                <c:pt idx="0">
                  <c:v>291</c:v>
                </c:pt>
              </c:numCache>
            </c:numRef>
          </c:val>
          <c:extLst>
            <c:ext xmlns:c16="http://schemas.microsoft.com/office/drawing/2014/chart" uri="{C3380CC4-5D6E-409C-BE32-E72D297353CC}">
              <c16:uniqueId val="{00000000-04CA-4BA4-8D8D-F6587A934CD3}"/>
            </c:ext>
          </c:extLst>
        </c:ser>
        <c:dLbls>
          <c:showLegendKey val="0"/>
          <c:showVal val="0"/>
          <c:showCatName val="0"/>
          <c:showSerName val="0"/>
          <c:showPercent val="0"/>
          <c:showBubbleSize val="0"/>
        </c:dLbls>
        <c:gapWidth val="150"/>
        <c:axId val="1020959807"/>
        <c:axId val="1020960223"/>
      </c:barChart>
      <c:valAx>
        <c:axId val="1020960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0959807"/>
        <c:crosses val="autoZero"/>
        <c:crossBetween val="between"/>
      </c:valAx>
      <c:catAx>
        <c:axId val="1020959807"/>
        <c:scaling>
          <c:orientation val="minMax"/>
        </c:scaling>
        <c:delete val="0"/>
        <c:axPos val="l"/>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2096022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Travel Dashboard Project_(Pd14_096).xlsx]Calculation Sheet!PivotTable6</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a:t>
            </a:r>
            <a:r>
              <a:rPr lang="en-US" baseline="0"/>
              <a:t> Vs </a:t>
            </a:r>
            <a:r>
              <a:rPr lang="en-US"/>
              <a:t>Distination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'Calculation Sheet'!$B$43:$B$44</c:f>
              <c:strCache>
                <c:ptCount val="1"/>
                <c:pt idx="0">
                  <c:v>Mir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 Sheet'!$A$45:$A$60</c:f>
              <c:strCache>
                <c:ptCount val="1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strCache>
            </c:strRef>
          </c:cat>
          <c:val>
            <c:numRef>
              <c:f>'Calculation Sheet'!$B$45:$B$60</c:f>
              <c:numCache>
                <c:formatCode>General</c:formatCode>
                <c:ptCount val="15"/>
                <c:pt idx="0">
                  <c:v>1</c:v>
                </c:pt>
                <c:pt idx="1">
                  <c:v>3</c:v>
                </c:pt>
                <c:pt idx="2">
                  <c:v>3</c:v>
                </c:pt>
                <c:pt idx="3">
                  <c:v>1</c:v>
                </c:pt>
                <c:pt idx="4">
                  <c:v>3</c:v>
                </c:pt>
                <c:pt idx="5">
                  <c:v>2</c:v>
                </c:pt>
                <c:pt idx="6">
                  <c:v>2</c:v>
                </c:pt>
                <c:pt idx="7">
                  <c:v>2</c:v>
                </c:pt>
                <c:pt idx="8">
                  <c:v>3</c:v>
                </c:pt>
                <c:pt idx="9">
                  <c:v>4</c:v>
                </c:pt>
                <c:pt idx="10">
                  <c:v>4</c:v>
                </c:pt>
                <c:pt idx="11">
                  <c:v>5</c:v>
                </c:pt>
                <c:pt idx="12">
                  <c:v>4</c:v>
                </c:pt>
                <c:pt idx="13">
                  <c:v>1</c:v>
                </c:pt>
                <c:pt idx="14">
                  <c:v>1</c:v>
                </c:pt>
              </c:numCache>
            </c:numRef>
          </c:val>
          <c:extLst>
            <c:ext xmlns:c16="http://schemas.microsoft.com/office/drawing/2014/chart" uri="{C3380CC4-5D6E-409C-BE32-E72D297353CC}">
              <c16:uniqueId val="{00000000-0C62-46D1-95A3-F311F92C7816}"/>
            </c:ext>
          </c:extLst>
        </c:ser>
        <c:dLbls>
          <c:showLegendKey val="0"/>
          <c:showVal val="0"/>
          <c:showCatName val="0"/>
          <c:showSerName val="0"/>
          <c:showPercent val="0"/>
          <c:showBubbleSize val="0"/>
        </c:dLbls>
        <c:gapWidth val="150"/>
        <c:shape val="box"/>
        <c:axId val="1047167775"/>
        <c:axId val="1047169439"/>
        <c:axId val="1047563327"/>
      </c:bar3DChart>
      <c:catAx>
        <c:axId val="1047167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7169439"/>
        <c:crosses val="autoZero"/>
        <c:auto val="1"/>
        <c:lblAlgn val="ctr"/>
        <c:lblOffset val="100"/>
        <c:noMultiLvlLbl val="0"/>
      </c:catAx>
      <c:valAx>
        <c:axId val="104716943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7167775"/>
        <c:crosses val="autoZero"/>
        <c:crossBetween val="between"/>
      </c:valAx>
      <c:serAx>
        <c:axId val="104756332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716943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Station</a:t>
            </a:r>
            <a:r>
              <a:rPr lang="en-IN" baseline="0"/>
              <a:t> vs Visited Crew No.</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bg1"/>
              </a:solidFill>
              <a:ln w="88900">
                <a:solidFill>
                  <a:schemeClr val="tx1"/>
                </a:solidFill>
              </a:ln>
              <a:effectLst/>
            </c:spPr>
            <c:extLst>
              <c:ext xmlns:c16="http://schemas.microsoft.com/office/drawing/2014/chart" uri="{C3380CC4-5D6E-409C-BE32-E72D297353CC}">
                <c16:uniqueId val="{00000002-FEA4-47D8-9CC2-D1E851963DA9}"/>
              </c:ext>
            </c:extLst>
          </c:dPt>
          <c:dPt>
            <c:idx val="1"/>
            <c:bubble3D val="0"/>
            <c:spPr>
              <a:solidFill>
                <a:srgbClr val="FF00FF"/>
              </a:solidFill>
              <a:ln w="34925">
                <a:solidFill>
                  <a:schemeClr val="bg1"/>
                </a:solidFill>
              </a:ln>
              <a:effectLst/>
            </c:spPr>
            <c:extLst>
              <c:ext xmlns:c16="http://schemas.microsoft.com/office/drawing/2014/chart" uri="{C3380CC4-5D6E-409C-BE32-E72D297353CC}">
                <c16:uniqueId val="{00000003-FEA4-47D8-9CC2-D1E851963DA9}"/>
              </c:ext>
            </c:extLst>
          </c:dPt>
          <c:val>
            <c:numRef>
              <c:f>'Calculation Sheet'!$W$6:$X$6</c:f>
              <c:numCache>
                <c:formatCode>General</c:formatCode>
                <c:ptCount val="2"/>
                <c:pt idx="0">
                  <c:v>135</c:v>
                </c:pt>
                <c:pt idx="1">
                  <c:v>700</c:v>
                </c:pt>
              </c:numCache>
            </c:numRef>
          </c:val>
          <c:extLst>
            <c:ext xmlns:c16="http://schemas.microsoft.com/office/drawing/2014/chart" uri="{C3380CC4-5D6E-409C-BE32-E72D297353CC}">
              <c16:uniqueId val="{00000000-FEA4-47D8-9CC2-D1E851963D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Travel Dashboard Project_(Pd14_096).xlsx]Calculation Sheet!PivotTable10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wise Flight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Sheet'!$AB$26</c:f>
              <c:strCache>
                <c:ptCount val="1"/>
                <c:pt idx="0">
                  <c:v>Sum of Successful flights</c:v>
                </c:pt>
              </c:strCache>
            </c:strRef>
          </c:tx>
          <c:spPr>
            <a:solidFill>
              <a:schemeClr val="accent1"/>
            </a:solidFill>
            <a:ln>
              <a:noFill/>
            </a:ln>
            <a:effectLst/>
          </c:spPr>
          <c:invertIfNegative val="0"/>
          <c:cat>
            <c:strRef>
              <c:f>'Calculation Sheet'!$AA$27:$AA$42</c:f>
              <c:strCache>
                <c:ptCount val="15"/>
                <c:pt idx="0">
                  <c:v>Brazil</c:v>
                </c:pt>
                <c:pt idx="1">
                  <c:v>China</c:v>
                </c:pt>
                <c:pt idx="2">
                  <c:v>Europe</c:v>
                </c:pt>
                <c:pt idx="3">
                  <c:v>France</c:v>
                </c:pt>
                <c:pt idx="4">
                  <c:v>India</c:v>
                </c:pt>
                <c:pt idx="5">
                  <c:v>Iran</c:v>
                </c:pt>
                <c:pt idx="6">
                  <c:v>Israel</c:v>
                </c:pt>
                <c:pt idx="7">
                  <c:v>Japan</c:v>
                </c:pt>
                <c:pt idx="8">
                  <c:v>New Zealand</c:v>
                </c:pt>
                <c:pt idx="9">
                  <c:v>North Korea</c:v>
                </c:pt>
                <c:pt idx="10">
                  <c:v>Russia</c:v>
                </c:pt>
                <c:pt idx="11">
                  <c:v>South Korea</c:v>
                </c:pt>
                <c:pt idx="12">
                  <c:v>Ukraine</c:v>
                </c:pt>
                <c:pt idx="13">
                  <c:v>United Kingdom</c:v>
                </c:pt>
                <c:pt idx="14">
                  <c:v>United States</c:v>
                </c:pt>
              </c:strCache>
            </c:strRef>
          </c:cat>
          <c:val>
            <c:numRef>
              <c:f>'Calculation Sheet'!$AB$27:$AB$42</c:f>
              <c:numCache>
                <c:formatCode>General</c:formatCode>
                <c:ptCount val="15"/>
                <c:pt idx="0">
                  <c:v>0</c:v>
                </c:pt>
                <c:pt idx="1">
                  <c:v>350</c:v>
                </c:pt>
                <c:pt idx="2">
                  <c:v>255</c:v>
                </c:pt>
                <c:pt idx="3">
                  <c:v>9</c:v>
                </c:pt>
                <c:pt idx="4">
                  <c:v>63</c:v>
                </c:pt>
                <c:pt idx="5">
                  <c:v>6</c:v>
                </c:pt>
                <c:pt idx="6">
                  <c:v>9</c:v>
                </c:pt>
                <c:pt idx="7">
                  <c:v>114</c:v>
                </c:pt>
                <c:pt idx="8">
                  <c:v>11</c:v>
                </c:pt>
                <c:pt idx="9">
                  <c:v>2</c:v>
                </c:pt>
                <c:pt idx="10">
                  <c:v>2650</c:v>
                </c:pt>
                <c:pt idx="11">
                  <c:v>1</c:v>
                </c:pt>
                <c:pt idx="12">
                  <c:v>312</c:v>
                </c:pt>
                <c:pt idx="13">
                  <c:v>2</c:v>
                </c:pt>
                <c:pt idx="14">
                  <c:v>1282</c:v>
                </c:pt>
              </c:numCache>
            </c:numRef>
          </c:val>
          <c:extLst>
            <c:ext xmlns:c16="http://schemas.microsoft.com/office/drawing/2014/chart" uri="{C3380CC4-5D6E-409C-BE32-E72D297353CC}">
              <c16:uniqueId val="{00000000-A01A-4117-B777-228269D1F646}"/>
            </c:ext>
          </c:extLst>
        </c:ser>
        <c:ser>
          <c:idx val="1"/>
          <c:order val="1"/>
          <c:tx>
            <c:strRef>
              <c:f>'Calculation Sheet'!$AC$26</c:f>
              <c:strCache>
                <c:ptCount val="1"/>
                <c:pt idx="0">
                  <c:v>Sum of Total flights</c:v>
                </c:pt>
              </c:strCache>
            </c:strRef>
          </c:tx>
          <c:spPr>
            <a:solidFill>
              <a:schemeClr val="accent2"/>
            </a:solidFill>
            <a:ln>
              <a:noFill/>
            </a:ln>
            <a:effectLst/>
          </c:spPr>
          <c:invertIfNegative val="0"/>
          <c:cat>
            <c:strRef>
              <c:f>'Calculation Sheet'!$AA$27:$AA$42</c:f>
              <c:strCache>
                <c:ptCount val="15"/>
                <c:pt idx="0">
                  <c:v>Brazil</c:v>
                </c:pt>
                <c:pt idx="1">
                  <c:v>China</c:v>
                </c:pt>
                <c:pt idx="2">
                  <c:v>Europe</c:v>
                </c:pt>
                <c:pt idx="3">
                  <c:v>France</c:v>
                </c:pt>
                <c:pt idx="4">
                  <c:v>India</c:v>
                </c:pt>
                <c:pt idx="5">
                  <c:v>Iran</c:v>
                </c:pt>
                <c:pt idx="6">
                  <c:v>Israel</c:v>
                </c:pt>
                <c:pt idx="7">
                  <c:v>Japan</c:v>
                </c:pt>
                <c:pt idx="8">
                  <c:v>New Zealand</c:v>
                </c:pt>
                <c:pt idx="9">
                  <c:v>North Korea</c:v>
                </c:pt>
                <c:pt idx="10">
                  <c:v>Russia</c:v>
                </c:pt>
                <c:pt idx="11">
                  <c:v>South Korea</c:v>
                </c:pt>
                <c:pt idx="12">
                  <c:v>Ukraine</c:v>
                </c:pt>
                <c:pt idx="13">
                  <c:v>United Kingdom</c:v>
                </c:pt>
                <c:pt idx="14">
                  <c:v>United States</c:v>
                </c:pt>
              </c:strCache>
            </c:strRef>
          </c:cat>
          <c:val>
            <c:numRef>
              <c:f>'Calculation Sheet'!$AC$27:$AC$42</c:f>
              <c:numCache>
                <c:formatCode>General</c:formatCode>
                <c:ptCount val="15"/>
                <c:pt idx="0">
                  <c:v>2</c:v>
                </c:pt>
                <c:pt idx="1">
                  <c:v>375</c:v>
                </c:pt>
                <c:pt idx="2">
                  <c:v>268</c:v>
                </c:pt>
                <c:pt idx="3">
                  <c:v>12</c:v>
                </c:pt>
                <c:pt idx="4">
                  <c:v>76</c:v>
                </c:pt>
                <c:pt idx="5">
                  <c:v>13</c:v>
                </c:pt>
                <c:pt idx="6">
                  <c:v>11</c:v>
                </c:pt>
                <c:pt idx="7">
                  <c:v>126</c:v>
                </c:pt>
                <c:pt idx="8">
                  <c:v>13</c:v>
                </c:pt>
                <c:pt idx="9">
                  <c:v>5</c:v>
                </c:pt>
                <c:pt idx="10">
                  <c:v>2824</c:v>
                </c:pt>
                <c:pt idx="11">
                  <c:v>3</c:v>
                </c:pt>
                <c:pt idx="12">
                  <c:v>334</c:v>
                </c:pt>
                <c:pt idx="13">
                  <c:v>4</c:v>
                </c:pt>
                <c:pt idx="14">
                  <c:v>1400</c:v>
                </c:pt>
              </c:numCache>
            </c:numRef>
          </c:val>
          <c:extLst>
            <c:ext xmlns:c16="http://schemas.microsoft.com/office/drawing/2014/chart" uri="{C3380CC4-5D6E-409C-BE32-E72D297353CC}">
              <c16:uniqueId val="{00000001-A01A-4117-B777-228269D1F646}"/>
            </c:ext>
          </c:extLst>
        </c:ser>
        <c:dLbls>
          <c:showLegendKey val="0"/>
          <c:showVal val="0"/>
          <c:showCatName val="0"/>
          <c:showSerName val="0"/>
          <c:showPercent val="0"/>
          <c:showBubbleSize val="0"/>
        </c:dLbls>
        <c:gapWidth val="219"/>
        <c:overlap val="-27"/>
        <c:axId val="259584496"/>
        <c:axId val="259577424"/>
      </c:barChart>
      <c:catAx>
        <c:axId val="25958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77424"/>
        <c:crosses val="autoZero"/>
        <c:auto val="1"/>
        <c:lblAlgn val="ctr"/>
        <c:lblOffset val="100"/>
        <c:noMultiLvlLbl val="0"/>
      </c:catAx>
      <c:valAx>
        <c:axId val="25957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8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Travel Dashboard Project_(Pd14_096).xlsx]Calculation Sheet!PivotTable8</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country</a:t>
            </a:r>
            <a:r>
              <a:rPr lang="en-US" baseline="0"/>
              <a:t> wise </a:t>
            </a:r>
            <a:r>
              <a:rPr lang="en-US"/>
              <a:t>count</a:t>
            </a:r>
            <a:r>
              <a:rPr lang="en-US" baseline="0"/>
              <a:t> of rocket launch </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 Sheet'!$Y$26</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'Calculation Sheet'!$X$27:$X$42</c:f>
              <c:strCache>
                <c:ptCount val="15"/>
                <c:pt idx="0">
                  <c:v>Brazil</c:v>
                </c:pt>
                <c:pt idx="1">
                  <c:v>China</c:v>
                </c:pt>
                <c:pt idx="2">
                  <c:v>Europe</c:v>
                </c:pt>
                <c:pt idx="3">
                  <c:v>France</c:v>
                </c:pt>
                <c:pt idx="4">
                  <c:v>India</c:v>
                </c:pt>
                <c:pt idx="5">
                  <c:v>Iran</c:v>
                </c:pt>
                <c:pt idx="6">
                  <c:v>Israel</c:v>
                </c:pt>
                <c:pt idx="7">
                  <c:v>Japan</c:v>
                </c:pt>
                <c:pt idx="8">
                  <c:v>New Zealand</c:v>
                </c:pt>
                <c:pt idx="9">
                  <c:v>North Korea</c:v>
                </c:pt>
                <c:pt idx="10">
                  <c:v>Russia</c:v>
                </c:pt>
                <c:pt idx="11">
                  <c:v>South Korea</c:v>
                </c:pt>
                <c:pt idx="12">
                  <c:v>Ukraine</c:v>
                </c:pt>
                <c:pt idx="13">
                  <c:v>United Kingdom</c:v>
                </c:pt>
                <c:pt idx="14">
                  <c:v>United States</c:v>
                </c:pt>
              </c:strCache>
            </c:strRef>
          </c:cat>
          <c:val>
            <c:numRef>
              <c:f>'Calculation Sheet'!$Y$27:$Y$42</c:f>
              <c:numCache>
                <c:formatCode>General</c:formatCode>
                <c:ptCount val="15"/>
                <c:pt idx="0">
                  <c:v>1</c:v>
                </c:pt>
                <c:pt idx="1">
                  <c:v>30</c:v>
                </c:pt>
                <c:pt idx="2">
                  <c:v>15</c:v>
                </c:pt>
                <c:pt idx="3">
                  <c:v>1</c:v>
                </c:pt>
                <c:pt idx="4">
                  <c:v>10</c:v>
                </c:pt>
                <c:pt idx="5">
                  <c:v>3</c:v>
                </c:pt>
                <c:pt idx="6">
                  <c:v>1</c:v>
                </c:pt>
                <c:pt idx="7">
                  <c:v>19</c:v>
                </c:pt>
                <c:pt idx="8">
                  <c:v>1</c:v>
                </c:pt>
                <c:pt idx="9">
                  <c:v>2</c:v>
                </c:pt>
                <c:pt idx="10">
                  <c:v>34</c:v>
                </c:pt>
                <c:pt idx="11">
                  <c:v>1</c:v>
                </c:pt>
                <c:pt idx="12">
                  <c:v>8</c:v>
                </c:pt>
                <c:pt idx="13">
                  <c:v>1</c:v>
                </c:pt>
                <c:pt idx="14">
                  <c:v>75</c:v>
                </c:pt>
              </c:numCache>
            </c:numRef>
          </c:val>
          <c:smooth val="0"/>
          <c:extLst>
            <c:ext xmlns:c16="http://schemas.microsoft.com/office/drawing/2014/chart" uri="{C3380CC4-5D6E-409C-BE32-E72D297353CC}">
              <c16:uniqueId val="{00000000-D9E2-4EF2-A41B-BB2CF3F492C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59585328"/>
        <c:axId val="1456546895"/>
      </c:lineChart>
      <c:catAx>
        <c:axId val="259585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456546895"/>
        <c:crosses val="autoZero"/>
        <c:auto val="1"/>
        <c:lblAlgn val="ctr"/>
        <c:lblOffset val="100"/>
        <c:noMultiLvlLbl val="0"/>
      </c:catAx>
      <c:valAx>
        <c:axId val="1456546895"/>
        <c:scaling>
          <c:orientation val="minMax"/>
        </c:scaling>
        <c:delete val="1"/>
        <c:axPos val="l"/>
        <c:numFmt formatCode="General" sourceLinked="1"/>
        <c:majorTickMark val="none"/>
        <c:minorTickMark val="none"/>
        <c:tickLblPos val="nextTo"/>
        <c:crossAx val="25958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Travel Dashboard Project_(Pd14_096).xlsx]Calculation Sheet!PivotTable11</c:name>
    <c:fmtId val="3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Class wise total flight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Sheet'!$AD$4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'Calculation Sheet'!$AC$5:$AC$9</c:f>
              <c:strCache>
                <c:ptCount val="4"/>
                <c:pt idx="0">
                  <c:v>HLV</c:v>
                </c:pt>
                <c:pt idx="1">
                  <c:v>MLV</c:v>
                </c:pt>
                <c:pt idx="2">
                  <c:v>SHLV</c:v>
                </c:pt>
                <c:pt idx="3">
                  <c:v>SLV</c:v>
                </c:pt>
              </c:strCache>
            </c:strRef>
          </c:cat>
          <c:val>
            <c:numRef>
              <c:f>'Calculation Sheet'!$AD$5:$AD$9</c:f>
              <c:numCache>
                <c:formatCode>General</c:formatCode>
                <c:ptCount val="4"/>
                <c:pt idx="0">
                  <c:v>483</c:v>
                </c:pt>
                <c:pt idx="1">
                  <c:v>3812</c:v>
                </c:pt>
                <c:pt idx="2">
                  <c:v>22</c:v>
                </c:pt>
                <c:pt idx="3">
                  <c:v>993</c:v>
                </c:pt>
              </c:numCache>
            </c:numRef>
          </c:val>
          <c:extLst>
            <c:ext xmlns:c16="http://schemas.microsoft.com/office/drawing/2014/chart" uri="{C3380CC4-5D6E-409C-BE32-E72D297353CC}">
              <c16:uniqueId val="{00000009-E379-49F0-8D1B-BE859FF38C94}"/>
            </c:ext>
          </c:extLst>
        </c:ser>
        <c:dLbls>
          <c:showLegendKey val="0"/>
          <c:showVal val="0"/>
          <c:showCatName val="0"/>
          <c:showSerName val="0"/>
          <c:showPercent val="0"/>
          <c:showBubbleSize val="0"/>
        </c:dLbls>
        <c:gapWidth val="355"/>
        <c:overlap val="-70"/>
        <c:axId val="221085632"/>
        <c:axId val="221088128"/>
      </c:barChart>
      <c:catAx>
        <c:axId val="22108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88128"/>
        <c:crosses val="autoZero"/>
        <c:auto val="1"/>
        <c:lblAlgn val="ctr"/>
        <c:lblOffset val="100"/>
        <c:noMultiLvlLbl val="0"/>
      </c:catAx>
      <c:valAx>
        <c:axId val="22108812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8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Travel Dashboard Project_(Pd14_096).xlsx]Calculation Sheet!PivotTable2</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Vehicle Vs Number of Missions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62238484944871"/>
          <c:y val="0.10973470816607032"/>
          <c:w val="0.6572039463130428"/>
          <c:h val="0.72537503263960423"/>
        </c:manualLayout>
      </c:layout>
      <c:barChart>
        <c:barDir val="bar"/>
        <c:grouping val="clustered"/>
        <c:varyColors val="0"/>
        <c:ser>
          <c:idx val="0"/>
          <c:order val="0"/>
          <c:tx>
            <c:strRef>
              <c:f>'Calculation Sheet'!$B$1</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 Sheet'!$A$2:$A$19</c:f>
              <c:strCache>
                <c:ptCount val="17"/>
                <c:pt idx="0">
                  <c:v>Atlas LV-3B</c:v>
                </c:pt>
                <c:pt idx="1">
                  <c:v>Falcon 9 FT</c:v>
                </c:pt>
                <c:pt idx="2">
                  <c:v>Long March 2F</c:v>
                </c:pt>
                <c:pt idx="3">
                  <c:v>Mercury-Redstone Launch Vehicle</c:v>
                </c:pt>
                <c:pt idx="4">
                  <c:v>Saturn IB</c:v>
                </c:pt>
                <c:pt idx="5">
                  <c:v>Saturn V</c:v>
                </c:pt>
                <c:pt idx="6">
                  <c:v>Soyuz</c:v>
                </c:pt>
                <c:pt idx="7">
                  <c:v>Soyuz-2.1a</c:v>
                </c:pt>
                <c:pt idx="8">
                  <c:v>Soyuz-FG</c:v>
                </c:pt>
                <c:pt idx="9">
                  <c:v>Soyuz-U</c:v>
                </c:pt>
                <c:pt idx="10">
                  <c:v>Soyuz-U2</c:v>
                </c:pt>
                <c:pt idx="11">
                  <c:v>Space Shuttle</c:v>
                </c:pt>
                <c:pt idx="12">
                  <c:v>SpaceShipOne</c:v>
                </c:pt>
                <c:pt idx="13">
                  <c:v>Titan II GLV</c:v>
                </c:pt>
                <c:pt idx="14">
                  <c:v>Voskhod</c:v>
                </c:pt>
                <c:pt idx="15">
                  <c:v>Vostok-K</c:v>
                </c:pt>
                <c:pt idx="16">
                  <c:v>X-15</c:v>
                </c:pt>
              </c:strCache>
            </c:strRef>
          </c:cat>
          <c:val>
            <c:numRef>
              <c:f>'Calculation Sheet'!$B$2:$B$19</c:f>
              <c:numCache>
                <c:formatCode>General</c:formatCode>
                <c:ptCount val="17"/>
                <c:pt idx="0">
                  <c:v>4</c:v>
                </c:pt>
                <c:pt idx="1">
                  <c:v>1</c:v>
                </c:pt>
                <c:pt idx="2">
                  <c:v>6</c:v>
                </c:pt>
                <c:pt idx="3">
                  <c:v>2</c:v>
                </c:pt>
                <c:pt idx="4">
                  <c:v>5</c:v>
                </c:pt>
                <c:pt idx="5">
                  <c:v>10</c:v>
                </c:pt>
                <c:pt idx="6">
                  <c:v>19</c:v>
                </c:pt>
                <c:pt idx="7">
                  <c:v>1</c:v>
                </c:pt>
                <c:pt idx="8">
                  <c:v>56</c:v>
                </c:pt>
                <c:pt idx="9">
                  <c:v>42</c:v>
                </c:pt>
                <c:pt idx="10">
                  <c:v>25</c:v>
                </c:pt>
                <c:pt idx="11">
                  <c:v>135</c:v>
                </c:pt>
                <c:pt idx="12">
                  <c:v>3</c:v>
                </c:pt>
                <c:pt idx="13">
                  <c:v>10</c:v>
                </c:pt>
                <c:pt idx="14">
                  <c:v>2</c:v>
                </c:pt>
                <c:pt idx="15">
                  <c:v>6</c:v>
                </c:pt>
                <c:pt idx="16">
                  <c:v>2</c:v>
                </c:pt>
              </c:numCache>
            </c:numRef>
          </c:val>
          <c:extLst>
            <c:ext xmlns:c16="http://schemas.microsoft.com/office/drawing/2014/chart" uri="{C3380CC4-5D6E-409C-BE32-E72D297353CC}">
              <c16:uniqueId val="{00000000-4891-4C63-9B0A-20310CB9C53E}"/>
            </c:ext>
          </c:extLst>
        </c:ser>
        <c:dLbls>
          <c:showLegendKey val="0"/>
          <c:showVal val="0"/>
          <c:showCatName val="0"/>
          <c:showSerName val="0"/>
          <c:showPercent val="0"/>
          <c:showBubbleSize val="0"/>
        </c:dLbls>
        <c:gapWidth val="115"/>
        <c:overlap val="-20"/>
        <c:axId val="810078943"/>
        <c:axId val="810080607"/>
      </c:barChart>
      <c:catAx>
        <c:axId val="8100789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810080607"/>
        <c:crosses val="autoZero"/>
        <c:auto val="1"/>
        <c:lblAlgn val="ctr"/>
        <c:lblOffset val="100"/>
        <c:noMultiLvlLbl val="0"/>
      </c:catAx>
      <c:valAx>
        <c:axId val="8100806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lt1">
                    <a:lumMod val="85000"/>
                  </a:schemeClr>
                </a:solidFill>
                <a:latin typeface="+mn-lt"/>
                <a:ea typeface="+mn-ea"/>
                <a:cs typeface="+mn-cs"/>
              </a:defRPr>
            </a:pPr>
            <a:endParaRPr lang="en-US"/>
          </a:p>
        </c:txPr>
        <c:crossAx val="81007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https://pixabay.com/vectors/symbol-icon-woman-female-feminine-2020931/" TargetMode="External"/><Relationship Id="rId13" Type="http://schemas.openxmlformats.org/officeDocument/2006/relationships/chart" Target="../charts/chart11.xml"/><Relationship Id="rId18" Type="http://schemas.openxmlformats.org/officeDocument/2006/relationships/chart" Target="../charts/chart16.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chart" Target="../charts/chart10.xml"/><Relationship Id="rId17" Type="http://schemas.openxmlformats.org/officeDocument/2006/relationships/chart" Target="../charts/chart15.xml"/><Relationship Id="rId2" Type="http://schemas.openxmlformats.org/officeDocument/2006/relationships/hyperlink" Target="https://www.universetoday.com/126475/gorgeous-views-earth-space-ring-new-year-2016-space-station-beyond/" TargetMode="External"/><Relationship Id="rId16" Type="http://schemas.openxmlformats.org/officeDocument/2006/relationships/chart" Target="../charts/chart14.xml"/><Relationship Id="rId1" Type="http://schemas.openxmlformats.org/officeDocument/2006/relationships/image" Target="../media/image1.jpg"/><Relationship Id="rId6" Type="http://schemas.openxmlformats.org/officeDocument/2006/relationships/hyperlink" Target="https://pixabay.com/en/symbol-icon-man-male-masculine-2020930/" TargetMode="External"/><Relationship Id="rId11" Type="http://schemas.openxmlformats.org/officeDocument/2006/relationships/chart" Target="../charts/chart9.xml"/><Relationship Id="rId5" Type="http://schemas.openxmlformats.org/officeDocument/2006/relationships/image" Target="../media/image3.png"/><Relationship Id="rId15" Type="http://schemas.openxmlformats.org/officeDocument/2006/relationships/chart" Target="../charts/chart13.xml"/><Relationship Id="rId10" Type="http://schemas.openxmlformats.org/officeDocument/2006/relationships/hyperlink" Target="https://www.wallpaperflare.com/search?wallpaper=Pure" TargetMode="External"/><Relationship Id="rId4" Type="http://schemas.openxmlformats.org/officeDocument/2006/relationships/hyperlink" Target="http://www.pngall.com/calendar-png" TargetMode="External"/><Relationship Id="rId9" Type="http://schemas.openxmlformats.org/officeDocument/2006/relationships/image" Target="../media/image5.jpg"/><Relationship Id="rId1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2" Type="http://schemas.openxmlformats.org/officeDocument/2006/relationships/hyperlink" Target="https://lpc.opengameart.org/content/camera-mapped-space-background" TargetMode="External"/><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5</xdr:col>
      <xdr:colOff>1135134</xdr:colOff>
      <xdr:row>11</xdr:row>
      <xdr:rowOff>39326</xdr:rowOff>
    </xdr:from>
    <xdr:to>
      <xdr:col>6</xdr:col>
      <xdr:colOff>929139</xdr:colOff>
      <xdr:row>17</xdr:row>
      <xdr:rowOff>85046</xdr:rowOff>
    </xdr:to>
    <mc:AlternateContent xmlns:mc="http://schemas.openxmlformats.org/markup-compatibility/2006" xmlns:a14="http://schemas.microsoft.com/office/drawing/2010/main">
      <mc:Choice Requires="a14">
        <xdr:graphicFrame macro="">
          <xdr:nvGraphicFramePr>
            <xdr:cNvPr id="2" name="Active Vehicle">
              <a:extLst>
                <a:ext uri="{FF2B5EF4-FFF2-40B4-BE49-F238E27FC236}">
                  <a16:creationId xmlns:a16="http://schemas.microsoft.com/office/drawing/2014/main" id="{AEC09140-5A8C-0473-5EE2-C3B4A15A4419}"/>
                </a:ext>
              </a:extLst>
            </xdr:cNvPr>
            <xdr:cNvGraphicFramePr/>
          </xdr:nvGraphicFramePr>
          <xdr:xfrm>
            <a:off x="0" y="0"/>
            <a:ext cx="0" cy="0"/>
          </xdr:xfrm>
          <a:graphic>
            <a:graphicData uri="http://schemas.microsoft.com/office/drawing/2010/slicer">
              <sle:slicer xmlns:sle="http://schemas.microsoft.com/office/drawing/2010/slicer" name="Active Vehicle"/>
            </a:graphicData>
          </a:graphic>
        </xdr:graphicFrame>
      </mc:Choice>
      <mc:Fallback xmlns="">
        <xdr:sp macro="" textlink="">
          <xdr:nvSpPr>
            <xdr:cNvPr id="0" name=""/>
            <xdr:cNvSpPr>
              <a:spLocks noTextEdit="1"/>
            </xdr:cNvSpPr>
          </xdr:nvSpPr>
          <xdr:spPr>
            <a:xfrm>
              <a:off x="4556514" y="2051006"/>
              <a:ext cx="1790445"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65599</xdr:colOff>
      <xdr:row>22</xdr:row>
      <xdr:rowOff>108378</xdr:rowOff>
    </xdr:from>
    <xdr:to>
      <xdr:col>11</xdr:col>
      <xdr:colOff>127445</xdr:colOff>
      <xdr:row>37</xdr:row>
      <xdr:rowOff>108379</xdr:rowOff>
    </xdr:to>
    <xdr:graphicFrame macro="">
      <xdr:nvGraphicFramePr>
        <xdr:cNvPr id="3" name="Chart 2">
          <a:extLst>
            <a:ext uri="{FF2B5EF4-FFF2-40B4-BE49-F238E27FC236}">
              <a16:creationId xmlns:a16="http://schemas.microsoft.com/office/drawing/2014/main" id="{CCFF538D-83EE-BD8C-0FA1-63FAE03A5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156882</xdr:rowOff>
    </xdr:from>
    <xdr:to>
      <xdr:col>4</xdr:col>
      <xdr:colOff>376518</xdr:colOff>
      <xdr:row>37</xdr:row>
      <xdr:rowOff>17929</xdr:rowOff>
    </xdr:to>
    <xdr:graphicFrame macro="">
      <xdr:nvGraphicFramePr>
        <xdr:cNvPr id="4" name="Chart 3">
          <a:extLst>
            <a:ext uri="{FF2B5EF4-FFF2-40B4-BE49-F238E27FC236}">
              <a16:creationId xmlns:a16="http://schemas.microsoft.com/office/drawing/2014/main" id="{2A72CCAE-6E3D-7005-D6DD-C08E61B02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672644</xdr:colOff>
      <xdr:row>48</xdr:row>
      <xdr:rowOff>169194</xdr:rowOff>
    </xdr:from>
    <xdr:to>
      <xdr:col>21</xdr:col>
      <xdr:colOff>546848</xdr:colOff>
      <xdr:row>72</xdr:row>
      <xdr:rowOff>79051</xdr:rowOff>
    </xdr:to>
    <xdr:graphicFrame macro="">
      <xdr:nvGraphicFramePr>
        <xdr:cNvPr id="5" name="Chart 4">
          <a:extLst>
            <a:ext uri="{FF2B5EF4-FFF2-40B4-BE49-F238E27FC236}">
              <a16:creationId xmlns:a16="http://schemas.microsoft.com/office/drawing/2014/main" id="{A7F59FE8-0304-2899-E35A-6CA14101F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480732</xdr:colOff>
      <xdr:row>55</xdr:row>
      <xdr:rowOff>82475</xdr:rowOff>
    </xdr:from>
    <xdr:to>
      <xdr:col>16</xdr:col>
      <xdr:colOff>492705</xdr:colOff>
      <xdr:row>69</xdr:row>
      <xdr:rowOff>28127</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C4BD9EF1-793D-A177-DC6A-7A742D2BDB7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629189" y="10260618"/>
              <a:ext cx="1845128" cy="25364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684682</xdr:colOff>
      <xdr:row>4</xdr:row>
      <xdr:rowOff>17000</xdr:rowOff>
    </xdr:from>
    <xdr:to>
      <xdr:col>1</xdr:col>
      <xdr:colOff>493447</xdr:colOff>
      <xdr:row>17</xdr:row>
      <xdr:rowOff>158915</xdr:rowOff>
    </xdr:to>
    <mc:AlternateContent xmlns:mc="http://schemas.openxmlformats.org/markup-compatibility/2006" xmlns:a14="http://schemas.microsoft.com/office/drawing/2010/main">
      <mc:Choice Requires="a14">
        <xdr:graphicFrame macro="">
          <xdr:nvGraphicFramePr>
            <xdr:cNvPr id="7" name="Vehicle">
              <a:extLst>
                <a:ext uri="{FF2B5EF4-FFF2-40B4-BE49-F238E27FC236}">
                  <a16:creationId xmlns:a16="http://schemas.microsoft.com/office/drawing/2014/main" id="{7C1F46F4-A9BA-4DF2-9491-4AA34ECF9083}"/>
                </a:ext>
              </a:extLst>
            </xdr:cNvPr>
            <xdr:cNvGraphicFramePr/>
          </xdr:nvGraphicFramePr>
          <xdr:xfrm>
            <a:off x="0" y="0"/>
            <a:ext cx="0" cy="0"/>
          </xdr:xfrm>
          <a:graphic>
            <a:graphicData uri="http://schemas.microsoft.com/office/drawing/2010/slicer">
              <sle:slicer xmlns:sle="http://schemas.microsoft.com/office/drawing/2010/slicer" name="Vehicle"/>
            </a:graphicData>
          </a:graphic>
        </xdr:graphicFrame>
      </mc:Choice>
      <mc:Fallback xmlns="">
        <xdr:sp macro="" textlink="">
          <xdr:nvSpPr>
            <xdr:cNvPr id="0" name=""/>
            <xdr:cNvSpPr>
              <a:spLocks noTextEdit="1"/>
            </xdr:cNvSpPr>
          </xdr:nvSpPr>
          <xdr:spPr>
            <a:xfrm>
              <a:off x="684682" y="748520"/>
              <a:ext cx="1805205" cy="2519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589109</xdr:colOff>
      <xdr:row>73</xdr:row>
      <xdr:rowOff>89008</xdr:rowOff>
    </xdr:from>
    <xdr:to>
      <xdr:col>21</xdr:col>
      <xdr:colOff>130628</xdr:colOff>
      <xdr:row>89</xdr:row>
      <xdr:rowOff>3842</xdr:rowOff>
    </xdr:to>
    <xdr:graphicFrame macro="">
      <xdr:nvGraphicFramePr>
        <xdr:cNvPr id="9" name="Chart 8">
          <a:extLst>
            <a:ext uri="{FF2B5EF4-FFF2-40B4-BE49-F238E27FC236}">
              <a16:creationId xmlns:a16="http://schemas.microsoft.com/office/drawing/2014/main" id="{9DB74543-CC5C-91E5-9EEA-3538197F3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423583</xdr:colOff>
      <xdr:row>23</xdr:row>
      <xdr:rowOff>136712</xdr:rowOff>
    </xdr:from>
    <xdr:to>
      <xdr:col>24</xdr:col>
      <xdr:colOff>451598</xdr:colOff>
      <xdr:row>39</xdr:row>
      <xdr:rowOff>0</xdr:rowOff>
    </xdr:to>
    <xdr:graphicFrame macro="">
      <xdr:nvGraphicFramePr>
        <xdr:cNvPr id="10" name="Chart 9">
          <a:extLst>
            <a:ext uri="{FF2B5EF4-FFF2-40B4-BE49-F238E27FC236}">
              <a16:creationId xmlns:a16="http://schemas.microsoft.com/office/drawing/2014/main" id="{A6D9865E-3FDB-371D-81B3-531EC0413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82731</xdr:colOff>
      <xdr:row>8</xdr:row>
      <xdr:rowOff>128740</xdr:rowOff>
    </xdr:from>
    <xdr:to>
      <xdr:col>24</xdr:col>
      <xdr:colOff>109690</xdr:colOff>
      <xdr:row>22</xdr:row>
      <xdr:rowOff>85597</xdr:rowOff>
    </xdr:to>
    <mc:AlternateContent xmlns:mc="http://schemas.openxmlformats.org/markup-compatibility/2006" xmlns:a14="http://schemas.microsoft.com/office/drawing/2010/main">
      <mc:Choice Requires="a14">
        <xdr:graphicFrame macro="">
          <xdr:nvGraphicFramePr>
            <xdr:cNvPr id="13" name="Space Station">
              <a:extLst>
                <a:ext uri="{FF2B5EF4-FFF2-40B4-BE49-F238E27FC236}">
                  <a16:creationId xmlns:a16="http://schemas.microsoft.com/office/drawing/2014/main" id="{53A93BC3-9998-F9CC-0104-C5EE55B1F932}"/>
                </a:ext>
              </a:extLst>
            </xdr:cNvPr>
            <xdr:cNvGraphicFramePr/>
          </xdr:nvGraphicFramePr>
          <xdr:xfrm>
            <a:off x="0" y="0"/>
            <a:ext cx="0" cy="0"/>
          </xdr:xfrm>
          <a:graphic>
            <a:graphicData uri="http://schemas.microsoft.com/office/drawing/2010/slicer">
              <sle:slicer xmlns:sle="http://schemas.microsoft.com/office/drawing/2010/slicer" name="Space Station"/>
            </a:graphicData>
          </a:graphic>
        </xdr:graphicFrame>
      </mc:Choice>
      <mc:Fallback xmlns="">
        <xdr:sp macro="" textlink="">
          <xdr:nvSpPr>
            <xdr:cNvPr id="0" name=""/>
            <xdr:cNvSpPr>
              <a:spLocks noTextEdit="1"/>
            </xdr:cNvSpPr>
          </xdr:nvSpPr>
          <xdr:spPr>
            <a:xfrm>
              <a:off x="18233571" y="1591780"/>
              <a:ext cx="1825279" cy="2517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819376</xdr:colOff>
      <xdr:row>31</xdr:row>
      <xdr:rowOff>42581</xdr:rowOff>
    </xdr:from>
    <xdr:to>
      <xdr:col>20</xdr:col>
      <xdr:colOff>378311</xdr:colOff>
      <xdr:row>33</xdr:row>
      <xdr:rowOff>161363</xdr:rowOff>
    </xdr:to>
    <xdr:sp macro="" textlink="$W$6">
      <xdr:nvSpPr>
        <xdr:cNvPr id="15" name="TextBox 14">
          <a:extLst>
            <a:ext uri="{FF2B5EF4-FFF2-40B4-BE49-F238E27FC236}">
              <a16:creationId xmlns:a16="http://schemas.microsoft.com/office/drawing/2014/main" id="{1E78AFA9-373A-F906-08DE-981AEC610765}"/>
            </a:ext>
          </a:extLst>
        </xdr:cNvPr>
        <xdr:cNvSpPr txBox="1"/>
      </xdr:nvSpPr>
      <xdr:spPr>
        <a:xfrm>
          <a:off x="16394656" y="5711861"/>
          <a:ext cx="511435" cy="48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CFB872-ED7A-4CFD-8D2E-6F6E503CAE98}" type="TxLink">
            <a:rPr lang="en-US" sz="2500" b="0" i="0" u="none" strike="noStrike">
              <a:solidFill>
                <a:srgbClr val="000000"/>
              </a:solidFill>
              <a:latin typeface="Calibri"/>
              <a:cs typeface="Calibri"/>
            </a:rPr>
            <a:pPr/>
            <a:t>135</a:t>
          </a:fld>
          <a:endParaRPr lang="en-IN" sz="2500"/>
        </a:p>
      </xdr:txBody>
    </xdr:sp>
    <xdr:clientData/>
  </xdr:twoCellAnchor>
  <xdr:twoCellAnchor>
    <xdr:from>
      <xdr:col>28</xdr:col>
      <xdr:colOff>617444</xdr:colOff>
      <xdr:row>9</xdr:row>
      <xdr:rowOff>154641</xdr:rowOff>
    </xdr:from>
    <xdr:to>
      <xdr:col>36</xdr:col>
      <xdr:colOff>482974</xdr:colOff>
      <xdr:row>25</xdr:row>
      <xdr:rowOff>17929</xdr:rowOff>
    </xdr:to>
    <xdr:graphicFrame macro="">
      <xdr:nvGraphicFramePr>
        <xdr:cNvPr id="21" name="Chart 20">
          <a:extLst>
            <a:ext uri="{FF2B5EF4-FFF2-40B4-BE49-F238E27FC236}">
              <a16:creationId xmlns:a16="http://schemas.microsoft.com/office/drawing/2014/main" id="{FAD5CC72-DB02-7934-1A0B-B6EF01C61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603325</xdr:colOff>
      <xdr:row>42</xdr:row>
      <xdr:rowOff>37908</xdr:rowOff>
    </xdr:from>
    <xdr:to>
      <xdr:col>29</xdr:col>
      <xdr:colOff>57822</xdr:colOff>
      <xdr:row>55</xdr:row>
      <xdr:rowOff>179823</xdr:rowOff>
    </xdr:to>
    <mc:AlternateContent xmlns:mc="http://schemas.openxmlformats.org/markup-compatibility/2006" xmlns:a14="http://schemas.microsoft.com/office/drawing/2010/main">
      <mc:Choice Requires="a14">
        <xdr:graphicFrame macro="">
          <xdr:nvGraphicFramePr>
            <xdr:cNvPr id="22" name="Country 1">
              <a:extLst>
                <a:ext uri="{FF2B5EF4-FFF2-40B4-BE49-F238E27FC236}">
                  <a16:creationId xmlns:a16="http://schemas.microsoft.com/office/drawing/2014/main" id="{5FC0CE12-BB7D-F0C3-9066-7FA77B59138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3989105" y="7718868"/>
              <a:ext cx="1824317" cy="2519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694765</xdr:colOff>
      <xdr:row>43</xdr:row>
      <xdr:rowOff>112059</xdr:rowOff>
    </xdr:from>
    <xdr:to>
      <xdr:col>27</xdr:col>
      <xdr:colOff>67235</xdr:colOff>
      <xdr:row>58</xdr:row>
      <xdr:rowOff>165847</xdr:rowOff>
    </xdr:to>
    <xdr:graphicFrame macro="">
      <xdr:nvGraphicFramePr>
        <xdr:cNvPr id="23" name="Chart 22">
          <a:extLst>
            <a:ext uri="{FF2B5EF4-FFF2-40B4-BE49-F238E27FC236}">
              <a16:creationId xmlns:a16="http://schemas.microsoft.com/office/drawing/2014/main" id="{022BD0F0-DF18-4295-C9EF-01BBA1230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991721</xdr:colOff>
      <xdr:row>7</xdr:row>
      <xdr:rowOff>80683</xdr:rowOff>
    </xdr:from>
    <xdr:to>
      <xdr:col>27</xdr:col>
      <xdr:colOff>1331259</xdr:colOff>
      <xdr:row>22</xdr:row>
      <xdr:rowOff>134471</xdr:rowOff>
    </xdr:to>
    <xdr:graphicFrame macro="">
      <xdr:nvGraphicFramePr>
        <xdr:cNvPr id="25" name="Chart 24">
          <a:extLst>
            <a:ext uri="{FF2B5EF4-FFF2-40B4-BE49-F238E27FC236}">
              <a16:creationId xmlns:a16="http://schemas.microsoft.com/office/drawing/2014/main" id="{4767FBDB-8E19-123E-5109-59D0D50A3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283028</xdr:colOff>
      <xdr:row>50</xdr:row>
      <xdr:rowOff>50075</xdr:rowOff>
    </xdr:from>
    <xdr:to>
      <xdr:col>1</xdr:col>
      <xdr:colOff>113211</xdr:colOff>
      <xdr:row>61</xdr:row>
      <xdr:rowOff>32658</xdr:rowOff>
    </xdr:to>
    <mc:AlternateContent xmlns:mc="http://schemas.openxmlformats.org/markup-compatibility/2006" xmlns:a14="http://schemas.microsoft.com/office/drawing/2010/main">
      <mc:Choice Requires="a14">
        <xdr:graphicFrame macro="">
          <xdr:nvGraphicFramePr>
            <xdr:cNvPr id="28" name="Destination">
              <a:extLst>
                <a:ext uri="{FF2B5EF4-FFF2-40B4-BE49-F238E27FC236}">
                  <a16:creationId xmlns:a16="http://schemas.microsoft.com/office/drawing/2014/main" id="{93B88FB8-7422-C867-9E5F-7F74FCF9F9BE}"/>
                </a:ext>
              </a:extLst>
            </xdr:cNvPr>
            <xdr:cNvGraphicFramePr/>
          </xdr:nvGraphicFramePr>
          <xdr:xfrm>
            <a:off x="0" y="0"/>
            <a:ext cx="0" cy="0"/>
          </xdr:xfrm>
          <a:graphic>
            <a:graphicData uri="http://schemas.microsoft.com/office/drawing/2010/slicer">
              <sle:slicer xmlns:sle="http://schemas.microsoft.com/office/drawing/2010/slicer" name="Destination"/>
            </a:graphicData>
          </a:graphic>
        </xdr:graphicFrame>
      </mc:Choice>
      <mc:Fallback xmlns="">
        <xdr:sp macro="" textlink="">
          <xdr:nvSpPr>
            <xdr:cNvPr id="0" name=""/>
            <xdr:cNvSpPr>
              <a:spLocks noTextEdit="1"/>
            </xdr:cNvSpPr>
          </xdr:nvSpPr>
          <xdr:spPr>
            <a:xfrm>
              <a:off x="283028" y="9302932"/>
              <a:ext cx="1828800" cy="20182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39414</xdr:colOff>
      <xdr:row>0</xdr:row>
      <xdr:rowOff>0</xdr:rowOff>
    </xdr:from>
    <xdr:to>
      <xdr:col>53</xdr:col>
      <xdr:colOff>298174</xdr:colOff>
      <xdr:row>0</xdr:row>
      <xdr:rowOff>1013460</xdr:rowOff>
    </xdr:to>
    <xdr:pic>
      <xdr:nvPicPr>
        <xdr:cNvPr id="3" name="Picture 2">
          <a:extLst>
            <a:ext uri="{FF2B5EF4-FFF2-40B4-BE49-F238E27FC236}">
              <a16:creationId xmlns:a16="http://schemas.microsoft.com/office/drawing/2014/main" id="{053F7CA8-F6A1-174C-FBD7-D72B25E419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9414" y="0"/>
          <a:ext cx="32743151" cy="1013460"/>
        </a:xfrm>
        <a:prstGeom prst="rect">
          <a:avLst/>
        </a:prstGeom>
      </xdr:spPr>
    </xdr:pic>
    <xdr:clientData/>
  </xdr:twoCellAnchor>
  <xdr:twoCellAnchor>
    <xdr:from>
      <xdr:col>0</xdr:col>
      <xdr:colOff>17929</xdr:colOff>
      <xdr:row>0</xdr:row>
      <xdr:rowOff>215153</xdr:rowOff>
    </xdr:from>
    <xdr:to>
      <xdr:col>16</xdr:col>
      <xdr:colOff>215153</xdr:colOff>
      <xdr:row>0</xdr:row>
      <xdr:rowOff>845127</xdr:rowOff>
    </xdr:to>
    <xdr:sp macro="" textlink="">
      <xdr:nvSpPr>
        <xdr:cNvPr id="7" name="TextBox 6">
          <a:extLst>
            <a:ext uri="{FF2B5EF4-FFF2-40B4-BE49-F238E27FC236}">
              <a16:creationId xmlns:a16="http://schemas.microsoft.com/office/drawing/2014/main" id="{6C9C68C1-E007-76A0-DD95-9C1BA23CF0D4}"/>
            </a:ext>
          </a:extLst>
        </xdr:cNvPr>
        <xdr:cNvSpPr txBox="1"/>
      </xdr:nvSpPr>
      <xdr:spPr>
        <a:xfrm>
          <a:off x="17929" y="215153"/>
          <a:ext cx="9950824" cy="629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ln>
                <a:noFill/>
              </a:ln>
              <a:solidFill>
                <a:srgbClr val="FFFF00"/>
              </a:solidFill>
              <a:effectLst>
                <a:reflection blurRad="6350" stA="55000" endA="300" endPos="45500" dir="5400000" sy="-100000" algn="bl" rotWithShape="0"/>
              </a:effectLst>
              <a:latin typeface="Baskerville Old Face" panose="02020602080505020303" pitchFamily="18" charset="0"/>
            </a:rPr>
            <a:t>The</a:t>
          </a:r>
          <a:r>
            <a:rPr lang="en-IN" sz="3600" b="1" baseline="0">
              <a:ln>
                <a:noFill/>
              </a:ln>
              <a:solidFill>
                <a:srgbClr val="FFFF00"/>
              </a:solidFill>
              <a:effectLst>
                <a:reflection blurRad="6350" stA="55000" endA="300" endPos="45500" dir="5400000" sy="-100000" algn="bl" rotWithShape="0"/>
              </a:effectLst>
              <a:latin typeface="Baskerville Old Face" panose="02020602080505020303" pitchFamily="18" charset="0"/>
            </a:rPr>
            <a:t> Humans Journey In Space From 1960 to 2020.</a:t>
          </a:r>
          <a:endParaRPr lang="en-IN" sz="3600" b="1">
            <a:ln>
              <a:noFill/>
            </a:ln>
            <a:solidFill>
              <a:srgbClr val="FFFF00"/>
            </a:solidFill>
            <a:effectLst>
              <a:reflection blurRad="6350" stA="55000" endA="300" endPos="45500" dir="5400000" sy="-100000" algn="bl" rotWithShape="0"/>
            </a:effectLst>
            <a:latin typeface="Baskerville Old Face" panose="02020602080505020303" pitchFamily="18" charset="0"/>
          </a:endParaRPr>
        </a:p>
      </xdr:txBody>
    </xdr:sp>
    <xdr:clientData/>
  </xdr:twoCellAnchor>
  <xdr:twoCellAnchor>
    <xdr:from>
      <xdr:col>16</xdr:col>
      <xdr:colOff>58316</xdr:colOff>
      <xdr:row>0</xdr:row>
      <xdr:rowOff>0</xdr:rowOff>
    </xdr:from>
    <xdr:to>
      <xdr:col>23</xdr:col>
      <xdr:colOff>486103</xdr:colOff>
      <xdr:row>0</xdr:row>
      <xdr:rowOff>459828</xdr:rowOff>
    </xdr:to>
    <xdr:sp macro="" textlink="">
      <xdr:nvSpPr>
        <xdr:cNvPr id="8" name="TextBox 7">
          <a:extLst>
            <a:ext uri="{FF2B5EF4-FFF2-40B4-BE49-F238E27FC236}">
              <a16:creationId xmlns:a16="http://schemas.microsoft.com/office/drawing/2014/main" id="{DC1E27FD-B592-8786-65FE-DB8D8EF40871}"/>
            </a:ext>
          </a:extLst>
        </xdr:cNvPr>
        <xdr:cNvSpPr txBox="1"/>
      </xdr:nvSpPr>
      <xdr:spPr>
        <a:xfrm>
          <a:off x="9727833" y="0"/>
          <a:ext cx="4658201" cy="459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0" baseline="0">
              <a:solidFill>
                <a:schemeClr val="accent6">
                  <a:lumMod val="40000"/>
                  <a:lumOff val="60000"/>
                </a:schemeClr>
              </a:solidFill>
              <a:effectLst/>
              <a:latin typeface="Papyrus" panose="03070502060502030205" pitchFamily="66" charset="0"/>
              <a:ea typeface="+mn-ea"/>
              <a:cs typeface="+mn-cs"/>
            </a:rPr>
            <a:t>Astronauts Visit Times In Space:-</a:t>
          </a:r>
        </a:p>
      </xdr:txBody>
    </xdr:sp>
    <xdr:clientData/>
  </xdr:twoCellAnchor>
  <xdr:twoCellAnchor>
    <xdr:from>
      <xdr:col>24</xdr:col>
      <xdr:colOff>39566</xdr:colOff>
      <xdr:row>0</xdr:row>
      <xdr:rowOff>26894</xdr:rowOff>
    </xdr:from>
    <xdr:to>
      <xdr:col>26</xdr:col>
      <xdr:colOff>66461</xdr:colOff>
      <xdr:row>1</xdr:row>
      <xdr:rowOff>62753</xdr:rowOff>
    </xdr:to>
    <xdr:sp macro="" textlink="">
      <xdr:nvSpPr>
        <xdr:cNvPr id="11" name="TextBox 10">
          <a:extLst>
            <a:ext uri="{FF2B5EF4-FFF2-40B4-BE49-F238E27FC236}">
              <a16:creationId xmlns:a16="http://schemas.microsoft.com/office/drawing/2014/main" id="{532C581F-8CE0-6BA0-CBAE-A6AE9D5DAC47}"/>
            </a:ext>
          </a:extLst>
        </xdr:cNvPr>
        <xdr:cNvSpPr txBox="1"/>
      </xdr:nvSpPr>
      <xdr:spPr>
        <a:xfrm>
          <a:off x="14543842" y="26894"/>
          <a:ext cx="1235585" cy="1060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900">
              <a:solidFill>
                <a:srgbClr val="00B0F0"/>
              </a:solidFill>
              <a:effectLst/>
              <a:latin typeface="BankGothic Lt BT" panose="020B0607020203060204" pitchFamily="34" charset="0"/>
            </a:rPr>
            <a:t>Total Days In</a:t>
          </a:r>
          <a:r>
            <a:rPr lang="en-IN" sz="1900" baseline="0">
              <a:solidFill>
                <a:srgbClr val="00B0F0"/>
              </a:solidFill>
              <a:effectLst/>
              <a:latin typeface="BankGothic Lt BT" panose="020B0607020203060204" pitchFamily="34" charset="0"/>
            </a:rPr>
            <a:t> Space:- </a:t>
          </a:r>
          <a:endParaRPr lang="en-IN" sz="1900">
            <a:effectLst/>
          </a:endParaRPr>
        </a:p>
      </xdr:txBody>
    </xdr:sp>
    <xdr:clientData/>
  </xdr:twoCellAnchor>
  <xdr:twoCellAnchor>
    <xdr:from>
      <xdr:col>25</xdr:col>
      <xdr:colOff>527369</xdr:colOff>
      <xdr:row>0</xdr:row>
      <xdr:rowOff>243900</xdr:rowOff>
    </xdr:from>
    <xdr:to>
      <xdr:col>28</xdr:col>
      <xdr:colOff>289034</xdr:colOff>
      <xdr:row>0</xdr:row>
      <xdr:rowOff>683171</xdr:rowOff>
    </xdr:to>
    <xdr:sp macro="" textlink="">
      <xdr:nvSpPr>
        <xdr:cNvPr id="12" name="TextBox 11">
          <a:extLst>
            <a:ext uri="{FF2B5EF4-FFF2-40B4-BE49-F238E27FC236}">
              <a16:creationId xmlns:a16="http://schemas.microsoft.com/office/drawing/2014/main" id="{0109F118-B788-FDE6-2A61-D69938BDC03F}"/>
            </a:ext>
          </a:extLst>
        </xdr:cNvPr>
        <xdr:cNvSpPr txBox="1"/>
      </xdr:nvSpPr>
      <xdr:spPr>
        <a:xfrm>
          <a:off x="15635990" y="243900"/>
          <a:ext cx="1574699" cy="439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000" b="1" i="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rPr>
            <a:t>56,830 Day</a:t>
          </a:r>
          <a:endParaRPr lang="en-IN" sz="2000" b="1" cap="none" spc="0">
            <a:ln w="6600">
              <a:solidFill>
                <a:schemeClr val="accent2"/>
              </a:solidFill>
              <a:prstDash val="solid"/>
            </a:ln>
            <a:solidFill>
              <a:srgbClr val="FFFFFF"/>
            </a:solidFill>
            <a:effectLst>
              <a:outerShdw dist="38100" dir="2700000" algn="tl" rotWithShape="0">
                <a:schemeClr val="accent2"/>
              </a:outerShdw>
            </a:effectLst>
          </a:endParaRPr>
        </a:p>
        <a:p>
          <a:endParaRPr lang="en-IN" sz="1500">
            <a:solidFill>
              <a:schemeClr val="accent4">
                <a:lumMod val="60000"/>
                <a:lumOff val="40000"/>
              </a:schemeClr>
            </a:solidFill>
          </a:endParaRPr>
        </a:p>
      </xdr:txBody>
    </xdr:sp>
    <xdr:clientData/>
  </xdr:twoCellAnchor>
  <xdr:twoCellAnchor>
    <xdr:from>
      <xdr:col>15</xdr:col>
      <xdr:colOff>573742</xdr:colOff>
      <xdr:row>0</xdr:row>
      <xdr:rowOff>26894</xdr:rowOff>
    </xdr:from>
    <xdr:to>
      <xdr:col>28</xdr:col>
      <xdr:colOff>144517</xdr:colOff>
      <xdr:row>0</xdr:row>
      <xdr:rowOff>993358</xdr:rowOff>
    </xdr:to>
    <xdr:sp macro="" textlink="">
      <xdr:nvSpPr>
        <xdr:cNvPr id="13" name="Rectangle: Diagonal Corners Rounded 12">
          <a:extLst>
            <a:ext uri="{FF2B5EF4-FFF2-40B4-BE49-F238E27FC236}">
              <a16:creationId xmlns:a16="http://schemas.microsoft.com/office/drawing/2014/main" id="{B05A8174-2B35-A192-649B-B6A24F75083E}"/>
            </a:ext>
          </a:extLst>
        </xdr:cNvPr>
        <xdr:cNvSpPr/>
      </xdr:nvSpPr>
      <xdr:spPr>
        <a:xfrm>
          <a:off x="9638914" y="26894"/>
          <a:ext cx="7427258" cy="966464"/>
        </a:xfrm>
        <a:prstGeom prst="round2DiagRect">
          <a:avLst/>
        </a:prstGeom>
        <a:noFill/>
        <a:ln w="25400">
          <a:gradFill flip="none" rotWithShape="1">
            <a:gsLst>
              <a:gs pos="99346">
                <a:srgbClr val="00B0F0"/>
              </a:gs>
              <a:gs pos="32000">
                <a:schemeClr val="tx1"/>
              </a:gs>
              <a:gs pos="15686">
                <a:schemeClr val="bg1"/>
              </a:gs>
              <a:gs pos="79741">
                <a:srgbClr val="00B0F0"/>
              </a:gs>
              <a:gs pos="69000">
                <a:schemeClr val="accent2">
                  <a:lumMod val="75000"/>
                </a:schemeClr>
              </a:gs>
              <a:gs pos="92000">
                <a:schemeClr val="bg1"/>
              </a:gs>
            </a:gsLst>
            <a:path path="circle">
              <a:fillToRect l="100000" t="100000"/>
            </a:path>
            <a:tileRect r="-100000" b="-100000"/>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23</xdr:col>
      <xdr:colOff>22875</xdr:colOff>
      <xdr:row>0</xdr:row>
      <xdr:rowOff>228290</xdr:rowOff>
    </xdr:from>
    <xdr:to>
      <xdr:col>23</xdr:col>
      <xdr:colOff>519644</xdr:colOff>
      <xdr:row>0</xdr:row>
      <xdr:rowOff>730314</xdr:rowOff>
    </xdr:to>
    <xdr:pic>
      <xdr:nvPicPr>
        <xdr:cNvPr id="18" name="Picture 17">
          <a:extLst>
            <a:ext uri="{FF2B5EF4-FFF2-40B4-BE49-F238E27FC236}">
              <a16:creationId xmlns:a16="http://schemas.microsoft.com/office/drawing/2014/main" id="{68302F4B-0FD6-6E7A-03AC-0CD682CBC11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13922806" y="228290"/>
          <a:ext cx="496769" cy="502024"/>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16</xdr:col>
      <xdr:colOff>61324</xdr:colOff>
      <xdr:row>0</xdr:row>
      <xdr:rowOff>423110</xdr:rowOff>
    </xdr:from>
    <xdr:to>
      <xdr:col>16</xdr:col>
      <xdr:colOff>281786</xdr:colOff>
      <xdr:row>0</xdr:row>
      <xdr:rowOff>649706</xdr:rowOff>
    </xdr:to>
    <xdr:pic>
      <xdr:nvPicPr>
        <xdr:cNvPr id="21" name="Picture 20">
          <a:extLst>
            <a:ext uri="{FF2B5EF4-FFF2-40B4-BE49-F238E27FC236}">
              <a16:creationId xmlns:a16="http://schemas.microsoft.com/office/drawing/2014/main" id="{A90337FB-45B1-36F0-197E-BD906E0A7EF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9814924" y="423110"/>
          <a:ext cx="220462" cy="226596"/>
        </a:xfrm>
        <a:prstGeom prst="rect">
          <a:avLst/>
        </a:prstGeom>
        <a:ln>
          <a:noFill/>
        </a:ln>
        <a:scene3d>
          <a:camera prst="orthographicFront"/>
          <a:lightRig rig="threePt" dir="t"/>
        </a:scene3d>
        <a:sp3d>
          <a:bevelT w="101600" prst="riblet"/>
        </a:sp3d>
      </xdr:spPr>
    </xdr:pic>
    <xdr:clientData/>
  </xdr:twoCellAnchor>
  <xdr:twoCellAnchor editAs="oneCell">
    <xdr:from>
      <xdr:col>16</xdr:col>
      <xdr:colOff>63190</xdr:colOff>
      <xdr:row>0</xdr:row>
      <xdr:rowOff>691376</xdr:rowOff>
    </xdr:from>
    <xdr:to>
      <xdr:col>16</xdr:col>
      <xdr:colOff>285477</xdr:colOff>
      <xdr:row>0</xdr:row>
      <xdr:rowOff>910683</xdr:rowOff>
    </xdr:to>
    <xdr:pic>
      <xdr:nvPicPr>
        <xdr:cNvPr id="23" name="Picture 22">
          <a:extLst>
            <a:ext uri="{FF2B5EF4-FFF2-40B4-BE49-F238E27FC236}">
              <a16:creationId xmlns:a16="http://schemas.microsoft.com/office/drawing/2014/main" id="{3FC61407-F0EB-2B55-EE87-1E2F478EEF3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9816790" y="691376"/>
          <a:ext cx="222287" cy="219307"/>
        </a:xfrm>
        <a:prstGeom prst="rect">
          <a:avLst/>
        </a:prstGeom>
        <a:scene3d>
          <a:camera prst="orthographicFront"/>
          <a:lightRig rig="threePt" dir="t"/>
        </a:scene3d>
        <a:sp3d>
          <a:bevelT w="101600" prst="riblet"/>
        </a:sp3d>
      </xdr:spPr>
    </xdr:pic>
    <xdr:clientData/>
  </xdr:twoCellAnchor>
  <xdr:twoCellAnchor>
    <xdr:from>
      <xdr:col>28</xdr:col>
      <xdr:colOff>242434</xdr:colOff>
      <xdr:row>0</xdr:row>
      <xdr:rowOff>0</xdr:rowOff>
    </xdr:from>
    <xdr:to>
      <xdr:col>31</xdr:col>
      <xdr:colOff>332827</xdr:colOff>
      <xdr:row>1</xdr:row>
      <xdr:rowOff>25400</xdr:rowOff>
    </xdr:to>
    <xdr:sp macro="" textlink="">
      <xdr:nvSpPr>
        <xdr:cNvPr id="24" name="TextBox 23">
          <a:extLst>
            <a:ext uri="{FF2B5EF4-FFF2-40B4-BE49-F238E27FC236}">
              <a16:creationId xmlns:a16="http://schemas.microsoft.com/office/drawing/2014/main" id="{6647D3B1-5848-0C26-65BB-81A56F1E1B12}"/>
            </a:ext>
          </a:extLst>
        </xdr:cNvPr>
        <xdr:cNvSpPr txBox="1"/>
      </xdr:nvSpPr>
      <xdr:spPr>
        <a:xfrm>
          <a:off x="17164089" y="0"/>
          <a:ext cx="1903428" cy="105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000" b="1">
              <a:solidFill>
                <a:schemeClr val="bg1"/>
              </a:solidFill>
              <a:effectLst>
                <a:reflection blurRad="6350" stA="60000" endA="900" endPos="58000" dir="5400000" sy="-100000" algn="bl" rotWithShape="0"/>
              </a:effectLst>
              <a:latin typeface="Times New Roman" panose="02020603050405020304" pitchFamily="18" charset="0"/>
              <a:cs typeface="Times New Roman" panose="02020603050405020304" pitchFamily="18" charset="0"/>
            </a:rPr>
            <a:t>T</a:t>
          </a:r>
          <a:r>
            <a:rPr lang="en-IN" sz="2000" b="1">
              <a:solidFill>
                <a:schemeClr val="bg1"/>
              </a:solidFill>
              <a:effectLst>
                <a:reflection blurRad="6350" stA="60000" endA="900" endPos="58000" dir="5400000" sy="-100000" algn="bl" rotWithShape="0"/>
              </a:effectLst>
              <a:latin typeface="Times New Roman" panose="02020603050405020304" pitchFamily="18" charset="0"/>
              <a:cs typeface="Times New Roman" panose="02020603050405020304" pitchFamily="18" charset="0"/>
            </a:rPr>
            <a:t>otal </a:t>
          </a:r>
          <a:r>
            <a:rPr lang="en-IN" sz="3000" b="1">
              <a:solidFill>
                <a:schemeClr val="bg1"/>
              </a:solidFill>
              <a:effectLst>
                <a:reflection blurRad="6350" stA="60000" endA="900" endPos="58000" dir="5400000" sy="-100000" algn="bl" rotWithShape="0"/>
              </a:effectLst>
              <a:latin typeface="Times New Roman" panose="02020603050405020304" pitchFamily="18" charset="0"/>
              <a:cs typeface="Times New Roman" panose="02020603050405020304" pitchFamily="18" charset="0"/>
            </a:rPr>
            <a:t>C</a:t>
          </a:r>
          <a:r>
            <a:rPr lang="en-IN" sz="2000" b="1">
              <a:solidFill>
                <a:schemeClr val="bg1"/>
              </a:solidFill>
              <a:effectLst>
                <a:reflection blurRad="6350" stA="60000" endA="900" endPos="58000" dir="5400000" sy="-100000" algn="bl" rotWithShape="0"/>
              </a:effectLst>
              <a:latin typeface="Times New Roman" panose="02020603050405020304" pitchFamily="18" charset="0"/>
              <a:cs typeface="Times New Roman" panose="02020603050405020304" pitchFamily="18" charset="0"/>
            </a:rPr>
            <a:t>ountry</a:t>
          </a:r>
          <a:r>
            <a:rPr lang="en-IN" sz="2000" b="1" baseline="0">
              <a:solidFill>
                <a:schemeClr val="bg1"/>
              </a:solidFill>
              <a:effectLst>
                <a:reflection blurRad="6350" stA="60000" endA="900" endPos="58000" dir="5400000" sy="-100000" algn="bl" rotWithShape="0"/>
              </a:effectLst>
              <a:latin typeface="Times New Roman" panose="02020603050405020304" pitchFamily="18" charset="0"/>
              <a:cs typeface="Times New Roman" panose="02020603050405020304" pitchFamily="18" charset="0"/>
            </a:rPr>
            <a:t>:- </a:t>
          </a:r>
          <a:r>
            <a:rPr lang="en-IN" sz="2500" b="1" baseline="0">
              <a:solidFill>
                <a:srgbClr val="FFC000"/>
              </a:solidFill>
              <a:effectLst>
                <a:reflection blurRad="6350" stA="60000" endA="900" endPos="58000" dir="5400000" sy="-100000" algn="bl" rotWithShape="0"/>
              </a:effectLst>
              <a:latin typeface="Times New Roman" panose="02020603050405020304" pitchFamily="18" charset="0"/>
              <a:cs typeface="Times New Roman" panose="02020603050405020304" pitchFamily="18" charset="0"/>
            </a:rPr>
            <a:t>43</a:t>
          </a:r>
          <a:endParaRPr lang="en-IN" sz="2500" b="1">
            <a:solidFill>
              <a:srgbClr val="FFC000"/>
            </a:solidFill>
            <a:effectLst>
              <a:reflection blurRad="6350" stA="60000" endA="900" endPos="58000" dir="5400000" sy="-100000" algn="bl" rotWithShape="0"/>
            </a:effectLst>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0</xdr:colOff>
      <xdr:row>1</xdr:row>
      <xdr:rowOff>42927</xdr:rowOff>
    </xdr:from>
    <xdr:to>
      <xdr:col>53</xdr:col>
      <xdr:colOff>331305</xdr:colOff>
      <xdr:row>65</xdr:row>
      <xdr:rowOff>58128</xdr:rowOff>
    </xdr:to>
    <xdr:pic>
      <xdr:nvPicPr>
        <xdr:cNvPr id="34" name="Picture 33">
          <a:extLst>
            <a:ext uri="{FF2B5EF4-FFF2-40B4-BE49-F238E27FC236}">
              <a16:creationId xmlns:a16="http://schemas.microsoft.com/office/drawing/2014/main" id="{C185C863-68AB-D725-0A63-0F2D4FA85E8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0" y="1068163"/>
          <a:ext cx="32640105" cy="11542183"/>
        </a:xfrm>
        <a:prstGeom prst="rect">
          <a:avLst/>
        </a:prstGeom>
        <a:ln>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pic>
    <xdr:clientData/>
  </xdr:twoCellAnchor>
  <xdr:twoCellAnchor>
    <xdr:from>
      <xdr:col>4</xdr:col>
      <xdr:colOff>20492</xdr:colOff>
      <xdr:row>1</xdr:row>
      <xdr:rowOff>8966</xdr:rowOff>
    </xdr:from>
    <xdr:to>
      <xdr:col>11</xdr:col>
      <xdr:colOff>459761</xdr:colOff>
      <xdr:row>25</xdr:row>
      <xdr:rowOff>61766</xdr:rowOff>
    </xdr:to>
    <xdr:graphicFrame macro="">
      <xdr:nvGraphicFramePr>
        <xdr:cNvPr id="36" name="Chart 35">
          <a:extLst>
            <a:ext uri="{FF2B5EF4-FFF2-40B4-BE49-F238E27FC236}">
              <a16:creationId xmlns:a16="http://schemas.microsoft.com/office/drawing/2014/main" id="{457B9A22-093B-4C64-9AE5-70692D489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17929</xdr:colOff>
      <xdr:row>0</xdr:row>
      <xdr:rowOff>1013011</xdr:rowOff>
    </xdr:from>
    <xdr:to>
      <xdr:col>4</xdr:col>
      <xdr:colOff>27529</xdr:colOff>
      <xdr:row>23</xdr:row>
      <xdr:rowOff>86591</xdr:rowOff>
    </xdr:to>
    <mc:AlternateContent xmlns:mc="http://schemas.openxmlformats.org/markup-compatibility/2006" xmlns:a14="http://schemas.microsoft.com/office/drawing/2010/main">
      <mc:Choice Requires="a14">
        <xdr:graphicFrame macro="">
          <xdr:nvGraphicFramePr>
            <xdr:cNvPr id="38" name="Vehicle 1">
              <a:extLst>
                <a:ext uri="{FF2B5EF4-FFF2-40B4-BE49-F238E27FC236}">
                  <a16:creationId xmlns:a16="http://schemas.microsoft.com/office/drawing/2014/main" id="{64189F99-FF19-4465-8177-1F8327D7E861}"/>
                </a:ext>
              </a:extLst>
            </xdr:cNvPr>
            <xdr:cNvGraphicFramePr/>
          </xdr:nvGraphicFramePr>
          <xdr:xfrm>
            <a:off x="0" y="0"/>
            <a:ext cx="0" cy="0"/>
          </xdr:xfrm>
          <a:graphic>
            <a:graphicData uri="http://schemas.microsoft.com/office/drawing/2010/slicer">
              <sle:slicer xmlns:sle="http://schemas.microsoft.com/office/drawing/2010/slicer" name="Vehicle 1"/>
            </a:graphicData>
          </a:graphic>
        </xdr:graphicFrame>
      </mc:Choice>
      <mc:Fallback xmlns="">
        <xdr:sp macro="" textlink="">
          <xdr:nvSpPr>
            <xdr:cNvPr id="0" name=""/>
            <xdr:cNvSpPr>
              <a:spLocks noTextEdit="1"/>
            </xdr:cNvSpPr>
          </xdr:nvSpPr>
          <xdr:spPr>
            <a:xfrm>
              <a:off x="17929" y="1013011"/>
              <a:ext cx="2448000" cy="40200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26</xdr:row>
      <xdr:rowOff>77932</xdr:rowOff>
    </xdr:from>
    <xdr:to>
      <xdr:col>10</xdr:col>
      <xdr:colOff>355761</xdr:colOff>
      <xdr:row>53</xdr:row>
      <xdr:rowOff>110836</xdr:rowOff>
    </xdr:to>
    <xdr:graphicFrame macro="">
      <xdr:nvGraphicFramePr>
        <xdr:cNvPr id="40" name="Chart 39">
          <a:extLst>
            <a:ext uri="{FF2B5EF4-FFF2-40B4-BE49-F238E27FC236}">
              <a16:creationId xmlns:a16="http://schemas.microsoft.com/office/drawing/2014/main" id="{D3274A25-AD46-48F1-9971-482A97C25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0</xdr:colOff>
      <xdr:row>23</xdr:row>
      <xdr:rowOff>70542</xdr:rowOff>
    </xdr:from>
    <xdr:to>
      <xdr:col>10</xdr:col>
      <xdr:colOff>437349</xdr:colOff>
      <xdr:row>26</xdr:row>
      <xdr:rowOff>132443</xdr:rowOff>
    </xdr:to>
    <mc:AlternateContent xmlns:mc="http://schemas.openxmlformats.org/markup-compatibility/2006" xmlns:a14="http://schemas.microsoft.com/office/drawing/2010/main">
      <mc:Choice Requires="a14">
        <xdr:graphicFrame macro="">
          <xdr:nvGraphicFramePr>
            <xdr:cNvPr id="41" name="Active Vehicle 1">
              <a:extLst>
                <a:ext uri="{FF2B5EF4-FFF2-40B4-BE49-F238E27FC236}">
                  <a16:creationId xmlns:a16="http://schemas.microsoft.com/office/drawing/2014/main" id="{CEC60E54-3807-4E20-B36D-0935BF7F38F7}"/>
                </a:ext>
              </a:extLst>
            </xdr:cNvPr>
            <xdr:cNvGraphicFramePr/>
          </xdr:nvGraphicFramePr>
          <xdr:xfrm>
            <a:off x="0" y="0"/>
            <a:ext cx="0" cy="0"/>
          </xdr:xfrm>
          <a:graphic>
            <a:graphicData uri="http://schemas.microsoft.com/office/drawing/2010/slicer">
              <sle:slicer xmlns:sle="http://schemas.microsoft.com/office/drawing/2010/slicer" name="Active Vehicle 1"/>
            </a:graphicData>
          </a:graphic>
        </xdr:graphicFrame>
      </mc:Choice>
      <mc:Fallback xmlns="">
        <xdr:sp macro="" textlink="">
          <xdr:nvSpPr>
            <xdr:cNvPr id="0" name=""/>
            <xdr:cNvSpPr>
              <a:spLocks noTextEdit="1"/>
            </xdr:cNvSpPr>
          </xdr:nvSpPr>
          <xdr:spPr>
            <a:xfrm>
              <a:off x="0" y="4998142"/>
              <a:ext cx="6533349" cy="595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106937</xdr:colOff>
      <xdr:row>1</xdr:row>
      <xdr:rowOff>38100</xdr:rowOff>
    </xdr:from>
    <xdr:to>
      <xdr:col>33</xdr:col>
      <xdr:colOff>471055</xdr:colOff>
      <xdr:row>26</xdr:row>
      <xdr:rowOff>14758</xdr:rowOff>
    </xdr:to>
    <xdr:graphicFrame macro="">
      <xdr:nvGraphicFramePr>
        <xdr:cNvPr id="42" name="Chart 41">
          <a:extLst>
            <a:ext uri="{FF2B5EF4-FFF2-40B4-BE49-F238E27FC236}">
              <a16:creationId xmlns:a16="http://schemas.microsoft.com/office/drawing/2014/main" id="{DEB4BDCD-A502-407B-8092-712BC6D58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10</xdr:col>
      <xdr:colOff>446314</xdr:colOff>
      <xdr:row>1</xdr:row>
      <xdr:rowOff>39698</xdr:rowOff>
    </xdr:from>
    <xdr:to>
      <xdr:col>13</xdr:col>
      <xdr:colOff>141515</xdr:colOff>
      <xdr:row>26</xdr:row>
      <xdr:rowOff>1</xdr:rowOff>
    </xdr:to>
    <mc:AlternateContent xmlns:mc="http://schemas.openxmlformats.org/markup-compatibility/2006" xmlns:a14="http://schemas.microsoft.com/office/drawing/2010/main">
      <mc:Choice Requires="a14">
        <xdr:graphicFrame macro="">
          <xdr:nvGraphicFramePr>
            <xdr:cNvPr id="43" name="Destination 1">
              <a:extLst>
                <a:ext uri="{FF2B5EF4-FFF2-40B4-BE49-F238E27FC236}">
                  <a16:creationId xmlns:a16="http://schemas.microsoft.com/office/drawing/2014/main" id="{B31C59ED-F3FE-4E8B-B1AA-F6445590D2FB}"/>
                </a:ext>
              </a:extLst>
            </xdr:cNvPr>
            <xdr:cNvGraphicFramePr/>
          </xdr:nvGraphicFramePr>
          <xdr:xfrm>
            <a:off x="0" y="0"/>
            <a:ext cx="0" cy="0"/>
          </xdr:xfrm>
          <a:graphic>
            <a:graphicData uri="http://schemas.microsoft.com/office/drawing/2010/slicer">
              <sle:slicer xmlns:sle="http://schemas.microsoft.com/office/drawing/2010/slicer" name="Destination 1"/>
            </a:graphicData>
          </a:graphic>
        </xdr:graphicFrame>
      </mc:Choice>
      <mc:Fallback xmlns="">
        <xdr:sp macro="" textlink="">
          <xdr:nvSpPr>
            <xdr:cNvPr id="0" name=""/>
            <xdr:cNvSpPr>
              <a:spLocks noTextEdit="1"/>
            </xdr:cNvSpPr>
          </xdr:nvSpPr>
          <xdr:spPr>
            <a:xfrm>
              <a:off x="6542314" y="1055697"/>
              <a:ext cx="1524001" cy="45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360218</xdr:colOff>
      <xdr:row>32</xdr:row>
      <xdr:rowOff>150374</xdr:rowOff>
    </xdr:from>
    <xdr:to>
      <xdr:col>20</xdr:col>
      <xdr:colOff>508001</xdr:colOff>
      <xdr:row>53</xdr:row>
      <xdr:rowOff>138547</xdr:rowOff>
    </xdr:to>
    <xdr:graphicFrame macro="">
      <xdr:nvGraphicFramePr>
        <xdr:cNvPr id="45" name="Chart 44">
          <a:extLst>
            <a:ext uri="{FF2B5EF4-FFF2-40B4-BE49-F238E27FC236}">
              <a16:creationId xmlns:a16="http://schemas.microsoft.com/office/drawing/2014/main" id="{35101B01-A8D2-459B-BC60-536A26FD5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10</xdr:col>
      <xdr:colOff>370114</xdr:colOff>
      <xdr:row>26</xdr:row>
      <xdr:rowOff>8660</xdr:rowOff>
    </xdr:from>
    <xdr:to>
      <xdr:col>20</xdr:col>
      <xdr:colOff>533400</xdr:colOff>
      <xdr:row>32</xdr:row>
      <xdr:rowOff>143328</xdr:rowOff>
    </xdr:to>
    <mc:AlternateContent xmlns:mc="http://schemas.openxmlformats.org/markup-compatibility/2006" xmlns:a14="http://schemas.microsoft.com/office/drawing/2010/main">
      <mc:Choice Requires="a14">
        <xdr:graphicFrame macro="">
          <xdr:nvGraphicFramePr>
            <xdr:cNvPr id="46" name="Country 2">
              <a:extLst>
                <a:ext uri="{FF2B5EF4-FFF2-40B4-BE49-F238E27FC236}">
                  <a16:creationId xmlns:a16="http://schemas.microsoft.com/office/drawing/2014/main" id="{E2EA32E3-27F9-43AB-AEAF-8112781AAE8A}"/>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6466114" y="5499100"/>
              <a:ext cx="6259286" cy="1172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256309</xdr:colOff>
      <xdr:row>40</xdr:row>
      <xdr:rowOff>83127</xdr:rowOff>
    </xdr:from>
    <xdr:to>
      <xdr:col>31</xdr:col>
      <xdr:colOff>167621</xdr:colOff>
      <xdr:row>54</xdr:row>
      <xdr:rowOff>4753</xdr:rowOff>
    </xdr:to>
    <xdr:graphicFrame macro="">
      <xdr:nvGraphicFramePr>
        <xdr:cNvPr id="47" name="Chart 46">
          <a:extLst>
            <a:ext uri="{FF2B5EF4-FFF2-40B4-BE49-F238E27FC236}">
              <a16:creationId xmlns:a16="http://schemas.microsoft.com/office/drawing/2014/main" id="{4BDD4C11-C51B-464C-9B11-55A6D84B6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20</xdr:col>
      <xdr:colOff>533400</xdr:colOff>
      <xdr:row>26</xdr:row>
      <xdr:rowOff>39414</xdr:rowOff>
    </xdr:from>
    <xdr:to>
      <xdr:col>23</xdr:col>
      <xdr:colOff>273600</xdr:colOff>
      <xdr:row>54</xdr:row>
      <xdr:rowOff>360</xdr:rowOff>
    </xdr:to>
    <mc:AlternateContent xmlns:mc="http://schemas.openxmlformats.org/markup-compatibility/2006" xmlns:a14="http://schemas.microsoft.com/office/drawing/2010/main">
      <mc:Choice Requires="a14">
        <xdr:graphicFrame macro="">
          <xdr:nvGraphicFramePr>
            <xdr:cNvPr id="48" name="Country 3">
              <a:extLst>
                <a:ext uri="{FF2B5EF4-FFF2-40B4-BE49-F238E27FC236}">
                  <a16:creationId xmlns:a16="http://schemas.microsoft.com/office/drawing/2014/main" id="{C95FBD3A-D8B5-4AB6-9C36-D978D08D7BE5}"/>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2725400" y="5567378"/>
              <a:ext cx="1569000" cy="50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266699</xdr:colOff>
      <xdr:row>26</xdr:row>
      <xdr:rowOff>12698</xdr:rowOff>
    </xdr:from>
    <xdr:to>
      <xdr:col>31</xdr:col>
      <xdr:colOff>180108</xdr:colOff>
      <xdr:row>40</xdr:row>
      <xdr:rowOff>69272</xdr:rowOff>
    </xdr:to>
    <xdr:graphicFrame macro="">
      <xdr:nvGraphicFramePr>
        <xdr:cNvPr id="49" name="Chart 48">
          <a:extLst>
            <a:ext uri="{FF2B5EF4-FFF2-40B4-BE49-F238E27FC236}">
              <a16:creationId xmlns:a16="http://schemas.microsoft.com/office/drawing/2014/main" id="{76BBA9D8-3B88-45B6-9075-0EF697C7A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31</xdr:col>
      <xdr:colOff>207818</xdr:colOff>
      <xdr:row>31</xdr:row>
      <xdr:rowOff>110837</xdr:rowOff>
    </xdr:from>
    <xdr:to>
      <xdr:col>43</xdr:col>
      <xdr:colOff>58882</xdr:colOff>
      <xdr:row>54</xdr:row>
      <xdr:rowOff>30330</xdr:rowOff>
    </xdr:to>
    <xdr:graphicFrame macro="">
      <xdr:nvGraphicFramePr>
        <xdr:cNvPr id="50" name="Chart 49">
          <a:extLst>
            <a:ext uri="{FF2B5EF4-FFF2-40B4-BE49-F238E27FC236}">
              <a16:creationId xmlns:a16="http://schemas.microsoft.com/office/drawing/2014/main" id="{475086F0-6AC2-452F-BBEB-752D70214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31</xdr:col>
      <xdr:colOff>109920</xdr:colOff>
      <xdr:row>10</xdr:row>
      <xdr:rowOff>17929</xdr:rowOff>
    </xdr:from>
    <xdr:to>
      <xdr:col>44</xdr:col>
      <xdr:colOff>214136</xdr:colOff>
      <xdr:row>25</xdr:row>
      <xdr:rowOff>175132</xdr:rowOff>
    </xdr:to>
    <xdr:graphicFrame macro="">
      <xdr:nvGraphicFramePr>
        <xdr:cNvPr id="51" name="Chart 50">
          <a:extLst>
            <a:ext uri="{FF2B5EF4-FFF2-40B4-BE49-F238E27FC236}">
              <a16:creationId xmlns:a16="http://schemas.microsoft.com/office/drawing/2014/main" id="{13A6F6A0-1BF7-47E0-835A-FB132A9EF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36</xdr:col>
      <xdr:colOff>547852</xdr:colOff>
      <xdr:row>17</xdr:row>
      <xdr:rowOff>52114</xdr:rowOff>
    </xdr:from>
    <xdr:to>
      <xdr:col>38</xdr:col>
      <xdr:colOff>349908</xdr:colOff>
      <xdr:row>21</xdr:row>
      <xdr:rowOff>39414</xdr:rowOff>
    </xdr:to>
    <xdr:sp macro="" textlink="'Calculation Sheet'!W6">
      <xdr:nvSpPr>
        <xdr:cNvPr id="53" name="TextBox 52">
          <a:extLst>
            <a:ext uri="{FF2B5EF4-FFF2-40B4-BE49-F238E27FC236}">
              <a16:creationId xmlns:a16="http://schemas.microsoft.com/office/drawing/2014/main" id="{365FC4FF-CBDD-8DF7-D474-E74EF372EC26}"/>
            </a:ext>
          </a:extLst>
        </xdr:cNvPr>
        <xdr:cNvSpPr txBox="1"/>
      </xdr:nvSpPr>
      <xdr:spPr>
        <a:xfrm>
          <a:off x="22304266" y="4019769"/>
          <a:ext cx="1010745" cy="72302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fld id="{1124A56B-B73D-4318-B414-2B6548C9005D}" type="TxLink">
            <a:rPr lang="en-US" sz="4000" b="1" i="0" u="none" strike="noStrike">
              <a:ln>
                <a:noFill/>
              </a:ln>
              <a:solidFill>
                <a:srgbClr val="FFFF00"/>
              </a:solidFill>
              <a:latin typeface="Calibri"/>
              <a:cs typeface="Calibri"/>
            </a:rPr>
            <a:pPr algn="ctr"/>
            <a:t>135</a:t>
          </a:fld>
          <a:endParaRPr lang="en-IN" sz="4000" b="1">
            <a:ln>
              <a:noFill/>
            </a:ln>
            <a:solidFill>
              <a:srgbClr val="FFFF00"/>
            </a:solidFill>
          </a:endParaRPr>
        </a:p>
      </xdr:txBody>
    </xdr:sp>
    <xdr:clientData/>
  </xdr:twoCellAnchor>
  <xdr:twoCellAnchor editAs="oneCell">
    <xdr:from>
      <xdr:col>33</xdr:col>
      <xdr:colOff>457200</xdr:colOff>
      <xdr:row>1</xdr:row>
      <xdr:rowOff>43328</xdr:rowOff>
    </xdr:from>
    <xdr:to>
      <xdr:col>43</xdr:col>
      <xdr:colOff>143275</xdr:colOff>
      <xdr:row>10</xdr:row>
      <xdr:rowOff>42346</xdr:rowOff>
    </xdr:to>
    <mc:AlternateContent xmlns:mc="http://schemas.openxmlformats.org/markup-compatibility/2006" xmlns:a14="http://schemas.microsoft.com/office/drawing/2010/main">
      <mc:Choice Requires="a14">
        <xdr:graphicFrame macro="">
          <xdr:nvGraphicFramePr>
            <xdr:cNvPr id="54" name="Space Station 1">
              <a:extLst>
                <a:ext uri="{FF2B5EF4-FFF2-40B4-BE49-F238E27FC236}">
                  <a16:creationId xmlns:a16="http://schemas.microsoft.com/office/drawing/2014/main" id="{BC4A97EE-7F3D-43D3-8418-586243A8D9E6}"/>
                </a:ext>
              </a:extLst>
            </xdr:cNvPr>
            <xdr:cNvGraphicFramePr/>
          </xdr:nvGraphicFramePr>
          <xdr:xfrm>
            <a:off x="0" y="0"/>
            <a:ext cx="0" cy="0"/>
          </xdr:xfrm>
          <a:graphic>
            <a:graphicData uri="http://schemas.microsoft.com/office/drawing/2010/slicer">
              <sle:slicer xmlns:sle="http://schemas.microsoft.com/office/drawing/2010/slicer" name="Space Station 1"/>
            </a:graphicData>
          </a:graphic>
        </xdr:graphicFrame>
      </mc:Choice>
      <mc:Fallback xmlns="">
        <xdr:sp macro="" textlink="">
          <xdr:nvSpPr>
            <xdr:cNvPr id="0" name=""/>
            <xdr:cNvSpPr>
              <a:spLocks noTextEdit="1"/>
            </xdr:cNvSpPr>
          </xdr:nvSpPr>
          <xdr:spPr>
            <a:xfrm>
              <a:off x="20574000" y="1068564"/>
              <a:ext cx="5782075" cy="16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308741</xdr:colOff>
      <xdr:row>0</xdr:row>
      <xdr:rowOff>0</xdr:rowOff>
    </xdr:from>
    <xdr:to>
      <xdr:col>35</xdr:col>
      <xdr:colOff>130942</xdr:colOff>
      <xdr:row>1</xdr:row>
      <xdr:rowOff>12700</xdr:rowOff>
    </xdr:to>
    <xdr:sp macro="" textlink="">
      <xdr:nvSpPr>
        <xdr:cNvPr id="2" name="TextBox 1">
          <a:extLst>
            <a:ext uri="{FF2B5EF4-FFF2-40B4-BE49-F238E27FC236}">
              <a16:creationId xmlns:a16="http://schemas.microsoft.com/office/drawing/2014/main" id="{FFAAA7AA-7033-2206-621D-53E0FA4E319F}"/>
            </a:ext>
          </a:extLst>
        </xdr:cNvPr>
        <xdr:cNvSpPr txBox="1"/>
      </xdr:nvSpPr>
      <xdr:spPr>
        <a:xfrm>
          <a:off x="19043431" y="0"/>
          <a:ext cx="2239580" cy="1037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000" b="1">
              <a:solidFill>
                <a:srgbClr val="92D050"/>
              </a:solidFill>
              <a:effectLst>
                <a:reflection blurRad="6350" stA="60000" endA="900" endPos="60000" dist="29997" dir="5400000" sy="-100000" algn="bl" rotWithShape="0"/>
              </a:effectLst>
            </a:rPr>
            <a:t>T</a:t>
          </a:r>
          <a:r>
            <a:rPr lang="en-IN" sz="2000" b="1">
              <a:solidFill>
                <a:srgbClr val="92D050"/>
              </a:solidFill>
              <a:effectLst>
                <a:reflection blurRad="6350" stA="60000" endA="900" endPos="60000" dist="29997" dir="5400000" sy="-100000" algn="bl" rotWithShape="0"/>
              </a:effectLst>
            </a:rPr>
            <a:t>oatal</a:t>
          </a:r>
          <a:r>
            <a:rPr lang="en-IN" sz="2000" b="1" baseline="0">
              <a:solidFill>
                <a:srgbClr val="92D050"/>
              </a:solidFill>
              <a:effectLst>
                <a:reflection blurRad="6350" stA="60000" endA="900" endPos="60000" dist="29997" dir="5400000" sy="-100000" algn="bl" rotWithShape="0"/>
              </a:effectLst>
            </a:rPr>
            <a:t> </a:t>
          </a:r>
          <a:r>
            <a:rPr lang="en-IN" sz="3000" b="1" baseline="0">
              <a:solidFill>
                <a:srgbClr val="92D050"/>
              </a:solidFill>
              <a:effectLst>
                <a:reflection blurRad="6350" stA="60000" endA="900" endPos="60000" dist="29997" dir="5400000" sy="-100000" algn="bl" rotWithShape="0"/>
              </a:effectLst>
            </a:rPr>
            <a:t>S</a:t>
          </a:r>
          <a:r>
            <a:rPr lang="en-IN" sz="2000" b="1" baseline="0">
              <a:solidFill>
                <a:srgbClr val="92D050"/>
              </a:solidFill>
              <a:effectLst>
                <a:reflection blurRad="6350" stA="60000" endA="900" endPos="60000" dist="29997" dir="5400000" sy="-100000" algn="bl" rotWithShape="0"/>
              </a:effectLst>
            </a:rPr>
            <a:t>pace </a:t>
          </a:r>
          <a:r>
            <a:rPr lang="en-IN" sz="3000" b="1" baseline="0">
              <a:solidFill>
                <a:srgbClr val="92D050"/>
              </a:solidFill>
              <a:effectLst>
                <a:reflection blurRad="6350" stA="60000" endA="900" endPos="60000" dist="29997" dir="5400000" sy="-100000" algn="bl" rotWithShape="0"/>
              </a:effectLst>
            </a:rPr>
            <a:t>S</a:t>
          </a:r>
          <a:r>
            <a:rPr lang="en-IN" sz="2000" b="1" baseline="0">
              <a:solidFill>
                <a:srgbClr val="92D050"/>
              </a:solidFill>
              <a:effectLst>
                <a:reflection blurRad="6350" stA="60000" endA="900" endPos="60000" dist="29997" dir="5400000" sy="-100000" algn="bl" rotWithShape="0"/>
              </a:effectLst>
            </a:rPr>
            <a:t>tation:-</a:t>
          </a:r>
          <a:r>
            <a:rPr lang="en-IN" sz="2300" b="1" baseline="0">
              <a:solidFill>
                <a:srgbClr val="FFFF00"/>
              </a:solidFill>
              <a:effectLst>
                <a:reflection blurRad="6350" stA="60000" endA="900" endPos="60000" dist="29997" dir="5400000" sy="-100000" algn="bl" rotWithShape="0"/>
              </a:effectLst>
              <a:latin typeface="Times New Roman" panose="02020603050405020304" pitchFamily="18" charset="0"/>
              <a:cs typeface="Times New Roman" panose="02020603050405020304" pitchFamily="18" charset="0"/>
            </a:rPr>
            <a:t>13</a:t>
          </a:r>
          <a:endParaRPr lang="en-IN" sz="2300" b="1">
            <a:solidFill>
              <a:srgbClr val="FFFF00"/>
            </a:solidFill>
            <a:effectLst>
              <a:reflection blurRad="6350" stA="60000" endA="900" endPos="60000" dist="29997" dir="5400000" sy="-100000" algn="bl" rotWithShape="0"/>
            </a:effectLst>
            <a:latin typeface="Times New Roman" panose="02020603050405020304" pitchFamily="18" charset="0"/>
            <a:cs typeface="Times New Roman" panose="02020603050405020304" pitchFamily="18" charset="0"/>
          </a:endParaRPr>
        </a:p>
      </xdr:txBody>
    </xdr:sp>
    <xdr:clientData/>
  </xdr:twoCellAnchor>
  <xdr:twoCellAnchor>
    <xdr:from>
      <xdr:col>34</xdr:col>
      <xdr:colOff>380997</xdr:colOff>
      <xdr:row>0</xdr:row>
      <xdr:rowOff>118240</xdr:rowOff>
    </xdr:from>
    <xdr:to>
      <xdr:col>42</xdr:col>
      <xdr:colOff>446689</xdr:colOff>
      <xdr:row>0</xdr:row>
      <xdr:rowOff>604345</xdr:rowOff>
    </xdr:to>
    <xdr:sp macro="" textlink="">
      <xdr:nvSpPr>
        <xdr:cNvPr id="4" name="TextBox 3">
          <a:extLst>
            <a:ext uri="{FF2B5EF4-FFF2-40B4-BE49-F238E27FC236}">
              <a16:creationId xmlns:a16="http://schemas.microsoft.com/office/drawing/2014/main" id="{B3ED9967-7A67-52D8-002B-1997E634C96F}"/>
            </a:ext>
          </a:extLst>
        </xdr:cNvPr>
        <xdr:cNvSpPr txBox="1"/>
      </xdr:nvSpPr>
      <xdr:spPr>
        <a:xfrm>
          <a:off x="20928721" y="118240"/>
          <a:ext cx="4900451" cy="486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300" b="1" i="0">
              <a:solidFill>
                <a:srgbClr val="FFC000"/>
              </a:solidFill>
              <a:effectLst>
                <a:reflection blurRad="6350" stA="55000" endA="50" endPos="85000" dir="5400000" sy="-100000" algn="bl" rotWithShape="0"/>
              </a:effectLst>
              <a:latin typeface="Bahnschrift SemiLight SemiConde" panose="020B0502040204020203" pitchFamily="34" charset="0"/>
            </a:rPr>
            <a:t>Name of Most times Visited In Space:- </a:t>
          </a:r>
        </a:p>
      </xdr:txBody>
    </xdr:sp>
    <xdr:clientData/>
  </xdr:twoCellAnchor>
  <xdr:twoCellAnchor>
    <xdr:from>
      <xdr:col>36</xdr:col>
      <xdr:colOff>315310</xdr:colOff>
      <xdr:row>0</xdr:row>
      <xdr:rowOff>551793</xdr:rowOff>
    </xdr:from>
    <xdr:to>
      <xdr:col>40</xdr:col>
      <xdr:colOff>538655</xdr:colOff>
      <xdr:row>0</xdr:row>
      <xdr:rowOff>932793</xdr:rowOff>
    </xdr:to>
    <xdr:sp macro="" textlink="">
      <xdr:nvSpPr>
        <xdr:cNvPr id="5" name="TextBox 4">
          <a:extLst>
            <a:ext uri="{FF2B5EF4-FFF2-40B4-BE49-F238E27FC236}">
              <a16:creationId xmlns:a16="http://schemas.microsoft.com/office/drawing/2014/main" id="{A8C0D0B2-1D0C-FBE8-8A9B-97C8F19FF45C}"/>
            </a:ext>
          </a:extLst>
        </xdr:cNvPr>
        <xdr:cNvSpPr txBox="1"/>
      </xdr:nvSpPr>
      <xdr:spPr>
        <a:xfrm>
          <a:off x="22071724" y="551793"/>
          <a:ext cx="264072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200" b="1" i="0" u="none">
              <a:solidFill>
                <a:srgbClr val="00B0F0"/>
              </a:solidFill>
              <a:effectLst>
                <a:reflection blurRad="6350" stA="60000" endA="900" endPos="58000" dir="5400000" sy="-100000" algn="bl" rotWithShape="0"/>
              </a:effectLst>
              <a:latin typeface="+mn-lt"/>
              <a:ea typeface="+mn-ea"/>
              <a:cs typeface="+mn-cs"/>
            </a:rPr>
            <a:t>Franklin Chang-Diaz</a:t>
          </a:r>
          <a:endParaRPr lang="en-IN" sz="2200" u="none">
            <a:solidFill>
              <a:srgbClr val="00B0F0"/>
            </a:solidFill>
            <a:effectLst>
              <a:reflection blurRad="6350" stA="60000" endA="900" endPos="58000" dir="5400000" sy="-100000" algn="bl" rotWithShape="0"/>
            </a:effectLst>
          </a:endParaRPr>
        </a:p>
      </xdr:txBody>
    </xdr:sp>
    <xdr:clientData/>
  </xdr:twoCellAnchor>
  <xdr:twoCellAnchor>
    <xdr:from>
      <xdr:col>16</xdr:col>
      <xdr:colOff>315310</xdr:colOff>
      <xdr:row>0</xdr:row>
      <xdr:rowOff>656896</xdr:rowOff>
    </xdr:from>
    <xdr:to>
      <xdr:col>21</xdr:col>
      <xdr:colOff>262758</xdr:colOff>
      <xdr:row>0</xdr:row>
      <xdr:rowOff>972206</xdr:rowOff>
    </xdr:to>
    <xdr:sp macro="" textlink="">
      <xdr:nvSpPr>
        <xdr:cNvPr id="6" name="TextBox 5">
          <a:extLst>
            <a:ext uri="{FF2B5EF4-FFF2-40B4-BE49-F238E27FC236}">
              <a16:creationId xmlns:a16="http://schemas.microsoft.com/office/drawing/2014/main" id="{B7135ADD-C8AE-29CC-3492-3282F951A05B}"/>
            </a:ext>
          </a:extLst>
        </xdr:cNvPr>
        <xdr:cNvSpPr txBox="1"/>
      </xdr:nvSpPr>
      <xdr:spPr>
        <a:xfrm>
          <a:off x="9984827" y="656896"/>
          <a:ext cx="2969172"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200" b="1">
              <a:solidFill>
                <a:srgbClr val="FF00FF"/>
              </a:solidFill>
              <a:effectLst/>
              <a:latin typeface="Times New Roman" panose="02020603050405020304" pitchFamily="18" charset="0"/>
              <a:ea typeface="+mn-ea"/>
              <a:cs typeface="Times New Roman" panose="02020603050405020304" pitchFamily="18" charset="0"/>
            </a:rPr>
            <a:t>Female</a:t>
          </a:r>
          <a:r>
            <a:rPr lang="en-IN" sz="2200" b="1" baseline="0">
              <a:solidFill>
                <a:srgbClr val="FF00FF"/>
              </a:solidFill>
              <a:effectLst/>
              <a:latin typeface="Times New Roman" panose="02020603050405020304" pitchFamily="18" charset="0"/>
              <a:ea typeface="+mn-ea"/>
              <a:cs typeface="Times New Roman" panose="02020603050405020304" pitchFamily="18" charset="0"/>
            </a:rPr>
            <a:t>:- 144 Times.</a:t>
          </a:r>
          <a:endParaRPr lang="en-IN" sz="2200">
            <a:solidFill>
              <a:srgbClr val="FF00FF"/>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315312</xdr:colOff>
      <xdr:row>0</xdr:row>
      <xdr:rowOff>341586</xdr:rowOff>
    </xdr:from>
    <xdr:to>
      <xdr:col>22</xdr:col>
      <xdr:colOff>13139</xdr:colOff>
      <xdr:row>0</xdr:row>
      <xdr:rowOff>656897</xdr:rowOff>
    </xdr:to>
    <xdr:sp macro="" textlink="">
      <xdr:nvSpPr>
        <xdr:cNvPr id="9" name="TextBox 8">
          <a:extLst>
            <a:ext uri="{FF2B5EF4-FFF2-40B4-BE49-F238E27FC236}">
              <a16:creationId xmlns:a16="http://schemas.microsoft.com/office/drawing/2014/main" id="{0F3C250B-7623-6CF3-6685-E419C04C7269}"/>
            </a:ext>
          </a:extLst>
        </xdr:cNvPr>
        <xdr:cNvSpPr txBox="1"/>
      </xdr:nvSpPr>
      <xdr:spPr>
        <a:xfrm>
          <a:off x="9984829" y="341586"/>
          <a:ext cx="3323896" cy="315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200" b="1">
              <a:solidFill>
                <a:srgbClr val="FFFF00"/>
              </a:solidFill>
              <a:effectLst/>
              <a:latin typeface="+mn-lt"/>
              <a:ea typeface="+mn-ea"/>
              <a:cs typeface="+mn-cs"/>
            </a:rPr>
            <a:t>Male:- </a:t>
          </a:r>
          <a:r>
            <a:rPr lang="en-IN" sz="2200" b="1">
              <a:solidFill>
                <a:srgbClr val="00B0F0"/>
              </a:solidFill>
              <a:effectLst/>
              <a:latin typeface="Times New Roman" panose="02020603050405020304" pitchFamily="18" charset="0"/>
              <a:ea typeface="+mn-ea"/>
              <a:cs typeface="Times New Roman" panose="02020603050405020304" pitchFamily="18" charset="0"/>
            </a:rPr>
            <a:t>1147 Times.</a:t>
          </a:r>
          <a:br>
            <a:rPr lang="en-IN" sz="1100" b="1">
              <a:solidFill>
                <a:schemeClr val="dk1"/>
              </a:solidFill>
              <a:effectLst/>
              <a:latin typeface="+mn-lt"/>
              <a:ea typeface="+mn-ea"/>
              <a:cs typeface="+mn-cs"/>
            </a:rPr>
          </a:br>
          <a:endParaRPr lang="en-IN">
            <a:effectLst/>
          </a:endParaRPr>
        </a:p>
        <a:p>
          <a:endParaRPr lang="en-IN" sz="1100"/>
        </a:p>
      </xdr:txBody>
    </xdr:sp>
    <xdr:clientData/>
  </xdr:twoCellAnchor>
  <xdr:twoCellAnchor>
    <xdr:from>
      <xdr:col>31</xdr:col>
      <xdr:colOff>221673</xdr:colOff>
      <xdr:row>27</xdr:row>
      <xdr:rowOff>13854</xdr:rowOff>
    </xdr:from>
    <xdr:to>
      <xdr:col>33</xdr:col>
      <xdr:colOff>249382</xdr:colOff>
      <xdr:row>32</xdr:row>
      <xdr:rowOff>69273</xdr:rowOff>
    </xdr:to>
    <xdr:sp macro="" textlink="">
      <xdr:nvSpPr>
        <xdr:cNvPr id="14" name="TextBox 13">
          <a:extLst>
            <a:ext uri="{FF2B5EF4-FFF2-40B4-BE49-F238E27FC236}">
              <a16:creationId xmlns:a16="http://schemas.microsoft.com/office/drawing/2014/main" id="{158F24AD-D9B5-89A0-3C53-28B691F0CB5D}"/>
            </a:ext>
          </a:extLst>
        </xdr:cNvPr>
        <xdr:cNvSpPr txBox="1"/>
      </xdr:nvSpPr>
      <xdr:spPr>
        <a:xfrm>
          <a:off x="19119273" y="5721927"/>
          <a:ext cx="1246909" cy="955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700" b="1" i="0" u="none" baseline="0">
              <a:solidFill>
                <a:srgbClr val="FFFF00"/>
              </a:solidFill>
              <a:effectLst/>
              <a:latin typeface="+mn-lt"/>
              <a:ea typeface="+mn-ea"/>
              <a:cs typeface="+mn-cs"/>
            </a:rPr>
            <a:t>Total</a:t>
          </a:r>
          <a:r>
            <a:rPr lang="en-IN" sz="1700" b="1" i="0" u="sng" baseline="0">
              <a:solidFill>
                <a:srgbClr val="FFFF00"/>
              </a:solidFill>
              <a:effectLst/>
              <a:latin typeface="+mn-lt"/>
              <a:ea typeface="+mn-ea"/>
              <a:cs typeface="+mn-cs"/>
            </a:rPr>
            <a:t> </a:t>
          </a:r>
          <a:r>
            <a:rPr lang="en-IN" sz="1700" b="1" i="0" u="none" baseline="0">
              <a:solidFill>
                <a:srgbClr val="FFFF00"/>
              </a:solidFill>
              <a:effectLst/>
              <a:latin typeface="+mn-lt"/>
              <a:ea typeface="+mn-ea"/>
              <a:cs typeface="+mn-cs"/>
            </a:rPr>
            <a:t>Male</a:t>
          </a:r>
          <a:r>
            <a:rPr lang="en-IN" sz="1700" b="1" i="0" u="sng" baseline="0">
              <a:solidFill>
                <a:srgbClr val="FFFF00"/>
              </a:solidFill>
              <a:effectLst/>
              <a:latin typeface="+mn-lt"/>
              <a:ea typeface="+mn-ea"/>
              <a:cs typeface="+mn-cs"/>
            </a:rPr>
            <a:t> </a:t>
          </a:r>
          <a:r>
            <a:rPr lang="en-IN" sz="1700" b="1" i="0" u="none" baseline="0">
              <a:solidFill>
                <a:srgbClr val="FFFF00"/>
              </a:solidFill>
              <a:effectLst/>
              <a:latin typeface="+mn-lt"/>
              <a:ea typeface="+mn-ea"/>
              <a:cs typeface="+mn-cs"/>
            </a:rPr>
            <a:t>Astronauts</a:t>
          </a:r>
          <a:r>
            <a:rPr lang="en-IN" sz="1700" b="1" i="0" u="sng" baseline="0">
              <a:solidFill>
                <a:srgbClr val="FFFF00"/>
              </a:solidFill>
              <a:effectLst/>
              <a:latin typeface="+mn-lt"/>
              <a:ea typeface="+mn-ea"/>
              <a:cs typeface="+mn-cs"/>
            </a:rPr>
            <a:t> </a:t>
          </a:r>
          <a:endParaRPr lang="en-IN" sz="1700" u="sng">
            <a:solidFill>
              <a:srgbClr val="FFFF00"/>
            </a:solidFill>
          </a:endParaRPr>
        </a:p>
      </xdr:txBody>
    </xdr:sp>
    <xdr:clientData/>
  </xdr:twoCellAnchor>
  <xdr:twoCellAnchor>
    <xdr:from>
      <xdr:col>33</xdr:col>
      <xdr:colOff>207819</xdr:colOff>
      <xdr:row>26</xdr:row>
      <xdr:rowOff>55418</xdr:rowOff>
    </xdr:from>
    <xdr:to>
      <xdr:col>34</xdr:col>
      <xdr:colOff>249382</xdr:colOff>
      <xdr:row>31</xdr:row>
      <xdr:rowOff>110835</xdr:rowOff>
    </xdr:to>
    <xdr:sp macro="" textlink="">
      <xdr:nvSpPr>
        <xdr:cNvPr id="15" name="Flowchart: Off-page Connector 14">
          <a:extLst>
            <a:ext uri="{FF2B5EF4-FFF2-40B4-BE49-F238E27FC236}">
              <a16:creationId xmlns:a16="http://schemas.microsoft.com/office/drawing/2014/main" id="{9638E5A1-7B30-46A8-CEAE-B138C3B8BF9F}"/>
            </a:ext>
          </a:extLst>
        </xdr:cNvPr>
        <xdr:cNvSpPr/>
      </xdr:nvSpPr>
      <xdr:spPr>
        <a:xfrm>
          <a:off x="20324619" y="5583382"/>
          <a:ext cx="651163" cy="955962"/>
        </a:xfrm>
        <a:prstGeom prst="flowChartOffpageConnector">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bg1"/>
              </a:solidFill>
            </a:rPr>
            <a:t>504</a:t>
          </a:r>
        </a:p>
      </xdr:txBody>
    </xdr:sp>
    <xdr:clientData/>
  </xdr:twoCellAnchor>
  <xdr:twoCellAnchor>
    <xdr:from>
      <xdr:col>34</xdr:col>
      <xdr:colOff>290946</xdr:colOff>
      <xdr:row>26</xdr:row>
      <xdr:rowOff>42927</xdr:rowOff>
    </xdr:from>
    <xdr:to>
      <xdr:col>36</xdr:col>
      <xdr:colOff>318655</xdr:colOff>
      <xdr:row>31</xdr:row>
      <xdr:rowOff>98346</xdr:rowOff>
    </xdr:to>
    <xdr:sp macro="" textlink="">
      <xdr:nvSpPr>
        <xdr:cNvPr id="37" name="TextBox 36">
          <a:extLst>
            <a:ext uri="{FF2B5EF4-FFF2-40B4-BE49-F238E27FC236}">
              <a16:creationId xmlns:a16="http://schemas.microsoft.com/office/drawing/2014/main" id="{47FDAFFE-A6BE-48E7-95F4-9C94891049C0}"/>
            </a:ext>
          </a:extLst>
        </xdr:cNvPr>
        <xdr:cNvSpPr txBox="1"/>
      </xdr:nvSpPr>
      <xdr:spPr>
        <a:xfrm>
          <a:off x="21017346" y="5570891"/>
          <a:ext cx="1246909" cy="955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700" b="1" i="0" u="none" baseline="0">
              <a:solidFill>
                <a:srgbClr val="FFFF00"/>
              </a:solidFill>
              <a:effectLst/>
              <a:latin typeface="+mn-lt"/>
              <a:ea typeface="+mn-ea"/>
              <a:cs typeface="+mn-cs"/>
            </a:rPr>
            <a:t>Total Female   Astronauts </a:t>
          </a:r>
          <a:endParaRPr lang="en-IN" sz="1700" u="none">
            <a:solidFill>
              <a:srgbClr val="FFFF00"/>
            </a:solidFill>
          </a:endParaRPr>
        </a:p>
      </xdr:txBody>
    </xdr:sp>
    <xdr:clientData/>
  </xdr:twoCellAnchor>
  <xdr:twoCellAnchor>
    <xdr:from>
      <xdr:col>36</xdr:col>
      <xdr:colOff>263236</xdr:colOff>
      <xdr:row>26</xdr:row>
      <xdr:rowOff>55418</xdr:rowOff>
    </xdr:from>
    <xdr:to>
      <xdr:col>37</xdr:col>
      <xdr:colOff>304799</xdr:colOff>
      <xdr:row>31</xdr:row>
      <xdr:rowOff>84489</xdr:rowOff>
    </xdr:to>
    <xdr:sp macro="" textlink="">
      <xdr:nvSpPr>
        <xdr:cNvPr id="39" name="Flowchart: Off-page Connector 38">
          <a:extLst>
            <a:ext uri="{FF2B5EF4-FFF2-40B4-BE49-F238E27FC236}">
              <a16:creationId xmlns:a16="http://schemas.microsoft.com/office/drawing/2014/main" id="{70758321-AA9A-45D2-8FD2-EFB8121CA64E}"/>
            </a:ext>
          </a:extLst>
        </xdr:cNvPr>
        <xdr:cNvSpPr/>
      </xdr:nvSpPr>
      <xdr:spPr>
        <a:xfrm>
          <a:off x="22208836" y="5583382"/>
          <a:ext cx="651163" cy="929616"/>
        </a:xfrm>
        <a:prstGeom prst="flowChartOffpageConnector">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bg1"/>
              </a:solidFill>
            </a:rPr>
            <a:t>65</a:t>
          </a:r>
        </a:p>
      </xdr:txBody>
    </xdr:sp>
    <xdr:clientData/>
  </xdr:twoCellAnchor>
  <xdr:twoCellAnchor>
    <xdr:from>
      <xdr:col>37</xdr:col>
      <xdr:colOff>360218</xdr:colOff>
      <xdr:row>27</xdr:row>
      <xdr:rowOff>56780</xdr:rowOff>
    </xdr:from>
    <xdr:to>
      <xdr:col>39</xdr:col>
      <xdr:colOff>387927</xdr:colOff>
      <xdr:row>31</xdr:row>
      <xdr:rowOff>124690</xdr:rowOff>
    </xdr:to>
    <xdr:sp macro="" textlink="">
      <xdr:nvSpPr>
        <xdr:cNvPr id="52" name="TextBox 51">
          <a:extLst>
            <a:ext uri="{FF2B5EF4-FFF2-40B4-BE49-F238E27FC236}">
              <a16:creationId xmlns:a16="http://schemas.microsoft.com/office/drawing/2014/main" id="{43143EC3-1D2C-4603-B31E-5BC5C1D75525}"/>
            </a:ext>
          </a:extLst>
        </xdr:cNvPr>
        <xdr:cNvSpPr txBox="1"/>
      </xdr:nvSpPr>
      <xdr:spPr>
        <a:xfrm>
          <a:off x="22915418" y="5764853"/>
          <a:ext cx="1246909" cy="7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700" b="1" i="0" u="none" baseline="0">
              <a:solidFill>
                <a:srgbClr val="FFFF00"/>
              </a:solidFill>
              <a:effectLst/>
              <a:latin typeface="+mn-lt"/>
              <a:ea typeface="+mn-ea"/>
              <a:cs typeface="+mn-cs"/>
            </a:rPr>
            <a:t>Total  Astronauts </a:t>
          </a:r>
          <a:endParaRPr lang="en-IN" sz="1700" i="0" u="none">
            <a:solidFill>
              <a:srgbClr val="FFFF00"/>
            </a:solidFill>
          </a:endParaRPr>
        </a:p>
      </xdr:txBody>
    </xdr:sp>
    <xdr:clientData/>
  </xdr:twoCellAnchor>
  <xdr:twoCellAnchor>
    <xdr:from>
      <xdr:col>39</xdr:col>
      <xdr:colOff>374072</xdr:colOff>
      <xdr:row>26</xdr:row>
      <xdr:rowOff>55418</xdr:rowOff>
    </xdr:from>
    <xdr:to>
      <xdr:col>40</xdr:col>
      <xdr:colOff>415635</xdr:colOff>
      <xdr:row>31</xdr:row>
      <xdr:rowOff>84489</xdr:rowOff>
    </xdr:to>
    <xdr:sp macro="" textlink="">
      <xdr:nvSpPr>
        <xdr:cNvPr id="55" name="Flowchart: Off-page Connector 54">
          <a:extLst>
            <a:ext uri="{FF2B5EF4-FFF2-40B4-BE49-F238E27FC236}">
              <a16:creationId xmlns:a16="http://schemas.microsoft.com/office/drawing/2014/main" id="{B21B5196-6DBD-405A-B2C4-8A807CD88EBA}"/>
            </a:ext>
          </a:extLst>
        </xdr:cNvPr>
        <xdr:cNvSpPr/>
      </xdr:nvSpPr>
      <xdr:spPr>
        <a:xfrm>
          <a:off x="24148472" y="5583382"/>
          <a:ext cx="651163" cy="929616"/>
        </a:xfrm>
        <a:prstGeom prst="flowChartOffpageConnector">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bg1"/>
              </a:solidFill>
            </a:rPr>
            <a:t>569</a:t>
          </a:r>
        </a:p>
      </xdr:txBody>
    </xdr:sp>
    <xdr:clientData/>
  </xdr:twoCellAnchor>
  <xdr:twoCellAnchor>
    <xdr:from>
      <xdr:col>31</xdr:col>
      <xdr:colOff>221673</xdr:colOff>
      <xdr:row>26</xdr:row>
      <xdr:rowOff>13854</xdr:rowOff>
    </xdr:from>
    <xdr:to>
      <xdr:col>43</xdr:col>
      <xdr:colOff>83127</xdr:colOff>
      <xdr:row>31</xdr:row>
      <xdr:rowOff>124691</xdr:rowOff>
    </xdr:to>
    <xdr:sp macro="" textlink="">
      <xdr:nvSpPr>
        <xdr:cNvPr id="16" name="Arrow: Pentagon 15">
          <a:extLst>
            <a:ext uri="{FF2B5EF4-FFF2-40B4-BE49-F238E27FC236}">
              <a16:creationId xmlns:a16="http://schemas.microsoft.com/office/drawing/2014/main" id="{373EA603-6A3D-3D10-CE2B-4396F91E6864}"/>
            </a:ext>
          </a:extLst>
        </xdr:cNvPr>
        <xdr:cNvSpPr/>
      </xdr:nvSpPr>
      <xdr:spPr>
        <a:xfrm>
          <a:off x="19119273" y="5541818"/>
          <a:ext cx="7176654" cy="1011382"/>
        </a:xfrm>
        <a:prstGeom prst="homePlate">
          <a:avLst/>
        </a:prstGeom>
        <a:noFill/>
        <a:ln w="25400">
          <a:gradFill>
            <a:gsLst>
              <a:gs pos="49020">
                <a:srgbClr val="FF00FF"/>
              </a:gs>
              <a:gs pos="58000">
                <a:srgbClr val="FF0000"/>
              </a:gs>
              <a:gs pos="90191">
                <a:srgbClr val="FFFF00"/>
              </a:gs>
              <a:gs pos="74000">
                <a:srgbClr val="6600FF"/>
              </a:gs>
              <a:gs pos="83000">
                <a:srgbClr val="00B0F0"/>
              </a:gs>
              <a:gs pos="40000">
                <a:schemeClr val="tx1"/>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342900</xdr:colOff>
      <xdr:row>46</xdr:row>
      <xdr:rowOff>14288</xdr:rowOff>
    </xdr:to>
    <xdr:pic>
      <xdr:nvPicPr>
        <xdr:cNvPr id="21" name="Picture 20">
          <a:extLst>
            <a:ext uri="{FF2B5EF4-FFF2-40B4-BE49-F238E27FC236}">
              <a16:creationId xmlns:a16="http://schemas.microsoft.com/office/drawing/2014/main" id="{6B44911A-B120-888F-939D-578055C83D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14973300" cy="8426768"/>
        </a:xfrm>
        <a:prstGeom prst="rect">
          <a:avLst/>
        </a:prstGeom>
      </xdr:spPr>
    </xdr:pic>
    <xdr:clientData/>
  </xdr:twoCellAnchor>
  <xdr:twoCellAnchor>
    <xdr:from>
      <xdr:col>11</xdr:col>
      <xdr:colOff>495300</xdr:colOff>
      <xdr:row>1</xdr:row>
      <xdr:rowOff>60960</xdr:rowOff>
    </xdr:from>
    <xdr:to>
      <xdr:col>23</xdr:col>
      <xdr:colOff>381000</xdr:colOff>
      <xdr:row>31</xdr:row>
      <xdr:rowOff>152400</xdr:rowOff>
    </xdr:to>
    <xdr:sp macro="" textlink="">
      <xdr:nvSpPr>
        <xdr:cNvPr id="23" name="TextBox 22">
          <a:extLst>
            <a:ext uri="{FF2B5EF4-FFF2-40B4-BE49-F238E27FC236}">
              <a16:creationId xmlns:a16="http://schemas.microsoft.com/office/drawing/2014/main" id="{853D5A00-C6E6-4F36-A1AC-7F286D1B8F95}"/>
            </a:ext>
          </a:extLst>
        </xdr:cNvPr>
        <xdr:cNvSpPr txBox="1"/>
      </xdr:nvSpPr>
      <xdr:spPr>
        <a:xfrm>
          <a:off x="7200900" y="243840"/>
          <a:ext cx="7200900" cy="5577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700" b="1">
              <a:solidFill>
                <a:srgbClr val="FF0000"/>
              </a:solidFill>
              <a:effectLst>
                <a:reflection blurRad="6350" stA="60000" endA="900" endPos="58000" dir="5400000" sy="-100000" algn="bl" rotWithShape="0"/>
              </a:effectLst>
              <a:latin typeface="Sitka Small Semibold" pitchFamily="2" charset="0"/>
            </a:rPr>
            <a:t>1) </a:t>
          </a:r>
          <a:r>
            <a:rPr lang="en-IN" sz="1700" b="1">
              <a:solidFill>
                <a:srgbClr val="FFC000"/>
              </a:solidFill>
              <a:effectLst>
                <a:reflection blurRad="6350" stA="60000" endA="900" endPos="58000" dir="5400000" sy="-100000" algn="bl" rotWithShape="0"/>
              </a:effectLst>
              <a:latin typeface="Sitka Small Semibold" pitchFamily="2" charset="0"/>
            </a:rPr>
            <a:t>Total number of visit</a:t>
          </a:r>
          <a:r>
            <a:rPr lang="en-IN" sz="1700" b="1" baseline="0">
              <a:solidFill>
                <a:srgbClr val="FFC000"/>
              </a:solidFill>
              <a:effectLst>
                <a:reflection blurRad="6350" stA="60000" endA="900" endPos="58000" dir="5400000" sy="-100000" algn="bl" rotWithShape="0"/>
              </a:effectLst>
              <a:latin typeface="Sitka Small Semibold" pitchFamily="2" charset="0"/>
            </a:rPr>
            <a:t> in space= 1291.</a:t>
          </a:r>
          <a:br>
            <a:rPr lang="en-IN" sz="1700" b="1" baseline="0">
              <a:solidFill>
                <a:srgbClr val="FFC000"/>
              </a:solidFill>
              <a:effectLst>
                <a:reflection blurRad="6350" stA="60000" endA="900" endPos="58000" dir="5400000" sy="-100000" algn="bl" rotWithShape="0"/>
              </a:effectLst>
              <a:latin typeface="Sitka Small Semibold" pitchFamily="2" charset="0"/>
            </a:rPr>
          </a:br>
          <a:r>
            <a:rPr lang="en-IN" sz="1700" b="1" baseline="0">
              <a:solidFill>
                <a:srgbClr val="FF0000"/>
              </a:solidFill>
              <a:effectLst>
                <a:reflection blurRad="6350" stA="60000" endA="900" endPos="58000" dir="5400000" sy="-100000" algn="bl" rotWithShape="0"/>
              </a:effectLst>
              <a:latin typeface="Sitka Small Semibold" pitchFamily="2" charset="0"/>
            </a:rPr>
            <a:t>2) </a:t>
          </a:r>
          <a:r>
            <a:rPr lang="en-IN" sz="1700" b="1" baseline="0">
              <a:solidFill>
                <a:srgbClr val="FFC000"/>
              </a:solidFill>
              <a:effectLst>
                <a:reflection blurRad="6350" stA="60000" endA="900" endPos="58000" dir="5400000" sy="-100000" algn="bl" rotWithShape="0"/>
              </a:effectLst>
              <a:latin typeface="Sitka Small Semibold" pitchFamily="2" charset="0"/>
            </a:rPr>
            <a:t>1147 times Male Astronauts are visited in space.</a:t>
          </a:r>
          <a:br>
            <a:rPr lang="en-IN" sz="1700" b="1" baseline="0">
              <a:solidFill>
                <a:srgbClr val="FFC000"/>
              </a:solidFill>
              <a:effectLst>
                <a:reflection blurRad="6350" stA="60000" endA="900" endPos="58000" dir="5400000" sy="-100000" algn="bl" rotWithShape="0"/>
              </a:effectLst>
              <a:latin typeface="Sitka Small Semibold" pitchFamily="2" charset="0"/>
            </a:rPr>
          </a:br>
          <a:r>
            <a:rPr lang="en-IN" sz="1700" b="1" baseline="0">
              <a:solidFill>
                <a:srgbClr val="FF0000"/>
              </a:solidFill>
              <a:effectLst>
                <a:reflection blurRad="6350" stA="60000" endA="900" endPos="58000" dir="5400000" sy="-100000" algn="bl" rotWithShape="0"/>
              </a:effectLst>
              <a:latin typeface="Sitka Small Semibold" pitchFamily="2" charset="0"/>
            </a:rPr>
            <a:t>3) </a:t>
          </a:r>
          <a:r>
            <a:rPr lang="en-IN" sz="1700" b="1" baseline="0">
              <a:solidFill>
                <a:srgbClr val="FFC000"/>
              </a:solidFill>
              <a:effectLst>
                <a:reflection blurRad="6350" stA="60000" endA="900" endPos="58000" dir="5400000" sy="-100000" algn="bl" rotWithShape="0"/>
              </a:effectLst>
              <a:latin typeface="Sitka Small Semibold" pitchFamily="2" charset="0"/>
            </a:rPr>
            <a:t>The united states has sent the most astronauts into space.</a:t>
          </a:r>
          <a:br>
            <a:rPr lang="en-IN" sz="1700" b="1" baseline="0">
              <a:solidFill>
                <a:srgbClr val="FFC000"/>
              </a:solidFill>
              <a:effectLst>
                <a:reflection blurRad="6350" stA="60000" endA="900" endPos="58000" dir="5400000" sy="-100000" algn="bl" rotWithShape="0"/>
              </a:effectLst>
              <a:latin typeface="Sitka Small Semibold" pitchFamily="2" charset="0"/>
            </a:rPr>
          </a:br>
          <a:r>
            <a:rPr lang="en-IN" sz="1700" b="1" baseline="0">
              <a:solidFill>
                <a:srgbClr val="FF0000"/>
              </a:solidFill>
              <a:effectLst>
                <a:reflection blurRad="6350" stA="60000" endA="900" endPos="58000" dir="5400000" sy="-100000" algn="bl" rotWithShape="0"/>
              </a:effectLst>
              <a:latin typeface="Sitka Small Semibold" pitchFamily="2" charset="0"/>
            </a:rPr>
            <a:t>4) </a:t>
          </a:r>
          <a:r>
            <a:rPr lang="en-IN" sz="1700" b="1" baseline="0">
              <a:solidFill>
                <a:srgbClr val="FFC000"/>
              </a:solidFill>
              <a:effectLst>
                <a:reflection blurRad="6350" stA="60000" endA="900" endPos="58000" dir="5400000" sy="-100000" algn="bl" rotWithShape="0"/>
              </a:effectLst>
              <a:latin typeface="Sitka Small Semibold" pitchFamily="2" charset="0"/>
            </a:rPr>
            <a:t>Space shuttle vehicle is mostly successfully returned=133.</a:t>
          </a:r>
          <a:br>
            <a:rPr lang="en-IN" sz="1700" b="1" baseline="0">
              <a:solidFill>
                <a:srgbClr val="FFC000"/>
              </a:solidFill>
              <a:effectLst>
                <a:reflection blurRad="6350" stA="60000" endA="900" endPos="58000" dir="5400000" sy="-100000" algn="bl" rotWithShape="0"/>
              </a:effectLst>
              <a:latin typeface="Sitka Small Semibold" pitchFamily="2" charset="0"/>
            </a:rPr>
          </a:br>
          <a:r>
            <a:rPr lang="en-IN" sz="1700" b="1" baseline="0">
              <a:solidFill>
                <a:srgbClr val="FF0000"/>
              </a:solidFill>
              <a:effectLst>
                <a:reflection blurRad="6350" stA="60000" endA="900" endPos="58000" dir="5400000" sy="-100000" algn="bl" rotWithShape="0"/>
              </a:effectLst>
              <a:latin typeface="Sitka Small Semibold" pitchFamily="2" charset="0"/>
            </a:rPr>
            <a:t>5) </a:t>
          </a:r>
          <a:r>
            <a:rPr lang="en-IN" sz="1700" b="1" baseline="0">
              <a:solidFill>
                <a:srgbClr val="FFC000"/>
              </a:solidFill>
              <a:effectLst>
                <a:reflection blurRad="6350" stA="60000" endA="900" endPos="58000" dir="5400000" sy="-100000" algn="bl" rotWithShape="0"/>
              </a:effectLst>
              <a:latin typeface="Sitka Small Semibold" pitchFamily="2" charset="0"/>
            </a:rPr>
            <a:t>Uri Gagarin has first crew to visit in space.</a:t>
          </a:r>
          <a:br>
            <a:rPr lang="en-IN" sz="1700" b="1" baseline="0">
              <a:solidFill>
                <a:srgbClr val="FFC000"/>
              </a:solidFill>
              <a:effectLst>
                <a:reflection blurRad="6350" stA="60000" endA="900" endPos="58000" dir="5400000" sy="-100000" algn="bl" rotWithShape="0"/>
              </a:effectLst>
              <a:latin typeface="Sitka Small Semibold" pitchFamily="2" charset="0"/>
            </a:rPr>
          </a:br>
          <a:r>
            <a:rPr lang="en-IN" sz="1700" b="1" baseline="0">
              <a:solidFill>
                <a:srgbClr val="FF0000"/>
              </a:solidFill>
              <a:effectLst>
                <a:reflection blurRad="6350" stA="60000" endA="900" endPos="58000" dir="5400000" sy="-100000" algn="bl" rotWithShape="0"/>
              </a:effectLst>
              <a:latin typeface="Sitka Small Semibold" pitchFamily="2" charset="0"/>
            </a:rPr>
            <a:t>6) </a:t>
          </a:r>
          <a:r>
            <a:rPr lang="en-IN" sz="1700" b="1" baseline="0">
              <a:solidFill>
                <a:srgbClr val="FFC000"/>
              </a:solidFill>
              <a:effectLst>
                <a:reflection blurRad="6350" stA="60000" endA="900" endPos="58000" dir="5400000" sy="-100000" algn="bl" rotWithShape="0"/>
              </a:effectLst>
              <a:latin typeface="Sitka Small Semibold" pitchFamily="2" charset="0"/>
            </a:rPr>
            <a:t>Gennady Padalka Has longest living astronaut in space=878.48 Days.</a:t>
          </a:r>
          <a:br>
            <a:rPr lang="en-IN" sz="1700" b="1" baseline="0">
              <a:solidFill>
                <a:srgbClr val="FFC000"/>
              </a:solidFill>
              <a:effectLst>
                <a:reflection blurRad="6350" stA="60000" endA="900" endPos="58000" dir="5400000" sy="-100000" algn="bl" rotWithShape="0"/>
              </a:effectLst>
              <a:latin typeface="Sitka Small Semibold" pitchFamily="2" charset="0"/>
            </a:rPr>
          </a:br>
          <a:r>
            <a:rPr lang="en-IN" sz="1700" b="1" baseline="0">
              <a:solidFill>
                <a:srgbClr val="FF0000"/>
              </a:solidFill>
              <a:effectLst>
                <a:reflection blurRad="6350" stA="60000" endA="900" endPos="58000" dir="5400000" sy="-100000" algn="bl" rotWithShape="0"/>
              </a:effectLst>
              <a:latin typeface="Sitka Small Semibold" pitchFamily="2" charset="0"/>
            </a:rPr>
            <a:t>7) </a:t>
          </a:r>
          <a:r>
            <a:rPr lang="en-IN" sz="1700" b="1" baseline="0">
              <a:solidFill>
                <a:srgbClr val="FFC000"/>
              </a:solidFill>
              <a:effectLst>
                <a:reflection blurRad="6350" stA="60000" endA="900" endPos="58000" dir="5400000" sy="-100000" algn="bl" rotWithShape="0"/>
              </a:effectLst>
              <a:latin typeface="Sitka Small Semibold" pitchFamily="2" charset="0"/>
            </a:rPr>
            <a:t>US has sends the most of female astronauts in space=49 Female.</a:t>
          </a:r>
          <a:br>
            <a:rPr lang="en-IN" sz="1700" b="1" baseline="0">
              <a:solidFill>
                <a:srgbClr val="FFC000"/>
              </a:solidFill>
              <a:effectLst>
                <a:reflection blurRad="6350" stA="60000" endA="900" endPos="58000" dir="5400000" sy="-100000" algn="bl" rotWithShape="0"/>
              </a:effectLst>
              <a:latin typeface="Sitka Small Semibold" pitchFamily="2" charset="0"/>
            </a:rPr>
          </a:br>
          <a:r>
            <a:rPr lang="en-IN" sz="1700" b="1" baseline="0">
              <a:solidFill>
                <a:srgbClr val="FF0000"/>
              </a:solidFill>
              <a:effectLst>
                <a:reflection blurRad="6350" stA="60000" endA="900" endPos="58000" dir="5400000" sy="-100000" algn="bl" rotWithShape="0"/>
              </a:effectLst>
              <a:latin typeface="Sitka Small Semibold" pitchFamily="2" charset="0"/>
            </a:rPr>
            <a:t>8) </a:t>
          </a:r>
          <a:r>
            <a:rPr lang="en-IN" sz="1700" b="1" baseline="0">
              <a:solidFill>
                <a:srgbClr val="FFC000"/>
              </a:solidFill>
              <a:effectLst>
                <a:reflection blurRad="6350" stA="60000" endA="900" endPos="58000" dir="5400000" sy="-100000" algn="bl" rotWithShape="0"/>
              </a:effectLst>
              <a:latin typeface="Sitka Small Semibold" pitchFamily="2" charset="0"/>
            </a:rPr>
            <a:t>In 1985 most of the visit in earth distination=9 times.</a:t>
          </a:r>
          <a:br>
            <a:rPr lang="en-IN" sz="1700" b="1" baseline="0">
              <a:solidFill>
                <a:srgbClr val="FFC000"/>
              </a:solidFill>
              <a:effectLst>
                <a:reflection blurRad="6350" stA="60000" endA="900" endPos="58000" dir="5400000" sy="-100000" algn="bl" rotWithShape="0"/>
              </a:effectLst>
              <a:latin typeface="Sitka Small Semibold" pitchFamily="2" charset="0"/>
            </a:rPr>
          </a:br>
          <a:r>
            <a:rPr lang="en-IN" sz="1700" b="1" baseline="0">
              <a:solidFill>
                <a:srgbClr val="FF0000"/>
              </a:solidFill>
              <a:effectLst>
                <a:reflection blurRad="6350" stA="60000" endA="900" endPos="58000" dir="5400000" sy="-100000" algn="bl" rotWithShape="0"/>
              </a:effectLst>
              <a:latin typeface="Sitka Small Semibold" pitchFamily="2" charset="0"/>
            </a:rPr>
            <a:t>9) </a:t>
          </a:r>
          <a:r>
            <a:rPr lang="en-IN" sz="1700" b="1" baseline="0">
              <a:solidFill>
                <a:srgbClr val="FFC000"/>
              </a:solidFill>
              <a:effectLst>
                <a:reflection blurRad="6350" stA="60000" endA="900" endPos="58000" dir="5400000" sy="-100000" algn="bl" rotWithShape="0"/>
              </a:effectLst>
              <a:latin typeface="Sitka Small Semibold" pitchFamily="2" charset="0"/>
            </a:rPr>
            <a:t>422 crews (group) are  the highest number of visit in ISS space station.</a:t>
          </a:r>
          <a:br>
            <a:rPr lang="en-IN" sz="1700" b="1" baseline="0">
              <a:solidFill>
                <a:srgbClr val="FFC000"/>
              </a:solidFill>
              <a:effectLst>
                <a:reflection blurRad="6350" stA="60000" endA="900" endPos="58000" dir="5400000" sy="-100000" algn="bl" rotWithShape="0"/>
              </a:effectLst>
              <a:latin typeface="Sitka Small Semibold" pitchFamily="2" charset="0"/>
            </a:rPr>
          </a:br>
          <a:r>
            <a:rPr lang="en-IN" sz="1700" b="1" baseline="0">
              <a:solidFill>
                <a:srgbClr val="FF0000"/>
              </a:solidFill>
              <a:effectLst>
                <a:reflection blurRad="6350" stA="60000" endA="900" endPos="58000" dir="5400000" sy="-100000" algn="bl" rotWithShape="0"/>
              </a:effectLst>
              <a:latin typeface="Sitka Small Semibold" pitchFamily="2" charset="0"/>
            </a:rPr>
            <a:t>10) </a:t>
          </a:r>
          <a:r>
            <a:rPr lang="en-IN" sz="1700" b="1" baseline="0">
              <a:solidFill>
                <a:srgbClr val="FFC000"/>
              </a:solidFill>
              <a:effectLst>
                <a:reflection blurRad="6350" stA="60000" endA="900" endPos="58000" dir="5400000" sy="-100000" algn="bl" rotWithShape="0"/>
              </a:effectLst>
              <a:latin typeface="Sitka Small Semibold" pitchFamily="2" charset="0"/>
            </a:rPr>
            <a:t>Vehicle Soyuz-2.1a is only one active in space.</a:t>
          </a:r>
          <a:br>
            <a:rPr lang="en-IN" sz="1700" b="1" baseline="0">
              <a:solidFill>
                <a:srgbClr val="FFC000"/>
              </a:solidFill>
              <a:effectLst>
                <a:reflection blurRad="6350" stA="60000" endA="900" endPos="58000" dir="5400000" sy="-100000" algn="bl" rotWithShape="0"/>
              </a:effectLst>
              <a:latin typeface="Sitka Small Semibold" pitchFamily="2" charset="0"/>
            </a:rPr>
          </a:br>
          <a:r>
            <a:rPr lang="en-IN" sz="1700" b="1" baseline="0">
              <a:solidFill>
                <a:srgbClr val="FF0000"/>
              </a:solidFill>
              <a:effectLst>
                <a:reflection blurRad="6350" stA="60000" endA="900" endPos="58000" dir="5400000" sy="-100000" algn="bl" rotWithShape="0"/>
              </a:effectLst>
              <a:latin typeface="Sitka Small Semibold" pitchFamily="2" charset="0"/>
            </a:rPr>
            <a:t>11) </a:t>
          </a:r>
          <a:r>
            <a:rPr lang="en-IN" sz="1700" b="1" baseline="0">
              <a:solidFill>
                <a:srgbClr val="FFC000"/>
              </a:solidFill>
              <a:effectLst>
                <a:reflection blurRad="6350" stA="60000" endA="900" endPos="58000" dir="5400000" sy="-100000" algn="bl" rotWithShape="0"/>
              </a:effectLst>
              <a:latin typeface="Sitka Small Semibold" pitchFamily="2" charset="0"/>
            </a:rPr>
            <a:t>Russia Has the Highest Rate of Successful Space Flights Are launched in space= </a:t>
          </a:r>
          <a:r>
            <a:rPr lang="en-IN" sz="1700" b="1" u="sng" baseline="0">
              <a:solidFill>
                <a:srgbClr val="FFC000"/>
              </a:solidFill>
              <a:effectLst>
                <a:reflection blurRad="6350" stA="60000" endA="900" endPos="58000" dir="5400000" sy="-100000" algn="bl" rotWithShape="0"/>
              </a:effectLst>
              <a:latin typeface="Sitka Small Semibold" pitchFamily="2" charset="0"/>
            </a:rPr>
            <a:t>94%.</a:t>
          </a:r>
          <a:br>
            <a:rPr lang="en-IN" sz="1700" b="1" u="sng" baseline="0">
              <a:solidFill>
                <a:srgbClr val="FFC000"/>
              </a:solidFill>
              <a:effectLst>
                <a:reflection blurRad="6350" stA="60000" endA="900" endPos="58000" dir="5400000" sy="-100000" algn="bl" rotWithShape="0"/>
              </a:effectLst>
              <a:latin typeface="Sitka Small Semibold" pitchFamily="2" charset="0"/>
            </a:rPr>
          </a:br>
          <a:r>
            <a:rPr lang="en-IN" sz="1700" b="1" u="none" baseline="0">
              <a:solidFill>
                <a:srgbClr val="FF0000"/>
              </a:solidFill>
              <a:effectLst>
                <a:reflection blurRad="6350" stA="60000" endA="900" endPos="58000" dir="5400000" sy="-100000" algn="bl" rotWithShape="0"/>
              </a:effectLst>
              <a:latin typeface="Sitka Small Semibold" pitchFamily="2" charset="0"/>
            </a:rPr>
            <a:t>12) </a:t>
          </a:r>
          <a:r>
            <a:rPr lang="en-IN" sz="1700" b="1" u="none" baseline="0">
              <a:solidFill>
                <a:srgbClr val="FFC000"/>
              </a:solidFill>
              <a:effectLst>
                <a:reflection blurRad="6350" stA="60000" endA="900" endPos="58000" dir="5400000" sy="-100000" algn="bl" rotWithShape="0"/>
              </a:effectLst>
              <a:latin typeface="Sitka Small Semibold" pitchFamily="2" charset="0"/>
            </a:rPr>
            <a:t>total male astronauts rate in space travel=89%.</a:t>
          </a:r>
          <a:br>
            <a:rPr lang="en-IN" sz="1700" b="1" u="none" baseline="0">
              <a:solidFill>
                <a:srgbClr val="FFC000"/>
              </a:solidFill>
              <a:effectLst>
                <a:reflection blurRad="6350" stA="60000" endA="900" endPos="58000" dir="5400000" sy="-100000" algn="bl" rotWithShape="0"/>
              </a:effectLst>
              <a:latin typeface="Sitka Small Semibold" pitchFamily="2" charset="0"/>
            </a:rPr>
          </a:br>
          <a:r>
            <a:rPr lang="en-IN" sz="1700" b="1" baseline="0">
              <a:solidFill>
                <a:srgbClr val="FF0000"/>
              </a:solidFill>
              <a:effectLst/>
              <a:latin typeface="Sitka Small Semibold" pitchFamily="2" charset="0"/>
              <a:ea typeface="+mn-ea"/>
              <a:cs typeface="+mn-cs"/>
            </a:rPr>
            <a:t>13)</a:t>
          </a:r>
          <a:r>
            <a:rPr lang="en-IN" sz="1700" b="1" baseline="0">
              <a:solidFill>
                <a:srgbClr val="FFC000"/>
              </a:solidFill>
              <a:effectLst/>
              <a:latin typeface="Sitka Small Semibold" pitchFamily="2" charset="0"/>
              <a:ea typeface="+mn-ea"/>
              <a:cs typeface="+mn-cs"/>
            </a:rPr>
            <a:t>17 common vehicles are used for  space travel.324 times vehicles are successfully returned and 4 Times are failed to return.</a:t>
          </a:r>
          <a:endParaRPr lang="en-IN" sz="1700" b="1">
            <a:solidFill>
              <a:srgbClr val="FFC000"/>
            </a:solidFill>
            <a:effectLst/>
            <a:latin typeface="Sitka Small Semibold" pitchFamily="2" charset="0"/>
          </a:endParaRPr>
        </a:p>
      </xdr:txBody>
    </xdr:sp>
    <xdr:clientData/>
  </xdr:twoCellAnchor>
  <xdr:twoCellAnchor>
    <xdr:from>
      <xdr:col>11</xdr:col>
      <xdr:colOff>403860</xdr:colOff>
      <xdr:row>0</xdr:row>
      <xdr:rowOff>167640</xdr:rowOff>
    </xdr:from>
    <xdr:to>
      <xdr:col>23</xdr:col>
      <xdr:colOff>144780</xdr:colOff>
      <xdr:row>29</xdr:row>
      <xdr:rowOff>106680</xdr:rowOff>
    </xdr:to>
    <xdr:sp macro="" textlink="">
      <xdr:nvSpPr>
        <xdr:cNvPr id="24" name="Rectangle: Rounded Corners 23">
          <a:extLst>
            <a:ext uri="{FF2B5EF4-FFF2-40B4-BE49-F238E27FC236}">
              <a16:creationId xmlns:a16="http://schemas.microsoft.com/office/drawing/2014/main" id="{52FE42DF-9CDE-4E00-8293-D731B9A9CCBA}"/>
            </a:ext>
          </a:extLst>
        </xdr:cNvPr>
        <xdr:cNvSpPr/>
      </xdr:nvSpPr>
      <xdr:spPr>
        <a:xfrm>
          <a:off x="7109460" y="167640"/>
          <a:ext cx="7056120" cy="5242560"/>
        </a:xfrm>
        <a:prstGeom prst="roundRect">
          <a:avLst>
            <a:gd name="adj" fmla="val 5911"/>
          </a:avLst>
        </a:prstGeom>
        <a:noFill/>
        <a:ln w="31750">
          <a:gradFill>
            <a:gsLst>
              <a:gs pos="17000">
                <a:srgbClr val="FFC000"/>
              </a:gs>
              <a:gs pos="74000">
                <a:srgbClr val="FFFF00"/>
              </a:gs>
              <a:gs pos="83000">
                <a:srgbClr val="00B0F0"/>
              </a:gs>
              <a:gs pos="100000">
                <a:srgbClr val="FF0000"/>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563880</xdr:colOff>
      <xdr:row>0</xdr:row>
      <xdr:rowOff>7620</xdr:rowOff>
    </xdr:from>
    <xdr:to>
      <xdr:col>11</xdr:col>
      <xdr:colOff>304800</xdr:colOff>
      <xdr:row>4</xdr:row>
      <xdr:rowOff>45720</xdr:rowOff>
    </xdr:to>
    <xdr:sp macro="" textlink="">
      <xdr:nvSpPr>
        <xdr:cNvPr id="25" name="TextBox 24">
          <a:extLst>
            <a:ext uri="{FF2B5EF4-FFF2-40B4-BE49-F238E27FC236}">
              <a16:creationId xmlns:a16="http://schemas.microsoft.com/office/drawing/2014/main" id="{CC40E136-4B3A-4963-953C-59FCDD8D24D4}"/>
            </a:ext>
          </a:extLst>
        </xdr:cNvPr>
        <xdr:cNvSpPr txBox="1"/>
      </xdr:nvSpPr>
      <xdr:spPr>
        <a:xfrm>
          <a:off x="4831080" y="7620"/>
          <a:ext cx="2179320" cy="76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500">
              <a:ln>
                <a:solidFill>
                  <a:srgbClr val="FF00FF"/>
                </a:solidFill>
              </a:ln>
              <a:solidFill>
                <a:srgbClr val="00B0F0"/>
              </a:solidFill>
              <a:effectLst>
                <a:reflection blurRad="6350" stA="55000" endA="50" endPos="85000" dir="5400000" sy="-100000" algn="bl" rotWithShape="0"/>
              </a:effectLst>
            </a:rPr>
            <a:t>INSIGHTS:-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699.959451388888" backgroundQuery="1" createdVersion="7" refreshedVersion="7" minRefreshableVersion="3" recordCount="0" supportSubquery="1" supportAdvancedDrill="1" xr:uid="{65B36D82-6CF7-4744-8628-2140DC63D634}">
  <cacheSource type="external" connectionId="6"/>
  <cacheFields count="2">
    <cacheField name="[Measures].[Count of Crew Name]" caption="Count of Crew Name" numFmtId="0" hierarchy="61" level="32767"/>
    <cacheField name="[SpaceTravelers].[Gender].[Gender]" caption="Gender" numFmtId="0" hierarchy="29" level="1">
      <sharedItems count="2">
        <s v="Female"/>
        <s v="Male"/>
      </sharedItems>
    </cacheField>
  </cacheFields>
  <cacheHierarchies count="74">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2"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2" memberValueDatatype="130" unbalanced="0">
      <fieldsUsage count="2">
        <fieldUsage x="-1"/>
        <fieldUsage x="1"/>
      </fieldsUsage>
    </cacheHierarchy>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ies>
  <kpis count="0"/>
  <dimensions count="6">
    <dimension name="CrewedMissions" uniqueName="[CrewedMissions]" caption="CrewedMissions"/>
    <dimension name="Distination index" uniqueName="[Distination index]" caption="Distination index"/>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s>
  <measureGroups count="5">
    <measureGroup name="CrewedMissions" caption="CrewedMissions"/>
    <measureGroup name="Distination index" caption="Distination index"/>
    <measureGroup name="Missions" caption="Missions"/>
    <measureGroup name="SpaceTravelers" caption="SpaceTravelers"/>
    <measureGroup name="SpaceVehicles" caption="SpaceVehicles"/>
  </measureGroups>
  <maps count="8">
    <map measureGroup="0" dimension="0"/>
    <map measureGroup="0" dimension="1"/>
    <map measureGroup="1" dimension="1"/>
    <map measureGroup="2" dimension="1"/>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994.670130555554" backgroundQuery="1" createdVersion="7" refreshedVersion="8" minRefreshableVersion="3" recordCount="0" supportSubquery="1" supportAdvancedDrill="1" xr:uid="{AF60E9E8-F579-4682-B301-935FA71B1E71}">
  <cacheSource type="external" connectionId="6"/>
  <cacheFields count="3">
    <cacheField name="[SpaceTravelers].[Country].[Country]" caption="Country" numFmtId="0" hierarchy="30" level="1">
      <sharedItems count="1">
        <s v="United States"/>
      </sharedItems>
    </cacheField>
    <cacheField name="[SpaceTravelers].[Gender].[Gender]" caption="Gender" numFmtId="0" hierarchy="29" level="1">
      <sharedItems count="2">
        <s v="Female"/>
        <s v="Male"/>
      </sharedItems>
    </cacheField>
    <cacheField name="[Measures].[Count of Gender]" caption="Count of Gender" numFmtId="0" hierarchy="60" level="32767"/>
  </cacheFields>
  <cacheHierarchies count="74">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2" memberValueDatatype="130" unbalanced="0">
      <fieldsUsage count="2">
        <fieldUsage x="-1"/>
        <fieldUsage x="1"/>
      </fieldsUsage>
    </cacheHierarchy>
    <cacheHierarchy uniqueName="[SpaceTravelers].[Country]" caption="Country" attribute="1" defaultMemberUniqueName="[SpaceTravelers].[Country].[All]" allUniqueName="[SpaceTravelers].[Country].[All]" dimensionUniqueName="[SpaceTravelers]" displayFolder="" count="2" memberValueDatatype="130" unbalanced="0">
      <fieldsUsage count="2">
        <fieldUsage x="-1"/>
        <fieldUsage x="0"/>
      </fieldsUsage>
    </cacheHierarchy>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ies>
  <kpis count="0"/>
  <dimensions count="6">
    <dimension name="CrewedMissions" uniqueName="[CrewedMissions]" caption="CrewedMissions"/>
    <dimension name="Distination index" uniqueName="[Distination index]" caption="Distination index"/>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s>
  <measureGroups count="5">
    <measureGroup name="CrewedMissions" caption="CrewedMissions"/>
    <measureGroup name="Distination index" caption="Distination index"/>
    <measureGroup name="Missions" caption="Missions"/>
    <measureGroup name="SpaceTravelers" caption="SpaceTravelers"/>
    <measureGroup name="SpaceVehicles" caption="SpaceVehicles"/>
  </measureGroups>
  <maps count="8">
    <map measureGroup="0" dimension="0"/>
    <map measureGroup="0" dimension="1"/>
    <map measureGroup="1" dimension="1"/>
    <map measureGroup="2" dimension="1"/>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994.67169988426" backgroundQuery="1" createdVersion="7" refreshedVersion="8" minRefreshableVersion="3" recordCount="0" supportSubquery="1" supportAdvancedDrill="1" xr:uid="{12ACCE1E-FA8B-4463-A55C-F4E233F6E4DE}">
  <cacheSource type="external" connectionId="6"/>
  <cacheFields count="3">
    <cacheField name="[SpaceVehicles].[Country].[Country]" caption="Country" numFmtId="0" hierarchy="35" level="1">
      <sharedItems count="15">
        <s v="Brazil"/>
        <s v="China"/>
        <s v="Europe"/>
        <s v="France"/>
        <s v="India"/>
        <s v="Iran"/>
        <s v="Israel"/>
        <s v="Japan"/>
        <s v="New Zealand"/>
        <s v="North Korea"/>
        <s v="Russia"/>
        <s v="South Korea"/>
        <s v="Ukraine"/>
        <s v="United Kingdom"/>
        <s v="United States"/>
      </sharedItems>
    </cacheField>
    <cacheField name="[Measures].[Sum of Successful flights]" caption="Sum of Successful flights" numFmtId="0" hierarchy="69" level="32767"/>
    <cacheField name="[Measures].[Sum of Total flights]" caption="Sum of Total flights" numFmtId="0" hierarchy="66" level="32767"/>
  </cacheFields>
  <cacheHierarchies count="74">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2" memberValueDatatype="130" unbalanced="0">
      <fieldsUsage count="2">
        <fieldUsage x="-1"/>
        <fieldUsage x="0"/>
      </fieldsUsage>
    </cacheHierarchy>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ies>
  <kpis count="0"/>
  <dimensions count="6">
    <dimension name="CrewedMissions" uniqueName="[CrewedMissions]" caption="CrewedMissions"/>
    <dimension name="Distination index" uniqueName="[Distination index]" caption="Distination index"/>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s>
  <measureGroups count="5">
    <measureGroup name="CrewedMissions" caption="CrewedMissions"/>
    <measureGroup name="Distination index" caption="Distination index"/>
    <measureGroup name="Missions" caption="Missions"/>
    <measureGroup name="SpaceTravelers" caption="SpaceTravelers"/>
    <measureGroup name="SpaceVehicles" caption="SpaceVehicles"/>
  </measureGroups>
  <maps count="8">
    <map measureGroup="0" dimension="0"/>
    <map measureGroup="0" dimension="1"/>
    <map measureGroup="1" dimension="1"/>
    <map measureGroup="2" dimension="1"/>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994.671704745371" backgroundQuery="1" createdVersion="7" refreshedVersion="8" minRefreshableVersion="3" recordCount="0" supportSubquery="1" supportAdvancedDrill="1" xr:uid="{7BB9BA96-D595-470E-BB08-C51C747FF7E4}">
  <cacheSource type="external" connectionId="6"/>
  <cacheFields count="2">
    <cacheField name="[SpaceVehicles].[Country].[Country]" caption="Country" numFmtId="0" hierarchy="35" level="1">
      <sharedItems count="15">
        <s v="Brazil"/>
        <s v="China"/>
        <s v="Europe"/>
        <s v="France"/>
        <s v="India"/>
        <s v="Iran"/>
        <s v="Israel"/>
        <s v="Japan"/>
        <s v="New Zealand"/>
        <s v="North Korea"/>
        <s v="Russia"/>
        <s v="South Korea"/>
        <s v="Ukraine"/>
        <s v="United Kingdom"/>
        <s v="United States"/>
      </sharedItems>
    </cacheField>
    <cacheField name="[Measures].[Count of Rocket]" caption="Count of Rocket" numFmtId="0" hierarchy="65" level="32767"/>
  </cacheFields>
  <cacheHierarchies count="74">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2" memberValueDatatype="130" unbalanced="0">
      <fieldsUsage count="2">
        <fieldUsage x="-1"/>
        <fieldUsage x="0"/>
      </fieldsUsage>
    </cacheHierarchy>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ies>
  <kpis count="0"/>
  <dimensions count="6">
    <dimension name="CrewedMissions" uniqueName="[CrewedMissions]" caption="CrewedMissions"/>
    <dimension name="Distination index" uniqueName="[Distination index]" caption="Distination index"/>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s>
  <measureGroups count="5">
    <measureGroup name="CrewedMissions" caption="CrewedMissions"/>
    <measureGroup name="Distination index" caption="Distination index"/>
    <measureGroup name="Missions" caption="Missions"/>
    <measureGroup name="SpaceTravelers" caption="SpaceTravelers"/>
    <measureGroup name="SpaceVehicles" caption="SpaceVehicles"/>
  </measureGroups>
  <maps count="8">
    <map measureGroup="0" dimension="0"/>
    <map measureGroup="0" dimension="1"/>
    <map measureGroup="1" dimension="1"/>
    <map measureGroup="2" dimension="1"/>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994.671709374998" backgroundQuery="1" createdVersion="7" refreshedVersion="8" minRefreshableVersion="3" recordCount="0" supportSubquery="1" supportAdvancedDrill="1" xr:uid="{8086C8D0-469C-40F0-945E-7FC48350C7C3}">
  <cacheSource type="external" connectionId="6"/>
  <cacheFields count="3">
    <cacheField name="[SpaceVehicles].[Class].[Class]" caption="Class" numFmtId="0" hierarchy="45" level="1">
      <sharedItems count="4">
        <s v="HLV"/>
        <s v="MLV"/>
        <s v="SHLV"/>
        <s v="SLV"/>
      </sharedItems>
    </cacheField>
    <cacheField name="[Measures].[Sum of Total flights]" caption="Sum of Total flights" numFmtId="0" hierarchy="66" level="32767"/>
    <cacheField name="[SpaceVehicles].[Country].[Country]" caption="Country" numFmtId="0" hierarchy="35" level="1">
      <sharedItems containsSemiMixedTypes="0" containsNonDate="0" containsString="0"/>
    </cacheField>
  </cacheFields>
  <cacheHierarchies count="74">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2" memberValueDatatype="130" unbalanced="0">
      <fieldsUsage count="2">
        <fieldUsage x="-1"/>
        <fieldUsage x="2"/>
      </fieldsUsage>
    </cacheHierarchy>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2" memberValueDatatype="130" unbalanced="0">
      <fieldsUsage count="2">
        <fieldUsage x="-1"/>
        <fieldUsage x="0"/>
      </fieldsUsage>
    </cacheHierarchy>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ies>
  <kpis count="0"/>
  <dimensions count="6">
    <dimension name="CrewedMissions" uniqueName="[CrewedMissions]" caption="CrewedMissions"/>
    <dimension name="Distination index" uniqueName="[Distination index]" caption="Distination index"/>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s>
  <measureGroups count="5">
    <measureGroup name="CrewedMissions" caption="CrewedMissions"/>
    <measureGroup name="Distination index" caption="Distination index"/>
    <measureGroup name="Missions" caption="Missions"/>
    <measureGroup name="SpaceTravelers" caption="SpaceTravelers"/>
    <measureGroup name="SpaceVehicles" caption="SpaceVehicles"/>
  </measureGroups>
  <maps count="8">
    <map measureGroup="0" dimension="0"/>
    <map measureGroup="0" dimension="1"/>
    <map measureGroup="1" dimension="1"/>
    <map measureGroup="2" dimension="1"/>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699.871315972225" backgroundQuery="1" createdVersion="3" refreshedVersion="7" minRefreshableVersion="3" recordCount="0" supportSubquery="1" supportAdvancedDrill="1" xr:uid="{C863B31B-1CE1-4BDD-BC33-D8966FEE46D8}">
  <cacheSource type="external" connectionId="6">
    <extLst>
      <ext xmlns:x14="http://schemas.microsoft.com/office/spreadsheetml/2009/9/main" uri="{F057638F-6D5F-4e77-A914-E7F072B9BCA8}">
        <x14:sourceConnection name="ThisWorkbookDataModel"/>
      </ext>
    </extLst>
  </cacheSource>
  <cacheFields count="0"/>
  <cacheHierarchies count="73">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2"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ies>
  <kpis count="0"/>
  <dimensions count="6">
    <dimension name="CrewedMissions" uniqueName="[CrewedMissions]" caption="CrewedMissions"/>
    <dimension name="Distination index" uniqueName="[Distination index]" caption="Distination index"/>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s>
  <measureGroups count="5">
    <measureGroup name="CrewedMissions" caption="CrewedMissions"/>
    <measureGroup name="Distination index" caption="Distination index"/>
    <measureGroup name="Missions" caption="Missions"/>
    <measureGroup name="SpaceTravelers" caption="SpaceTravelers"/>
    <measureGroup name="SpaceVehicles" caption="SpaceVehicles"/>
  </measureGroups>
  <maps count="8">
    <map measureGroup="0" dimension="0"/>
    <map measureGroup="0" dimension="1"/>
    <map measureGroup="1" dimension="1"/>
    <map measureGroup="2" dimension="1"/>
    <map measureGroup="2" dimension="3"/>
    <map measureGroup="2" dimension="4"/>
    <map measureGroup="3" dimension="4"/>
    <map measureGroup="4" dimension="5"/>
  </maps>
  <extLst>
    <ext xmlns:x14="http://schemas.microsoft.com/office/spreadsheetml/2009/9/main" uri="{725AE2AE-9491-48be-B2B4-4EB974FC3084}">
      <x14:pivotCacheDefinition slicerData="1" pivotCacheId="1773845952"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699.871318171296" backgroundQuery="1" createdVersion="3" refreshedVersion="7" minRefreshableVersion="3" recordCount="0" supportSubquery="1" supportAdvancedDrill="1" xr:uid="{6D13CD73-8A8E-4F5C-9ECF-859CCDBF0A96}">
  <cacheSource type="external" connectionId="6">
    <extLst>
      <ext xmlns:x14="http://schemas.microsoft.com/office/spreadsheetml/2009/9/main" uri="{F057638F-6D5F-4e77-A914-E7F072B9BCA8}">
        <x14:sourceConnection name="ThisWorkbookDataModel"/>
      </ext>
    </extLst>
  </cacheSource>
  <cacheFields count="0"/>
  <cacheHierarchies count="73">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ies>
  <kpis count="0"/>
  <dimensions count="6">
    <dimension name="CrewedMissions" uniqueName="[CrewedMissions]" caption="CrewedMissions"/>
    <dimension name="Distination index" uniqueName="[Distination index]" caption="Distination index"/>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s>
  <measureGroups count="5">
    <measureGroup name="CrewedMissions" caption="CrewedMissions"/>
    <measureGroup name="Distination index" caption="Distination index"/>
    <measureGroup name="Missions" caption="Missions"/>
    <measureGroup name="SpaceTravelers" caption="SpaceTravelers"/>
    <measureGroup name="SpaceVehicles" caption="SpaceVehicles"/>
  </measureGroups>
  <maps count="8">
    <map measureGroup="0" dimension="0"/>
    <map measureGroup="0" dimension="1"/>
    <map measureGroup="1" dimension="1"/>
    <map measureGroup="2" dimension="1"/>
    <map measureGroup="2" dimension="3"/>
    <map measureGroup="2" dimension="4"/>
    <map measureGroup="3" dimension="4"/>
    <map measureGroup="4" dimension="5"/>
  </maps>
  <extLst>
    <ext xmlns:x14="http://schemas.microsoft.com/office/spreadsheetml/2009/9/main" uri="{725AE2AE-9491-48be-B2B4-4EB974FC3084}">
      <x14:pivotCacheDefinition slicerData="1" pivotCacheId="322558330"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699.872370370373" backgroundQuery="1" createdVersion="3" refreshedVersion="7" minRefreshableVersion="3" recordCount="0" supportSubquery="1" supportAdvancedDrill="1" xr:uid="{B2826B4B-935D-4167-9E49-E2231F0F66BE}">
  <cacheSource type="external" connectionId="6">
    <extLst>
      <ext xmlns:x14="http://schemas.microsoft.com/office/spreadsheetml/2009/9/main" uri="{F057638F-6D5F-4e77-A914-E7F072B9BCA8}">
        <x14:sourceConnection name="ThisWorkbookDataModel"/>
      </ext>
    </extLst>
  </cacheSource>
  <cacheFields count="0"/>
  <cacheHierarchies count="73">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ies>
  <kpis count="0"/>
  <dimensions count="6">
    <dimension name="CrewedMissions" uniqueName="[CrewedMissions]" caption="CrewedMissions"/>
    <dimension name="Distination index" uniqueName="[Distination index]" caption="Distination index"/>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s>
  <measureGroups count="5">
    <measureGroup name="CrewedMissions" caption="CrewedMissions"/>
    <measureGroup name="Distination index" caption="Distination index"/>
    <measureGroup name="Missions" caption="Missions"/>
    <measureGroup name="SpaceTravelers" caption="SpaceTravelers"/>
    <measureGroup name="SpaceVehicles" caption="SpaceVehicles"/>
  </measureGroups>
  <maps count="8">
    <map measureGroup="0" dimension="0"/>
    <map measureGroup="0" dimension="1"/>
    <map measureGroup="1" dimension="1"/>
    <map measureGroup="2" dimension="1"/>
    <map measureGroup="2" dimension="3"/>
    <map measureGroup="2" dimension="4"/>
    <map measureGroup="3" dimension="4"/>
    <map measureGroup="4" dimension="5"/>
  </maps>
  <extLst>
    <ext xmlns:x14="http://schemas.microsoft.com/office/spreadsheetml/2009/9/main" uri="{725AE2AE-9491-48be-B2B4-4EB974FC3084}">
      <x14:pivotCacheDefinition slicerData="1" pivotCacheId="1115679587"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699.944714120371" backgroundQuery="1" createdVersion="3" refreshedVersion="7" minRefreshableVersion="3" recordCount="0" supportSubquery="1" supportAdvancedDrill="1" xr:uid="{A2DA0285-E91E-4E3F-9355-52D700B4DD2E}">
  <cacheSource type="external" connectionId="6">
    <extLst>
      <ext xmlns:x14="http://schemas.microsoft.com/office/spreadsheetml/2009/9/main" uri="{F057638F-6D5F-4e77-A914-E7F072B9BCA8}">
        <x14:sourceConnection name="ThisWorkbookDataModel"/>
      </ext>
    </extLst>
  </cacheSource>
  <cacheFields count="0"/>
  <cacheHierarchies count="73">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2"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915067277"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699.944722916669" backgroundQuery="1" createdVersion="3" refreshedVersion="7" minRefreshableVersion="3" recordCount="0" supportSubquery="1" supportAdvancedDrill="1" xr:uid="{107C592B-1EA4-4AA9-B4BE-69BD77D5A702}">
  <cacheSource type="external" connectionId="6">
    <extLst>
      <ext xmlns:x14="http://schemas.microsoft.com/office/spreadsheetml/2009/9/main" uri="{F057638F-6D5F-4e77-A914-E7F072B9BCA8}">
        <x14:sourceConnection name="ThisWorkbookDataModel"/>
      </ext>
    </extLst>
  </cacheSource>
  <cacheFields count="0"/>
  <cacheHierarchies count="73">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2"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978802408"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699.950305208331" backgroundQuery="1" createdVersion="3" refreshedVersion="7" minRefreshableVersion="3" recordCount="0" supportSubquery="1" supportAdvancedDrill="1" xr:uid="{0B2235A0-F575-4213-92F3-8A9CAC12DEBB}">
  <cacheSource type="external" connectionId="6">
    <extLst>
      <ext xmlns:x14="http://schemas.microsoft.com/office/spreadsheetml/2009/9/main" uri="{F057638F-6D5F-4e77-A914-E7F072B9BCA8}">
        <x14:sourceConnection name="ThisWorkbookDataModel"/>
      </ext>
    </extLst>
  </cacheSource>
  <cacheFields count="0"/>
  <cacheHierarchies count="73">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2"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50350037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699.960653587965" backgroundQuery="1" createdVersion="7" refreshedVersion="7" minRefreshableVersion="3" recordCount="0" supportSubquery="1" supportAdvancedDrill="1" xr:uid="{5FCF60B6-E7F3-4CBF-BE51-E7FDB4739E96}">
  <cacheSource type="external" connectionId="6"/>
  <cacheFields count="1">
    <cacheField name="[Measures].[Sum of Duration (days)]" caption="Sum of Duration (days)" numFmtId="0" hierarchy="73" level="32767"/>
  </cacheFields>
  <cacheHierarchies count="74">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2"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y uniqueName="[Measures].[Sum of Duration (days)]" caption="Sum of Duration (days)" measure="1" displayFolder="" measureGroup="Missions" count="0" oneField="1" hidden="1">
      <fieldsUsage count="1">
        <fieldUsage x="0"/>
      </fieldsUsage>
      <extLst>
        <ext xmlns:x15="http://schemas.microsoft.com/office/spreadsheetml/2010/11/main" uri="{B97F6D7D-B522-45F9-BDA1-12C45D357490}">
          <x15:cacheHierarchy aggregatedColumn="19"/>
        </ext>
      </extLst>
    </cacheHierarchy>
  </cacheHierarchies>
  <kpis count="0"/>
  <dimensions count="6">
    <dimension name="CrewedMissions" uniqueName="[CrewedMissions]" caption="CrewedMissions"/>
    <dimension name="Distination index" uniqueName="[Distination index]" caption="Distination index"/>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s>
  <measureGroups count="5">
    <measureGroup name="CrewedMissions" caption="CrewedMissions"/>
    <measureGroup name="Distination index" caption="Distination index"/>
    <measureGroup name="Missions" caption="Missions"/>
    <measureGroup name="SpaceTravelers" caption="SpaceTravelers"/>
    <measureGroup name="SpaceVehicles" caption="SpaceVehicles"/>
  </measureGroups>
  <maps count="8">
    <map measureGroup="0" dimension="0"/>
    <map measureGroup="0" dimension="1"/>
    <map measureGroup="1" dimension="1"/>
    <map measureGroup="2" dimension="1"/>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700.548575810186" backgroundQuery="1" createdVersion="7" refreshedVersion="7" minRefreshableVersion="3" recordCount="0" supportSubquery="1" supportAdvancedDrill="1" xr:uid="{591EE7A9-A060-41AF-A507-48D629D1EDDE}">
  <cacheSource type="external" connectionId="6"/>
  <cacheFields count="2">
    <cacheField name="[Measures].[Count of Crew Name]" caption="Count of Crew Name" numFmtId="0" hierarchy="61" level="32767"/>
    <cacheField name="[SpaceTravelers].[Name].[Name]" caption="Name" numFmtId="0" hierarchy="28" level="1">
      <sharedItems count="569">
        <s v="Abdul Ahad Mohmand"/>
        <s v="Akihiko Hoshide"/>
        <s v="Alan Bean"/>
        <s v="Alan G. Poindexter"/>
        <s v="Alan Shepard"/>
        <s v="Albert Sacco"/>
        <s v="Aleksandr Balandin"/>
        <s v="Aleksandr Ivanchenkov"/>
        <s v="Aleksandr Laveykin"/>
        <s v="Aleksandr Lazutkin"/>
        <s v="Aleksandr Panayotov Aleksandrov"/>
        <s v="Aleksandr Pavlovich Aleksandrov"/>
        <s v="Aleksandr Poleshchuk"/>
        <s v="Aleksandr Samokutyayev"/>
        <s v="Aleksandr Serebrov"/>
        <s v="Aleksandr Skvortsov"/>
        <s v="Aleksandr Viktorenko"/>
        <s v="Aleksandr Volkov"/>
        <s v="Aleksei Gubarev"/>
        <s v="Aleksei Yeliseyev"/>
        <s v="Aleksey Ovchinin"/>
        <s v="Alexander Gerst"/>
        <s v="Alexander Misurkin"/>
        <s v="Alexei Leonov"/>
        <s v="Alexsandr Kaleri"/>
        <s v="Alfred Worden"/>
        <s v="Anatoli Berezovoy"/>
        <s v="Anatoli Ivanishin"/>
        <s v="Anatoli Levchenko"/>
        <s v="Anatoly Artsebarsky"/>
        <s v="Anatoly Filipchenko"/>
        <s v="Anatoly Solovyev"/>
        <s v="André Kuipers"/>
        <s v="Andreas Mogensen"/>
        <s v="Andrei Borisenko"/>
        <s v="Andrew J. Feustel"/>
        <s v="Andrew M. Allen"/>
        <s v="Andrew Morgan"/>
        <s v="Andrew Thomas"/>
        <s v="Andriyan Nikolayev"/>
        <s v="Anna Fisher"/>
        <s v="Anne McClain"/>
        <s v="Anousheh Ansari"/>
        <s v="Anthony W. England"/>
        <s v="Anton Shkaplerov"/>
        <s v="Arnaldo Tamayo Méndez"/>
        <s v="Aydyn Aimbetov"/>
        <s v="B. Alvin Drew"/>
        <s v="Barbara Morgan"/>
        <s v="Barry Wilmore"/>
        <s v="Bernard Harris"/>
        <s v="Bertalan Farkas"/>
        <s v="Bill Nelson"/>
        <s v="Bjarni Tryggvason"/>
        <s v="Bonnie J. Dunbar"/>
        <s v="Boris Morukov"/>
        <s v="Boris Volynov"/>
        <s v="Boris Yegorov"/>
        <s v="Brent W. Jett"/>
        <s v="Brewster Shaw"/>
        <s v="Brian Binnie"/>
        <s v="Brian Duffy"/>
        <s v="Bruce McCandless II"/>
        <s v="Bruce Melnick"/>
        <s v="Bryan O'Connor"/>
        <s v="Buzz Aldrin"/>
        <s v="Byron Lichtenberg"/>
        <s v="C. Gordon Fullerton"/>
        <s v="Carl E. Walz"/>
        <s v="Carl Meade"/>
        <s v="Carlos I. Noriega"/>
        <s v="Catherine Coleman"/>
        <s v="Charles Bolden"/>
        <s v="Charles Brady"/>
        <s v="Charles Camarda"/>
        <s v="Charles Duke"/>
        <s v="Charles Gemar"/>
        <s v="Charles Hobaugh"/>
        <s v="Charles L. Veach"/>
        <s v="Charles Precourt"/>
        <s v="Charles Simonyi"/>
        <s v="Charles Walker"/>
        <s v="Chen Dong"/>
        <s v="Chiaki Mukai"/>
        <s v="Chris Hadfield"/>
        <s v="Christa McAuliffe"/>
        <s v="Christer Fuglesang"/>
        <s v="Christina Koch"/>
        <s v="Christopher Ferguson"/>
        <s v="Christopher J. Cassidy"/>
        <s v="Claude Nicollier"/>
        <s v="Claudie Haigneré"/>
        <s v="Clayton Anderson"/>
        <s v="Curtis Brown"/>
        <s v="Dafydd Williams"/>
        <s v="Dale Gardner"/>
        <s v="Daniel Barry"/>
        <s v="Daniel Brandenstein"/>
        <s v="Daniel Burbank"/>
        <s v="Daniel Bursch"/>
        <s v="Daniel Tani"/>
        <s v="David Hilmers"/>
        <s v="David Leestma"/>
        <s v="David M. Brown"/>
        <s v="David M. Walker"/>
        <s v="David Saint-Jacques"/>
        <s v="David Scott"/>
        <s v="David Wolf"/>
        <s v="Dennis Tito"/>
        <s v="Dirk Frimout"/>
        <s v="Dmitri Kondratyev"/>
        <s v="Dominic A. Antonelli"/>
        <s v="Dominic Gorie"/>
        <s v="Don Lind"/>
        <s v="Donald McMonagle"/>
        <s v="Donald Peterson"/>
        <s v="Donald Pettit"/>
        <s v="Donald Slayton"/>
        <s v="Donald Thomas"/>
        <s v="Donald Williams"/>
        <s v="Donn F. Eisele"/>
        <s v="Dorothy Metcalf-Lindenburger"/>
        <s v="Douglas G. Hurley"/>
        <s v="Douglas H. Wheelock"/>
        <s v="Duane Carey"/>
        <s v="Dumitru Prunariu"/>
        <s v="Ed White"/>
        <s v="Edgar Mitchell"/>
        <s v="Edward Gibson"/>
        <s v="Edward Lu"/>
        <s v="Eileen Collins"/>
        <s v="Ellen Baker"/>
        <s v="Ellen Ochoa"/>
        <s v="Ellison Onizuka"/>
        <s v="Eric A. Boe"/>
        <s v="Ernst Messerschmid"/>
        <s v="Eugene H. Trinh"/>
        <s v="Evgeny Tarelkin"/>
        <s v="Fei Junlong"/>
        <s v="Francis Gaffney"/>
        <s v="Francis Scobee"/>
        <s v="Franco Malerba"/>
        <s v="Frank Borman"/>
        <s v="Frank Culbertson"/>
        <s v="Frank De Winne"/>
        <s v="Franklin Chang-Diaz"/>
        <s v="Franz Viehböck"/>
        <s v="Fred Haise"/>
        <s v="Frederick Gregory"/>
        <s v="Frederick Hauck"/>
        <s v="Frederick Sturckow"/>
        <s v="Frederick W. Leslie"/>
        <s v="Fyodor Yurchikhin"/>
        <s v="G. David Low"/>
        <s v="Garrett Reisman"/>
        <s v="Gary Payton"/>
        <s v="Gene Cernan"/>
        <s v="Gennadi Manakov"/>
        <s v="Gennadi Sarafanov"/>
        <s v="Gennadi Strekalov"/>
        <s v="Gennady Padalka"/>
        <s v="George D. Zamka"/>
        <s v="George Nelson"/>
        <s v="Georgi Beregovoi"/>
        <s v="Georgi Dobrovolski"/>
        <s v="Georgi Grechko"/>
        <s v="Georgi Ivanov"/>
        <s v="Georgy Shonin"/>
        <s v="Gerald Carr"/>
        <s v="Gerhard Thiele"/>
        <s v="Gherman Titov"/>
        <s v="Gordon Cooper"/>
        <s v="Gregory C. Johnson"/>
        <s v="Gregory Chamitoff"/>
        <s v="Gregory H. Johnson"/>
        <s v="Gregory Harbaugh"/>
        <s v="Gregory Jarvis"/>
        <s v="Gregory Linteris"/>
        <s v="Gregory Olsen"/>
        <s v="Gregory R. Wiseman"/>
        <s v="Guion Bluford"/>
        <s v="Guy Gardner"/>
        <s v="Guy Laliberté"/>
        <s v="Hans Schlegel"/>
        <s v="Harrison Schmitt"/>
        <s v="Hazza Al Mansouri"/>
        <s v="Heidemarie Stefanyshyn-Piper"/>
        <s v="Helen Sharman"/>
        <s v="Henry Hartsfield"/>
        <s v="Igor Volk"/>
        <s v="Ilan Ramon"/>
        <s v="Ivan Bella"/>
        <s v="Ivan Vagner"/>
        <s v="Jack D. Fischer"/>
        <s v="Jack Lousma"/>
        <s v="Jake Garn"/>
        <s v="James Adamson"/>
        <s v="James Bagian"/>
        <s v="James Buchli"/>
        <s v="James Dutton"/>
        <s v="James F. Reilly"/>
        <s v="James H. Newman"/>
        <s v="James Halsell"/>
        <s v="James Irwin"/>
        <s v="James M. Kelly"/>
        <s v="James McDivitt"/>
        <s v="James Pawelczyk"/>
        <s v="James S. Voss"/>
        <s v="James van Hoften"/>
        <s v="James Wetherbee"/>
        <s v="Janet L. Kavandi"/>
        <s v="Janice E. Voss"/>
        <s v="Jay Buckey"/>
        <s v="Jean-François Clervoy"/>
        <s v="Jean-Jacques Favier"/>
        <s v="Jean-Loup Chrétien"/>
        <s v="Jean-Pierre Haigneré"/>
        <s v="Jeffrey Ashby"/>
        <s v="Jeffrey Hoffman"/>
        <s v="Jeffrey Williams"/>
        <s v="Jerome Apt"/>
        <s v="Jerry L. Ross"/>
        <s v="Jerry Linenger"/>
        <s v="Jessica Meir"/>
        <s v="Jim Lovell"/>
        <s v="Jing Haipeng"/>
        <s v="Joan Higginbotham"/>
        <s v="Joe Edwards"/>
        <s v="John Blaha"/>
        <s v="John Casper"/>
        <s v="John Creighton"/>
        <s v="John D. Olivas"/>
        <s v="John Fabian"/>
        <s v="John Glenn"/>
        <s v="John Grunsfeld"/>
        <s v="John Herrington"/>
        <s v="John Lounge"/>
        <s v="John Phillips"/>
        <s v="John Swigert"/>
        <s v="John Young"/>
        <s v="John-David F. Bartoe"/>
        <s v="Jon McBride"/>
        <s v="José M. Hernández"/>
        <s v="Joseph A. Walker"/>
        <s v="Joseph H. Engle"/>
        <s v="Joseph Kerwin"/>
        <s v="Joseph M. Acaba"/>
        <s v="Joseph P. Allen"/>
        <s v="Joseph Tanner"/>
        <s v="Judith Resnik"/>
        <s v="Jügderdemidiin Gürragchaa"/>
        <s v="Julie Payette"/>
        <s v="K. Megan McArthur"/>
        <s v="Kalpana Chawla"/>
        <s v="Karen Nyberg"/>
        <s v="Karl Henize"/>
        <s v="Karol Bobko"/>
        <s v="Kathleen Rubins"/>
        <s v="Kathryn C. Thornton"/>
        <s v="Kathryn D. Sullivan"/>
        <s v="Kathryn Hire"/>
        <s v="Kenneth Bowersox"/>
        <s v="Kenneth Cameron"/>
        <s v="Kenneth Cockrell"/>
        <s v="Kenneth Ham"/>
        <s v="Kenneth Reightler"/>
        <s v="Kent Rominger"/>
        <s v="Kevin A. Ford"/>
        <s v="Kevin Chilton"/>
        <s v="Kevin Kregel"/>
        <s v="Kimiya Yui"/>
        <s v="Kjell N. Lindgren"/>
        <s v="Klaus-Dietrich Flade"/>
        <s v="Koichi Wakata"/>
        <s v="Konstantin Feoktistov"/>
        <s v="Konstantin Kozeyev"/>
        <s v="Laurel B. Clark"/>
        <s v="Lawrence J. DeLucas"/>
        <s v="Lee Archambault"/>
        <s v="Lee Morin"/>
        <s v="Leland D. Melvin"/>
        <s v="Leonid Kadenyuk"/>
        <s v="Leonid Kizim"/>
        <s v="Leonid Popov"/>
        <s v="Léopold Eyharts"/>
        <s v="Leroy Chiao"/>
        <s v="Lev Dyomin"/>
        <s v="Linda Godwin"/>
        <s v="Lisa Nowak"/>
        <s v="Liu Boming"/>
        <s v="Liu Wang"/>
        <s v="Liu Yang"/>
        <s v="Lloyd Hammond"/>
        <s v="Lodewijk van den Berg"/>
        <s v="Loren Acton"/>
        <s v="Loren Shriver"/>
        <s v="Luca Parmitano"/>
        <s v="Mae Jemison"/>
        <s v="Maksim Surayev"/>
        <s v="Mamoru Mohri"/>
        <s v="Marc Garneau"/>
        <s v="Marcos Pontes"/>
        <s v="Margaret Rhea Seddon"/>
        <s v="Mario Runco"/>
        <s v="Mark Brown"/>
        <s v="Mark C. Lee"/>
        <s v="Mark Kelly"/>
        <s v="Mark Polansky"/>
        <s v="Mark Shuttleworth"/>
        <s v="Mark T. Vande Hei"/>
        <s v="Marsha Ivins"/>
        <s v="Martin J. Fettman"/>
        <s v="Mary Cleave"/>
        <s v="Mary Weber"/>
        <s v="Maurizio Cheli"/>
        <s v="Michael Baker"/>
        <s v="Michael Barratt"/>
        <s v="Michael Clifford"/>
        <s v="Michael Coats"/>
        <s v="Michael Collins"/>
        <s v="Michael Fincke"/>
        <s v="Michael Foale"/>
        <s v="Michael Foreman"/>
        <s v="Michael Fossum"/>
        <s v="Michael Gernhardt"/>
        <s v="Michael J. Bloomfield"/>
        <s v="Michael J. McCulley"/>
        <s v="Michael Lopez-Alegria"/>
        <s v="Michael Massimino"/>
        <s v="Michael P. Anderson"/>
        <s v="Michael S. Hopkins"/>
        <s v="Michael Smith"/>
        <s v="Michael T. Good"/>
        <s v="Michel Tognini"/>
        <s v="Mike Melvill"/>
        <s v="Mikhail Korniyenko"/>
        <s v="Mikhail Tyurin"/>
        <s v="Millie Hughes-Fulford"/>
        <s v="Miros?aw Hermaszewski"/>
        <s v="Muhammed Faris"/>
        <s v="Musa Manarov"/>
        <s v="Nancy J. Currie-Gregg"/>
        <s v="Nancy Jan Davis"/>
        <s v="Naoko Yamazaki"/>
        <s v="Neil Armstrong"/>
        <s v="Nicholas Patrick"/>
        <s v="Nick Hague"/>
        <s v="Nicole Stott"/>
        <s v="Nie Haisheng"/>
        <s v="Nikolai Budarin"/>
        <s v="Nikolay Rukavishnikov"/>
        <s v="Norishige Kanai"/>
        <s v="Norman Thagard"/>
        <s v="Oleg Artemyev"/>
        <s v="Oleg Atkov"/>
        <s v="Oleg Kononenko"/>
        <s v="Oleg Kotov"/>
        <s v="Oleg Makarov"/>
        <s v="Oleg Novitskiy"/>
        <s v="Oleg Skripochka"/>
        <s v="Owen Garriott"/>
        <s v="Pamela Melroy"/>
        <s v="Paolo A. Nespoli"/>
        <s v="Patrick Baudry"/>
        <s v="Patrick Forrester"/>
        <s v="Paul Lockhart"/>
        <s v="Paul Scully-Power"/>
        <s v="Paul W. Richards"/>
        <s v="Paul Weitz"/>
        <s v="Pavel Belyayev"/>
        <s v="Pavel Popovich"/>
        <s v="Pavel Vinogradov"/>
        <s v="Pedro Duque"/>
        <s v="Peggy Whitson"/>
        <s v="Pete Conrad"/>
        <s v="Peter Wisoff"/>
        <s v="Pham Tuân"/>
        <s v="Philippe Perrin"/>
        <s v="Pierre Thuot"/>
        <s v="Piers Sellers"/>
        <s v="Pyotr Klimuk"/>
        <s v="Rakesh Sharma"/>
        <s v="Randolph Bresnik"/>
        <s v="Reinhard Furrer"/>
        <s v="Reinhold Ewald"/>
        <s v="Rex Walheim"/>
        <s v="Richard A. Searfoss"/>
        <s v="Richard Covey"/>
        <s v="Richard Garriott"/>
        <s v="Richard Gordon"/>
        <s v="Richard H. Truly"/>
        <s v="Richard Hieb"/>
        <s v="Richard Linnehan"/>
        <s v="Richard Mastracchio"/>
        <s v="Richard Mullane"/>
        <s v="Richard N. Richards"/>
        <s v="Richard R. Arnold"/>
        <s v="Rick Husband"/>
        <s v="Robert Cabana"/>
        <s v="Robert Cenker"/>
        <s v="Robert Crippen"/>
        <s v="Robert Curbeam"/>
        <s v="Robert L. Behnken"/>
        <s v="Robert L. Gibson"/>
        <s v="Robert Overmyer"/>
        <s v="Robert Parker"/>
        <s v="Robert S. Kimbrough"/>
        <s v="Robert Satcher"/>
        <s v="Robert Springer"/>
        <s v="Robert Stewart"/>
        <s v="Robert Thirsk"/>
        <s v="Roberta Bondar"/>
        <s v="Roberto Vittori"/>
        <s v="Rodolfo Neri Vela"/>
        <s v="Roger Crouch"/>
        <s v="Roman Romanenko"/>
        <s v="Ronald A. Parise"/>
        <s v="Ronald Evans"/>
        <s v="Ronald Garan"/>
        <s v="Ronald Grabe"/>
        <s v="Ronald M. Sega"/>
        <s v="Ronald McNair"/>
        <s v="Roy Bridges"/>
        <s v="Rusty Schweickart"/>
        <s v="Salizhan Sharipov"/>
        <s v="Sally Ride"/>
        <s v="Samantha Cristoforetti"/>
        <s v="Samuel T. Durrance"/>
        <s v="Sandra Magnus"/>
        <s v="Satoshi Furukawa"/>
        <s v="Scott Altman"/>
        <s v="Scott Carpenter"/>
        <s v="Scott Horowitz"/>
        <s v="Scott Kelly"/>
        <s v="Scott Parazynski"/>
        <s v="Scott Tingle"/>
        <s v="Serena Auñón-Chancellor"/>
        <s v="Sergei Avdeyev"/>
        <s v="Sergei Krikalev"/>
        <s v="Sergei Revin"/>
        <s v="Sergei Treshchov"/>
        <s v="Sergei Zalyotin"/>
        <s v="Sergey Nikolayevich Ryzhikov"/>
        <s v="Sergey Prokopyev"/>
        <s v="Sergey Ryazansky"/>
        <s v="Sergey Volkov"/>
        <s v="Shannon Lucid"/>
        <s v="Shannon Walker"/>
        <s v="Sheikh Muszaphar Shukor"/>
        <s v="Sherwood Spring"/>
        <s v="Sidney Gutierrez"/>
        <s v="Sigmund Jähn"/>
        <s v="Soichi Noguchi"/>
        <s v="Sonny Carter"/>
        <s v="Stanley G. Love"/>
        <s v="Stanley Griggs"/>
        <s v="Stephanie Wilson"/>
        <s v="Stephen Frick"/>
        <s v="Stephen G. Bowen"/>
        <s v="Stephen Oswald"/>
        <s v="Stephen Robinson"/>
        <s v="Steven Hawley"/>
        <s v="Steven Lindsey"/>
        <s v="Steven MacLean"/>
        <s v="Steven R. Nagel"/>
        <s v="Steven Smith"/>
        <s v="Steven Swanson"/>
        <s v="Story Musgrave"/>
        <s v="Stuart Roosa"/>
        <s v="Sultan Salman Al Saud"/>
        <s v="Sunita Williams"/>
        <s v="Susan Helms"/>
        <s v="Susan Kilrain"/>
        <s v="Svetlana Savitskaya"/>
        <s v="Takao Doi"/>
        <s v="Takuya Onishi"/>
        <s v="Talgat Musabayev"/>
        <s v="Tamara E. Jernigan"/>
        <s v="Taylor Wang"/>
        <s v="Terence Henricks"/>
        <s v="Terrence Wilcutt"/>
        <s v="Terry Hart"/>
        <s v="Terry W. Virts"/>
        <s v="Thomas Akers"/>
        <s v="Thomas D. Jones"/>
        <s v="Thomas H. Marshburn"/>
        <s v="Thomas Hennen"/>
        <s v="Thomas Kenneth Mattingly II"/>
        <s v="Thomas P. Stafford"/>
        <s v="Thomas Pesquet"/>
        <s v="Thomas Reiter"/>
        <s v="Tim Peake"/>
        <s v="Timothy Creamer"/>
        <s v="Timothy L. Kopra"/>
        <s v="Toktar Aubakirov"/>
        <s v="Toyohiro Akiyama"/>
        <s v="Tracy Caldwell Dyson"/>
        <s v="Ulf Merbold"/>
        <s v="Ulrich Walter"/>
        <s v="Umberto Guidoni"/>
        <s v="Valentin Lebedev"/>
        <s v="Valentina Tereshkova"/>
        <s v="Valery Bykovsky"/>
        <s v="Valery Korzun"/>
        <s v="Valery Kubasov"/>
        <s v="Valery Polyakov"/>
        <s v="Valery Rozhdestvensky"/>
        <s v="Valery Ryumin"/>
        <s v="Valery Tokarev"/>
        <s v="Vance Brand"/>
        <s v="Vasili Lazarev"/>
        <s v="Vasily Tsibliyev"/>
        <s v="Viktor Gorbatko"/>
        <s v="Viktor M. Afanasyev"/>
        <s v="Viktor Patsayev"/>
        <s v="Viktor Savinykh"/>
        <s v="Virgil Grissom"/>
        <s v="Vitaly Sevastyanov"/>
        <s v="Vitaly Zholobov"/>
        <s v="Vladimir Aksyonov"/>
        <s v="Vladimir Dzhanibekov"/>
        <s v="Vladimir Komarov"/>
        <s v="Vladimir Kovalyonok"/>
        <s v="Vladimir Lyakhov"/>
        <s v="Vladimir N. Dezhurov"/>
        <s v="Vladimír Remek"/>
        <s v="Vladimir Shatalov"/>
        <s v="Vladimir Solovyov"/>
        <s v="Vladimir Titov"/>
        <s v="Vladimir Vasyutin"/>
        <s v="Vladislav Volkov"/>
        <s v="Vyacheslav Zudov"/>
        <s v="Wally Schirra"/>
        <s v="Walter Cunningham"/>
        <s v="Wang Yaping"/>
        <s v="Wendy Lawrence"/>
        <s v="William Anders"/>
        <s v="William B. Lenoir"/>
        <s v="William C. McCool"/>
        <s v="William Frederick Fisher"/>
        <s v="William Gregory"/>
        <s v="William Oefelein"/>
        <s v="William Pailes"/>
        <s v="William Pogue"/>
        <s v="William Readdy"/>
        <s v="William S. McArthur"/>
        <s v="William Shepherd"/>
        <s v="William Thornton"/>
        <s v="Winston Scott"/>
        <s v="Wubbo Ockels"/>
        <s v="Yang Liwei"/>
        <s v="Yelena Kondakova"/>
        <s v="Yelena Serova"/>
        <s v="Yevgeny Khrunov"/>
        <s v="Yi So-yeon"/>
        <s v="Yuri Artyukhin"/>
        <s v="Yuri Baturin"/>
        <s v="Yuri Gagarin"/>
        <s v="Yuri Gidzenko"/>
        <s v="Yuri Glazkov"/>
        <s v="Yuri Lonchakov"/>
        <s v="Yuri Malenchenko"/>
        <s v="Yuri Malyshev"/>
        <s v="Yuri Onufrienko"/>
        <s v="Yuri Romanenko"/>
        <s v="Yuri Shargin"/>
        <s v="Yury Usachov"/>
        <s v="Zhai Zhigang"/>
        <s v="Zhang Xiaoguang"/>
      </sharedItems>
    </cacheField>
  </cacheFields>
  <cacheHierarchies count="74">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2" memberValueDatatype="130" unbalanced="0">
      <fieldsUsage count="2">
        <fieldUsage x="-1"/>
        <fieldUsage x="1"/>
      </fieldsUsage>
    </cacheHierarchy>
    <cacheHierarchy uniqueName="[SpaceTravelers].[Gender]" caption="Gender" attribute="1" defaultMemberUniqueName="[SpaceTravelers].[Gender].[All]" allUniqueName="[SpaceTravelers].[Gender].[All]" dimensionUniqueName="[SpaceTravelers]" displayFolder="" count="2"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ies>
  <kpis count="0"/>
  <dimensions count="6">
    <dimension name="CrewedMissions" uniqueName="[CrewedMissions]" caption="CrewedMissions"/>
    <dimension name="Distination index" uniqueName="[Distination index]" caption="Distination index"/>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s>
  <measureGroups count="5">
    <measureGroup name="CrewedMissions" caption="CrewedMissions"/>
    <measureGroup name="Distination index" caption="Distination index"/>
    <measureGroup name="Missions" caption="Missions"/>
    <measureGroup name="SpaceTravelers" caption="SpaceTravelers"/>
    <measureGroup name="SpaceVehicles" caption="SpaceVehicles"/>
  </measureGroups>
  <maps count="8">
    <map measureGroup="0" dimension="0"/>
    <map measureGroup="0" dimension="1"/>
    <map measureGroup="1" dimension="1"/>
    <map measureGroup="2" dimension="1"/>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700.615529629627" backgroundQuery="1" createdVersion="7" refreshedVersion="7" minRefreshableVersion="3" recordCount="0" supportSubquery="1" supportAdvancedDrill="1" xr:uid="{577BB2DF-FD71-4E6C-A4DF-31F300A770CE}">
  <cacheSource type="external" connectionId="6"/>
  <cacheFields count="2">
    <cacheField name="[Missions].[Crew Name].[Crew Name]" caption="Crew Name" numFmtId="0" hierarchy="15" level="1">
      <sharedItems count="569">
        <s v="Abdul Ahad Mohmand"/>
        <s v="Akihiko Hoshide"/>
        <s v="Alan Bean"/>
        <s v="Alan G. Poindexter"/>
        <s v="Alan Shepard"/>
        <s v="Albert Sacco"/>
        <s v="Aleksandr Balandin"/>
        <s v="Aleksandr Ivanchenkov"/>
        <s v="Aleksandr Laveykin"/>
        <s v="Aleksandr Lazutkin"/>
        <s v="Aleksandr Panayotov Aleksandrov"/>
        <s v="Aleksandr Pavlovich Aleksandrov"/>
        <s v="Aleksandr Poleshchuk"/>
        <s v="Aleksandr Samokutyayev"/>
        <s v="Aleksandr Serebrov"/>
        <s v="Aleksandr Skvortsov"/>
        <s v="Aleksandr Viktorenko"/>
        <s v="Aleksandr Volkov"/>
        <s v="Aleksei Gubarev"/>
        <s v="Aleksei Yeliseyev"/>
        <s v="Aleksey Ovchinin"/>
        <s v="Alexander Gerst"/>
        <s v="Alexander Misurkin"/>
        <s v="Alexei Leonov"/>
        <s v="Alexsandr Kaleri"/>
        <s v="Alfred Worden"/>
        <s v="Anatoli Berezovoy"/>
        <s v="Anatoli Ivanishin"/>
        <s v="Anatoli Levchenko"/>
        <s v="Anatoly Artsebarsky"/>
        <s v="Anatoly Filipchenko"/>
        <s v="Anatoly Solovyev"/>
        <s v="André Kuipers"/>
        <s v="Andreas Mogensen"/>
        <s v="Andrei Borisenko"/>
        <s v="Andrew J. Feustel"/>
        <s v="Andrew M. Allen"/>
        <s v="Andrew Morgan"/>
        <s v="Andrew Thomas"/>
        <s v="Andriyan Nikolayev"/>
        <s v="Anna Fisher"/>
        <s v="Anne McClain"/>
        <s v="Anousheh Ansari"/>
        <s v="Anthony W. England"/>
        <s v="Anton Shkaplerov"/>
        <s v="Arnaldo Tamayo Méndez"/>
        <s v="Aydyn Aimbetov"/>
        <s v="B. Alvin Drew"/>
        <s v="Barbara Morgan"/>
        <s v="Barry Wilmore"/>
        <s v="Bernard Harris"/>
        <s v="Bertalan Farkas"/>
        <s v="Bill Nelson"/>
        <s v="Bjarni Tryggvason"/>
        <s v="Bonnie J. Dunbar"/>
        <s v="Boris Morukov"/>
        <s v="Boris Volynov"/>
        <s v="Boris Yegorov"/>
        <s v="Brent W. Jett"/>
        <s v="Brewster Shaw"/>
        <s v="Brian Binnie"/>
        <s v="Brian Duffy"/>
        <s v="Bruce McCandless II"/>
        <s v="Bruce Melnick"/>
        <s v="Bryan O'Connor"/>
        <s v="Buzz Aldrin"/>
        <s v="Byron Lichtenberg"/>
        <s v="C. Gordon Fullerton"/>
        <s v="Carl E. Walz"/>
        <s v="Carl Meade"/>
        <s v="Carlos I. Noriega"/>
        <s v="Catherine Coleman"/>
        <s v="Charles Bolden"/>
        <s v="Charles Brady"/>
        <s v="Charles Camarda"/>
        <s v="Charles Duke"/>
        <s v="Charles Gemar"/>
        <s v="Charles Hobaugh"/>
        <s v="Charles L. Veach"/>
        <s v="Charles Precourt"/>
        <s v="Charles Simonyi"/>
        <s v="Charles Walker"/>
        <s v="Chen Dong"/>
        <s v="Chiaki Mukai"/>
        <s v="Chris Hadfield"/>
        <s v="Christa McAuliffe"/>
        <s v="Christer Fuglesang"/>
        <s v="Christina Koch"/>
        <s v="Christopher Ferguson"/>
        <s v="Christopher J. Cassidy"/>
        <s v="Claude Nicollier"/>
        <s v="Claudie Haigneré"/>
        <s v="Clayton Anderson"/>
        <s v="Curtis Brown"/>
        <s v="Dafydd Williams"/>
        <s v="Dale Gardner"/>
        <s v="Daniel Barry"/>
        <s v="Daniel Brandenstein"/>
        <s v="Daniel Burbank"/>
        <s v="Daniel Bursch"/>
        <s v="Daniel Tani"/>
        <s v="David Hilmers"/>
        <s v="David Leestma"/>
        <s v="David M. Brown"/>
        <s v="David M. Walker"/>
        <s v="David Saint-Jacques"/>
        <s v="David Scott"/>
        <s v="David Wolf"/>
        <s v="Dennis Tito"/>
        <s v="Dirk Frimout"/>
        <s v="Dmitri Kondratyev"/>
        <s v="Dominic A. Antonelli"/>
        <s v="Dominic Gorie"/>
        <s v="Don Lind"/>
        <s v="Donald McMonagle"/>
        <s v="Donald Peterson"/>
        <s v="Donald Pettit"/>
        <s v="Donald Slayton"/>
        <s v="Donald Thomas"/>
        <s v="Donald Williams"/>
        <s v="Donn F. Eisele"/>
        <s v="Dorothy Metcalf-Lindenburger"/>
        <s v="Douglas G. Hurley"/>
        <s v="Douglas H. Wheelock"/>
        <s v="Duane Carey"/>
        <s v="Dumitru Prunariu"/>
        <s v="Ed White"/>
        <s v="Edgar Mitchell"/>
        <s v="Edward Gibson"/>
        <s v="Edward Lu"/>
        <s v="Eileen Collins"/>
        <s v="Ellen Baker"/>
        <s v="Ellen Ochoa"/>
        <s v="Ellison Onizuka"/>
        <s v="Eric A. Boe"/>
        <s v="Ernst Messerschmid"/>
        <s v="Eugene H. Trinh"/>
        <s v="Evgeny Tarelkin"/>
        <s v="Fei Junlong"/>
        <s v="Francis Gaffney"/>
        <s v="Francis Scobee"/>
        <s v="Franco Malerba"/>
        <s v="Frank Borman"/>
        <s v="Frank Culbertson"/>
        <s v="Frank De Winne"/>
        <s v="Franklin Chang-Diaz"/>
        <s v="Franz Viehböck"/>
        <s v="Fred Haise"/>
        <s v="Frederick Gregory"/>
        <s v="Frederick Hauck"/>
        <s v="Frederick Sturckow"/>
        <s v="Frederick W. Leslie"/>
        <s v="Fyodor Yurchikhin"/>
        <s v="G. David Low"/>
        <s v="Garrett Reisman"/>
        <s v="Gary Payton"/>
        <s v="Gene Cernan"/>
        <s v="Gennadi Manakov"/>
        <s v="Gennadi Sarafanov"/>
        <s v="Gennadi Strekalov"/>
        <s v="Gennady Padalka"/>
        <s v="George D. Zamka"/>
        <s v="George Nelson"/>
        <s v="Georgi Beregovoi"/>
        <s v="Georgi Dobrovolski"/>
        <s v="Georgi Grechko"/>
        <s v="Georgi Ivanov"/>
        <s v="Georgy Shonin"/>
        <s v="Gerald Carr"/>
        <s v="Gerhard Thiele"/>
        <s v="Gherman Titov"/>
        <s v="Gordon Cooper"/>
        <s v="Gregory C. Johnson"/>
        <s v="Gregory Chamitoff"/>
        <s v="Gregory H. Johnson"/>
        <s v="Gregory Harbaugh"/>
        <s v="Gregory Jarvis"/>
        <s v="Gregory Linteris"/>
        <s v="Gregory Olsen"/>
        <s v="Gregory R. Wiseman"/>
        <s v="Guion Bluford"/>
        <s v="Guy Gardner"/>
        <s v="Guy Laliberté"/>
        <s v="Hans Schlegel"/>
        <s v="Harrison Schmitt"/>
        <s v="Hazza Al Mansouri"/>
        <s v="Heidemarie Stefanyshyn-Piper"/>
        <s v="Helen Sharman"/>
        <s v="Henry Hartsfield"/>
        <s v="Igor Volk"/>
        <s v="Ilan Ramon"/>
        <s v="Ivan Bella"/>
        <s v="Ivan Vagner"/>
        <s v="Jack D. Fischer"/>
        <s v="Jack Lousma"/>
        <s v="Jake Garn"/>
        <s v="James Adamson"/>
        <s v="James Bagian"/>
        <s v="James Buchli"/>
        <s v="James Dutton"/>
        <s v="James F. Reilly"/>
        <s v="James H. Newman"/>
        <s v="James Halsell"/>
        <s v="James Irwin"/>
        <s v="James M. Kelly"/>
        <s v="James McDivitt"/>
        <s v="James Pawelczyk"/>
        <s v="James S. Voss"/>
        <s v="James van Hoften"/>
        <s v="James Wetherbee"/>
        <s v="Janet L. Kavandi"/>
        <s v="Janice E. Voss"/>
        <s v="Jay Buckey"/>
        <s v="Jean-François Clervoy"/>
        <s v="Jean-Jacques Favier"/>
        <s v="Jean-Loup Chrétien"/>
        <s v="Jean-Pierre Haigneré"/>
        <s v="Jeffrey Ashby"/>
        <s v="Jeffrey Hoffman"/>
        <s v="Jeffrey Williams"/>
        <s v="Jerome Apt"/>
        <s v="Jerry L. Ross"/>
        <s v="Jerry Linenger"/>
        <s v="Jessica Meir"/>
        <s v="Jim Lovell"/>
        <s v="Jing Haipeng"/>
        <s v="Joan Higginbotham"/>
        <s v="Joe Edwards"/>
        <s v="John Blaha"/>
        <s v="John Casper"/>
        <s v="John Creighton"/>
        <s v="John D. Olivas"/>
        <s v="John Fabian"/>
        <s v="John Glenn"/>
        <s v="John Grunsfeld"/>
        <s v="John Herrington"/>
        <s v="John Lounge"/>
        <s v="John Phillips"/>
        <s v="John Swigert"/>
        <s v="John Young"/>
        <s v="John-David F. Bartoe"/>
        <s v="Jon McBride"/>
        <s v="José M. Hernández"/>
        <s v="Joseph A. Walker"/>
        <s v="Joseph H. Engle"/>
        <s v="Joseph Kerwin"/>
        <s v="Joseph M. Acaba"/>
        <s v="Joseph P. Allen"/>
        <s v="Joseph Tanner"/>
        <s v="Judith Resnik"/>
        <s v="Jügderdemidiin Gürragchaa"/>
        <s v="Julie Payette"/>
        <s v="K. Megan McArthur"/>
        <s v="Kalpana Chawla"/>
        <s v="Karen Nyberg"/>
        <s v="Karl Henize"/>
        <s v="Karol Bobko"/>
        <s v="Kathleen Rubins"/>
        <s v="Kathryn C. Thornton"/>
        <s v="Kathryn D. Sullivan"/>
        <s v="Kathryn Hire"/>
        <s v="Kenneth Bowersox"/>
        <s v="Kenneth Cameron"/>
        <s v="Kenneth Cockrell"/>
        <s v="Kenneth Ham"/>
        <s v="Kenneth Reightler"/>
        <s v="Kent Rominger"/>
        <s v="Kevin A. Ford"/>
        <s v="Kevin Chilton"/>
        <s v="Kevin Kregel"/>
        <s v="Kimiya Yui"/>
        <s v="Kjell N. Lindgren"/>
        <s v="Klaus-Dietrich Flade"/>
        <s v="Koichi Wakata"/>
        <s v="Konstantin Feoktistov"/>
        <s v="Konstantin Kozeyev"/>
        <s v="Laurel B. Clark"/>
        <s v="Lawrence J. DeLucas"/>
        <s v="Lee Archambault"/>
        <s v="Lee Morin"/>
        <s v="Leland D. Melvin"/>
        <s v="Leonid Kadenyuk"/>
        <s v="Leonid Kizim"/>
        <s v="Leonid Popov"/>
        <s v="Léopold Eyharts"/>
        <s v="Leroy Chiao"/>
        <s v="Lev Dyomin"/>
        <s v="Linda Godwin"/>
        <s v="Lisa Nowak"/>
        <s v="Liu Boming"/>
        <s v="Liu Wang"/>
        <s v="Liu Yang"/>
        <s v="Lloyd Hammond"/>
        <s v="Lodewijk van den Berg"/>
        <s v="Loren Acton"/>
        <s v="Loren Shriver"/>
        <s v="Luca Parmitano"/>
        <s v="Mae Jemison"/>
        <s v="Maksim Surayev"/>
        <s v="Mamoru Mohri"/>
        <s v="Marc Garneau"/>
        <s v="Marcos Pontes"/>
        <s v="Margaret Rhea Seddon"/>
        <s v="Mario Runco"/>
        <s v="Mark Brown"/>
        <s v="Mark C. Lee"/>
        <s v="Mark Kelly"/>
        <s v="Mark Polansky"/>
        <s v="Mark Shuttleworth"/>
        <s v="Mark T. Vande Hei"/>
        <s v="Marsha Ivins"/>
        <s v="Martin J. Fettman"/>
        <s v="Mary Cleave"/>
        <s v="Mary Weber"/>
        <s v="Maurizio Cheli"/>
        <s v="Michael Baker"/>
        <s v="Michael Barratt"/>
        <s v="Michael Clifford"/>
        <s v="Michael Coats"/>
        <s v="Michael Collins"/>
        <s v="Michael Fincke"/>
        <s v="Michael Foale"/>
        <s v="Michael Foreman"/>
        <s v="Michael Fossum"/>
        <s v="Michael Gernhardt"/>
        <s v="Michael J. Bloomfield"/>
        <s v="Michael J. McCulley"/>
        <s v="Michael Lopez-Alegria"/>
        <s v="Michael Massimino"/>
        <s v="Michael P. Anderson"/>
        <s v="Michael S. Hopkins"/>
        <s v="Michael Smith"/>
        <s v="Michael T. Good"/>
        <s v="Michel Tognini"/>
        <s v="Mike Melvill"/>
        <s v="Mikhail Korniyenko"/>
        <s v="Mikhail Tyurin"/>
        <s v="Millie Hughes-Fulford"/>
        <s v="Miros?aw Hermaszewski"/>
        <s v="Muhammed Faris"/>
        <s v="Musa Manarov"/>
        <s v="Nancy J. Currie-Gregg"/>
        <s v="Nancy Jan Davis"/>
        <s v="Naoko Yamazaki"/>
        <s v="Neil Armstrong"/>
        <s v="Nicholas Patrick"/>
        <s v="Nick Hague"/>
        <s v="Nicole Stott"/>
        <s v="Nie Haisheng"/>
        <s v="Nikolai Budarin"/>
        <s v="Nikolay Rukavishnikov"/>
        <s v="Norishige Kanai"/>
        <s v="Norman Thagard"/>
        <s v="Oleg Artemyev"/>
        <s v="Oleg Atkov"/>
        <s v="Oleg Kononenko"/>
        <s v="Oleg Kotov"/>
        <s v="Oleg Makarov"/>
        <s v="Oleg Novitskiy"/>
        <s v="Oleg Skripochka"/>
        <s v="Owen Garriott"/>
        <s v="Pamela Melroy"/>
        <s v="Paolo A. Nespoli"/>
        <s v="Patrick Baudry"/>
        <s v="Patrick Forrester"/>
        <s v="Paul Lockhart"/>
        <s v="Paul Scully-Power"/>
        <s v="Paul W. Richards"/>
        <s v="Paul Weitz"/>
        <s v="Pavel Belyayev"/>
        <s v="Pavel Popovich"/>
        <s v="Pavel Vinogradov"/>
        <s v="Pedro Duque"/>
        <s v="Peggy Whitson"/>
        <s v="Pete Conrad"/>
        <s v="Peter Wisoff"/>
        <s v="Pham Tuân"/>
        <s v="Philippe Perrin"/>
        <s v="Pierre Thuot"/>
        <s v="Piers Sellers"/>
        <s v="Pyotr Klimuk"/>
        <s v="Rakesh Sharma"/>
        <s v="Randolph Bresnik"/>
        <s v="Reinhard Furrer"/>
        <s v="Reinhold Ewald"/>
        <s v="Rex Walheim"/>
        <s v="Richard A. Searfoss"/>
        <s v="Richard Covey"/>
        <s v="Richard Garriott"/>
        <s v="Richard Gordon"/>
        <s v="Richard H. Truly"/>
        <s v="Richard Hieb"/>
        <s v="Richard Linnehan"/>
        <s v="Richard Mastracchio"/>
        <s v="Richard Mullane"/>
        <s v="Richard N. Richards"/>
        <s v="Richard R. Arnold"/>
        <s v="Rick Husband"/>
        <s v="Robert Cabana"/>
        <s v="Robert Cenker"/>
        <s v="Robert Crippen"/>
        <s v="Robert Curbeam"/>
        <s v="Robert L. Behnken"/>
        <s v="Robert L. Gibson"/>
        <s v="Robert Overmyer"/>
        <s v="Robert Parker"/>
        <s v="Robert S. Kimbrough"/>
        <s v="Robert Satcher"/>
        <s v="Robert Springer"/>
        <s v="Robert Stewart"/>
        <s v="Robert Thirsk"/>
        <s v="Roberta Bondar"/>
        <s v="Roberto Vittori"/>
        <s v="Rodolfo Neri Vela"/>
        <s v="Roger Crouch"/>
        <s v="Roman Romanenko"/>
        <s v="Ronald A. Parise"/>
        <s v="Ronald Evans"/>
        <s v="Ronald Garan"/>
        <s v="Ronald Grabe"/>
        <s v="Ronald M. Sega"/>
        <s v="Ronald McNair"/>
        <s v="Roy Bridges"/>
        <s v="Rusty Schweickart"/>
        <s v="Salizhan Sharipov"/>
        <s v="Sally Ride"/>
        <s v="Samantha Cristoforetti"/>
        <s v="Samuel T. Durrance"/>
        <s v="Sandra Magnus"/>
        <s v="Satoshi Furukawa"/>
        <s v="Scott Altman"/>
        <s v="Scott Carpenter"/>
        <s v="Scott Horowitz"/>
        <s v="Scott Kelly"/>
        <s v="Scott Parazynski"/>
        <s v="Scott Tingle"/>
        <s v="Serena Auñón-Chancellor"/>
        <s v="Sergei Avdeyev"/>
        <s v="Sergei Krikalev"/>
        <s v="Sergei Revin"/>
        <s v="Sergei Treshchov"/>
        <s v="Sergei Zalyotin"/>
        <s v="Sergey Nikolayevich Ryzhikov"/>
        <s v="Sergey Prokopyev"/>
        <s v="Sergey Ryazansky"/>
        <s v="Sergey Volkov"/>
        <s v="Shannon Lucid"/>
        <s v="Shannon Walker"/>
        <s v="Sheikh Muszaphar Shukor"/>
        <s v="Sherwood Spring"/>
        <s v="Sidney Gutierrez"/>
        <s v="Sigmund Jähn"/>
        <s v="Soichi Noguchi"/>
        <s v="Sonny Carter"/>
        <s v="Stanley G. Love"/>
        <s v="Stanley Griggs"/>
        <s v="Stephanie Wilson"/>
        <s v="Stephen Frick"/>
        <s v="Stephen G. Bowen"/>
        <s v="Stephen Oswald"/>
        <s v="Stephen Robinson"/>
        <s v="Steven Hawley"/>
        <s v="Steven Lindsey"/>
        <s v="Steven MacLean"/>
        <s v="Steven R. Nagel"/>
        <s v="Steven Smith"/>
        <s v="Steven Swanson"/>
        <s v="Story Musgrave"/>
        <s v="Stuart Roosa"/>
        <s v="Sultan Salman Al Saud"/>
        <s v="Sunita Williams"/>
        <s v="Susan Helms"/>
        <s v="Susan Kilrain"/>
        <s v="Svetlana Savitskaya"/>
        <s v="Takao Doi"/>
        <s v="Takuya Onishi"/>
        <s v="Talgat Musabayev"/>
        <s v="Tamara E. Jernigan"/>
        <s v="Taylor Wang"/>
        <s v="Terence Henricks"/>
        <s v="Terrence Wilcutt"/>
        <s v="Terry Hart"/>
        <s v="Terry W. Virts"/>
        <s v="Thomas Akers"/>
        <s v="Thomas D. Jones"/>
        <s v="Thomas H. Marshburn"/>
        <s v="Thomas Hennen"/>
        <s v="Thomas Kenneth Mattingly II"/>
        <s v="Thomas P. Stafford"/>
        <s v="Thomas Pesquet"/>
        <s v="Thomas Reiter"/>
        <s v="Tim Peake"/>
        <s v="Timothy Creamer"/>
        <s v="Timothy L. Kopra"/>
        <s v="Toktar Aubakirov"/>
        <s v="Toyohiro Akiyama"/>
        <s v="Tracy Caldwell Dyson"/>
        <s v="Ulf Merbold"/>
        <s v="Ulrich Walter"/>
        <s v="Umberto Guidoni"/>
        <s v="Valentin Lebedev"/>
        <s v="Valentina Tereshkova"/>
        <s v="Valery Bykovsky"/>
        <s v="Valery Korzun"/>
        <s v="Valery Kubasov"/>
        <s v="Valery Polyakov"/>
        <s v="Valery Rozhdestvensky"/>
        <s v="Valery Ryumin"/>
        <s v="Valery Tokarev"/>
        <s v="Vance Brand"/>
        <s v="Vasili Lazarev"/>
        <s v="Vasily Tsibliyev"/>
        <s v="Viktor Gorbatko"/>
        <s v="Viktor M. Afanasyev"/>
        <s v="Viktor Patsayev"/>
        <s v="Viktor Savinykh"/>
        <s v="Virgil Grissom"/>
        <s v="Vitaly Sevastyanov"/>
        <s v="Vitaly Zholobov"/>
        <s v="Vladimir Aksyonov"/>
        <s v="Vladimir Dzhanibekov"/>
        <s v="Vladimir Komarov"/>
        <s v="Vladimir Kovalyonok"/>
        <s v="Vladimir Lyakhov"/>
        <s v="Vladimir N. Dezhurov"/>
        <s v="Vladimír Remek"/>
        <s v="Vladimir Shatalov"/>
        <s v="Vladimir Solovyov"/>
        <s v="Vladimir Titov"/>
        <s v="Vladimir Vasyutin"/>
        <s v="Vladislav Volkov"/>
        <s v="Vyacheslav Zudov"/>
        <s v="Wally Schirra"/>
        <s v="Walter Cunningham"/>
        <s v="Wang Yaping"/>
        <s v="Wendy Lawrence"/>
        <s v="William Anders"/>
        <s v="William B. Lenoir"/>
        <s v="William C. McCool"/>
        <s v="William Frederick Fisher"/>
        <s v="William Gregory"/>
        <s v="William Oefelein"/>
        <s v="William Pailes"/>
        <s v="William Pogue"/>
        <s v="William Readdy"/>
        <s v="William S. McArthur"/>
        <s v="William Shepherd"/>
        <s v="William Thornton"/>
        <s v="Winston Scott"/>
        <s v="Wubbo Ockels"/>
        <s v="Yang Liwei"/>
        <s v="Yelena Kondakova"/>
        <s v="Yelena Serova"/>
        <s v="Yevgeny Khrunov"/>
        <s v="Yi So-yeon"/>
        <s v="Yuri Artyukhin"/>
        <s v="Yuri Baturin"/>
        <s v="Yuri Gagarin"/>
        <s v="Yuri Gidzenko"/>
        <s v="Yuri Glazkov"/>
        <s v="Yuri Lonchakov"/>
        <s v="Yuri Malenchenko"/>
        <s v="Yuri Malyshev"/>
        <s v="Yuri Onufrienko"/>
        <s v="Yuri Romanenko"/>
        <s v="Yuri Shargin"/>
        <s v="Yury Usachov"/>
        <s v="Zhai Zhigang"/>
        <s v="Zhang Xiaoguang"/>
      </sharedItems>
    </cacheField>
    <cacheField name="[Measures].[Sum of Duration (days)]" caption="Sum of Duration (days)" numFmtId="0" hierarchy="73" level="32767"/>
  </cacheFields>
  <cacheHierarchies count="75">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2" memberValueDatatype="130" unbalanced="0">
      <fieldsUsage count="2">
        <fieldUsage x="-1"/>
        <fieldUsage x="0"/>
      </fieldsUsage>
    </cacheHierarchy>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y uniqueName="[Measures].[Sum of Duration (days)]" caption="Sum of Duration (days)" measure="1" displayFolder="" measureGroup="Missions"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Name]" caption="Count of Name" measure="1" displayFolder="" measureGroup="SpaceTravelers" count="0" hidden="1">
      <extLst>
        <ext xmlns:x15="http://schemas.microsoft.com/office/spreadsheetml/2010/11/main" uri="{B97F6D7D-B522-45F9-BDA1-12C45D357490}">
          <x15:cacheHierarchy aggregatedColumn="28"/>
        </ext>
      </extLst>
    </cacheHierarchy>
  </cacheHierarchies>
  <kpis count="0"/>
  <dimensions count="6">
    <dimension name="CrewedMissions" uniqueName="[CrewedMissions]" caption="CrewedMissions"/>
    <dimension name="Distination index" uniqueName="[Distination index]" caption="Distination index"/>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s>
  <measureGroups count="5">
    <measureGroup name="CrewedMissions" caption="CrewedMissions"/>
    <measureGroup name="Distination index" caption="Distination index"/>
    <measureGroup name="Missions" caption="Missions"/>
    <measureGroup name="SpaceTravelers" caption="SpaceTravelers"/>
    <measureGroup name="SpaceVehicles" caption="SpaceVehicles"/>
  </measureGroups>
  <maps count="8">
    <map measureGroup="0" dimension="0"/>
    <map measureGroup="0" dimension="1"/>
    <map measureGroup="1" dimension="1"/>
    <map measureGroup="2" dimension="1"/>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700.719763194444" backgroundQuery="1" createdVersion="7" refreshedVersion="7" minRefreshableVersion="3" recordCount="0" supportSubquery="1" supportAdvancedDrill="1" xr:uid="{5C95E3B1-6735-4E44-87E8-DF9F0B513FF2}">
  <cacheSource type="external" connectionId="6"/>
  <cacheFields count="3">
    <cacheField name="[SpaceTravelers].[Name].[Name]" caption="Name" numFmtId="0" hierarchy="28" level="1">
      <sharedItems count="569">
        <s v="Abdul Ahad Mohmand"/>
        <s v="Akihiko Hoshide"/>
        <s v="Alan Bean"/>
        <s v="Alan G. Poindexter"/>
        <s v="Alan Shepard"/>
        <s v="Albert Sacco"/>
        <s v="Aleksandr Balandin"/>
        <s v="Aleksandr Ivanchenkov"/>
        <s v="Aleksandr Laveykin"/>
        <s v="Aleksandr Lazutkin"/>
        <s v="Aleksandr Panayotov Aleksandrov"/>
        <s v="Aleksandr Pavlovich Aleksandrov"/>
        <s v="Aleksandr Poleshchuk"/>
        <s v="Aleksandr Samokutyayev"/>
        <s v="Aleksandr Serebrov"/>
        <s v="Aleksandr Skvortsov"/>
        <s v="Aleksandr Viktorenko"/>
        <s v="Aleksandr Volkov"/>
        <s v="Aleksei Gubarev"/>
        <s v="Aleksei Yeliseyev"/>
        <s v="Aleksey Ovchinin"/>
        <s v="Alexander Gerst"/>
        <s v="Alexander Misurkin"/>
        <s v="Alexei Leonov"/>
        <s v="Alexsandr Kaleri"/>
        <s v="Alfred Worden"/>
        <s v="Anatoli Berezovoy"/>
        <s v="Anatoli Ivanishin"/>
        <s v="Anatoli Levchenko"/>
        <s v="Anatoly Artsebarsky"/>
        <s v="Anatoly Filipchenko"/>
        <s v="Anatoly Solovyev"/>
        <s v="André Kuipers"/>
        <s v="Andreas Mogensen"/>
        <s v="Andrei Borisenko"/>
        <s v="Andrew J. Feustel"/>
        <s v="Andrew M. Allen"/>
        <s v="Andrew Morgan"/>
        <s v="Andrew Thomas"/>
        <s v="Andriyan Nikolayev"/>
        <s v="Anna Fisher"/>
        <s v="Anne McClain"/>
        <s v="Anousheh Ansari"/>
        <s v="Anthony W. England"/>
        <s v="Anton Shkaplerov"/>
        <s v="Arnaldo Tamayo Méndez"/>
        <s v="Aydyn Aimbetov"/>
        <s v="B. Alvin Drew"/>
        <s v="Barbara Morgan"/>
        <s v="Barry Wilmore"/>
        <s v="Bernard Harris"/>
        <s v="Bertalan Farkas"/>
        <s v="Bill Nelson"/>
        <s v="Bjarni Tryggvason"/>
        <s v="Bonnie J. Dunbar"/>
        <s v="Boris Morukov"/>
        <s v="Boris Volynov"/>
        <s v="Boris Yegorov"/>
        <s v="Brent W. Jett"/>
        <s v="Brewster Shaw"/>
        <s v="Brian Binnie"/>
        <s v="Brian Duffy"/>
        <s v="Bruce McCandless II"/>
        <s v="Bruce Melnick"/>
        <s v="Bryan O'Connor"/>
        <s v="Buzz Aldrin"/>
        <s v="Byron Lichtenberg"/>
        <s v="C. Gordon Fullerton"/>
        <s v="Carl E. Walz"/>
        <s v="Carl Meade"/>
        <s v="Carlos I. Noriega"/>
        <s v="Catherine Coleman"/>
        <s v="Charles Bolden"/>
        <s v="Charles Brady"/>
        <s v="Charles Camarda"/>
        <s v="Charles Duke"/>
        <s v="Charles Gemar"/>
        <s v="Charles Hobaugh"/>
        <s v="Charles L. Veach"/>
        <s v="Charles Precourt"/>
        <s v="Charles Simonyi"/>
        <s v="Charles Walker"/>
        <s v="Chen Dong"/>
        <s v="Chiaki Mukai"/>
        <s v="Chris Hadfield"/>
        <s v="Christa McAuliffe"/>
        <s v="Christer Fuglesang"/>
        <s v="Christina Koch"/>
        <s v="Christopher Ferguson"/>
        <s v="Christopher J. Cassidy"/>
        <s v="Claude Nicollier"/>
        <s v="Claudie Haigneré"/>
        <s v="Clayton Anderson"/>
        <s v="Curtis Brown"/>
        <s v="Dafydd Williams"/>
        <s v="Dale Gardner"/>
        <s v="Daniel Barry"/>
        <s v="Daniel Brandenstein"/>
        <s v="Daniel Burbank"/>
        <s v="Daniel Bursch"/>
        <s v="Daniel Tani"/>
        <s v="David Hilmers"/>
        <s v="David Leestma"/>
        <s v="David M. Brown"/>
        <s v="David M. Walker"/>
        <s v="David Saint-Jacques"/>
        <s v="David Scott"/>
        <s v="David Wolf"/>
        <s v="Dennis Tito"/>
        <s v="Dirk Frimout"/>
        <s v="Dmitri Kondratyev"/>
        <s v="Dominic A. Antonelli"/>
        <s v="Dominic Gorie"/>
        <s v="Don Lind"/>
        <s v="Donald McMonagle"/>
        <s v="Donald Peterson"/>
        <s v="Donald Pettit"/>
        <s v="Donald Slayton"/>
        <s v="Donald Thomas"/>
        <s v="Donald Williams"/>
        <s v="Donn F. Eisele"/>
        <s v="Dorothy Metcalf-Lindenburger"/>
        <s v="Douglas G. Hurley"/>
        <s v="Douglas H. Wheelock"/>
        <s v="Duane Carey"/>
        <s v="Dumitru Prunariu"/>
        <s v="Ed White"/>
        <s v="Edgar Mitchell"/>
        <s v="Edward Gibson"/>
        <s v="Edward Lu"/>
        <s v="Eileen Collins"/>
        <s v="Ellen Baker"/>
        <s v="Ellen Ochoa"/>
        <s v="Ellison Onizuka"/>
        <s v="Eric A. Boe"/>
        <s v="Ernst Messerschmid"/>
        <s v="Eugene H. Trinh"/>
        <s v="Evgeny Tarelkin"/>
        <s v="Fei Junlong"/>
        <s v="Francis Gaffney"/>
        <s v="Francis Scobee"/>
        <s v="Franco Malerba"/>
        <s v="Frank Borman"/>
        <s v="Frank Culbertson"/>
        <s v="Frank De Winne"/>
        <s v="Franklin Chang-Diaz"/>
        <s v="Franz Viehböck"/>
        <s v="Fred Haise"/>
        <s v="Frederick Gregory"/>
        <s v="Frederick Hauck"/>
        <s v="Frederick Sturckow"/>
        <s v="Frederick W. Leslie"/>
        <s v="Fyodor Yurchikhin"/>
        <s v="G. David Low"/>
        <s v="Garrett Reisman"/>
        <s v="Gary Payton"/>
        <s v="Gene Cernan"/>
        <s v="Gennadi Manakov"/>
        <s v="Gennadi Sarafanov"/>
        <s v="Gennadi Strekalov"/>
        <s v="Gennady Padalka"/>
        <s v="George D. Zamka"/>
        <s v="George Nelson"/>
        <s v="Georgi Beregovoi"/>
        <s v="Georgi Dobrovolski"/>
        <s v="Georgi Grechko"/>
        <s v="Georgi Ivanov"/>
        <s v="Georgy Shonin"/>
        <s v="Gerald Carr"/>
        <s v="Gerhard Thiele"/>
        <s v="Gherman Titov"/>
        <s v="Gordon Cooper"/>
        <s v="Gregory C. Johnson"/>
        <s v="Gregory Chamitoff"/>
        <s v="Gregory H. Johnson"/>
        <s v="Gregory Harbaugh"/>
        <s v="Gregory Jarvis"/>
        <s v="Gregory Linteris"/>
        <s v="Gregory Olsen"/>
        <s v="Gregory R. Wiseman"/>
        <s v="Guion Bluford"/>
        <s v="Guy Gardner"/>
        <s v="Guy Laliberté"/>
        <s v="Hans Schlegel"/>
        <s v="Harrison Schmitt"/>
        <s v="Hazza Al Mansouri"/>
        <s v="Heidemarie Stefanyshyn-Piper"/>
        <s v="Helen Sharman"/>
        <s v="Henry Hartsfield"/>
        <s v="Igor Volk"/>
        <s v="Ilan Ramon"/>
        <s v="Ivan Bella"/>
        <s v="Ivan Vagner"/>
        <s v="Jack D. Fischer"/>
        <s v="Jack Lousma"/>
        <s v="Jake Garn"/>
        <s v="James Adamson"/>
        <s v="James Bagian"/>
        <s v="James Buchli"/>
        <s v="James Dutton"/>
        <s v="James F. Reilly"/>
        <s v="James H. Newman"/>
        <s v="James Halsell"/>
        <s v="James Irwin"/>
        <s v="James M. Kelly"/>
        <s v="James McDivitt"/>
        <s v="James Pawelczyk"/>
        <s v="James S. Voss"/>
        <s v="James van Hoften"/>
        <s v="James Wetherbee"/>
        <s v="Janet L. Kavandi"/>
        <s v="Janice E. Voss"/>
        <s v="Jay Buckey"/>
        <s v="Jean-François Clervoy"/>
        <s v="Jean-Jacques Favier"/>
        <s v="Jean-Loup Chrétien"/>
        <s v="Jean-Pierre Haigneré"/>
        <s v="Jeffrey Ashby"/>
        <s v="Jeffrey Hoffman"/>
        <s v="Jeffrey Williams"/>
        <s v="Jerome Apt"/>
        <s v="Jerry L. Ross"/>
        <s v="Jerry Linenger"/>
        <s v="Jessica Meir"/>
        <s v="Jim Lovell"/>
        <s v="Jing Haipeng"/>
        <s v="Joan Higginbotham"/>
        <s v="Joe Edwards"/>
        <s v="John Blaha"/>
        <s v="John Casper"/>
        <s v="John Creighton"/>
        <s v="John D. Olivas"/>
        <s v="John Fabian"/>
        <s v="John Glenn"/>
        <s v="John Grunsfeld"/>
        <s v="John Herrington"/>
        <s v="John Lounge"/>
        <s v="John Phillips"/>
        <s v="John Swigert"/>
        <s v="John Young"/>
        <s v="John-David F. Bartoe"/>
        <s v="Jon McBride"/>
        <s v="José M. Hernández"/>
        <s v="Joseph A. Walker"/>
        <s v="Joseph H. Engle"/>
        <s v="Joseph Kerwin"/>
        <s v="Joseph M. Acaba"/>
        <s v="Joseph P. Allen"/>
        <s v="Joseph Tanner"/>
        <s v="Judith Resnik"/>
        <s v="Jügderdemidiin Gürragchaa"/>
        <s v="Julie Payette"/>
        <s v="K. Megan McArthur"/>
        <s v="Kalpana Chawla"/>
        <s v="Karen Nyberg"/>
        <s v="Karl Henize"/>
        <s v="Karol Bobko"/>
        <s v="Kathleen Rubins"/>
        <s v="Kathryn C. Thornton"/>
        <s v="Kathryn D. Sullivan"/>
        <s v="Kathryn Hire"/>
        <s v="Kenneth Bowersox"/>
        <s v="Kenneth Cameron"/>
        <s v="Kenneth Cockrell"/>
        <s v="Kenneth Ham"/>
        <s v="Kenneth Reightler"/>
        <s v="Kent Rominger"/>
        <s v="Kevin A. Ford"/>
        <s v="Kevin Chilton"/>
        <s v="Kevin Kregel"/>
        <s v="Kimiya Yui"/>
        <s v="Kjell N. Lindgren"/>
        <s v="Klaus-Dietrich Flade"/>
        <s v="Koichi Wakata"/>
        <s v="Konstantin Feoktistov"/>
        <s v="Konstantin Kozeyev"/>
        <s v="Laurel B. Clark"/>
        <s v="Lawrence J. DeLucas"/>
        <s v="Lee Archambault"/>
        <s v="Lee Morin"/>
        <s v="Leland D. Melvin"/>
        <s v="Leonid Kadenyuk"/>
        <s v="Leonid Kizim"/>
        <s v="Leonid Popov"/>
        <s v="Léopold Eyharts"/>
        <s v="Leroy Chiao"/>
        <s v="Lev Dyomin"/>
        <s v="Linda Godwin"/>
        <s v="Lisa Nowak"/>
        <s v="Liu Boming"/>
        <s v="Liu Wang"/>
        <s v="Liu Yang"/>
        <s v="Lloyd Hammond"/>
        <s v="Lodewijk van den Berg"/>
        <s v="Loren Acton"/>
        <s v="Loren Shriver"/>
        <s v="Luca Parmitano"/>
        <s v="Mae Jemison"/>
        <s v="Maksim Surayev"/>
        <s v="Mamoru Mohri"/>
        <s v="Marc Garneau"/>
        <s v="Marcos Pontes"/>
        <s v="Margaret Rhea Seddon"/>
        <s v="Mario Runco"/>
        <s v="Mark Brown"/>
        <s v="Mark C. Lee"/>
        <s v="Mark Kelly"/>
        <s v="Mark Polansky"/>
        <s v="Mark Shuttleworth"/>
        <s v="Mark T. Vande Hei"/>
        <s v="Marsha Ivins"/>
        <s v="Martin J. Fettman"/>
        <s v="Mary Cleave"/>
        <s v="Mary Weber"/>
        <s v="Maurizio Cheli"/>
        <s v="Michael Baker"/>
        <s v="Michael Barratt"/>
        <s v="Michael Clifford"/>
        <s v="Michael Coats"/>
        <s v="Michael Collins"/>
        <s v="Michael Fincke"/>
        <s v="Michael Foale"/>
        <s v="Michael Foreman"/>
        <s v="Michael Fossum"/>
        <s v="Michael Gernhardt"/>
        <s v="Michael J. Bloomfield"/>
        <s v="Michael J. McCulley"/>
        <s v="Michael Lopez-Alegria"/>
        <s v="Michael Massimino"/>
        <s v="Michael P. Anderson"/>
        <s v="Michael S. Hopkins"/>
        <s v="Michael Smith"/>
        <s v="Michael T. Good"/>
        <s v="Michel Tognini"/>
        <s v="Mike Melvill"/>
        <s v="Mikhail Korniyenko"/>
        <s v="Mikhail Tyurin"/>
        <s v="Millie Hughes-Fulford"/>
        <s v="Miros?aw Hermaszewski"/>
        <s v="Muhammed Faris"/>
        <s v="Musa Manarov"/>
        <s v="Nancy J. Currie-Gregg"/>
        <s v="Nancy Jan Davis"/>
        <s v="Naoko Yamazaki"/>
        <s v="Neil Armstrong"/>
        <s v="Nicholas Patrick"/>
        <s v="Nick Hague"/>
        <s v="Nicole Stott"/>
        <s v="Nie Haisheng"/>
        <s v="Nikolai Budarin"/>
        <s v="Nikolay Rukavishnikov"/>
        <s v="Norishige Kanai"/>
        <s v="Norman Thagard"/>
        <s v="Oleg Artemyev"/>
        <s v="Oleg Atkov"/>
        <s v="Oleg Kononenko"/>
        <s v="Oleg Kotov"/>
        <s v="Oleg Makarov"/>
        <s v="Oleg Novitskiy"/>
        <s v="Oleg Skripochka"/>
        <s v="Owen Garriott"/>
        <s v="Pamela Melroy"/>
        <s v="Paolo A. Nespoli"/>
        <s v="Patrick Baudry"/>
        <s v="Patrick Forrester"/>
        <s v="Paul Lockhart"/>
        <s v="Paul Scully-Power"/>
        <s v="Paul W. Richards"/>
        <s v="Paul Weitz"/>
        <s v="Pavel Belyayev"/>
        <s v="Pavel Popovich"/>
        <s v="Pavel Vinogradov"/>
        <s v="Pedro Duque"/>
        <s v="Peggy Whitson"/>
        <s v="Pete Conrad"/>
        <s v="Peter Wisoff"/>
        <s v="Pham Tuân"/>
        <s v="Philippe Perrin"/>
        <s v="Pierre Thuot"/>
        <s v="Piers Sellers"/>
        <s v="Pyotr Klimuk"/>
        <s v="Rakesh Sharma"/>
        <s v="Randolph Bresnik"/>
        <s v="Reinhard Furrer"/>
        <s v="Reinhold Ewald"/>
        <s v="Rex Walheim"/>
        <s v="Richard A. Searfoss"/>
        <s v="Richard Covey"/>
        <s v="Richard Garriott"/>
        <s v="Richard Gordon"/>
        <s v="Richard H. Truly"/>
        <s v="Richard Hieb"/>
        <s v="Richard Linnehan"/>
        <s v="Richard Mastracchio"/>
        <s v="Richard Mullane"/>
        <s v="Richard N. Richards"/>
        <s v="Richard R. Arnold"/>
        <s v="Rick Husband"/>
        <s v="Robert Cabana"/>
        <s v="Robert Cenker"/>
        <s v="Robert Crippen"/>
        <s v="Robert Curbeam"/>
        <s v="Robert L. Behnken"/>
        <s v="Robert L. Gibson"/>
        <s v="Robert Overmyer"/>
        <s v="Robert Parker"/>
        <s v="Robert S. Kimbrough"/>
        <s v="Robert Satcher"/>
        <s v="Robert Springer"/>
        <s v="Robert Stewart"/>
        <s v="Robert Thirsk"/>
        <s v="Roberta Bondar"/>
        <s v="Roberto Vittori"/>
        <s v="Rodolfo Neri Vela"/>
        <s v="Roger Crouch"/>
        <s v="Roman Romanenko"/>
        <s v="Ronald A. Parise"/>
        <s v="Ronald Evans"/>
        <s v="Ronald Garan"/>
        <s v="Ronald Grabe"/>
        <s v="Ronald M. Sega"/>
        <s v="Ronald McNair"/>
        <s v="Roy Bridges"/>
        <s v="Rusty Schweickart"/>
        <s v="Salizhan Sharipov"/>
        <s v="Sally Ride"/>
        <s v="Samantha Cristoforetti"/>
        <s v="Samuel T. Durrance"/>
        <s v="Sandra Magnus"/>
        <s v="Satoshi Furukawa"/>
        <s v="Scott Altman"/>
        <s v="Scott Carpenter"/>
        <s v="Scott Horowitz"/>
        <s v="Scott Kelly"/>
        <s v="Scott Parazynski"/>
        <s v="Scott Tingle"/>
        <s v="Serena Auñón-Chancellor"/>
        <s v="Sergei Avdeyev"/>
        <s v="Sergei Krikalev"/>
        <s v="Sergei Revin"/>
        <s v="Sergei Treshchov"/>
        <s v="Sergei Zalyotin"/>
        <s v="Sergey Nikolayevich Ryzhikov"/>
        <s v="Sergey Prokopyev"/>
        <s v="Sergey Ryazansky"/>
        <s v="Sergey Volkov"/>
        <s v="Shannon Lucid"/>
        <s v="Shannon Walker"/>
        <s v="Sheikh Muszaphar Shukor"/>
        <s v="Sherwood Spring"/>
        <s v="Sidney Gutierrez"/>
        <s v="Sigmund Jähn"/>
        <s v="Soichi Noguchi"/>
        <s v="Sonny Carter"/>
        <s v="Stanley G. Love"/>
        <s v="Stanley Griggs"/>
        <s v="Stephanie Wilson"/>
        <s v="Stephen Frick"/>
        <s v="Stephen G. Bowen"/>
        <s v="Stephen Oswald"/>
        <s v="Stephen Robinson"/>
        <s v="Steven Hawley"/>
        <s v="Steven Lindsey"/>
        <s v="Steven MacLean"/>
        <s v="Steven R. Nagel"/>
        <s v="Steven Smith"/>
        <s v="Steven Swanson"/>
        <s v="Story Musgrave"/>
        <s v="Stuart Roosa"/>
        <s v="Sultan Salman Al Saud"/>
        <s v="Sunita Williams"/>
        <s v="Susan Helms"/>
        <s v="Susan Kilrain"/>
        <s v="Svetlana Savitskaya"/>
        <s v="Takao Doi"/>
        <s v="Takuya Onishi"/>
        <s v="Talgat Musabayev"/>
        <s v="Tamara E. Jernigan"/>
        <s v="Taylor Wang"/>
        <s v="Terence Henricks"/>
        <s v="Terrence Wilcutt"/>
        <s v="Terry Hart"/>
        <s v="Terry W. Virts"/>
        <s v="Thomas Akers"/>
        <s v="Thomas D. Jones"/>
        <s v="Thomas H. Marshburn"/>
        <s v="Thomas Hennen"/>
        <s v="Thomas Kenneth Mattingly II"/>
        <s v="Thomas P. Stafford"/>
        <s v="Thomas Pesquet"/>
        <s v="Thomas Reiter"/>
        <s v="Tim Peake"/>
        <s v="Timothy Creamer"/>
        <s v="Timothy L. Kopra"/>
        <s v="Toktar Aubakirov"/>
        <s v="Toyohiro Akiyama"/>
        <s v="Tracy Caldwell Dyson"/>
        <s v="Ulf Merbold"/>
        <s v="Ulrich Walter"/>
        <s v="Umberto Guidoni"/>
        <s v="Valentin Lebedev"/>
        <s v="Valentina Tereshkova"/>
        <s v="Valery Bykovsky"/>
        <s v="Valery Korzun"/>
        <s v="Valery Kubasov"/>
        <s v="Valery Polyakov"/>
        <s v="Valery Rozhdestvensky"/>
        <s v="Valery Ryumin"/>
        <s v="Valery Tokarev"/>
        <s v="Vance Brand"/>
        <s v="Vasili Lazarev"/>
        <s v="Vasily Tsibliyev"/>
        <s v="Viktor Gorbatko"/>
        <s v="Viktor M. Afanasyev"/>
        <s v="Viktor Patsayev"/>
        <s v="Viktor Savinykh"/>
        <s v="Virgil Grissom"/>
        <s v="Vitaly Sevastyanov"/>
        <s v="Vitaly Zholobov"/>
        <s v="Vladimir Aksyonov"/>
        <s v="Vladimir Dzhanibekov"/>
        <s v="Vladimir Komarov"/>
        <s v="Vladimir Kovalyonok"/>
        <s v="Vladimir Lyakhov"/>
        <s v="Vladimir N. Dezhurov"/>
        <s v="Vladimír Remek"/>
        <s v="Vladimir Shatalov"/>
        <s v="Vladimir Solovyov"/>
        <s v="Vladimir Titov"/>
        <s v="Vladimir Vasyutin"/>
        <s v="Vladislav Volkov"/>
        <s v="Vyacheslav Zudov"/>
        <s v="Wally Schirra"/>
        <s v="Walter Cunningham"/>
        <s v="Wang Yaping"/>
        <s v="Wendy Lawrence"/>
        <s v="William Anders"/>
        <s v="William B. Lenoir"/>
        <s v="William C. McCool"/>
        <s v="William Frederick Fisher"/>
        <s v="William Gregory"/>
        <s v="William Oefelein"/>
        <s v="William Pailes"/>
        <s v="William Pogue"/>
        <s v="William Readdy"/>
        <s v="William S. McArthur"/>
        <s v="William Shepherd"/>
        <s v="William Thornton"/>
        <s v="Winston Scott"/>
        <s v="Wubbo Ockels"/>
        <s v="Yang Liwei"/>
        <s v="Yelena Kondakova"/>
        <s v="Yelena Serova"/>
        <s v="Yevgeny Khrunov"/>
        <s v="Yi So-yeon"/>
        <s v="Yuri Artyukhin"/>
        <s v="Yuri Baturin"/>
        <s v="Yuri Gagarin"/>
        <s v="Yuri Gidzenko"/>
        <s v="Yuri Glazkov"/>
        <s v="Yuri Lonchakov"/>
        <s v="Yuri Malenchenko"/>
        <s v="Yuri Malyshev"/>
        <s v="Yuri Onufrienko"/>
        <s v="Yuri Romanenko"/>
        <s v="Yuri Shargin"/>
        <s v="Yury Usachov"/>
        <s v="Zhai Zhigang"/>
        <s v="Zhang Xiaoguang"/>
      </sharedItems>
    </cacheField>
    <cacheField name="[Measures].[Count of Gender]" caption="Count of Gender" numFmtId="0" hierarchy="60" level="32767"/>
    <cacheField name="[SpaceTravelers].[Gender].[Gender]" caption="Gender" numFmtId="0" hierarchy="29" level="1">
      <sharedItems count="2">
        <s v="Female"/>
        <s v="Male"/>
      </sharedItems>
    </cacheField>
  </cacheFields>
  <cacheHierarchies count="75">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2" memberValueDatatype="130" unbalanced="0">
      <fieldsUsage count="2">
        <fieldUsage x="-1"/>
        <fieldUsage x="0"/>
      </fieldsUsage>
    </cacheHierarchy>
    <cacheHierarchy uniqueName="[SpaceTravelers].[Gender]" caption="Gender" attribute="1" defaultMemberUniqueName="[SpaceTravelers].[Gender].[All]" allUniqueName="[SpaceTravelers].[Gender].[All]" dimensionUniqueName="[SpaceTravelers]" displayFolder="" count="2" memberValueDatatype="130" unbalanced="0">
      <fieldsUsage count="2">
        <fieldUsage x="-1"/>
        <fieldUsage x="2"/>
      </fieldsUsage>
    </cacheHierarchy>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y uniqueName="[Measures].[Count of Name]" caption="Count of Name" measure="1" displayFolder="" measureGroup="SpaceTravelers" count="0" hidden="1">
      <extLst>
        <ext xmlns:x15="http://schemas.microsoft.com/office/spreadsheetml/2010/11/main" uri="{B97F6D7D-B522-45F9-BDA1-12C45D357490}">
          <x15:cacheHierarchy aggregatedColumn="28"/>
        </ext>
      </extLst>
    </cacheHierarchy>
  </cacheHierarchies>
  <kpis count="0"/>
  <dimensions count="6">
    <dimension name="CrewedMissions" uniqueName="[CrewedMissions]" caption="CrewedMissions"/>
    <dimension name="Distination index" uniqueName="[Distination index]" caption="Distination index"/>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s>
  <measureGroups count="5">
    <measureGroup name="CrewedMissions" caption="CrewedMissions"/>
    <measureGroup name="Distination index" caption="Distination index"/>
    <measureGroup name="Missions" caption="Missions"/>
    <measureGroup name="SpaceTravelers" caption="SpaceTravelers"/>
    <measureGroup name="SpaceVehicles" caption="SpaceVehicles"/>
  </measureGroups>
  <maps count="8">
    <map measureGroup="0" dimension="0"/>
    <map measureGroup="0" dimension="1"/>
    <map measureGroup="1" dimension="1"/>
    <map measureGroup="2" dimension="1"/>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849.710564583336" backgroundQuery="1" createdVersion="7" refreshedVersion="8" minRefreshableVersion="3" recordCount="0" supportSubquery="1" supportAdvancedDrill="1" xr:uid="{D9CD2637-BF88-4239-A9E8-E96B8B41114E}">
  <cacheSource type="external" connectionId="6"/>
  <cacheFields count="2">
    <cacheField name="[Missions].[Space Station].[Space Station]" caption="Space Station" numFmtId="0" hierarchy="23" level="1">
      <sharedItems count="1">
        <s v="Mir"/>
      </sharedItems>
    </cacheField>
    <cacheField name="[Measures].[Count of Crew Name]" caption="Count of Crew Name" numFmtId="0" hierarchy="61" level="32767"/>
  </cacheFields>
  <cacheHierarchies count="74">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2" memberValueDatatype="130" unbalanced="0">
      <fieldsUsage count="2">
        <fieldUsage x="-1"/>
        <fieldUsage x="0"/>
      </fieldsUsage>
    </cacheHierarchy>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ies>
  <kpis count="0"/>
  <dimensions count="6">
    <dimension name="CrewedMissions" uniqueName="[CrewedMissions]" caption="CrewedMissions"/>
    <dimension name="Distination index" uniqueName="[Distination index]" caption="Distination index"/>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s>
  <measureGroups count="5">
    <measureGroup name="CrewedMissions" caption="CrewedMissions"/>
    <measureGroup name="Distination index" caption="Distination index"/>
    <measureGroup name="Missions" caption="Missions"/>
    <measureGroup name="SpaceTravelers" caption="SpaceTravelers"/>
    <measureGroup name="SpaceVehicles" caption="SpaceVehicles"/>
  </measureGroups>
  <maps count="8">
    <map measureGroup="0" dimension="0"/>
    <map measureGroup="0" dimension="1"/>
    <map measureGroup="1" dimension="1"/>
    <map measureGroup="2" dimension="1"/>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874.595657060185" backgroundQuery="1" createdVersion="7" refreshedVersion="8" minRefreshableVersion="3" recordCount="0" supportSubquery="1" supportAdvancedDrill="1" xr:uid="{865A2AA3-1799-473A-BF43-BA3AFEF4EAB9}">
  <cacheSource type="external" connectionId="6"/>
  <cacheFields count="3">
    <cacheField name="[CrewedMissions].[Status].[Status]" caption="Status" numFmtId="0" hierarchy="5" level="1">
      <sharedItems count="3">
        <s v="Returned"/>
        <s v="Active" u="1"/>
        <s v="Fail-to-land" u="1"/>
      </sharedItems>
    </cacheField>
    <cacheField name="[CrewedMissions].[Vehicle].[Vehicle]" caption="Vehicle" numFmtId="0" hierarchy="1" level="1">
      <sharedItems count="16">
        <s v="Atlas LV-3B"/>
        <s v="Falcon 9 FT"/>
        <s v="Long March 2F"/>
        <s v="Mercury-Redstone Launch Vehicle"/>
        <s v="Saturn IB"/>
        <s v="Saturn V"/>
        <s v="Soyuz"/>
        <s v="Soyuz-FG"/>
        <s v="Soyuz-U"/>
        <s v="Soyuz-U2"/>
        <s v="Space Shuttle"/>
        <s v="SpaceShipOne"/>
        <s v="Titan II GLV"/>
        <s v="Voskhod"/>
        <s v="Vostok-K"/>
        <s v="X-15"/>
      </sharedItems>
    </cacheField>
    <cacheField name="[Measures].[Count of Status]" caption="Count of Status" numFmtId="0" hierarchy="58" level="32767"/>
  </cacheFields>
  <cacheHierarchies count="74">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2" memberValueDatatype="130" unbalanced="0">
      <fieldsUsage count="2">
        <fieldUsage x="-1"/>
        <fieldUsage x="1"/>
      </fieldsUsage>
    </cacheHierarchy>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2" memberValueDatatype="130" unbalanced="0">
      <fieldsUsage count="2">
        <fieldUsage x="-1"/>
        <fieldUsage x="0"/>
      </fieldsUsage>
    </cacheHierarchy>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ies>
  <kpis count="0"/>
  <dimensions count="6">
    <dimension name="CrewedMissions" uniqueName="[CrewedMissions]" caption="CrewedMissions"/>
    <dimension name="Distination index" uniqueName="[Distination index]" caption="Distination index"/>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s>
  <measureGroups count="5">
    <measureGroup name="CrewedMissions" caption="CrewedMissions"/>
    <measureGroup name="Distination index" caption="Distination index"/>
    <measureGroup name="Missions" caption="Missions"/>
    <measureGroup name="SpaceTravelers" caption="SpaceTravelers"/>
    <measureGroup name="SpaceVehicles" caption="SpaceVehicles"/>
  </measureGroups>
  <maps count="8">
    <map measureGroup="0" dimension="0"/>
    <map measureGroup="0" dimension="1"/>
    <map measureGroup="1" dimension="1"/>
    <map measureGroup="2" dimension="1"/>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875.634913773145" backgroundQuery="1" createdVersion="7" refreshedVersion="8" minRefreshableVersion="3" recordCount="0" supportSubquery="1" supportAdvancedDrill="1" xr:uid="{CCB82653-1926-4485-BBEA-CF7BF1A63C04}">
  <cacheSource type="external" connectionId="6"/>
  <cacheFields count="3">
    <cacheField name="[CrewedMissions].[Destination].[Destination]" caption="Destination" numFmtId="0" hierarchy="9" level="1">
      <sharedItems count="6">
        <s v="Mir"/>
        <s v="ISS" u="1"/>
        <s v="Moon" u="1"/>
        <s v="Earth Orbit" u="1"/>
        <s v="Non-orbital space" u="1"/>
        <s v="Other Space station" u="1"/>
      </sharedItems>
    </cacheField>
    <cacheField name="[Measures].[Count of Destination]" caption="Count of Destination" numFmtId="0" hierarchy="62" level="32767"/>
    <cacheField name="[CrewedMissions].[Launch (Year)].[Launch (Year)]" caption="Launch (Year)" numFmtId="0" hierarchy="10" level="1">
      <sharedItems count="15">
        <s v="1986"/>
        <s v="1987"/>
        <s v="1988"/>
        <s v="1989"/>
        <s v="1990"/>
        <s v="1991"/>
        <s v="1992"/>
        <s v="1993"/>
        <s v="1994"/>
        <s v="1995"/>
        <s v="1996"/>
        <s v="1997"/>
        <s v="1998"/>
        <s v="1999"/>
        <s v="2000"/>
      </sharedItems>
    </cacheField>
  </cacheFields>
  <cacheHierarchies count="74">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2" memberValueDatatype="130" unbalanced="0">
      <fieldsUsage count="2">
        <fieldUsage x="-1"/>
        <fieldUsage x="0"/>
      </fieldsUsage>
    </cacheHierarchy>
    <cacheHierarchy uniqueName="[CrewedMissions].[Launch (Year)]" caption="Launch (Year)" attribute="1" defaultMemberUniqueName="[CrewedMissions].[Launch (Year)].[All]" allUniqueName="[CrewedMissions].[Launch (Year)].[All]" dimensionUniqueName="[CrewedMissions]" displayFolder="" count="2" memberValueDatatype="130" unbalanced="0">
      <fieldsUsage count="2">
        <fieldUsage x="-1"/>
        <fieldUsage x="2"/>
      </fieldsUsage>
    </cacheHierarchy>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ies>
  <kpis count="0"/>
  <dimensions count="6">
    <dimension name="CrewedMissions" uniqueName="[CrewedMissions]" caption="CrewedMissions"/>
    <dimension name="Distination index" uniqueName="[Distination index]" caption="Distination index"/>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s>
  <measureGroups count="5">
    <measureGroup name="CrewedMissions" caption="CrewedMissions"/>
    <measureGroup name="Distination index" caption="Distination index"/>
    <measureGroup name="Missions" caption="Missions"/>
    <measureGroup name="SpaceTravelers" caption="SpaceTravelers"/>
    <measureGroup name="SpaceVehicles" caption="SpaceVehicles"/>
  </measureGroups>
  <maps count="8">
    <map measureGroup="0" dimension="0"/>
    <map measureGroup="0" dimension="1"/>
    <map measureGroup="1" dimension="1"/>
    <map measureGroup="2" dimension="1"/>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bone" refreshedDate="44994.666050462962" backgroundQuery="1" createdVersion="7" refreshedVersion="8" minRefreshableVersion="3" recordCount="0" supportSubquery="1" supportAdvancedDrill="1" xr:uid="{131E7893-62DB-4BB0-BFAE-319EFFA28479}">
  <cacheSource type="external" connectionId="6"/>
  <cacheFields count="2">
    <cacheField name="[CrewedMissions].[Vehicle].[Vehicle]" caption="Vehicle" numFmtId="0" hierarchy="1" level="1">
      <sharedItems count="17">
        <s v="Atlas LV-3B"/>
        <s v="Falcon 9 FT"/>
        <s v="Long March 2F"/>
        <s v="Mercury-Redstone Launch Vehicle"/>
        <s v="Saturn IB"/>
        <s v="Saturn V"/>
        <s v="Soyuz"/>
        <s v="Soyuz-2.1a"/>
        <s v="Soyuz-FG"/>
        <s v="Soyuz-U"/>
        <s v="Soyuz-U2"/>
        <s v="Space Shuttle"/>
        <s v="SpaceShipOne"/>
        <s v="Titan II GLV"/>
        <s v="Voskhod"/>
        <s v="Vostok-K"/>
        <s v="X-15"/>
      </sharedItems>
    </cacheField>
    <cacheField name="[Measures].[Count of Mission Number]" caption="Count of Mission Number" numFmtId="0" hierarchy="57" level="32767"/>
  </cacheFields>
  <cacheHierarchies count="74">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2" memberValueDatatype="130" unbalanced="0">
      <fieldsUsage count="2">
        <fieldUsage x="-1"/>
        <fieldUsage x="0"/>
      </fieldsUsage>
    </cacheHierarchy>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CrewedMissions].[Launch (Year)]" caption="Launch (Year)" attribute="1" defaultMemberUniqueName="[CrewedMissions].[Launch (Year)].[All]" allUniqueName="[CrewedMissions].[Launch (Year)].[All]" dimensionUniqueName="[CrewedMissions]" displayFolder="" count="0" memberValueDatatype="130" unbalanced="0"/>
    <cacheHierarchy uniqueName="[CrewedMissions].[Launch (Quarter)]" caption="Launch (Quarter)" attribute="1" defaultMemberUniqueName="[CrewedMissions].[Launch (Quarter)].[All]" allUniqueName="[CrewedMissions].[Launch (Quarter)].[All]" dimensionUniqueName="[CrewedMissions]" displayFolder="" count="0" memberValueDatatype="130" unbalanced="0"/>
    <cacheHierarchy uniqueName="[CrewedMissions].[Launch (Month)]" caption="Launch (Month)" attribute="1" defaultMemberUniqueName="[CrewedMissions].[Launch (Month)].[All]" allUniqueName="[CrewedMissions].[Launch (Month)].[All]" dimensionUniqueName="[CrewedMissions]" displayFolder="" count="0" memberValueDatatype="130" unbalanced="0"/>
    <cacheHierarchy uniqueName="[Distination index].[Destination]" caption="Destination" attribute="1" defaultMemberUniqueName="[Distination index].[Destination].[All]" allUniqueName="[Distination index].[Destination].[All]" dimensionUniqueName="[Distination index]" displayFolder="" count="0" memberValueDatatype="130" unbalanced="0"/>
    <cacheHierarchy uniqueName="[Distination index].[Index]" caption="Index" attribute="1" defaultMemberUniqueName="[Distination index].[Index].[All]" allUniqueName="[Distination index].[Index].[All]" dimensionUniqueName="[Distination index]"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Missions].[Launch date (Year)]" caption="Launch date (Year)" attribute="1" defaultMemberUniqueName="[Missions].[Launch date (Year)].[All]" allUniqueName="[Missions].[Launch date (Year)].[All]" dimensionUniqueName="[Missions]" displayFolder="" count="0" memberValueDatatype="130" unbalanced="0"/>
    <cacheHierarchy uniqueName="[Missions].[Launch date (Quarter)]" caption="Launch date (Quarter)" attribute="1" defaultMemberUniqueName="[Missions].[Launch date (Quarter)].[All]" allUniqueName="[Missions].[Launch date (Quarter)].[All]" dimensionUniqueName="[Missions]" displayFolder="" count="0" memberValueDatatype="130" unbalanced="0"/>
    <cacheHierarchy uniqueName="[Missions].[Launch date (Month)]" caption="Launch date (Month)" attribute="1" defaultMemberUniqueName="[Missions].[Launch date (Month)].[All]" allUniqueName="[Missions].[Launch date (Month)].[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Vehicles].[Calculated Column 1]" caption="Calculated Column 1" attribute="1" defaultMemberUniqueName="[SpaceVehicles].[Calculated Column 1].[All]" allUniqueName="[SpaceVehicles].[Calculated Column 1].[All]" dimensionUniqueName="[SpaceVehicles]" displayFolder="" count="0" memberValueDatatype="5" unbalanced="0"/>
    <cacheHierarchy uniqueName="[CrewedMissions].[Launch (Month Index)]" caption="Launch (Month Index)" attribute="1" defaultMemberUniqueName="[CrewedMissions].[Launch (Month Index)].[All]" allUniqueName="[CrewedMissions].[Launch (Month Index)].[All]" dimensionUniqueName="[CrewedMissions]" displayFolder="" count="0" memberValueDatatype="20" unbalanced="0" hidden="1"/>
    <cacheHierarchy uniqueName="[Missions].[Launch date (Month Index)]" caption="Launch date (Month Index)" attribute="1" defaultMemberUniqueName="[Missions].[Launch date (Month Index)].[All]" allUniqueName="[Missions].[Launch date (Month Index)].[All]" dimensionUniqueName="[Missions]" displayFolder="" count="0" memberValueDatatype="20" unbalanced="0" hidden="1"/>
    <cacheHierarchy uniqueName="[Measures].[__XL_Count SpaceVehicles]" caption="__XL_Count SpaceVehicles" measure="1" displayFolder="" measureGroup="SpaceVehicles" count="0" hidden="1"/>
    <cacheHierarchy uniqueName="[Measures].[__XL_Count SpaceTravelers]" caption="__XL_Count SpaceTravelers" measure="1" displayFolder="" measureGroup="SpaceTravelers" count="0" hidden="1"/>
    <cacheHierarchy uniqueName="[Measures].[__XL_Count Missions]" caption="__XL_Count Missions" measure="1" displayFolder="" measureGroup="Missions" count="0" hidden="1"/>
    <cacheHierarchy uniqueName="[Measures].[__XL_Count CrewedMissions]" caption="__XL_Count CrewedMissions" measure="1" displayFolder="" measureGroup="CrewedMissions" count="0" hidden="1"/>
    <cacheHierarchy uniqueName="[Measures].[__XL_Count Distination index]" caption="__XL_Count Distination index" measure="1" displayFolder="" measureGroup="Distination index" count="0" hidden="1"/>
    <cacheHierarchy uniqueName="[Measures].[__No measures defined]" caption="__No measures defined" measure="1" displayFolder="" count="0" hidden="1"/>
    <cacheHierarchy uniqueName="[Measures].[Sum of Mission Number]" caption="Sum of Mission Number" measure="1" displayFolder="" measureGroup="CrewedMissions" count="0" hidden="1">
      <extLst>
        <ext xmlns:x15="http://schemas.microsoft.com/office/spreadsheetml/2010/11/main" uri="{B97F6D7D-B522-45F9-BDA1-12C45D357490}">
          <x15:cacheHierarchy aggregatedColumn="4"/>
        </ext>
      </extLst>
    </cacheHierarchy>
    <cacheHierarchy uniqueName="[Measures].[Count of Mission Number]" caption="Count of Mission Number" measure="1" displayFolder="" measureGroup="CrewedMissions"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Status]" caption="Count of Status" measure="1" displayFolder="" measureGroup="CrewedMissions" count="0" hidden="1">
      <extLst>
        <ext xmlns:x15="http://schemas.microsoft.com/office/spreadsheetml/2010/11/main" uri="{B97F6D7D-B522-45F9-BDA1-12C45D357490}">
          <x15:cacheHierarchy aggregatedColumn="5"/>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SpaceTravelers" count="0" hidden="1">
      <extLst>
        <ext xmlns:x15="http://schemas.microsoft.com/office/spreadsheetml/2010/11/main" uri="{B97F6D7D-B522-45F9-BDA1-12C45D357490}">
          <x15:cacheHierarchy aggregatedColumn="29"/>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9"/>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3"/>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42"/>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6"/>
        </ext>
      </extLst>
    </cacheHierarchy>
    <cacheHierarchy uniqueName="[Measures].[Count of Class]" caption="Count of Class" measure="1" displayFolder="" measureGroup="SpaceVehicles" count="0" hidden="1">
      <extLst>
        <ext xmlns:x15="http://schemas.microsoft.com/office/spreadsheetml/2010/11/main" uri="{B97F6D7D-B522-45F9-BDA1-12C45D357490}">
          <x15:cacheHierarchy aggregatedColumn="45"/>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41"/>
        </ext>
      </extLst>
    </cacheHierarchy>
    <cacheHierarchy uniqueName="[Measures].[Sum of Calculated Column 1]" caption="Sum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Calculated Column 1]" caption="Count of Calculated Column 1" measure="1" displayFolder="" measureGroup="SpaceVehicles" count="0" hidden="1">
      <extLst>
        <ext xmlns:x15="http://schemas.microsoft.com/office/spreadsheetml/2010/11/main" uri="{B97F6D7D-B522-45F9-BDA1-12C45D357490}">
          <x15:cacheHierarchy aggregatedColumn="47"/>
        </ext>
      </extLst>
    </cacheHierarchy>
    <cacheHierarchy uniqueName="[Measures].[Count of Destination 3]" caption="Count of Destination 3" measure="1" displayFolder="" measureGroup="Distination index" count="0" hidden="1">
      <extLst>
        <ext xmlns:x15="http://schemas.microsoft.com/office/spreadsheetml/2010/11/main" uri="{B97F6D7D-B522-45F9-BDA1-12C45D357490}">
          <x15:cacheHierarchy aggregatedColumn="13"/>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ies>
  <kpis count="0"/>
  <dimensions count="6">
    <dimension name="CrewedMissions" uniqueName="[CrewedMissions]" caption="CrewedMissions"/>
    <dimension name="Distination index" uniqueName="[Distination index]" caption="Distination index"/>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s>
  <measureGroups count="5">
    <measureGroup name="CrewedMissions" caption="CrewedMissions"/>
    <measureGroup name="Distination index" caption="Distination index"/>
    <measureGroup name="Missions" caption="Missions"/>
    <measureGroup name="SpaceTravelers" caption="SpaceTravelers"/>
    <measureGroup name="SpaceVehicles" caption="SpaceVehicles"/>
  </measureGroups>
  <maps count="8">
    <map measureGroup="0" dimension="0"/>
    <map measureGroup="0" dimension="1"/>
    <map measureGroup="1" dimension="1"/>
    <map measureGroup="2" dimension="1"/>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70624A-236A-45C7-8375-4ABB70CEF157}" name="PivotTable1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V17:AY588" firstHeaderRow="1" firstDataRow="2" firstDataCol="1"/>
  <pivotFields count="3">
    <pivotField axis="axisRow" allDrilled="1" subtotalTop="0" showAll="0" dataSourceSort="1" defaultSubtotal="0" defaultAttributeDrillState="1">
      <items count="5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5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t="grand">
      <x/>
    </i>
  </rowItems>
  <colFields count="1">
    <field x="2"/>
  </colFields>
  <colItems count="3">
    <i>
      <x/>
    </i>
    <i>
      <x v="1"/>
    </i>
    <i t="grand">
      <x/>
    </i>
  </colItems>
  <dataFields count="1">
    <dataField name="Count of Gender" fld="1"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paceTravel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F2AEE7F-A415-4FC4-9E1D-8E7E8382E434}" name="PivotTable10" cacheId="36" applyNumberFormats="0" applyBorderFormats="0" applyFontFormats="0" applyPatternFormats="0" applyAlignmentFormats="0" applyWidthHeightFormats="1" dataCaption="Values" tag="c6c083c4-fb3f-4a13-9beb-4f958104d236" updatedVersion="8" minRefreshableVersion="3" useAutoFormatting="1" subtotalHiddenItems="1" itemPrintTitles="1" createdVersion="7" indent="0" outline="1" outlineData="1" multipleFieldFilters="0" chartFormat="9">
  <location ref="AA26:AC42" firstHeaderRow="0"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Successful flights" fld="1" baseField="0" baseItem="0"/>
    <dataField name="Sum of Total flights" fld="2" baseField="0" baseItem="0"/>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alculated Column 1"/>
    <pivotHierarchy dragToData="1"/>
    <pivotHierarchy dragToData="1"/>
  </pivotHierarchies>
  <pivotTableStyleInfo name="PivotStyleLight16" showRowHeaders="1" showColHeaders="1" showRowStripes="0" showColStripes="0" showLastColumn="1"/>
  <rowHierarchiesUsage count="1">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pace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AE4C7A6-DFFE-4592-B283-5E1DD29051F3}" name="PivotTable6" cacheId="7" applyNumberFormats="0" applyBorderFormats="0" applyFontFormats="0" applyPatternFormats="0" applyAlignmentFormats="0" applyWidthHeightFormats="1" dataCaption="Values" missingCaption="0" tag="02652900-53cb-4c1c-8543-e7d2826f1548" updatedVersion="8" minRefreshableVersion="3" useAutoFormatting="1" subtotalHiddenItems="1" itemPrintTitles="1" createdVersion="7" indent="0" outline="1" outlineData="1" multipleFieldFilters="0" chartFormat="21">
  <location ref="A43:C60" firstHeaderRow="1" firstDataRow="2" firstDataCol="1"/>
  <pivotFields count="3">
    <pivotField axis="axisCol" allDrilled="1" subtotalTop="0" showAll="0" dataSourceSort="1" defaultSubtotal="0" defaultAttributeDrillState="1">
      <items count="6">
        <item s="1" x="0"/>
        <item x="1"/>
        <item x="2"/>
        <item x="3"/>
        <item x="4"/>
        <item x="5"/>
      </items>
    </pivotField>
    <pivotField dataField="1" subtotalTop="0" showAll="0" defaultSubtotal="0"/>
    <pivotField axis="axisRow" allDrilled="1" subtotalTop="0" showAll="0" dataSourceSort="1" defaultSubtotal="0">
      <items count="15">
        <item x="0" e="0"/>
        <item x="1" e="0"/>
        <item x="2" e="0"/>
        <item x="3" e="0"/>
        <item x="4" e="0"/>
        <item x="5" e="0"/>
        <item x="6" e="0"/>
        <item x="7" e="0"/>
        <item x="8" e="0"/>
        <item x="9" e="0"/>
        <item x="10" e="0"/>
        <item x="11" e="0"/>
        <item x="12" e="0"/>
        <item x="13" e="0"/>
        <item x="14" e="0"/>
      </items>
    </pivotField>
  </pivotFields>
  <rowFields count="1">
    <field x="2"/>
  </rowFields>
  <rowItems count="16">
    <i>
      <x/>
    </i>
    <i>
      <x v="1"/>
    </i>
    <i>
      <x v="2"/>
    </i>
    <i>
      <x v="3"/>
    </i>
    <i>
      <x v="4"/>
    </i>
    <i>
      <x v="5"/>
    </i>
    <i>
      <x v="6"/>
    </i>
    <i>
      <x v="7"/>
    </i>
    <i>
      <x v="8"/>
    </i>
    <i>
      <x v="9"/>
    </i>
    <i>
      <x v="10"/>
    </i>
    <i>
      <x v="11"/>
    </i>
    <i>
      <x v="12"/>
    </i>
    <i>
      <x v="13"/>
    </i>
    <i>
      <x v="14"/>
    </i>
    <i t="grand">
      <x/>
    </i>
  </rowItems>
  <colFields count="1">
    <field x="0"/>
  </colFields>
  <colItems count="2">
    <i>
      <x/>
    </i>
    <i t="grand">
      <x/>
    </i>
  </colItems>
  <dataFields count="1">
    <dataField name="Count of Destination" fld="1" subtotal="count" baseField="0" baseItem="0"/>
  </dataFields>
  <chartFormats count="12">
    <chartFormat chart="18" format="0" series="1">
      <pivotArea type="data" outline="0" fieldPosition="0">
        <references count="2">
          <reference field="4294967294" count="1" selected="0">
            <x v="0"/>
          </reference>
          <reference field="0" count="1" selected="0">
            <x v="3"/>
          </reference>
        </references>
      </pivotArea>
    </chartFormat>
    <chartFormat chart="18" format="1" series="1">
      <pivotArea type="data" outline="0" fieldPosition="0">
        <references count="2">
          <reference field="4294967294" count="1" selected="0">
            <x v="0"/>
          </reference>
          <reference field="0" count="1" selected="0">
            <x v="1"/>
          </reference>
        </references>
      </pivotArea>
    </chartFormat>
    <chartFormat chart="18" format="2" series="1">
      <pivotArea type="data" outline="0" fieldPosition="0">
        <references count="2">
          <reference field="4294967294" count="1" selected="0">
            <x v="0"/>
          </reference>
          <reference field="0" count="1" selected="0">
            <x v="0"/>
          </reference>
        </references>
      </pivotArea>
    </chartFormat>
    <chartFormat chart="18" format="3" series="1">
      <pivotArea type="data" outline="0" fieldPosition="0">
        <references count="2">
          <reference field="4294967294" count="1" selected="0">
            <x v="0"/>
          </reference>
          <reference field="0" count="1" selected="0">
            <x v="2"/>
          </reference>
        </references>
      </pivotArea>
    </chartFormat>
    <chartFormat chart="18" format="4" series="1">
      <pivotArea type="data" outline="0" fieldPosition="0">
        <references count="2">
          <reference field="4294967294" count="1" selected="0">
            <x v="0"/>
          </reference>
          <reference field="0" count="1" selected="0">
            <x v="4"/>
          </reference>
        </references>
      </pivotArea>
    </chartFormat>
    <chartFormat chart="18" format="5" series="1">
      <pivotArea type="data" outline="0" fieldPosition="0">
        <references count="2">
          <reference field="4294967294" count="1" selected="0">
            <x v="0"/>
          </reference>
          <reference field="0" count="1" selected="0">
            <x v="5"/>
          </reference>
        </references>
      </pivotArea>
    </chartFormat>
    <chartFormat chart="20" format="12" series="1">
      <pivotArea type="data" outline="0" fieldPosition="0">
        <references count="2">
          <reference field="4294967294" count="1" selected="0">
            <x v="0"/>
          </reference>
          <reference field="0" count="1" selected="0">
            <x v="3"/>
          </reference>
        </references>
      </pivotArea>
    </chartFormat>
    <chartFormat chart="20" format="13" series="1">
      <pivotArea type="data" outline="0" fieldPosition="0">
        <references count="2">
          <reference field="4294967294" count="1" selected="0">
            <x v="0"/>
          </reference>
          <reference field="0" count="1" selected="0">
            <x v="1"/>
          </reference>
        </references>
      </pivotArea>
    </chartFormat>
    <chartFormat chart="20" format="14" series="1">
      <pivotArea type="data" outline="0" fieldPosition="0">
        <references count="2">
          <reference field="4294967294" count="1" selected="0">
            <x v="0"/>
          </reference>
          <reference field="0" count="1" selected="0">
            <x v="0"/>
          </reference>
        </references>
      </pivotArea>
    </chartFormat>
    <chartFormat chart="20" format="15" series="1">
      <pivotArea type="data" outline="0" fieldPosition="0">
        <references count="2">
          <reference field="4294967294" count="1" selected="0">
            <x v="0"/>
          </reference>
          <reference field="0" count="1" selected="0">
            <x v="2"/>
          </reference>
        </references>
      </pivotArea>
    </chartFormat>
    <chartFormat chart="20" format="16" series="1">
      <pivotArea type="data" outline="0" fieldPosition="0">
        <references count="2">
          <reference field="4294967294" count="1" selected="0">
            <x v="0"/>
          </reference>
          <reference field="0" count="1" selected="0">
            <x v="4"/>
          </reference>
        </references>
      </pivotArea>
    </chartFormat>
    <chartFormat chart="20" format="17" series="1">
      <pivotArea type="data" outline="0" fieldPosition="0">
        <references count="2">
          <reference field="4294967294" count="1" selected="0">
            <x v="0"/>
          </reference>
          <reference field="0" count="1" selected="0">
            <x v="5"/>
          </reference>
        </references>
      </pivotArea>
    </chartFormat>
  </chartFormats>
  <pivotHierarchies count="7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ewedMis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5E5F719-2B3A-41FE-8DF2-DFDEA31368F2}" name="PivotTable2" cacheId="21" applyNumberFormats="0" applyBorderFormats="0" applyFontFormats="0" applyPatternFormats="0" applyAlignmentFormats="0" applyWidthHeightFormats="1" dataCaption="Values" tag="86f0e8db-9f7e-45ac-bb6d-3ad93e76c6d6" updatedVersion="8" minRefreshableVersion="3" useAutoFormatting="1" subtotalHiddenItems="1" itemPrintTitles="1" createdVersion="7" indent="0" outline="1" outlineData="1" multipleFieldFilters="0" chartFormat="25">
  <location ref="A1:B19" firstHeaderRow="1" firstDataRow="1" firstDataCol="1"/>
  <pivotFields count="2">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of Mission Number" fld="1" subtotal="count" baseField="0" baseItem="0"/>
  </dataFields>
  <chartFormats count="2">
    <chartFormat chart="18"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7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Mission 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ewedMis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6393D31-AF2E-4389-AFE4-F7CD1238651D}" name="PivotTable14" cacheId="1" applyNumberFormats="0" applyBorderFormats="0" applyFontFormats="0" applyPatternFormats="0" applyAlignmentFormats="0" applyWidthHeightFormats="1" dataCaption="Values" tag="58a5a97a-9877-4f66-850f-8d7d509f601d" updatedVersion="7" minRefreshableVersion="3" useAutoFormatting="1" subtotalHiddenItems="1" itemPrintTitles="1" createdVersion="7" indent="0" outline="1" outlineData="1" multipleFieldFilters="0">
  <location ref="AO14:AO15" firstHeaderRow="1" firstDataRow="1" firstDataCol="0"/>
  <pivotFields count="1">
    <pivotField dataField="1" subtotalTop="0" showAll="0" defaultSubtotal="0"/>
  </pivotFields>
  <rowItems count="1">
    <i/>
  </rowItems>
  <colItems count="1">
    <i/>
  </colItems>
  <dataFields count="1">
    <dataField name="Sum of Duration (days)" fld="0" baseField="0" baseItem="0" numFmtId="3"/>
  </dataFields>
  <formats count="1">
    <format dxfId="0">
      <pivotArea outline="0" collapsedLevelsAreSubtotals="1" fieldPosition="0"/>
    </format>
  </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is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EB8545-163B-4E15-8DD8-6FB273A2A574}" name="PivotTable11" cacheId="42" applyNumberFormats="0" applyBorderFormats="0" applyFontFormats="0" applyPatternFormats="0" applyAlignmentFormats="0" applyWidthHeightFormats="1" dataCaption="Values" missingCaption="0" tag="e88bcc83-c797-4e33-86fe-39ccb11fa7dd" updatedVersion="8" minRefreshableVersion="3" useAutoFormatting="1" subtotalHiddenItems="1" colGrandTotals="0" itemPrintTitles="1" createdVersion="7" indent="0" outline="1" outlineData="1" multipleFieldFilters="0" chartFormat="38">
  <location ref="AC4:AD9" firstHeaderRow="1" firstDataRow="1" firstDataCol="1"/>
  <pivotFields count="3">
    <pivotField axis="axisRow" allDrilled="1" subtotalTop="0" showAll="0" dataSourceSort="1" defaultSubtotal="0" defaultAttributeDrillState="1">
      <items count="4">
        <item s="1" x="0"/>
        <item s="1" x="1"/>
        <item s="1" x="2"/>
        <item s="1"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Total flights" fld="1" baseField="0" baseItem="0"/>
  </dataFields>
  <chartFormats count="4">
    <chartFormat chart="35" format="5" series="1">
      <pivotArea type="data" outline="0" fieldPosition="0">
        <references count="1">
          <reference field="4294967294" count="1" selected="0">
            <x v="0"/>
          </reference>
        </references>
      </pivotArea>
    </chartFormat>
    <chartFormat chart="37" format="7" series="1">
      <pivotArea type="data" outline="0" fieldPosition="0">
        <references count="1">
          <reference field="4294967294" count="1" selected="0">
            <x v="0"/>
          </reference>
        </references>
      </pivotArea>
    </chartFormat>
    <chartFormat chart="37" format="8">
      <pivotArea type="data" outline="0" fieldPosition="0">
        <references count="2">
          <reference field="4294967294" count="1" selected="0">
            <x v="0"/>
          </reference>
          <reference field="0" count="1" selected="0">
            <x v="1"/>
          </reference>
        </references>
      </pivotArea>
    </chartFormat>
    <chartFormat chart="37" format="9">
      <pivotArea type="data" outline="0" fieldPosition="0">
        <references count="2">
          <reference field="4294967294" count="1" selected="0">
            <x v="0"/>
          </reference>
          <reference field="0" count="1" selected="0">
            <x v="3"/>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pace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AD10BB-7124-466B-AD3B-BDEF1F4373DD}" name="PivotTable3" cacheId="6" applyNumberFormats="0" applyBorderFormats="0" applyFontFormats="0" applyPatternFormats="0" applyAlignmentFormats="0" applyWidthHeightFormats="1" dataCaption="Values" missingCaption="0" tag="914436a9-79cb-4f8d-9a17-41d443285a5c" updatedVersion="8" minRefreshableVersion="3" useAutoFormatting="1" subtotalHiddenItems="1" itemPrintTitles="1" createdVersion="7" indent="0" outline="1" outlineData="1" multipleFieldFilters="0" chartFormat="7">
  <location ref="F3:H21" firstHeaderRow="1" firstDataRow="2" firstDataCol="1"/>
  <pivotFields count="3">
    <pivotField axis="axisCol" allDrilled="1" subtotalTop="0" showAll="0" dataSourceSort="1" defaultSubtotal="0" defaultAttributeDrillState="1">
      <items count="3">
        <item s="1" x="0"/>
        <item x="1"/>
        <item x="2"/>
      </items>
    </pivotField>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2">
    <i>
      <x/>
    </i>
    <i t="grand">
      <x/>
    </i>
  </colItems>
  <dataFields count="1">
    <dataField name="Count of Status" fld="2" subtotal="count" baseField="0" baseItem="0"/>
  </dataFields>
  <chartFormats count="6">
    <chartFormat chart="3" format="0" series="1">
      <pivotArea type="data" outline="0" fieldPosition="0">
        <references count="2">
          <reference field="4294967294" count="1" selected="0">
            <x v="0"/>
          </reference>
          <reference field="0" count="1" selected="0">
            <x v="1"/>
          </reference>
        </references>
      </pivotArea>
    </chartFormat>
    <chartFormat chart="3" format="1" series="1">
      <pivotArea type="data" outline="0" fieldPosition="0">
        <references count="2">
          <reference field="4294967294" count="1" selected="0">
            <x v="0"/>
          </reference>
          <reference field="0" count="1" selected="0">
            <x v="2"/>
          </reference>
        </references>
      </pivotArea>
    </chartFormat>
    <chartFormat chart="3" format="2" series="1">
      <pivotArea type="data" outline="0" fieldPosition="0">
        <references count="2">
          <reference field="4294967294" count="1" selected="0">
            <x v="0"/>
          </reference>
          <reference field="0" count="1" selected="0">
            <x v="0"/>
          </reference>
        </references>
      </pivotArea>
    </chartFormat>
    <chartFormat chart="6" format="6" series="1">
      <pivotArea type="data" outline="0" fieldPosition="0">
        <references count="2">
          <reference field="4294967294" count="1" selected="0">
            <x v="0"/>
          </reference>
          <reference field="0" count="1" selected="0">
            <x v="1"/>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 chart="6" format="8" series="1">
      <pivotArea type="data" outline="0" fieldPosition="0">
        <references count="2">
          <reference field="4294967294" count="1" selected="0">
            <x v="0"/>
          </reference>
          <reference field="0" count="1" selected="0">
            <x v="0"/>
          </reference>
        </references>
      </pivotArea>
    </chartFormat>
  </chartFormats>
  <pivotHierarchies count="7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ewedMis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A87FF5-4A01-4EC6-8A2B-1EC4ABDC77F0}" name="PivotTable5" cacheId="5" applyNumberFormats="0" applyBorderFormats="0" applyFontFormats="0" applyPatternFormats="0" applyAlignmentFormats="0" applyWidthHeightFormats="1" dataCaption="Values" tag="0fa148ee-8d0f-4bb8-a685-efabeb843220" updatedVersion="8" minRefreshableVersion="3" useAutoFormatting="1" subtotalHiddenItems="1" itemPrintTitles="1" createdVersion="7" indent="0" outline="1" outlineData="1" multipleFieldFilters="0" chartFormat="5">
  <location ref="T5:U7"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Count of Crew Name" fld="1" subtotal="count"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paceTravelers]"/>
        <x15:activeTabTopLevelEntity name="[Missions]"/>
        <x15:activeTabTopLevelEntity name="[CrewedMis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DA943B-2ED2-4AEC-8886-77A18C572E7E}" name="PivotTable8" cacheId="39" applyNumberFormats="0" applyBorderFormats="0" applyFontFormats="0" applyPatternFormats="0" applyAlignmentFormats="0" applyWidthHeightFormats="1" dataCaption="Values" tag="cc2aacf7-0158-433b-8766-6a94f0587d97" updatedVersion="8" minRefreshableVersion="3" useAutoFormatting="1" subtotalHiddenItems="1" itemPrintTitles="1" createdVersion="7" indent="0" outline="1" outlineData="1" multipleFieldFilters="0" chartFormat="4">
  <location ref="X26:Y42" firstHeaderRow="1" firstDataRow="1"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Rocket"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pace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B1FFE8-42EF-4988-9BB1-24BB43B7DCF8}" name="PivotTable7"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H29:AI599" firstHeaderRow="1" firstDataRow="1" firstDataCol="1"/>
  <pivotFields count="2">
    <pivotField dataField="1" subtotalTop="0" showAll="0" defaultSubtotal="0"/>
    <pivotField axis="axisRow" allDrilled="1" subtotalTop="0" showAll="0" dataSourceSort="1" defaultSubtotal="0" defaultAttributeDrillState="1">
      <items count="5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s>
    </pivotField>
  </pivotFields>
  <rowFields count="1">
    <field x="1"/>
  </rowFields>
  <rowItems count="5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t="grand">
      <x/>
    </i>
  </rowItems>
  <colItems count="1">
    <i/>
  </colItems>
  <dataFields count="1">
    <dataField name="Count of Crew Name" fld="0" subtotal="count"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issions]"/>
        <x15:activeTabTopLevelEntity name="[SpaceTravel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30C967-2EA4-4831-8D15-B71A1F04CE9A}" name="PivotTable4" cacheId="33" applyNumberFormats="0" applyBorderFormats="0" applyFontFormats="0" applyPatternFormats="0" applyAlignmentFormats="0" applyWidthHeightFormats="1" dataCaption="Values" missingCaption="0" tag="067bbeb1-2638-43b3-b4d9-08f976893851" updatedVersion="8" minRefreshableVersion="3" useAutoFormatting="1" subtotalHiddenItems="1" itemPrintTitles="1" createdVersion="7" indent="0" outline="1" outlineData="1" multipleFieldFilters="0" chartFormat="14">
  <location ref="L3:O6" firstHeaderRow="1" firstDataRow="2" firstDataCol="1"/>
  <pivotFields count="3">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2">
    <i>
      <x/>
    </i>
    <i t="grand">
      <x/>
    </i>
  </rowItems>
  <colFields count="1">
    <field x="1"/>
  </colFields>
  <colItems count="3">
    <i>
      <x/>
    </i>
    <i>
      <x v="1"/>
    </i>
    <i t="grand">
      <x/>
    </i>
  </colItems>
  <dataFields count="1">
    <dataField name="Count of Gender" fld="2" subtotal="count" baseField="0" baseItem="0"/>
  </dataFields>
  <chartFormats count="4">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issions]"/>
        <x15:activeTabTopLevelEntity name="[SpaceTravel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8DA807-64C2-4242-88D0-501583F6A2EB}" name="PivotTable13" cacheId="0" applyNumberFormats="0" applyBorderFormats="0" applyFontFormats="0" applyPatternFormats="0" applyAlignmentFormats="0" applyWidthHeightFormats="1" dataCaption="Values" tag="6fdd997a-c599-4b31-810e-397945d76c24" updatedVersion="7" minRefreshableVersion="3" useAutoFormatting="1" subtotalHiddenItems="1" itemPrintTitles="1" createdVersion="7" indent="0" outline="1" outlineData="1" multipleFieldFilters="0">
  <location ref="AO8:AR10" firstHeaderRow="1" firstDataRow="2" firstDataCol="1"/>
  <pivotFields count="2">
    <pivotField dataField="1" subtotalTop="0" showAll="0" defaultSubtotal="0"/>
    <pivotField axis="axisCol" allDrilled="1" subtotalTop="0" showAll="0" dataSourceSort="1" defaultSubtotal="0" defaultAttributeDrillState="1">
      <items count="2">
        <item x="0"/>
        <item x="1"/>
      </items>
    </pivotField>
  </pivotFields>
  <rowItems count="1">
    <i/>
  </rowItems>
  <colFields count="1">
    <field x="1"/>
  </colFields>
  <colItems count="3">
    <i>
      <x/>
    </i>
    <i>
      <x v="1"/>
    </i>
    <i t="grand">
      <x/>
    </i>
  </colItems>
  <dataFields count="1">
    <dataField name="Count of Crew Name" fld="0" subtotal="count"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paceVehicles]"/>
        <x15:activeTabTopLevelEntity name="[Missions]"/>
        <x15:activeTabTopLevelEntity name="[SpaceTravel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E129DEC-2DD1-4413-96CD-6A89D9A13B24}" name="PivotTable9"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Q17:AR587" firstHeaderRow="1" firstDataRow="1" firstDataCol="1"/>
  <pivotFields count="2">
    <pivotField axis="axisRow" allDrilled="1" subtotalTop="0" showAll="0" dataSourceSort="1" defaultSubtotal="0" defaultAttributeDrillState="1">
      <items count="5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s>
    </pivotField>
    <pivotField dataField="1" subtotalTop="0" showAll="0" defaultSubtotal="0"/>
  </pivotFields>
  <rowFields count="1">
    <field x="0"/>
  </rowFields>
  <rowItems count="5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t="grand">
      <x/>
    </i>
  </rowItems>
  <colItems count="1">
    <i/>
  </colItems>
  <dataFields count="1">
    <dataField name="Sum of Duration (days)" fld="1"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iss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3E404A5-5773-479A-BB2B-1B2611ACAE7C}" sourceName="[CrewedMissions].[Status]">
  <pivotTables>
    <pivotTable tabId="1" name="PivotTable3"/>
  </pivotTables>
  <data>
    <olap pivotCacheId="978802408">
      <levels count="2">
        <level uniqueName="[CrewedMissions].[Status].[(All)]" sourceCaption="(All)" count="0"/>
        <level uniqueName="[CrewedMissions].[Status].[Status]" sourceCaption="Status" count="3">
          <ranges>
            <range startItem="0">
              <i n="[CrewedMissions].[Status].&amp;[Active]" c="Active"/>
              <i n="[CrewedMissions].[Status].&amp;[Fail-to-land]" c="Fail-to-land"/>
              <i n="[CrewedMissions].[Status].&amp;[Returned]" c="Returned"/>
            </range>
          </ranges>
        </level>
      </levels>
      <selections count="1">
        <selection n="[CrewedMissions].[Status].&amp;[Returne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1408A9F-8FEA-49AB-81ED-63019DC09CBF}" sourceName="[SpaceTravelers].[Country]">
  <pivotTables>
    <pivotTable tabId="1" name="PivotTable4"/>
  </pivotTables>
  <data>
    <olap pivotCacheId="1773845952">
      <levels count="2">
        <level uniqueName="[SpaceTravelers].[Country].[(All)]" sourceCaption="(All)" count="0"/>
        <level uniqueName="[SpaceTravelers].[Country].[Country]" sourceCaption="Country" count="43">
          <ranges>
            <range startItem="0">
              <i n="[SpaceTravelers].[Country].&amp;[Afghanistan]" c="Afghanistan"/>
              <i n="[SpaceTravelers].[Country].&amp;[Armenia]" c="Armenia"/>
              <i n="[SpaceTravelers].[Country].&amp;[Australia]" c="Australia"/>
              <i n="[SpaceTravelers].[Country].&amp;[Austria]" c="Austria"/>
              <i n="[SpaceTravelers].[Country].&amp;[Belgium]" c="Belgium"/>
              <i n="[SpaceTravelers].[Country].&amp;[Brazil]" c="Brazil"/>
              <i n="[SpaceTravelers].[Country].&amp;[Bulgaria]" c="Bulgaria"/>
              <i n="[SpaceTravelers].[Country].&amp;[Canada]" c="Canada"/>
              <i n="[SpaceTravelers].[Country].&amp;[China]" c="China"/>
              <i n="[SpaceTravelers].[Country].&amp;[Costa Rica]" c="Costa Rica"/>
              <i n="[SpaceTravelers].[Country].&amp;[Cuba]" c="Cuba"/>
              <i n="[SpaceTravelers].[Country].&amp;[Czech Republic]" c="Czech Republic"/>
              <i n="[SpaceTravelers].[Country].&amp;[Denmark]" c="Denmark"/>
              <i n="[SpaceTravelers].[Country].&amp;[France]" c="France"/>
              <i n="[SpaceTravelers].[Country].&amp;[Germany]" c="Germany"/>
              <i n="[SpaceTravelers].[Country].&amp;[Hungary]" c="Hungary"/>
              <i n="[SpaceTravelers].[Country].&amp;[Iceland]" c="Iceland"/>
              <i n="[SpaceTravelers].[Country].&amp;[India]" c="India"/>
              <i n="[SpaceTravelers].[Country].&amp;[Iran]" c="Iran"/>
              <i n="[SpaceTravelers].[Country].&amp;[Israel]" c="Israel"/>
              <i n="[SpaceTravelers].[Country].&amp;[Italy]" c="Italy"/>
              <i n="[SpaceTravelers].[Country].&amp;[Japan]" c="Japan"/>
              <i n="[SpaceTravelers].[Country].&amp;[Kazakhstan]" c="Kazakhstan"/>
              <i n="[SpaceTravelers].[Country].&amp;[Malaysia]" c="Malaysia"/>
              <i n="[SpaceTravelers].[Country].&amp;[Mexico]" c="Mexico"/>
              <i n="[SpaceTravelers].[Country].&amp;[Mongolia]" c="Mongolia"/>
              <i n="[SpaceTravelers].[Country].&amp;[Netherlands]" c="Netherlands"/>
              <i n="[SpaceTravelers].[Country].&amp;[Poland]" c="Poland"/>
              <i n="[SpaceTravelers].[Country].&amp;[Romania]" c="Romania"/>
              <i n="[SpaceTravelers].[Country].&amp;[Russia]" c="Russia"/>
              <i n="[SpaceTravelers].[Country].&amp;[Saudi Arabia]" c="Saudi Arabia"/>
              <i n="[SpaceTravelers].[Country].&amp;[Slovakia]" c="Slovakia"/>
              <i n="[SpaceTravelers].[Country].&amp;[South Africa]" c="South Africa"/>
              <i n="[SpaceTravelers].[Country].&amp;[South Korea]" c="South Korea"/>
              <i n="[SpaceTravelers].[Country].&amp;[Spain]" c="Spain"/>
              <i n="[SpaceTravelers].[Country].&amp;[Sweden]" c="Sweden"/>
              <i n="[SpaceTravelers].[Country].&amp;[Switzerland]" c="Switzerland"/>
              <i n="[SpaceTravelers].[Country].&amp;[Syria]" c="Syria"/>
              <i n="[SpaceTravelers].[Country].&amp;[Ukraine]" c="Ukraine"/>
              <i n="[SpaceTravelers].[Country].&amp;[United Arab Emirates]" c="United Arab Emirates"/>
              <i n="[SpaceTravelers].[Country].&amp;[United Kingdom]" c="United Kingdom"/>
              <i n="[SpaceTravelers].[Country].&amp;[United States]" c="United States"/>
              <i n="[SpaceTravelers].[Country].&amp;[Vietnam]" c="Vietnam"/>
            </range>
          </ranges>
        </level>
      </levels>
      <selections count="1">
        <selection n="[SpaceTravelers].[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 xr10:uid="{207DD161-A931-4BF9-9235-CEE05E787415}" sourceName="[CrewedMissions].[Vehicle]">
  <pivotTables>
    <pivotTable tabId="1" name="PivotTable2"/>
  </pivotTables>
  <data>
    <olap pivotCacheId="915067277">
      <levels count="2">
        <level uniqueName="[CrewedMissions].[Vehicle].[(All)]" sourceCaption="(All)" count="0"/>
        <level uniqueName="[CrewedMissions].[Vehicle].[Vehicle]" sourceCaption="Vehicle" count="17">
          <ranges>
            <range startItem="0">
              <i n="[CrewedMissions].[Vehicle].&amp;[Atlas LV-3B]" c="Atlas LV-3B"/>
              <i n="[CrewedMissions].[Vehicle].&amp;[Falcon 9 FT]" c="Falcon 9 FT"/>
              <i n="[CrewedMissions].[Vehicle].&amp;[Long March 2F]" c="Long March 2F"/>
              <i n="[CrewedMissions].[Vehicle].&amp;[Mercury-Redstone Launch Vehicle]" c="Mercury-Redstone Launch Vehicle"/>
              <i n="[CrewedMissions].[Vehicle].&amp;[Saturn IB]" c="Saturn IB"/>
              <i n="[CrewedMissions].[Vehicle].&amp;[Saturn V]" c="Saturn V"/>
              <i n="[CrewedMissions].[Vehicle].&amp;[Soyuz]" c="Soyuz"/>
              <i n="[CrewedMissions].[Vehicle].&amp;[Soyuz-2.1a]" c="Soyuz-2.1a"/>
              <i n="[CrewedMissions].[Vehicle].&amp;[Soyuz-FG]" c="Soyuz-FG"/>
              <i n="[CrewedMissions].[Vehicle].&amp;[Soyuz-U]" c="Soyuz-U"/>
              <i n="[CrewedMissions].[Vehicle].&amp;[Soyuz-U2]" c="Soyuz-U2"/>
              <i n="[CrewedMissions].[Vehicle].&amp;[Space Shuttle]" c="Space Shuttle"/>
              <i n="[CrewedMissions].[Vehicle].&amp;[SpaceShipOne]" c="SpaceShipOne"/>
              <i n="[CrewedMissions].[Vehicle].&amp;[Titan II GLV]" c="Titan II GLV"/>
              <i n="[CrewedMissions].[Vehicle].&amp;[Voskhod]" c="Voskhod"/>
              <i n="[CrewedMissions].[Vehicle].&amp;[Vostok-K]" c="Vostok-K"/>
              <i n="[CrewedMissions].[Vehicle].&amp;[X-15]" c="X-15"/>
            </range>
          </ranges>
        </level>
      </levels>
      <selections count="1">
        <selection n="[CrewedMissions].[Vehicle].[All]"/>
      </selections>
    </olap>
  </data>
  <extLst>
    <x:ext xmlns:x15="http://schemas.microsoft.com/office/spreadsheetml/2010/11/main" uri="{470722E0-AACD-4C17-9CDC-17EF765DBC7E}">
      <x15:slicerCacheHideItemsWithNoData count="1">
        <x15:slicerCacheOlapLevelName uniqueName="[CrewedMissions].[Vehicle].[Vehicl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ace_Station" xr10:uid="{43E20EA4-932D-450C-8D4F-9649141869AC}" sourceName="[Missions].[Space Station]">
  <pivotTables>
    <pivotTable tabId="1" name="PivotTable5"/>
  </pivotTables>
  <data>
    <olap pivotCacheId="1115679587">
      <levels count="2">
        <level uniqueName="[Missions].[Space Station].[(All)]" sourceCaption="(All)" count="0"/>
        <level uniqueName="[Missions].[Space Station].[Space Station]" sourceCaption="Space Station" count="13">
          <ranges>
            <range startItem="0">
              <i n="[Missions].[Space Station].&amp;[ISS]" c="ISS"/>
              <i n="[Missions].[Space Station].&amp;[Mir]" c="Mir"/>
              <i n="[Missions].[Space Station].&amp;[Mir, Salyut 7]" c="Mir, Salyut 7"/>
              <i n="[Missions].[Space Station].&amp;[None visited]" c="None visited"/>
              <i n="[Missions].[Space Station].&amp;[Salyut 1]" c="Salyut 1"/>
              <i n="[Missions].[Space Station].&amp;[Salyut 3]" c="Salyut 3"/>
              <i n="[Missions].[Space Station].&amp;[Salyut 4]" c="Salyut 4"/>
              <i n="[Missions].[Space Station].&amp;[Salyut 5]" c="Salyut 5"/>
              <i n="[Missions].[Space Station].&amp;[Salyut 6]" c="Salyut 6"/>
              <i n="[Missions].[Space Station].&amp;[Salyut 7]" c="Salyut 7"/>
              <i n="[Missions].[Space Station].&amp;[Skylab]" c="Skylab"/>
              <i n="[Missions].[Space Station].&amp;[Tiangong-1]" c="Tiangong-1"/>
              <i n="[Missions].[Space Station].&amp;[Tiangong-2]" c="Tiangong-2"/>
            </range>
          </ranges>
        </level>
      </levels>
      <selections count="1">
        <selection n="[Missions].[Space Station].&amp;[Mir]"/>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71150DDF-2815-4460-B30E-F2ABAF84515E}" sourceName="[SpaceVehicles].[Country]">
  <pivotTables>
    <pivotTable tabId="1" name="PivotTable10"/>
    <pivotTable tabId="1" name="PivotTable8"/>
    <pivotTable tabId="1" name="PivotTable11"/>
  </pivotTables>
  <data>
    <olap pivotCacheId="322558330">
      <levels count="2">
        <level uniqueName="[SpaceVehicles].[Country].[(All)]" sourceCaption="(All)" count="0"/>
        <level uniqueName="[SpaceVehicles].[Country].[Country]" sourceCaption="Country" count="15">
          <ranges>
            <range startItem="0">
              <i n="[SpaceVehicles].[Country].&amp;[Brazil]" c="Brazil"/>
              <i n="[SpaceVehicles].[Country].&amp;[China]" c="China"/>
              <i n="[SpaceVehicles].[Country].&amp;[Europe]" c="Europe"/>
              <i n="[SpaceVehicles].[Country].&amp;[France]" c="France"/>
              <i n="[SpaceVehicles].[Country].&amp;[India]" c="India"/>
              <i n="[SpaceVehicles].[Country].&amp;[Iran]" c="Iran"/>
              <i n="[SpaceVehicles].[Country].&amp;[Israel]" c="Israel"/>
              <i n="[SpaceVehicles].[Country].&amp;[Japan]" c="Japan"/>
              <i n="[SpaceVehicles].[Country].&amp;[New Zealand]" c="New Zealand"/>
              <i n="[SpaceVehicles].[Country].&amp;[North Korea]" c="North Korea"/>
              <i n="[SpaceVehicles].[Country].&amp;[Russia]" c="Russia"/>
              <i n="[SpaceVehicles].[Country].&amp;[South Korea]" c="South Korea"/>
              <i n="[SpaceVehicles].[Country].&amp;[Ukraine]" c="Ukraine"/>
              <i n="[SpaceVehicles].[Country].&amp;[United Kingdom]" c="United Kingdom"/>
              <i n="[SpaceVehicles].[Country].&amp;[United States]" c="United States"/>
            </range>
          </ranges>
        </level>
      </levels>
      <selections count="1">
        <selection n="[SpaceVehicles].[Count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 xr10:uid="{84E50D9F-4607-47C5-9887-24EBC37BAA90}" sourceName="[CrewedMissions].[Destination]">
  <pivotTables>
    <pivotTable tabId="1" name="PivotTable6"/>
  </pivotTables>
  <data>
    <olap pivotCacheId="503500375">
      <levels count="2">
        <level uniqueName="[CrewedMissions].[Destination].[(All)]" sourceCaption="(All)" count="0"/>
        <level uniqueName="[CrewedMissions].[Destination].[Destination]" sourceCaption="Destination" count="6">
          <ranges>
            <range startItem="0">
              <i n="[CrewedMissions].[Destination].&amp;[Earth Orbit]" c="Earth Orbit"/>
              <i n="[CrewedMissions].[Destination].&amp;[ISS]" c="ISS"/>
              <i n="[CrewedMissions].[Destination].&amp;[Mir]" c="Mir"/>
              <i n="[CrewedMissions].[Destination].&amp;[Moon]" c="Moon"/>
              <i n="[CrewedMissions].[Destination].&amp;[Non-orbital space]" c="Non-orbital space"/>
              <i n="[CrewedMissions].[Destination].&amp;[Other Space station]" c="Other Space station"/>
            </range>
          </ranges>
        </level>
      </levels>
      <selections count="1">
        <selection n="[CrewedMissions].[Destination].&amp;[Mir]"/>
      </selections>
    </olap>
  </data>
  <extLst>
    <x:ext xmlns:x15="http://schemas.microsoft.com/office/spreadsheetml/2010/11/main" uri="{470722E0-AACD-4C17-9CDC-17EF765DBC7E}">
      <x15:slicerCacheHideItemsWithNoData count="1">
        <x15:slicerCacheOlapLevelName uniqueName="[CrewedMissions].[Destination].[Destination]"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e Vehicle" xr10:uid="{F1331E26-28B5-4750-83A0-7BD98E345915}" cache="Slicer_Status" caption="Vehicle Status" level="1" rowHeight="234950"/>
  <slicer name="Country" xr10:uid="{C861512B-9A02-4BFD-8AE8-DA950E6B5891}" cache="Slicer_Country" caption="Country" startItem="34" level="1" rowHeight="234950"/>
  <slicer name="Vehicle" xr10:uid="{83978253-7827-479E-8B44-013FCDCAB8BB}" cache="Slicer_Vehicle" caption="Vehicle" startItem="9" level="1" rowHeight="234950"/>
  <slicer name="Space Station" xr10:uid="{E5D0DDA0-2757-4477-B3E8-E8CE34AA7709}" cache="Slicer_Space_Station" caption="Space Station" level="1" rowHeight="234950"/>
  <slicer name="Country 1" xr10:uid="{9F641C7F-D9D1-4445-9D19-B126FDDF3A4B}" cache="Slicer_Country1" caption="Country" level="1" rowHeight="234950"/>
  <slicer name="Destination" xr10:uid="{89242CD9-9082-4EEE-BAEF-155C47E58C3A}" cache="Slicer_Destination" caption="Destinat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e Vehicle 1" xr10:uid="{8C7426EC-8B80-430F-BB1C-0CA354B0EAF8}" cache="Slicer_Status" caption="Vehicle Status" columnCount="3" level="1" style="SlicerStyleDark6" rowHeight="234950"/>
  <slicer name="Country 2" xr10:uid="{9E992847-7349-45B2-B9B4-D22AFCC68D51}" cache="Slicer_Country" caption="Country" startItem="30" columnCount="6" level="1" style="SlicerStyleDark2" rowHeight="252000"/>
  <slicer name="Vehicle 1" xr10:uid="{185E6BD4-022B-4988-93C4-D67D044CC5F1}" cache="Slicer_Vehicle" caption="Vehicle" columnCount="2" level="1" style="SlicerStyleLight2" rowHeight="396000"/>
  <slicer name="Space Station 1" xr10:uid="{87091D91-CEDE-446A-9113-B2DBD8D3D563}" cache="Slicer_Space_Station" caption="Space Station" columnCount="2" level="1" style="SlicerStyleDark1" rowHeight="288000"/>
  <slicer name="Country 3" xr10:uid="{0F6E1F81-1B2E-45D4-B26E-C5D60B0DCD5E}" cache="Slicer_Country1" caption="Country" level="1" style="SlicerStyleLight2" rowHeight="396000"/>
  <slicer name="Destination 1" xr10:uid="{1712504F-9600-4735-BAA5-9F44FD7E52D6}" cache="Slicer_Destination" caption="Destination" level="1" style="SlicerStyleOther2" rowHeight="64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29B35-F411-4048-A1F0-E733890A1E4D}">
  <sheetPr>
    <tabColor rgb="FFFFC000"/>
  </sheetPr>
  <dimension ref="A1:BC599"/>
  <sheetViews>
    <sheetView zoomScaleNormal="100" workbookViewId="0">
      <selection activeCell="G54" sqref="G54"/>
    </sheetView>
  </sheetViews>
  <sheetFormatPr defaultRowHeight="14.4" x14ac:dyDescent="0.3"/>
  <cols>
    <col min="1" max="1" width="29.109375" bestFit="1" customWidth="1"/>
    <col min="2" max="2" width="22.88671875" bestFit="1" customWidth="1"/>
    <col min="3" max="3" width="10.77734375" bestFit="1" customWidth="1"/>
    <col min="4" max="4" width="3.88671875" bestFit="1" customWidth="1"/>
    <col min="5" max="5" width="6.109375" bestFit="1" customWidth="1"/>
    <col min="6" max="6" width="29.109375" bestFit="1" customWidth="1"/>
    <col min="7" max="7" width="15.5546875" bestFit="1" customWidth="1"/>
    <col min="8" max="8" width="10.77734375" bestFit="1" customWidth="1"/>
    <col min="9" max="9" width="8.77734375" bestFit="1" customWidth="1"/>
    <col min="10" max="10" width="10.77734375" bestFit="1" customWidth="1"/>
    <col min="11" max="11" width="13.88671875" bestFit="1" customWidth="1"/>
    <col min="12" max="12" width="15" bestFit="1" customWidth="1"/>
    <col min="13" max="13" width="15.5546875" bestFit="1" customWidth="1"/>
    <col min="14" max="14" width="5.21875" bestFit="1" customWidth="1"/>
    <col min="15" max="15" width="10.77734375" bestFit="1" customWidth="1"/>
    <col min="20" max="20" width="12.5546875" bestFit="1" customWidth="1"/>
    <col min="21" max="21" width="18.6640625" bestFit="1" customWidth="1"/>
    <col min="22" max="22" width="4" bestFit="1" customWidth="1"/>
    <col min="23" max="23" width="12.21875" bestFit="1" customWidth="1"/>
    <col min="24" max="24" width="14" bestFit="1" customWidth="1"/>
    <col min="25" max="25" width="14.6640625" bestFit="1" customWidth="1"/>
    <col min="26" max="26" width="19.109375" bestFit="1" customWidth="1"/>
    <col min="27" max="27" width="14" bestFit="1" customWidth="1"/>
    <col min="28" max="28" width="22" bestFit="1" customWidth="1"/>
    <col min="29" max="29" width="12.5546875" bestFit="1" customWidth="1"/>
    <col min="30" max="30" width="17.44140625" bestFit="1" customWidth="1"/>
    <col min="31" max="31" width="31.33203125" bestFit="1" customWidth="1"/>
    <col min="32" max="32" width="19.6640625" bestFit="1" customWidth="1"/>
    <col min="33" max="33" width="4.21875" bestFit="1" customWidth="1"/>
    <col min="34" max="34" width="28.77734375" bestFit="1" customWidth="1"/>
    <col min="35" max="35" width="18.6640625" bestFit="1" customWidth="1"/>
    <col min="36" max="36" width="12.5546875" bestFit="1" customWidth="1"/>
    <col min="37" max="37" width="12" bestFit="1" customWidth="1"/>
    <col min="38" max="38" width="6.33203125" bestFit="1" customWidth="1"/>
    <col min="39" max="39" width="12" bestFit="1" customWidth="1"/>
    <col min="40" max="40" width="7.77734375" bestFit="1" customWidth="1"/>
    <col min="41" max="41" width="31.33203125" bestFit="1" customWidth="1"/>
    <col min="42" max="42" width="21.109375" bestFit="1" customWidth="1"/>
    <col min="43" max="43" width="28.77734375" bestFit="1" customWidth="1"/>
    <col min="44" max="44" width="26.44140625" customWidth="1"/>
    <col min="45" max="47" width="17.109375" bestFit="1" customWidth="1"/>
    <col min="48" max="48" width="28.77734375" bestFit="1" customWidth="1"/>
    <col min="49" max="49" width="15.5546875" bestFit="1" customWidth="1"/>
    <col min="50" max="50" width="5.21875" bestFit="1" customWidth="1"/>
    <col min="51" max="51" width="10.77734375" bestFit="1" customWidth="1"/>
    <col min="52" max="145" width="17.109375" bestFit="1" customWidth="1"/>
    <col min="146" max="146" width="11.44140625" bestFit="1" customWidth="1"/>
  </cols>
  <sheetData>
    <row r="1" spans="1:44" x14ac:dyDescent="0.3">
      <c r="A1" s="1" t="s">
        <v>0</v>
      </c>
      <c r="B1" t="s">
        <v>18</v>
      </c>
    </row>
    <row r="2" spans="1:44" x14ac:dyDescent="0.3">
      <c r="A2" s="2" t="s">
        <v>2</v>
      </c>
      <c r="B2" s="20">
        <v>4</v>
      </c>
    </row>
    <row r="3" spans="1:44" x14ac:dyDescent="0.3">
      <c r="A3" s="2" t="s">
        <v>3</v>
      </c>
      <c r="B3" s="20">
        <v>1</v>
      </c>
      <c r="F3" s="1" t="s">
        <v>19</v>
      </c>
      <c r="G3" s="1" t="s">
        <v>20</v>
      </c>
      <c r="L3" s="1" t="s">
        <v>24</v>
      </c>
      <c r="M3" s="1" t="s">
        <v>20</v>
      </c>
    </row>
    <row r="4" spans="1:44" x14ac:dyDescent="0.3">
      <c r="A4" s="2" t="s">
        <v>4</v>
      </c>
      <c r="B4" s="20">
        <v>6</v>
      </c>
      <c r="F4" s="1" t="s">
        <v>0</v>
      </c>
      <c r="G4" t="s">
        <v>22</v>
      </c>
      <c r="H4" t="s">
        <v>1</v>
      </c>
      <c r="L4" s="1" t="s">
        <v>0</v>
      </c>
      <c r="M4" t="s">
        <v>25</v>
      </c>
      <c r="N4" t="s">
        <v>26</v>
      </c>
      <c r="O4" t="s">
        <v>1</v>
      </c>
      <c r="AC4" s="1" t="s">
        <v>0</v>
      </c>
      <c r="AD4" t="s">
        <v>32</v>
      </c>
    </row>
    <row r="5" spans="1:44" x14ac:dyDescent="0.3">
      <c r="A5" s="2" t="s">
        <v>5</v>
      </c>
      <c r="B5" s="20">
        <v>2</v>
      </c>
      <c r="F5" s="2" t="s">
        <v>2</v>
      </c>
      <c r="G5">
        <v>4</v>
      </c>
      <c r="H5">
        <v>4</v>
      </c>
      <c r="L5" s="2" t="s">
        <v>23</v>
      </c>
      <c r="M5" s="20">
        <v>49</v>
      </c>
      <c r="N5" s="20">
        <v>291</v>
      </c>
      <c r="O5" s="20">
        <v>340</v>
      </c>
      <c r="T5" s="1" t="s">
        <v>0</v>
      </c>
      <c r="U5" t="s">
        <v>27</v>
      </c>
      <c r="W5" t="s">
        <v>29</v>
      </c>
      <c r="AC5" s="2" t="s">
        <v>642</v>
      </c>
      <c r="AD5" s="20">
        <v>483</v>
      </c>
    </row>
    <row r="6" spans="1:44" x14ac:dyDescent="0.3">
      <c r="A6" s="2" t="s">
        <v>6</v>
      </c>
      <c r="B6" s="20">
        <v>5</v>
      </c>
      <c r="F6" s="2" t="s">
        <v>3</v>
      </c>
      <c r="G6">
        <v>1</v>
      </c>
      <c r="H6">
        <v>1</v>
      </c>
      <c r="L6" s="2" t="s">
        <v>1</v>
      </c>
      <c r="M6" s="20">
        <v>49</v>
      </c>
      <c r="N6" s="20">
        <v>291</v>
      </c>
      <c r="O6" s="20">
        <v>340</v>
      </c>
      <c r="T6" s="2" t="s">
        <v>21</v>
      </c>
      <c r="U6">
        <v>135</v>
      </c>
      <c r="W6">
        <f>VLOOKUP(T6,T6:U18,2,0)</f>
        <v>135</v>
      </c>
      <c r="X6">
        <v>700</v>
      </c>
      <c r="Y6" s="3"/>
      <c r="AC6" s="2" t="s">
        <v>637</v>
      </c>
      <c r="AD6" s="20">
        <v>3812</v>
      </c>
    </row>
    <row r="7" spans="1:44" x14ac:dyDescent="0.3">
      <c r="A7" s="2" t="s">
        <v>7</v>
      </c>
      <c r="B7" s="20">
        <v>10</v>
      </c>
      <c r="F7" s="2" t="s">
        <v>4</v>
      </c>
      <c r="G7">
        <v>6</v>
      </c>
      <c r="H7">
        <v>6</v>
      </c>
      <c r="T7" s="2" t="s">
        <v>1</v>
      </c>
      <c r="U7">
        <v>135</v>
      </c>
      <c r="AC7" s="2" t="s">
        <v>643</v>
      </c>
      <c r="AD7" s="20">
        <v>22</v>
      </c>
      <c r="AP7">
        <f>GETPIVOTDATA("[Measures].[Count of Crew Name]",$AO$8,"[SpaceTravelers].[Gender]","[SpaceTravelers].[Gender].&amp;[Female]")</f>
        <v>144</v>
      </c>
      <c r="AQ7">
        <f>GETPIVOTDATA("[Measures].[Count of Crew Name]",$AO$8,"[SpaceTravelers].[Gender]","[SpaceTravelers].[Gender].&amp;[Male]")</f>
        <v>1147</v>
      </c>
    </row>
    <row r="8" spans="1:44" x14ac:dyDescent="0.3">
      <c r="A8" s="2" t="s">
        <v>8</v>
      </c>
      <c r="B8" s="20">
        <v>19</v>
      </c>
      <c r="F8" s="2" t="s">
        <v>5</v>
      </c>
      <c r="G8">
        <v>2</v>
      </c>
      <c r="H8">
        <v>2</v>
      </c>
      <c r="AC8" s="2" t="s">
        <v>30</v>
      </c>
      <c r="AD8" s="20">
        <v>993</v>
      </c>
      <c r="AP8" s="1" t="s">
        <v>20</v>
      </c>
    </row>
    <row r="9" spans="1:44" x14ac:dyDescent="0.3">
      <c r="A9" s="2" t="s">
        <v>638</v>
      </c>
      <c r="B9" s="20">
        <v>1</v>
      </c>
      <c r="F9" s="2" t="s">
        <v>6</v>
      </c>
      <c r="G9">
        <v>5</v>
      </c>
      <c r="H9">
        <v>5</v>
      </c>
      <c r="AC9" s="2" t="s">
        <v>1</v>
      </c>
      <c r="AD9" s="20">
        <v>5310</v>
      </c>
      <c r="AP9" t="s">
        <v>25</v>
      </c>
      <c r="AQ9" t="s">
        <v>26</v>
      </c>
      <c r="AR9" t="s">
        <v>1</v>
      </c>
    </row>
    <row r="10" spans="1:44" x14ac:dyDescent="0.3">
      <c r="A10" s="2" t="s">
        <v>9</v>
      </c>
      <c r="B10" s="20">
        <v>56</v>
      </c>
      <c r="F10" s="2" t="s">
        <v>7</v>
      </c>
      <c r="G10">
        <v>10</v>
      </c>
      <c r="H10">
        <v>10</v>
      </c>
      <c r="AO10" t="s">
        <v>27</v>
      </c>
      <c r="AP10">
        <v>144</v>
      </c>
      <c r="AQ10">
        <v>1147</v>
      </c>
      <c r="AR10">
        <v>1291</v>
      </c>
    </row>
    <row r="11" spans="1:44" x14ac:dyDescent="0.3">
      <c r="A11" s="2" t="s">
        <v>10</v>
      </c>
      <c r="B11" s="20">
        <v>42</v>
      </c>
      <c r="F11" s="2" t="s">
        <v>8</v>
      </c>
      <c r="G11">
        <v>17</v>
      </c>
      <c r="H11">
        <v>17</v>
      </c>
    </row>
    <row r="12" spans="1:44" x14ac:dyDescent="0.3">
      <c r="A12" s="2" t="s">
        <v>11</v>
      </c>
      <c r="B12" s="20">
        <v>25</v>
      </c>
      <c r="F12" s="2" t="s">
        <v>9</v>
      </c>
      <c r="G12">
        <v>56</v>
      </c>
      <c r="H12">
        <v>56</v>
      </c>
    </row>
    <row r="13" spans="1:44" x14ac:dyDescent="0.3">
      <c r="A13" s="2" t="s">
        <v>12</v>
      </c>
      <c r="B13" s="20">
        <v>135</v>
      </c>
      <c r="F13" s="2" t="s">
        <v>10</v>
      </c>
      <c r="G13">
        <v>42</v>
      </c>
      <c r="H13">
        <v>42</v>
      </c>
    </row>
    <row r="14" spans="1:44" x14ac:dyDescent="0.3">
      <c r="A14" s="2" t="s">
        <v>13</v>
      </c>
      <c r="B14" s="20">
        <v>3</v>
      </c>
      <c r="F14" s="2" t="s">
        <v>11</v>
      </c>
      <c r="G14">
        <v>25</v>
      </c>
      <c r="H14">
        <v>25</v>
      </c>
      <c r="AO14" t="s">
        <v>34</v>
      </c>
    </row>
    <row r="15" spans="1:44" x14ac:dyDescent="0.3">
      <c r="A15" s="2" t="s">
        <v>14</v>
      </c>
      <c r="B15" s="20">
        <v>10</v>
      </c>
      <c r="F15" s="2" t="s">
        <v>12</v>
      </c>
      <c r="G15">
        <v>133</v>
      </c>
      <c r="H15">
        <v>133</v>
      </c>
      <c r="AO15" s="4">
        <v>56802.879999999997</v>
      </c>
    </row>
    <row r="16" spans="1:44" x14ac:dyDescent="0.3">
      <c r="A16" s="2" t="s">
        <v>15</v>
      </c>
      <c r="B16" s="20">
        <v>2</v>
      </c>
      <c r="F16" s="2" t="s">
        <v>13</v>
      </c>
      <c r="G16">
        <v>3</v>
      </c>
      <c r="H16">
        <v>3</v>
      </c>
    </row>
    <row r="17" spans="1:55" x14ac:dyDescent="0.3">
      <c r="A17" s="2" t="s">
        <v>16</v>
      </c>
      <c r="B17" s="20">
        <v>6</v>
      </c>
      <c r="F17" s="2" t="s">
        <v>14</v>
      </c>
      <c r="G17">
        <v>10</v>
      </c>
      <c r="H17">
        <v>10</v>
      </c>
      <c r="AQ17" s="1" t="s">
        <v>0</v>
      </c>
      <c r="AR17" t="s">
        <v>34</v>
      </c>
      <c r="AV17" s="1" t="s">
        <v>24</v>
      </c>
      <c r="AW17" s="1" t="s">
        <v>20</v>
      </c>
    </row>
    <row r="18" spans="1:55" x14ac:dyDescent="0.3">
      <c r="A18" s="2" t="s">
        <v>17</v>
      </c>
      <c r="B18" s="20">
        <v>2</v>
      </c>
      <c r="F18" s="2" t="s">
        <v>15</v>
      </c>
      <c r="G18">
        <v>2</v>
      </c>
      <c r="H18">
        <v>2</v>
      </c>
      <c r="AQ18" s="2" t="s">
        <v>35</v>
      </c>
      <c r="AR18">
        <v>9.17</v>
      </c>
      <c r="AV18" s="1" t="s">
        <v>0</v>
      </c>
      <c r="AW18" t="s">
        <v>25</v>
      </c>
      <c r="AX18" t="s">
        <v>26</v>
      </c>
      <c r="AY18" t="s">
        <v>1</v>
      </c>
    </row>
    <row r="19" spans="1:55" x14ac:dyDescent="0.3">
      <c r="A19" s="2" t="s">
        <v>1</v>
      </c>
      <c r="B19" s="20">
        <v>329</v>
      </c>
      <c r="F19" s="2" t="s">
        <v>16</v>
      </c>
      <c r="G19">
        <v>6</v>
      </c>
      <c r="H19">
        <v>6</v>
      </c>
      <c r="AQ19" s="2" t="s">
        <v>36</v>
      </c>
      <c r="AR19">
        <v>140.72999999999999</v>
      </c>
      <c r="AV19" s="2" t="s">
        <v>35</v>
      </c>
      <c r="AX19">
        <v>1</v>
      </c>
      <c r="AY19">
        <v>1</v>
      </c>
      <c r="BA19" s="14" t="s">
        <v>608</v>
      </c>
      <c r="BB19" s="15" t="s">
        <v>609</v>
      </c>
      <c r="BC19" s="13" t="s">
        <v>610</v>
      </c>
    </row>
    <row r="20" spans="1:55" x14ac:dyDescent="0.3">
      <c r="F20" s="2" t="s">
        <v>17</v>
      </c>
      <c r="G20">
        <v>2</v>
      </c>
      <c r="H20">
        <v>2</v>
      </c>
      <c r="AQ20" s="2" t="s">
        <v>37</v>
      </c>
      <c r="AR20">
        <v>69.66</v>
      </c>
      <c r="AV20" s="2" t="s">
        <v>36</v>
      </c>
      <c r="AX20">
        <v>1</v>
      </c>
      <c r="AY20">
        <v>1</v>
      </c>
      <c r="BA20" s="16">
        <f>COUNT(AX19:AX587)</f>
        <v>504</v>
      </c>
      <c r="BB20" s="16">
        <f>COUNT(AW19:AW587)</f>
        <v>65</v>
      </c>
      <c r="BC20" s="9">
        <f>BA20+BB20</f>
        <v>569</v>
      </c>
    </row>
    <row r="21" spans="1:55" x14ac:dyDescent="0.3">
      <c r="F21" s="2" t="s">
        <v>1</v>
      </c>
      <c r="G21">
        <v>324</v>
      </c>
      <c r="H21">
        <v>324</v>
      </c>
      <c r="AQ21" s="2" t="s">
        <v>38</v>
      </c>
      <c r="AR21">
        <v>27.89</v>
      </c>
      <c r="AV21" s="2" t="s">
        <v>37</v>
      </c>
      <c r="AX21">
        <v>1</v>
      </c>
      <c r="AY21">
        <v>1</v>
      </c>
      <c r="BA21" s="3">
        <f>BA20/BC20</f>
        <v>0.88576449912126543</v>
      </c>
      <c r="BB21" s="3">
        <f>BB20/BC20</f>
        <v>0.11423550087873462</v>
      </c>
    </row>
    <row r="22" spans="1:55" x14ac:dyDescent="0.3">
      <c r="AQ22" s="2" t="s">
        <v>39</v>
      </c>
      <c r="AR22">
        <v>9.01</v>
      </c>
      <c r="AS22" s="17" t="s">
        <v>605</v>
      </c>
      <c r="AT22" s="17"/>
      <c r="AV22" s="2" t="s">
        <v>38</v>
      </c>
      <c r="AX22">
        <v>1</v>
      </c>
      <c r="AY22">
        <v>1</v>
      </c>
    </row>
    <row r="23" spans="1:55" x14ac:dyDescent="0.3">
      <c r="AQ23" s="2" t="s">
        <v>40</v>
      </c>
      <c r="AR23">
        <v>15.91</v>
      </c>
      <c r="AS23" s="6" t="str">
        <f>INDEX(AQ18:AQ586,MATCH(AS24,AR18:AR586,0))</f>
        <v>Gennady Padalka</v>
      </c>
      <c r="AV23" s="2" t="s">
        <v>39</v>
      </c>
      <c r="AX23">
        <v>1</v>
      </c>
      <c r="AY23">
        <v>1</v>
      </c>
    </row>
    <row r="24" spans="1:55" x14ac:dyDescent="0.3">
      <c r="AQ24" s="2" t="s">
        <v>41</v>
      </c>
      <c r="AR24">
        <v>179.05</v>
      </c>
      <c r="AS24" s="8">
        <f>MAX(AR18:AR586)</f>
        <v>878.48</v>
      </c>
      <c r="AV24" s="2" t="s">
        <v>40</v>
      </c>
      <c r="AX24">
        <v>1</v>
      </c>
      <c r="AY24">
        <v>1</v>
      </c>
    </row>
    <row r="25" spans="1:55" x14ac:dyDescent="0.3">
      <c r="AQ25" s="2" t="s">
        <v>42</v>
      </c>
      <c r="AR25">
        <v>147.53</v>
      </c>
      <c r="AV25" s="2" t="s">
        <v>41</v>
      </c>
      <c r="AX25">
        <v>1</v>
      </c>
      <c r="AY25">
        <v>1</v>
      </c>
    </row>
    <row r="26" spans="1:55" x14ac:dyDescent="0.3">
      <c r="X26" s="1" t="s">
        <v>0</v>
      </c>
      <c r="Y26" t="s">
        <v>31</v>
      </c>
      <c r="AA26" s="1" t="s">
        <v>0</v>
      </c>
      <c r="AB26" t="s">
        <v>33</v>
      </c>
      <c r="AC26" t="s">
        <v>32</v>
      </c>
      <c r="AQ26" s="2" t="s">
        <v>43</v>
      </c>
      <c r="AR26">
        <v>174.14</v>
      </c>
      <c r="AV26" s="2" t="s">
        <v>42</v>
      </c>
      <c r="AX26">
        <v>1</v>
      </c>
      <c r="AY26">
        <v>1</v>
      </c>
    </row>
    <row r="27" spans="1:55" x14ac:dyDescent="0.3">
      <c r="X27" s="2" t="s">
        <v>627</v>
      </c>
      <c r="Y27" s="20">
        <v>1</v>
      </c>
      <c r="AA27" s="2" t="s">
        <v>627</v>
      </c>
      <c r="AB27" s="20">
        <v>0</v>
      </c>
      <c r="AC27" s="20">
        <v>2</v>
      </c>
      <c r="AQ27" s="2" t="s">
        <v>44</v>
      </c>
      <c r="AR27">
        <v>184.92</v>
      </c>
      <c r="AV27" s="2" t="s">
        <v>43</v>
      </c>
      <c r="AX27">
        <v>1</v>
      </c>
      <c r="AY27">
        <v>1</v>
      </c>
    </row>
    <row r="28" spans="1:55" x14ac:dyDescent="0.3">
      <c r="X28" s="2" t="s">
        <v>628</v>
      </c>
      <c r="Y28" s="20">
        <v>30</v>
      </c>
      <c r="AA28" s="2" t="s">
        <v>628</v>
      </c>
      <c r="AB28" s="20">
        <v>350</v>
      </c>
      <c r="AC28" s="20">
        <v>375</v>
      </c>
      <c r="AQ28" s="2" t="s">
        <v>45</v>
      </c>
      <c r="AR28">
        <v>9.52</v>
      </c>
      <c r="AV28" s="2" t="s">
        <v>44</v>
      </c>
      <c r="AX28">
        <v>1</v>
      </c>
      <c r="AY28">
        <v>1</v>
      </c>
    </row>
    <row r="29" spans="1:55" x14ac:dyDescent="0.3">
      <c r="X29" s="2" t="s">
        <v>639</v>
      </c>
      <c r="Y29" s="20">
        <v>15</v>
      </c>
      <c r="AA29" s="2" t="s">
        <v>639</v>
      </c>
      <c r="AB29" s="20">
        <v>255</v>
      </c>
      <c r="AC29" s="20">
        <v>268</v>
      </c>
      <c r="AH29" s="1" t="s">
        <v>0</v>
      </c>
      <c r="AI29" t="s">
        <v>27</v>
      </c>
      <c r="AQ29" s="2" t="s">
        <v>46</v>
      </c>
      <c r="AR29">
        <v>309.75</v>
      </c>
      <c r="AV29" s="2" t="s">
        <v>45</v>
      </c>
      <c r="AX29">
        <v>1</v>
      </c>
      <c r="AY29">
        <v>1</v>
      </c>
    </row>
    <row r="30" spans="1:55" x14ac:dyDescent="0.3">
      <c r="X30" s="2" t="s">
        <v>626</v>
      </c>
      <c r="Y30" s="20">
        <v>1</v>
      </c>
      <c r="AA30" s="2" t="s">
        <v>626</v>
      </c>
      <c r="AB30" s="20">
        <v>9</v>
      </c>
      <c r="AC30" s="20">
        <v>12</v>
      </c>
      <c r="AH30" s="2" t="s">
        <v>35</v>
      </c>
      <c r="AI30">
        <v>1</v>
      </c>
      <c r="AQ30" s="2" t="s">
        <v>47</v>
      </c>
      <c r="AR30">
        <v>179.03</v>
      </c>
      <c r="AV30" s="2" t="s">
        <v>46</v>
      </c>
      <c r="AX30">
        <v>1</v>
      </c>
      <c r="AY30">
        <v>1</v>
      </c>
    </row>
    <row r="31" spans="1:55" x14ac:dyDescent="0.3">
      <c r="X31" s="2" t="s">
        <v>629</v>
      </c>
      <c r="Y31" s="20">
        <v>10</v>
      </c>
      <c r="AA31" s="2" t="s">
        <v>629</v>
      </c>
      <c r="AB31" s="20">
        <v>63</v>
      </c>
      <c r="AC31" s="20">
        <v>76</v>
      </c>
      <c r="AH31" s="2" t="s">
        <v>36</v>
      </c>
      <c r="AI31">
        <v>2</v>
      </c>
      <c r="AQ31" s="2" t="s">
        <v>48</v>
      </c>
      <c r="AR31">
        <v>331.48</v>
      </c>
      <c r="AV31" s="2" t="s">
        <v>47</v>
      </c>
      <c r="AX31">
        <v>1</v>
      </c>
      <c r="AY31">
        <v>1</v>
      </c>
    </row>
    <row r="32" spans="1:55" x14ac:dyDescent="0.3">
      <c r="X32" s="2" t="s">
        <v>630</v>
      </c>
      <c r="Y32" s="20">
        <v>3</v>
      </c>
      <c r="AA32" s="2" t="s">
        <v>630</v>
      </c>
      <c r="AB32" s="20">
        <v>6</v>
      </c>
      <c r="AC32" s="20">
        <v>13</v>
      </c>
      <c r="AH32" s="2" t="s">
        <v>37</v>
      </c>
      <c r="AI32">
        <v>2</v>
      </c>
      <c r="AQ32" s="2" t="s">
        <v>49</v>
      </c>
      <c r="AR32">
        <v>372.95</v>
      </c>
      <c r="AV32" s="2" t="s">
        <v>48</v>
      </c>
      <c r="AX32">
        <v>1</v>
      </c>
      <c r="AY32">
        <v>1</v>
      </c>
    </row>
    <row r="33" spans="1:51" x14ac:dyDescent="0.3">
      <c r="X33" s="2" t="s">
        <v>631</v>
      </c>
      <c r="Y33" s="20">
        <v>1</v>
      </c>
      <c r="AA33" s="2" t="s">
        <v>631</v>
      </c>
      <c r="AB33" s="20">
        <v>9</v>
      </c>
      <c r="AC33" s="20">
        <v>11</v>
      </c>
      <c r="AH33" s="2" t="s">
        <v>38</v>
      </c>
      <c r="AI33">
        <v>2</v>
      </c>
      <c r="AQ33" s="2" t="s">
        <v>50</v>
      </c>
      <c r="AR33">
        <v>545.96</v>
      </c>
      <c r="AV33" s="2" t="s">
        <v>49</v>
      </c>
      <c r="AX33">
        <v>1</v>
      </c>
      <c r="AY33">
        <v>1</v>
      </c>
    </row>
    <row r="34" spans="1:51" x14ac:dyDescent="0.3">
      <c r="X34" s="2" t="s">
        <v>632</v>
      </c>
      <c r="Y34" s="20">
        <v>19</v>
      </c>
      <c r="AA34" s="2" t="s">
        <v>632</v>
      </c>
      <c r="AB34" s="20">
        <v>114</v>
      </c>
      <c r="AC34" s="20">
        <v>126</v>
      </c>
      <c r="AH34" s="2" t="s">
        <v>39</v>
      </c>
      <c r="AI34">
        <v>2</v>
      </c>
      <c r="AQ34" s="2" t="s">
        <v>51</v>
      </c>
      <c r="AR34">
        <v>489.06</v>
      </c>
      <c r="AV34" s="2" t="s">
        <v>50</v>
      </c>
      <c r="AX34">
        <v>1</v>
      </c>
      <c r="AY34">
        <v>1</v>
      </c>
    </row>
    <row r="35" spans="1:51" x14ac:dyDescent="0.3">
      <c r="X35" s="2" t="s">
        <v>640</v>
      </c>
      <c r="Y35" s="20">
        <v>1</v>
      </c>
      <c r="AA35" s="2" t="s">
        <v>640</v>
      </c>
      <c r="AB35" s="20">
        <v>11</v>
      </c>
      <c r="AC35" s="20">
        <v>13</v>
      </c>
      <c r="AH35" s="2" t="s">
        <v>40</v>
      </c>
      <c r="AI35">
        <v>1</v>
      </c>
      <c r="AO35" s="6" t="s">
        <v>604</v>
      </c>
      <c r="AQ35" s="2" t="s">
        <v>52</v>
      </c>
      <c r="AR35">
        <v>391.49</v>
      </c>
      <c r="AV35" s="2" t="s">
        <v>51</v>
      </c>
      <c r="AX35">
        <v>1</v>
      </c>
      <c r="AY35">
        <v>1</v>
      </c>
    </row>
    <row r="36" spans="1:51" x14ac:dyDescent="0.3">
      <c r="X36" s="2" t="s">
        <v>641</v>
      </c>
      <c r="Y36" s="20">
        <v>2</v>
      </c>
      <c r="AA36" s="2" t="s">
        <v>641</v>
      </c>
      <c r="AB36" s="20">
        <v>2</v>
      </c>
      <c r="AC36" s="20">
        <v>5</v>
      </c>
      <c r="AE36" s="6" t="s">
        <v>607</v>
      </c>
      <c r="AH36" s="2" t="s">
        <v>41</v>
      </c>
      <c r="AI36">
        <v>1</v>
      </c>
      <c r="AO36" s="10" t="str">
        <f>INDEX(AH30:AH598,MATCH(MAX(AI30:AI598),AI30:AI598,0))</f>
        <v>Franklin Chang-Diaz</v>
      </c>
      <c r="AQ36" s="2" t="s">
        <v>53</v>
      </c>
      <c r="AR36">
        <v>37.49</v>
      </c>
      <c r="AV36" s="2" t="s">
        <v>52</v>
      </c>
      <c r="AX36">
        <v>1</v>
      </c>
      <c r="AY36">
        <v>1</v>
      </c>
    </row>
    <row r="37" spans="1:51" x14ac:dyDescent="0.3">
      <c r="X37" s="2" t="s">
        <v>633</v>
      </c>
      <c r="Y37" s="20">
        <v>34</v>
      </c>
      <c r="AA37" s="2" t="s">
        <v>633</v>
      </c>
      <c r="AB37" s="20">
        <v>2650</v>
      </c>
      <c r="AC37" s="20">
        <v>2824</v>
      </c>
      <c r="AE37" s="11">
        <f>AB37/AC37</f>
        <v>0.93838526912181308</v>
      </c>
      <c r="AH37" s="2" t="s">
        <v>42</v>
      </c>
      <c r="AI37">
        <v>2</v>
      </c>
      <c r="AQ37" s="2" t="s">
        <v>54</v>
      </c>
      <c r="AR37">
        <v>8.93</v>
      </c>
      <c r="AV37" s="2" t="s">
        <v>53</v>
      </c>
      <c r="AX37">
        <v>1</v>
      </c>
      <c r="AY37">
        <v>1</v>
      </c>
    </row>
    <row r="38" spans="1:51" x14ac:dyDescent="0.3">
      <c r="X38" s="2" t="s">
        <v>634</v>
      </c>
      <c r="Y38" s="20">
        <v>1</v>
      </c>
      <c r="AA38" s="2" t="s">
        <v>634</v>
      </c>
      <c r="AB38" s="20">
        <v>1</v>
      </c>
      <c r="AC38" s="20">
        <v>3</v>
      </c>
      <c r="AH38" s="2" t="s">
        <v>43</v>
      </c>
      <c r="AI38">
        <v>1</v>
      </c>
      <c r="AQ38" s="2" t="s">
        <v>55</v>
      </c>
      <c r="AR38">
        <v>374.83</v>
      </c>
      <c r="AV38" s="2" t="s">
        <v>54</v>
      </c>
      <c r="AX38">
        <v>1</v>
      </c>
      <c r="AY38">
        <v>1</v>
      </c>
    </row>
    <row r="39" spans="1:51" x14ac:dyDescent="0.3">
      <c r="X39" s="2" t="s">
        <v>635</v>
      </c>
      <c r="Y39" s="20">
        <v>8</v>
      </c>
      <c r="AA39" s="2" t="s">
        <v>635</v>
      </c>
      <c r="AB39" s="20">
        <v>312</v>
      </c>
      <c r="AC39" s="20">
        <v>334</v>
      </c>
      <c r="AH39" s="2" t="s">
        <v>44</v>
      </c>
      <c r="AI39">
        <v>1</v>
      </c>
      <c r="AQ39" s="2" t="s">
        <v>56</v>
      </c>
      <c r="AR39">
        <v>362.07</v>
      </c>
      <c r="AV39" s="2" t="s">
        <v>55</v>
      </c>
      <c r="AX39">
        <v>1</v>
      </c>
      <c r="AY39">
        <v>1</v>
      </c>
    </row>
    <row r="40" spans="1:51" x14ac:dyDescent="0.3">
      <c r="X40" s="2" t="s">
        <v>636</v>
      </c>
      <c r="Y40" s="20">
        <v>1</v>
      </c>
      <c r="AA40" s="2" t="s">
        <v>636</v>
      </c>
      <c r="AB40" s="20">
        <v>2</v>
      </c>
      <c r="AC40" s="20">
        <v>4</v>
      </c>
      <c r="AH40" s="2" t="s">
        <v>45</v>
      </c>
      <c r="AI40">
        <v>1</v>
      </c>
      <c r="AQ40" s="2" t="s">
        <v>57</v>
      </c>
      <c r="AR40">
        <v>334.48</v>
      </c>
      <c r="AV40" s="2" t="s">
        <v>56</v>
      </c>
      <c r="AX40">
        <v>1</v>
      </c>
      <c r="AY40">
        <v>1</v>
      </c>
    </row>
    <row r="41" spans="1:51" x14ac:dyDescent="0.3">
      <c r="X41" s="2" t="s">
        <v>23</v>
      </c>
      <c r="Y41" s="20">
        <v>75</v>
      </c>
      <c r="AA41" s="2" t="s">
        <v>23</v>
      </c>
      <c r="AB41" s="20">
        <v>1282</v>
      </c>
      <c r="AC41" s="20">
        <v>1400</v>
      </c>
      <c r="AH41" s="2" t="s">
        <v>46</v>
      </c>
      <c r="AI41">
        <v>2</v>
      </c>
      <c r="AQ41" s="2" t="s">
        <v>58</v>
      </c>
      <c r="AR41">
        <v>7.02</v>
      </c>
      <c r="AV41" s="2" t="s">
        <v>57</v>
      </c>
      <c r="AX41">
        <v>1</v>
      </c>
      <c r="AY41">
        <v>1</v>
      </c>
    </row>
    <row r="42" spans="1:51" x14ac:dyDescent="0.3">
      <c r="X42" s="2" t="s">
        <v>1</v>
      </c>
      <c r="Y42" s="20">
        <v>202</v>
      </c>
      <c r="AA42" s="2" t="s">
        <v>1</v>
      </c>
      <c r="AB42" s="20">
        <v>5066</v>
      </c>
      <c r="AC42" s="20">
        <v>5466</v>
      </c>
      <c r="AH42" s="2" t="s">
        <v>47</v>
      </c>
      <c r="AI42">
        <v>1</v>
      </c>
      <c r="AQ42" s="2" t="s">
        <v>59</v>
      </c>
      <c r="AR42">
        <v>769.27</v>
      </c>
      <c r="AV42" s="2" t="s">
        <v>58</v>
      </c>
      <c r="AX42">
        <v>1</v>
      </c>
      <c r="AY42">
        <v>1</v>
      </c>
    </row>
    <row r="43" spans="1:51" x14ac:dyDescent="0.3">
      <c r="A43" s="1" t="s">
        <v>28</v>
      </c>
      <c r="B43" s="1" t="s">
        <v>20</v>
      </c>
      <c r="AH43" s="2" t="s">
        <v>48</v>
      </c>
      <c r="AI43">
        <v>2</v>
      </c>
      <c r="AQ43" s="2" t="s">
        <v>60</v>
      </c>
      <c r="AR43">
        <v>12.3</v>
      </c>
      <c r="AV43" s="2" t="s">
        <v>59</v>
      </c>
      <c r="AX43">
        <v>1</v>
      </c>
      <c r="AY43">
        <v>1</v>
      </c>
    </row>
    <row r="44" spans="1:51" x14ac:dyDescent="0.3">
      <c r="A44" s="1" t="s">
        <v>0</v>
      </c>
      <c r="B44" t="s">
        <v>21</v>
      </c>
      <c r="C44" t="s">
        <v>1</v>
      </c>
      <c r="AH44" s="2" t="s">
        <v>49</v>
      </c>
      <c r="AI44">
        <v>4</v>
      </c>
      <c r="AQ44" s="2" t="s">
        <v>61</v>
      </c>
      <c r="AR44">
        <v>211.38</v>
      </c>
      <c r="AV44" s="2" t="s">
        <v>60</v>
      </c>
      <c r="AX44">
        <v>1</v>
      </c>
      <c r="AY44">
        <v>1</v>
      </c>
    </row>
    <row r="45" spans="1:51" x14ac:dyDescent="0.3">
      <c r="A45" s="2" t="s">
        <v>614</v>
      </c>
      <c r="B45">
        <v>1</v>
      </c>
      <c r="C45">
        <v>1</v>
      </c>
      <c r="AH45" s="2" t="s">
        <v>50</v>
      </c>
      <c r="AI45">
        <v>3</v>
      </c>
      <c r="AQ45" s="2" t="s">
        <v>62</v>
      </c>
      <c r="AR45">
        <v>672.61</v>
      </c>
      <c r="AV45" s="2" t="s">
        <v>61</v>
      </c>
      <c r="AX45">
        <v>1</v>
      </c>
      <c r="AY45">
        <v>1</v>
      </c>
    </row>
    <row r="46" spans="1:51" x14ac:dyDescent="0.3">
      <c r="A46" s="2" t="s">
        <v>615</v>
      </c>
      <c r="B46">
        <v>3</v>
      </c>
      <c r="C46">
        <v>3</v>
      </c>
      <c r="AH46" s="2" t="s">
        <v>51</v>
      </c>
      <c r="AI46">
        <v>4</v>
      </c>
      <c r="AQ46" s="2" t="s">
        <v>63</v>
      </c>
      <c r="AR46">
        <v>7.92</v>
      </c>
      <c r="AV46" s="2" t="s">
        <v>62</v>
      </c>
      <c r="AX46">
        <v>1</v>
      </c>
      <c r="AY46">
        <v>1</v>
      </c>
    </row>
    <row r="47" spans="1:51" x14ac:dyDescent="0.3">
      <c r="A47" s="2" t="s">
        <v>616</v>
      </c>
      <c r="B47">
        <v>3</v>
      </c>
      <c r="C47">
        <v>3</v>
      </c>
      <c r="AH47" s="2" t="s">
        <v>52</v>
      </c>
      <c r="AI47">
        <v>3</v>
      </c>
      <c r="AQ47" s="2" t="s">
        <v>64</v>
      </c>
      <c r="AR47">
        <v>144.63999999999999</v>
      </c>
      <c r="AV47" s="2" t="s">
        <v>63</v>
      </c>
      <c r="AX47">
        <v>1</v>
      </c>
      <c r="AY47">
        <v>1</v>
      </c>
    </row>
    <row r="48" spans="1:51" x14ac:dyDescent="0.3">
      <c r="A48" s="2" t="s">
        <v>617</v>
      </c>
      <c r="B48">
        <v>1</v>
      </c>
      <c r="C48">
        <v>1</v>
      </c>
      <c r="AH48" s="2" t="s">
        <v>53</v>
      </c>
      <c r="AI48">
        <v>2</v>
      </c>
      <c r="AQ48" s="2" t="s">
        <v>65</v>
      </c>
      <c r="AR48">
        <v>10.87</v>
      </c>
      <c r="AV48" s="2" t="s">
        <v>64</v>
      </c>
      <c r="AX48">
        <v>1</v>
      </c>
      <c r="AY48">
        <v>1</v>
      </c>
    </row>
    <row r="49" spans="1:51" x14ac:dyDescent="0.3">
      <c r="A49" s="2" t="s">
        <v>618</v>
      </c>
      <c r="B49">
        <v>3</v>
      </c>
      <c r="C49">
        <v>3</v>
      </c>
      <c r="AH49" s="2" t="s">
        <v>54</v>
      </c>
      <c r="AI49">
        <v>3</v>
      </c>
      <c r="AQ49" s="2" t="s">
        <v>66</v>
      </c>
      <c r="AR49">
        <v>650.66999999999996</v>
      </c>
      <c r="AV49" s="2" t="s">
        <v>65</v>
      </c>
      <c r="AX49">
        <v>1</v>
      </c>
      <c r="AY49">
        <v>1</v>
      </c>
    </row>
    <row r="50" spans="1:51" x14ac:dyDescent="0.3">
      <c r="A50" s="2" t="s">
        <v>619</v>
      </c>
      <c r="B50">
        <v>2</v>
      </c>
      <c r="C50">
        <v>2</v>
      </c>
      <c r="AH50" s="2" t="s">
        <v>55</v>
      </c>
      <c r="AI50">
        <v>3</v>
      </c>
      <c r="AQ50" s="2" t="s">
        <v>67</v>
      </c>
      <c r="AR50">
        <v>203.66</v>
      </c>
      <c r="AV50" s="2" t="s">
        <v>66</v>
      </c>
      <c r="AX50">
        <v>1</v>
      </c>
      <c r="AY50">
        <v>1</v>
      </c>
    </row>
    <row r="51" spans="1:51" x14ac:dyDescent="0.3">
      <c r="A51" s="2" t="s">
        <v>620</v>
      </c>
      <c r="B51">
        <v>2</v>
      </c>
      <c r="C51">
        <v>2</v>
      </c>
      <c r="AH51" s="2" t="s">
        <v>56</v>
      </c>
      <c r="AI51">
        <v>2</v>
      </c>
      <c r="AQ51" s="2" t="s">
        <v>68</v>
      </c>
      <c r="AR51">
        <v>9.84</v>
      </c>
      <c r="AV51" s="2" t="s">
        <v>67</v>
      </c>
      <c r="AX51">
        <v>1</v>
      </c>
      <c r="AY51">
        <v>1</v>
      </c>
    </row>
    <row r="52" spans="1:51" x14ac:dyDescent="0.3">
      <c r="A52" s="2" t="s">
        <v>621</v>
      </c>
      <c r="B52">
        <v>2</v>
      </c>
      <c r="C52">
        <v>2</v>
      </c>
      <c r="AH52" s="2" t="s">
        <v>57</v>
      </c>
      <c r="AI52">
        <v>2</v>
      </c>
      <c r="AQ52" s="2" t="s">
        <v>69</v>
      </c>
      <c r="AR52">
        <v>337.38</v>
      </c>
      <c r="AV52" s="2" t="s">
        <v>68</v>
      </c>
      <c r="AX52">
        <v>1</v>
      </c>
      <c r="AY52">
        <v>1</v>
      </c>
    </row>
    <row r="53" spans="1:51" x14ac:dyDescent="0.3">
      <c r="A53" s="2" t="s">
        <v>622</v>
      </c>
      <c r="B53">
        <v>3</v>
      </c>
      <c r="C53">
        <v>3</v>
      </c>
      <c r="AH53" s="2" t="s">
        <v>58</v>
      </c>
      <c r="AI53">
        <v>2</v>
      </c>
      <c r="AQ53" s="2" t="s">
        <v>70</v>
      </c>
      <c r="AR53">
        <v>225.39</v>
      </c>
      <c r="AV53" s="2" t="s">
        <v>69</v>
      </c>
      <c r="AX53">
        <v>1</v>
      </c>
      <c r="AY53">
        <v>1</v>
      </c>
    </row>
    <row r="54" spans="1:51" x14ac:dyDescent="0.3">
      <c r="A54" s="2" t="s">
        <v>623</v>
      </c>
      <c r="B54">
        <v>4</v>
      </c>
      <c r="C54">
        <v>4</v>
      </c>
      <c r="AH54" s="2" t="s">
        <v>59</v>
      </c>
      <c r="AI54">
        <v>5</v>
      </c>
      <c r="AQ54" s="2" t="s">
        <v>71</v>
      </c>
      <c r="AR54">
        <v>37.68</v>
      </c>
      <c r="AV54" s="2" t="s">
        <v>70</v>
      </c>
      <c r="AX54">
        <v>1</v>
      </c>
      <c r="AY54">
        <v>1</v>
      </c>
    </row>
    <row r="55" spans="1:51" x14ac:dyDescent="0.3">
      <c r="A55" s="2" t="s">
        <v>624</v>
      </c>
      <c r="B55">
        <v>4</v>
      </c>
      <c r="C55">
        <v>4</v>
      </c>
      <c r="AH55" s="2" t="s">
        <v>60</v>
      </c>
      <c r="AI55">
        <v>1</v>
      </c>
      <c r="AQ55" s="2" t="s">
        <v>72</v>
      </c>
      <c r="AR55">
        <v>271.52999999999997</v>
      </c>
      <c r="AV55" s="2" t="s">
        <v>71</v>
      </c>
      <c r="AX55">
        <v>1</v>
      </c>
      <c r="AY55">
        <v>1</v>
      </c>
    </row>
    <row r="56" spans="1:51" x14ac:dyDescent="0.3">
      <c r="A56" s="2" t="s">
        <v>625</v>
      </c>
      <c r="B56">
        <v>5</v>
      </c>
      <c r="C56">
        <v>5</v>
      </c>
      <c r="AH56" s="2" t="s">
        <v>61</v>
      </c>
      <c r="AI56">
        <v>1</v>
      </c>
      <c r="AQ56" s="2" t="s">
        <v>73</v>
      </c>
      <c r="AR56">
        <v>177.39</v>
      </c>
      <c r="AV56" s="2" t="s">
        <v>72</v>
      </c>
      <c r="AX56">
        <v>1</v>
      </c>
      <c r="AY56">
        <v>1</v>
      </c>
    </row>
    <row r="57" spans="1:51" x14ac:dyDescent="0.3">
      <c r="A57" s="2" t="s">
        <v>611</v>
      </c>
      <c r="B57">
        <v>4</v>
      </c>
      <c r="C57">
        <v>4</v>
      </c>
      <c r="AH57" s="2" t="s">
        <v>62</v>
      </c>
      <c r="AI57">
        <v>3</v>
      </c>
      <c r="AQ57" s="2" t="s">
        <v>74</v>
      </c>
      <c r="AR57">
        <v>21.65</v>
      </c>
      <c r="AV57" s="2" t="s">
        <v>73</v>
      </c>
      <c r="AX57">
        <v>1</v>
      </c>
      <c r="AY57">
        <v>1</v>
      </c>
    </row>
    <row r="58" spans="1:51" x14ac:dyDescent="0.3">
      <c r="A58" s="2" t="s">
        <v>612</v>
      </c>
      <c r="B58">
        <v>1</v>
      </c>
      <c r="C58">
        <v>1</v>
      </c>
      <c r="AH58" s="2" t="s">
        <v>63</v>
      </c>
      <c r="AI58">
        <v>1</v>
      </c>
      <c r="AQ58" s="2" t="s">
        <v>75</v>
      </c>
      <c r="AR58">
        <v>7.99</v>
      </c>
      <c r="AV58" s="2" t="s">
        <v>74</v>
      </c>
      <c r="AX58">
        <v>1</v>
      </c>
      <c r="AY58">
        <v>1</v>
      </c>
    </row>
    <row r="59" spans="1:51" x14ac:dyDescent="0.3">
      <c r="A59" s="2" t="s">
        <v>613</v>
      </c>
      <c r="B59">
        <v>1</v>
      </c>
      <c r="C59">
        <v>1</v>
      </c>
      <c r="AH59" s="2" t="s">
        <v>64</v>
      </c>
      <c r="AI59">
        <v>1</v>
      </c>
      <c r="AQ59" s="2" t="s">
        <v>76</v>
      </c>
      <c r="AR59">
        <v>203.64</v>
      </c>
      <c r="AV59" s="2" t="s">
        <v>75</v>
      </c>
      <c r="AW59">
        <v>1</v>
      </c>
      <c r="AY59">
        <v>1</v>
      </c>
    </row>
    <row r="60" spans="1:51" x14ac:dyDescent="0.3">
      <c r="A60" s="2" t="s">
        <v>1</v>
      </c>
      <c r="B60">
        <v>39</v>
      </c>
      <c r="C60">
        <v>39</v>
      </c>
      <c r="AH60" s="2" t="s">
        <v>65</v>
      </c>
      <c r="AI60">
        <v>2</v>
      </c>
      <c r="AQ60" s="2" t="s">
        <v>77</v>
      </c>
      <c r="AR60">
        <v>10.88</v>
      </c>
      <c r="AV60" s="2" t="s">
        <v>76</v>
      </c>
      <c r="AW60">
        <v>1</v>
      </c>
      <c r="AY60">
        <v>1</v>
      </c>
    </row>
    <row r="61" spans="1:51" x14ac:dyDescent="0.3">
      <c r="AH61" s="2" t="s">
        <v>66</v>
      </c>
      <c r="AI61">
        <v>5</v>
      </c>
      <c r="AQ61" s="2" t="s">
        <v>78</v>
      </c>
      <c r="AR61">
        <v>7.95</v>
      </c>
      <c r="AV61" s="2" t="s">
        <v>77</v>
      </c>
      <c r="AW61">
        <v>1</v>
      </c>
      <c r="AY61">
        <v>1</v>
      </c>
    </row>
    <row r="62" spans="1:51" x14ac:dyDescent="0.3">
      <c r="AH62" s="2" t="s">
        <v>67</v>
      </c>
      <c r="AI62">
        <v>2</v>
      </c>
      <c r="AQ62" s="2" t="s">
        <v>79</v>
      </c>
      <c r="AR62">
        <v>533.23</v>
      </c>
      <c r="AV62" s="2" t="s">
        <v>78</v>
      </c>
      <c r="AX62">
        <v>1</v>
      </c>
      <c r="AY62">
        <v>1</v>
      </c>
    </row>
    <row r="63" spans="1:51" x14ac:dyDescent="0.3">
      <c r="AH63" s="2" t="s">
        <v>68</v>
      </c>
      <c r="AI63">
        <v>1</v>
      </c>
      <c r="AQ63" s="2" t="s">
        <v>80</v>
      </c>
      <c r="AR63">
        <v>7.86</v>
      </c>
      <c r="AV63" s="2" t="s">
        <v>79</v>
      </c>
      <c r="AX63">
        <v>1</v>
      </c>
      <c r="AY63">
        <v>1</v>
      </c>
    </row>
    <row r="64" spans="1:51" x14ac:dyDescent="0.3">
      <c r="AH64" s="2" t="s">
        <v>69</v>
      </c>
      <c r="AI64">
        <v>2</v>
      </c>
      <c r="AQ64" s="2" t="s">
        <v>81</v>
      </c>
      <c r="AR64">
        <v>9.84</v>
      </c>
      <c r="AV64" s="2" t="s">
        <v>80</v>
      </c>
      <c r="AX64">
        <v>1</v>
      </c>
      <c r="AY64">
        <v>1</v>
      </c>
    </row>
    <row r="65" spans="34:51" x14ac:dyDescent="0.3">
      <c r="AH65" s="2" t="s">
        <v>70</v>
      </c>
      <c r="AI65">
        <v>3</v>
      </c>
      <c r="AQ65" s="2" t="s">
        <v>82</v>
      </c>
      <c r="AR65">
        <v>25.55</v>
      </c>
      <c r="AV65" s="2" t="s">
        <v>81</v>
      </c>
      <c r="AX65">
        <v>1</v>
      </c>
      <c r="AY65">
        <v>1</v>
      </c>
    </row>
    <row r="66" spans="34:51" x14ac:dyDescent="0.3">
      <c r="AH66" s="2" t="s">
        <v>71</v>
      </c>
      <c r="AI66">
        <v>3</v>
      </c>
      <c r="AQ66" s="2" t="s">
        <v>83</v>
      </c>
      <c r="AR66">
        <v>12.75</v>
      </c>
      <c r="AV66" s="2" t="s">
        <v>82</v>
      </c>
      <c r="AX66">
        <v>1</v>
      </c>
      <c r="AY66">
        <v>1</v>
      </c>
    </row>
    <row r="67" spans="34:51" x14ac:dyDescent="0.3">
      <c r="AH67" s="2" t="s">
        <v>72</v>
      </c>
      <c r="AI67">
        <v>1</v>
      </c>
      <c r="AQ67" s="2" t="s">
        <v>84</v>
      </c>
      <c r="AR67">
        <v>178.04</v>
      </c>
      <c r="AV67" s="2" t="s">
        <v>83</v>
      </c>
      <c r="AW67">
        <v>1</v>
      </c>
      <c r="AY67">
        <v>1</v>
      </c>
    </row>
    <row r="68" spans="34:51" x14ac:dyDescent="0.3">
      <c r="AH68" s="2" t="s">
        <v>73</v>
      </c>
      <c r="AI68">
        <v>4</v>
      </c>
      <c r="AQ68" s="2" t="s">
        <v>85</v>
      </c>
      <c r="AR68">
        <v>18.260000000000002</v>
      </c>
      <c r="AV68" s="2" t="s">
        <v>84</v>
      </c>
      <c r="AX68">
        <v>1</v>
      </c>
      <c r="AY68">
        <v>1</v>
      </c>
    </row>
    <row r="69" spans="34:51" x14ac:dyDescent="0.3">
      <c r="AH69" s="2" t="s">
        <v>74</v>
      </c>
      <c r="AI69">
        <v>2</v>
      </c>
      <c r="AQ69" s="2" t="s">
        <v>86</v>
      </c>
      <c r="AR69">
        <v>8.35</v>
      </c>
      <c r="AV69" s="2" t="s">
        <v>85</v>
      </c>
      <c r="AX69">
        <v>1</v>
      </c>
      <c r="AY69">
        <v>1</v>
      </c>
    </row>
    <row r="70" spans="34:51" x14ac:dyDescent="0.3">
      <c r="AH70" s="2" t="s">
        <v>75</v>
      </c>
      <c r="AI70">
        <v>1</v>
      </c>
      <c r="AQ70" s="2" t="s">
        <v>87</v>
      </c>
      <c r="AR70">
        <v>6.09</v>
      </c>
      <c r="AV70" s="2" t="s">
        <v>86</v>
      </c>
      <c r="AX70">
        <v>1</v>
      </c>
      <c r="AY70">
        <v>1</v>
      </c>
    </row>
    <row r="71" spans="34:51" x14ac:dyDescent="0.3">
      <c r="AH71" s="2" t="s">
        <v>76</v>
      </c>
      <c r="AI71">
        <v>1</v>
      </c>
      <c r="AQ71" s="2" t="s">
        <v>88</v>
      </c>
      <c r="AR71">
        <v>11.85</v>
      </c>
      <c r="AV71" s="2" t="s">
        <v>87</v>
      </c>
      <c r="AX71">
        <v>1</v>
      </c>
      <c r="AY71">
        <v>1</v>
      </c>
    </row>
    <row r="72" spans="34:51" x14ac:dyDescent="0.3">
      <c r="AH72" s="2" t="s">
        <v>77</v>
      </c>
      <c r="AI72">
        <v>1</v>
      </c>
      <c r="AQ72" s="2" t="s">
        <v>89</v>
      </c>
      <c r="AR72">
        <v>50.35</v>
      </c>
      <c r="AV72" s="2" t="s">
        <v>88</v>
      </c>
      <c r="AX72">
        <v>1</v>
      </c>
      <c r="AY72">
        <v>1</v>
      </c>
    </row>
    <row r="73" spans="34:51" x14ac:dyDescent="0.3">
      <c r="AH73" s="2" t="s">
        <v>78</v>
      </c>
      <c r="AI73">
        <v>1</v>
      </c>
      <c r="AQ73" s="2" t="s">
        <v>90</v>
      </c>
      <c r="AR73">
        <v>11.8</v>
      </c>
      <c r="AV73" s="2" t="s">
        <v>89</v>
      </c>
      <c r="AW73">
        <v>1</v>
      </c>
      <c r="AY73">
        <v>1</v>
      </c>
    </row>
    <row r="74" spans="34:51" x14ac:dyDescent="0.3">
      <c r="AH74" s="2" t="s">
        <v>79</v>
      </c>
      <c r="AI74">
        <v>3</v>
      </c>
      <c r="AQ74" s="2" t="s">
        <v>91</v>
      </c>
      <c r="AR74">
        <v>52.31</v>
      </c>
      <c r="AV74" s="2" t="s">
        <v>90</v>
      </c>
      <c r="AX74">
        <v>1</v>
      </c>
      <c r="AY74">
        <v>1</v>
      </c>
    </row>
    <row r="75" spans="34:51" x14ac:dyDescent="0.3">
      <c r="AH75" s="2" t="s">
        <v>80</v>
      </c>
      <c r="AI75">
        <v>1</v>
      </c>
      <c r="AQ75" s="2" t="s">
        <v>92</v>
      </c>
      <c r="AR75">
        <v>1.01</v>
      </c>
      <c r="AV75" s="2" t="s">
        <v>91</v>
      </c>
      <c r="AX75">
        <v>1</v>
      </c>
      <c r="AY75">
        <v>1</v>
      </c>
    </row>
    <row r="76" spans="34:51" x14ac:dyDescent="0.3">
      <c r="AH76" s="2" t="s">
        <v>81</v>
      </c>
      <c r="AI76">
        <v>1</v>
      </c>
      <c r="AQ76" s="2" t="s">
        <v>93</v>
      </c>
      <c r="AR76">
        <v>41.76</v>
      </c>
      <c r="AV76" s="2" t="s">
        <v>92</v>
      </c>
      <c r="AX76">
        <v>1</v>
      </c>
      <c r="AY76">
        <v>1</v>
      </c>
    </row>
    <row r="77" spans="34:51" x14ac:dyDescent="0.3">
      <c r="AH77" s="2" t="s">
        <v>82</v>
      </c>
      <c r="AI77">
        <v>2</v>
      </c>
      <c r="AQ77" s="2" t="s">
        <v>94</v>
      </c>
      <c r="AR77">
        <v>22.25</v>
      </c>
      <c r="AV77" s="2" t="s">
        <v>93</v>
      </c>
      <c r="AX77">
        <v>1</v>
      </c>
      <c r="AY77">
        <v>1</v>
      </c>
    </row>
    <row r="78" spans="34:51" x14ac:dyDescent="0.3">
      <c r="AH78" s="2" t="s">
        <v>83</v>
      </c>
      <c r="AI78">
        <v>1</v>
      </c>
      <c r="AQ78" s="2" t="s">
        <v>95</v>
      </c>
      <c r="AR78">
        <v>0.02</v>
      </c>
      <c r="AV78" s="2" t="s">
        <v>94</v>
      </c>
      <c r="AX78">
        <v>1</v>
      </c>
      <c r="AY78">
        <v>1</v>
      </c>
    </row>
    <row r="79" spans="34:51" x14ac:dyDescent="0.3">
      <c r="AH79" s="2" t="s">
        <v>84</v>
      </c>
      <c r="AI79">
        <v>2</v>
      </c>
      <c r="AQ79" s="2" t="s">
        <v>96</v>
      </c>
      <c r="AR79">
        <v>40.74</v>
      </c>
      <c r="AV79" s="2" t="s">
        <v>95</v>
      </c>
      <c r="AX79">
        <v>1</v>
      </c>
      <c r="AY79">
        <v>1</v>
      </c>
    </row>
    <row r="80" spans="34:51" x14ac:dyDescent="0.3">
      <c r="AH80" s="2" t="s">
        <v>85</v>
      </c>
      <c r="AI80">
        <v>2</v>
      </c>
      <c r="AQ80" s="2" t="s">
        <v>97</v>
      </c>
      <c r="AR80">
        <v>13.02</v>
      </c>
      <c r="AV80" s="2" t="s">
        <v>96</v>
      </c>
      <c r="AX80">
        <v>1</v>
      </c>
      <c r="AY80">
        <v>1</v>
      </c>
    </row>
    <row r="81" spans="34:51" x14ac:dyDescent="0.3">
      <c r="AH81" s="2" t="s">
        <v>86</v>
      </c>
      <c r="AI81">
        <v>1</v>
      </c>
      <c r="AQ81" s="2" t="s">
        <v>98</v>
      </c>
      <c r="AR81">
        <v>12.98</v>
      </c>
      <c r="AV81" s="2" t="s">
        <v>97</v>
      </c>
      <c r="AX81">
        <v>1</v>
      </c>
      <c r="AY81">
        <v>1</v>
      </c>
    </row>
    <row r="82" spans="34:51" x14ac:dyDescent="0.3">
      <c r="AH82" s="2" t="s">
        <v>87</v>
      </c>
      <c r="AI82">
        <v>1</v>
      </c>
      <c r="AQ82" s="2" t="s">
        <v>99</v>
      </c>
      <c r="AR82">
        <v>15.97</v>
      </c>
      <c r="AV82" s="2" t="s">
        <v>98</v>
      </c>
      <c r="AX82">
        <v>1</v>
      </c>
      <c r="AY82">
        <v>1</v>
      </c>
    </row>
    <row r="83" spans="34:51" x14ac:dyDescent="0.3">
      <c r="AH83" s="2" t="s">
        <v>88</v>
      </c>
      <c r="AI83">
        <v>1</v>
      </c>
      <c r="AQ83" s="2" t="s">
        <v>100</v>
      </c>
      <c r="AR83">
        <v>12.08</v>
      </c>
      <c r="AV83" s="2" t="s">
        <v>99</v>
      </c>
      <c r="AX83">
        <v>1</v>
      </c>
      <c r="AY83">
        <v>1</v>
      </c>
    </row>
    <row r="84" spans="34:51" x14ac:dyDescent="0.3">
      <c r="AH84" s="2" t="s">
        <v>89</v>
      </c>
      <c r="AI84">
        <v>5</v>
      </c>
      <c r="AQ84" s="2" t="s">
        <v>101</v>
      </c>
      <c r="AR84">
        <v>19.25</v>
      </c>
      <c r="AV84" s="2" t="s">
        <v>100</v>
      </c>
      <c r="AX84">
        <v>1</v>
      </c>
      <c r="AY84">
        <v>1</v>
      </c>
    </row>
    <row r="85" spans="34:51" x14ac:dyDescent="0.3">
      <c r="AH85" s="2" t="s">
        <v>90</v>
      </c>
      <c r="AI85">
        <v>1</v>
      </c>
      <c r="AQ85" s="2" t="s">
        <v>102</v>
      </c>
      <c r="AR85">
        <v>15.95</v>
      </c>
      <c r="AV85" s="2" t="s">
        <v>101</v>
      </c>
      <c r="AX85">
        <v>1</v>
      </c>
      <c r="AY85">
        <v>1</v>
      </c>
    </row>
    <row r="86" spans="34:51" x14ac:dyDescent="0.3">
      <c r="AH86" s="2" t="s">
        <v>91</v>
      </c>
      <c r="AI86">
        <v>2</v>
      </c>
      <c r="AQ86" s="2" t="s">
        <v>103</v>
      </c>
      <c r="AR86">
        <v>230.55</v>
      </c>
      <c r="AV86" s="2" t="s">
        <v>102</v>
      </c>
      <c r="AX86">
        <v>1</v>
      </c>
      <c r="AY86">
        <v>1</v>
      </c>
    </row>
    <row r="87" spans="34:51" x14ac:dyDescent="0.3">
      <c r="AH87" s="2" t="s">
        <v>92</v>
      </c>
      <c r="AI87">
        <v>1</v>
      </c>
      <c r="AQ87" s="2" t="s">
        <v>104</v>
      </c>
      <c r="AR87">
        <v>29.67</v>
      </c>
      <c r="AV87" s="2" t="s">
        <v>103</v>
      </c>
      <c r="AX87">
        <v>1</v>
      </c>
      <c r="AY87">
        <v>1</v>
      </c>
    </row>
    <row r="88" spans="34:51" x14ac:dyDescent="0.3">
      <c r="AH88" s="2" t="s">
        <v>93</v>
      </c>
      <c r="AI88">
        <v>4</v>
      </c>
      <c r="AQ88" s="2" t="s">
        <v>105</v>
      </c>
      <c r="AR88">
        <v>20.05</v>
      </c>
      <c r="AV88" s="2" t="s">
        <v>104</v>
      </c>
      <c r="AX88">
        <v>1</v>
      </c>
      <c r="AY88">
        <v>1</v>
      </c>
    </row>
    <row r="89" spans="34:51" x14ac:dyDescent="0.3">
      <c r="AH89" s="2" t="s">
        <v>94</v>
      </c>
      <c r="AI89">
        <v>3</v>
      </c>
      <c r="AQ89" s="2" t="s">
        <v>106</v>
      </c>
      <c r="AR89">
        <v>180.16</v>
      </c>
      <c r="AV89" s="2" t="s">
        <v>105</v>
      </c>
      <c r="AX89">
        <v>1</v>
      </c>
      <c r="AY89">
        <v>1</v>
      </c>
    </row>
    <row r="90" spans="34:51" x14ac:dyDescent="0.3">
      <c r="AH90" s="2" t="s">
        <v>95</v>
      </c>
      <c r="AI90">
        <v>1</v>
      </c>
      <c r="AQ90" s="2" t="s">
        <v>107</v>
      </c>
      <c r="AR90">
        <v>28.36</v>
      </c>
      <c r="AV90" s="2" t="s">
        <v>106</v>
      </c>
      <c r="AW90">
        <v>1</v>
      </c>
      <c r="AY90">
        <v>1</v>
      </c>
    </row>
    <row r="91" spans="34:51" x14ac:dyDescent="0.3">
      <c r="AH91" s="2" t="s">
        <v>96</v>
      </c>
      <c r="AI91">
        <v>4</v>
      </c>
      <c r="AQ91" s="2" t="s">
        <v>108</v>
      </c>
      <c r="AR91">
        <v>16.91</v>
      </c>
      <c r="AV91" s="2" t="s">
        <v>107</v>
      </c>
      <c r="AX91">
        <v>1</v>
      </c>
      <c r="AY91">
        <v>1</v>
      </c>
    </row>
    <row r="92" spans="34:51" x14ac:dyDescent="0.3">
      <c r="AH92" s="2" t="s">
        <v>97</v>
      </c>
      <c r="AI92">
        <v>2</v>
      </c>
      <c r="AQ92" s="2" t="s">
        <v>109</v>
      </c>
      <c r="AR92">
        <v>13.9</v>
      </c>
      <c r="AV92" s="2" t="s">
        <v>108</v>
      </c>
      <c r="AX92">
        <v>1</v>
      </c>
      <c r="AY92">
        <v>1</v>
      </c>
    </row>
    <row r="93" spans="34:51" x14ac:dyDescent="0.3">
      <c r="AH93" s="2" t="s">
        <v>98</v>
      </c>
      <c r="AI93">
        <v>2</v>
      </c>
      <c r="AQ93" s="2" t="s">
        <v>110</v>
      </c>
      <c r="AR93">
        <v>11.08</v>
      </c>
      <c r="AV93" s="2" t="s">
        <v>109</v>
      </c>
      <c r="AX93">
        <v>1</v>
      </c>
      <c r="AY93">
        <v>1</v>
      </c>
    </row>
    <row r="94" spans="34:51" x14ac:dyDescent="0.3">
      <c r="AH94" s="2" t="s">
        <v>99</v>
      </c>
      <c r="AI94">
        <v>2</v>
      </c>
      <c r="AQ94" s="2" t="s">
        <v>111</v>
      </c>
      <c r="AR94">
        <v>24.23</v>
      </c>
      <c r="AV94" s="2" t="s">
        <v>110</v>
      </c>
      <c r="AX94">
        <v>1</v>
      </c>
      <c r="AY94">
        <v>1</v>
      </c>
    </row>
    <row r="95" spans="34:51" x14ac:dyDescent="0.3">
      <c r="AH95" s="2" t="s">
        <v>100</v>
      </c>
      <c r="AI95">
        <v>2</v>
      </c>
      <c r="AQ95" s="2" t="s">
        <v>112</v>
      </c>
      <c r="AR95">
        <v>36.33</v>
      </c>
      <c r="AV95" s="2" t="s">
        <v>111</v>
      </c>
      <c r="AX95">
        <v>1</v>
      </c>
      <c r="AY95">
        <v>1</v>
      </c>
    </row>
    <row r="96" spans="34:51" x14ac:dyDescent="0.3">
      <c r="AH96" s="2" t="s">
        <v>101</v>
      </c>
      <c r="AI96">
        <v>2</v>
      </c>
      <c r="AQ96" s="2" t="s">
        <v>113</v>
      </c>
      <c r="AR96">
        <v>18.18</v>
      </c>
      <c r="AV96" s="2" t="s">
        <v>112</v>
      </c>
      <c r="AX96">
        <v>1</v>
      </c>
      <c r="AY96">
        <v>1</v>
      </c>
    </row>
    <row r="97" spans="2:51" x14ac:dyDescent="0.3">
      <c r="AH97" s="2" t="s">
        <v>102</v>
      </c>
      <c r="AI97">
        <v>2</v>
      </c>
      <c r="AQ97" s="2" t="s">
        <v>114</v>
      </c>
      <c r="AR97">
        <v>38.85</v>
      </c>
      <c r="AV97" s="2" t="s">
        <v>113</v>
      </c>
      <c r="AX97">
        <v>1</v>
      </c>
      <c r="AY97">
        <v>1</v>
      </c>
    </row>
    <row r="98" spans="2:51" x14ac:dyDescent="0.3">
      <c r="AH98" s="2" t="s">
        <v>103</v>
      </c>
      <c r="AI98">
        <v>4</v>
      </c>
      <c r="AQ98" s="2" t="s">
        <v>115</v>
      </c>
      <c r="AR98">
        <v>26.6</v>
      </c>
      <c r="AV98" s="2" t="s">
        <v>114</v>
      </c>
      <c r="AX98">
        <v>1</v>
      </c>
      <c r="AY98">
        <v>1</v>
      </c>
    </row>
    <row r="99" spans="2:51" x14ac:dyDescent="0.3">
      <c r="AH99" s="2" t="s">
        <v>104</v>
      </c>
      <c r="AI99">
        <v>3</v>
      </c>
      <c r="AQ99" s="2" t="s">
        <v>116</v>
      </c>
      <c r="AR99">
        <v>19.920000000000002</v>
      </c>
      <c r="AV99" s="2" t="s">
        <v>115</v>
      </c>
      <c r="AX99">
        <v>1</v>
      </c>
      <c r="AY99">
        <v>1</v>
      </c>
    </row>
    <row r="100" spans="2:51" x14ac:dyDescent="0.3">
      <c r="AH100" s="2" t="s">
        <v>105</v>
      </c>
      <c r="AI100">
        <v>2</v>
      </c>
      <c r="AQ100" s="2" t="s">
        <v>117</v>
      </c>
      <c r="AR100">
        <v>32.270000000000003</v>
      </c>
      <c r="AV100" s="2" t="s">
        <v>116</v>
      </c>
      <c r="AX100">
        <v>1</v>
      </c>
      <c r="AY100">
        <v>1</v>
      </c>
    </row>
    <row r="101" spans="2:51" x14ac:dyDescent="0.3">
      <c r="AH101" s="2" t="s">
        <v>106</v>
      </c>
      <c r="AI101">
        <v>3</v>
      </c>
      <c r="AQ101" s="2" t="s">
        <v>118</v>
      </c>
      <c r="AR101">
        <v>23.66</v>
      </c>
      <c r="AV101" s="2" t="s">
        <v>117</v>
      </c>
      <c r="AX101">
        <v>1</v>
      </c>
      <c r="AY101">
        <v>1</v>
      </c>
    </row>
    <row r="102" spans="2:51" x14ac:dyDescent="0.3">
      <c r="AH102" s="2" t="s">
        <v>107</v>
      </c>
      <c r="AI102">
        <v>4</v>
      </c>
      <c r="AQ102" s="2" t="s">
        <v>119</v>
      </c>
      <c r="AR102">
        <v>165.69</v>
      </c>
      <c r="AV102" s="2" t="s">
        <v>118</v>
      </c>
      <c r="AW102">
        <v>1</v>
      </c>
      <c r="AY102">
        <v>1</v>
      </c>
    </row>
    <row r="103" spans="2:51" x14ac:dyDescent="0.3">
      <c r="AH103" s="2" t="s">
        <v>108</v>
      </c>
      <c r="AI103">
        <v>1</v>
      </c>
      <c r="AQ103" s="2" t="s">
        <v>120</v>
      </c>
      <c r="AR103">
        <v>0</v>
      </c>
      <c r="AV103" s="2" t="s">
        <v>119</v>
      </c>
      <c r="AX103">
        <v>1</v>
      </c>
      <c r="AY103">
        <v>1</v>
      </c>
    </row>
    <row r="104" spans="2:51" x14ac:dyDescent="0.3">
      <c r="AH104" s="2" t="s">
        <v>109</v>
      </c>
      <c r="AI104">
        <v>1</v>
      </c>
      <c r="AQ104" s="2" t="s">
        <v>121</v>
      </c>
      <c r="AR104">
        <v>26.73</v>
      </c>
      <c r="AV104" s="2" t="s">
        <v>120</v>
      </c>
      <c r="AW104">
        <v>1</v>
      </c>
      <c r="AY104">
        <v>1</v>
      </c>
    </row>
    <row r="105" spans="2:51" x14ac:dyDescent="0.3">
      <c r="AH105" s="2" t="s">
        <v>110</v>
      </c>
      <c r="AI105">
        <v>1</v>
      </c>
      <c r="AQ105" s="2" t="s">
        <v>122</v>
      </c>
      <c r="AR105">
        <v>328.58</v>
      </c>
      <c r="AV105" s="2" t="s">
        <v>121</v>
      </c>
      <c r="AX105">
        <v>1</v>
      </c>
      <c r="AY105">
        <v>1</v>
      </c>
    </row>
    <row r="106" spans="2:51" x14ac:dyDescent="0.3">
      <c r="AH106" s="2" t="s">
        <v>111</v>
      </c>
      <c r="AI106">
        <v>3</v>
      </c>
      <c r="AQ106" s="2" t="s">
        <v>123</v>
      </c>
      <c r="AR106">
        <v>40.42</v>
      </c>
      <c r="AV106" s="2" t="s">
        <v>122</v>
      </c>
      <c r="AW106">
        <v>1</v>
      </c>
      <c r="AY106">
        <v>1</v>
      </c>
    </row>
    <row r="107" spans="2:51" x14ac:dyDescent="0.3">
      <c r="AH107" s="2" t="s">
        <v>112</v>
      </c>
      <c r="AI107">
        <v>3</v>
      </c>
      <c r="AQ107" s="2" t="s">
        <v>124</v>
      </c>
      <c r="AR107">
        <v>574.16</v>
      </c>
      <c r="AV107" s="2" t="s">
        <v>123</v>
      </c>
      <c r="AX107">
        <v>1</v>
      </c>
      <c r="AY107">
        <v>1</v>
      </c>
    </row>
    <row r="108" spans="2:51" x14ac:dyDescent="0.3">
      <c r="B108" s="18" t="s">
        <v>606</v>
      </c>
      <c r="C108" s="18"/>
      <c r="D108" s="18"/>
      <c r="E108" s="18"/>
      <c r="F108" s="18"/>
      <c r="AH108" s="2" t="s">
        <v>113</v>
      </c>
      <c r="AI108">
        <v>2</v>
      </c>
      <c r="AQ108" s="2" t="s">
        <v>125</v>
      </c>
      <c r="AR108">
        <v>42.51</v>
      </c>
      <c r="AV108" s="2" t="s">
        <v>124</v>
      </c>
      <c r="AX108">
        <v>1</v>
      </c>
      <c r="AY108">
        <v>1</v>
      </c>
    </row>
    <row r="109" spans="2:51" x14ac:dyDescent="0.3">
      <c r="B109" s="9" t="e">
        <f>INDEX(A45:A104,MATCH(E109,H45:H104,0))</f>
        <v>#N/A</v>
      </c>
      <c r="E109" s="7">
        <f>MAX(H45:H104)</f>
        <v>0</v>
      </c>
      <c r="AH109" s="2" t="s">
        <v>114</v>
      </c>
      <c r="AI109">
        <v>4</v>
      </c>
      <c r="AQ109" s="2" t="s">
        <v>126</v>
      </c>
      <c r="AR109">
        <v>25.6</v>
      </c>
      <c r="AV109" s="2" t="s">
        <v>125</v>
      </c>
      <c r="AX109">
        <v>1</v>
      </c>
      <c r="AY109">
        <v>1</v>
      </c>
    </row>
    <row r="110" spans="2:51" x14ac:dyDescent="0.3">
      <c r="AH110" s="2" t="s">
        <v>115</v>
      </c>
      <c r="AI110">
        <v>2</v>
      </c>
      <c r="AQ110" s="2" t="s">
        <v>127</v>
      </c>
      <c r="AR110">
        <v>166.39</v>
      </c>
      <c r="AV110" s="2" t="s">
        <v>126</v>
      </c>
      <c r="AW110">
        <v>1</v>
      </c>
      <c r="AY110">
        <v>1</v>
      </c>
    </row>
    <row r="111" spans="2:51" x14ac:dyDescent="0.3">
      <c r="AH111" s="2" t="s">
        <v>116</v>
      </c>
      <c r="AI111">
        <v>3</v>
      </c>
      <c r="AQ111" s="2" t="s">
        <v>128</v>
      </c>
      <c r="AR111">
        <v>57.64</v>
      </c>
      <c r="AV111" s="2" t="s">
        <v>127</v>
      </c>
      <c r="AX111">
        <v>1</v>
      </c>
      <c r="AY111">
        <v>1</v>
      </c>
    </row>
    <row r="112" spans="2:51" x14ac:dyDescent="0.3">
      <c r="AH112" s="2" t="s">
        <v>117</v>
      </c>
      <c r="AI112">
        <v>1</v>
      </c>
      <c r="AQ112" s="2" t="s">
        <v>129</v>
      </c>
      <c r="AR112">
        <v>28.66</v>
      </c>
      <c r="AV112" s="2" t="s">
        <v>128</v>
      </c>
      <c r="AX112">
        <v>1</v>
      </c>
      <c r="AY112">
        <v>1</v>
      </c>
    </row>
    <row r="113" spans="34:51" x14ac:dyDescent="0.3">
      <c r="AH113" s="2" t="s">
        <v>118</v>
      </c>
      <c r="AI113">
        <v>2</v>
      </c>
      <c r="AQ113" s="2" t="s">
        <v>130</v>
      </c>
      <c r="AR113">
        <v>14.04</v>
      </c>
      <c r="AV113" s="2" t="s">
        <v>129</v>
      </c>
      <c r="AX113">
        <v>1</v>
      </c>
      <c r="AY113">
        <v>1</v>
      </c>
    </row>
    <row r="114" spans="34:51" x14ac:dyDescent="0.3">
      <c r="AH114" s="2" t="s">
        <v>119</v>
      </c>
      <c r="AI114">
        <v>3</v>
      </c>
      <c r="AQ114" s="2" t="s">
        <v>131</v>
      </c>
      <c r="AR114">
        <v>30.6</v>
      </c>
      <c r="AV114" s="2" t="s">
        <v>130</v>
      </c>
      <c r="AX114">
        <v>1</v>
      </c>
      <c r="AY114">
        <v>1</v>
      </c>
    </row>
    <row r="115" spans="34:51" x14ac:dyDescent="0.3">
      <c r="AH115" s="2" t="s">
        <v>120</v>
      </c>
      <c r="AI115">
        <v>1</v>
      </c>
      <c r="AQ115" s="2" t="s">
        <v>132</v>
      </c>
      <c r="AR115">
        <v>32.89</v>
      </c>
      <c r="AV115" s="2" t="s">
        <v>131</v>
      </c>
      <c r="AX115">
        <v>1</v>
      </c>
      <c r="AY115">
        <v>1</v>
      </c>
    </row>
    <row r="116" spans="34:51" x14ac:dyDescent="0.3">
      <c r="AH116" s="2" t="s">
        <v>121</v>
      </c>
      <c r="AI116">
        <v>2</v>
      </c>
      <c r="AQ116" s="2" t="s">
        <v>133</v>
      </c>
      <c r="AR116">
        <v>188.91</v>
      </c>
      <c r="AV116" s="2" t="s">
        <v>132</v>
      </c>
      <c r="AX116">
        <v>1</v>
      </c>
      <c r="AY116">
        <v>1</v>
      </c>
    </row>
    <row r="117" spans="34:51" x14ac:dyDescent="0.3">
      <c r="AH117" s="2" t="s">
        <v>122</v>
      </c>
      <c r="AI117">
        <v>1</v>
      </c>
      <c r="AQ117" s="2" t="s">
        <v>134</v>
      </c>
      <c r="AR117">
        <v>226.93</v>
      </c>
      <c r="AV117" s="2" t="s">
        <v>133</v>
      </c>
      <c r="AX117">
        <v>1</v>
      </c>
      <c r="AY117">
        <v>1</v>
      </c>
    </row>
    <row r="118" spans="34:51" x14ac:dyDescent="0.3">
      <c r="AH118" s="2" t="s">
        <v>123</v>
      </c>
      <c r="AI118">
        <v>3</v>
      </c>
      <c r="AQ118" s="2" t="s">
        <v>135</v>
      </c>
      <c r="AR118">
        <v>132.26</v>
      </c>
      <c r="AV118" s="2" t="s">
        <v>134</v>
      </c>
      <c r="AX118">
        <v>1</v>
      </c>
      <c r="AY118">
        <v>1</v>
      </c>
    </row>
    <row r="119" spans="34:51" x14ac:dyDescent="0.3">
      <c r="AH119" s="2" t="s">
        <v>124</v>
      </c>
      <c r="AI119">
        <v>3</v>
      </c>
      <c r="AQ119" s="2" t="s">
        <v>136</v>
      </c>
      <c r="AR119">
        <v>20.59</v>
      </c>
      <c r="AV119" s="2" t="s">
        <v>135</v>
      </c>
      <c r="AX119">
        <v>1</v>
      </c>
      <c r="AY119">
        <v>1</v>
      </c>
    </row>
    <row r="120" spans="34:51" x14ac:dyDescent="0.3">
      <c r="AH120" s="2" t="s">
        <v>125</v>
      </c>
      <c r="AI120">
        <v>4</v>
      </c>
      <c r="AQ120" s="2" t="s">
        <v>137</v>
      </c>
      <c r="AR120">
        <v>22.19</v>
      </c>
      <c r="AV120" s="2" t="s">
        <v>136</v>
      </c>
      <c r="AX120">
        <v>1</v>
      </c>
      <c r="AY120">
        <v>1</v>
      </c>
    </row>
    <row r="121" spans="34:51" x14ac:dyDescent="0.3">
      <c r="AH121" s="2" t="s">
        <v>126</v>
      </c>
      <c r="AI121">
        <v>2</v>
      </c>
      <c r="AQ121" s="2" t="s">
        <v>138</v>
      </c>
      <c r="AR121">
        <v>15.93</v>
      </c>
      <c r="AV121" s="2" t="s">
        <v>137</v>
      </c>
      <c r="AX121">
        <v>1</v>
      </c>
      <c r="AY121">
        <v>1</v>
      </c>
    </row>
    <row r="122" spans="34:51" x14ac:dyDescent="0.3">
      <c r="AH122" s="2" t="s">
        <v>127</v>
      </c>
      <c r="AI122">
        <v>2</v>
      </c>
      <c r="AQ122" s="2" t="s">
        <v>139</v>
      </c>
      <c r="AR122">
        <v>30.19</v>
      </c>
      <c r="AV122" s="2" t="s">
        <v>138</v>
      </c>
      <c r="AX122">
        <v>1</v>
      </c>
      <c r="AY122">
        <v>1</v>
      </c>
    </row>
    <row r="123" spans="34:51" x14ac:dyDescent="0.3">
      <c r="AH123" s="2" t="s">
        <v>128</v>
      </c>
      <c r="AI123">
        <v>6</v>
      </c>
      <c r="AQ123" s="2" t="s">
        <v>140</v>
      </c>
      <c r="AR123">
        <v>203.64</v>
      </c>
      <c r="AV123" s="2" t="s">
        <v>139</v>
      </c>
      <c r="AX123">
        <v>1</v>
      </c>
      <c r="AY123">
        <v>1</v>
      </c>
    </row>
    <row r="124" spans="34:51" x14ac:dyDescent="0.3">
      <c r="AH124" s="2" t="s">
        <v>129</v>
      </c>
      <c r="AI124">
        <v>2</v>
      </c>
      <c r="AQ124" s="2" t="s">
        <v>141</v>
      </c>
      <c r="AR124">
        <v>22.79</v>
      </c>
      <c r="AV124" s="2" t="s">
        <v>140</v>
      </c>
      <c r="AX124">
        <v>1</v>
      </c>
      <c r="AY124">
        <v>1</v>
      </c>
    </row>
    <row r="125" spans="34:51" x14ac:dyDescent="0.3">
      <c r="AH125" s="2" t="s">
        <v>130</v>
      </c>
      <c r="AI125">
        <v>2</v>
      </c>
      <c r="AQ125" s="2" t="s">
        <v>142</v>
      </c>
      <c r="AR125">
        <v>168.87</v>
      </c>
      <c r="AV125" s="2" t="s">
        <v>141</v>
      </c>
      <c r="AX125">
        <v>1</v>
      </c>
      <c r="AY125">
        <v>1</v>
      </c>
    </row>
    <row r="126" spans="34:51" x14ac:dyDescent="0.3">
      <c r="AH126" s="2" t="s">
        <v>131</v>
      </c>
      <c r="AI126">
        <v>3</v>
      </c>
      <c r="AQ126" s="2" t="s">
        <v>143</v>
      </c>
      <c r="AR126">
        <v>7.92</v>
      </c>
      <c r="AV126" s="2" t="s">
        <v>142</v>
      </c>
      <c r="AX126">
        <v>1</v>
      </c>
      <c r="AY126">
        <v>1</v>
      </c>
    </row>
    <row r="127" spans="34:51" x14ac:dyDescent="0.3">
      <c r="AH127" s="2" t="s">
        <v>132</v>
      </c>
      <c r="AI127">
        <v>4</v>
      </c>
      <c r="AQ127" s="2" t="s">
        <v>144</v>
      </c>
      <c r="AR127">
        <v>8.92</v>
      </c>
      <c r="AV127" s="2" t="s">
        <v>143</v>
      </c>
      <c r="AX127">
        <v>1</v>
      </c>
      <c r="AY127">
        <v>1</v>
      </c>
    </row>
    <row r="128" spans="34:51" x14ac:dyDescent="0.3">
      <c r="AH128" s="2" t="s">
        <v>133</v>
      </c>
      <c r="AI128">
        <v>3</v>
      </c>
      <c r="AQ128" s="2" t="s">
        <v>145</v>
      </c>
      <c r="AR128">
        <v>159.30000000000001</v>
      </c>
      <c r="AV128" s="2" t="s">
        <v>144</v>
      </c>
      <c r="AX128">
        <v>1</v>
      </c>
      <c r="AY128">
        <v>1</v>
      </c>
    </row>
    <row r="129" spans="34:51" x14ac:dyDescent="0.3">
      <c r="AH129" s="2" t="s">
        <v>134</v>
      </c>
      <c r="AI129">
        <v>4</v>
      </c>
      <c r="AQ129" s="2" t="s">
        <v>146</v>
      </c>
      <c r="AR129">
        <v>24.58</v>
      </c>
      <c r="AV129" s="2" t="s">
        <v>145</v>
      </c>
      <c r="AX129">
        <v>1</v>
      </c>
      <c r="AY129">
        <v>1</v>
      </c>
    </row>
    <row r="130" spans="34:51" x14ac:dyDescent="0.3">
      <c r="AH130" s="2" t="s">
        <v>135</v>
      </c>
      <c r="AI130">
        <v>2</v>
      </c>
      <c r="AQ130" s="2" t="s">
        <v>147</v>
      </c>
      <c r="AR130">
        <v>48.65</v>
      </c>
      <c r="AV130" s="2" t="s">
        <v>146</v>
      </c>
      <c r="AX130">
        <v>1</v>
      </c>
      <c r="AY130">
        <v>1</v>
      </c>
    </row>
    <row r="131" spans="34:51" x14ac:dyDescent="0.3">
      <c r="AH131" s="2" t="s">
        <v>136</v>
      </c>
      <c r="AI131">
        <v>4</v>
      </c>
      <c r="AQ131" s="2" t="s">
        <v>148</v>
      </c>
      <c r="AR131">
        <v>7.01</v>
      </c>
      <c r="AV131" s="2" t="s">
        <v>147</v>
      </c>
      <c r="AX131">
        <v>1</v>
      </c>
      <c r="AY131">
        <v>1</v>
      </c>
    </row>
    <row r="132" spans="34:51" x14ac:dyDescent="0.3">
      <c r="AH132" s="2" t="s">
        <v>137</v>
      </c>
      <c r="AI132">
        <v>3</v>
      </c>
      <c r="AQ132" s="2" t="s">
        <v>149</v>
      </c>
      <c r="AR132">
        <v>25.24</v>
      </c>
      <c r="AV132" s="2" t="s">
        <v>148</v>
      </c>
      <c r="AX132">
        <v>1</v>
      </c>
      <c r="AY132">
        <v>1</v>
      </c>
    </row>
    <row r="133" spans="34:51" x14ac:dyDescent="0.3">
      <c r="AH133" s="2" t="s">
        <v>138</v>
      </c>
      <c r="AI133">
        <v>1</v>
      </c>
      <c r="AQ133" s="2" t="s">
        <v>150</v>
      </c>
      <c r="AR133">
        <v>5.0199999999999996</v>
      </c>
      <c r="AV133" s="2" t="s">
        <v>149</v>
      </c>
      <c r="AX133">
        <v>1</v>
      </c>
      <c r="AY133">
        <v>1</v>
      </c>
    </row>
    <row r="134" spans="34:51" x14ac:dyDescent="0.3">
      <c r="AH134" s="2" t="s">
        <v>139</v>
      </c>
      <c r="AI134">
        <v>4</v>
      </c>
      <c r="AQ134" s="2" t="s">
        <v>151</v>
      </c>
      <c r="AR134">
        <v>369.69</v>
      </c>
      <c r="AV134" s="2" t="s">
        <v>150</v>
      </c>
      <c r="AX134">
        <v>1</v>
      </c>
      <c r="AY134">
        <v>1</v>
      </c>
    </row>
    <row r="135" spans="34:51" x14ac:dyDescent="0.3">
      <c r="AH135" s="2" t="s">
        <v>140</v>
      </c>
      <c r="AI135">
        <v>1</v>
      </c>
      <c r="AQ135" s="2" t="s">
        <v>152</v>
      </c>
      <c r="AR135">
        <v>9.06</v>
      </c>
      <c r="AV135" s="2" t="s">
        <v>151</v>
      </c>
      <c r="AX135">
        <v>1</v>
      </c>
      <c r="AY135">
        <v>1</v>
      </c>
    </row>
    <row r="136" spans="34:51" x14ac:dyDescent="0.3">
      <c r="AH136" s="2" t="s">
        <v>141</v>
      </c>
      <c r="AI136">
        <v>3</v>
      </c>
      <c r="AQ136" s="2" t="s">
        <v>153</v>
      </c>
      <c r="AR136">
        <v>43.35</v>
      </c>
      <c r="AV136" s="2" t="s">
        <v>152</v>
      </c>
      <c r="AX136">
        <v>1</v>
      </c>
      <c r="AY136">
        <v>1</v>
      </c>
    </row>
    <row r="137" spans="34:51" x14ac:dyDescent="0.3">
      <c r="AH137" s="2" t="s">
        <v>142</v>
      </c>
      <c r="AI137">
        <v>4</v>
      </c>
      <c r="AQ137" s="2" t="s">
        <v>154</v>
      </c>
      <c r="AR137">
        <v>11.99</v>
      </c>
      <c r="AV137" s="2" t="s">
        <v>153</v>
      </c>
      <c r="AX137">
        <v>1</v>
      </c>
      <c r="AY137">
        <v>1</v>
      </c>
    </row>
    <row r="138" spans="34:51" x14ac:dyDescent="0.3">
      <c r="AH138" s="2" t="s">
        <v>143</v>
      </c>
      <c r="AI138">
        <v>1</v>
      </c>
      <c r="AQ138" s="2" t="s">
        <v>155</v>
      </c>
      <c r="AR138">
        <v>10.84</v>
      </c>
      <c r="AV138" s="2" t="s">
        <v>154</v>
      </c>
      <c r="AX138">
        <v>1</v>
      </c>
      <c r="AY138">
        <v>1</v>
      </c>
    </row>
    <row r="139" spans="34:51" x14ac:dyDescent="0.3">
      <c r="AH139" s="2" t="s">
        <v>144</v>
      </c>
      <c r="AI139">
        <v>1</v>
      </c>
      <c r="AQ139" s="2" t="s">
        <v>156</v>
      </c>
      <c r="AR139">
        <v>15.12</v>
      </c>
      <c r="AV139" s="2" t="s">
        <v>155</v>
      </c>
      <c r="AX139">
        <v>1</v>
      </c>
      <c r="AY139">
        <v>1</v>
      </c>
    </row>
    <row r="140" spans="34:51" x14ac:dyDescent="0.3">
      <c r="AH140" s="2" t="s">
        <v>145</v>
      </c>
      <c r="AI140">
        <v>1</v>
      </c>
      <c r="AQ140" s="2" t="s">
        <v>157</v>
      </c>
      <c r="AR140">
        <v>92.45</v>
      </c>
      <c r="AV140" s="2" t="s">
        <v>156</v>
      </c>
      <c r="AW140">
        <v>1</v>
      </c>
      <c r="AY140">
        <v>1</v>
      </c>
    </row>
    <row r="141" spans="34:51" x14ac:dyDescent="0.3">
      <c r="AH141" s="2" t="s">
        <v>146</v>
      </c>
      <c r="AI141">
        <v>2</v>
      </c>
      <c r="AQ141" s="2" t="s">
        <v>158</v>
      </c>
      <c r="AR141">
        <v>178.4</v>
      </c>
      <c r="AV141" s="2" t="s">
        <v>157</v>
      </c>
      <c r="AX141">
        <v>1</v>
      </c>
      <c r="AY141">
        <v>1</v>
      </c>
    </row>
    <row r="142" spans="34:51" x14ac:dyDescent="0.3">
      <c r="AH142" s="2" t="s">
        <v>147</v>
      </c>
      <c r="AI142">
        <v>4</v>
      </c>
      <c r="AQ142" s="2" t="s">
        <v>159</v>
      </c>
      <c r="AR142">
        <v>10.92</v>
      </c>
      <c r="AV142" s="2" t="s">
        <v>158</v>
      </c>
      <c r="AX142">
        <v>1</v>
      </c>
      <c r="AY142">
        <v>1</v>
      </c>
    </row>
    <row r="143" spans="34:51" x14ac:dyDescent="0.3">
      <c r="AH143" s="2" t="s">
        <v>148</v>
      </c>
      <c r="AI143">
        <v>1</v>
      </c>
      <c r="AQ143" s="2" t="s">
        <v>160</v>
      </c>
      <c r="AR143">
        <v>7.9</v>
      </c>
      <c r="AV143" s="2" t="s">
        <v>159</v>
      </c>
      <c r="AX143">
        <v>1</v>
      </c>
      <c r="AY143">
        <v>1</v>
      </c>
    </row>
    <row r="144" spans="34:51" x14ac:dyDescent="0.3">
      <c r="AH144" s="2" t="s">
        <v>149</v>
      </c>
      <c r="AI144">
        <v>3</v>
      </c>
      <c r="AQ144" s="2" t="s">
        <v>161</v>
      </c>
      <c r="AR144">
        <v>4.08</v>
      </c>
      <c r="AV144" s="2" t="s">
        <v>160</v>
      </c>
      <c r="AX144">
        <v>1</v>
      </c>
      <c r="AY144">
        <v>1</v>
      </c>
    </row>
    <row r="145" spans="34:51" x14ac:dyDescent="0.3">
      <c r="AH145" s="2" t="s">
        <v>150</v>
      </c>
      <c r="AI145">
        <v>1</v>
      </c>
      <c r="AQ145" s="2" t="s">
        <v>162</v>
      </c>
      <c r="AR145">
        <v>9</v>
      </c>
      <c r="AV145" s="2" t="s">
        <v>161</v>
      </c>
      <c r="AX145">
        <v>1</v>
      </c>
      <c r="AY145">
        <v>1</v>
      </c>
    </row>
    <row r="146" spans="34:51" x14ac:dyDescent="0.3">
      <c r="AH146" s="2" t="s">
        <v>151</v>
      </c>
      <c r="AI146">
        <v>3</v>
      </c>
      <c r="AQ146" s="2" t="s">
        <v>163</v>
      </c>
      <c r="AR146">
        <v>84.05</v>
      </c>
      <c r="AV146" s="2" t="s">
        <v>162</v>
      </c>
      <c r="AX146">
        <v>1</v>
      </c>
      <c r="AY146">
        <v>1</v>
      </c>
    </row>
    <row r="147" spans="34:51" x14ac:dyDescent="0.3">
      <c r="AH147" s="2" t="s">
        <v>152</v>
      </c>
      <c r="AI147">
        <v>1</v>
      </c>
      <c r="AQ147" s="2" t="s">
        <v>164</v>
      </c>
      <c r="AR147">
        <v>204.97</v>
      </c>
      <c r="AV147" s="2" t="s">
        <v>163</v>
      </c>
      <c r="AX147">
        <v>1</v>
      </c>
      <c r="AY147">
        <v>1</v>
      </c>
    </row>
    <row r="148" spans="34:51" x14ac:dyDescent="0.3">
      <c r="AH148" s="2" t="s">
        <v>153</v>
      </c>
      <c r="AI148">
        <v>4</v>
      </c>
      <c r="AQ148" s="2" t="s">
        <v>165</v>
      </c>
      <c r="AR148">
        <v>36.340000000000003</v>
      </c>
      <c r="AV148" s="2" t="s">
        <v>164</v>
      </c>
      <c r="AX148">
        <v>1</v>
      </c>
      <c r="AY148">
        <v>1</v>
      </c>
    </row>
    <row r="149" spans="34:51" x14ac:dyDescent="0.3">
      <c r="AH149" s="2" t="s">
        <v>154</v>
      </c>
      <c r="AI149">
        <v>2</v>
      </c>
      <c r="AQ149" s="2" t="s">
        <v>166</v>
      </c>
      <c r="AR149">
        <v>28.61</v>
      </c>
      <c r="AV149" s="2" t="s">
        <v>165</v>
      </c>
      <c r="AW149">
        <v>1</v>
      </c>
      <c r="AY149">
        <v>1</v>
      </c>
    </row>
    <row r="150" spans="34:51" x14ac:dyDescent="0.3">
      <c r="AH150" s="2" t="s">
        <v>155</v>
      </c>
      <c r="AI150">
        <v>1</v>
      </c>
      <c r="AQ150" s="2" t="s">
        <v>167</v>
      </c>
      <c r="AR150">
        <v>40.82</v>
      </c>
      <c r="AV150" s="2" t="s">
        <v>166</v>
      </c>
      <c r="AW150">
        <v>1</v>
      </c>
      <c r="AY150">
        <v>1</v>
      </c>
    </row>
    <row r="151" spans="34:51" x14ac:dyDescent="0.3">
      <c r="AH151" s="2" t="s">
        <v>156</v>
      </c>
      <c r="AI151">
        <v>1</v>
      </c>
      <c r="AQ151" s="2" t="s">
        <v>168</v>
      </c>
      <c r="AR151">
        <v>3.07</v>
      </c>
      <c r="AV151" s="2" t="s">
        <v>167</v>
      </c>
      <c r="AW151">
        <v>1</v>
      </c>
      <c r="AY151">
        <v>1</v>
      </c>
    </row>
    <row r="152" spans="34:51" x14ac:dyDescent="0.3">
      <c r="AH152" s="2" t="s">
        <v>157</v>
      </c>
      <c r="AI152">
        <v>3</v>
      </c>
      <c r="AQ152" s="2" t="s">
        <v>169</v>
      </c>
      <c r="AR152">
        <v>28.65</v>
      </c>
      <c r="AV152" s="2" t="s">
        <v>168</v>
      </c>
      <c r="AX152">
        <v>1</v>
      </c>
      <c r="AY152">
        <v>1</v>
      </c>
    </row>
    <row r="153" spans="34:51" x14ac:dyDescent="0.3">
      <c r="AH153" s="2" t="s">
        <v>158</v>
      </c>
      <c r="AI153">
        <v>2</v>
      </c>
      <c r="AQ153" s="2" t="s">
        <v>170</v>
      </c>
      <c r="AR153">
        <v>7.03</v>
      </c>
      <c r="AV153" s="2" t="s">
        <v>169</v>
      </c>
      <c r="AX153">
        <v>1</v>
      </c>
      <c r="AY153">
        <v>1</v>
      </c>
    </row>
    <row r="154" spans="34:51" x14ac:dyDescent="0.3">
      <c r="AH154" s="2" t="s">
        <v>159</v>
      </c>
      <c r="AI154">
        <v>1</v>
      </c>
      <c r="AQ154" s="2" t="s">
        <v>171</v>
      </c>
      <c r="AR154">
        <v>13.81</v>
      </c>
      <c r="AV154" s="2" t="s">
        <v>170</v>
      </c>
      <c r="AX154">
        <v>1</v>
      </c>
      <c r="AY154">
        <v>1</v>
      </c>
    </row>
    <row r="155" spans="34:51" x14ac:dyDescent="0.3">
      <c r="AH155" s="2" t="s">
        <v>160</v>
      </c>
      <c r="AI155">
        <v>1</v>
      </c>
      <c r="AQ155" s="2" t="s">
        <v>172</v>
      </c>
      <c r="AR155">
        <v>143.68</v>
      </c>
      <c r="AV155" s="2" t="s">
        <v>171</v>
      </c>
      <c r="AX155">
        <v>1</v>
      </c>
      <c r="AY155">
        <v>1</v>
      </c>
    </row>
    <row r="156" spans="34:51" x14ac:dyDescent="0.3">
      <c r="AH156" s="2" t="s">
        <v>161</v>
      </c>
      <c r="AI156">
        <v>1</v>
      </c>
      <c r="AQ156" s="2" t="s">
        <v>173</v>
      </c>
      <c r="AR156">
        <v>4.8099999999999996</v>
      </c>
      <c r="AV156" s="2" t="s">
        <v>172</v>
      </c>
      <c r="AX156">
        <v>1</v>
      </c>
      <c r="AY156">
        <v>1</v>
      </c>
    </row>
    <row r="157" spans="34:51" x14ac:dyDescent="0.3">
      <c r="AH157" s="2" t="s">
        <v>162</v>
      </c>
      <c r="AI157">
        <v>1</v>
      </c>
      <c r="AQ157" s="2" t="s">
        <v>174</v>
      </c>
      <c r="AR157">
        <v>9.09</v>
      </c>
      <c r="AV157" s="2" t="s">
        <v>173</v>
      </c>
      <c r="AX157">
        <v>1</v>
      </c>
      <c r="AY157">
        <v>1</v>
      </c>
    </row>
    <row r="158" spans="34:51" x14ac:dyDescent="0.3">
      <c r="AH158" s="2" t="s">
        <v>163</v>
      </c>
      <c r="AI158">
        <v>1</v>
      </c>
      <c r="AQ158" s="2" t="s">
        <v>175</v>
      </c>
      <c r="AR158">
        <v>6.99</v>
      </c>
      <c r="AV158" s="2" t="s">
        <v>174</v>
      </c>
      <c r="AX158">
        <v>1</v>
      </c>
      <c r="AY158">
        <v>1</v>
      </c>
    </row>
    <row r="159" spans="34:51" x14ac:dyDescent="0.3">
      <c r="AH159" s="2" t="s">
        <v>164</v>
      </c>
      <c r="AI159">
        <v>3</v>
      </c>
      <c r="AQ159" s="2" t="s">
        <v>176</v>
      </c>
      <c r="AR159">
        <v>7.97</v>
      </c>
      <c r="AV159" s="2" t="s">
        <v>175</v>
      </c>
      <c r="AX159">
        <v>1</v>
      </c>
      <c r="AY159">
        <v>1</v>
      </c>
    </row>
    <row r="160" spans="34:51" x14ac:dyDescent="0.3">
      <c r="AH160" s="2" t="s">
        <v>165</v>
      </c>
      <c r="AI160">
        <v>4</v>
      </c>
      <c r="AQ160" s="2" t="s">
        <v>177</v>
      </c>
      <c r="AR160">
        <v>19.899999999999999</v>
      </c>
      <c r="AV160" s="2" t="s">
        <v>176</v>
      </c>
      <c r="AX160">
        <v>1</v>
      </c>
      <c r="AY160">
        <v>1</v>
      </c>
    </row>
    <row r="161" spans="34:51" x14ac:dyDescent="0.3">
      <c r="AH161" s="2" t="s">
        <v>166</v>
      </c>
      <c r="AI161">
        <v>3</v>
      </c>
      <c r="AQ161" s="2" t="s">
        <v>178</v>
      </c>
      <c r="AR161">
        <v>143.62</v>
      </c>
      <c r="AV161" s="2" t="s">
        <v>177</v>
      </c>
      <c r="AX161">
        <v>1</v>
      </c>
      <c r="AY161">
        <v>1</v>
      </c>
    </row>
    <row r="162" spans="34:51" x14ac:dyDescent="0.3">
      <c r="AH162" s="2" t="s">
        <v>167</v>
      </c>
      <c r="AI162">
        <v>4</v>
      </c>
      <c r="AQ162" s="2" t="s">
        <v>179</v>
      </c>
      <c r="AR162">
        <v>198.73</v>
      </c>
      <c r="AV162" s="2" t="s">
        <v>178</v>
      </c>
      <c r="AX162">
        <v>1</v>
      </c>
      <c r="AY162">
        <v>1</v>
      </c>
    </row>
    <row r="163" spans="34:51" x14ac:dyDescent="0.3">
      <c r="AH163" s="2" t="s">
        <v>168</v>
      </c>
      <c r="AI163">
        <v>2</v>
      </c>
      <c r="AQ163" s="2" t="s">
        <v>180</v>
      </c>
      <c r="AR163">
        <v>66.78</v>
      </c>
      <c r="AV163" s="2" t="s">
        <v>179</v>
      </c>
      <c r="AX163">
        <v>1</v>
      </c>
      <c r="AY163">
        <v>1</v>
      </c>
    </row>
    <row r="164" spans="34:51" x14ac:dyDescent="0.3">
      <c r="AH164" s="2" t="s">
        <v>169</v>
      </c>
      <c r="AI164">
        <v>2</v>
      </c>
      <c r="AQ164" s="2" t="s">
        <v>181</v>
      </c>
      <c r="AR164">
        <v>7.93</v>
      </c>
      <c r="AV164" s="2" t="s">
        <v>180</v>
      </c>
      <c r="AX164">
        <v>1</v>
      </c>
      <c r="AY164">
        <v>1</v>
      </c>
    </row>
    <row r="165" spans="34:51" x14ac:dyDescent="0.3">
      <c r="AH165" s="2" t="s">
        <v>170</v>
      </c>
      <c r="AI165">
        <v>1</v>
      </c>
      <c r="AQ165" s="2" t="s">
        <v>182</v>
      </c>
      <c r="AR165">
        <v>5.95</v>
      </c>
      <c r="AV165" s="2" t="s">
        <v>181</v>
      </c>
      <c r="AX165">
        <v>1</v>
      </c>
      <c r="AY165">
        <v>1</v>
      </c>
    </row>
    <row r="166" spans="34:51" x14ac:dyDescent="0.3">
      <c r="AH166" s="2" t="s">
        <v>171</v>
      </c>
      <c r="AI166">
        <v>1</v>
      </c>
      <c r="AQ166" s="2" t="s">
        <v>183</v>
      </c>
      <c r="AR166">
        <v>18.97</v>
      </c>
      <c r="AV166" s="2" t="s">
        <v>182</v>
      </c>
      <c r="AX166">
        <v>1</v>
      </c>
      <c r="AY166">
        <v>1</v>
      </c>
    </row>
    <row r="167" spans="34:51" x14ac:dyDescent="0.3">
      <c r="AH167" s="2" t="s">
        <v>172</v>
      </c>
      <c r="AI167">
        <v>1</v>
      </c>
      <c r="AQ167" s="2" t="s">
        <v>184</v>
      </c>
      <c r="AR167">
        <v>18.13</v>
      </c>
      <c r="AV167" s="2" t="s">
        <v>183</v>
      </c>
      <c r="AX167">
        <v>1</v>
      </c>
      <c r="AY167">
        <v>1</v>
      </c>
    </row>
    <row r="168" spans="34:51" x14ac:dyDescent="0.3">
      <c r="AH168" s="2" t="s">
        <v>173</v>
      </c>
      <c r="AI168">
        <v>1</v>
      </c>
      <c r="AQ168" s="2" t="s">
        <v>185</v>
      </c>
      <c r="AR168">
        <v>51.39</v>
      </c>
      <c r="AV168" s="2" t="s">
        <v>184</v>
      </c>
      <c r="AX168">
        <v>1</v>
      </c>
      <c r="AY168">
        <v>1</v>
      </c>
    </row>
    <row r="169" spans="34:51" x14ac:dyDescent="0.3">
      <c r="AH169" s="2" t="s">
        <v>174</v>
      </c>
      <c r="AI169">
        <v>1</v>
      </c>
      <c r="AQ169" s="2" t="s">
        <v>186</v>
      </c>
      <c r="AR169">
        <v>15.91</v>
      </c>
      <c r="AV169" s="2" t="s">
        <v>185</v>
      </c>
      <c r="AX169">
        <v>1</v>
      </c>
      <c r="AY169">
        <v>1</v>
      </c>
    </row>
    <row r="170" spans="34:51" x14ac:dyDescent="0.3">
      <c r="AH170" s="2" t="s">
        <v>175</v>
      </c>
      <c r="AI170">
        <v>2</v>
      </c>
      <c r="AQ170" s="2" t="s">
        <v>187</v>
      </c>
      <c r="AR170">
        <v>690.86</v>
      </c>
      <c r="AV170" s="2" t="s">
        <v>186</v>
      </c>
      <c r="AX170">
        <v>1</v>
      </c>
      <c r="AY170">
        <v>1</v>
      </c>
    </row>
    <row r="171" spans="34:51" x14ac:dyDescent="0.3">
      <c r="AH171" s="2" t="s">
        <v>176</v>
      </c>
      <c r="AI171">
        <v>1</v>
      </c>
      <c r="AQ171" s="2" t="s">
        <v>188</v>
      </c>
      <c r="AR171">
        <v>29.76</v>
      </c>
      <c r="AV171" s="2" t="s">
        <v>187</v>
      </c>
      <c r="AX171">
        <v>1</v>
      </c>
      <c r="AY171">
        <v>1</v>
      </c>
    </row>
    <row r="172" spans="34:51" x14ac:dyDescent="0.3">
      <c r="AH172" s="2" t="s">
        <v>177</v>
      </c>
      <c r="AI172">
        <v>2</v>
      </c>
      <c r="AQ172" s="2" t="s">
        <v>189</v>
      </c>
      <c r="AR172">
        <v>107.14</v>
      </c>
      <c r="AV172" s="2" t="s">
        <v>188</v>
      </c>
      <c r="AX172">
        <v>1</v>
      </c>
      <c r="AY172">
        <v>1</v>
      </c>
    </row>
    <row r="173" spans="34:51" x14ac:dyDescent="0.3">
      <c r="AH173" s="2" t="s">
        <v>178</v>
      </c>
      <c r="AI173">
        <v>3</v>
      </c>
      <c r="AQ173" s="2" t="s">
        <v>190</v>
      </c>
      <c r="AR173">
        <v>3.07</v>
      </c>
      <c r="AV173" s="2" t="s">
        <v>189</v>
      </c>
      <c r="AX173">
        <v>1</v>
      </c>
      <c r="AY173">
        <v>1</v>
      </c>
    </row>
    <row r="174" spans="34:51" x14ac:dyDescent="0.3">
      <c r="AH174" s="2" t="s">
        <v>179</v>
      </c>
      <c r="AI174">
        <v>2</v>
      </c>
      <c r="AQ174" s="2" t="s">
        <v>191</v>
      </c>
      <c r="AR174">
        <v>23.59</v>
      </c>
      <c r="AV174" s="2" t="s">
        <v>190</v>
      </c>
      <c r="AX174">
        <v>1</v>
      </c>
      <c r="AY174">
        <v>1</v>
      </c>
    </row>
    <row r="175" spans="34:51" x14ac:dyDescent="0.3">
      <c r="AH175" s="2" t="s">
        <v>180</v>
      </c>
      <c r="AI175">
        <v>7</v>
      </c>
      <c r="AQ175" s="2" t="s">
        <v>192</v>
      </c>
      <c r="AR175">
        <v>309.89</v>
      </c>
      <c r="AV175" s="2" t="s">
        <v>191</v>
      </c>
      <c r="AX175">
        <v>1</v>
      </c>
      <c r="AY175">
        <v>1</v>
      </c>
    </row>
    <row r="176" spans="34:51" x14ac:dyDescent="0.3">
      <c r="AH176" s="2" t="s">
        <v>181</v>
      </c>
      <c r="AI176">
        <v>1</v>
      </c>
      <c r="AQ176" s="2" t="s">
        <v>193</v>
      </c>
      <c r="AR176">
        <v>2.0099999999999998</v>
      </c>
      <c r="AV176" s="2" t="s">
        <v>192</v>
      </c>
      <c r="AX176">
        <v>1</v>
      </c>
      <c r="AY176">
        <v>1</v>
      </c>
    </row>
    <row r="177" spans="34:51" x14ac:dyDescent="0.3">
      <c r="AH177" s="2" t="s">
        <v>182</v>
      </c>
      <c r="AI177">
        <v>1</v>
      </c>
      <c r="AQ177" s="2" t="s">
        <v>194</v>
      </c>
      <c r="AR177">
        <v>268.93</v>
      </c>
      <c r="AV177" s="2" t="s">
        <v>193</v>
      </c>
      <c r="AX177">
        <v>1</v>
      </c>
      <c r="AY177">
        <v>1</v>
      </c>
    </row>
    <row r="178" spans="34:51" x14ac:dyDescent="0.3">
      <c r="AH178" s="2" t="s">
        <v>183</v>
      </c>
      <c r="AI178">
        <v>3</v>
      </c>
      <c r="AQ178" s="2" t="s">
        <v>195</v>
      </c>
      <c r="AR178">
        <v>878.48</v>
      </c>
      <c r="AV178" s="2" t="s">
        <v>194</v>
      </c>
      <c r="AX178">
        <v>1</v>
      </c>
      <c r="AY178">
        <v>1</v>
      </c>
    </row>
    <row r="179" spans="34:51" x14ac:dyDescent="0.3">
      <c r="AH179" s="2" t="s">
        <v>184</v>
      </c>
      <c r="AI179">
        <v>3</v>
      </c>
      <c r="AQ179" s="2" t="s">
        <v>196</v>
      </c>
      <c r="AR179">
        <v>28.86</v>
      </c>
      <c r="AV179" s="2" t="s">
        <v>195</v>
      </c>
      <c r="AX179">
        <v>1</v>
      </c>
      <c r="AY179">
        <v>1</v>
      </c>
    </row>
    <row r="180" spans="34:51" x14ac:dyDescent="0.3">
      <c r="AH180" s="2" t="s">
        <v>185</v>
      </c>
      <c r="AI180">
        <v>4</v>
      </c>
      <c r="AQ180" s="2" t="s">
        <v>197</v>
      </c>
      <c r="AR180">
        <v>17.12</v>
      </c>
      <c r="AV180" s="2" t="s">
        <v>196</v>
      </c>
      <c r="AX180">
        <v>1</v>
      </c>
      <c r="AY180">
        <v>1</v>
      </c>
    </row>
    <row r="181" spans="34:51" x14ac:dyDescent="0.3">
      <c r="AH181" s="2" t="s">
        <v>186</v>
      </c>
      <c r="AI181">
        <v>1</v>
      </c>
      <c r="AQ181" s="2" t="s">
        <v>198</v>
      </c>
      <c r="AR181">
        <v>3.95</v>
      </c>
      <c r="AV181" s="2" t="s">
        <v>197</v>
      </c>
      <c r="AX181">
        <v>1</v>
      </c>
      <c r="AY181">
        <v>1</v>
      </c>
    </row>
    <row r="182" spans="34:51" x14ac:dyDescent="0.3">
      <c r="AH182" s="2" t="s">
        <v>187</v>
      </c>
      <c r="AI182">
        <v>5</v>
      </c>
      <c r="AQ182" s="2" t="s">
        <v>199</v>
      </c>
      <c r="AR182">
        <v>23.77</v>
      </c>
      <c r="AV182" s="2" t="s">
        <v>198</v>
      </c>
      <c r="AX182">
        <v>1</v>
      </c>
      <c r="AY182">
        <v>1</v>
      </c>
    </row>
    <row r="183" spans="34:51" x14ac:dyDescent="0.3">
      <c r="AH183" s="2" t="s">
        <v>188</v>
      </c>
      <c r="AI183">
        <v>3</v>
      </c>
      <c r="AQ183" s="2" t="s">
        <v>200</v>
      </c>
      <c r="AR183">
        <v>134.86000000000001</v>
      </c>
      <c r="AV183" s="2" t="s">
        <v>199</v>
      </c>
      <c r="AX183">
        <v>1</v>
      </c>
      <c r="AY183">
        <v>1</v>
      </c>
    </row>
    <row r="184" spans="34:51" x14ac:dyDescent="0.3">
      <c r="AH184" s="2" t="s">
        <v>189</v>
      </c>
      <c r="AI184">
        <v>2</v>
      </c>
      <c r="AQ184" s="2" t="s">
        <v>201</v>
      </c>
      <c r="AR184">
        <v>1.96</v>
      </c>
      <c r="AV184" s="2" t="s">
        <v>200</v>
      </c>
      <c r="AX184">
        <v>1</v>
      </c>
      <c r="AY184">
        <v>1</v>
      </c>
    </row>
    <row r="185" spans="34:51" x14ac:dyDescent="0.3">
      <c r="AH185" s="2" t="s">
        <v>190</v>
      </c>
      <c r="AI185">
        <v>1</v>
      </c>
      <c r="AQ185" s="2" t="s">
        <v>202</v>
      </c>
      <c r="AR185">
        <v>4.95</v>
      </c>
      <c r="AV185" s="2" t="s">
        <v>201</v>
      </c>
      <c r="AX185">
        <v>1</v>
      </c>
      <c r="AY185">
        <v>1</v>
      </c>
    </row>
    <row r="186" spans="34:51" x14ac:dyDescent="0.3">
      <c r="AH186" s="2" t="s">
        <v>191</v>
      </c>
      <c r="AI186">
        <v>3</v>
      </c>
      <c r="AQ186" s="2" t="s">
        <v>203</v>
      </c>
      <c r="AR186">
        <v>84.05</v>
      </c>
      <c r="AV186" s="2" t="s">
        <v>202</v>
      </c>
      <c r="AX186">
        <v>1</v>
      </c>
      <c r="AY186">
        <v>1</v>
      </c>
    </row>
    <row r="187" spans="34:51" x14ac:dyDescent="0.3">
      <c r="AH187" s="2" t="s">
        <v>192</v>
      </c>
      <c r="AI187">
        <v>2</v>
      </c>
      <c r="AQ187" s="2" t="s">
        <v>204</v>
      </c>
      <c r="AR187">
        <v>11.24</v>
      </c>
      <c r="AV187" s="2" t="s">
        <v>203</v>
      </c>
      <c r="AX187">
        <v>1</v>
      </c>
      <c r="AY187">
        <v>1</v>
      </c>
    </row>
    <row r="188" spans="34:51" x14ac:dyDescent="0.3">
      <c r="AH188" s="2" t="s">
        <v>193</v>
      </c>
      <c r="AI188">
        <v>1</v>
      </c>
      <c r="AQ188" s="2" t="s">
        <v>205</v>
      </c>
      <c r="AR188">
        <v>1.05</v>
      </c>
      <c r="AV188" s="2" t="s">
        <v>204</v>
      </c>
      <c r="AX188">
        <v>1</v>
      </c>
      <c r="AY188">
        <v>1</v>
      </c>
    </row>
    <row r="189" spans="34:51" x14ac:dyDescent="0.3">
      <c r="AH189" s="2" t="s">
        <v>194</v>
      </c>
      <c r="AI189">
        <v>5</v>
      </c>
      <c r="AQ189" s="2" t="s">
        <v>206</v>
      </c>
      <c r="AR189">
        <v>9.3800000000000008</v>
      </c>
      <c r="AV189" s="2" t="s">
        <v>205</v>
      </c>
      <c r="AX189">
        <v>1</v>
      </c>
      <c r="AY189">
        <v>1</v>
      </c>
    </row>
    <row r="190" spans="34:51" x14ac:dyDescent="0.3">
      <c r="AH190" s="2" t="s">
        <v>195</v>
      </c>
      <c r="AI190">
        <v>5</v>
      </c>
      <c r="AQ190" s="2" t="s">
        <v>207</v>
      </c>
      <c r="AR190">
        <v>12.9</v>
      </c>
      <c r="AV190" s="2" t="s">
        <v>206</v>
      </c>
      <c r="AX190">
        <v>1</v>
      </c>
      <c r="AY190">
        <v>1</v>
      </c>
    </row>
    <row r="191" spans="34:51" x14ac:dyDescent="0.3">
      <c r="AH191" s="2" t="s">
        <v>196</v>
      </c>
      <c r="AI191">
        <v>2</v>
      </c>
      <c r="AQ191" s="2" t="s">
        <v>208</v>
      </c>
      <c r="AR191">
        <v>198.76</v>
      </c>
      <c r="AV191" s="2" t="s">
        <v>207</v>
      </c>
      <c r="AX191">
        <v>1</v>
      </c>
      <c r="AY191">
        <v>1</v>
      </c>
    </row>
    <row r="192" spans="34:51" x14ac:dyDescent="0.3">
      <c r="AH192" s="2" t="s">
        <v>197</v>
      </c>
      <c r="AI192">
        <v>3</v>
      </c>
      <c r="AQ192" s="2" t="s">
        <v>209</v>
      </c>
      <c r="AR192">
        <v>31.5</v>
      </c>
      <c r="AV192" s="2" t="s">
        <v>208</v>
      </c>
      <c r="AX192">
        <v>1</v>
      </c>
      <c r="AY192">
        <v>1</v>
      </c>
    </row>
    <row r="193" spans="34:51" x14ac:dyDescent="0.3">
      <c r="AH193" s="2" t="s">
        <v>198</v>
      </c>
      <c r="AI193">
        <v>1</v>
      </c>
      <c r="AQ193" s="2" t="s">
        <v>210</v>
      </c>
      <c r="AR193">
        <v>34.090000000000003</v>
      </c>
      <c r="AV193" s="2" t="s">
        <v>209</v>
      </c>
      <c r="AX193">
        <v>1</v>
      </c>
      <c r="AY193">
        <v>1</v>
      </c>
    </row>
    <row r="194" spans="34:51" x14ac:dyDescent="0.3">
      <c r="AH194" s="2" t="s">
        <v>199</v>
      </c>
      <c r="AI194">
        <v>1</v>
      </c>
      <c r="AQ194" s="2" t="s">
        <v>211</v>
      </c>
      <c r="AR194">
        <v>0</v>
      </c>
      <c r="AV194" s="2" t="s">
        <v>210</v>
      </c>
      <c r="AX194">
        <v>1</v>
      </c>
      <c r="AY194">
        <v>1</v>
      </c>
    </row>
    <row r="195" spans="34:51" x14ac:dyDescent="0.3">
      <c r="AH195" s="2" t="s">
        <v>200</v>
      </c>
      <c r="AI195">
        <v>3</v>
      </c>
      <c r="AQ195" s="2" t="s">
        <v>212</v>
      </c>
      <c r="AR195">
        <v>19.670000000000002</v>
      </c>
      <c r="AV195" s="2" t="s">
        <v>211</v>
      </c>
      <c r="AX195">
        <v>1</v>
      </c>
      <c r="AY195">
        <v>1</v>
      </c>
    </row>
    <row r="196" spans="34:51" x14ac:dyDescent="0.3">
      <c r="AH196" s="2" t="s">
        <v>201</v>
      </c>
      <c r="AI196">
        <v>1</v>
      </c>
      <c r="AQ196" s="2" t="s">
        <v>213</v>
      </c>
      <c r="AR196">
        <v>9.89</v>
      </c>
      <c r="AV196" s="2" t="s">
        <v>212</v>
      </c>
      <c r="AX196">
        <v>1</v>
      </c>
      <c r="AY196">
        <v>1</v>
      </c>
    </row>
    <row r="197" spans="34:51" x14ac:dyDescent="0.3">
      <c r="AH197" s="2" t="s">
        <v>202</v>
      </c>
      <c r="AI197">
        <v>1</v>
      </c>
      <c r="AQ197" s="2" t="s">
        <v>214</v>
      </c>
      <c r="AR197">
        <v>165.33</v>
      </c>
      <c r="AV197" s="2" t="s">
        <v>213</v>
      </c>
      <c r="AX197">
        <v>1</v>
      </c>
      <c r="AY197">
        <v>1</v>
      </c>
    </row>
    <row r="198" spans="34:51" x14ac:dyDescent="0.3">
      <c r="AH198" s="2" t="s">
        <v>203</v>
      </c>
      <c r="AI198">
        <v>1</v>
      </c>
      <c r="AQ198" s="2" t="s">
        <v>215</v>
      </c>
      <c r="AR198">
        <v>28.7</v>
      </c>
      <c r="AV198" s="2" t="s">
        <v>214</v>
      </c>
      <c r="AX198">
        <v>1</v>
      </c>
      <c r="AY198">
        <v>1</v>
      </c>
    </row>
    <row r="199" spans="34:51" x14ac:dyDescent="0.3">
      <c r="AH199" s="2" t="s">
        <v>204</v>
      </c>
      <c r="AI199">
        <v>1</v>
      </c>
      <c r="AQ199" s="2" t="s">
        <v>216</v>
      </c>
      <c r="AR199">
        <v>13.34</v>
      </c>
      <c r="AV199" s="2" t="s">
        <v>215</v>
      </c>
      <c r="AX199">
        <v>1</v>
      </c>
      <c r="AY199">
        <v>1</v>
      </c>
    </row>
    <row r="200" spans="34:51" x14ac:dyDescent="0.3">
      <c r="AH200" s="2" t="s">
        <v>205</v>
      </c>
      <c r="AI200">
        <v>1</v>
      </c>
      <c r="AQ200" s="2" t="s">
        <v>217</v>
      </c>
      <c r="AR200">
        <v>10.89</v>
      </c>
      <c r="AV200" s="2" t="s">
        <v>216</v>
      </c>
      <c r="AX200">
        <v>1</v>
      </c>
      <c r="AY200">
        <v>1</v>
      </c>
    </row>
    <row r="201" spans="34:51" x14ac:dyDescent="0.3">
      <c r="AH201" s="2" t="s">
        <v>206</v>
      </c>
      <c r="AI201">
        <v>2</v>
      </c>
      <c r="AQ201" s="2" t="s">
        <v>218</v>
      </c>
      <c r="AR201">
        <v>22.76</v>
      </c>
      <c r="AV201" s="2" t="s">
        <v>217</v>
      </c>
      <c r="AX201">
        <v>1</v>
      </c>
      <c r="AY201">
        <v>1</v>
      </c>
    </row>
    <row r="202" spans="34:51" x14ac:dyDescent="0.3">
      <c r="AH202" s="2" t="s">
        <v>207</v>
      </c>
      <c r="AI202">
        <v>1</v>
      </c>
      <c r="AQ202" s="2" t="s">
        <v>219</v>
      </c>
      <c r="AR202">
        <v>12.58</v>
      </c>
      <c r="AV202" s="2" t="s">
        <v>218</v>
      </c>
      <c r="AX202">
        <v>1</v>
      </c>
      <c r="AY202">
        <v>1</v>
      </c>
    </row>
    <row r="203" spans="34:51" x14ac:dyDescent="0.3">
      <c r="AH203" s="2" t="s">
        <v>208</v>
      </c>
      <c r="AI203">
        <v>2</v>
      </c>
      <c r="AQ203" s="2" t="s">
        <v>220</v>
      </c>
      <c r="AR203">
        <v>7.88</v>
      </c>
      <c r="AV203" s="2" t="s">
        <v>219</v>
      </c>
      <c r="AX203">
        <v>1</v>
      </c>
      <c r="AY203">
        <v>1</v>
      </c>
    </row>
    <row r="204" spans="34:51" x14ac:dyDescent="0.3">
      <c r="AH204" s="2" t="s">
        <v>209</v>
      </c>
      <c r="AI204">
        <v>2</v>
      </c>
      <c r="AQ204" s="2" t="s">
        <v>221</v>
      </c>
      <c r="AR204">
        <v>27.65</v>
      </c>
      <c r="AV204" s="2" t="s">
        <v>220</v>
      </c>
      <c r="AX204">
        <v>1</v>
      </c>
      <c r="AY204">
        <v>1</v>
      </c>
    </row>
    <row r="205" spans="34:51" x14ac:dyDescent="0.3">
      <c r="AH205" s="2" t="s">
        <v>210</v>
      </c>
      <c r="AI205">
        <v>4</v>
      </c>
      <c r="AQ205" s="2" t="s">
        <v>222</v>
      </c>
      <c r="AR205">
        <v>7.88</v>
      </c>
      <c r="AV205" s="2" t="s">
        <v>221</v>
      </c>
      <c r="AW205">
        <v>1</v>
      </c>
      <c r="AY205">
        <v>1</v>
      </c>
    </row>
    <row r="206" spans="34:51" x14ac:dyDescent="0.3">
      <c r="AH206" s="2" t="s">
        <v>211</v>
      </c>
      <c r="AI206">
        <v>1</v>
      </c>
      <c r="AQ206" s="2" t="s">
        <v>223</v>
      </c>
      <c r="AR206">
        <v>20.12</v>
      </c>
      <c r="AV206" s="2" t="s">
        <v>222</v>
      </c>
      <c r="AW206">
        <v>1</v>
      </c>
      <c r="AY206">
        <v>1</v>
      </c>
    </row>
    <row r="207" spans="34:51" x14ac:dyDescent="0.3">
      <c r="AH207" s="2" t="s">
        <v>212</v>
      </c>
      <c r="AI207">
        <v>2</v>
      </c>
      <c r="AQ207" s="2" t="s">
        <v>224</v>
      </c>
      <c r="AR207">
        <v>11.8</v>
      </c>
      <c r="AV207" s="2" t="s">
        <v>223</v>
      </c>
      <c r="AX207">
        <v>1</v>
      </c>
      <c r="AY207">
        <v>1</v>
      </c>
    </row>
    <row r="208" spans="34:51" x14ac:dyDescent="0.3">
      <c r="AH208" s="2" t="s">
        <v>213</v>
      </c>
      <c r="AI208">
        <v>1</v>
      </c>
      <c r="AQ208" s="2" t="s">
        <v>225</v>
      </c>
      <c r="AR208">
        <v>15.93</v>
      </c>
      <c r="AV208" s="2" t="s">
        <v>224</v>
      </c>
      <c r="AX208">
        <v>1</v>
      </c>
      <c r="AY208">
        <v>1</v>
      </c>
    </row>
    <row r="209" spans="34:51" x14ac:dyDescent="0.3">
      <c r="AH209" s="2" t="s">
        <v>214</v>
      </c>
      <c r="AI209">
        <v>1</v>
      </c>
      <c r="AQ209" s="2" t="s">
        <v>226</v>
      </c>
      <c r="AR209">
        <v>7.91</v>
      </c>
      <c r="AV209" s="2" t="s">
        <v>225</v>
      </c>
      <c r="AX209">
        <v>1</v>
      </c>
      <c r="AY209">
        <v>1</v>
      </c>
    </row>
    <row r="210" spans="34:51" x14ac:dyDescent="0.3">
      <c r="AH210" s="2" t="s">
        <v>215</v>
      </c>
      <c r="AI210">
        <v>4</v>
      </c>
      <c r="AQ210" s="2" t="s">
        <v>227</v>
      </c>
      <c r="AR210">
        <v>392.2</v>
      </c>
      <c r="AV210" s="2" t="s">
        <v>226</v>
      </c>
      <c r="AX210">
        <v>1</v>
      </c>
      <c r="AY210">
        <v>1</v>
      </c>
    </row>
    <row r="211" spans="34:51" x14ac:dyDescent="0.3">
      <c r="AH211" s="2" t="s">
        <v>216</v>
      </c>
      <c r="AI211">
        <v>2</v>
      </c>
      <c r="AQ211" s="2" t="s">
        <v>228</v>
      </c>
      <c r="AR211">
        <v>153.76</v>
      </c>
      <c r="AV211" s="2" t="s">
        <v>227</v>
      </c>
      <c r="AX211">
        <v>1</v>
      </c>
      <c r="AY211">
        <v>1</v>
      </c>
    </row>
    <row r="212" spans="34:51" x14ac:dyDescent="0.3">
      <c r="AH212" s="2" t="s">
        <v>217</v>
      </c>
      <c r="AI212">
        <v>1</v>
      </c>
      <c r="AQ212" s="2" t="s">
        <v>229</v>
      </c>
      <c r="AR212">
        <v>67.47</v>
      </c>
      <c r="AV212" s="2" t="s">
        <v>228</v>
      </c>
      <c r="AX212">
        <v>1</v>
      </c>
      <c r="AY212">
        <v>1</v>
      </c>
    </row>
    <row r="213" spans="34:51" x14ac:dyDescent="0.3">
      <c r="AH213" s="2" t="s">
        <v>218</v>
      </c>
      <c r="AI213">
        <v>2</v>
      </c>
      <c r="AQ213" s="2" t="s">
        <v>230</v>
      </c>
      <c r="AR213">
        <v>7</v>
      </c>
      <c r="AV213" s="2" t="s">
        <v>229</v>
      </c>
      <c r="AX213">
        <v>1</v>
      </c>
      <c r="AY213">
        <v>1</v>
      </c>
    </row>
    <row r="214" spans="34:51" x14ac:dyDescent="0.3">
      <c r="AH214" s="2" t="s">
        <v>219</v>
      </c>
      <c r="AI214">
        <v>1</v>
      </c>
      <c r="AQ214" s="2" t="s">
        <v>231</v>
      </c>
      <c r="AR214">
        <v>13.93</v>
      </c>
      <c r="AV214" s="2" t="s">
        <v>230</v>
      </c>
      <c r="AX214">
        <v>1</v>
      </c>
      <c r="AY214">
        <v>1</v>
      </c>
    </row>
    <row r="215" spans="34:51" x14ac:dyDescent="0.3">
      <c r="AH215" s="2" t="s">
        <v>220</v>
      </c>
      <c r="AI215">
        <v>1</v>
      </c>
      <c r="AQ215" s="2" t="s">
        <v>232</v>
      </c>
      <c r="AR215">
        <v>14.08</v>
      </c>
      <c r="AV215" s="2" t="s">
        <v>231</v>
      </c>
      <c r="AX215">
        <v>1</v>
      </c>
      <c r="AY215">
        <v>1</v>
      </c>
    </row>
    <row r="216" spans="34:51" x14ac:dyDescent="0.3">
      <c r="AH216" s="2" t="s">
        <v>221</v>
      </c>
      <c r="AI216">
        <v>2</v>
      </c>
      <c r="AQ216" s="2" t="s">
        <v>233</v>
      </c>
      <c r="AR216">
        <v>20.440000000000001</v>
      </c>
      <c r="AV216" s="2" t="s">
        <v>232</v>
      </c>
      <c r="AX216">
        <v>1</v>
      </c>
      <c r="AY216">
        <v>1</v>
      </c>
    </row>
    <row r="217" spans="34:51" x14ac:dyDescent="0.3">
      <c r="AH217" s="2" t="s">
        <v>222</v>
      </c>
      <c r="AI217">
        <v>1</v>
      </c>
      <c r="AQ217" s="2" t="s">
        <v>234</v>
      </c>
      <c r="AR217">
        <v>15.12</v>
      </c>
      <c r="AV217" s="2" t="s">
        <v>233</v>
      </c>
      <c r="AX217">
        <v>1</v>
      </c>
      <c r="AY217">
        <v>1</v>
      </c>
    </row>
    <row r="218" spans="34:51" x14ac:dyDescent="0.3">
      <c r="AH218" s="2" t="s">
        <v>223</v>
      </c>
      <c r="AI218">
        <v>3</v>
      </c>
      <c r="AQ218" s="2" t="s">
        <v>235</v>
      </c>
      <c r="AR218">
        <v>35.44</v>
      </c>
      <c r="AV218" s="2" t="s">
        <v>234</v>
      </c>
      <c r="AX218">
        <v>1</v>
      </c>
      <c r="AY218">
        <v>1</v>
      </c>
    </row>
    <row r="219" spans="34:51" x14ac:dyDescent="0.3">
      <c r="AH219" s="2" t="s">
        <v>224</v>
      </c>
      <c r="AI219">
        <v>1</v>
      </c>
      <c r="AQ219" s="2" t="s">
        <v>236</v>
      </c>
      <c r="AR219">
        <v>43.41</v>
      </c>
      <c r="AV219" s="2" t="s">
        <v>235</v>
      </c>
      <c r="AX219">
        <v>1</v>
      </c>
      <c r="AY219">
        <v>1</v>
      </c>
    </row>
    <row r="220" spans="34:51" x14ac:dyDescent="0.3">
      <c r="AH220" s="2" t="s">
        <v>225</v>
      </c>
      <c r="AI220">
        <v>1</v>
      </c>
      <c r="AQ220" s="2" t="s">
        <v>237</v>
      </c>
      <c r="AR220">
        <v>52.45</v>
      </c>
      <c r="AV220" s="2" t="s">
        <v>236</v>
      </c>
      <c r="AX220">
        <v>1</v>
      </c>
      <c r="AY220">
        <v>1</v>
      </c>
    </row>
    <row r="221" spans="34:51" x14ac:dyDescent="0.3">
      <c r="AH221" s="2" t="s">
        <v>226</v>
      </c>
      <c r="AI221">
        <v>1</v>
      </c>
      <c r="AQ221" s="2" t="s">
        <v>238</v>
      </c>
      <c r="AR221">
        <v>12.3</v>
      </c>
      <c r="AV221" s="2" t="s">
        <v>237</v>
      </c>
      <c r="AX221">
        <v>1</v>
      </c>
      <c r="AY221">
        <v>1</v>
      </c>
    </row>
    <row r="222" spans="34:51" x14ac:dyDescent="0.3">
      <c r="AH222" s="2" t="s">
        <v>227</v>
      </c>
      <c r="AI222">
        <v>1</v>
      </c>
      <c r="AQ222" s="2" t="s">
        <v>239</v>
      </c>
      <c r="AR222">
        <v>26.73</v>
      </c>
      <c r="AV222" s="2" t="s">
        <v>238</v>
      </c>
      <c r="AX222">
        <v>1</v>
      </c>
      <c r="AY222">
        <v>1</v>
      </c>
    </row>
    <row r="223" spans="34:51" x14ac:dyDescent="0.3">
      <c r="AH223" s="2" t="s">
        <v>228</v>
      </c>
      <c r="AI223">
        <v>1</v>
      </c>
      <c r="AQ223" s="2" t="s">
        <v>240</v>
      </c>
      <c r="AR223">
        <v>14.12</v>
      </c>
      <c r="AV223" s="2" t="s">
        <v>239</v>
      </c>
      <c r="AX223">
        <v>1</v>
      </c>
      <c r="AY223">
        <v>1</v>
      </c>
    </row>
    <row r="224" spans="34:51" x14ac:dyDescent="0.3">
      <c r="AH224" s="2" t="s">
        <v>229</v>
      </c>
      <c r="AI224">
        <v>2</v>
      </c>
      <c r="AQ224" s="2" t="s">
        <v>241</v>
      </c>
      <c r="AR224">
        <v>15.91</v>
      </c>
      <c r="AV224" s="2" t="s">
        <v>240</v>
      </c>
      <c r="AX224">
        <v>1</v>
      </c>
      <c r="AY224">
        <v>1</v>
      </c>
    </row>
    <row r="225" spans="34:51" x14ac:dyDescent="0.3">
      <c r="AH225" s="2" t="s">
        <v>230</v>
      </c>
      <c r="AI225">
        <v>1</v>
      </c>
      <c r="AQ225" s="2" t="s">
        <v>242</v>
      </c>
      <c r="AR225">
        <v>202.23</v>
      </c>
      <c r="AV225" s="2" t="s">
        <v>241</v>
      </c>
      <c r="AX225">
        <v>1</v>
      </c>
      <c r="AY225">
        <v>1</v>
      </c>
    </row>
    <row r="226" spans="34:51" x14ac:dyDescent="0.3">
      <c r="AH226" s="2" t="s">
        <v>231</v>
      </c>
      <c r="AI226">
        <v>2</v>
      </c>
      <c r="AQ226" s="2" t="s">
        <v>243</v>
      </c>
      <c r="AR226">
        <v>14.09</v>
      </c>
      <c r="AV226" s="2" t="s">
        <v>242</v>
      </c>
      <c r="AX226">
        <v>1</v>
      </c>
      <c r="AY226">
        <v>1</v>
      </c>
    </row>
    <row r="227" spans="34:51" x14ac:dyDescent="0.3">
      <c r="AH227" s="2" t="s">
        <v>232</v>
      </c>
      <c r="AI227">
        <v>2</v>
      </c>
      <c r="AQ227" s="2" t="s">
        <v>244</v>
      </c>
      <c r="AR227">
        <v>66.44</v>
      </c>
      <c r="AV227" s="2" t="s">
        <v>243</v>
      </c>
      <c r="AX227">
        <v>1</v>
      </c>
      <c r="AY227">
        <v>1</v>
      </c>
    </row>
    <row r="228" spans="34:51" x14ac:dyDescent="0.3">
      <c r="AH228" s="2" t="s">
        <v>233</v>
      </c>
      <c r="AI228">
        <v>4</v>
      </c>
      <c r="AQ228" s="2" t="s">
        <v>245</v>
      </c>
      <c r="AR228">
        <v>33.85</v>
      </c>
      <c r="AV228" s="2" t="s">
        <v>244</v>
      </c>
      <c r="AX228">
        <v>1</v>
      </c>
      <c r="AY228">
        <v>1</v>
      </c>
    </row>
    <row r="229" spans="34:51" x14ac:dyDescent="0.3">
      <c r="AH229" s="2" t="s">
        <v>234</v>
      </c>
      <c r="AI229">
        <v>1</v>
      </c>
      <c r="AQ229" s="2" t="s">
        <v>246</v>
      </c>
      <c r="AR229">
        <v>49.17</v>
      </c>
      <c r="AV229" s="2" t="s">
        <v>245</v>
      </c>
      <c r="AW229">
        <v>1</v>
      </c>
      <c r="AY229">
        <v>1</v>
      </c>
    </row>
    <row r="230" spans="34:51" x14ac:dyDescent="0.3">
      <c r="AH230" s="2" t="s">
        <v>235</v>
      </c>
      <c r="AI230">
        <v>3</v>
      </c>
      <c r="AQ230" s="2" t="s">
        <v>247</v>
      </c>
      <c r="AR230">
        <v>15.91</v>
      </c>
      <c r="AV230" s="2" t="s">
        <v>246</v>
      </c>
      <c r="AW230">
        <v>1</v>
      </c>
      <c r="AY230">
        <v>1</v>
      </c>
    </row>
    <row r="231" spans="34:51" x14ac:dyDescent="0.3">
      <c r="AH231" s="2" t="s">
        <v>236</v>
      </c>
      <c r="AI231">
        <v>4</v>
      </c>
      <c r="AQ231" s="2" t="s">
        <v>248</v>
      </c>
      <c r="AR231">
        <v>28.13</v>
      </c>
      <c r="AV231" s="2" t="s">
        <v>247</v>
      </c>
      <c r="AX231">
        <v>1</v>
      </c>
      <c r="AY231">
        <v>1</v>
      </c>
    </row>
    <row r="232" spans="34:51" x14ac:dyDescent="0.3">
      <c r="AH232" s="2" t="s">
        <v>237</v>
      </c>
      <c r="AI232">
        <v>5</v>
      </c>
      <c r="AQ232" s="2" t="s">
        <v>249</v>
      </c>
      <c r="AR232">
        <v>16.91</v>
      </c>
      <c r="AV232" s="2" t="s">
        <v>248</v>
      </c>
      <c r="AX232">
        <v>1</v>
      </c>
      <c r="AY232">
        <v>1</v>
      </c>
    </row>
    <row r="233" spans="34:51" x14ac:dyDescent="0.3">
      <c r="AH233" s="2" t="s">
        <v>238</v>
      </c>
      <c r="AI233">
        <v>1</v>
      </c>
      <c r="AQ233" s="2" t="s">
        <v>250</v>
      </c>
      <c r="AR233">
        <v>43.52</v>
      </c>
      <c r="AV233" s="2" t="s">
        <v>249</v>
      </c>
      <c r="AX233">
        <v>1</v>
      </c>
      <c r="AY233">
        <v>1</v>
      </c>
    </row>
    <row r="234" spans="34:51" x14ac:dyDescent="0.3">
      <c r="AH234" s="2" t="s">
        <v>239</v>
      </c>
      <c r="AI234">
        <v>2</v>
      </c>
      <c r="AQ234" s="2" t="s">
        <v>251</v>
      </c>
      <c r="AR234">
        <v>209.3</v>
      </c>
      <c r="AV234" s="2" t="s">
        <v>250</v>
      </c>
      <c r="AX234">
        <v>1</v>
      </c>
      <c r="AY234">
        <v>1</v>
      </c>
    </row>
    <row r="235" spans="34:51" x14ac:dyDescent="0.3">
      <c r="AH235" s="2" t="s">
        <v>240</v>
      </c>
      <c r="AI235">
        <v>2</v>
      </c>
      <c r="AQ235" s="2" t="s">
        <v>252</v>
      </c>
      <c r="AR235">
        <v>27.68</v>
      </c>
      <c r="AV235" s="2" t="s">
        <v>251</v>
      </c>
      <c r="AX235">
        <v>1</v>
      </c>
      <c r="AY235">
        <v>1</v>
      </c>
    </row>
    <row r="236" spans="34:51" x14ac:dyDescent="0.3">
      <c r="AH236" s="2" t="s">
        <v>241</v>
      </c>
      <c r="AI236">
        <v>1</v>
      </c>
      <c r="AQ236" s="2" t="s">
        <v>253</v>
      </c>
      <c r="AR236">
        <v>50.5</v>
      </c>
      <c r="AV236" s="2" t="s">
        <v>252</v>
      </c>
      <c r="AX236">
        <v>1</v>
      </c>
      <c r="AY236">
        <v>1</v>
      </c>
    </row>
    <row r="237" spans="34:51" x14ac:dyDescent="0.3">
      <c r="AH237" s="2" t="s">
        <v>242</v>
      </c>
      <c r="AI237">
        <v>5</v>
      </c>
      <c r="AQ237" s="2" t="s">
        <v>254</v>
      </c>
      <c r="AR237">
        <v>534.12</v>
      </c>
      <c r="AV237" s="2" t="s">
        <v>253</v>
      </c>
      <c r="AX237">
        <v>1</v>
      </c>
      <c r="AY237">
        <v>1</v>
      </c>
    </row>
    <row r="238" spans="34:51" x14ac:dyDescent="0.3">
      <c r="AH238" s="2" t="s">
        <v>243</v>
      </c>
      <c r="AI238">
        <v>2</v>
      </c>
      <c r="AQ238" s="2" t="s">
        <v>255</v>
      </c>
      <c r="AR238">
        <v>35.299999999999997</v>
      </c>
      <c r="AV238" s="2" t="s">
        <v>254</v>
      </c>
      <c r="AX238">
        <v>1</v>
      </c>
      <c r="AY238">
        <v>1</v>
      </c>
    </row>
    <row r="239" spans="34:51" x14ac:dyDescent="0.3">
      <c r="AH239" s="2" t="s">
        <v>244</v>
      </c>
      <c r="AI239">
        <v>6</v>
      </c>
      <c r="AQ239" s="2" t="s">
        <v>256</v>
      </c>
      <c r="AR239">
        <v>58.04</v>
      </c>
      <c r="AV239" s="2" t="s">
        <v>255</v>
      </c>
      <c r="AX239">
        <v>1</v>
      </c>
      <c r="AY239">
        <v>1</v>
      </c>
    </row>
    <row r="240" spans="34:51" x14ac:dyDescent="0.3">
      <c r="AH240" s="2" t="s">
        <v>245</v>
      </c>
      <c r="AI240">
        <v>3</v>
      </c>
      <c r="AQ240" s="2" t="s">
        <v>257</v>
      </c>
      <c r="AR240">
        <v>143.12</v>
      </c>
      <c r="AV240" s="2" t="s">
        <v>256</v>
      </c>
      <c r="AX240">
        <v>1</v>
      </c>
      <c r="AY240">
        <v>1</v>
      </c>
    </row>
    <row r="241" spans="34:51" x14ac:dyDescent="0.3">
      <c r="AH241" s="2" t="s">
        <v>246</v>
      </c>
      <c r="AI241">
        <v>5</v>
      </c>
      <c r="AQ241" s="2" t="s">
        <v>258</v>
      </c>
      <c r="AR241">
        <v>204.64</v>
      </c>
      <c r="AV241" s="2" t="s">
        <v>257</v>
      </c>
      <c r="AX241">
        <v>1</v>
      </c>
      <c r="AY241">
        <v>1</v>
      </c>
    </row>
    <row r="242" spans="34:51" x14ac:dyDescent="0.3">
      <c r="AH242" s="2" t="s">
        <v>247</v>
      </c>
      <c r="AI242">
        <v>1</v>
      </c>
      <c r="AQ242" s="2" t="s">
        <v>259</v>
      </c>
      <c r="AR242">
        <v>29.79</v>
      </c>
      <c r="AV242" s="2" t="s">
        <v>258</v>
      </c>
      <c r="AW242">
        <v>1</v>
      </c>
      <c r="AY242">
        <v>1</v>
      </c>
    </row>
    <row r="243" spans="34:51" x14ac:dyDescent="0.3">
      <c r="AH243" s="2" t="s">
        <v>248</v>
      </c>
      <c r="AI243">
        <v>3</v>
      </c>
      <c r="AQ243" s="2" t="s">
        <v>260</v>
      </c>
      <c r="AR243">
        <v>47.76</v>
      </c>
      <c r="AV243" s="2" t="s">
        <v>259</v>
      </c>
      <c r="AX243">
        <v>1</v>
      </c>
      <c r="AY243">
        <v>1</v>
      </c>
    </row>
    <row r="244" spans="34:51" x14ac:dyDescent="0.3">
      <c r="AH244" s="2" t="s">
        <v>249</v>
      </c>
      <c r="AI244">
        <v>1</v>
      </c>
      <c r="AQ244" s="2" t="s">
        <v>261</v>
      </c>
      <c r="AR244">
        <v>12.86</v>
      </c>
      <c r="AV244" s="2" t="s">
        <v>260</v>
      </c>
      <c r="AX244">
        <v>1</v>
      </c>
      <c r="AY244">
        <v>1</v>
      </c>
    </row>
    <row r="245" spans="34:51" x14ac:dyDescent="0.3">
      <c r="AH245" s="2" t="s">
        <v>250</v>
      </c>
      <c r="AI245">
        <v>3</v>
      </c>
      <c r="AQ245" s="2" t="s">
        <v>262</v>
      </c>
      <c r="AR245">
        <v>8.82</v>
      </c>
      <c r="AV245" s="2" t="s">
        <v>261</v>
      </c>
      <c r="AW245">
        <v>1</v>
      </c>
      <c r="AY245">
        <v>1</v>
      </c>
    </row>
    <row r="246" spans="34:51" x14ac:dyDescent="0.3">
      <c r="AH246" s="2" t="s">
        <v>251</v>
      </c>
      <c r="AI246">
        <v>2</v>
      </c>
      <c r="AQ246" s="2" t="s">
        <v>263</v>
      </c>
      <c r="AR246">
        <v>161.13</v>
      </c>
      <c r="AV246" s="2" t="s">
        <v>262</v>
      </c>
      <c r="AX246">
        <v>1</v>
      </c>
      <c r="AY246">
        <v>1</v>
      </c>
    </row>
    <row r="247" spans="34:51" x14ac:dyDescent="0.3">
      <c r="AH247" s="2" t="s">
        <v>252</v>
      </c>
      <c r="AI247">
        <v>3</v>
      </c>
      <c r="AQ247" s="2" t="s">
        <v>264</v>
      </c>
      <c r="AR247">
        <v>34.42</v>
      </c>
      <c r="AV247" s="2" t="s">
        <v>263</v>
      </c>
      <c r="AX247">
        <v>1</v>
      </c>
      <c r="AY247">
        <v>1</v>
      </c>
    </row>
    <row r="248" spans="34:51" x14ac:dyDescent="0.3">
      <c r="AH248" s="2" t="s">
        <v>253</v>
      </c>
      <c r="AI248">
        <v>5</v>
      </c>
      <c r="AQ248" s="2" t="s">
        <v>265</v>
      </c>
      <c r="AR248">
        <v>16.850000000000001</v>
      </c>
      <c r="AV248" s="2" t="s">
        <v>264</v>
      </c>
      <c r="AX248">
        <v>1</v>
      </c>
      <c r="AY248">
        <v>1</v>
      </c>
    </row>
    <row r="249" spans="34:51" x14ac:dyDescent="0.3">
      <c r="AH249" s="2" t="s">
        <v>254</v>
      </c>
      <c r="AI249">
        <v>4</v>
      </c>
      <c r="AQ249" s="2" t="s">
        <v>266</v>
      </c>
      <c r="AR249">
        <v>27.71</v>
      </c>
      <c r="AV249" s="2" t="s">
        <v>265</v>
      </c>
      <c r="AX249">
        <v>1</v>
      </c>
      <c r="AY249">
        <v>1</v>
      </c>
    </row>
    <row r="250" spans="34:51" x14ac:dyDescent="0.3">
      <c r="AH250" s="2" t="s">
        <v>255</v>
      </c>
      <c r="AI250">
        <v>4</v>
      </c>
      <c r="AQ250" s="2" t="s">
        <v>267</v>
      </c>
      <c r="AR250">
        <v>13.17</v>
      </c>
      <c r="AV250" s="2" t="s">
        <v>266</v>
      </c>
      <c r="AX250">
        <v>1</v>
      </c>
      <c r="AY250">
        <v>1</v>
      </c>
    </row>
    <row r="251" spans="34:51" x14ac:dyDescent="0.3">
      <c r="AH251" s="2" t="s">
        <v>256</v>
      </c>
      <c r="AI251">
        <v>7</v>
      </c>
      <c r="AQ251" s="2" t="s">
        <v>268</v>
      </c>
      <c r="AR251">
        <v>9.1199999999999992</v>
      </c>
      <c r="AV251" s="2" t="s">
        <v>267</v>
      </c>
      <c r="AX251">
        <v>1</v>
      </c>
      <c r="AY251">
        <v>1</v>
      </c>
    </row>
    <row r="252" spans="34:51" x14ac:dyDescent="0.3">
      <c r="AH252" s="2" t="s">
        <v>257</v>
      </c>
      <c r="AI252">
        <v>2</v>
      </c>
      <c r="AQ252" s="2" t="s">
        <v>269</v>
      </c>
      <c r="AR252">
        <v>58.63</v>
      </c>
      <c r="AV252" s="2" t="s">
        <v>268</v>
      </c>
      <c r="AX252">
        <v>1</v>
      </c>
      <c r="AY252">
        <v>1</v>
      </c>
    </row>
    <row r="253" spans="34:51" x14ac:dyDescent="0.3">
      <c r="AH253" s="2" t="s">
        <v>258</v>
      </c>
      <c r="AI253">
        <v>1</v>
      </c>
      <c r="AQ253" s="2" t="s">
        <v>270</v>
      </c>
      <c r="AR253">
        <v>13.78</v>
      </c>
      <c r="AV253" s="2" t="s">
        <v>269</v>
      </c>
      <c r="AX253">
        <v>1</v>
      </c>
      <c r="AY253">
        <v>1</v>
      </c>
    </row>
    <row r="254" spans="34:51" x14ac:dyDescent="0.3">
      <c r="AH254" s="2" t="s">
        <v>259</v>
      </c>
      <c r="AI254">
        <v>4</v>
      </c>
      <c r="AQ254" s="2" t="s">
        <v>271</v>
      </c>
      <c r="AR254">
        <v>20.100000000000001</v>
      </c>
      <c r="AV254" s="2" t="s">
        <v>270</v>
      </c>
      <c r="AX254">
        <v>1</v>
      </c>
      <c r="AY254">
        <v>1</v>
      </c>
    </row>
    <row r="255" spans="34:51" x14ac:dyDescent="0.3">
      <c r="AH255" s="2" t="s">
        <v>260</v>
      </c>
      <c r="AI255">
        <v>3</v>
      </c>
      <c r="AQ255" s="2" t="s">
        <v>272</v>
      </c>
      <c r="AR255">
        <v>203.73</v>
      </c>
      <c r="AV255" s="2" t="s">
        <v>271</v>
      </c>
      <c r="AX255">
        <v>1</v>
      </c>
      <c r="AY255">
        <v>1</v>
      </c>
    </row>
    <row r="256" spans="34:51" x14ac:dyDescent="0.3">
      <c r="AH256" s="2" t="s">
        <v>261</v>
      </c>
      <c r="AI256">
        <v>1</v>
      </c>
      <c r="AQ256" s="2" t="s">
        <v>273</v>
      </c>
      <c r="AR256">
        <v>5.95</v>
      </c>
      <c r="AV256" s="2" t="s">
        <v>272</v>
      </c>
      <c r="AX256">
        <v>1</v>
      </c>
      <c r="AY256">
        <v>1</v>
      </c>
    </row>
    <row r="257" spans="34:51" x14ac:dyDescent="0.3">
      <c r="AH257" s="2" t="s">
        <v>262</v>
      </c>
      <c r="AI257">
        <v>1</v>
      </c>
      <c r="AQ257" s="2" t="s">
        <v>274</v>
      </c>
      <c r="AR257">
        <v>34.83</v>
      </c>
      <c r="AV257" s="2" t="s">
        <v>273</v>
      </c>
      <c r="AX257">
        <v>1</v>
      </c>
      <c r="AY257">
        <v>1</v>
      </c>
    </row>
    <row r="258" spans="34:51" x14ac:dyDescent="0.3">
      <c r="AH258" s="2" t="s">
        <v>263</v>
      </c>
      <c r="AI258">
        <v>5</v>
      </c>
      <c r="AQ258" s="2" t="s">
        <v>275</v>
      </c>
      <c r="AR258">
        <v>7.95</v>
      </c>
      <c r="AV258" s="2" t="s">
        <v>274</v>
      </c>
      <c r="AX258">
        <v>1</v>
      </c>
      <c r="AY258">
        <v>1</v>
      </c>
    </row>
    <row r="259" spans="34:51" x14ac:dyDescent="0.3">
      <c r="AH259" s="2" t="s">
        <v>264</v>
      </c>
      <c r="AI259">
        <v>4</v>
      </c>
      <c r="AQ259" s="2" t="s">
        <v>276</v>
      </c>
      <c r="AR259">
        <v>8.23</v>
      </c>
      <c r="AV259" s="2" t="s">
        <v>275</v>
      </c>
      <c r="AX259">
        <v>1</v>
      </c>
      <c r="AY259">
        <v>1</v>
      </c>
    </row>
    <row r="260" spans="34:51" x14ac:dyDescent="0.3">
      <c r="AH260" s="2" t="s">
        <v>265</v>
      </c>
      <c r="AI260">
        <v>3</v>
      </c>
      <c r="AQ260" s="2" t="s">
        <v>277</v>
      </c>
      <c r="AR260">
        <v>13.87</v>
      </c>
      <c r="AV260" s="2" t="s">
        <v>276</v>
      </c>
      <c r="AX260">
        <v>1</v>
      </c>
      <c r="AY260">
        <v>1</v>
      </c>
    </row>
    <row r="261" spans="34:51" x14ac:dyDescent="0.3">
      <c r="AH261" s="2" t="s">
        <v>266</v>
      </c>
      <c r="AI261">
        <v>2</v>
      </c>
      <c r="AQ261" s="2" t="s">
        <v>278</v>
      </c>
      <c r="AR261">
        <v>0.02</v>
      </c>
      <c r="AV261" s="2" t="s">
        <v>277</v>
      </c>
      <c r="AX261">
        <v>1</v>
      </c>
      <c r="AY261">
        <v>1</v>
      </c>
    </row>
    <row r="262" spans="34:51" x14ac:dyDescent="0.3">
      <c r="AH262" s="2" t="s">
        <v>267</v>
      </c>
      <c r="AI262">
        <v>2</v>
      </c>
      <c r="AQ262" s="2" t="s">
        <v>279</v>
      </c>
      <c r="AR262">
        <v>9.36</v>
      </c>
      <c r="AV262" s="2" t="s">
        <v>278</v>
      </c>
      <c r="AX262">
        <v>1</v>
      </c>
      <c r="AY262">
        <v>1</v>
      </c>
    </row>
    <row r="263" spans="34:51" x14ac:dyDescent="0.3">
      <c r="AH263" s="2" t="s">
        <v>268</v>
      </c>
      <c r="AI263">
        <v>2</v>
      </c>
      <c r="AQ263" s="2" t="s">
        <v>280</v>
      </c>
      <c r="AR263">
        <v>28.03</v>
      </c>
      <c r="AV263" s="2" t="s">
        <v>279</v>
      </c>
      <c r="AX263">
        <v>1</v>
      </c>
      <c r="AY263">
        <v>1</v>
      </c>
    </row>
    <row r="264" spans="34:51" x14ac:dyDescent="0.3">
      <c r="AH264" s="2" t="s">
        <v>269</v>
      </c>
      <c r="AI264">
        <v>5</v>
      </c>
      <c r="AQ264" s="2" t="s">
        <v>281</v>
      </c>
      <c r="AR264">
        <v>306.02</v>
      </c>
      <c r="AV264" s="2" t="s">
        <v>280</v>
      </c>
      <c r="AX264">
        <v>1</v>
      </c>
      <c r="AY264">
        <v>1</v>
      </c>
    </row>
    <row r="265" spans="34:51" x14ac:dyDescent="0.3">
      <c r="AH265" s="2" t="s">
        <v>270</v>
      </c>
      <c r="AI265">
        <v>1</v>
      </c>
      <c r="AQ265" s="2" t="s">
        <v>282</v>
      </c>
      <c r="AR265">
        <v>13.08</v>
      </c>
      <c r="AV265" s="2" t="s">
        <v>281</v>
      </c>
      <c r="AX265">
        <v>1</v>
      </c>
      <c r="AY265">
        <v>1</v>
      </c>
    </row>
    <row r="266" spans="34:51" x14ac:dyDescent="0.3">
      <c r="AH266" s="2" t="s">
        <v>271</v>
      </c>
      <c r="AI266">
        <v>3</v>
      </c>
      <c r="AQ266" s="2" t="s">
        <v>283</v>
      </c>
      <c r="AR266">
        <v>43.55</v>
      </c>
      <c r="AV266" s="2" t="s">
        <v>282</v>
      </c>
      <c r="AX266">
        <v>1</v>
      </c>
      <c r="AY266">
        <v>1</v>
      </c>
    </row>
    <row r="267" spans="34:51" x14ac:dyDescent="0.3">
      <c r="AH267" s="2" t="s">
        <v>272</v>
      </c>
      <c r="AI267">
        <v>3</v>
      </c>
      <c r="AQ267" s="2" t="s">
        <v>284</v>
      </c>
      <c r="AR267">
        <v>6.04</v>
      </c>
      <c r="AV267" s="2" t="s">
        <v>283</v>
      </c>
      <c r="AX267">
        <v>1</v>
      </c>
      <c r="AY267">
        <v>1</v>
      </c>
    </row>
    <row r="268" spans="34:51" x14ac:dyDescent="0.3">
      <c r="AH268" s="2" t="s">
        <v>273</v>
      </c>
      <c r="AI268">
        <v>1</v>
      </c>
      <c r="AQ268" s="2" t="s">
        <v>285</v>
      </c>
      <c r="AR268">
        <v>7.86</v>
      </c>
      <c r="AV268" s="2" t="s">
        <v>284</v>
      </c>
      <c r="AW268">
        <v>1</v>
      </c>
      <c r="AY268">
        <v>1</v>
      </c>
    </row>
    <row r="269" spans="34:51" x14ac:dyDescent="0.3">
      <c r="AH269" s="2" t="s">
        <v>274</v>
      </c>
      <c r="AI269">
        <v>6</v>
      </c>
      <c r="AQ269" s="2" t="s">
        <v>286</v>
      </c>
      <c r="AR269">
        <v>25.5</v>
      </c>
      <c r="AV269" s="2" t="s">
        <v>285</v>
      </c>
      <c r="AX269">
        <v>1</v>
      </c>
      <c r="AY269">
        <v>1</v>
      </c>
    </row>
    <row r="270" spans="34:51" x14ac:dyDescent="0.3">
      <c r="AH270" s="2" t="s">
        <v>275</v>
      </c>
      <c r="AI270">
        <v>1</v>
      </c>
      <c r="AQ270" s="2" t="s">
        <v>287</v>
      </c>
      <c r="AR270">
        <v>12.9</v>
      </c>
      <c r="AV270" s="2" t="s">
        <v>286</v>
      </c>
      <c r="AW270">
        <v>1</v>
      </c>
      <c r="AY270">
        <v>1</v>
      </c>
    </row>
    <row r="271" spans="34:51" x14ac:dyDescent="0.3">
      <c r="AH271" s="2" t="s">
        <v>276</v>
      </c>
      <c r="AI271">
        <v>1</v>
      </c>
      <c r="AQ271" s="2" t="s">
        <v>288</v>
      </c>
      <c r="AR271">
        <v>31.62</v>
      </c>
      <c r="AV271" s="2" t="s">
        <v>287</v>
      </c>
      <c r="AW271">
        <v>1</v>
      </c>
      <c r="AY271">
        <v>1</v>
      </c>
    </row>
    <row r="272" spans="34:51" x14ac:dyDescent="0.3">
      <c r="AH272" s="2" t="s">
        <v>277</v>
      </c>
      <c r="AI272">
        <v>1</v>
      </c>
      <c r="AQ272" s="2" t="s">
        <v>289</v>
      </c>
      <c r="AR272">
        <v>180.02</v>
      </c>
      <c r="AV272" s="2" t="s">
        <v>288</v>
      </c>
      <c r="AW272">
        <v>1</v>
      </c>
      <c r="AY272">
        <v>1</v>
      </c>
    </row>
    <row r="273" spans="34:51" x14ac:dyDescent="0.3">
      <c r="AH273" s="2" t="s">
        <v>278</v>
      </c>
      <c r="AI273">
        <v>2</v>
      </c>
      <c r="AQ273" s="2" t="s">
        <v>290</v>
      </c>
      <c r="AR273">
        <v>7.95</v>
      </c>
      <c r="AV273" s="2" t="s">
        <v>289</v>
      </c>
      <c r="AW273">
        <v>1</v>
      </c>
      <c r="AY273">
        <v>1</v>
      </c>
    </row>
    <row r="274" spans="34:51" x14ac:dyDescent="0.3">
      <c r="AH274" s="2" t="s">
        <v>279</v>
      </c>
      <c r="AI274">
        <v>2</v>
      </c>
      <c r="AQ274" s="2" t="s">
        <v>291</v>
      </c>
      <c r="AR274">
        <v>16.09</v>
      </c>
      <c r="AV274" s="2" t="s">
        <v>290</v>
      </c>
      <c r="AX274">
        <v>1</v>
      </c>
      <c r="AY274">
        <v>1</v>
      </c>
    </row>
    <row r="275" spans="34:51" x14ac:dyDescent="0.3">
      <c r="AH275" s="2" t="s">
        <v>280</v>
      </c>
      <c r="AI275">
        <v>1</v>
      </c>
      <c r="AQ275" s="2" t="s">
        <v>292</v>
      </c>
      <c r="AR275">
        <v>115.1</v>
      </c>
      <c r="AV275" s="2" t="s">
        <v>291</v>
      </c>
      <c r="AX275">
        <v>1</v>
      </c>
      <c r="AY275">
        <v>1</v>
      </c>
    </row>
    <row r="276" spans="34:51" x14ac:dyDescent="0.3">
      <c r="AH276" s="2" t="s">
        <v>281</v>
      </c>
      <c r="AI276">
        <v>3</v>
      </c>
      <c r="AQ276" s="2" t="s">
        <v>293</v>
      </c>
      <c r="AR276">
        <v>40.64</v>
      </c>
      <c r="AV276" s="2" t="s">
        <v>292</v>
      </c>
      <c r="AW276">
        <v>1</v>
      </c>
      <c r="AY276">
        <v>1</v>
      </c>
    </row>
    <row r="277" spans="34:51" x14ac:dyDescent="0.3">
      <c r="AH277" s="2" t="s">
        <v>282</v>
      </c>
      <c r="AI277">
        <v>2</v>
      </c>
      <c r="AQ277" s="2" t="s">
        <v>294</v>
      </c>
      <c r="AR277">
        <v>22.2</v>
      </c>
      <c r="AV277" s="2" t="s">
        <v>293</v>
      </c>
      <c r="AW277">
        <v>1</v>
      </c>
      <c r="AY277">
        <v>1</v>
      </c>
    </row>
    <row r="278" spans="34:51" x14ac:dyDescent="0.3">
      <c r="AH278" s="2" t="s">
        <v>283</v>
      </c>
      <c r="AI278">
        <v>4</v>
      </c>
      <c r="AQ278" s="2" t="s">
        <v>295</v>
      </c>
      <c r="AR278">
        <v>29.67</v>
      </c>
      <c r="AV278" s="2" t="s">
        <v>294</v>
      </c>
      <c r="AW278">
        <v>1</v>
      </c>
      <c r="AY278">
        <v>1</v>
      </c>
    </row>
    <row r="279" spans="34:51" x14ac:dyDescent="0.3">
      <c r="AH279" s="2" t="s">
        <v>284</v>
      </c>
      <c r="AI279">
        <v>2</v>
      </c>
      <c r="AQ279" s="2" t="s">
        <v>296</v>
      </c>
      <c r="AR279">
        <v>211.58</v>
      </c>
      <c r="AV279" s="2" t="s">
        <v>295</v>
      </c>
      <c r="AW279">
        <v>1</v>
      </c>
      <c r="AY279">
        <v>1</v>
      </c>
    </row>
    <row r="280" spans="34:51" x14ac:dyDescent="0.3">
      <c r="AH280" s="2" t="s">
        <v>285</v>
      </c>
      <c r="AI280">
        <v>1</v>
      </c>
      <c r="AQ280" s="2" t="s">
        <v>297</v>
      </c>
      <c r="AR280">
        <v>23.43</v>
      </c>
      <c r="AV280" s="2" t="s">
        <v>296</v>
      </c>
      <c r="AX280">
        <v>1</v>
      </c>
      <c r="AY280">
        <v>1</v>
      </c>
    </row>
    <row r="281" spans="34:51" x14ac:dyDescent="0.3">
      <c r="AH281" s="2" t="s">
        <v>286</v>
      </c>
      <c r="AI281">
        <v>2</v>
      </c>
      <c r="AQ281" s="2" t="s">
        <v>298</v>
      </c>
      <c r="AR281">
        <v>64.52</v>
      </c>
      <c r="AV281" s="2" t="s">
        <v>297</v>
      </c>
      <c r="AX281">
        <v>1</v>
      </c>
      <c r="AY281">
        <v>1</v>
      </c>
    </row>
    <row r="282" spans="34:51" x14ac:dyDescent="0.3">
      <c r="AH282" s="2" t="s">
        <v>287</v>
      </c>
      <c r="AI282">
        <v>1</v>
      </c>
      <c r="AQ282" s="2" t="s">
        <v>299</v>
      </c>
      <c r="AR282">
        <v>25.53</v>
      </c>
      <c r="AV282" s="2" t="s">
        <v>298</v>
      </c>
      <c r="AX282">
        <v>1</v>
      </c>
      <c r="AY282">
        <v>1</v>
      </c>
    </row>
    <row r="283" spans="34:51" x14ac:dyDescent="0.3">
      <c r="AH283" s="2" t="s">
        <v>288</v>
      </c>
      <c r="AI283">
        <v>2</v>
      </c>
      <c r="AQ283" s="2" t="s">
        <v>300</v>
      </c>
      <c r="AR283">
        <v>13.65</v>
      </c>
      <c r="AV283" s="2" t="s">
        <v>299</v>
      </c>
      <c r="AX283">
        <v>1</v>
      </c>
      <c r="AY283">
        <v>1</v>
      </c>
    </row>
    <row r="284" spans="34:51" x14ac:dyDescent="0.3">
      <c r="AH284" s="2" t="s">
        <v>289</v>
      </c>
      <c r="AI284">
        <v>2</v>
      </c>
      <c r="AQ284" s="2" t="s">
        <v>301</v>
      </c>
      <c r="AR284">
        <v>67.12</v>
      </c>
      <c r="AV284" s="2" t="s">
        <v>300</v>
      </c>
      <c r="AX284">
        <v>1</v>
      </c>
      <c r="AY284">
        <v>1</v>
      </c>
    </row>
    <row r="285" spans="34:51" x14ac:dyDescent="0.3">
      <c r="AH285" s="2" t="s">
        <v>290</v>
      </c>
      <c r="AI285">
        <v>1</v>
      </c>
      <c r="AQ285" s="2" t="s">
        <v>302</v>
      </c>
      <c r="AR285">
        <v>157.55000000000001</v>
      </c>
      <c r="AV285" s="2" t="s">
        <v>301</v>
      </c>
      <c r="AX285">
        <v>1</v>
      </c>
      <c r="AY285">
        <v>1</v>
      </c>
    </row>
    <row r="286" spans="34:51" x14ac:dyDescent="0.3">
      <c r="AH286" s="2" t="s">
        <v>291</v>
      </c>
      <c r="AI286">
        <v>3</v>
      </c>
      <c r="AQ286" s="2" t="s">
        <v>303</v>
      </c>
      <c r="AR286">
        <v>29.35</v>
      </c>
      <c r="AV286" s="2" t="s">
        <v>302</v>
      </c>
      <c r="AX286">
        <v>1</v>
      </c>
      <c r="AY286">
        <v>1</v>
      </c>
    </row>
    <row r="287" spans="34:51" x14ac:dyDescent="0.3">
      <c r="AH287" s="2" t="s">
        <v>292</v>
      </c>
      <c r="AI287">
        <v>1</v>
      </c>
      <c r="AQ287" s="2" t="s">
        <v>304</v>
      </c>
      <c r="AR287">
        <v>52.77</v>
      </c>
      <c r="AV287" s="2" t="s">
        <v>303</v>
      </c>
      <c r="AX287">
        <v>1</v>
      </c>
      <c r="AY287">
        <v>1</v>
      </c>
    </row>
    <row r="288" spans="34:51" x14ac:dyDescent="0.3">
      <c r="AH288" s="2" t="s">
        <v>293</v>
      </c>
      <c r="AI288">
        <v>4</v>
      </c>
      <c r="AQ288" s="2" t="s">
        <v>305</v>
      </c>
      <c r="AR288">
        <v>141.66999999999999</v>
      </c>
      <c r="AV288" s="2" t="s">
        <v>304</v>
      </c>
      <c r="AX288">
        <v>1</v>
      </c>
      <c r="AY288">
        <v>1</v>
      </c>
    </row>
    <row r="289" spans="34:51" x14ac:dyDescent="0.3">
      <c r="AH289" s="2" t="s">
        <v>294</v>
      </c>
      <c r="AI289">
        <v>3</v>
      </c>
      <c r="AQ289" s="2" t="s">
        <v>306</v>
      </c>
      <c r="AR289">
        <v>141.66999999999999</v>
      </c>
      <c r="AV289" s="2" t="s">
        <v>305</v>
      </c>
      <c r="AX289">
        <v>1</v>
      </c>
      <c r="AY289">
        <v>1</v>
      </c>
    </row>
    <row r="290" spans="34:51" x14ac:dyDescent="0.3">
      <c r="AH290" s="2" t="s">
        <v>295</v>
      </c>
      <c r="AI290">
        <v>2</v>
      </c>
      <c r="AQ290" s="2" t="s">
        <v>307</v>
      </c>
      <c r="AR290">
        <v>7.91</v>
      </c>
      <c r="AV290" s="2" t="s">
        <v>306</v>
      </c>
      <c r="AX290">
        <v>1</v>
      </c>
      <c r="AY290">
        <v>1</v>
      </c>
    </row>
    <row r="291" spans="34:51" x14ac:dyDescent="0.3">
      <c r="AH291" s="2" t="s">
        <v>296</v>
      </c>
      <c r="AI291">
        <v>5</v>
      </c>
      <c r="AQ291" s="2" t="s">
        <v>308</v>
      </c>
      <c r="AR291">
        <v>347.37</v>
      </c>
      <c r="AV291" s="2" t="s">
        <v>307</v>
      </c>
      <c r="AX291">
        <v>1</v>
      </c>
      <c r="AY291">
        <v>1</v>
      </c>
    </row>
    <row r="292" spans="34:51" x14ac:dyDescent="0.3">
      <c r="AH292" s="2" t="s">
        <v>297</v>
      </c>
      <c r="AI292">
        <v>3</v>
      </c>
      <c r="AQ292" s="2" t="s">
        <v>309</v>
      </c>
      <c r="AR292">
        <v>1.01</v>
      </c>
      <c r="AV292" s="2" t="s">
        <v>308</v>
      </c>
      <c r="AX292">
        <v>1</v>
      </c>
      <c r="AY292">
        <v>1</v>
      </c>
    </row>
    <row r="293" spans="34:51" x14ac:dyDescent="0.3">
      <c r="AH293" s="2" t="s">
        <v>298</v>
      </c>
      <c r="AI293">
        <v>5</v>
      </c>
      <c r="AQ293" s="2" t="s">
        <v>310</v>
      </c>
      <c r="AR293">
        <v>9.83</v>
      </c>
      <c r="AV293" s="2" t="s">
        <v>309</v>
      </c>
      <c r="AX293">
        <v>1</v>
      </c>
      <c r="AY293">
        <v>1</v>
      </c>
    </row>
    <row r="294" spans="34:51" x14ac:dyDescent="0.3">
      <c r="AH294" s="2" t="s">
        <v>299</v>
      </c>
      <c r="AI294">
        <v>2</v>
      </c>
      <c r="AQ294" s="2" t="s">
        <v>311</v>
      </c>
      <c r="AR294">
        <v>15.93</v>
      </c>
      <c r="AV294" s="2" t="s">
        <v>310</v>
      </c>
      <c r="AX294">
        <v>1</v>
      </c>
      <c r="AY294">
        <v>1</v>
      </c>
    </row>
    <row r="295" spans="34:51" x14ac:dyDescent="0.3">
      <c r="AH295" s="2" t="s">
        <v>300</v>
      </c>
      <c r="AI295">
        <v>2</v>
      </c>
      <c r="AQ295" s="2" t="s">
        <v>312</v>
      </c>
      <c r="AR295">
        <v>13.81</v>
      </c>
      <c r="AV295" s="2" t="s">
        <v>311</v>
      </c>
      <c r="AW295">
        <v>1</v>
      </c>
      <c r="AY295">
        <v>1</v>
      </c>
    </row>
    <row r="296" spans="34:51" x14ac:dyDescent="0.3">
      <c r="AH296" s="2" t="s">
        <v>301</v>
      </c>
      <c r="AI296">
        <v>5</v>
      </c>
      <c r="AQ296" s="2" t="s">
        <v>313</v>
      </c>
      <c r="AR296">
        <v>26.65</v>
      </c>
      <c r="AV296" s="2" t="s">
        <v>312</v>
      </c>
      <c r="AX296">
        <v>1</v>
      </c>
      <c r="AY296">
        <v>1</v>
      </c>
    </row>
    <row r="297" spans="34:51" x14ac:dyDescent="0.3">
      <c r="AH297" s="2" t="s">
        <v>302</v>
      </c>
      <c r="AI297">
        <v>2</v>
      </c>
      <c r="AQ297" s="2" t="s">
        <v>314</v>
      </c>
      <c r="AR297">
        <v>10.82</v>
      </c>
      <c r="AV297" s="2" t="s">
        <v>313</v>
      </c>
      <c r="AX297">
        <v>1</v>
      </c>
      <c r="AY297">
        <v>1</v>
      </c>
    </row>
    <row r="298" spans="34:51" x14ac:dyDescent="0.3">
      <c r="AH298" s="2" t="s">
        <v>303</v>
      </c>
      <c r="AI298">
        <v>3</v>
      </c>
      <c r="AQ298" s="2" t="s">
        <v>315</v>
      </c>
      <c r="AR298">
        <v>23.57</v>
      </c>
      <c r="AV298" s="2" t="s">
        <v>314</v>
      </c>
      <c r="AX298">
        <v>1</v>
      </c>
      <c r="AY298">
        <v>1</v>
      </c>
    </row>
    <row r="299" spans="34:51" x14ac:dyDescent="0.3">
      <c r="AH299" s="2" t="s">
        <v>304</v>
      </c>
      <c r="AI299">
        <v>4</v>
      </c>
      <c r="AQ299" s="2" t="s">
        <v>316</v>
      </c>
      <c r="AR299">
        <v>15.69</v>
      </c>
      <c r="AV299" s="2" t="s">
        <v>315</v>
      </c>
      <c r="AX299">
        <v>1</v>
      </c>
      <c r="AY299">
        <v>1</v>
      </c>
    </row>
    <row r="300" spans="34:51" x14ac:dyDescent="0.3">
      <c r="AH300" s="2" t="s">
        <v>305</v>
      </c>
      <c r="AI300">
        <v>1</v>
      </c>
      <c r="AQ300" s="2" t="s">
        <v>317</v>
      </c>
      <c r="AR300">
        <v>374.75</v>
      </c>
      <c r="AV300" s="2" t="s">
        <v>316</v>
      </c>
      <c r="AX300">
        <v>1</v>
      </c>
      <c r="AY300">
        <v>1</v>
      </c>
    </row>
    <row r="301" spans="34:51" x14ac:dyDescent="0.3">
      <c r="AH301" s="2" t="s">
        <v>306</v>
      </c>
      <c r="AI301">
        <v>1</v>
      </c>
      <c r="AQ301" s="2" t="s">
        <v>318</v>
      </c>
      <c r="AR301">
        <v>200.17</v>
      </c>
      <c r="AV301" s="2" t="s">
        <v>317</v>
      </c>
      <c r="AX301">
        <v>1</v>
      </c>
      <c r="AY301">
        <v>1</v>
      </c>
    </row>
    <row r="302" spans="34:51" x14ac:dyDescent="0.3">
      <c r="AH302" s="2" t="s">
        <v>307</v>
      </c>
      <c r="AI302">
        <v>1</v>
      </c>
      <c r="AQ302" s="2" t="s">
        <v>319</v>
      </c>
      <c r="AR302">
        <v>68.89</v>
      </c>
      <c r="AV302" s="2" t="s">
        <v>318</v>
      </c>
      <c r="AX302">
        <v>1</v>
      </c>
      <c r="AY302">
        <v>1</v>
      </c>
    </row>
    <row r="303" spans="34:51" x14ac:dyDescent="0.3">
      <c r="AH303" s="2" t="s">
        <v>308</v>
      </c>
      <c r="AI303">
        <v>4</v>
      </c>
      <c r="AQ303" s="2" t="s">
        <v>320</v>
      </c>
      <c r="AR303">
        <v>229.37</v>
      </c>
      <c r="AV303" s="2" t="s">
        <v>319</v>
      </c>
      <c r="AX303">
        <v>1</v>
      </c>
      <c r="AY303">
        <v>1</v>
      </c>
    </row>
    <row r="304" spans="34:51" x14ac:dyDescent="0.3">
      <c r="AH304" s="2" t="s">
        <v>309</v>
      </c>
      <c r="AI304">
        <v>1</v>
      </c>
      <c r="AQ304" s="2" t="s">
        <v>321</v>
      </c>
      <c r="AR304">
        <v>2.0099999999999998</v>
      </c>
      <c r="AV304" s="2" t="s">
        <v>320</v>
      </c>
      <c r="AX304">
        <v>1</v>
      </c>
      <c r="AY304">
        <v>1</v>
      </c>
    </row>
    <row r="305" spans="34:51" x14ac:dyDescent="0.3">
      <c r="AH305" s="2" t="s">
        <v>310</v>
      </c>
      <c r="AI305">
        <v>1</v>
      </c>
      <c r="AQ305" s="2" t="s">
        <v>322</v>
      </c>
      <c r="AR305">
        <v>38.26</v>
      </c>
      <c r="AV305" s="2" t="s">
        <v>321</v>
      </c>
      <c r="AX305">
        <v>1</v>
      </c>
      <c r="AY305">
        <v>1</v>
      </c>
    </row>
    <row r="306" spans="34:51" x14ac:dyDescent="0.3">
      <c r="AH306" s="2" t="s">
        <v>311</v>
      </c>
      <c r="AI306">
        <v>1</v>
      </c>
      <c r="AQ306" s="2" t="s">
        <v>323</v>
      </c>
      <c r="AR306">
        <v>12.78</v>
      </c>
      <c r="AV306" s="2" t="s">
        <v>322</v>
      </c>
      <c r="AW306">
        <v>1</v>
      </c>
      <c r="AY306">
        <v>1</v>
      </c>
    </row>
    <row r="307" spans="34:51" x14ac:dyDescent="0.3">
      <c r="AH307" s="2" t="s">
        <v>312</v>
      </c>
      <c r="AI307">
        <v>1</v>
      </c>
      <c r="AQ307" s="2" t="s">
        <v>324</v>
      </c>
      <c r="AR307">
        <v>2.85</v>
      </c>
      <c r="AV307" s="2" t="s">
        <v>323</v>
      </c>
      <c r="AW307">
        <v>1</v>
      </c>
      <c r="AY307">
        <v>1</v>
      </c>
    </row>
    <row r="308" spans="34:51" x14ac:dyDescent="0.3">
      <c r="AH308" s="2" t="s">
        <v>313</v>
      </c>
      <c r="AI308">
        <v>2</v>
      </c>
      <c r="AQ308" s="2" t="s">
        <v>325</v>
      </c>
      <c r="AR308">
        <v>12.64</v>
      </c>
      <c r="AV308" s="2" t="s">
        <v>324</v>
      </c>
      <c r="AX308">
        <v>1</v>
      </c>
      <c r="AY308">
        <v>1</v>
      </c>
    </row>
    <row r="309" spans="34:51" x14ac:dyDescent="0.3">
      <c r="AH309" s="2" t="s">
        <v>314</v>
      </c>
      <c r="AI309">
        <v>1</v>
      </c>
      <c r="AQ309" s="2" t="s">
        <v>326</v>
      </c>
      <c r="AR309">
        <v>12.64</v>
      </c>
      <c r="AV309" s="2" t="s">
        <v>325</v>
      </c>
      <c r="AX309">
        <v>1</v>
      </c>
      <c r="AY309">
        <v>1</v>
      </c>
    </row>
    <row r="310" spans="34:51" x14ac:dyDescent="0.3">
      <c r="AH310" s="2" t="s">
        <v>315</v>
      </c>
      <c r="AI310">
        <v>2</v>
      </c>
      <c r="AQ310" s="2" t="s">
        <v>327</v>
      </c>
      <c r="AR310">
        <v>19.260000000000002</v>
      </c>
      <c r="AV310" s="2" t="s">
        <v>326</v>
      </c>
      <c r="AW310">
        <v>1</v>
      </c>
      <c r="AY310">
        <v>1</v>
      </c>
    </row>
    <row r="311" spans="34:51" x14ac:dyDescent="0.3">
      <c r="AH311" s="2" t="s">
        <v>316</v>
      </c>
      <c r="AI311">
        <v>1</v>
      </c>
      <c r="AQ311" s="2" t="s">
        <v>328</v>
      </c>
      <c r="AR311">
        <v>7.01</v>
      </c>
      <c r="AV311" s="2" t="s">
        <v>327</v>
      </c>
      <c r="AX311">
        <v>1</v>
      </c>
      <c r="AY311">
        <v>1</v>
      </c>
    </row>
    <row r="312" spans="34:51" x14ac:dyDescent="0.3">
      <c r="AH312" s="2" t="s">
        <v>317</v>
      </c>
      <c r="AI312">
        <v>3</v>
      </c>
      <c r="AQ312" s="2" t="s">
        <v>329</v>
      </c>
      <c r="AR312">
        <v>7.95</v>
      </c>
      <c r="AV312" s="2" t="s">
        <v>328</v>
      </c>
      <c r="AX312">
        <v>1</v>
      </c>
      <c r="AY312">
        <v>1</v>
      </c>
    </row>
    <row r="313" spans="34:51" x14ac:dyDescent="0.3">
      <c r="AH313" s="2" t="s">
        <v>318</v>
      </c>
      <c r="AI313">
        <v>3</v>
      </c>
      <c r="AQ313" s="2" t="s">
        <v>330</v>
      </c>
      <c r="AR313">
        <v>16.09</v>
      </c>
      <c r="AV313" s="2" t="s">
        <v>329</v>
      </c>
      <c r="AX313">
        <v>1</v>
      </c>
      <c r="AY313">
        <v>1</v>
      </c>
    </row>
    <row r="314" spans="34:51" x14ac:dyDescent="0.3">
      <c r="AH314" s="2" t="s">
        <v>319</v>
      </c>
      <c r="AI314">
        <v>2</v>
      </c>
      <c r="AQ314" s="2" t="s">
        <v>331</v>
      </c>
      <c r="AR314">
        <v>366.96</v>
      </c>
      <c r="AV314" s="2" t="s">
        <v>330</v>
      </c>
      <c r="AX314">
        <v>1</v>
      </c>
      <c r="AY314">
        <v>1</v>
      </c>
    </row>
    <row r="315" spans="34:51" x14ac:dyDescent="0.3">
      <c r="AH315" s="2" t="s">
        <v>320</v>
      </c>
      <c r="AI315">
        <v>4</v>
      </c>
      <c r="AQ315" s="2" t="s">
        <v>332</v>
      </c>
      <c r="AR315">
        <v>7.94</v>
      </c>
      <c r="AV315" s="2" t="s">
        <v>331</v>
      </c>
      <c r="AX315">
        <v>1</v>
      </c>
      <c r="AY315">
        <v>1</v>
      </c>
    </row>
    <row r="316" spans="34:51" x14ac:dyDescent="0.3">
      <c r="AH316" s="2" t="s">
        <v>321</v>
      </c>
      <c r="AI316">
        <v>1</v>
      </c>
      <c r="AQ316" s="2" t="s">
        <v>333</v>
      </c>
      <c r="AR316">
        <v>334.5</v>
      </c>
      <c r="AV316" s="2" t="s">
        <v>332</v>
      </c>
      <c r="AW316">
        <v>1</v>
      </c>
      <c r="AY316">
        <v>1</v>
      </c>
    </row>
    <row r="317" spans="34:51" x14ac:dyDescent="0.3">
      <c r="AH317" s="2" t="s">
        <v>322</v>
      </c>
      <c r="AI317">
        <v>4</v>
      </c>
      <c r="AQ317" s="2" t="s">
        <v>334</v>
      </c>
      <c r="AR317">
        <v>19.18</v>
      </c>
      <c r="AV317" s="2" t="s">
        <v>333</v>
      </c>
      <c r="AX317">
        <v>1</v>
      </c>
      <c r="AY317">
        <v>1</v>
      </c>
    </row>
    <row r="318" spans="34:51" x14ac:dyDescent="0.3">
      <c r="AH318" s="2" t="s">
        <v>323</v>
      </c>
      <c r="AI318">
        <v>1</v>
      </c>
      <c r="AQ318" s="2" t="s">
        <v>335</v>
      </c>
      <c r="AR318">
        <v>29.09</v>
      </c>
      <c r="AV318" s="2" t="s">
        <v>334</v>
      </c>
      <c r="AX318">
        <v>1</v>
      </c>
      <c r="AY318">
        <v>1</v>
      </c>
    </row>
    <row r="319" spans="34:51" x14ac:dyDescent="0.3">
      <c r="AH319" s="2" t="s">
        <v>324</v>
      </c>
      <c r="AI319">
        <v>1</v>
      </c>
      <c r="AQ319" s="2" t="s">
        <v>336</v>
      </c>
      <c r="AR319">
        <v>9.89</v>
      </c>
      <c r="AV319" s="2" t="s">
        <v>335</v>
      </c>
      <c r="AX319">
        <v>1</v>
      </c>
      <c r="AY319">
        <v>1</v>
      </c>
    </row>
    <row r="320" spans="34:51" x14ac:dyDescent="0.3">
      <c r="AH320" s="2" t="s">
        <v>325</v>
      </c>
      <c r="AI320">
        <v>1</v>
      </c>
      <c r="AQ320" s="2" t="s">
        <v>337</v>
      </c>
      <c r="AR320">
        <v>30.1</v>
      </c>
      <c r="AV320" s="2" t="s">
        <v>336</v>
      </c>
      <c r="AX320">
        <v>1</v>
      </c>
      <c r="AY320">
        <v>1</v>
      </c>
    </row>
    <row r="321" spans="34:51" x14ac:dyDescent="0.3">
      <c r="AH321" s="2" t="s">
        <v>326</v>
      </c>
      <c r="AI321">
        <v>1</v>
      </c>
      <c r="AQ321" s="2" t="s">
        <v>338</v>
      </c>
      <c r="AR321">
        <v>22.97</v>
      </c>
      <c r="AV321" s="2" t="s">
        <v>337</v>
      </c>
      <c r="AW321">
        <v>1</v>
      </c>
      <c r="AY321">
        <v>1</v>
      </c>
    </row>
    <row r="322" spans="34:51" x14ac:dyDescent="0.3">
      <c r="AH322" s="2" t="s">
        <v>327</v>
      </c>
      <c r="AI322">
        <v>2</v>
      </c>
      <c r="AQ322" s="2" t="s">
        <v>339</v>
      </c>
      <c r="AR322">
        <v>10.39</v>
      </c>
      <c r="AV322" s="2" t="s">
        <v>338</v>
      </c>
      <c r="AX322">
        <v>1</v>
      </c>
      <c r="AY322">
        <v>1</v>
      </c>
    </row>
    <row r="323" spans="34:51" x14ac:dyDescent="0.3">
      <c r="AH323" s="2" t="s">
        <v>328</v>
      </c>
      <c r="AI323">
        <v>1</v>
      </c>
      <c r="AQ323" s="2" t="s">
        <v>340</v>
      </c>
      <c r="AR323">
        <v>32.909999999999997</v>
      </c>
      <c r="AV323" s="2" t="s">
        <v>339</v>
      </c>
      <c r="AX323">
        <v>1</v>
      </c>
      <c r="AY323">
        <v>1</v>
      </c>
    </row>
    <row r="324" spans="34:51" x14ac:dyDescent="0.3">
      <c r="AH324" s="2" t="s">
        <v>329</v>
      </c>
      <c r="AI324">
        <v>1</v>
      </c>
      <c r="AQ324" s="2" t="s">
        <v>341</v>
      </c>
      <c r="AR324">
        <v>54.1</v>
      </c>
      <c r="AV324" s="2" t="s">
        <v>340</v>
      </c>
      <c r="AX324">
        <v>1</v>
      </c>
      <c r="AY324">
        <v>1</v>
      </c>
    </row>
    <row r="325" spans="34:51" x14ac:dyDescent="0.3">
      <c r="AH325" s="2" t="s">
        <v>330</v>
      </c>
      <c r="AI325">
        <v>3</v>
      </c>
      <c r="AQ325" s="2" t="s">
        <v>342</v>
      </c>
      <c r="AR325">
        <v>41.45</v>
      </c>
      <c r="AV325" s="2" t="s">
        <v>341</v>
      </c>
      <c r="AX325">
        <v>1</v>
      </c>
      <c r="AY325">
        <v>1</v>
      </c>
    </row>
    <row r="326" spans="34:51" x14ac:dyDescent="0.3">
      <c r="AH326" s="2" t="s">
        <v>331</v>
      </c>
      <c r="AI326">
        <v>2</v>
      </c>
      <c r="AQ326" s="2" t="s">
        <v>343</v>
      </c>
      <c r="AR326">
        <v>9.89</v>
      </c>
      <c r="AV326" s="2" t="s">
        <v>342</v>
      </c>
      <c r="AX326">
        <v>1</v>
      </c>
      <c r="AY326">
        <v>1</v>
      </c>
    </row>
    <row r="327" spans="34:51" x14ac:dyDescent="0.3">
      <c r="AH327" s="2" t="s">
        <v>332</v>
      </c>
      <c r="AI327">
        <v>1</v>
      </c>
      <c r="AQ327" s="2" t="s">
        <v>344</v>
      </c>
      <c r="AR327">
        <v>168.22</v>
      </c>
      <c r="AV327" s="2" t="s">
        <v>343</v>
      </c>
      <c r="AX327">
        <v>1</v>
      </c>
      <c r="AY327">
        <v>1</v>
      </c>
    </row>
    <row r="328" spans="34:51" x14ac:dyDescent="0.3">
      <c r="AH328" s="2" t="s">
        <v>333</v>
      </c>
      <c r="AI328">
        <v>2</v>
      </c>
      <c r="AQ328" s="2" t="s">
        <v>345</v>
      </c>
      <c r="AR328">
        <v>55.92</v>
      </c>
      <c r="AV328" s="2" t="s">
        <v>344</v>
      </c>
      <c r="AX328">
        <v>1</v>
      </c>
      <c r="AY328">
        <v>1</v>
      </c>
    </row>
    <row r="329" spans="34:51" x14ac:dyDescent="0.3">
      <c r="AH329" s="2" t="s">
        <v>334</v>
      </c>
      <c r="AI329">
        <v>2</v>
      </c>
      <c r="AQ329" s="2" t="s">
        <v>346</v>
      </c>
      <c r="AR329">
        <v>14.01</v>
      </c>
      <c r="AV329" s="2" t="s">
        <v>345</v>
      </c>
      <c r="AW329">
        <v>1</v>
      </c>
      <c r="AY329">
        <v>1</v>
      </c>
    </row>
    <row r="330" spans="34:51" x14ac:dyDescent="0.3">
      <c r="AH330" s="2" t="s">
        <v>335</v>
      </c>
      <c r="AI330">
        <v>3</v>
      </c>
      <c r="AQ330" s="2" t="s">
        <v>347</v>
      </c>
      <c r="AR330">
        <v>10.92</v>
      </c>
      <c r="AV330" s="2" t="s">
        <v>346</v>
      </c>
      <c r="AX330">
        <v>1</v>
      </c>
      <c r="AY330">
        <v>1</v>
      </c>
    </row>
    <row r="331" spans="34:51" x14ac:dyDescent="0.3">
      <c r="AH331" s="2" t="s">
        <v>336</v>
      </c>
      <c r="AI331">
        <v>1</v>
      </c>
      <c r="AQ331" s="2" t="s">
        <v>348</v>
      </c>
      <c r="AR331">
        <v>18.77</v>
      </c>
      <c r="AV331" s="2" t="s">
        <v>347</v>
      </c>
      <c r="AW331">
        <v>1</v>
      </c>
      <c r="AY331">
        <v>1</v>
      </c>
    </row>
    <row r="332" spans="34:51" x14ac:dyDescent="0.3">
      <c r="AH332" s="2" t="s">
        <v>337</v>
      </c>
      <c r="AI332">
        <v>3</v>
      </c>
      <c r="AQ332" s="2" t="s">
        <v>349</v>
      </c>
      <c r="AR332">
        <v>15.74</v>
      </c>
      <c r="AV332" s="2" t="s">
        <v>348</v>
      </c>
      <c r="AW332">
        <v>1</v>
      </c>
      <c r="AY332">
        <v>1</v>
      </c>
    </row>
    <row r="333" spans="34:51" x14ac:dyDescent="0.3">
      <c r="AH333" s="2" t="s">
        <v>338</v>
      </c>
      <c r="AI333">
        <v>3</v>
      </c>
      <c r="AQ333" s="2" t="s">
        <v>350</v>
      </c>
      <c r="AR333">
        <v>40.21</v>
      </c>
      <c r="AV333" s="2" t="s">
        <v>349</v>
      </c>
      <c r="AX333">
        <v>1</v>
      </c>
      <c r="AY333">
        <v>1</v>
      </c>
    </row>
    <row r="334" spans="34:51" x14ac:dyDescent="0.3">
      <c r="AH334" s="2" t="s">
        <v>339</v>
      </c>
      <c r="AI334">
        <v>2</v>
      </c>
      <c r="AQ334" s="2" t="s">
        <v>351</v>
      </c>
      <c r="AR334">
        <v>211.5</v>
      </c>
      <c r="AV334" s="2" t="s">
        <v>350</v>
      </c>
      <c r="AX334">
        <v>1</v>
      </c>
      <c r="AY334">
        <v>1</v>
      </c>
    </row>
    <row r="335" spans="34:51" x14ac:dyDescent="0.3">
      <c r="AH335" s="2" t="s">
        <v>340</v>
      </c>
      <c r="AI335">
        <v>4</v>
      </c>
      <c r="AQ335" s="2" t="s">
        <v>352</v>
      </c>
      <c r="AR335">
        <v>27.77</v>
      </c>
      <c r="AV335" s="2" t="s">
        <v>351</v>
      </c>
      <c r="AX335">
        <v>1</v>
      </c>
      <c r="AY335">
        <v>1</v>
      </c>
    </row>
    <row r="336" spans="34:51" x14ac:dyDescent="0.3">
      <c r="AH336" s="2" t="s">
        <v>341</v>
      </c>
      <c r="AI336">
        <v>4</v>
      </c>
      <c r="AQ336" s="2" t="s">
        <v>353</v>
      </c>
      <c r="AR336">
        <v>19.34</v>
      </c>
      <c r="AV336" s="2" t="s">
        <v>352</v>
      </c>
      <c r="AX336">
        <v>1</v>
      </c>
      <c r="AY336">
        <v>1</v>
      </c>
    </row>
    <row r="337" spans="34:51" x14ac:dyDescent="0.3">
      <c r="AH337" s="2" t="s">
        <v>342</v>
      </c>
      <c r="AI337">
        <v>3</v>
      </c>
      <c r="AQ337" s="2" t="s">
        <v>354</v>
      </c>
      <c r="AR337">
        <v>11.09</v>
      </c>
      <c r="AV337" s="2" t="s">
        <v>353</v>
      </c>
      <c r="AX337">
        <v>1</v>
      </c>
      <c r="AY337">
        <v>1</v>
      </c>
    </row>
    <row r="338" spans="34:51" x14ac:dyDescent="0.3">
      <c r="AH338" s="2" t="s">
        <v>343</v>
      </c>
      <c r="AI338">
        <v>1</v>
      </c>
      <c r="AQ338" s="2" t="s">
        <v>355</v>
      </c>
      <c r="AR338">
        <v>381.64</v>
      </c>
      <c r="AV338" s="2" t="s">
        <v>354</v>
      </c>
      <c r="AX338">
        <v>1</v>
      </c>
      <c r="AY338">
        <v>1</v>
      </c>
    </row>
    <row r="339" spans="34:51" x14ac:dyDescent="0.3">
      <c r="AH339" s="2" t="s">
        <v>344</v>
      </c>
      <c r="AI339">
        <v>1</v>
      </c>
      <c r="AQ339" s="2" t="s">
        <v>356</v>
      </c>
      <c r="AR339">
        <v>373.27</v>
      </c>
      <c r="AV339" s="2" t="s">
        <v>355</v>
      </c>
      <c r="AX339">
        <v>1</v>
      </c>
      <c r="AY339">
        <v>1</v>
      </c>
    </row>
    <row r="340" spans="34:51" x14ac:dyDescent="0.3">
      <c r="AH340" s="2" t="s">
        <v>345</v>
      </c>
      <c r="AI340">
        <v>5</v>
      </c>
      <c r="AQ340" s="2" t="s">
        <v>357</v>
      </c>
      <c r="AR340">
        <v>26.56</v>
      </c>
      <c r="AV340" s="2" t="s">
        <v>356</v>
      </c>
      <c r="AX340">
        <v>1</v>
      </c>
      <c r="AY340">
        <v>1</v>
      </c>
    </row>
    <row r="341" spans="34:51" x14ac:dyDescent="0.3">
      <c r="AH341" s="2" t="s">
        <v>346</v>
      </c>
      <c r="AI341">
        <v>1</v>
      </c>
      <c r="AQ341" s="2" t="s">
        <v>358</v>
      </c>
      <c r="AR341">
        <v>193.8</v>
      </c>
      <c r="AV341" s="2" t="s">
        <v>357</v>
      </c>
      <c r="AX341">
        <v>1</v>
      </c>
      <c r="AY341">
        <v>1</v>
      </c>
    </row>
    <row r="342" spans="34:51" x14ac:dyDescent="0.3">
      <c r="AH342" s="2" t="s">
        <v>347</v>
      </c>
      <c r="AI342">
        <v>2</v>
      </c>
      <c r="AQ342" s="2" t="s">
        <v>359</v>
      </c>
      <c r="AR342">
        <v>43.3</v>
      </c>
      <c r="AV342" s="2" t="s">
        <v>358</v>
      </c>
      <c r="AX342">
        <v>1</v>
      </c>
      <c r="AY342">
        <v>1</v>
      </c>
    </row>
    <row r="343" spans="34:51" x14ac:dyDescent="0.3">
      <c r="AH343" s="2" t="s">
        <v>348</v>
      </c>
      <c r="AI343">
        <v>2</v>
      </c>
      <c r="AQ343" s="2" t="s">
        <v>360</v>
      </c>
      <c r="AR343">
        <v>32.46</v>
      </c>
      <c r="AV343" s="2" t="s">
        <v>359</v>
      </c>
      <c r="AX343">
        <v>1</v>
      </c>
      <c r="AY343">
        <v>1</v>
      </c>
    </row>
    <row r="344" spans="34:51" x14ac:dyDescent="0.3">
      <c r="AH344" s="2" t="s">
        <v>349</v>
      </c>
      <c r="AI344">
        <v>1</v>
      </c>
      <c r="AQ344" s="2" t="s">
        <v>361</v>
      </c>
      <c r="AR344">
        <v>4.99</v>
      </c>
      <c r="AV344" s="2" t="s">
        <v>360</v>
      </c>
      <c r="AX344">
        <v>1</v>
      </c>
      <c r="AY344">
        <v>1</v>
      </c>
    </row>
    <row r="345" spans="34:51" x14ac:dyDescent="0.3">
      <c r="AH345" s="2" t="s">
        <v>350</v>
      </c>
      <c r="AI345">
        <v>4</v>
      </c>
      <c r="AQ345" s="2" t="s">
        <v>362</v>
      </c>
      <c r="AR345">
        <v>257.95</v>
      </c>
      <c r="AV345" s="2" t="s">
        <v>361</v>
      </c>
      <c r="AX345">
        <v>1</v>
      </c>
      <c r="AY345">
        <v>1</v>
      </c>
    </row>
    <row r="346" spans="34:51" x14ac:dyDescent="0.3">
      <c r="AH346" s="2" t="s">
        <v>351</v>
      </c>
      <c r="AI346">
        <v>2</v>
      </c>
      <c r="AQ346" s="2" t="s">
        <v>363</v>
      </c>
      <c r="AR346">
        <v>23.82</v>
      </c>
      <c r="AV346" s="2" t="s">
        <v>362</v>
      </c>
      <c r="AX346">
        <v>1</v>
      </c>
      <c r="AY346">
        <v>1</v>
      </c>
    </row>
    <row r="347" spans="34:51" x14ac:dyDescent="0.3">
      <c r="AH347" s="2" t="s">
        <v>352</v>
      </c>
      <c r="AI347">
        <v>3</v>
      </c>
      <c r="AQ347" s="2" t="s">
        <v>364</v>
      </c>
      <c r="AR347">
        <v>24.75</v>
      </c>
      <c r="AV347" s="2" t="s">
        <v>363</v>
      </c>
      <c r="AX347">
        <v>1</v>
      </c>
      <c r="AY347">
        <v>1</v>
      </c>
    </row>
    <row r="348" spans="34:51" x14ac:dyDescent="0.3">
      <c r="AH348" s="2" t="s">
        <v>353</v>
      </c>
      <c r="AI348">
        <v>3</v>
      </c>
      <c r="AQ348" s="2" t="s">
        <v>365</v>
      </c>
      <c r="AR348">
        <v>166.27</v>
      </c>
      <c r="AV348" s="2" t="s">
        <v>364</v>
      </c>
      <c r="AX348">
        <v>1</v>
      </c>
      <c r="AY348">
        <v>1</v>
      </c>
    </row>
    <row r="349" spans="34:51" x14ac:dyDescent="0.3">
      <c r="AH349" s="2" t="s">
        <v>354</v>
      </c>
      <c r="AI349">
        <v>2</v>
      </c>
      <c r="AQ349" s="2" t="s">
        <v>366</v>
      </c>
      <c r="AR349">
        <v>0</v>
      </c>
      <c r="AV349" s="2" t="s">
        <v>365</v>
      </c>
      <c r="AX349">
        <v>1</v>
      </c>
      <c r="AY349">
        <v>1</v>
      </c>
    </row>
    <row r="350" spans="34:51" x14ac:dyDescent="0.3">
      <c r="AH350" s="2" t="s">
        <v>355</v>
      </c>
      <c r="AI350">
        <v>3</v>
      </c>
      <c r="AQ350" s="2" t="s">
        <v>367</v>
      </c>
      <c r="AR350">
        <v>24.67</v>
      </c>
      <c r="AV350" s="2" t="s">
        <v>366</v>
      </c>
      <c r="AX350">
        <v>1</v>
      </c>
      <c r="AY350">
        <v>1</v>
      </c>
    </row>
    <row r="351" spans="34:51" x14ac:dyDescent="0.3">
      <c r="AH351" s="2" t="s">
        <v>356</v>
      </c>
      <c r="AI351">
        <v>6</v>
      </c>
      <c r="AQ351" s="2" t="s">
        <v>368</v>
      </c>
      <c r="AR351">
        <v>18.739999999999998</v>
      </c>
      <c r="AV351" s="2" t="s">
        <v>367</v>
      </c>
      <c r="AX351">
        <v>1</v>
      </c>
      <c r="AY351">
        <v>1</v>
      </c>
    </row>
    <row r="352" spans="34:51" x14ac:dyDescent="0.3">
      <c r="AH352" s="2" t="s">
        <v>357</v>
      </c>
      <c r="AI352">
        <v>2</v>
      </c>
      <c r="AQ352" s="2" t="s">
        <v>369</v>
      </c>
      <c r="AR352">
        <v>0.04</v>
      </c>
      <c r="AV352" s="2" t="s">
        <v>368</v>
      </c>
      <c r="AX352">
        <v>1</v>
      </c>
      <c r="AY352">
        <v>1</v>
      </c>
    </row>
    <row r="353" spans="34:51" x14ac:dyDescent="0.3">
      <c r="AH353" s="2" t="s">
        <v>358</v>
      </c>
      <c r="AI353">
        <v>3</v>
      </c>
      <c r="AQ353" s="2" t="s">
        <v>370</v>
      </c>
      <c r="AR353">
        <v>516.41</v>
      </c>
      <c r="AV353" s="2" t="s">
        <v>369</v>
      </c>
      <c r="AX353">
        <v>1</v>
      </c>
      <c r="AY353">
        <v>1</v>
      </c>
    </row>
    <row r="354" spans="34:51" x14ac:dyDescent="0.3">
      <c r="AH354" s="2" t="s">
        <v>359</v>
      </c>
      <c r="AI354">
        <v>4</v>
      </c>
      <c r="AQ354" s="2" t="s">
        <v>371</v>
      </c>
      <c r="AR354">
        <v>532.13</v>
      </c>
      <c r="AV354" s="2" t="s">
        <v>370</v>
      </c>
      <c r="AX354">
        <v>1</v>
      </c>
      <c r="AY354">
        <v>1</v>
      </c>
    </row>
    <row r="355" spans="34:51" x14ac:dyDescent="0.3">
      <c r="AH355" s="2" t="s">
        <v>360</v>
      </c>
      <c r="AI355">
        <v>3</v>
      </c>
      <c r="AQ355" s="2" t="s">
        <v>372</v>
      </c>
      <c r="AR355">
        <v>9.09</v>
      </c>
      <c r="AV355" s="2" t="s">
        <v>371</v>
      </c>
      <c r="AX355">
        <v>1</v>
      </c>
      <c r="AY355">
        <v>1</v>
      </c>
    </row>
    <row r="356" spans="34:51" x14ac:dyDescent="0.3">
      <c r="AH356" s="2" t="s">
        <v>361</v>
      </c>
      <c r="AI356">
        <v>1</v>
      </c>
      <c r="AQ356" s="2" t="s">
        <v>373</v>
      </c>
      <c r="AR356">
        <v>7.92</v>
      </c>
      <c r="AV356" s="2" t="s">
        <v>372</v>
      </c>
      <c r="AW356">
        <v>1</v>
      </c>
      <c r="AY356">
        <v>1</v>
      </c>
    </row>
    <row r="357" spans="34:51" x14ac:dyDescent="0.3">
      <c r="AH357" s="2" t="s">
        <v>362</v>
      </c>
      <c r="AI357">
        <v>4</v>
      </c>
      <c r="AQ357" s="2" t="s">
        <v>374</v>
      </c>
      <c r="AR357">
        <v>7.96</v>
      </c>
      <c r="AV357" s="2" t="s">
        <v>373</v>
      </c>
      <c r="AX357">
        <v>1</v>
      </c>
      <c r="AY357">
        <v>1</v>
      </c>
    </row>
    <row r="358" spans="34:51" x14ac:dyDescent="0.3">
      <c r="AH358" s="2" t="s">
        <v>363</v>
      </c>
      <c r="AI358">
        <v>2</v>
      </c>
      <c r="AQ358" s="2" t="s">
        <v>375</v>
      </c>
      <c r="AR358">
        <v>541.02</v>
      </c>
      <c r="AV358" s="2" t="s">
        <v>374</v>
      </c>
      <c r="AX358">
        <v>1</v>
      </c>
      <c r="AY358">
        <v>1</v>
      </c>
    </row>
    <row r="359" spans="34:51" x14ac:dyDescent="0.3">
      <c r="AH359" s="2" t="s">
        <v>364</v>
      </c>
      <c r="AI359">
        <v>2</v>
      </c>
      <c r="AQ359" s="2" t="s">
        <v>376</v>
      </c>
      <c r="AR359">
        <v>41.64</v>
      </c>
      <c r="AV359" s="2" t="s">
        <v>375</v>
      </c>
      <c r="AX359">
        <v>1</v>
      </c>
      <c r="AY359">
        <v>1</v>
      </c>
    </row>
    <row r="360" spans="34:51" x14ac:dyDescent="0.3">
      <c r="AH360" s="2" t="s">
        <v>365</v>
      </c>
      <c r="AI360">
        <v>1</v>
      </c>
      <c r="AQ360" s="2" t="s">
        <v>377</v>
      </c>
      <c r="AR360">
        <v>28.09</v>
      </c>
      <c r="AV360" s="2" t="s">
        <v>376</v>
      </c>
      <c r="AW360">
        <v>1</v>
      </c>
      <c r="AY360">
        <v>1</v>
      </c>
    </row>
    <row r="361" spans="34:51" x14ac:dyDescent="0.3">
      <c r="AH361" s="2" t="s">
        <v>366</v>
      </c>
      <c r="AI361">
        <v>1</v>
      </c>
      <c r="AQ361" s="2" t="s">
        <v>378</v>
      </c>
      <c r="AR361">
        <v>15.12</v>
      </c>
      <c r="AV361" s="2" t="s">
        <v>377</v>
      </c>
      <c r="AW361">
        <v>1</v>
      </c>
      <c r="AY361">
        <v>1</v>
      </c>
    </row>
    <row r="362" spans="34:51" x14ac:dyDescent="0.3">
      <c r="AH362" s="2" t="s">
        <v>367</v>
      </c>
      <c r="AI362">
        <v>2</v>
      </c>
      <c r="AQ362" s="2" t="s">
        <v>379</v>
      </c>
      <c r="AR362">
        <v>8.59</v>
      </c>
      <c r="AV362" s="2" t="s">
        <v>378</v>
      </c>
      <c r="AW362">
        <v>1</v>
      </c>
      <c r="AY362">
        <v>1</v>
      </c>
    </row>
    <row r="363" spans="34:51" x14ac:dyDescent="0.3">
      <c r="AH363" s="2" t="s">
        <v>368</v>
      </c>
      <c r="AI363">
        <v>2</v>
      </c>
      <c r="AQ363" s="2" t="s">
        <v>380</v>
      </c>
      <c r="AR363">
        <v>26.62</v>
      </c>
      <c r="AV363" s="2" t="s">
        <v>379</v>
      </c>
      <c r="AX363">
        <v>1</v>
      </c>
      <c r="AY363">
        <v>1</v>
      </c>
    </row>
    <row r="364" spans="34:51" x14ac:dyDescent="0.3">
      <c r="AH364" s="2" t="s">
        <v>369</v>
      </c>
      <c r="AI364">
        <v>2</v>
      </c>
      <c r="AQ364" s="2" t="s">
        <v>381</v>
      </c>
      <c r="AR364">
        <v>202.67</v>
      </c>
      <c r="AV364" s="2" t="s">
        <v>380</v>
      </c>
      <c r="AX364">
        <v>1</v>
      </c>
      <c r="AY364">
        <v>1</v>
      </c>
    </row>
    <row r="365" spans="34:51" x14ac:dyDescent="0.3">
      <c r="AH365" s="2" t="s">
        <v>370</v>
      </c>
      <c r="AI365">
        <v>2</v>
      </c>
      <c r="AQ365" s="2" t="s">
        <v>382</v>
      </c>
      <c r="AR365">
        <v>103.25</v>
      </c>
      <c r="AV365" s="2" t="s">
        <v>381</v>
      </c>
      <c r="AX365">
        <v>1</v>
      </c>
      <c r="AY365">
        <v>1</v>
      </c>
    </row>
    <row r="366" spans="34:51" x14ac:dyDescent="0.3">
      <c r="AH366" s="2" t="s">
        <v>371</v>
      </c>
      <c r="AI366">
        <v>3</v>
      </c>
      <c r="AQ366" s="2" t="s">
        <v>383</v>
      </c>
      <c r="AR366">
        <v>19.41</v>
      </c>
      <c r="AV366" s="2" t="s">
        <v>382</v>
      </c>
      <c r="AW366">
        <v>1</v>
      </c>
      <c r="AY366">
        <v>1</v>
      </c>
    </row>
    <row r="367" spans="34:51" x14ac:dyDescent="0.3">
      <c r="AH367" s="2" t="s">
        <v>372</v>
      </c>
      <c r="AI367">
        <v>1</v>
      </c>
      <c r="AQ367" s="2" t="s">
        <v>384</v>
      </c>
      <c r="AR367">
        <v>444.06</v>
      </c>
      <c r="AV367" s="2" t="s">
        <v>383</v>
      </c>
      <c r="AX367">
        <v>1</v>
      </c>
      <c r="AY367">
        <v>1</v>
      </c>
    </row>
    <row r="368" spans="34:51" x14ac:dyDescent="0.3">
      <c r="AH368" s="2" t="s">
        <v>373</v>
      </c>
      <c r="AI368">
        <v>1</v>
      </c>
      <c r="AQ368" s="2" t="s">
        <v>385</v>
      </c>
      <c r="AR368">
        <v>9.8800000000000008</v>
      </c>
      <c r="AV368" s="2" t="s">
        <v>384</v>
      </c>
      <c r="AX368">
        <v>1</v>
      </c>
      <c r="AY368">
        <v>1</v>
      </c>
    </row>
    <row r="369" spans="34:51" x14ac:dyDescent="0.3">
      <c r="AH369" s="2" t="s">
        <v>374</v>
      </c>
      <c r="AI369">
        <v>1</v>
      </c>
      <c r="AQ369" s="2" t="s">
        <v>386</v>
      </c>
      <c r="AR369">
        <v>168.22</v>
      </c>
      <c r="AV369" s="2" t="s">
        <v>385</v>
      </c>
      <c r="AX369">
        <v>1</v>
      </c>
      <c r="AY369">
        <v>1</v>
      </c>
    </row>
    <row r="370" spans="34:51" x14ac:dyDescent="0.3">
      <c r="AH370" s="2" t="s">
        <v>375</v>
      </c>
      <c r="AI370">
        <v>2</v>
      </c>
      <c r="AQ370" s="2" t="s">
        <v>387</v>
      </c>
      <c r="AR370">
        <v>140.56</v>
      </c>
      <c r="AV370" s="2" t="s">
        <v>386</v>
      </c>
      <c r="AX370">
        <v>1</v>
      </c>
      <c r="AY370">
        <v>1</v>
      </c>
    </row>
    <row r="371" spans="34:51" x14ac:dyDescent="0.3">
      <c r="AH371" s="2" t="s">
        <v>376</v>
      </c>
      <c r="AI371">
        <v>4</v>
      </c>
      <c r="AQ371" s="2" t="s">
        <v>388</v>
      </c>
      <c r="AR371">
        <v>365.96</v>
      </c>
      <c r="AV371" s="2" t="s">
        <v>387</v>
      </c>
      <c r="AX371">
        <v>1</v>
      </c>
      <c r="AY371">
        <v>1</v>
      </c>
    </row>
    <row r="372" spans="34:51" x14ac:dyDescent="0.3">
      <c r="AH372" s="2" t="s">
        <v>377</v>
      </c>
      <c r="AI372">
        <v>3</v>
      </c>
      <c r="AQ372" s="2" t="s">
        <v>389</v>
      </c>
      <c r="AR372">
        <v>236.95</v>
      </c>
      <c r="AV372" s="2" t="s">
        <v>388</v>
      </c>
      <c r="AX372">
        <v>1</v>
      </c>
      <c r="AY372">
        <v>1</v>
      </c>
    </row>
    <row r="373" spans="34:51" x14ac:dyDescent="0.3">
      <c r="AH373" s="2" t="s">
        <v>378</v>
      </c>
      <c r="AI373">
        <v>1</v>
      </c>
      <c r="AQ373" s="2" t="s">
        <v>390</v>
      </c>
      <c r="AR373">
        <v>736.78</v>
      </c>
      <c r="AV373" s="2" t="s">
        <v>389</v>
      </c>
      <c r="AX373">
        <v>1</v>
      </c>
      <c r="AY373">
        <v>1</v>
      </c>
    </row>
    <row r="374" spans="34:51" x14ac:dyDescent="0.3">
      <c r="AH374" s="2" t="s">
        <v>379</v>
      </c>
      <c r="AI374">
        <v>2</v>
      </c>
      <c r="AQ374" s="2" t="s">
        <v>391</v>
      </c>
      <c r="AR374">
        <v>526.21</v>
      </c>
      <c r="AV374" s="2" t="s">
        <v>390</v>
      </c>
      <c r="AX374">
        <v>1</v>
      </c>
      <c r="AY374">
        <v>1</v>
      </c>
    </row>
    <row r="375" spans="34:51" x14ac:dyDescent="0.3">
      <c r="AH375" s="2" t="s">
        <v>380</v>
      </c>
      <c r="AI375">
        <v>2</v>
      </c>
      <c r="AQ375" s="2" t="s">
        <v>392</v>
      </c>
      <c r="AR375">
        <v>20.74</v>
      </c>
      <c r="AV375" s="2" t="s">
        <v>391</v>
      </c>
      <c r="AX375">
        <v>1</v>
      </c>
      <c r="AY375">
        <v>1</v>
      </c>
    </row>
    <row r="376" spans="34:51" x14ac:dyDescent="0.3">
      <c r="AH376" s="2" t="s">
        <v>381</v>
      </c>
      <c r="AI376">
        <v>2</v>
      </c>
      <c r="AQ376" s="2" t="s">
        <v>393</v>
      </c>
      <c r="AR376">
        <v>340.43</v>
      </c>
      <c r="AV376" s="2" t="s">
        <v>392</v>
      </c>
      <c r="AX376">
        <v>1</v>
      </c>
      <c r="AY376">
        <v>1</v>
      </c>
    </row>
    <row r="377" spans="34:51" x14ac:dyDescent="0.3">
      <c r="AH377" s="2" t="s">
        <v>382</v>
      </c>
      <c r="AI377">
        <v>2</v>
      </c>
      <c r="AQ377" s="2" t="s">
        <v>394</v>
      </c>
      <c r="AR377">
        <v>536.16</v>
      </c>
      <c r="AV377" s="2" t="s">
        <v>393</v>
      </c>
      <c r="AX377">
        <v>1</v>
      </c>
      <c r="AY377">
        <v>1</v>
      </c>
    </row>
    <row r="378" spans="34:51" x14ac:dyDescent="0.3">
      <c r="AH378" s="2" t="s">
        <v>383</v>
      </c>
      <c r="AI378">
        <v>2</v>
      </c>
      <c r="AQ378" s="2" t="s">
        <v>395</v>
      </c>
      <c r="AR378">
        <v>69.8</v>
      </c>
      <c r="AV378" s="2" t="s">
        <v>394</v>
      </c>
      <c r="AX378">
        <v>1</v>
      </c>
      <c r="AY378">
        <v>1</v>
      </c>
    </row>
    <row r="379" spans="34:51" x14ac:dyDescent="0.3">
      <c r="AH379" s="2" t="s">
        <v>384</v>
      </c>
      <c r="AI379">
        <v>3</v>
      </c>
      <c r="AQ379" s="2" t="s">
        <v>396</v>
      </c>
      <c r="AR379">
        <v>38.840000000000003</v>
      </c>
      <c r="AV379" s="2" t="s">
        <v>395</v>
      </c>
      <c r="AX379">
        <v>1</v>
      </c>
      <c r="AY379">
        <v>1</v>
      </c>
    </row>
    <row r="380" spans="34:51" x14ac:dyDescent="0.3">
      <c r="AH380" s="2" t="s">
        <v>385</v>
      </c>
      <c r="AI380">
        <v>3</v>
      </c>
      <c r="AQ380" s="2" t="s">
        <v>397</v>
      </c>
      <c r="AR380">
        <v>313.11</v>
      </c>
      <c r="AV380" s="2" t="s">
        <v>396</v>
      </c>
      <c r="AW380">
        <v>1</v>
      </c>
      <c r="AY380">
        <v>1</v>
      </c>
    </row>
    <row r="381" spans="34:51" x14ac:dyDescent="0.3">
      <c r="AH381" s="2" t="s">
        <v>386</v>
      </c>
      <c r="AI381">
        <v>1</v>
      </c>
      <c r="AQ381" s="2" t="s">
        <v>398</v>
      </c>
      <c r="AR381">
        <v>7.07</v>
      </c>
      <c r="AV381" s="2" t="s">
        <v>397</v>
      </c>
      <c r="AX381">
        <v>1</v>
      </c>
      <c r="AY381">
        <v>1</v>
      </c>
    </row>
    <row r="382" spans="34:51" x14ac:dyDescent="0.3">
      <c r="AH382" s="2" t="s">
        <v>387</v>
      </c>
      <c r="AI382">
        <v>5</v>
      </c>
      <c r="AQ382" s="2" t="s">
        <v>399</v>
      </c>
      <c r="AR382">
        <v>39.590000000000003</v>
      </c>
      <c r="AV382" s="2" t="s">
        <v>398</v>
      </c>
      <c r="AX382">
        <v>1</v>
      </c>
      <c r="AY382">
        <v>1</v>
      </c>
    </row>
    <row r="383" spans="34:51" x14ac:dyDescent="0.3">
      <c r="AH383" s="2" t="s">
        <v>388</v>
      </c>
      <c r="AI383">
        <v>2</v>
      </c>
      <c r="AQ383" s="2" t="s">
        <v>400</v>
      </c>
      <c r="AR383">
        <v>27.64</v>
      </c>
      <c r="AV383" s="2" t="s">
        <v>399</v>
      </c>
      <c r="AX383">
        <v>1</v>
      </c>
      <c r="AY383">
        <v>1</v>
      </c>
    </row>
    <row r="384" spans="34:51" x14ac:dyDescent="0.3">
      <c r="AH384" s="2" t="s">
        <v>389</v>
      </c>
      <c r="AI384">
        <v>1</v>
      </c>
      <c r="AQ384" s="2" t="s">
        <v>401</v>
      </c>
      <c r="AR384">
        <v>8.23</v>
      </c>
      <c r="AV384" s="2" t="s">
        <v>400</v>
      </c>
      <c r="AX384">
        <v>1</v>
      </c>
      <c r="AY384">
        <v>1</v>
      </c>
    </row>
    <row r="385" spans="34:51" x14ac:dyDescent="0.3">
      <c r="AH385" s="2" t="s">
        <v>390</v>
      </c>
      <c r="AI385">
        <v>4</v>
      </c>
      <c r="AQ385" s="2" t="s">
        <v>402</v>
      </c>
      <c r="AR385">
        <v>12.83</v>
      </c>
      <c r="AV385" s="2" t="s">
        <v>401</v>
      </c>
      <c r="AX385">
        <v>1</v>
      </c>
      <c r="AY385">
        <v>1</v>
      </c>
    </row>
    <row r="386" spans="34:51" x14ac:dyDescent="0.3">
      <c r="AH386" s="2" t="s">
        <v>391</v>
      </c>
      <c r="AI386">
        <v>3</v>
      </c>
      <c r="AQ386" s="2" t="s">
        <v>403</v>
      </c>
      <c r="AR386">
        <v>33.049999999999997</v>
      </c>
      <c r="AV386" s="2" t="s">
        <v>402</v>
      </c>
      <c r="AX386">
        <v>1</v>
      </c>
      <c r="AY386">
        <v>1</v>
      </c>
    </row>
    <row r="387" spans="34:51" x14ac:dyDescent="0.3">
      <c r="AH387" s="2" t="s">
        <v>392</v>
      </c>
      <c r="AI387">
        <v>4</v>
      </c>
      <c r="AQ387" s="2" t="s">
        <v>404</v>
      </c>
      <c r="AR387">
        <v>1.08</v>
      </c>
      <c r="AV387" s="2" t="s">
        <v>403</v>
      </c>
      <c r="AX387">
        <v>1</v>
      </c>
      <c r="AY387">
        <v>1</v>
      </c>
    </row>
    <row r="388" spans="34:51" x14ac:dyDescent="0.3">
      <c r="AH388" s="2" t="s">
        <v>393</v>
      </c>
      <c r="AI388">
        <v>2</v>
      </c>
      <c r="AQ388" s="2" t="s">
        <v>405</v>
      </c>
      <c r="AR388">
        <v>18.690000000000001</v>
      </c>
      <c r="AV388" s="2" t="s">
        <v>404</v>
      </c>
      <c r="AX388">
        <v>1</v>
      </c>
      <c r="AY388">
        <v>1</v>
      </c>
    </row>
    <row r="389" spans="34:51" x14ac:dyDescent="0.3">
      <c r="AH389" s="2" t="s">
        <v>394</v>
      </c>
      <c r="AI389">
        <v>3</v>
      </c>
      <c r="AQ389" s="2" t="s">
        <v>406</v>
      </c>
      <c r="AR389">
        <v>546.94000000000005</v>
      </c>
      <c r="AV389" s="2" t="s">
        <v>405</v>
      </c>
      <c r="AX389">
        <v>1</v>
      </c>
      <c r="AY389">
        <v>1</v>
      </c>
    </row>
    <row r="390" spans="34:51" x14ac:dyDescent="0.3">
      <c r="AH390" s="2" t="s">
        <v>395</v>
      </c>
      <c r="AI390">
        <v>2</v>
      </c>
      <c r="AQ390" s="2" t="s">
        <v>407</v>
      </c>
      <c r="AR390">
        <v>17.79</v>
      </c>
      <c r="AV390" s="2" t="s">
        <v>406</v>
      </c>
      <c r="AX390">
        <v>1</v>
      </c>
      <c r="AY390">
        <v>1</v>
      </c>
    </row>
    <row r="391" spans="34:51" x14ac:dyDescent="0.3">
      <c r="AH391" s="2" t="s">
        <v>396</v>
      </c>
      <c r="AI391">
        <v>3</v>
      </c>
      <c r="AQ391" s="2" t="s">
        <v>408</v>
      </c>
      <c r="AR391">
        <v>665.94</v>
      </c>
      <c r="AV391" s="2" t="s">
        <v>407</v>
      </c>
      <c r="AX391">
        <v>1</v>
      </c>
      <c r="AY391">
        <v>1</v>
      </c>
    </row>
    <row r="392" spans="34:51" x14ac:dyDescent="0.3">
      <c r="AH392" s="2" t="s">
        <v>397</v>
      </c>
      <c r="AI392">
        <v>3</v>
      </c>
      <c r="AQ392" s="2" t="s">
        <v>409</v>
      </c>
      <c r="AR392">
        <v>49.14</v>
      </c>
      <c r="AV392" s="2" t="s">
        <v>408</v>
      </c>
      <c r="AW392">
        <v>1</v>
      </c>
      <c r="AY392">
        <v>1</v>
      </c>
    </row>
    <row r="393" spans="34:51" x14ac:dyDescent="0.3">
      <c r="AH393" s="2" t="s">
        <v>398</v>
      </c>
      <c r="AI393">
        <v>1</v>
      </c>
      <c r="AQ393" s="2" t="s">
        <v>410</v>
      </c>
      <c r="AR393">
        <v>44.35</v>
      </c>
      <c r="AV393" s="2" t="s">
        <v>409</v>
      </c>
      <c r="AX393">
        <v>1</v>
      </c>
      <c r="AY393">
        <v>1</v>
      </c>
    </row>
    <row r="394" spans="34:51" x14ac:dyDescent="0.3">
      <c r="AH394" s="2" t="s">
        <v>399</v>
      </c>
      <c r="AI394">
        <v>3</v>
      </c>
      <c r="AQ394" s="2" t="s">
        <v>411</v>
      </c>
      <c r="AR394">
        <v>7.86</v>
      </c>
      <c r="AV394" s="2" t="s">
        <v>410</v>
      </c>
      <c r="AX394">
        <v>1</v>
      </c>
      <c r="AY394">
        <v>1</v>
      </c>
    </row>
    <row r="395" spans="34:51" x14ac:dyDescent="0.3">
      <c r="AH395" s="2" t="s">
        <v>400</v>
      </c>
      <c r="AI395">
        <v>2</v>
      </c>
      <c r="AQ395" s="2" t="s">
        <v>412</v>
      </c>
      <c r="AR395">
        <v>13.86</v>
      </c>
      <c r="AV395" s="2" t="s">
        <v>411</v>
      </c>
      <c r="AX395">
        <v>1</v>
      </c>
      <c r="AY395">
        <v>1</v>
      </c>
    </row>
    <row r="396" spans="34:51" x14ac:dyDescent="0.3">
      <c r="AH396" s="2" t="s">
        <v>401</v>
      </c>
      <c r="AI396">
        <v>1</v>
      </c>
      <c r="AQ396" s="2" t="s">
        <v>413</v>
      </c>
      <c r="AR396">
        <v>27.29</v>
      </c>
      <c r="AV396" s="2" t="s">
        <v>412</v>
      </c>
      <c r="AX396">
        <v>1</v>
      </c>
      <c r="AY396">
        <v>1</v>
      </c>
    </row>
    <row r="397" spans="34:51" x14ac:dyDescent="0.3">
      <c r="AH397" s="2" t="s">
        <v>402</v>
      </c>
      <c r="AI397">
        <v>1</v>
      </c>
      <c r="AQ397" s="2" t="s">
        <v>414</v>
      </c>
      <c r="AR397">
        <v>35.380000000000003</v>
      </c>
      <c r="AV397" s="2" t="s">
        <v>413</v>
      </c>
      <c r="AX397">
        <v>1</v>
      </c>
      <c r="AY397">
        <v>1</v>
      </c>
    </row>
    <row r="398" spans="34:51" x14ac:dyDescent="0.3">
      <c r="AH398" s="2" t="s">
        <v>403</v>
      </c>
      <c r="AI398">
        <v>2</v>
      </c>
      <c r="AQ398" s="2" t="s">
        <v>415</v>
      </c>
      <c r="AR398">
        <v>78.760000000000005</v>
      </c>
      <c r="AV398" s="2" t="s">
        <v>414</v>
      </c>
      <c r="AX398">
        <v>1</v>
      </c>
      <c r="AY398">
        <v>1</v>
      </c>
    </row>
    <row r="399" spans="34:51" x14ac:dyDescent="0.3">
      <c r="AH399" s="2" t="s">
        <v>404</v>
      </c>
      <c r="AI399">
        <v>1</v>
      </c>
      <c r="AQ399" s="2" t="s">
        <v>416</v>
      </c>
      <c r="AR399">
        <v>7.9</v>
      </c>
      <c r="AV399" s="2" t="s">
        <v>415</v>
      </c>
      <c r="AX399">
        <v>1</v>
      </c>
      <c r="AY399">
        <v>1</v>
      </c>
    </row>
    <row r="400" spans="34:51" x14ac:dyDescent="0.3">
      <c r="AH400" s="2" t="s">
        <v>405</v>
      </c>
      <c r="AI400">
        <v>2</v>
      </c>
      <c r="AQ400" s="2" t="s">
        <v>417</v>
      </c>
      <c r="AR400">
        <v>149.51</v>
      </c>
      <c r="AV400" s="2" t="s">
        <v>416</v>
      </c>
      <c r="AX400">
        <v>1</v>
      </c>
      <c r="AY400">
        <v>1</v>
      </c>
    </row>
    <row r="401" spans="34:51" x14ac:dyDescent="0.3">
      <c r="AH401" s="2" t="s">
        <v>406</v>
      </c>
      <c r="AI401">
        <v>3</v>
      </c>
      <c r="AQ401" s="2" t="s">
        <v>418</v>
      </c>
      <c r="AR401">
        <v>7.03</v>
      </c>
      <c r="AV401" s="2" t="s">
        <v>417</v>
      </c>
      <c r="AX401">
        <v>1</v>
      </c>
      <c r="AY401">
        <v>1</v>
      </c>
    </row>
    <row r="402" spans="34:51" x14ac:dyDescent="0.3">
      <c r="AH402" s="2" t="s">
        <v>407</v>
      </c>
      <c r="AI402">
        <v>2</v>
      </c>
      <c r="AQ402" s="2" t="s">
        <v>419</v>
      </c>
      <c r="AR402">
        <v>19.690000000000001</v>
      </c>
      <c r="AV402" s="2" t="s">
        <v>418</v>
      </c>
      <c r="AX402">
        <v>1</v>
      </c>
      <c r="AY402">
        <v>1</v>
      </c>
    </row>
    <row r="403" spans="34:51" x14ac:dyDescent="0.3">
      <c r="AH403" s="2" t="s">
        <v>408</v>
      </c>
      <c r="AI403">
        <v>3</v>
      </c>
      <c r="AQ403" s="2" t="s">
        <v>420</v>
      </c>
      <c r="AR403">
        <v>36.36</v>
      </c>
      <c r="AV403" s="2" t="s">
        <v>419</v>
      </c>
      <c r="AX403">
        <v>1</v>
      </c>
      <c r="AY403">
        <v>1</v>
      </c>
    </row>
    <row r="404" spans="34:51" x14ac:dyDescent="0.3">
      <c r="AH404" s="2" t="s">
        <v>409</v>
      </c>
      <c r="AI404">
        <v>4</v>
      </c>
      <c r="AQ404" s="2" t="s">
        <v>421</v>
      </c>
      <c r="AR404">
        <v>39.14</v>
      </c>
      <c r="AV404" s="2" t="s">
        <v>420</v>
      </c>
      <c r="AX404">
        <v>1</v>
      </c>
      <c r="AY404">
        <v>1</v>
      </c>
    </row>
    <row r="405" spans="34:51" x14ac:dyDescent="0.3">
      <c r="AH405" s="2" t="s">
        <v>410</v>
      </c>
      <c r="AI405">
        <v>4</v>
      </c>
      <c r="AQ405" s="2" t="s">
        <v>422</v>
      </c>
      <c r="AR405">
        <v>26.88</v>
      </c>
      <c r="AV405" s="2" t="s">
        <v>421</v>
      </c>
      <c r="AX405">
        <v>1</v>
      </c>
      <c r="AY405">
        <v>1</v>
      </c>
    </row>
    <row r="406" spans="34:51" x14ac:dyDescent="0.3">
      <c r="AH406" s="2" t="s">
        <v>411</v>
      </c>
      <c r="AI406">
        <v>1</v>
      </c>
      <c r="AQ406" s="2" t="s">
        <v>423</v>
      </c>
      <c r="AR406">
        <v>11.86</v>
      </c>
      <c r="AV406" s="2" t="s">
        <v>422</v>
      </c>
      <c r="AX406">
        <v>1</v>
      </c>
      <c r="AY406">
        <v>1</v>
      </c>
    </row>
    <row r="407" spans="34:51" x14ac:dyDescent="0.3">
      <c r="AH407" s="2" t="s">
        <v>412</v>
      </c>
      <c r="AI407">
        <v>1</v>
      </c>
      <c r="AQ407" s="2" t="s">
        <v>424</v>
      </c>
      <c r="AR407">
        <v>13.16</v>
      </c>
      <c r="AV407" s="2" t="s">
        <v>423</v>
      </c>
      <c r="AX407">
        <v>1</v>
      </c>
      <c r="AY407">
        <v>1</v>
      </c>
    </row>
    <row r="408" spans="34:51" x14ac:dyDescent="0.3">
      <c r="AH408" s="2" t="s">
        <v>413</v>
      </c>
      <c r="AI408">
        <v>3</v>
      </c>
      <c r="AQ408" s="2" t="s">
        <v>425</v>
      </c>
      <c r="AR408">
        <v>8.31</v>
      </c>
      <c r="AV408" s="2" t="s">
        <v>424</v>
      </c>
      <c r="AX408">
        <v>1</v>
      </c>
      <c r="AY408">
        <v>1</v>
      </c>
    </row>
    <row r="409" spans="34:51" x14ac:dyDescent="0.3">
      <c r="AH409" s="2" t="s">
        <v>414</v>
      </c>
      <c r="AI409">
        <v>3</v>
      </c>
      <c r="AQ409" s="2" t="s">
        <v>426</v>
      </c>
      <c r="AR409">
        <v>31.95</v>
      </c>
      <c r="AV409" s="2" t="s">
        <v>425</v>
      </c>
      <c r="AX409">
        <v>1</v>
      </c>
      <c r="AY409">
        <v>1</v>
      </c>
    </row>
    <row r="410" spans="34:51" x14ac:dyDescent="0.3">
      <c r="AH410" s="2" t="s">
        <v>415</v>
      </c>
      <c r="AI410">
        <v>3</v>
      </c>
      <c r="AQ410" s="2" t="s">
        <v>427</v>
      </c>
      <c r="AR410">
        <v>59.5</v>
      </c>
      <c r="AV410" s="2" t="s">
        <v>426</v>
      </c>
      <c r="AX410">
        <v>1</v>
      </c>
      <c r="AY410">
        <v>1</v>
      </c>
    </row>
    <row r="411" spans="34:51" x14ac:dyDescent="0.3">
      <c r="AH411" s="2" t="s">
        <v>416</v>
      </c>
      <c r="AI411">
        <v>1</v>
      </c>
      <c r="AQ411" s="2" t="s">
        <v>428</v>
      </c>
      <c r="AR411">
        <v>227.58</v>
      </c>
      <c r="AV411" s="2" t="s">
        <v>427</v>
      </c>
      <c r="AX411">
        <v>1</v>
      </c>
      <c r="AY411">
        <v>1</v>
      </c>
    </row>
    <row r="412" spans="34:51" x14ac:dyDescent="0.3">
      <c r="AH412" s="2" t="s">
        <v>417</v>
      </c>
      <c r="AI412">
        <v>2</v>
      </c>
      <c r="AQ412" s="2" t="s">
        <v>429</v>
      </c>
      <c r="AR412">
        <v>14.85</v>
      </c>
      <c r="AV412" s="2" t="s">
        <v>428</v>
      </c>
      <c r="AX412">
        <v>1</v>
      </c>
      <c r="AY412">
        <v>1</v>
      </c>
    </row>
    <row r="413" spans="34:51" x14ac:dyDescent="0.3">
      <c r="AH413" s="2" t="s">
        <v>418</v>
      </c>
      <c r="AI413">
        <v>1</v>
      </c>
      <c r="AQ413" s="2" t="s">
        <v>430</v>
      </c>
      <c r="AR413">
        <v>33.89</v>
      </c>
      <c r="AV413" s="2" t="s">
        <v>429</v>
      </c>
      <c r="AX413">
        <v>1</v>
      </c>
      <c r="AY413">
        <v>1</v>
      </c>
    </row>
    <row r="414" spans="34:51" x14ac:dyDescent="0.3">
      <c r="AH414" s="2" t="s">
        <v>419</v>
      </c>
      <c r="AI414">
        <v>1</v>
      </c>
      <c r="AQ414" s="2" t="s">
        <v>431</v>
      </c>
      <c r="AR414">
        <v>209.56</v>
      </c>
      <c r="AV414" s="2" t="s">
        <v>430</v>
      </c>
      <c r="AX414">
        <v>1</v>
      </c>
      <c r="AY414">
        <v>1</v>
      </c>
    </row>
    <row r="415" spans="34:51" x14ac:dyDescent="0.3">
      <c r="AH415" s="2" t="s">
        <v>420</v>
      </c>
      <c r="AI415">
        <v>3</v>
      </c>
      <c r="AQ415" s="2" t="s">
        <v>432</v>
      </c>
      <c r="AR415">
        <v>25.73</v>
      </c>
      <c r="AV415" s="2" t="s">
        <v>431</v>
      </c>
      <c r="AX415">
        <v>1</v>
      </c>
      <c r="AY415">
        <v>1</v>
      </c>
    </row>
    <row r="416" spans="34:51" x14ac:dyDescent="0.3">
      <c r="AH416" s="2" t="s">
        <v>421</v>
      </c>
      <c r="AI416">
        <v>3</v>
      </c>
      <c r="AQ416" s="2" t="s">
        <v>433</v>
      </c>
      <c r="AR416">
        <v>37.950000000000003</v>
      </c>
      <c r="AV416" s="2" t="s">
        <v>432</v>
      </c>
      <c r="AX416">
        <v>1</v>
      </c>
      <c r="AY416">
        <v>1</v>
      </c>
    </row>
    <row r="417" spans="34:51" x14ac:dyDescent="0.3">
      <c r="AH417" s="2" t="s">
        <v>422</v>
      </c>
      <c r="AI417">
        <v>4</v>
      </c>
      <c r="AQ417" s="2" t="s">
        <v>434</v>
      </c>
      <c r="AR417">
        <v>6.09</v>
      </c>
      <c r="AV417" s="2" t="s">
        <v>433</v>
      </c>
      <c r="AX417">
        <v>1</v>
      </c>
      <c r="AY417">
        <v>1</v>
      </c>
    </row>
    <row r="418" spans="34:51" x14ac:dyDescent="0.3">
      <c r="AH418" s="2" t="s">
        <v>423</v>
      </c>
      <c r="AI418">
        <v>1</v>
      </c>
      <c r="AQ418" s="2" t="s">
        <v>435</v>
      </c>
      <c r="AR418">
        <v>23.59</v>
      </c>
      <c r="AV418" s="2" t="s">
        <v>434</v>
      </c>
      <c r="AX418">
        <v>1</v>
      </c>
      <c r="AY418">
        <v>1</v>
      </c>
    </row>
    <row r="419" spans="34:51" x14ac:dyDescent="0.3">
      <c r="AH419" s="2" t="s">
        <v>424</v>
      </c>
      <c r="AI419">
        <v>2</v>
      </c>
      <c r="AQ419" s="2" t="s">
        <v>436</v>
      </c>
      <c r="AR419">
        <v>37.6</v>
      </c>
      <c r="AV419" s="2" t="s">
        <v>435</v>
      </c>
      <c r="AX419">
        <v>1</v>
      </c>
      <c r="AY419">
        <v>1</v>
      </c>
    </row>
    <row r="420" spans="34:51" x14ac:dyDescent="0.3">
      <c r="AH420" s="2" t="s">
        <v>425</v>
      </c>
      <c r="AI420">
        <v>2</v>
      </c>
      <c r="AQ420" s="2" t="s">
        <v>437</v>
      </c>
      <c r="AR420">
        <v>93.5</v>
      </c>
      <c r="AV420" s="2" t="s">
        <v>436</v>
      </c>
      <c r="AX420">
        <v>1</v>
      </c>
      <c r="AY420">
        <v>1</v>
      </c>
    </row>
    <row r="421" spans="34:51" x14ac:dyDescent="0.3">
      <c r="AH421" s="2" t="s">
        <v>426</v>
      </c>
      <c r="AI421">
        <v>3</v>
      </c>
      <c r="AQ421" s="2" t="s">
        <v>438</v>
      </c>
      <c r="AR421">
        <v>36.19</v>
      </c>
      <c r="AV421" s="2" t="s">
        <v>437</v>
      </c>
      <c r="AX421">
        <v>1</v>
      </c>
      <c r="AY421">
        <v>1</v>
      </c>
    </row>
    <row r="422" spans="34:51" x14ac:dyDescent="0.3">
      <c r="AH422" s="2" t="s">
        <v>427</v>
      </c>
      <c r="AI422">
        <v>4</v>
      </c>
      <c r="AQ422" s="2" t="s">
        <v>439</v>
      </c>
      <c r="AR422">
        <v>12.1</v>
      </c>
      <c r="AV422" s="2" t="s">
        <v>438</v>
      </c>
      <c r="AX422">
        <v>1</v>
      </c>
      <c r="AY422">
        <v>1</v>
      </c>
    </row>
    <row r="423" spans="34:51" x14ac:dyDescent="0.3">
      <c r="AH423" s="2" t="s">
        <v>428</v>
      </c>
      <c r="AI423">
        <v>4</v>
      </c>
      <c r="AQ423" s="2" t="s">
        <v>440</v>
      </c>
      <c r="AR423">
        <v>19.29</v>
      </c>
      <c r="AV423" s="2" t="s">
        <v>439</v>
      </c>
      <c r="AX423">
        <v>1</v>
      </c>
      <c r="AY423">
        <v>1</v>
      </c>
    </row>
    <row r="424" spans="34:51" x14ac:dyDescent="0.3">
      <c r="AH424" s="2" t="s">
        <v>429</v>
      </c>
      <c r="AI424">
        <v>3</v>
      </c>
      <c r="AQ424" s="2" t="s">
        <v>441</v>
      </c>
      <c r="AR424">
        <v>188.99</v>
      </c>
      <c r="AV424" s="2" t="s">
        <v>440</v>
      </c>
      <c r="AX424">
        <v>1</v>
      </c>
      <c r="AY424">
        <v>1</v>
      </c>
    </row>
    <row r="425" spans="34:51" x14ac:dyDescent="0.3">
      <c r="AH425" s="2" t="s">
        <v>430</v>
      </c>
      <c r="AI425">
        <v>4</v>
      </c>
      <c r="AQ425" s="2" t="s">
        <v>442</v>
      </c>
      <c r="AR425">
        <v>10.8</v>
      </c>
      <c r="AV425" s="2" t="s">
        <v>441</v>
      </c>
      <c r="AX425">
        <v>1</v>
      </c>
      <c r="AY425">
        <v>1</v>
      </c>
    </row>
    <row r="426" spans="34:51" x14ac:dyDescent="0.3">
      <c r="AH426" s="2" t="s">
        <v>431</v>
      </c>
      <c r="AI426">
        <v>2</v>
      </c>
      <c r="AQ426" s="2" t="s">
        <v>443</v>
      </c>
      <c r="AR426">
        <v>9.9</v>
      </c>
      <c r="AV426" s="2" t="s">
        <v>442</v>
      </c>
      <c r="AX426">
        <v>1</v>
      </c>
      <c r="AY426">
        <v>1</v>
      </c>
    </row>
    <row r="427" spans="34:51" x14ac:dyDescent="0.3">
      <c r="AH427" s="2" t="s">
        <v>432</v>
      </c>
      <c r="AI427">
        <v>2</v>
      </c>
      <c r="AQ427" s="2" t="s">
        <v>444</v>
      </c>
      <c r="AR427">
        <v>12.04</v>
      </c>
      <c r="AV427" s="2" t="s">
        <v>443</v>
      </c>
      <c r="AX427">
        <v>1</v>
      </c>
      <c r="AY427">
        <v>1</v>
      </c>
    </row>
    <row r="428" spans="34:51" x14ac:dyDescent="0.3">
      <c r="AH428" s="2" t="s">
        <v>433</v>
      </c>
      <c r="AI428">
        <v>4</v>
      </c>
      <c r="AQ428" s="2" t="s">
        <v>445</v>
      </c>
      <c r="AR428">
        <v>204.77</v>
      </c>
      <c r="AV428" s="2" t="s">
        <v>444</v>
      </c>
      <c r="AX428">
        <v>1</v>
      </c>
      <c r="AY428">
        <v>1</v>
      </c>
    </row>
    <row r="429" spans="34:51" x14ac:dyDescent="0.3">
      <c r="AH429" s="2" t="s">
        <v>434</v>
      </c>
      <c r="AI429">
        <v>1</v>
      </c>
      <c r="AQ429" s="2" t="s">
        <v>446</v>
      </c>
      <c r="AR429">
        <v>8.0500000000000007</v>
      </c>
      <c r="AV429" s="2" t="s">
        <v>445</v>
      </c>
      <c r="AX429">
        <v>1</v>
      </c>
      <c r="AY429">
        <v>1</v>
      </c>
    </row>
    <row r="430" spans="34:51" x14ac:dyDescent="0.3">
      <c r="AH430" s="2" t="s">
        <v>435</v>
      </c>
      <c r="AI430">
        <v>4</v>
      </c>
      <c r="AQ430" s="2" t="s">
        <v>447</v>
      </c>
      <c r="AR430">
        <v>35.520000000000003</v>
      </c>
      <c r="AV430" s="2" t="s">
        <v>446</v>
      </c>
      <c r="AW430">
        <v>1</v>
      </c>
      <c r="AY430">
        <v>1</v>
      </c>
    </row>
    <row r="431" spans="34:51" x14ac:dyDescent="0.3">
      <c r="AH431" s="2" t="s">
        <v>436</v>
      </c>
      <c r="AI431">
        <v>3</v>
      </c>
      <c r="AQ431" s="2" t="s">
        <v>448</v>
      </c>
      <c r="AR431">
        <v>6.88</v>
      </c>
      <c r="AV431" s="2" t="s">
        <v>447</v>
      </c>
      <c r="AX431">
        <v>1</v>
      </c>
      <c r="AY431">
        <v>1</v>
      </c>
    </row>
    <row r="432" spans="34:51" x14ac:dyDescent="0.3">
      <c r="AH432" s="2" t="s">
        <v>437</v>
      </c>
      <c r="AI432">
        <v>3</v>
      </c>
      <c r="AQ432" s="2" t="s">
        <v>449</v>
      </c>
      <c r="AR432">
        <v>19.670000000000002</v>
      </c>
      <c r="AV432" s="2" t="s">
        <v>448</v>
      </c>
      <c r="AX432">
        <v>1</v>
      </c>
      <c r="AY432">
        <v>1</v>
      </c>
    </row>
    <row r="433" spans="34:51" x14ac:dyDescent="0.3">
      <c r="AH433" s="2" t="s">
        <v>438</v>
      </c>
      <c r="AI433">
        <v>5</v>
      </c>
      <c r="AQ433" s="2" t="s">
        <v>450</v>
      </c>
      <c r="AR433">
        <v>333.46</v>
      </c>
      <c r="AV433" s="2" t="s">
        <v>449</v>
      </c>
      <c r="AX433">
        <v>1</v>
      </c>
      <c r="AY433">
        <v>1</v>
      </c>
    </row>
    <row r="434" spans="34:51" x14ac:dyDescent="0.3">
      <c r="AH434" s="2" t="s">
        <v>439</v>
      </c>
      <c r="AI434">
        <v>2</v>
      </c>
      <c r="AQ434" s="2" t="s">
        <v>451</v>
      </c>
      <c r="AR434">
        <v>25.59</v>
      </c>
      <c r="AV434" s="2" t="s">
        <v>450</v>
      </c>
      <c r="AX434">
        <v>1</v>
      </c>
      <c r="AY434">
        <v>1</v>
      </c>
    </row>
    <row r="435" spans="34:51" x14ac:dyDescent="0.3">
      <c r="AH435" s="2" t="s">
        <v>440</v>
      </c>
      <c r="AI435">
        <v>2</v>
      </c>
      <c r="AQ435" s="2" t="s">
        <v>452</v>
      </c>
      <c r="AR435">
        <v>12.58</v>
      </c>
      <c r="AV435" s="2" t="s">
        <v>451</v>
      </c>
      <c r="AX435">
        <v>1</v>
      </c>
      <c r="AY435">
        <v>1</v>
      </c>
    </row>
    <row r="436" spans="34:51" x14ac:dyDescent="0.3">
      <c r="AH436" s="2" t="s">
        <v>441</v>
      </c>
      <c r="AI436">
        <v>2</v>
      </c>
      <c r="AQ436" s="2" t="s">
        <v>453</v>
      </c>
      <c r="AR436">
        <v>178</v>
      </c>
      <c r="AV436" s="2" t="s">
        <v>452</v>
      </c>
      <c r="AX436">
        <v>1</v>
      </c>
      <c r="AY436">
        <v>1</v>
      </c>
    </row>
    <row r="437" spans="34:51" x14ac:dyDescent="0.3">
      <c r="AH437" s="2" t="s">
        <v>442</v>
      </c>
      <c r="AI437">
        <v>1</v>
      </c>
      <c r="AQ437" s="2" t="s">
        <v>454</v>
      </c>
      <c r="AR437">
        <v>26.15</v>
      </c>
      <c r="AV437" s="2" t="s">
        <v>453</v>
      </c>
      <c r="AX437">
        <v>1</v>
      </c>
      <c r="AY437">
        <v>1</v>
      </c>
    </row>
    <row r="438" spans="34:51" x14ac:dyDescent="0.3">
      <c r="AH438" s="2" t="s">
        <v>443</v>
      </c>
      <c r="AI438">
        <v>2</v>
      </c>
      <c r="AQ438" s="2" t="s">
        <v>455</v>
      </c>
      <c r="AR438">
        <v>17.52</v>
      </c>
      <c r="AV438" s="2" t="s">
        <v>454</v>
      </c>
      <c r="AX438">
        <v>1</v>
      </c>
      <c r="AY438">
        <v>1</v>
      </c>
    </row>
    <row r="439" spans="34:51" x14ac:dyDescent="0.3">
      <c r="AH439" s="2" t="s">
        <v>444</v>
      </c>
      <c r="AI439">
        <v>2</v>
      </c>
      <c r="AQ439" s="2" t="s">
        <v>456</v>
      </c>
      <c r="AR439">
        <v>7.97</v>
      </c>
      <c r="AV439" s="2" t="s">
        <v>455</v>
      </c>
      <c r="AX439">
        <v>1</v>
      </c>
      <c r="AY439">
        <v>1</v>
      </c>
    </row>
    <row r="440" spans="34:51" x14ac:dyDescent="0.3">
      <c r="AH440" s="2" t="s">
        <v>445</v>
      </c>
      <c r="AI440">
        <v>2</v>
      </c>
      <c r="AQ440" s="2" t="s">
        <v>457</v>
      </c>
      <c r="AR440">
        <v>7.95</v>
      </c>
      <c r="AV440" s="2" t="s">
        <v>456</v>
      </c>
      <c r="AX440">
        <v>1</v>
      </c>
      <c r="AY440">
        <v>1</v>
      </c>
    </row>
    <row r="441" spans="34:51" x14ac:dyDescent="0.3">
      <c r="AH441" s="2" t="s">
        <v>446</v>
      </c>
      <c r="AI441">
        <v>1</v>
      </c>
      <c r="AQ441" s="2" t="s">
        <v>458</v>
      </c>
      <c r="AR441">
        <v>10.039999999999999</v>
      </c>
      <c r="AV441" s="2" t="s">
        <v>457</v>
      </c>
      <c r="AX441">
        <v>1</v>
      </c>
      <c r="AY441">
        <v>1</v>
      </c>
    </row>
    <row r="442" spans="34:51" x14ac:dyDescent="0.3">
      <c r="AH442" s="2" t="s">
        <v>447</v>
      </c>
      <c r="AI442">
        <v>3</v>
      </c>
      <c r="AQ442" s="2" t="s">
        <v>459</v>
      </c>
      <c r="AR442">
        <v>201.61</v>
      </c>
      <c r="AV442" s="2" t="s">
        <v>458</v>
      </c>
      <c r="AX442">
        <v>1</v>
      </c>
      <c r="AY442">
        <v>1</v>
      </c>
    </row>
    <row r="443" spans="34:51" x14ac:dyDescent="0.3">
      <c r="AH443" s="2" t="s">
        <v>448</v>
      </c>
      <c r="AI443">
        <v>1</v>
      </c>
      <c r="AQ443" s="2" t="s">
        <v>460</v>
      </c>
      <c r="AR443">
        <v>14.33</v>
      </c>
      <c r="AV443" s="2" t="s">
        <v>459</v>
      </c>
      <c r="AX443">
        <v>1</v>
      </c>
      <c r="AY443">
        <v>1</v>
      </c>
    </row>
    <row r="444" spans="34:51" x14ac:dyDescent="0.3">
      <c r="AH444" s="2" t="s">
        <v>449</v>
      </c>
      <c r="AI444">
        <v>2</v>
      </c>
      <c r="AQ444" s="2" t="s">
        <v>461</v>
      </c>
      <c r="AR444">
        <v>199.7</v>
      </c>
      <c r="AV444" s="2" t="s">
        <v>460</v>
      </c>
      <c r="AW444">
        <v>1</v>
      </c>
      <c r="AY444">
        <v>1</v>
      </c>
    </row>
    <row r="445" spans="34:51" x14ac:dyDescent="0.3">
      <c r="AH445" s="2" t="s">
        <v>450</v>
      </c>
      <c r="AI445">
        <v>2</v>
      </c>
      <c r="AQ445" s="2" t="s">
        <v>462</v>
      </c>
      <c r="AR445">
        <v>25.59</v>
      </c>
      <c r="AV445" s="2" t="s">
        <v>461</v>
      </c>
      <c r="AW445">
        <v>1</v>
      </c>
      <c r="AY445">
        <v>1</v>
      </c>
    </row>
    <row r="446" spans="34:51" x14ac:dyDescent="0.3">
      <c r="AH446" s="2" t="s">
        <v>451</v>
      </c>
      <c r="AI446">
        <v>2</v>
      </c>
      <c r="AQ446" s="2" t="s">
        <v>463</v>
      </c>
      <c r="AR446">
        <v>157.36000000000001</v>
      </c>
      <c r="AV446" s="2" t="s">
        <v>462</v>
      </c>
      <c r="AX446">
        <v>1</v>
      </c>
      <c r="AY446">
        <v>1</v>
      </c>
    </row>
    <row r="447" spans="34:51" x14ac:dyDescent="0.3">
      <c r="AH447" s="2" t="s">
        <v>452</v>
      </c>
      <c r="AI447">
        <v>1</v>
      </c>
      <c r="AQ447" s="2" t="s">
        <v>464</v>
      </c>
      <c r="AR447">
        <v>167.26</v>
      </c>
      <c r="AV447" s="2" t="s">
        <v>463</v>
      </c>
      <c r="AW447">
        <v>1</v>
      </c>
      <c r="AY447">
        <v>1</v>
      </c>
    </row>
    <row r="448" spans="34:51" x14ac:dyDescent="0.3">
      <c r="AH448" s="2" t="s">
        <v>453</v>
      </c>
      <c r="AI448">
        <v>2</v>
      </c>
      <c r="AQ448" s="2" t="s">
        <v>465</v>
      </c>
      <c r="AR448">
        <v>51.53</v>
      </c>
      <c r="AV448" s="2" t="s">
        <v>464</v>
      </c>
      <c r="AX448">
        <v>1</v>
      </c>
      <c r="AY448">
        <v>1</v>
      </c>
    </row>
    <row r="449" spans="34:51" x14ac:dyDescent="0.3">
      <c r="AH449" s="2" t="s">
        <v>454</v>
      </c>
      <c r="AI449">
        <v>4</v>
      </c>
      <c r="AQ449" s="2" t="s">
        <v>466</v>
      </c>
      <c r="AR449">
        <v>0.21</v>
      </c>
      <c r="AV449" s="2" t="s">
        <v>465</v>
      </c>
      <c r="AX449">
        <v>1</v>
      </c>
      <c r="AY449">
        <v>1</v>
      </c>
    </row>
    <row r="450" spans="34:51" x14ac:dyDescent="0.3">
      <c r="AH450" s="2" t="s">
        <v>455</v>
      </c>
      <c r="AI450">
        <v>2</v>
      </c>
      <c r="AQ450" s="2" t="s">
        <v>467</v>
      </c>
      <c r="AR450">
        <v>47.44</v>
      </c>
      <c r="AV450" s="2" t="s">
        <v>466</v>
      </c>
      <c r="AX450">
        <v>1</v>
      </c>
      <c r="AY450">
        <v>1</v>
      </c>
    </row>
    <row r="451" spans="34:51" x14ac:dyDescent="0.3">
      <c r="AH451" s="2" t="s">
        <v>456</v>
      </c>
      <c r="AI451">
        <v>2</v>
      </c>
      <c r="AQ451" s="2" t="s">
        <v>468</v>
      </c>
      <c r="AR451">
        <v>520.44000000000005</v>
      </c>
      <c r="AV451" s="2" t="s">
        <v>467</v>
      </c>
      <c r="AX451">
        <v>1</v>
      </c>
      <c r="AY451">
        <v>1</v>
      </c>
    </row>
    <row r="452" spans="34:51" x14ac:dyDescent="0.3">
      <c r="AH452" s="2" t="s">
        <v>457</v>
      </c>
      <c r="AI452">
        <v>1</v>
      </c>
      <c r="AQ452" s="2" t="s">
        <v>469</v>
      </c>
      <c r="AR452">
        <v>57.66</v>
      </c>
      <c r="AV452" s="2" t="s">
        <v>468</v>
      </c>
      <c r="AX452">
        <v>1</v>
      </c>
      <c r="AY452">
        <v>1</v>
      </c>
    </row>
    <row r="453" spans="34:51" x14ac:dyDescent="0.3">
      <c r="AH453" s="2" t="s">
        <v>458</v>
      </c>
      <c r="AI453">
        <v>1</v>
      </c>
      <c r="AQ453" s="2" t="s">
        <v>470</v>
      </c>
      <c r="AR453">
        <v>168.22</v>
      </c>
      <c r="AV453" s="2" t="s">
        <v>469</v>
      </c>
      <c r="AX453">
        <v>1</v>
      </c>
      <c r="AY453">
        <v>1</v>
      </c>
    </row>
    <row r="454" spans="34:51" x14ac:dyDescent="0.3">
      <c r="AH454" s="2" t="s">
        <v>459</v>
      </c>
      <c r="AI454">
        <v>2</v>
      </c>
      <c r="AQ454" s="2" t="s">
        <v>471</v>
      </c>
      <c r="AR454">
        <v>196.74</v>
      </c>
      <c r="AV454" s="2" t="s">
        <v>470</v>
      </c>
      <c r="AX454">
        <v>1</v>
      </c>
      <c r="AY454">
        <v>1</v>
      </c>
    </row>
    <row r="455" spans="34:51" x14ac:dyDescent="0.3">
      <c r="AH455" s="2" t="s">
        <v>460</v>
      </c>
      <c r="AI455">
        <v>2</v>
      </c>
      <c r="AQ455" s="2" t="s">
        <v>472</v>
      </c>
      <c r="AR455">
        <v>747.59</v>
      </c>
      <c r="AV455" s="2" t="s">
        <v>471</v>
      </c>
      <c r="AW455">
        <v>1</v>
      </c>
      <c r="AY455">
        <v>1</v>
      </c>
    </row>
    <row r="456" spans="34:51" x14ac:dyDescent="0.3">
      <c r="AH456" s="2" t="s">
        <v>461</v>
      </c>
      <c r="AI456">
        <v>1</v>
      </c>
      <c r="AQ456" s="2" t="s">
        <v>473</v>
      </c>
      <c r="AR456">
        <v>803.4</v>
      </c>
      <c r="AV456" s="2" t="s">
        <v>472</v>
      </c>
      <c r="AX456">
        <v>1</v>
      </c>
      <c r="AY456">
        <v>1</v>
      </c>
    </row>
    <row r="457" spans="34:51" x14ac:dyDescent="0.3">
      <c r="AH457" s="2" t="s">
        <v>462</v>
      </c>
      <c r="AI457">
        <v>2</v>
      </c>
      <c r="AQ457" s="2" t="s">
        <v>474</v>
      </c>
      <c r="AR457">
        <v>124.99</v>
      </c>
      <c r="AV457" s="2" t="s">
        <v>473</v>
      </c>
      <c r="AX457">
        <v>1</v>
      </c>
      <c r="AY457">
        <v>1</v>
      </c>
    </row>
    <row r="458" spans="34:51" x14ac:dyDescent="0.3">
      <c r="AH458" s="2" t="s">
        <v>463</v>
      </c>
      <c r="AI458">
        <v>3</v>
      </c>
      <c r="AQ458" s="2" t="s">
        <v>475</v>
      </c>
      <c r="AR458">
        <v>184.93</v>
      </c>
      <c r="AV458" s="2" t="s">
        <v>474</v>
      </c>
      <c r="AX458">
        <v>1</v>
      </c>
      <c r="AY458">
        <v>1</v>
      </c>
    </row>
    <row r="459" spans="34:51" x14ac:dyDescent="0.3">
      <c r="AH459" s="2" t="s">
        <v>464</v>
      </c>
      <c r="AI459">
        <v>1</v>
      </c>
      <c r="AQ459" s="2" t="s">
        <v>476</v>
      </c>
      <c r="AR459">
        <v>83.69</v>
      </c>
      <c r="AV459" s="2" t="s">
        <v>475</v>
      </c>
      <c r="AX459">
        <v>1</v>
      </c>
      <c r="AY459">
        <v>1</v>
      </c>
    </row>
    <row r="460" spans="34:51" x14ac:dyDescent="0.3">
      <c r="AH460" s="2" t="s">
        <v>465</v>
      </c>
      <c r="AI460">
        <v>4</v>
      </c>
      <c r="AQ460" s="2" t="s">
        <v>477</v>
      </c>
      <c r="AR460">
        <v>173.14</v>
      </c>
      <c r="AV460" s="2" t="s">
        <v>476</v>
      </c>
      <c r="AX460">
        <v>1</v>
      </c>
      <c r="AY460">
        <v>1</v>
      </c>
    </row>
    <row r="461" spans="34:51" x14ac:dyDescent="0.3">
      <c r="AH461" s="2" t="s">
        <v>466</v>
      </c>
      <c r="AI461">
        <v>1</v>
      </c>
      <c r="AQ461" s="2" t="s">
        <v>478</v>
      </c>
      <c r="AR461">
        <v>196.74</v>
      </c>
      <c r="AV461" s="2" t="s">
        <v>477</v>
      </c>
      <c r="AX461">
        <v>1</v>
      </c>
      <c r="AY461">
        <v>1</v>
      </c>
    </row>
    <row r="462" spans="34:51" x14ac:dyDescent="0.3">
      <c r="AH462" s="2" t="s">
        <v>467</v>
      </c>
      <c r="AI462">
        <v>4</v>
      </c>
      <c r="AQ462" s="2" t="s">
        <v>479</v>
      </c>
      <c r="AR462">
        <v>304.98</v>
      </c>
      <c r="AV462" s="2" t="s">
        <v>478</v>
      </c>
      <c r="AX462">
        <v>1</v>
      </c>
      <c r="AY462">
        <v>1</v>
      </c>
    </row>
    <row r="463" spans="34:51" x14ac:dyDescent="0.3">
      <c r="AH463" s="2" t="s">
        <v>468</v>
      </c>
      <c r="AI463">
        <v>4</v>
      </c>
      <c r="AQ463" s="2" t="s">
        <v>480</v>
      </c>
      <c r="AR463">
        <v>547.92999999999995</v>
      </c>
      <c r="AV463" s="2" t="s">
        <v>479</v>
      </c>
      <c r="AX463">
        <v>1</v>
      </c>
      <c r="AY463">
        <v>1</v>
      </c>
    </row>
    <row r="464" spans="34:51" x14ac:dyDescent="0.3">
      <c r="AH464" s="2" t="s">
        <v>469</v>
      </c>
      <c r="AI464">
        <v>5</v>
      </c>
      <c r="AQ464" s="2" t="s">
        <v>481</v>
      </c>
      <c r="AR464">
        <v>223.13</v>
      </c>
      <c r="AV464" s="2" t="s">
        <v>480</v>
      </c>
      <c r="AX464">
        <v>1</v>
      </c>
      <c r="AY464">
        <v>1</v>
      </c>
    </row>
    <row r="465" spans="34:51" x14ac:dyDescent="0.3">
      <c r="AH465" s="2" t="s">
        <v>470</v>
      </c>
      <c r="AI465">
        <v>1</v>
      </c>
      <c r="AQ465" s="2" t="s">
        <v>482</v>
      </c>
      <c r="AR465">
        <v>163.30000000000001</v>
      </c>
      <c r="AV465" s="2" t="s">
        <v>481</v>
      </c>
      <c r="AW465">
        <v>1</v>
      </c>
      <c r="AY465">
        <v>1</v>
      </c>
    </row>
    <row r="466" spans="34:51" x14ac:dyDescent="0.3">
      <c r="AH466" s="2" t="s">
        <v>471</v>
      </c>
      <c r="AI466">
        <v>1</v>
      </c>
      <c r="AQ466" s="2" t="s">
        <v>483</v>
      </c>
      <c r="AR466">
        <v>10.88</v>
      </c>
      <c r="AV466" s="2" t="s">
        <v>482</v>
      </c>
      <c r="AW466">
        <v>1</v>
      </c>
      <c r="AY466">
        <v>1</v>
      </c>
    </row>
    <row r="467" spans="34:51" x14ac:dyDescent="0.3">
      <c r="AH467" s="2" t="s">
        <v>472</v>
      </c>
      <c r="AI467">
        <v>3</v>
      </c>
      <c r="AQ467" s="2" t="s">
        <v>484</v>
      </c>
      <c r="AR467">
        <v>6.88</v>
      </c>
      <c r="AV467" s="2" t="s">
        <v>483</v>
      </c>
      <c r="AX467">
        <v>1</v>
      </c>
      <c r="AY467">
        <v>1</v>
      </c>
    </row>
    <row r="468" spans="34:51" x14ac:dyDescent="0.3">
      <c r="AH468" s="2" t="s">
        <v>473</v>
      </c>
      <c r="AI468">
        <v>6</v>
      </c>
      <c r="AQ468" s="2" t="s">
        <v>485</v>
      </c>
      <c r="AR468">
        <v>20.329999999999998</v>
      </c>
      <c r="AV468" s="2" t="s">
        <v>484</v>
      </c>
      <c r="AX468">
        <v>1</v>
      </c>
      <c r="AY468">
        <v>1</v>
      </c>
    </row>
    <row r="469" spans="34:51" x14ac:dyDescent="0.3">
      <c r="AH469" s="2" t="s">
        <v>474</v>
      </c>
      <c r="AI469">
        <v>1</v>
      </c>
      <c r="AQ469" s="2" t="s">
        <v>486</v>
      </c>
      <c r="AR469">
        <v>7.87</v>
      </c>
      <c r="AV469" s="2" t="s">
        <v>485</v>
      </c>
      <c r="AX469">
        <v>1</v>
      </c>
      <c r="AY469">
        <v>1</v>
      </c>
    </row>
    <row r="470" spans="34:51" x14ac:dyDescent="0.3">
      <c r="AH470" s="2" t="s">
        <v>475</v>
      </c>
      <c r="AI470">
        <v>1</v>
      </c>
      <c r="AQ470" s="2" t="s">
        <v>487</v>
      </c>
      <c r="AR470">
        <v>177.13</v>
      </c>
      <c r="AV470" s="2" t="s">
        <v>486</v>
      </c>
      <c r="AX470">
        <v>1</v>
      </c>
      <c r="AY470">
        <v>1</v>
      </c>
    </row>
    <row r="471" spans="34:51" x14ac:dyDescent="0.3">
      <c r="AH471" s="2" t="s">
        <v>476</v>
      </c>
      <c r="AI471">
        <v>2</v>
      </c>
      <c r="AQ471" s="2" t="s">
        <v>488</v>
      </c>
      <c r="AR471">
        <v>5.01</v>
      </c>
      <c r="AV471" s="2" t="s">
        <v>487</v>
      </c>
      <c r="AX471">
        <v>1</v>
      </c>
      <c r="AY471">
        <v>1</v>
      </c>
    </row>
    <row r="472" spans="34:51" x14ac:dyDescent="0.3">
      <c r="AH472" s="2" t="s">
        <v>477</v>
      </c>
      <c r="AI472">
        <v>1</v>
      </c>
      <c r="AQ472" s="2" t="s">
        <v>489</v>
      </c>
      <c r="AR472">
        <v>12.77</v>
      </c>
      <c r="AV472" s="2" t="s">
        <v>488</v>
      </c>
      <c r="AX472">
        <v>1</v>
      </c>
      <c r="AY472">
        <v>1</v>
      </c>
    </row>
    <row r="473" spans="34:51" x14ac:dyDescent="0.3">
      <c r="AH473" s="2" t="s">
        <v>478</v>
      </c>
      <c r="AI473">
        <v>1</v>
      </c>
      <c r="AQ473" s="2" t="s">
        <v>490</v>
      </c>
      <c r="AR473">
        <v>7</v>
      </c>
      <c r="AV473" s="2" t="s">
        <v>489</v>
      </c>
      <c r="AX473">
        <v>1</v>
      </c>
      <c r="AY473">
        <v>1</v>
      </c>
    </row>
    <row r="474" spans="34:51" x14ac:dyDescent="0.3">
      <c r="AH474" s="2" t="s">
        <v>479</v>
      </c>
      <c r="AI474">
        <v>2</v>
      </c>
      <c r="AQ474" s="2" t="s">
        <v>491</v>
      </c>
      <c r="AR474">
        <v>43</v>
      </c>
      <c r="AV474" s="2" t="s">
        <v>490</v>
      </c>
      <c r="AX474">
        <v>1</v>
      </c>
      <c r="AY474">
        <v>1</v>
      </c>
    </row>
    <row r="475" spans="34:51" x14ac:dyDescent="0.3">
      <c r="AH475" s="2" t="s">
        <v>480</v>
      </c>
      <c r="AI475">
        <v>3</v>
      </c>
      <c r="AQ475" s="2" t="s">
        <v>492</v>
      </c>
      <c r="AR475">
        <v>23.59</v>
      </c>
      <c r="AV475" s="2" t="s">
        <v>491</v>
      </c>
      <c r="AW475">
        <v>1</v>
      </c>
      <c r="AY475">
        <v>1</v>
      </c>
    </row>
    <row r="476" spans="34:51" x14ac:dyDescent="0.3">
      <c r="AH476" s="2" t="s">
        <v>481</v>
      </c>
      <c r="AI476">
        <v>5</v>
      </c>
      <c r="AQ476" s="2" t="s">
        <v>493</v>
      </c>
      <c r="AR476">
        <v>40.42</v>
      </c>
      <c r="AV476" s="2" t="s">
        <v>492</v>
      </c>
      <c r="AX476">
        <v>1</v>
      </c>
      <c r="AY476">
        <v>1</v>
      </c>
    </row>
    <row r="477" spans="34:51" x14ac:dyDescent="0.3">
      <c r="AH477" s="2" t="s">
        <v>482</v>
      </c>
      <c r="AI477">
        <v>1</v>
      </c>
      <c r="AQ477" s="2" t="s">
        <v>494</v>
      </c>
      <c r="AR477">
        <v>33.94</v>
      </c>
      <c r="AV477" s="2" t="s">
        <v>493</v>
      </c>
      <c r="AX477">
        <v>1</v>
      </c>
      <c r="AY477">
        <v>1</v>
      </c>
    </row>
    <row r="478" spans="34:51" x14ac:dyDescent="0.3">
      <c r="AH478" s="2" t="s">
        <v>483</v>
      </c>
      <c r="AI478">
        <v>1</v>
      </c>
      <c r="AQ478" s="2" t="s">
        <v>495</v>
      </c>
      <c r="AR478">
        <v>48.42</v>
      </c>
      <c r="AV478" s="2" t="s">
        <v>494</v>
      </c>
      <c r="AX478">
        <v>1</v>
      </c>
      <c r="AY478">
        <v>1</v>
      </c>
    </row>
    <row r="479" spans="34:51" x14ac:dyDescent="0.3">
      <c r="AH479" s="2" t="s">
        <v>484</v>
      </c>
      <c r="AI479">
        <v>1</v>
      </c>
      <c r="AQ479" s="2" t="s">
        <v>496</v>
      </c>
      <c r="AR479">
        <v>32.11</v>
      </c>
      <c r="AV479" s="2" t="s">
        <v>495</v>
      </c>
      <c r="AX479">
        <v>1</v>
      </c>
      <c r="AY479">
        <v>1</v>
      </c>
    </row>
    <row r="480" spans="34:51" x14ac:dyDescent="0.3">
      <c r="AH480" s="2" t="s">
        <v>485</v>
      </c>
      <c r="AI480">
        <v>2</v>
      </c>
      <c r="AQ480" s="2" t="s">
        <v>497</v>
      </c>
      <c r="AR480">
        <v>62.96</v>
      </c>
      <c r="AV480" s="2" t="s">
        <v>496</v>
      </c>
      <c r="AX480">
        <v>1</v>
      </c>
      <c r="AY480">
        <v>1</v>
      </c>
    </row>
    <row r="481" spans="34:51" x14ac:dyDescent="0.3">
      <c r="AH481" s="2" t="s">
        <v>486</v>
      </c>
      <c r="AI481">
        <v>1</v>
      </c>
      <c r="AQ481" s="2" t="s">
        <v>498</v>
      </c>
      <c r="AR481">
        <v>21.67</v>
      </c>
      <c r="AV481" s="2" t="s">
        <v>497</v>
      </c>
      <c r="AX481">
        <v>1</v>
      </c>
      <c r="AY481">
        <v>1</v>
      </c>
    </row>
    <row r="482" spans="34:51" x14ac:dyDescent="0.3">
      <c r="AH482" s="2" t="s">
        <v>487</v>
      </c>
      <c r="AI482">
        <v>2</v>
      </c>
      <c r="AQ482" s="2" t="s">
        <v>499</v>
      </c>
      <c r="AR482">
        <v>30.07</v>
      </c>
      <c r="AV482" s="2" t="s">
        <v>498</v>
      </c>
      <c r="AX482">
        <v>1</v>
      </c>
      <c r="AY482">
        <v>1</v>
      </c>
    </row>
    <row r="483" spans="34:51" x14ac:dyDescent="0.3">
      <c r="AH483" s="2" t="s">
        <v>488</v>
      </c>
      <c r="AI483">
        <v>1</v>
      </c>
      <c r="AQ483" s="2" t="s">
        <v>500</v>
      </c>
      <c r="AR483">
        <v>40.01</v>
      </c>
      <c r="AV483" s="2" t="s">
        <v>499</v>
      </c>
      <c r="AX483">
        <v>1</v>
      </c>
      <c r="AY483">
        <v>1</v>
      </c>
    </row>
    <row r="484" spans="34:51" x14ac:dyDescent="0.3">
      <c r="AH484" s="2" t="s">
        <v>489</v>
      </c>
      <c r="AI484">
        <v>1</v>
      </c>
      <c r="AQ484" s="2" t="s">
        <v>501</v>
      </c>
      <c r="AR484">
        <v>195.86</v>
      </c>
      <c r="AV484" s="2" t="s">
        <v>500</v>
      </c>
      <c r="AX484">
        <v>1</v>
      </c>
      <c r="AY484">
        <v>1</v>
      </c>
    </row>
    <row r="485" spans="34:51" x14ac:dyDescent="0.3">
      <c r="AH485" s="2" t="s">
        <v>490</v>
      </c>
      <c r="AI485">
        <v>1</v>
      </c>
      <c r="AQ485" s="2" t="s">
        <v>502</v>
      </c>
      <c r="AR485">
        <v>53.42</v>
      </c>
      <c r="AV485" s="2" t="s">
        <v>501</v>
      </c>
      <c r="AX485">
        <v>1</v>
      </c>
      <c r="AY485">
        <v>1</v>
      </c>
    </row>
    <row r="486" spans="34:51" x14ac:dyDescent="0.3">
      <c r="AH486" s="2" t="s">
        <v>491</v>
      </c>
      <c r="AI486">
        <v>3</v>
      </c>
      <c r="AQ486" s="2" t="s">
        <v>503</v>
      </c>
      <c r="AR486">
        <v>9</v>
      </c>
      <c r="AV486" s="2" t="s">
        <v>502</v>
      </c>
      <c r="AX486">
        <v>1</v>
      </c>
      <c r="AY486">
        <v>1</v>
      </c>
    </row>
    <row r="487" spans="34:51" x14ac:dyDescent="0.3">
      <c r="AH487" s="2" t="s">
        <v>492</v>
      </c>
      <c r="AI487">
        <v>2</v>
      </c>
      <c r="AQ487" s="2" t="s">
        <v>504</v>
      </c>
      <c r="AR487">
        <v>7.07</v>
      </c>
      <c r="AV487" s="2" t="s">
        <v>503</v>
      </c>
      <c r="AX487">
        <v>1</v>
      </c>
      <c r="AY487">
        <v>1</v>
      </c>
    </row>
    <row r="488" spans="34:51" x14ac:dyDescent="0.3">
      <c r="AH488" s="2" t="s">
        <v>493</v>
      </c>
      <c r="AI488">
        <v>3</v>
      </c>
      <c r="AQ488" s="2" t="s">
        <v>505</v>
      </c>
      <c r="AR488">
        <v>322.76</v>
      </c>
      <c r="AV488" s="2" t="s">
        <v>504</v>
      </c>
      <c r="AX488">
        <v>1</v>
      </c>
      <c r="AY488">
        <v>1</v>
      </c>
    </row>
    <row r="489" spans="34:51" x14ac:dyDescent="0.3">
      <c r="AH489" s="2" t="s">
        <v>494</v>
      </c>
      <c r="AI489">
        <v>3</v>
      </c>
      <c r="AQ489" s="2" t="s">
        <v>506</v>
      </c>
      <c r="AR489">
        <v>210.97</v>
      </c>
      <c r="AV489" s="2" t="s">
        <v>505</v>
      </c>
      <c r="AW489">
        <v>1</v>
      </c>
      <c r="AY489">
        <v>1</v>
      </c>
    </row>
    <row r="490" spans="34:51" x14ac:dyDescent="0.3">
      <c r="AH490" s="2" t="s">
        <v>495</v>
      </c>
      <c r="AI490">
        <v>4</v>
      </c>
      <c r="AQ490" s="2" t="s">
        <v>507</v>
      </c>
      <c r="AR490">
        <v>19.670000000000002</v>
      </c>
      <c r="AV490" s="2" t="s">
        <v>506</v>
      </c>
      <c r="AW490">
        <v>1</v>
      </c>
      <c r="AY490">
        <v>1</v>
      </c>
    </row>
    <row r="491" spans="34:51" x14ac:dyDescent="0.3">
      <c r="AH491" s="2" t="s">
        <v>496</v>
      </c>
      <c r="AI491">
        <v>5</v>
      </c>
      <c r="AQ491" s="2" t="s">
        <v>508</v>
      </c>
      <c r="AR491">
        <v>19.71</v>
      </c>
      <c r="AV491" s="2" t="s">
        <v>507</v>
      </c>
      <c r="AW491">
        <v>1</v>
      </c>
      <c r="AY491">
        <v>1</v>
      </c>
    </row>
    <row r="492" spans="34:51" x14ac:dyDescent="0.3">
      <c r="AH492" s="2" t="s">
        <v>497</v>
      </c>
      <c r="AI492">
        <v>5</v>
      </c>
      <c r="AQ492" s="2" t="s">
        <v>509</v>
      </c>
      <c r="AR492">
        <v>31.45</v>
      </c>
      <c r="AV492" s="2" t="s">
        <v>508</v>
      </c>
      <c r="AW492">
        <v>1</v>
      </c>
      <c r="AY492">
        <v>1</v>
      </c>
    </row>
    <row r="493" spans="34:51" x14ac:dyDescent="0.3">
      <c r="AH493" s="2" t="s">
        <v>498</v>
      </c>
      <c r="AI493">
        <v>2</v>
      </c>
      <c r="AQ493" s="2" t="s">
        <v>510</v>
      </c>
      <c r="AR493">
        <v>115.1</v>
      </c>
      <c r="AV493" s="2" t="s">
        <v>509</v>
      </c>
      <c r="AX493">
        <v>1</v>
      </c>
      <c r="AY493">
        <v>1</v>
      </c>
    </row>
    <row r="494" spans="34:51" x14ac:dyDescent="0.3">
      <c r="AH494" s="2" t="s">
        <v>499</v>
      </c>
      <c r="AI494">
        <v>4</v>
      </c>
      <c r="AQ494" s="2" t="s">
        <v>511</v>
      </c>
      <c r="AR494">
        <v>341.41</v>
      </c>
      <c r="AV494" s="2" t="s">
        <v>510</v>
      </c>
      <c r="AX494">
        <v>1</v>
      </c>
      <c r="AY494">
        <v>1</v>
      </c>
    </row>
    <row r="495" spans="34:51" x14ac:dyDescent="0.3">
      <c r="AH495" s="2" t="s">
        <v>500</v>
      </c>
      <c r="AI495">
        <v>4</v>
      </c>
      <c r="AQ495" s="2" t="s">
        <v>512</v>
      </c>
      <c r="AR495">
        <v>63.05</v>
      </c>
      <c r="AV495" s="2" t="s">
        <v>511</v>
      </c>
      <c r="AX495">
        <v>1</v>
      </c>
      <c r="AY495">
        <v>1</v>
      </c>
    </row>
    <row r="496" spans="34:51" x14ac:dyDescent="0.3">
      <c r="AH496" s="2" t="s">
        <v>501</v>
      </c>
      <c r="AI496">
        <v>3</v>
      </c>
      <c r="AQ496" s="2" t="s">
        <v>513</v>
      </c>
      <c r="AR496">
        <v>7.01</v>
      </c>
      <c r="AV496" s="2" t="s">
        <v>512</v>
      </c>
      <c r="AW496">
        <v>1</v>
      </c>
      <c r="AY496">
        <v>1</v>
      </c>
    </row>
    <row r="497" spans="34:51" x14ac:dyDescent="0.3">
      <c r="AH497" s="2" t="s">
        <v>502</v>
      </c>
      <c r="AI497">
        <v>6</v>
      </c>
      <c r="AQ497" s="2" t="s">
        <v>514</v>
      </c>
      <c r="AR497">
        <v>42.78</v>
      </c>
      <c r="AV497" s="2" t="s">
        <v>513</v>
      </c>
      <c r="AX497">
        <v>1</v>
      </c>
      <c r="AY497">
        <v>1</v>
      </c>
    </row>
    <row r="498" spans="34:51" x14ac:dyDescent="0.3">
      <c r="AH498" s="2" t="s">
        <v>503</v>
      </c>
      <c r="AI498">
        <v>1</v>
      </c>
      <c r="AQ498" s="2" t="s">
        <v>515</v>
      </c>
      <c r="AR498">
        <v>42</v>
      </c>
      <c r="AV498" s="2" t="s">
        <v>514</v>
      </c>
      <c r="AX498">
        <v>1</v>
      </c>
      <c r="AY498">
        <v>1</v>
      </c>
    </row>
    <row r="499" spans="34:51" x14ac:dyDescent="0.3">
      <c r="AH499" s="2" t="s">
        <v>504</v>
      </c>
      <c r="AI499">
        <v>1</v>
      </c>
      <c r="AQ499" s="2" t="s">
        <v>516</v>
      </c>
      <c r="AR499">
        <v>6.99</v>
      </c>
      <c r="AV499" s="2" t="s">
        <v>515</v>
      </c>
      <c r="AX499">
        <v>1</v>
      </c>
      <c r="AY499">
        <v>1</v>
      </c>
    </row>
    <row r="500" spans="34:51" x14ac:dyDescent="0.3">
      <c r="AH500" s="2" t="s">
        <v>505</v>
      </c>
      <c r="AI500">
        <v>2</v>
      </c>
      <c r="AQ500" s="2" t="s">
        <v>517</v>
      </c>
      <c r="AR500">
        <v>213.46</v>
      </c>
      <c r="AV500" s="2" t="s">
        <v>516</v>
      </c>
      <c r="AX500">
        <v>1</v>
      </c>
      <c r="AY500">
        <v>1</v>
      </c>
    </row>
    <row r="501" spans="34:51" x14ac:dyDescent="0.3">
      <c r="AH501" s="2" t="s">
        <v>506</v>
      </c>
      <c r="AI501">
        <v>5</v>
      </c>
      <c r="AQ501" s="2" t="s">
        <v>518</v>
      </c>
      <c r="AR501">
        <v>33.950000000000003</v>
      </c>
      <c r="AV501" s="2" t="s">
        <v>517</v>
      </c>
      <c r="AX501">
        <v>1</v>
      </c>
      <c r="AY501">
        <v>1</v>
      </c>
    </row>
    <row r="502" spans="34:51" x14ac:dyDescent="0.3">
      <c r="AH502" s="2" t="s">
        <v>507</v>
      </c>
      <c r="AI502">
        <v>2</v>
      </c>
      <c r="AQ502" s="2" t="s">
        <v>519</v>
      </c>
      <c r="AR502">
        <v>53.03</v>
      </c>
      <c r="AV502" s="2" t="s">
        <v>518</v>
      </c>
      <c r="AX502">
        <v>1</v>
      </c>
      <c r="AY502">
        <v>1</v>
      </c>
    </row>
    <row r="503" spans="34:51" x14ac:dyDescent="0.3">
      <c r="AH503" s="2" t="s">
        <v>508</v>
      </c>
      <c r="AI503">
        <v>2</v>
      </c>
      <c r="AQ503" s="2" t="s">
        <v>520</v>
      </c>
      <c r="AR503">
        <v>161.30000000000001</v>
      </c>
      <c r="AV503" s="2" t="s">
        <v>519</v>
      </c>
      <c r="AX503">
        <v>1</v>
      </c>
      <c r="AY503">
        <v>1</v>
      </c>
    </row>
    <row r="504" spans="34:51" x14ac:dyDescent="0.3">
      <c r="AH504" s="2" t="s">
        <v>509</v>
      </c>
      <c r="AI504">
        <v>2</v>
      </c>
      <c r="AQ504" s="2" t="s">
        <v>521</v>
      </c>
      <c r="AR504">
        <v>6.95</v>
      </c>
      <c r="AV504" s="2" t="s">
        <v>520</v>
      </c>
      <c r="AX504">
        <v>1</v>
      </c>
      <c r="AY504">
        <v>1</v>
      </c>
    </row>
    <row r="505" spans="34:51" x14ac:dyDescent="0.3">
      <c r="AH505" s="2" t="s">
        <v>510</v>
      </c>
      <c r="AI505">
        <v>1</v>
      </c>
      <c r="AQ505" s="2" t="s">
        <v>522</v>
      </c>
      <c r="AR505">
        <v>21.2</v>
      </c>
      <c r="AV505" s="2" t="s">
        <v>521</v>
      </c>
      <c r="AX505">
        <v>1</v>
      </c>
      <c r="AY505">
        <v>1</v>
      </c>
    </row>
    <row r="506" spans="34:51" x14ac:dyDescent="0.3">
      <c r="AH506" s="2" t="s">
        <v>511</v>
      </c>
      <c r="AI506">
        <v>3</v>
      </c>
      <c r="AQ506" s="2" t="s">
        <v>523</v>
      </c>
      <c r="AR506">
        <v>21.15</v>
      </c>
      <c r="AV506" s="2" t="s">
        <v>522</v>
      </c>
      <c r="AX506">
        <v>1</v>
      </c>
      <c r="AY506">
        <v>1</v>
      </c>
    </row>
    <row r="507" spans="34:51" x14ac:dyDescent="0.3">
      <c r="AH507" s="2" t="s">
        <v>512</v>
      </c>
      <c r="AI507">
        <v>5</v>
      </c>
      <c r="AQ507" s="2" t="s">
        <v>524</v>
      </c>
      <c r="AR507">
        <v>196.75</v>
      </c>
      <c r="AV507" s="2" t="s">
        <v>523</v>
      </c>
      <c r="AX507">
        <v>1</v>
      </c>
      <c r="AY507">
        <v>1</v>
      </c>
    </row>
    <row r="508" spans="34:51" x14ac:dyDescent="0.3">
      <c r="AH508" s="2" t="s">
        <v>513</v>
      </c>
      <c r="AI508">
        <v>1</v>
      </c>
      <c r="AQ508" s="2" t="s">
        <v>525</v>
      </c>
      <c r="AR508">
        <v>349.19</v>
      </c>
      <c r="AV508" s="2" t="s">
        <v>524</v>
      </c>
      <c r="AX508">
        <v>1</v>
      </c>
      <c r="AY508">
        <v>1</v>
      </c>
    </row>
    <row r="509" spans="34:51" x14ac:dyDescent="0.3">
      <c r="AH509" s="2" t="s">
        <v>514</v>
      </c>
      <c r="AI509">
        <v>4</v>
      </c>
      <c r="AQ509" s="2" t="s">
        <v>526</v>
      </c>
      <c r="AR509">
        <v>185.92</v>
      </c>
      <c r="AV509" s="2" t="s">
        <v>525</v>
      </c>
      <c r="AX509">
        <v>1</v>
      </c>
      <c r="AY509">
        <v>1</v>
      </c>
    </row>
    <row r="510" spans="34:51" x14ac:dyDescent="0.3">
      <c r="AH510" s="2" t="s">
        <v>515</v>
      </c>
      <c r="AI510">
        <v>4</v>
      </c>
      <c r="AQ510" s="2" t="s">
        <v>527</v>
      </c>
      <c r="AR510">
        <v>163.22999999999999</v>
      </c>
      <c r="AV510" s="2" t="s">
        <v>526</v>
      </c>
      <c r="AX510">
        <v>1</v>
      </c>
      <c r="AY510">
        <v>1</v>
      </c>
    </row>
    <row r="511" spans="34:51" x14ac:dyDescent="0.3">
      <c r="AH511" s="2" t="s">
        <v>516</v>
      </c>
      <c r="AI511">
        <v>1</v>
      </c>
      <c r="AQ511" s="2" t="s">
        <v>528</v>
      </c>
      <c r="AR511">
        <v>244.04</v>
      </c>
      <c r="AV511" s="2" t="s">
        <v>527</v>
      </c>
      <c r="AX511">
        <v>1</v>
      </c>
      <c r="AY511">
        <v>1</v>
      </c>
    </row>
    <row r="512" spans="34:51" x14ac:dyDescent="0.3">
      <c r="AH512" s="2" t="s">
        <v>517</v>
      </c>
      <c r="AI512">
        <v>2</v>
      </c>
      <c r="AQ512" s="2" t="s">
        <v>529</v>
      </c>
      <c r="AR512">
        <v>7.93</v>
      </c>
      <c r="AV512" s="2" t="s">
        <v>528</v>
      </c>
      <c r="AX512">
        <v>1</v>
      </c>
      <c r="AY512">
        <v>1</v>
      </c>
    </row>
    <row r="513" spans="34:51" x14ac:dyDescent="0.3">
      <c r="AH513" s="2" t="s">
        <v>518</v>
      </c>
      <c r="AI513">
        <v>4</v>
      </c>
      <c r="AQ513" s="2" t="s">
        <v>530</v>
      </c>
      <c r="AR513">
        <v>7.91</v>
      </c>
      <c r="AV513" s="2" t="s">
        <v>529</v>
      </c>
      <c r="AX513">
        <v>1</v>
      </c>
      <c r="AY513">
        <v>1</v>
      </c>
    </row>
    <row r="514" spans="34:51" x14ac:dyDescent="0.3">
      <c r="AH514" s="2" t="s">
        <v>519</v>
      </c>
      <c r="AI514">
        <v>4</v>
      </c>
      <c r="AQ514" s="2" t="s">
        <v>531</v>
      </c>
      <c r="AR514">
        <v>188.8</v>
      </c>
      <c r="AV514" s="2" t="s">
        <v>530</v>
      </c>
      <c r="AX514">
        <v>1</v>
      </c>
      <c r="AY514">
        <v>1</v>
      </c>
    </row>
    <row r="515" spans="34:51" x14ac:dyDescent="0.3">
      <c r="AH515" s="2" t="s">
        <v>520</v>
      </c>
      <c r="AI515">
        <v>2</v>
      </c>
      <c r="AQ515" s="2" t="s">
        <v>532</v>
      </c>
      <c r="AR515">
        <v>49.91</v>
      </c>
      <c r="AV515" s="2" t="s">
        <v>531</v>
      </c>
      <c r="AW515">
        <v>1</v>
      </c>
      <c r="AY515">
        <v>1</v>
      </c>
    </row>
    <row r="516" spans="34:51" x14ac:dyDescent="0.3">
      <c r="AH516" s="2" t="s">
        <v>521</v>
      </c>
      <c r="AI516">
        <v>1</v>
      </c>
      <c r="AQ516" s="2" t="s">
        <v>533</v>
      </c>
      <c r="AR516">
        <v>9.99</v>
      </c>
      <c r="AV516" s="2" t="s">
        <v>532</v>
      </c>
      <c r="AX516">
        <v>1</v>
      </c>
      <c r="AY516">
        <v>1</v>
      </c>
    </row>
    <row r="517" spans="34:51" x14ac:dyDescent="0.3">
      <c r="AH517" s="2" t="s">
        <v>522</v>
      </c>
      <c r="AI517">
        <v>3</v>
      </c>
      <c r="AQ517" s="2" t="s">
        <v>534</v>
      </c>
      <c r="AR517">
        <v>27.64</v>
      </c>
      <c r="AV517" s="2" t="s">
        <v>533</v>
      </c>
      <c r="AX517">
        <v>1</v>
      </c>
      <c r="AY517">
        <v>1</v>
      </c>
    </row>
    <row r="518" spans="34:51" x14ac:dyDescent="0.3">
      <c r="AH518" s="2" t="s">
        <v>523</v>
      </c>
      <c r="AI518">
        <v>4</v>
      </c>
      <c r="AQ518" s="2" t="s">
        <v>535</v>
      </c>
      <c r="AR518">
        <v>219.25</v>
      </c>
      <c r="AV518" s="2" t="s">
        <v>534</v>
      </c>
      <c r="AX518">
        <v>1</v>
      </c>
      <c r="AY518">
        <v>1</v>
      </c>
    </row>
    <row r="519" spans="34:51" x14ac:dyDescent="0.3">
      <c r="AH519" s="2" t="s">
        <v>524</v>
      </c>
      <c r="AI519">
        <v>1</v>
      </c>
      <c r="AQ519" s="2" t="s">
        <v>536</v>
      </c>
      <c r="AR519">
        <v>2.95</v>
      </c>
      <c r="AV519" s="2" t="s">
        <v>535</v>
      </c>
      <c r="AX519">
        <v>1</v>
      </c>
      <c r="AY519">
        <v>1</v>
      </c>
    </row>
    <row r="520" spans="34:51" x14ac:dyDescent="0.3">
      <c r="AH520" s="2" t="s">
        <v>525</v>
      </c>
      <c r="AI520">
        <v>2</v>
      </c>
      <c r="AQ520" s="2" t="s">
        <v>537</v>
      </c>
      <c r="AR520">
        <v>20.74</v>
      </c>
      <c r="AV520" s="2" t="s">
        <v>536</v>
      </c>
      <c r="AW520">
        <v>1</v>
      </c>
      <c r="AY520">
        <v>1</v>
      </c>
    </row>
    <row r="521" spans="34:51" x14ac:dyDescent="0.3">
      <c r="AH521" s="2" t="s">
        <v>526</v>
      </c>
      <c r="AI521">
        <v>1</v>
      </c>
      <c r="AQ521" s="2" t="s">
        <v>538</v>
      </c>
      <c r="AR521">
        <v>381.66</v>
      </c>
      <c r="AV521" s="2" t="s">
        <v>537</v>
      </c>
      <c r="AX521">
        <v>1</v>
      </c>
      <c r="AY521">
        <v>1</v>
      </c>
    </row>
    <row r="522" spans="34:51" x14ac:dyDescent="0.3">
      <c r="AH522" s="2" t="s">
        <v>527</v>
      </c>
      <c r="AI522">
        <v>1</v>
      </c>
      <c r="AQ522" s="2" t="s">
        <v>539</v>
      </c>
      <c r="AR522">
        <v>19.239999999999998</v>
      </c>
      <c r="AV522" s="2" t="s">
        <v>538</v>
      </c>
      <c r="AX522">
        <v>1</v>
      </c>
      <c r="AY522">
        <v>1</v>
      </c>
    </row>
    <row r="523" spans="34:51" x14ac:dyDescent="0.3">
      <c r="AH523" s="2" t="s">
        <v>528</v>
      </c>
      <c r="AI523">
        <v>2</v>
      </c>
      <c r="AQ523" s="2" t="s">
        <v>540</v>
      </c>
      <c r="AR523">
        <v>678.65</v>
      </c>
      <c r="AV523" s="2" t="s">
        <v>539</v>
      </c>
      <c r="AX523">
        <v>1</v>
      </c>
      <c r="AY523">
        <v>1</v>
      </c>
    </row>
    <row r="524" spans="34:51" x14ac:dyDescent="0.3">
      <c r="AH524" s="2" t="s">
        <v>529</v>
      </c>
      <c r="AI524">
        <v>1</v>
      </c>
      <c r="AQ524" s="2" t="s">
        <v>541</v>
      </c>
      <c r="AR524">
        <v>2</v>
      </c>
      <c r="AV524" s="2" t="s">
        <v>540</v>
      </c>
      <c r="AX524">
        <v>1</v>
      </c>
      <c r="AY524">
        <v>1</v>
      </c>
    </row>
    <row r="525" spans="34:51" x14ac:dyDescent="0.3">
      <c r="AH525" s="2" t="s">
        <v>530</v>
      </c>
      <c r="AI525">
        <v>1</v>
      </c>
      <c r="AQ525" s="2" t="s">
        <v>542</v>
      </c>
      <c r="AR525">
        <v>371.24</v>
      </c>
      <c r="AV525" s="2" t="s">
        <v>541</v>
      </c>
      <c r="AX525">
        <v>1</v>
      </c>
      <c r="AY525">
        <v>1</v>
      </c>
    </row>
    <row r="526" spans="34:51" x14ac:dyDescent="0.3">
      <c r="AH526" s="2" t="s">
        <v>531</v>
      </c>
      <c r="AI526">
        <v>2</v>
      </c>
      <c r="AQ526" s="2" t="s">
        <v>543</v>
      </c>
      <c r="AR526">
        <v>199.63</v>
      </c>
      <c r="AV526" s="2" t="s">
        <v>542</v>
      </c>
      <c r="AX526">
        <v>1</v>
      </c>
      <c r="AY526">
        <v>1</v>
      </c>
    </row>
    <row r="527" spans="34:51" x14ac:dyDescent="0.3">
      <c r="AH527" s="2" t="s">
        <v>532</v>
      </c>
      <c r="AI527">
        <v>3</v>
      </c>
      <c r="AQ527" s="2" t="s">
        <v>544</v>
      </c>
      <c r="AR527">
        <v>31.08</v>
      </c>
      <c r="AV527" s="2" t="s">
        <v>543</v>
      </c>
      <c r="AX527">
        <v>1</v>
      </c>
      <c r="AY527">
        <v>1</v>
      </c>
    </row>
    <row r="528" spans="34:51" x14ac:dyDescent="0.3">
      <c r="AH528" s="2" t="s">
        <v>533</v>
      </c>
      <c r="AI528">
        <v>1</v>
      </c>
      <c r="AQ528" s="2" t="s">
        <v>545</v>
      </c>
      <c r="AR528">
        <v>1.98</v>
      </c>
      <c r="AV528" s="2" t="s">
        <v>544</v>
      </c>
      <c r="AX528">
        <v>1</v>
      </c>
      <c r="AY528">
        <v>1</v>
      </c>
    </row>
    <row r="529" spans="34:51" x14ac:dyDescent="0.3">
      <c r="AH529" s="2" t="s">
        <v>534</v>
      </c>
      <c r="AI529">
        <v>2</v>
      </c>
      <c r="AQ529" s="2" t="s">
        <v>546</v>
      </c>
      <c r="AR529">
        <v>381.66</v>
      </c>
      <c r="AV529" s="2" t="s">
        <v>545</v>
      </c>
      <c r="AX529">
        <v>1</v>
      </c>
      <c r="AY529">
        <v>1</v>
      </c>
    </row>
    <row r="530" spans="34:51" x14ac:dyDescent="0.3">
      <c r="AH530" s="2" t="s">
        <v>535</v>
      </c>
      <c r="AI530">
        <v>2</v>
      </c>
      <c r="AQ530" s="2" t="s">
        <v>547</v>
      </c>
      <c r="AR530">
        <v>30.53</v>
      </c>
      <c r="AV530" s="2" t="s">
        <v>546</v>
      </c>
      <c r="AX530">
        <v>1</v>
      </c>
      <c r="AY530">
        <v>1</v>
      </c>
    </row>
    <row r="531" spans="34:51" x14ac:dyDescent="0.3">
      <c r="AH531" s="2" t="s">
        <v>536</v>
      </c>
      <c r="AI531">
        <v>1</v>
      </c>
      <c r="AQ531" s="2" t="s">
        <v>548</v>
      </c>
      <c r="AR531">
        <v>555.77</v>
      </c>
      <c r="AV531" s="2" t="s">
        <v>547</v>
      </c>
      <c r="AX531">
        <v>1</v>
      </c>
      <c r="AY531">
        <v>1</v>
      </c>
    </row>
    <row r="532" spans="34:51" x14ac:dyDescent="0.3">
      <c r="AH532" s="2" t="s">
        <v>537</v>
      </c>
      <c r="AI532">
        <v>3</v>
      </c>
      <c r="AQ532" s="2" t="s">
        <v>549</v>
      </c>
      <c r="AR532">
        <v>23.77</v>
      </c>
      <c r="AV532" s="2" t="s">
        <v>548</v>
      </c>
      <c r="AX532">
        <v>1</v>
      </c>
      <c r="AY532">
        <v>1</v>
      </c>
    </row>
    <row r="533" spans="34:51" x14ac:dyDescent="0.3">
      <c r="AH533" s="2" t="s">
        <v>538</v>
      </c>
      <c r="AI533">
        <v>2</v>
      </c>
      <c r="AQ533" s="2" t="s">
        <v>550</v>
      </c>
      <c r="AR533">
        <v>252.41</v>
      </c>
      <c r="AV533" s="2" t="s">
        <v>549</v>
      </c>
      <c r="AX533">
        <v>1</v>
      </c>
      <c r="AY533">
        <v>1</v>
      </c>
    </row>
    <row r="534" spans="34:51" x14ac:dyDescent="0.3">
      <c r="AH534" s="2" t="s">
        <v>539</v>
      </c>
      <c r="AI534">
        <v>3</v>
      </c>
      <c r="AQ534" s="2" t="s">
        <v>551</v>
      </c>
      <c r="AR534">
        <v>0.21</v>
      </c>
      <c r="AV534" s="2" t="s">
        <v>550</v>
      </c>
      <c r="AX534">
        <v>1</v>
      </c>
      <c r="AY534">
        <v>1</v>
      </c>
    </row>
    <row r="535" spans="34:51" x14ac:dyDescent="0.3">
      <c r="AH535" s="2" t="s">
        <v>540</v>
      </c>
      <c r="AI535">
        <v>2</v>
      </c>
      <c r="AQ535" s="2" t="s">
        <v>552</v>
      </c>
      <c r="AR535">
        <v>80.680000000000007</v>
      </c>
      <c r="AV535" s="2" t="s">
        <v>551</v>
      </c>
      <c r="AX535">
        <v>1</v>
      </c>
      <c r="AY535">
        <v>1</v>
      </c>
    </row>
    <row r="536" spans="34:51" x14ac:dyDescent="0.3">
      <c r="AH536" s="2" t="s">
        <v>541</v>
      </c>
      <c r="AI536">
        <v>1</v>
      </c>
      <c r="AQ536" s="2" t="s">
        <v>553</v>
      </c>
      <c r="AR536">
        <v>49.27</v>
      </c>
      <c r="AV536" s="2" t="s">
        <v>552</v>
      </c>
      <c r="AX536">
        <v>1</v>
      </c>
      <c r="AY536">
        <v>1</v>
      </c>
    </row>
    <row r="537" spans="34:51" x14ac:dyDescent="0.3">
      <c r="AH537" s="2" t="s">
        <v>542</v>
      </c>
      <c r="AI537">
        <v>4</v>
      </c>
      <c r="AQ537" s="2" t="s">
        <v>554</v>
      </c>
      <c r="AR537">
        <v>11.84</v>
      </c>
      <c r="AV537" s="2" t="s">
        <v>553</v>
      </c>
      <c r="AX537">
        <v>1</v>
      </c>
      <c r="AY537">
        <v>1</v>
      </c>
    </row>
    <row r="538" spans="34:51" x14ac:dyDescent="0.3">
      <c r="AH538" s="2" t="s">
        <v>543</v>
      </c>
      <c r="AI538">
        <v>2</v>
      </c>
      <c r="AQ538" s="2" t="s">
        <v>555</v>
      </c>
      <c r="AR538">
        <v>145.66</v>
      </c>
      <c r="AV538" s="2" t="s">
        <v>554</v>
      </c>
      <c r="AX538">
        <v>1</v>
      </c>
      <c r="AY538">
        <v>1</v>
      </c>
    </row>
    <row r="539" spans="34:51" x14ac:dyDescent="0.3">
      <c r="AH539" s="2" t="s">
        <v>544</v>
      </c>
      <c r="AI539">
        <v>4</v>
      </c>
      <c r="AQ539" s="2" t="s">
        <v>556</v>
      </c>
      <c r="AR539">
        <v>2.13</v>
      </c>
      <c r="AV539" s="2" t="s">
        <v>555</v>
      </c>
      <c r="AX539">
        <v>1</v>
      </c>
      <c r="AY539">
        <v>1</v>
      </c>
    </row>
    <row r="540" spans="34:51" x14ac:dyDescent="0.3">
      <c r="AH540" s="2" t="s">
        <v>545</v>
      </c>
      <c r="AI540">
        <v>2</v>
      </c>
      <c r="AQ540" s="2" t="s">
        <v>557</v>
      </c>
      <c r="AR540">
        <v>216.38</v>
      </c>
      <c r="AV540" s="2" t="s">
        <v>556</v>
      </c>
      <c r="AX540">
        <v>1</v>
      </c>
      <c r="AY540">
        <v>1</v>
      </c>
    </row>
    <row r="541" spans="34:51" x14ac:dyDescent="0.3">
      <c r="AH541" s="2" t="s">
        <v>546</v>
      </c>
      <c r="AI541">
        <v>2</v>
      </c>
      <c r="AQ541" s="2" t="s">
        <v>558</v>
      </c>
      <c r="AR541">
        <v>333.64</v>
      </c>
      <c r="AV541" s="2" t="s">
        <v>557</v>
      </c>
      <c r="AX541">
        <v>1</v>
      </c>
      <c r="AY541">
        <v>1</v>
      </c>
    </row>
    <row r="542" spans="34:51" x14ac:dyDescent="0.3">
      <c r="AH542" s="2" t="s">
        <v>547</v>
      </c>
      <c r="AI542">
        <v>3</v>
      </c>
      <c r="AQ542" s="2" t="s">
        <v>559</v>
      </c>
      <c r="AR542">
        <v>244.23</v>
      </c>
      <c r="AV542" s="2" t="s">
        <v>558</v>
      </c>
      <c r="AX542">
        <v>1</v>
      </c>
      <c r="AY542">
        <v>1</v>
      </c>
    </row>
    <row r="543" spans="34:51" x14ac:dyDescent="0.3">
      <c r="AH543" s="2" t="s">
        <v>548</v>
      </c>
      <c r="AI543">
        <v>4</v>
      </c>
      <c r="AQ543" s="2" t="s">
        <v>560</v>
      </c>
      <c r="AR543">
        <v>7.93</v>
      </c>
      <c r="AV543" s="2" t="s">
        <v>559</v>
      </c>
      <c r="AX543">
        <v>1</v>
      </c>
      <c r="AY543">
        <v>1</v>
      </c>
    </row>
    <row r="544" spans="34:51" x14ac:dyDescent="0.3">
      <c r="AH544" s="2" t="s">
        <v>549</v>
      </c>
      <c r="AI544">
        <v>1</v>
      </c>
      <c r="AQ544" s="2" t="s">
        <v>561</v>
      </c>
      <c r="AR544">
        <v>9.91</v>
      </c>
      <c r="AV544" s="2" t="s">
        <v>560</v>
      </c>
      <c r="AX544">
        <v>1</v>
      </c>
      <c r="AY544">
        <v>1</v>
      </c>
    </row>
    <row r="545" spans="34:51" x14ac:dyDescent="0.3">
      <c r="AH545" s="2" t="s">
        <v>550</v>
      </c>
      <c r="AI545">
        <v>3</v>
      </c>
      <c r="AQ545" s="2" t="s">
        <v>562</v>
      </c>
      <c r="AR545">
        <v>361.95</v>
      </c>
      <c r="AV545" s="2" t="s">
        <v>561</v>
      </c>
      <c r="AX545">
        <v>1</v>
      </c>
      <c r="AY545">
        <v>1</v>
      </c>
    </row>
    <row r="546" spans="34:51" x14ac:dyDescent="0.3">
      <c r="AH546" s="2" t="s">
        <v>551</v>
      </c>
      <c r="AI546">
        <v>2</v>
      </c>
      <c r="AQ546" s="2" t="s">
        <v>563</v>
      </c>
      <c r="AR546">
        <v>387.03</v>
      </c>
      <c r="AV546" s="2" t="s">
        <v>562</v>
      </c>
      <c r="AX546">
        <v>1</v>
      </c>
      <c r="AY546">
        <v>1</v>
      </c>
    </row>
    <row r="547" spans="34:51" x14ac:dyDescent="0.3">
      <c r="AH547" s="2" t="s">
        <v>552</v>
      </c>
      <c r="AI547">
        <v>2</v>
      </c>
      <c r="AQ547" s="2" t="s">
        <v>564</v>
      </c>
      <c r="AR547">
        <v>64.91</v>
      </c>
      <c r="AV547" s="2" t="s">
        <v>563</v>
      </c>
      <c r="AX547">
        <v>1</v>
      </c>
      <c r="AY547">
        <v>1</v>
      </c>
    </row>
    <row r="548" spans="34:51" x14ac:dyDescent="0.3">
      <c r="AH548" s="2" t="s">
        <v>553</v>
      </c>
      <c r="AI548">
        <v>1</v>
      </c>
      <c r="AQ548" s="2" t="s">
        <v>565</v>
      </c>
      <c r="AR548">
        <v>28.71</v>
      </c>
      <c r="AV548" s="2" t="s">
        <v>564</v>
      </c>
      <c r="AX548">
        <v>1</v>
      </c>
      <c r="AY548">
        <v>1</v>
      </c>
    </row>
    <row r="549" spans="34:51" x14ac:dyDescent="0.3">
      <c r="AH549" s="2" t="s">
        <v>554</v>
      </c>
      <c r="AI549">
        <v>2</v>
      </c>
      <c r="AQ549" s="2" t="s">
        <v>566</v>
      </c>
      <c r="AR549">
        <v>2</v>
      </c>
      <c r="AV549" s="2" t="s">
        <v>565</v>
      </c>
      <c r="AX549">
        <v>1</v>
      </c>
      <c r="AY549">
        <v>1</v>
      </c>
    </row>
    <row r="550" spans="34:51" x14ac:dyDescent="0.3">
      <c r="AH550" s="2" t="s">
        <v>555</v>
      </c>
      <c r="AI550">
        <v>5</v>
      </c>
      <c r="AQ550" s="2" t="s">
        <v>567</v>
      </c>
      <c r="AR550">
        <v>12.3</v>
      </c>
      <c r="AV550" s="2" t="s">
        <v>566</v>
      </c>
      <c r="AX550">
        <v>1</v>
      </c>
      <c r="AY550">
        <v>1</v>
      </c>
    </row>
    <row r="551" spans="34:51" x14ac:dyDescent="0.3">
      <c r="AH551" s="2" t="s">
        <v>556</v>
      </c>
      <c r="AI551">
        <v>2</v>
      </c>
      <c r="AQ551" s="2" t="s">
        <v>568</v>
      </c>
      <c r="AR551">
        <v>10.84</v>
      </c>
      <c r="AV551" s="2" t="s">
        <v>567</v>
      </c>
      <c r="AX551">
        <v>1</v>
      </c>
      <c r="AY551">
        <v>1</v>
      </c>
    </row>
    <row r="552" spans="34:51" x14ac:dyDescent="0.3">
      <c r="AH552" s="2" t="s">
        <v>557</v>
      </c>
      <c r="AI552">
        <v>3</v>
      </c>
      <c r="AQ552" s="2" t="s">
        <v>569</v>
      </c>
      <c r="AR552">
        <v>14.6</v>
      </c>
      <c r="AV552" s="2" t="s">
        <v>568</v>
      </c>
      <c r="AX552">
        <v>1</v>
      </c>
      <c r="AY552">
        <v>1</v>
      </c>
    </row>
    <row r="553" spans="34:51" x14ac:dyDescent="0.3">
      <c r="AH553" s="2" t="s">
        <v>558</v>
      </c>
      <c r="AI553">
        <v>3</v>
      </c>
      <c r="AQ553" s="2" t="s">
        <v>570</v>
      </c>
      <c r="AR553">
        <v>51.17</v>
      </c>
      <c r="AV553" s="2" t="s">
        <v>569</v>
      </c>
      <c r="AW553">
        <v>1</v>
      </c>
      <c r="AY553">
        <v>1</v>
      </c>
    </row>
    <row r="554" spans="34:51" x14ac:dyDescent="0.3">
      <c r="AH554" s="2" t="s">
        <v>559</v>
      </c>
      <c r="AI554">
        <v>2</v>
      </c>
      <c r="AQ554" s="2" t="s">
        <v>571</v>
      </c>
      <c r="AR554">
        <v>6.13</v>
      </c>
      <c r="AV554" s="2" t="s">
        <v>570</v>
      </c>
      <c r="AW554">
        <v>1</v>
      </c>
      <c r="AY554">
        <v>1</v>
      </c>
    </row>
    <row r="555" spans="34:51" x14ac:dyDescent="0.3">
      <c r="AH555" s="2" t="s">
        <v>560</v>
      </c>
      <c r="AI555">
        <v>1</v>
      </c>
      <c r="AQ555" s="2" t="s">
        <v>572</v>
      </c>
      <c r="AR555">
        <v>5.09</v>
      </c>
      <c r="AV555" s="2" t="s">
        <v>571</v>
      </c>
      <c r="AX555">
        <v>1</v>
      </c>
      <c r="AY555">
        <v>1</v>
      </c>
    </row>
    <row r="556" spans="34:51" x14ac:dyDescent="0.3">
      <c r="AH556" s="2" t="s">
        <v>561</v>
      </c>
      <c r="AI556">
        <v>3</v>
      </c>
      <c r="AQ556" s="2" t="s">
        <v>573</v>
      </c>
      <c r="AR556">
        <v>15.93</v>
      </c>
      <c r="AV556" s="2" t="s">
        <v>572</v>
      </c>
      <c r="AX556">
        <v>1</v>
      </c>
      <c r="AY556">
        <v>1</v>
      </c>
    </row>
    <row r="557" spans="34:51" x14ac:dyDescent="0.3">
      <c r="AH557" s="2" t="s">
        <v>562</v>
      </c>
      <c r="AI557">
        <v>2</v>
      </c>
      <c r="AQ557" s="2" t="s">
        <v>574</v>
      </c>
      <c r="AR557">
        <v>7.1</v>
      </c>
      <c r="AV557" s="2" t="s">
        <v>573</v>
      </c>
      <c r="AX557">
        <v>1</v>
      </c>
      <c r="AY557">
        <v>1</v>
      </c>
    </row>
    <row r="558" spans="34:51" x14ac:dyDescent="0.3">
      <c r="AH558" s="2" t="s">
        <v>563</v>
      </c>
      <c r="AI558">
        <v>4</v>
      </c>
      <c r="AQ558" s="2" t="s">
        <v>575</v>
      </c>
      <c r="AR558">
        <v>16.63</v>
      </c>
      <c r="AV558" s="2" t="s">
        <v>574</v>
      </c>
      <c r="AX558">
        <v>1</v>
      </c>
      <c r="AY558">
        <v>1</v>
      </c>
    </row>
    <row r="559" spans="34:51" x14ac:dyDescent="0.3">
      <c r="AH559" s="2" t="s">
        <v>564</v>
      </c>
      <c r="AI559">
        <v>1</v>
      </c>
      <c r="AQ559" s="2" t="s">
        <v>576</v>
      </c>
      <c r="AR559">
        <v>12.86</v>
      </c>
      <c r="AV559" s="2" t="s">
        <v>575</v>
      </c>
      <c r="AX559">
        <v>1</v>
      </c>
      <c r="AY559">
        <v>1</v>
      </c>
    </row>
    <row r="560" spans="34:51" x14ac:dyDescent="0.3">
      <c r="AH560" s="2" t="s">
        <v>565</v>
      </c>
      <c r="AI560">
        <v>2</v>
      </c>
      <c r="AQ560" s="2" t="s">
        <v>577</v>
      </c>
      <c r="AR560">
        <v>4.07</v>
      </c>
      <c r="AV560" s="2" t="s">
        <v>576</v>
      </c>
      <c r="AX560">
        <v>1</v>
      </c>
      <c r="AY560">
        <v>1</v>
      </c>
    </row>
    <row r="561" spans="34:51" x14ac:dyDescent="0.3">
      <c r="AH561" s="2" t="s">
        <v>566</v>
      </c>
      <c r="AI561">
        <v>1</v>
      </c>
      <c r="AQ561" s="2" t="s">
        <v>578</v>
      </c>
      <c r="AR561">
        <v>84.05</v>
      </c>
      <c r="AV561" s="2" t="s">
        <v>577</v>
      </c>
      <c r="AX561">
        <v>1</v>
      </c>
      <c r="AY561">
        <v>1</v>
      </c>
    </row>
    <row r="562" spans="34:51" x14ac:dyDescent="0.3">
      <c r="AH562" s="2" t="s">
        <v>567</v>
      </c>
      <c r="AI562">
        <v>3</v>
      </c>
      <c r="AQ562" s="2" t="s">
        <v>579</v>
      </c>
      <c r="AR562">
        <v>28.03</v>
      </c>
      <c r="AV562" s="2" t="s">
        <v>578</v>
      </c>
      <c r="AX562">
        <v>1</v>
      </c>
      <c r="AY562">
        <v>1</v>
      </c>
    </row>
    <row r="563" spans="34:51" x14ac:dyDescent="0.3">
      <c r="AH563" s="2" t="s">
        <v>568</v>
      </c>
      <c r="AI563">
        <v>1</v>
      </c>
      <c r="AQ563" s="2" t="s">
        <v>580</v>
      </c>
      <c r="AR563">
        <v>224.94</v>
      </c>
      <c r="AV563" s="2" t="s">
        <v>579</v>
      </c>
      <c r="AX563">
        <v>1</v>
      </c>
      <c r="AY563">
        <v>1</v>
      </c>
    </row>
    <row r="564" spans="34:51" x14ac:dyDescent="0.3">
      <c r="AH564" s="2" t="s">
        <v>569</v>
      </c>
      <c r="AI564">
        <v>1</v>
      </c>
      <c r="AQ564" s="2" t="s">
        <v>581</v>
      </c>
      <c r="AR564">
        <v>159.33000000000001</v>
      </c>
      <c r="AV564" s="2" t="s">
        <v>580</v>
      </c>
      <c r="AX564">
        <v>1</v>
      </c>
      <c r="AY564">
        <v>1</v>
      </c>
    </row>
    <row r="565" spans="34:51" x14ac:dyDescent="0.3">
      <c r="AH565" s="2" t="s">
        <v>570</v>
      </c>
      <c r="AI565">
        <v>4</v>
      </c>
      <c r="AQ565" s="2" t="s">
        <v>582</v>
      </c>
      <c r="AR565">
        <v>13.06</v>
      </c>
      <c r="AV565" s="2" t="s">
        <v>581</v>
      </c>
      <c r="AX565">
        <v>1</v>
      </c>
      <c r="AY565">
        <v>1</v>
      </c>
    </row>
    <row r="566" spans="34:51" x14ac:dyDescent="0.3">
      <c r="AH566" s="2" t="s">
        <v>571</v>
      </c>
      <c r="AI566">
        <v>1</v>
      </c>
      <c r="AQ566" s="2" t="s">
        <v>583</v>
      </c>
      <c r="AR566">
        <v>24.61</v>
      </c>
      <c r="AV566" s="2" t="s">
        <v>582</v>
      </c>
      <c r="AX566">
        <v>1</v>
      </c>
      <c r="AY566">
        <v>1</v>
      </c>
    </row>
    <row r="567" spans="34:51" x14ac:dyDescent="0.3">
      <c r="AH567" s="2" t="s">
        <v>572</v>
      </c>
      <c r="AI567">
        <v>1</v>
      </c>
      <c r="AQ567" s="2" t="s">
        <v>584</v>
      </c>
      <c r="AR567">
        <v>7.03</v>
      </c>
      <c r="AV567" s="2" t="s">
        <v>583</v>
      </c>
      <c r="AX567">
        <v>1</v>
      </c>
      <c r="AY567">
        <v>1</v>
      </c>
    </row>
    <row r="568" spans="34:51" x14ac:dyDescent="0.3">
      <c r="AH568" s="2" t="s">
        <v>573</v>
      </c>
      <c r="AI568">
        <v>1</v>
      </c>
      <c r="AQ568" s="2" t="s">
        <v>585</v>
      </c>
      <c r="AR568">
        <v>0.89</v>
      </c>
      <c r="AV568" s="2" t="s">
        <v>584</v>
      </c>
      <c r="AX568">
        <v>1</v>
      </c>
      <c r="AY568">
        <v>1</v>
      </c>
    </row>
    <row r="569" spans="34:51" x14ac:dyDescent="0.3">
      <c r="AH569" s="2" t="s">
        <v>574</v>
      </c>
      <c r="AI569">
        <v>1</v>
      </c>
      <c r="AQ569" s="2" t="s">
        <v>586</v>
      </c>
      <c r="AR569">
        <v>178.44</v>
      </c>
      <c r="AV569" s="2" t="s">
        <v>585</v>
      </c>
      <c r="AX569">
        <v>1</v>
      </c>
      <c r="AY569">
        <v>1</v>
      </c>
    </row>
    <row r="570" spans="34:51" x14ac:dyDescent="0.3">
      <c r="AH570" s="2" t="s">
        <v>575</v>
      </c>
      <c r="AI570">
        <v>1</v>
      </c>
      <c r="AQ570" s="2" t="s">
        <v>587</v>
      </c>
      <c r="AR570">
        <v>167.24</v>
      </c>
      <c r="AV570" s="2" t="s">
        <v>586</v>
      </c>
      <c r="AW570">
        <v>1</v>
      </c>
      <c r="AY570">
        <v>1</v>
      </c>
    </row>
    <row r="571" spans="34:51" x14ac:dyDescent="0.3">
      <c r="AH571" s="2" t="s">
        <v>576</v>
      </c>
      <c r="AI571">
        <v>1</v>
      </c>
      <c r="AQ571" s="2" t="s">
        <v>588</v>
      </c>
      <c r="AR571">
        <v>1.99</v>
      </c>
      <c r="AV571" s="2" t="s">
        <v>587</v>
      </c>
      <c r="AW571">
        <v>1</v>
      </c>
      <c r="AY571">
        <v>1</v>
      </c>
    </row>
    <row r="572" spans="34:51" x14ac:dyDescent="0.3">
      <c r="AH572" s="2" t="s">
        <v>577</v>
      </c>
      <c r="AI572">
        <v>1</v>
      </c>
      <c r="AQ572" s="2" t="s">
        <v>589</v>
      </c>
      <c r="AR572">
        <v>10.88</v>
      </c>
      <c r="AV572" s="2" t="s">
        <v>588</v>
      </c>
      <c r="AX572">
        <v>1</v>
      </c>
      <c r="AY572">
        <v>1</v>
      </c>
    </row>
    <row r="573" spans="34:51" x14ac:dyDescent="0.3">
      <c r="AH573" s="2" t="s">
        <v>578</v>
      </c>
      <c r="AI573">
        <v>1</v>
      </c>
      <c r="AQ573" s="2" t="s">
        <v>590</v>
      </c>
      <c r="AR573">
        <v>15.73</v>
      </c>
      <c r="AV573" s="2" t="s">
        <v>589</v>
      </c>
      <c r="AW573">
        <v>1</v>
      </c>
      <c r="AY573">
        <v>1</v>
      </c>
    </row>
    <row r="574" spans="34:51" x14ac:dyDescent="0.3">
      <c r="AH574" s="2" t="s">
        <v>579</v>
      </c>
      <c r="AI574">
        <v>3</v>
      </c>
      <c r="AQ574" s="2" t="s">
        <v>591</v>
      </c>
      <c r="AR574">
        <v>19.739999999999998</v>
      </c>
      <c r="AV574" s="2" t="s">
        <v>590</v>
      </c>
      <c r="AX574">
        <v>1</v>
      </c>
      <c r="AY574">
        <v>1</v>
      </c>
    </row>
    <row r="575" spans="34:51" x14ac:dyDescent="0.3">
      <c r="AH575" s="2" t="s">
        <v>580</v>
      </c>
      <c r="AI575">
        <v>4</v>
      </c>
      <c r="AQ575" s="2" t="s">
        <v>592</v>
      </c>
      <c r="AR575">
        <v>7.0000000000000007E-2</v>
      </c>
      <c r="AV575" s="2" t="s">
        <v>591</v>
      </c>
      <c r="AX575">
        <v>1</v>
      </c>
      <c r="AY575">
        <v>1</v>
      </c>
    </row>
    <row r="576" spans="34:51" x14ac:dyDescent="0.3">
      <c r="AH576" s="2" t="s">
        <v>581</v>
      </c>
      <c r="AI576">
        <v>4</v>
      </c>
      <c r="AQ576" s="2" t="s">
        <v>593</v>
      </c>
      <c r="AR576">
        <v>329.95</v>
      </c>
      <c r="AV576" s="2" t="s">
        <v>592</v>
      </c>
      <c r="AX576">
        <v>1</v>
      </c>
      <c r="AY576">
        <v>1</v>
      </c>
    </row>
    <row r="577" spans="34:51" x14ac:dyDescent="0.3">
      <c r="AH577" s="2" t="s">
        <v>582</v>
      </c>
      <c r="AI577">
        <v>2</v>
      </c>
      <c r="AQ577" s="2" t="s">
        <v>594</v>
      </c>
      <c r="AR577">
        <v>17.73</v>
      </c>
      <c r="AV577" s="2" t="s">
        <v>593</v>
      </c>
      <c r="AX577">
        <v>1</v>
      </c>
      <c r="AY577">
        <v>1</v>
      </c>
    </row>
    <row r="578" spans="34:51" x14ac:dyDescent="0.3">
      <c r="AH578" s="2" t="s">
        <v>583</v>
      </c>
      <c r="AI578">
        <v>2</v>
      </c>
      <c r="AQ578" s="2" t="s">
        <v>595</v>
      </c>
      <c r="AR578">
        <v>200.78</v>
      </c>
      <c r="AV578" s="2" t="s">
        <v>594</v>
      </c>
      <c r="AX578">
        <v>1</v>
      </c>
      <c r="AY578">
        <v>1</v>
      </c>
    </row>
    <row r="579" spans="34:51" x14ac:dyDescent="0.3">
      <c r="AH579" s="2" t="s">
        <v>584</v>
      </c>
      <c r="AI579">
        <v>1</v>
      </c>
      <c r="AQ579" s="2" t="s">
        <v>596</v>
      </c>
      <c r="AR579">
        <v>826.39</v>
      </c>
      <c r="AV579" s="2" t="s">
        <v>595</v>
      </c>
      <c r="AX579">
        <v>1</v>
      </c>
      <c r="AY579">
        <v>1</v>
      </c>
    </row>
    <row r="580" spans="34:51" x14ac:dyDescent="0.3">
      <c r="AH580" s="2" t="s">
        <v>585</v>
      </c>
      <c r="AI580">
        <v>1</v>
      </c>
      <c r="AQ580" s="2" t="s">
        <v>597</v>
      </c>
      <c r="AR580">
        <v>11.83</v>
      </c>
      <c r="AV580" s="2" t="s">
        <v>596</v>
      </c>
      <c r="AX580">
        <v>1</v>
      </c>
      <c r="AY580">
        <v>1</v>
      </c>
    </row>
    <row r="581" spans="34:51" x14ac:dyDescent="0.3">
      <c r="AH581" s="2" t="s">
        <v>586</v>
      </c>
      <c r="AI581">
        <v>2</v>
      </c>
      <c r="AQ581" s="2" t="s">
        <v>598</v>
      </c>
      <c r="AR581">
        <v>389.62</v>
      </c>
      <c r="AV581" s="2" t="s">
        <v>597</v>
      </c>
      <c r="AX581">
        <v>1</v>
      </c>
      <c r="AY581">
        <v>1</v>
      </c>
    </row>
    <row r="582" spans="34:51" x14ac:dyDescent="0.3">
      <c r="AH582" s="2" t="s">
        <v>587</v>
      </c>
      <c r="AI582">
        <v>1</v>
      </c>
      <c r="AQ582" s="2" t="s">
        <v>599</v>
      </c>
      <c r="AR582">
        <v>430.76</v>
      </c>
      <c r="AV582" s="2" t="s">
        <v>598</v>
      </c>
      <c r="AX582">
        <v>1</v>
      </c>
      <c r="AY582">
        <v>1</v>
      </c>
    </row>
    <row r="583" spans="34:51" x14ac:dyDescent="0.3">
      <c r="AH583" s="2" t="s">
        <v>588</v>
      </c>
      <c r="AI583">
        <v>1</v>
      </c>
      <c r="AQ583" s="2" t="s">
        <v>600</v>
      </c>
      <c r="AR583">
        <v>9.9</v>
      </c>
      <c r="AV583" s="2" t="s">
        <v>599</v>
      </c>
      <c r="AX583">
        <v>1</v>
      </c>
      <c r="AY583">
        <v>1</v>
      </c>
    </row>
    <row r="584" spans="34:51" x14ac:dyDescent="0.3">
      <c r="AH584" s="2" t="s">
        <v>589</v>
      </c>
      <c r="AI584">
        <v>1</v>
      </c>
      <c r="AQ584" s="2" t="s">
        <v>601</v>
      </c>
      <c r="AR584">
        <v>552.94000000000005</v>
      </c>
      <c r="AV584" s="2" t="s">
        <v>600</v>
      </c>
      <c r="AX584">
        <v>1</v>
      </c>
      <c r="AY584">
        <v>1</v>
      </c>
    </row>
    <row r="585" spans="34:51" x14ac:dyDescent="0.3">
      <c r="AH585" s="2" t="s">
        <v>590</v>
      </c>
      <c r="AI585">
        <v>1</v>
      </c>
      <c r="AQ585" s="2" t="s">
        <v>602</v>
      </c>
      <c r="AR585">
        <v>2.85</v>
      </c>
      <c r="AV585" s="2" t="s">
        <v>601</v>
      </c>
      <c r="AX585">
        <v>1</v>
      </c>
      <c r="AY585">
        <v>1</v>
      </c>
    </row>
    <row r="586" spans="34:51" x14ac:dyDescent="0.3">
      <c r="AH586" s="2" t="s">
        <v>591</v>
      </c>
      <c r="AI586">
        <v>2</v>
      </c>
      <c r="AQ586" s="2" t="s">
        <v>603</v>
      </c>
      <c r="AR586">
        <v>14.6</v>
      </c>
      <c r="AV586" s="2" t="s">
        <v>602</v>
      </c>
      <c r="AX586">
        <v>1</v>
      </c>
      <c r="AY586">
        <v>1</v>
      </c>
    </row>
    <row r="587" spans="34:51" x14ac:dyDescent="0.3">
      <c r="AH587" s="2" t="s">
        <v>592</v>
      </c>
      <c r="AI587">
        <v>1</v>
      </c>
      <c r="AQ587" s="2" t="s">
        <v>1</v>
      </c>
      <c r="AR587">
        <v>56802.879999999997</v>
      </c>
      <c r="AV587" s="2" t="s">
        <v>603</v>
      </c>
      <c r="AX587">
        <v>1</v>
      </c>
      <c r="AY587">
        <v>1</v>
      </c>
    </row>
    <row r="588" spans="34:51" x14ac:dyDescent="0.3">
      <c r="AH588" s="2" t="s">
        <v>593</v>
      </c>
      <c r="AI588">
        <v>3</v>
      </c>
      <c r="AV588" s="2" t="s">
        <v>1</v>
      </c>
      <c r="AW588">
        <v>65</v>
      </c>
      <c r="AX588">
        <v>504</v>
      </c>
      <c r="AY588">
        <v>569</v>
      </c>
    </row>
    <row r="589" spans="34:51" x14ac:dyDescent="0.3">
      <c r="AH589" s="2" t="s">
        <v>594</v>
      </c>
      <c r="AI589">
        <v>1</v>
      </c>
    </row>
    <row r="590" spans="34:51" x14ac:dyDescent="0.3">
      <c r="AH590" s="2" t="s">
        <v>595</v>
      </c>
      <c r="AI590">
        <v>3</v>
      </c>
    </row>
    <row r="591" spans="34:51" x14ac:dyDescent="0.3">
      <c r="AH591" s="2" t="s">
        <v>596</v>
      </c>
      <c r="AI591">
        <v>6</v>
      </c>
    </row>
    <row r="592" spans="34:51" x14ac:dyDescent="0.3">
      <c r="AH592" s="2" t="s">
        <v>597</v>
      </c>
      <c r="AI592">
        <v>2</v>
      </c>
    </row>
    <row r="593" spans="34:35" x14ac:dyDescent="0.3">
      <c r="AH593" s="2" t="s">
        <v>598</v>
      </c>
      <c r="AI593">
        <v>2</v>
      </c>
    </row>
    <row r="594" spans="34:35" x14ac:dyDescent="0.3">
      <c r="AH594" s="2" t="s">
        <v>599</v>
      </c>
      <c r="AI594">
        <v>3</v>
      </c>
    </row>
    <row r="595" spans="34:35" x14ac:dyDescent="0.3">
      <c r="AH595" s="2" t="s">
        <v>600</v>
      </c>
      <c r="AI595">
        <v>1</v>
      </c>
    </row>
    <row r="596" spans="34:35" x14ac:dyDescent="0.3">
      <c r="AH596" s="2" t="s">
        <v>601</v>
      </c>
      <c r="AI596">
        <v>4</v>
      </c>
    </row>
    <row r="597" spans="34:35" x14ac:dyDescent="0.3">
      <c r="AH597" s="2" t="s">
        <v>602</v>
      </c>
      <c r="AI597">
        <v>1</v>
      </c>
    </row>
    <row r="598" spans="34:35" x14ac:dyDescent="0.3">
      <c r="AH598" s="2" t="s">
        <v>603</v>
      </c>
      <c r="AI598">
        <v>1</v>
      </c>
    </row>
    <row r="599" spans="34:35" x14ac:dyDescent="0.3">
      <c r="AH599" s="2" t="s">
        <v>1</v>
      </c>
      <c r="AI599">
        <v>1291</v>
      </c>
    </row>
  </sheetData>
  <mergeCells count="2">
    <mergeCell ref="AS22:AT22"/>
    <mergeCell ref="B108:F108"/>
  </mergeCells>
  <pageMargins left="0.7" right="0.7" top="0.75" bottom="0.75" header="0.3" footer="0.3"/>
  <pageSetup paperSize="9" orientation="portrait" r:id="rId14"/>
  <drawing r:id="rId15"/>
  <extLst>
    <ext xmlns:x14="http://schemas.microsoft.com/office/spreadsheetml/2009/9/main" uri="{A8765BA9-456A-4dab-B4F3-ACF838C121DE}">
      <x14:slicerList>
        <x14:slicer r:id="rId1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740FE-0024-4533-B981-1DF97296F0DC}">
  <sheetPr>
    <tabColor rgb="FFFFFF00"/>
  </sheetPr>
  <dimension ref="AD1:AD11"/>
  <sheetViews>
    <sheetView tabSelected="1" topLeftCell="A14" zoomScale="80" zoomScaleNormal="55" workbookViewId="0">
      <selection activeCell="AD15" sqref="AD15"/>
    </sheetView>
  </sheetViews>
  <sheetFormatPr defaultRowHeight="14.4" x14ac:dyDescent="0.3"/>
  <cols>
    <col min="1" max="31" width="8.88671875" style="5"/>
    <col min="32" max="32" width="8.88671875" style="5" customWidth="1"/>
    <col min="33" max="16384" width="8.88671875" style="5"/>
  </cols>
  <sheetData>
    <row r="1" spans="30:30" s="19" customFormat="1" ht="80.400000000000006" customHeight="1" x14ac:dyDescent="0.3"/>
    <row r="11" spans="30:30" x14ac:dyDescent="0.3">
      <c r="AD11" s="12"/>
    </row>
  </sheetData>
  <mergeCells count="1">
    <mergeCell ref="A1:XFD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F25AB-C29C-4B8F-9691-325B8F7EC606}">
  <sheetPr>
    <tabColor rgb="FF00B050"/>
  </sheetPr>
  <dimension ref="A1"/>
  <sheetViews>
    <sheetView workbookViewId="0">
      <selection activeCell="Z22" sqref="Z22"/>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i s s i o n s _ 6 b 6 4 7 f 5 4 - f 6 f 4 - 4 b 7 8 - b e 1 f - 0 8 f 7 3 c 6 0 2 6 5 d " > < C u s t o m C o n t e n t > < ! [ C D A T A [ < T a b l e W i d g e t G r i d S e r i a l i z a t i o n   x m l n s : x s d = " h t t p : / / w w w . w 3 . o r g / 2 0 0 1 / X M L S c h e m a "   x m l n s : x s i = " h t t p : / / w w w . w 3 . o r g / 2 0 0 1 / X M L S c h e m a - i n s t a n c e " > < C o l u m n S u g g e s t e d T y p e   / > < C o l u m n F o r m a t   / > < C o l u m n A c c u r a c y   / > < C o l u m n C u r r e n c y S y m b o l   / > < C o l u m n P o s i t i v e P a t t e r n   / > < C o l u m n N e g a t i v e P a t t e r n   / > < C o l u m n W i d t h s > < i t e m > < k e y > < s t r i n g > C r e w   N a m e < / s t r i n g > < / k e y > < v a l u e > < i n t > 1 3 2 < / i n t > < / v a l u e > < / i t e m > < i t e m > < k e y > < s t r i n g > S p a c e c r a f t   ( L a u n c h ) < / s t r i n g > < / k e y > < v a l u e > < i n t > 1 9 5 < / i n t > < / v a l u e > < / i t e m > < i t e m > < k e y > < s t r i n g > S p a c e c r a f t   ( R e t u r n ) < / s t r i n g > < / k e y > < v a l u e > < i n t > 1 9 2 < / i n t > < / v a l u e > < / i t e m > < i t e m > < k e y > < s t r i n g > C h a n g e d   c r a f t < / s t r i n g > < / k e y > < v a l u e > < i n t > 1 5 0 < / i n t > < / v a l u e > < / i t e m > < i t e m > < k e y > < s t r i n g > D u r a t i o n   ( d a y s ) < / s t r i n g > < / k e y > < v a l u e > < i n t > 1 6 4 < / i n t > < / v a l u e > < / i t e m > < i t e m > < k e y > < s t r i n g > L a u n c h   d a t e < / s t r i n g > < / k e y > < v a l u e > < i n t > 1 3 6 < / i n t > < / v a l u e > < / i t e m > < i t e m > < k e y > < s t r i n g > R e t u r n   d a t e < / s t r i n g > < / k e y > < v a l u e > < i n t > 1 3 3 < / i n t > < / v a l u e > < / i t e m > < i t e m > < k e y > < s t r i n g > D e s t i n a t i o n < / s t r i n g > < / k e y > < v a l u e > < i n t > 1 3 3 < / i n t > < / v a l u e > < / i t e m > < i t e m > < k e y > < s t r i n g > S p a c e   S t a t i o n < / s t r i n g > < / k e y > < v a l u e > < i n t > 1 4 7 < / i n t > < / v a l u e > < / i t e m > < i t e m > < k e y > < s t r i n g > M i s s i o n   R e s u l t < / s t r i n g > < / k e y > < v a l u e > < i n t > 1 5 4 < / i n t > < / v a l u e > < / i t e m > < i t e m > < k e y > < s t r i n g > L a u n c h   d a t e   ( Y e a r ) < / s t r i n g > < / k e y > < v a l u e > < i n t > 1 8 5 < / i n t > < / v a l u e > < / i t e m > < i t e m > < k e y > < s t r i n g > L a u n c h   d a t e   ( Q u a r t e r ) < / s t r i n g > < / k e y > < v a l u e > < i n t > 2 1 3 < / i n t > < / v a l u e > < / i t e m > < i t e m > < k e y > < s t r i n g > L a u n c h   d a t e   ( M o n t h   I n d e x ) < / s t r i n g > < / k e y > < v a l u e > < i n t > 2 5 1 < / i n t > < / v a l u e > < / i t e m > < i t e m > < k e y > < s t r i n g > L a u n c h   d a t e   ( M o n t h ) < / s t r i n g > < / k e y > < v a l u e > < i n t > 2 0 4 < / i n t > < / v a l u e > < / i t e m > < / C o l u m n W i d t h s > < C o l u m n D i s p l a y I n d e x > < i t e m > < k e y > < s t r i n g > C r e w   N a m e < / s t r i n g > < / k e y > < v a l u e > < i n t > 0 < / i n t > < / v a l u e > < / i t e m > < i t e m > < k e y > < s t r i n g > S p a c e c r a f t   ( L a u n c h ) < / s t r i n g > < / k e y > < v a l u e > < i n t > 1 < / i n t > < / v a l u e > < / i t e m > < i t e m > < k e y > < s t r i n g > S p a c e c r a f t   ( R e t u r n ) < / s t r i n g > < / k e y > < v a l u e > < i n t > 2 < / i n t > < / v a l u e > < / i t e m > < i t e m > < k e y > < s t r i n g > C h a n g e d   c r a f t < / s t r i n g > < / k e y > < v a l u e > < i n t > 3 < / i n t > < / v a l u e > < / i t e m > < i t e m > < k e y > < s t r i n g > D u r a t i o n   ( d a y s ) < / s t r i n g > < / k e y > < v a l u e > < i n t > 4 < / i n t > < / v a l u e > < / i t e m > < i t e m > < k e y > < s t r i n g > L a u n c h   d a t e < / s t r i n g > < / k e y > < v a l u e > < i n t > 5 < / i n t > < / v a l u e > < / i t e m > < i t e m > < k e y > < s t r i n g > R e t u r n   d a t e < / s t r i n g > < / k e y > < v a l u e > < i n t > 6 < / i n t > < / v a l u e > < / i t e m > < i t e m > < k e y > < s t r i n g > D e s t i n a t i o n < / s t r i n g > < / k e y > < v a l u e > < i n t > 7 < / i n t > < / v a l u e > < / i t e m > < i t e m > < k e y > < s t r i n g > S p a c e   S t a t i o n < / s t r i n g > < / k e y > < v a l u e > < i n t > 8 < / i n t > < / v a l u e > < / i t e m > < i t e m > < k e y > < s t r i n g > M i s s i o n   R e s u l t < / s t r i n g > < / k e y > < v a l u e > < i n t > 9 < / i n t > < / v a l u e > < / i t e m > < i t e m > < k e y > < s t r i n g > L a u n c h   d a t e   ( Y e a r ) < / s t r i n g > < / k e y > < v a l u e > < i n t > 1 0 < / i n t > < / v a l u e > < / i t e m > < i t e m > < k e y > < s t r i n g > L a u n c h   d a t e   ( Q u a r t e r ) < / s t r i n g > < / k e y > < v a l u e > < i n t > 1 1 < / i n t > < / v a l u e > < / i t e m > < i t e m > < k e y > < s t r i n g > L a u n c h   d a t e   ( M o n t h   I n d e x ) < / s t r i n g > < / k e y > < v a l u e > < i n t > 1 2 < / i n t > < / v a l u e > < / i t e m > < i t e m > < k e y > < s t r i n g > L a u n c h   d a t e   ( M o n t h ) < / 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X M L _ C r e w e d M i s s i o n s _ 8 7 a 3 c a 5 9 - f 3 1 4 - 4 c 6 4 - a d 2 5 - 7 d 7 6 e 2 1 9 e f 8 7 " > < C u s t o m C o n t e n t > < ! [ C D A T A [ < T a b l e W i d g e t G r i d S e r i a l i z a t i o n   x m l n s : x s d = " h t t p : / / w w w . w 3 . o r g / 2 0 0 1 / X M L S c h e m a "   x m l n s : x s i = " h t t p : / / w w w . w 3 . o r g / 2 0 0 1 / X M L S c h e m a - i n s t a n c e " > < C o l u m n S u g g e s t e d T y p e   / > < C o l u m n F o r m a t   / > < C o l u m n A c c u r a c y   / > < C o l u m n C u r r e n c y S y m b o l   / > < C o l u m n P o s i t i v e P a t t e r n   / > < C o l u m n N e g a t i v e P a t t e r n   / > < C o l u m n W i d t h s > < i t e m > < k e y > < s t r i n g > S p a c e c r a f t < / s t r i n g > < / k e y > < v a l u e > < i n t > 1 2 4 < / i n t > < / v a l u e > < / i t e m > < i t e m > < k e y > < s t r i n g > V e h i c l e < / s t r i n g > < / k e y > < v a l u e > < i n t > 9 7 < / i n t > < / v a l u e > < / i t e m > < i t e m > < k e y > < s t r i n g > L a u n c h < / s t r i n g > < / k e y > < v a l u e > < i n t > 9 8 < / i n t > < / v a l u e > < / i t e m > < i t e m > < k e y > < s t r i n g > R e t u r n < / s t r i n g > < / k e y > < v a l u e > < i n t > 9 5 < / i n t > < / v a l u e > < / i t e m > < i t e m > < k e y > < s t r i n g > M i s s i o n   N u m b e r < / s t r i n g > < / k e y > < v a l u e > < i n t > 1 7 0 < / i n t > < / v a l u e > < / i t e m > < i t e m > < k e y > < s t r i n g > S t a t u s < / s t r i n g > < / k e y > < v a l u e > < i n t > 9 1 < / i n t > < / v a l u e > < / i t e m > < i t e m > < k e y > < s t r i n g > E a r t h   O r b i t < / s t r i n g > < / k e y > < v a l u e > < i n t > 1 2 8 < / i n t > < / v a l u e > < / i t e m > < i t e m > < k e y > < s t r i n g > L u n a r   O r b i t < / s t r i n g > < / k e y > < v a l u e > < i n t > 1 3 1 < / i n t > < / v a l u e > < / i t e m > < i t e m > < k e y > < s t r i n g > S t a t i o n   V i s i t e d < / s t r i n g > < / k e y > < v a l u e > < i n t > 1 5 4 < / i n t > < / v a l u e > < / i t e m > < i t e m > < k e y > < s t r i n g > D e s t i n a t i o n < / s t r i n g > < / k e y > < v a l u e > < i n t > 1 3 3 < / i n t > < / v a l u e > < / i t e m > < / C o l u m n W i d t h s > < C o l u m n D i s p l a y I n d e x > < i t e m > < k e y > < s t r i n g > S p a c e c r a f t < / s t r i n g > < / k e y > < v a l u e > < i n t > 0 < / i n t > < / v a l u e > < / i t e m > < i t e m > < k e y > < s t r i n g > V e h i c l e < / s t r i n g > < / k e y > < v a l u e > < i n t > 1 < / i n t > < / v a l u e > < / i t e m > < i t e m > < k e y > < s t r i n g > L a u n c h < / s t r i n g > < / k e y > < v a l u e > < i n t > 2 < / i n t > < / v a l u e > < / i t e m > < i t e m > < k e y > < s t r i n g > R e t u r n < / s t r i n g > < / k e y > < v a l u e > < i n t > 3 < / i n t > < / v a l u e > < / i t e m > < i t e m > < k e y > < s t r i n g > M i s s i o n   N u m b e r < / s t r i n g > < / k e y > < v a l u e > < i n t > 4 < / i n t > < / v a l u e > < / i t e m > < i t e m > < k e y > < s t r i n g > S t a t u s < / s t r i n g > < / k e y > < v a l u e > < i n t > 5 < / i n t > < / v a l u e > < / i t e m > < i t e m > < k e y > < s t r i n g > E a r t h   O r b i t < / s t r i n g > < / k e y > < v a l u e > < i n t > 6 < / i n t > < / v a l u e > < / i t e m > < i t e m > < k e y > < s t r i n g > L u n a r   O r b i t < / s t r i n g > < / k e y > < v a l u e > < i n t > 7 < / i n t > < / v a l u e > < / i t e m > < i t e m > < k e y > < s t r i n g > S t a t i o n   V i s i t e d < / s t r i n g > < / k e y > < v a l u e > < i n t > 8 < / i n t > < / v a l u e > < / i t e m > < i t e m > < k e y > < s t r i n g > D e s t i n a t i o n < / 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 2 0 2 2 - 0 5 - 1 9 T 0 1 : 4 0 : 3 9 . 7 5 6 0 5 8 2 + 0 5 : 3 0 < / L a s t P r o c e s s e d T i m e > < / D a t a M o d e l i n g S a n d b o x . S e r i a l i z e d S a n d b o x E r r o r C a c h e > ] ] > < / 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O r d e r " > < C u s t o m C o n t e n t > < ! [ C D A T A [ S p a c e V e h i c l e s _ d 1 f d 9 2 f c - 5 7 7 3 - 4 9 5 e - b 0 b 5 - 6 8 3 6 1 2 a 3 4 b d 3 , S p a c e T r a v e l e r s _ b 3 6 9 d 3 6 f - 8 5 a 0 - 4 d f b - b 7 2 f - 9 a f 9 c 8 c 3 e 4 8 d , M i s s i o n s _ 6 b 6 4 7 f 5 4 - f 6 f 4 - 4 b 7 8 - b e 1 f - 0 8 f 7 3 c 6 0 2 6 5 d , C r e w e d M i s s i o n s _ 8 7 a 3 c a 5 9 - f 3 1 4 - 4 c 6 4 - a d 2 5 - 7 d 7 6 e 2 1 9 e f 8 7 , D i s t i n a t i o n   i n d e x _ a 9 a 0 9 f 3 3 - 1 8 c f - 4 b 7 f - b e 0 0 - 9 e d 1 1 b b f a e 3 f ] ] > < / C u s t o m C o n t e n t > < / G e m i n i > 
</file>

<file path=customXml/item15.xml>��< ? x m l   v e r s i o n = " 1 . 0 "   e n c o d i n g = " U T F - 1 6 " ? > < G e m i n i   x m l n s = " h t t p : / / g e m i n i / p i v o t c u s t o m i z a t i o n / P o w e r P i v o t V e r s i o n " > < C u s t o m C o n t e n t > < ! [ C D A T A [ 2 0 1 5 . 1 3 0 . 1 6 0 5 . 7 4 2 ] ] > < / 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 M i s s i o n s 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 M i s s i o n s 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 M i s s i o n   R e s u l t < / K e y > < / D i a g r a m O b j e c t K e y > < D i a g r a m O b j e c t K e y > < K e y > M e a s u r e s \ C o u n t   o f   M i s s i o n   R e s u l t \ T a g I n f o \ F o r m u l a < / K e y > < / D i a g r a m O b j e c t K e y > < D i a g r a m O b j e c t K e y > < K e y > M e a s u r e s \ C o u n t   o f   M i s s i o n   R e s u l t \ T a g I n f o \ V a l u e < / K e y > < / D i a g r a m O b j e c t K e y > < D i a g r a m O b j e c t K e y > < K e y > M e a s u r e s \ C o u n t   o f   C r e w   N a m e < / K e y > < / D i a g r a m O b j e c t K e y > < D i a g r a m O b j e c t K e y > < K e y > M e a s u r e s \ C o u n t   o f   C r e w   N a m e \ T a g I n f o \ F o r m u l a < / K e y > < / D i a g r a m O b j e c t K e y > < D i a g r a m O b j e c t K e y > < K e y > M e a s u r e s \ C o u n t   o f   C r e w   N a m e \ T a g I n f o \ V a l u e < / K e y > < / D i a g r a m O b j e c t K e y > < D i a g r a m O b j e c t K e y > < K e y > M e a s u r e s \ C o u n t   o f   D e s t i n a t i o n   2 < / K e y > < / D i a g r a m O b j e c t K e y > < D i a g r a m O b j e c t K e y > < K e y > M e a s u r e s \ C o u n t   o f   D e s t i n a t i o n   2 \ T a g I n f o \ F o r m u l a < / K e y > < / D i a g r a m O b j e c t K e y > < D i a g r a m O b j e c t K e y > < K e y > M e a s u r e s \ C o u n t   o f   D e s t i n a t i o n   2 \ T a g I n f o \ V a l u e < / K e y > < / D i a g r a m O b j e c t K e y > < D i a g r a m O b j e c t K e y > < K e y > M e a s u r e s \ C o u n t   o f   S p a c e   S t a t i o n < / K e y > < / D i a g r a m O b j e c t K e y > < D i a g r a m O b j e c t K e y > < K e y > M e a s u r e s \ C o u n t   o f   S p a c e   S t a t i o n \ T a g I n f o \ F o r m u l a < / K e y > < / D i a g r a m O b j e c t K e y > < D i a g r a m O b j e c t K e y > < K e y > M e a s u r e s \ C o u n t   o f   S p a c e   S t a t i o n \ T a g I n f o \ V a l u e < / K e y > < / D i a g r a m O b j e c t K e y > < D i a g r a m O b j e c t K e y > < K e y > C o l u m n s \ C r e w   N a m e < / K e y > < / D i a g r a m O b j e c t K e y > < D i a g r a m O b j e c t K e y > < K e y > C o l u m n s \ S p a c e c r a f t   ( L a u n c h ) < / K e y > < / D i a g r a m O b j e c t K e y > < D i a g r a m O b j e c t K e y > < K e y > C o l u m n s \ S p a c e c r a f t   ( R e t u r n ) < / K e y > < / D i a g r a m O b j e c t K e y > < D i a g r a m O b j e c t K e y > < K e y > C o l u m n s \ C h a n g e d   c r a f t < / K e y > < / D i a g r a m O b j e c t K e y > < D i a g r a m O b j e c t K e y > < K e y > C o l u m n s \ D u r a t i o n   ( d a y s ) < / K e y > < / D i a g r a m O b j e c t K e y > < D i a g r a m O b j e c t K e y > < K e y > C o l u m n s \ L a u n c h   d a t e < / K e y > < / D i a g r a m O b j e c t K e y > < D i a g r a m O b j e c t K e y > < K e y > C o l u m n s \ R e t u r n   d a t e < / K e y > < / D i a g r a m O b j e c t K e y > < D i a g r a m O b j e c t K e y > < K e y > C o l u m n s \ D e s t i n a t i o n < / K e y > < / D i a g r a m O b j e c t K e y > < D i a g r a m O b j e c t K e y > < K e y > C o l u m n s \ S p a c e   S t a t i o n < / K e y > < / D i a g r a m O b j e c t K e y > < D i a g r a m O b j e c t K e y > < K e y > C o l u m n s \ M i s s i o n   R e s u l t < / K e y > < / D i a g r a m O b j e c t K e y > < D i a g r a m O b j e c t K e y > < K e y > L i n k s \ & l t ; C o l u m n s \ C o u n t   o f   M i s s i o n   R e s u l t & g t ; - & l t ; M e a s u r e s \ M i s s i o n   R e s u l t & g t ; < / K e y > < / D i a g r a m O b j e c t K e y > < D i a g r a m O b j e c t K e y > < K e y > L i n k s \ & l t ; C o l u m n s \ C o u n t   o f   M i s s i o n   R e s u l t & g t ; - & l t ; M e a s u r e s \ M i s s i o n   R e s u l t & g t ; \ C O L U M N < / K e y > < / D i a g r a m O b j e c t K e y > < D i a g r a m O b j e c t K e y > < K e y > L i n k s \ & l t ; C o l u m n s \ C o u n t   o f   M i s s i o n   R e s u l t & g t ; - & l t ; M e a s u r e s \ M i s s i o n   R e s u l t & g t ; \ M E A S U R E < / K e y > < / D i a g r a m O b j e c t K e y > < D i a g r a m O b j e c t K e y > < K e y > L i n k s \ & l t ; C o l u m n s \ C o u n t   o f   C r e w   N a m e & g t ; - & l t ; M e a s u r e s \ C r e w   N a m e & g t ; < / K e y > < / D i a g r a m O b j e c t K e y > < D i a g r a m O b j e c t K e y > < K e y > L i n k s \ & l t ; C o l u m n s \ C o u n t   o f   C r e w   N a m e & g t ; - & l t ; M e a s u r e s \ C r e w   N a m e & g t ; \ C O L U M N < / K e y > < / D i a g r a m O b j e c t K e y > < D i a g r a m O b j e c t K e y > < K e y > L i n k s \ & l t ; C o l u m n s \ C o u n t   o f   C r e w   N a m e & g t ; - & l t ; M e a s u r e s \ C r e w   N a m e & g t ; \ M E A S U R E < / K e y > < / D i a g r a m O b j e c t K e y > < D i a g r a m O b j e c t K e y > < K e y > L i n k s \ & l t ; C o l u m n s \ C o u n t   o f   D e s t i n a t i o n   2 & g t ; - & l t ; M e a s u r e s \ D e s t i n a t i o n & g t ; < / K e y > < / D i a g r a m O b j e c t K e y > < D i a g r a m O b j e c t K e y > < K e y > L i n k s \ & l t ; C o l u m n s \ C o u n t   o f   D e s t i n a t i o n   2 & g t ; - & l t ; M e a s u r e s \ D e s t i n a t i o n & g t ; \ C O L U M N < / K e y > < / D i a g r a m O b j e c t K e y > < D i a g r a m O b j e c t K e y > < K e y > L i n k s \ & l t ; C o l u m n s \ C o u n t   o f   D e s t i n a t i o n   2 & g t ; - & l t ; M e a s u r e s \ D e s t i n a t i o n & g t ; \ M E A S U R E < / K e y > < / D i a g r a m O b j e c t K e y > < D i a g r a m O b j e c t K e y > < K e y > L i n k s \ & l t ; C o l u m n s \ C o u n t   o f   S p a c e   S t a t i o n & g t ; - & l t ; M e a s u r e s \ S p a c e   S t a t i o n & g t ; < / K e y > < / D i a g r a m O b j e c t K e y > < D i a g r a m O b j e c t K e y > < K e y > L i n k s \ & l t ; C o l u m n s \ C o u n t   o f   S p a c e   S t a t i o n & g t ; - & l t ; M e a s u r e s \ S p a c e   S t a t i o n & g t ; \ C O L U M N < / K e y > < / D i a g r a m O b j e c t K e y > < D i a g r a m O b j e c t K e y > < K e y > L i n k s \ & l t ; C o l u m n s \ C o u n t   o f   S p a c e   S t a t i o n & g t ; - & l t ; M e a s u r e s \ S p a c e   S t a t i o n & g t ; \ M E A S U R E 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 M i s s i o n   R e s u l t < / K e y > < / a : K e y > < a : V a l u e   i : t y p e = " M e a s u r e G r i d N o d e V i e w S t a t e " > < C o l u m n > 9 < / C o l u m n > < L a y e d O u t > t r u e < / L a y e d O u t > < W a s U I I n v i s i b l e > t r u e < / W a s U I I n v i s i b l e > < / a : V a l u e > < / a : K e y V a l u e O f D i a g r a m O b j e c t K e y a n y T y p e z b w N T n L X > < a : K e y V a l u e O f D i a g r a m O b j e c t K e y a n y T y p e z b w N T n L X > < a : K e y > < K e y > M e a s u r e s \ C o u n t   o f   M i s s i o n   R e s u l t \ T a g I n f o \ F o r m u l a < / K e y > < / a : K e y > < a : V a l u e   i : t y p e = " M e a s u r e G r i d V i e w S t a t e I D i a g r a m T a g A d d i t i o n a l I n f o " / > < / a : K e y V a l u e O f D i a g r a m O b j e c t K e y a n y T y p e z b w N T n L X > < a : K e y V a l u e O f D i a g r a m O b j e c t K e y a n y T y p e z b w N T n L X > < a : K e y > < K e y > M e a s u r e s \ C o u n t   o f   M i s s i o n   R e s u l t \ T a g I n f o \ V a l u e < / K e y > < / a : K e y > < a : V a l u e   i : t y p e = " M e a s u r e G r i d V i e w S t a t e I D i a g r a m T a g A d d i t i o n a l I n f o " / > < / a : K e y V a l u e O f D i a g r a m O b j e c t K e y a n y T y p e z b w N T n L X > < a : K e y V a l u e O f D i a g r a m O b j e c t K e y a n y T y p e z b w N T n L X > < a : K e y > < K e y > M e a s u r e s \ C o u n t   o f   C r e w   N a m e < / K e y > < / a : K e y > < a : V a l u e   i : t y p e = " M e a s u r e G r i d N o d e V i e w S t a t e " > < L a y e d O u t > t r u e < / L a y e d O u t > < W a s U I I n v i s i b l e > t r u e < / W a s U I I n v i s i b l e > < / a : V a l u e > < / a : K e y V a l u e O f D i a g r a m O b j e c t K e y a n y T y p e z b w N T n L X > < a : K e y V a l u e O f D i a g r a m O b j e c t K e y a n y T y p e z b w N T n L X > < a : K e y > < K e y > M e a s u r e s \ C o u n t   o f   C r e w   N a m e \ T a g I n f o \ F o r m u l a < / K e y > < / a : K e y > < a : V a l u e   i : t y p e = " M e a s u r e G r i d V i e w S t a t e I D i a g r a m T a g A d d i t i o n a l I n f o " / > < / a : K e y V a l u e O f D i a g r a m O b j e c t K e y a n y T y p e z b w N T n L X > < a : K e y V a l u e O f D i a g r a m O b j e c t K e y a n y T y p e z b w N T n L X > < a : K e y > < K e y > M e a s u r e s \ C o u n t   o f   C r e w   N a m e \ T a g I n f o \ V a l u e < / K e y > < / a : K e y > < a : V a l u e   i : t y p e = " M e a s u r e G r i d V i e w S t a t e I D i a g r a m T a g A d d i t i o n a l I n f o " / > < / a : K e y V a l u e O f D i a g r a m O b j e c t K e y a n y T y p e z b w N T n L X > < a : K e y V a l u e O f D i a g r a m O b j e c t K e y a n y T y p e z b w N T n L X > < a : K e y > < K e y > M e a s u r e s \ C o u n t   o f   D e s t i n a t i o n   2 < / K e y > < / a : K e y > < a : V a l u e   i : t y p e = " M e a s u r e G r i d N o d e V i e w S t a t e " > < C o l u m n > 7 < / C o l u m n > < L a y e d O u t > t r u e < / L a y e d O u t > < W a s U I I n v i s i b l e > t r u e < / W a s U I I n v i s i b l e > < / a : V a l u e > < / a : K e y V a l u e O f D i a g r a m O b j e c t K e y a n y T y p e z b w N T n L X > < a : K e y V a l u e O f D i a g r a m O b j e c t K e y a n y T y p e z b w N T n L X > < a : K e y > < K e y > M e a s u r e s \ C o u n t   o f   D e s t i n a t i o n   2 \ T a g I n f o \ F o r m u l a < / K e y > < / a : K e y > < a : V a l u e   i : t y p e = " M e a s u r e G r i d V i e w S t a t e I D i a g r a m T a g A d d i t i o n a l I n f o " / > < / a : K e y V a l u e O f D i a g r a m O b j e c t K e y a n y T y p e z b w N T n L X > < a : K e y V a l u e O f D i a g r a m O b j e c t K e y a n y T y p e z b w N T n L X > < a : K e y > < K e y > M e a s u r e s \ C o u n t   o f   D e s t i n a t i o n   2 \ T a g I n f o \ V a l u e < / K e y > < / a : K e y > < a : V a l u e   i : t y p e = " M e a s u r e G r i d V i e w S t a t e I D i a g r a m T a g A d d i t i o n a l I n f o " / > < / a : K e y V a l u e O f D i a g r a m O b j e c t K e y a n y T y p e z b w N T n L X > < a : K e y V a l u e O f D i a g r a m O b j e c t K e y a n y T y p e z b w N T n L X > < a : K e y > < K e y > M e a s u r e s \ C o u n t   o f   S p a c e   S t a t i o n < / K e y > < / a : K e y > < a : V a l u e   i : t y p e = " M e a s u r e G r i d N o d e V i e w S t a t e " > < C o l u m n > 8 < / C o l u m n > < L a y e d O u t > t r u e < / L a y e d O u t > < W a s U I I n v i s i b l e > t r u e < / W a s U I I n v i s i b l e > < / a : V a l u e > < / a : K e y V a l u e O f D i a g r a m O b j e c t K e y a n y T y p e z b w N T n L X > < a : K e y V a l u e O f D i a g r a m O b j e c t K e y a n y T y p e z b w N T n L X > < a : K e y > < K e y > M e a s u r e s \ C o u n t   o f   S p a c e   S t a t i o n \ T a g I n f o \ F o r m u l a < / K e y > < / a : K e y > < a : V a l u e   i : t y p e = " M e a s u r e G r i d V i e w S t a t e I D i a g r a m T a g A d d i t i o n a l I n f o " / > < / a : K e y V a l u e O f D i a g r a m O b j e c t K e y a n y T y p e z b w N T n L X > < a : K e y V a l u e O f D i a g r a m O b j e c t K e y a n y T y p e z b w N T n L X > < a : K e y > < K e y > M e a s u r e s \ C o u n t   o f   S p a c e   S t a t i o n \ T a g I n f o \ V a l u e < / K e y > < / a : K e y > < a : V a l u e   i : t y p e = " M e a s u r e G r i d V i e w S t a t e I D i a g r a m T a g A d d i t i o n a l I n f o " / > < / a : K e y V a l u e O f D i a g r a m O b j e c t K e y a n y T y p e z b w N T n L X > < a : K e y V a l u e O f D i a g r a m O b j e c t K e y a n y T y p e z b w N T n L X > < a : K e y > < K e y > C o l u m n s \ C r e w   N a m e < / K e y > < / a : K e y > < a : V a l u e   i : t y p e = " M e a s u r e G r i d N o d e V i e w S t a t e " > < L a y e d O u t > t r u e < / L a y e d O u t > < / a : V a l u e > < / a : K e y V a l u e O f D i a g r a m O b j e c t K e y a n y T y p e z b w N T n L X > < a : K e y V a l u e O f D i a g r a m O b j e c t K e y a n y T y p e z b w N T n L X > < a : K e y > < K e y > C o l u m n s \ S p a c e c r a f t   ( L a u n c h ) < / K e y > < / a : K e y > < a : V a l u e   i : t y p e = " M e a s u r e G r i d N o d e V i e w S t a t e " > < C o l u m n > 1 < / C o l u m n > < L a y e d O u t > t r u e < / L a y e d O u t > < / a : V a l u e > < / a : K e y V a l u e O f D i a g r a m O b j e c t K e y a n y T y p e z b w N T n L X > < a : K e y V a l u e O f D i a g r a m O b j e c t K e y a n y T y p e z b w N T n L X > < a : K e y > < K e y > C o l u m n s \ S p a c e c r a f t   ( R e t u r n ) < / K e y > < / a : K e y > < a : V a l u e   i : t y p e = " M e a s u r e G r i d N o d e V i e w S t a t e " > < C o l u m n > 2 < / C o l u m n > < L a y e d O u t > t r u e < / L a y e d O u t > < / a : V a l u e > < / a : K e y V a l u e O f D i a g r a m O b j e c t K e y a n y T y p e z b w N T n L X > < a : K e y V a l u e O f D i a g r a m O b j e c t K e y a n y T y p e z b w N T n L X > < a : K e y > < K e y > C o l u m n s \ C h a n g e d   c r a f t < / K e y > < / a : K e y > < a : V a l u e   i : t y p e = " M e a s u r e G r i d N o d e V i e w S t a t e " > < C o l u m n > 3 < / C o l u m n > < L a y e d O u t > t r u e < / L a y e d O u t > < / a : V a l u e > < / a : K e y V a l u e O f D i a g r a m O b j e c t K e y a n y T y p e z b w N T n L X > < a : K e y V a l u e O f D i a g r a m O b j e c t K e y a n y T y p e z b w N T n L X > < a : K e y > < K e y > C o l u m n s \ D u r a t i o n   ( d a y s ) < / K e y > < / a : K e y > < a : V a l u e   i : t y p e = " M e a s u r e G r i d N o d e V i e w S t a t e " > < C o l u m n > 4 < / C o l u m n > < L a y e d O u t > t r u e < / L a y e d O u t > < / a : V a l u e > < / a : K e y V a l u e O f D i a g r a m O b j e c t K e y a n y T y p e z b w N T n L X > < a : K e y V a l u e O f D i a g r a m O b j e c t K e y a n y T y p e z b w N T n L X > < a : K e y > < K e y > C o l u m n s \ L a u n c h   d a t e < / K e y > < / a : K e y > < a : V a l u e   i : t y p e = " M e a s u r e G r i d N o d e V i e w S t a t e " > < C o l u m n > 5 < / C o l u m n > < L a y e d O u t > t r u e < / L a y e d O u t > < / a : V a l u e > < / a : K e y V a l u e O f D i a g r a m O b j e c t K e y a n y T y p e z b w N T n L X > < a : K e y V a l u e O f D i a g r a m O b j e c t K e y a n y T y p e z b w N T n L X > < a : K e y > < K e y > C o l u m n s \ R e t u r n   d a t e < / K e y > < / a : K e y > < a : V a l u e   i : t y p e = " M e a s u r e G r i d N o d e V i e w S t a t e " > < C o l u m n > 6 < / C o l u m n > < L a y e d O u t > t r u e < / L a y e d O u t > < / a : V a l u e > < / a : K e y V a l u e O f D i a g r a m O b j e c t K e y a n y T y p e z b w N T n L X > < a : K e y V a l u e O f D i a g r a m O b j e c t K e y a n y T y p e z b w N T n L X > < a : K e y > < K e y > C o l u m n s \ D e s t i n a t i o n < / K e y > < / a : K e y > < a : V a l u e   i : t y p e = " M e a s u r e G r i d N o d e V i e w S t a t e " > < C o l u m n > 7 < / C o l u m n > < L a y e d O u t > t r u e < / L a y e d O u t > < / a : V a l u e > < / a : K e y V a l u e O f D i a g r a m O b j e c t K e y a n y T y p e z b w N T n L X > < a : K e y V a l u e O f D i a g r a m O b j e c t K e y a n y T y p e z b w N T n L X > < a : K e y > < K e y > C o l u m n s \ S p a c e   S t a t i o n < / K e y > < / a : K e y > < a : V a l u e   i : t y p e = " M e a s u r e G r i d N o d e V i e w S t a t e " > < C o l u m n > 8 < / C o l u m n > < L a y e d O u t > t r u e < / L a y e d O u t > < / a : V a l u e > < / a : K e y V a l u e O f D i a g r a m O b j e c t K e y a n y T y p e z b w N T n L X > < a : K e y V a l u e O f D i a g r a m O b j e c t K e y a n y T y p e z b w N T n L X > < a : K e y > < K e y > C o l u m n s \ M i s s i o n   R e s u l t < / K e y > < / a : K e y > < a : V a l u e   i : t y p e = " M e a s u r e G r i d N o d e V i e w S t a t e " > < C o l u m n > 9 < / C o l u m n > < L a y e d O u t > t r u e < / L a y e d O u t > < / a : V a l u e > < / a : K e y V a l u e O f D i a g r a m O b j e c t K e y a n y T y p e z b w N T n L X > < a : K e y V a l u e O f D i a g r a m O b j e c t K e y a n y T y p e z b w N T n L X > < a : K e y > < K e y > L i n k s \ & l t ; C o l u m n s \ C o u n t   o f   M i s s i o n   R e s u l t & g t ; - & l t ; M e a s u r e s \ M i s s i o n   R e s u l t & g t ; < / K e y > < / a : K e y > < a : V a l u e   i : t y p e = " M e a s u r e G r i d V i e w S t a t e I D i a g r a m L i n k " / > < / a : K e y V a l u e O f D i a g r a m O b j e c t K e y a n y T y p e z b w N T n L X > < a : K e y V a l u e O f D i a g r a m O b j e c t K e y a n y T y p e z b w N T n L X > < a : K e y > < K e y > L i n k s \ & l t ; C o l u m n s \ C o u n t   o f   M i s s i o n   R e s u l t & g t ; - & l t ; M e a s u r e s \ M i s s i o n   R e s u l t & g t ; \ C O L U M N < / K e y > < / a : K e y > < a : V a l u e   i : t y p e = " M e a s u r e G r i d V i e w S t a t e I D i a g r a m L i n k E n d p o i n t " / > < / a : K e y V a l u e O f D i a g r a m O b j e c t K e y a n y T y p e z b w N T n L X > < a : K e y V a l u e O f D i a g r a m O b j e c t K e y a n y T y p e z b w N T n L X > < a : K e y > < K e y > L i n k s \ & l t ; C o l u m n s \ C o u n t   o f   M i s s i o n   R e s u l t & g t ; - & l t ; M e a s u r e s \ M i s s i o n   R e s u l t & g t ; \ M E A S U R E < / K e y > < / a : K e y > < a : V a l u e   i : t y p e = " M e a s u r e G r i d V i e w S t a t e I D i a g r a m L i n k E n d p o i n t " / > < / a : K e y V a l u e O f D i a g r a m O b j e c t K e y a n y T y p e z b w N T n L X > < a : K e y V a l u e O f D i a g r a m O b j e c t K e y a n y T y p e z b w N T n L X > < a : K e y > < K e y > L i n k s \ & l t ; C o l u m n s \ C o u n t   o f   C r e w   N a m e & g t ; - & l t ; M e a s u r e s \ C r e w   N a m e & g t ; < / K e y > < / a : K e y > < a : V a l u e   i : t y p e = " M e a s u r e G r i d V i e w S t a t e I D i a g r a m L i n k " / > < / a : K e y V a l u e O f D i a g r a m O b j e c t K e y a n y T y p e z b w N T n L X > < a : K e y V a l u e O f D i a g r a m O b j e c t K e y a n y T y p e z b w N T n L X > < a : K e y > < K e y > L i n k s \ & l t ; C o l u m n s \ C o u n t   o f   C r e w   N a m e & g t ; - & l t ; M e a s u r e s \ C r e w   N a m e & g t ; \ C O L U M N < / K e y > < / a : K e y > < a : V a l u e   i : t y p e = " M e a s u r e G r i d V i e w S t a t e I D i a g r a m L i n k E n d p o i n t " / > < / a : K e y V a l u e O f D i a g r a m O b j e c t K e y a n y T y p e z b w N T n L X > < a : K e y V a l u e O f D i a g r a m O b j e c t K e y a n y T y p e z b w N T n L X > < a : K e y > < K e y > L i n k s \ & l t ; C o l u m n s \ C o u n t   o f   C r e w   N a m e & g t ; - & l t ; M e a s u r e s \ C r e w   N a m e & g t ; \ M E A S U R E < / K e y > < / a : K e y > < a : V a l u e   i : t y p e = " M e a s u r e G r i d V i e w S t a t e I D i a g r a m L i n k E n d p o i n t " / > < / a : K e y V a l u e O f D i a g r a m O b j e c t K e y a n y T y p e z b w N T n L X > < a : K e y V a l u e O f D i a g r a m O b j e c t K e y a n y T y p e z b w N T n L X > < a : K e y > < K e y > L i n k s \ & l t ; C o l u m n s \ C o u n t   o f   D e s t i n a t i o n   2 & g t ; - & l t ; M e a s u r e s \ D e s t i n a t i o n & g t ; < / K e y > < / a : K e y > < a : V a l u e   i : t y p e = " M e a s u r e G r i d V i e w S t a t e I D i a g r a m L i n k " / > < / a : K e y V a l u e O f D i a g r a m O b j e c t K e y a n y T y p e z b w N T n L X > < a : K e y V a l u e O f D i a g r a m O b j e c t K e y a n y T y p e z b w N T n L X > < a : K e y > < K e y > L i n k s \ & l t ; C o l u m n s \ C o u n t   o f   D e s t i n a t i o n   2 & g t ; - & l t ; M e a s u r e s \ D e s t i n a t i o n & g t ; \ C O L U M N < / K e y > < / a : K e y > < a : V a l u e   i : t y p e = " M e a s u r e G r i d V i e w S t a t e I D i a g r a m L i n k E n d p o i n t " / > < / a : K e y V a l u e O f D i a g r a m O b j e c t K e y a n y T y p e z b w N T n L X > < a : K e y V a l u e O f D i a g r a m O b j e c t K e y a n y T y p e z b w N T n L X > < a : K e y > < K e y > L i n k s \ & l t ; C o l u m n s \ C o u n t   o f   D e s t i n a t i o n   2 & g t ; - & l t ; M e a s u r e s \ D e s t i n a t i o n & g t ; \ M E A S U R E < / K e y > < / a : K e y > < a : V a l u e   i : t y p e = " M e a s u r e G r i d V i e w S t a t e I D i a g r a m L i n k E n d p o i n t " / > < / a : K e y V a l u e O f D i a g r a m O b j e c t K e y a n y T y p e z b w N T n L X > < a : K e y V a l u e O f D i a g r a m O b j e c t K e y a n y T y p e z b w N T n L X > < a : K e y > < K e y > L i n k s \ & l t ; C o l u m n s \ C o u n t   o f   S p a c e   S t a t i o n & g t ; - & l t ; M e a s u r e s \ S p a c e   S t a t i o n & g t ; < / K e y > < / a : K e y > < a : V a l u e   i : t y p e = " M e a s u r e G r i d V i e w S t a t e I D i a g r a m L i n k " / > < / a : K e y V a l u e O f D i a g r a m O b j e c t K e y a n y T y p e z b w N T n L X > < a : K e y V a l u e O f D i a g r a m O b j e c t K e y a n y T y p e z b w N T n L X > < a : K e y > < K e y > L i n k s \ & l t ; C o l u m n s \ C o u n t   o f   S p a c e   S t a t i o n & g t ; - & l t ; M e a s u r e s \ S p a c e   S t a t i o n & g t ; \ C O L U M N < / K e y > < / a : K e y > < a : V a l u e   i : t y p e = " M e a s u r e G r i d V i e w S t a t e I D i a g r a m L i n k E n d p o i n t " / > < / a : K e y V a l u e O f D i a g r a m O b j e c t K e y a n y T y p e z b w N T n L X > < a : K e y V a l u e O f D i a g r a m O b j e c t K e y a n y T y p e z b w N T n L X > < a : K e y > < K e y > L i n k s \ & l t ; C o l u m n s \ C o u n t   o f   S p a c e   S t a t i o n & g t ; - & l t ; M e a s u r e s \ S p a c e   S t a t i o n & g t ; \ M E A S U R E < / K e y > < / a : K e y > < a : V a l u e   i : t y p e = " M e a s u r e G r i d V i e w S t a t e I D i a g r a m L i n k E n d p o i n t " / > < / a : K e y V a l u e O f D i a g r a m O b j e c t K e y a n y T y p e z b w N T n L X > < / V i e w S t a t e s > < / D i a g r a m M a n a g e r . S e r i a l i z a b l e D i a g r a m > < D i a g r a m M a n a g e r . S e r i a l i z a b l e D i a g r a m > < A d a p t e r   i : t y p e = " M e a s u r e D i a g r a m S a n d b o x A d a p t e r " > < T a b l e N a m e > C r e w e d M i s s i o n s 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 C r e w e d M i s s i o n s 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 M i s s i o n   N u m b e r < / K e y > < / D i a g r a m O b j e c t K e y > < D i a g r a m O b j e c t K e y > < K e y > M e a s u r e s \ S u m   o f   M i s s i o n   N u m b e r \ T a g I n f o \ F o r m u l a < / K e y > < / D i a g r a m O b j e c t K e y > < D i a g r a m O b j e c t K e y > < K e y > M e a s u r e s \ S u m   o f   M i s s i o n   N u m b e r \ T a g I n f o \ V a l u e < / K e y > < / D i a g r a m O b j e c t K e y > < D i a g r a m O b j e c t K e y > < K e y > M e a s u r e s \ C o u n t   o f   M i s s i o n   N u m b e r < / K e y > < / D i a g r a m O b j e c t K e y > < D i a g r a m O b j e c t K e y > < K e y > M e a s u r e s \ C o u n t   o f   M i s s i o n   N u m b e r \ T a g I n f o \ F o r m u l a < / K e y > < / D i a g r a m O b j e c t K e y > < D i a g r a m O b j e c t K e y > < K e y > M e a s u r e s \ C o u n t   o f   M i s s i o n   N u m b e r \ T a g I n f o \ V a l u e < / K e y > < / D i a g r a m O b j e c t K e y > < D i a g r a m O b j e c t K e y > < K e y > M e a s u r e s \ C o u n t   o f   S t a t u s < / K e y > < / D i a g r a m O b j e c t K e y > < D i a g r a m O b j e c t K e y > < K e y > M e a s u r e s \ C o u n t   o f   S t a t u s \ T a g I n f o \ F o r m u l a < / K e y > < / D i a g r a m O b j e c t K e y > < D i a g r a m O b j e c t K e y > < K e y > M e a s u r e s \ C o u n t   o f   S t a t u s \ T a g I n f o \ V a l u e < / K e y > < / D i a g r a m O b j e c t K e y > < D i a g r a m O b j e c t K e y > < K e y > M e a s u r e s \ C o u n t   o f   D e s t i n a t i o n < / K e y > < / D i a g r a m O b j e c t K e y > < D i a g r a m O b j e c t K e y > < K e y > M e a s u r e s \ C o u n t   o f   D e s t i n a t i o n \ T a g I n f o \ F o r m u l a < / K e y > < / D i a g r a m O b j e c t K e y > < D i a g r a m O b j e c t K e y > < K e y > M e a s u r e s \ C o u n t   o f   D e s t i n a t i o n \ T a g I n f o \ V a l u e < / K e y > < / D i a g r a m O b j e c t K e y > < D i a g r a m O b j e c t K e y > < K e y > C o l u m n s \ S p a c e c r a f t < / K e y > < / D i a g r a m O b j e c t K e y > < D i a g r a m O b j e c t K e y > < K e y > C o l u m n s \ V e h i c l e < / K e y > < / D i a g r a m O b j e c t K e y > < D i a g r a m O b j e c t K e y > < K e y > C o l u m n s \ L a u n c h < / K e y > < / D i a g r a m O b j e c t K e y > < D i a g r a m O b j e c t K e y > < K e y > C o l u m n s \ R e t u r n < / K e y > < / D i a g r a m O b j e c t K e y > < D i a g r a m O b j e c t K e y > < K e y > C o l u m n s \ M i s s i o n   N u m b e r < / K e y > < / D i a g r a m O b j e c t K e y > < D i a g r a m O b j e c t K e y > < K e y > C o l u m n s \ S t a t u s < / K e y > < / D i a g r a m O b j e c t K e y > < D i a g r a m O b j e c t K e y > < K e y > C o l u m n s \ E a r t h   O r b i t < / K e y > < / D i a g r a m O b j e c t K e y > < D i a g r a m O b j e c t K e y > < K e y > C o l u m n s \ L u n a r   O r b i t < / K e y > < / D i a g r a m O b j e c t K e y > < D i a g r a m O b j e c t K e y > < K e y > C o l u m n s \ S t a t i o n   V i s i t e d < / K e y > < / D i a g r a m O b j e c t K e y > < D i a g r a m O b j e c t K e y > < K e y > C o l u m n s \ D e s t i n a t i o n < / K e y > < / D i a g r a m O b j e c t K e y > < D i a g r a m O b j e c t K e y > < K e y > L i n k s \ & l t ; C o l u m n s \ S u m   o f   M i s s i o n   N u m b e r & g t ; - & l t ; M e a s u r e s \ M i s s i o n   N u m b e r & g t ; < / K e y > < / D i a g r a m O b j e c t K e y > < D i a g r a m O b j e c t K e y > < K e y > L i n k s \ & l t ; C o l u m n s \ S u m   o f   M i s s i o n   N u m b e r & g t ; - & l t ; M e a s u r e s \ M i s s i o n   N u m b e r & g t ; \ C O L U M N < / K e y > < / D i a g r a m O b j e c t K e y > < D i a g r a m O b j e c t K e y > < K e y > L i n k s \ & l t ; C o l u m n s \ S u m   o f   M i s s i o n   N u m b e r & g t ; - & l t ; M e a s u r e s \ M i s s i o n   N u m b e r & g t ; \ M E A S U R E < / K e y > < / D i a g r a m O b j e c t K e y > < D i a g r a m O b j e c t K e y > < K e y > L i n k s \ & l t ; C o l u m n s \ C o u n t   o f   M i s s i o n   N u m b e r & g t ; - & l t ; M e a s u r e s \ M i s s i o n   N u m b e r & g t ; < / K e y > < / D i a g r a m O b j e c t K e y > < D i a g r a m O b j e c t K e y > < K e y > L i n k s \ & l t ; C o l u m n s \ C o u n t   o f   M i s s i o n   N u m b e r & g t ; - & l t ; M e a s u r e s \ M i s s i o n   N u m b e r & g t ; \ C O L U M N < / K e y > < / D i a g r a m O b j e c t K e y > < D i a g r a m O b j e c t K e y > < K e y > L i n k s \ & l t ; C o l u m n s \ C o u n t   o f   M i s s i o n   N u m b e r & g t ; - & l t ; M e a s u r e s \ M i s s i o n   N u m b e r & g t ; \ M E A S U R E 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 D e s t i n a t i o n & g t ; - & l t ; M e a s u r e s \ D e s t i n a t i o n & g t ; < / K e y > < / D i a g r a m O b j e c t K e y > < D i a g r a m O b j e c t K e y > < K e y > L i n k s \ & l t ; C o l u m n s \ C o u n t   o f   D e s t i n a t i o n & g t ; - & l t ; M e a s u r e s \ D e s t i n a t i o n & g t ; \ C O L U M N < / K e y > < / D i a g r a m O b j e c t K e y > < D i a g r a m O b j e c t K e y > < K e y > L i n k s \ & l t ; C o l u m n s \ C o u n t   o f   D e s t i n a t i o n & g t ; - & l t ; M e a s u r e s \ D e s t i n a t i o n & g t ; \ M E A S U R E 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 M i s s i o n   N u m b e r < / K e y > < / a : K e y > < a : V a l u e   i : t y p e = " M e a s u r e G r i d N o d e V i e w S t a t e " > < C o l u m n > 4 < / C o l u m n > < L a y e d O u t > t r u e < / L a y e d O u t > < W a s U I I n v i s i b l e > t r u e < / W a s U I I n v i s i b l e > < / a : V a l u e > < / a : K e y V a l u e O f D i a g r a m O b j e c t K e y a n y T y p e z b w N T n L X > < a : K e y V a l u e O f D i a g r a m O b j e c t K e y a n y T y p e z b w N T n L X > < a : K e y > < K e y > M e a s u r e s \ S u m   o f   M i s s i o n   N u m b e r \ T a g I n f o \ F o r m u l a < / K e y > < / a : K e y > < a : V a l u e   i : t y p e = " M e a s u r e G r i d V i e w S t a t e I D i a g r a m T a g A d d i t i o n a l I n f o " / > < / a : K e y V a l u e O f D i a g r a m O b j e c t K e y a n y T y p e z b w N T n L X > < a : K e y V a l u e O f D i a g r a m O b j e c t K e y a n y T y p e z b w N T n L X > < a : K e y > < K e y > M e a s u r e s \ S u m   o f   M i s s i o n   N u m b e r \ T a g I n f o \ V a l u e < / K e y > < / a : K e y > < a : V a l u e   i : t y p e = " M e a s u r e G r i d V i e w S t a t e I D i a g r a m T a g A d d i t i o n a l I n f o " / > < / a : K e y V a l u e O f D i a g r a m O b j e c t K e y a n y T y p e z b w N T n L X > < a : K e y V a l u e O f D i a g r a m O b j e c t K e y a n y T y p e z b w N T n L X > < a : K e y > < K e y > M e a s u r e s \ C o u n t   o f   M i s s i o n   N u m b e r < / K e y > < / a : K e y > < a : V a l u e   i : t y p e = " M e a s u r e G r i d N o d e V i e w S t a t e " > < C o l u m n > 4 < / C o l u m n > < L a y e d O u t > t r u e < / L a y e d O u t > < R o w > 1 < / R o w > < W a s U I I n v i s i b l e > t r u e < / W a s U I I n v i s i b l e > < / a : V a l u e > < / a : K e y V a l u e O f D i a g r a m O b j e c t K e y a n y T y p e z b w N T n L X > < a : K e y V a l u e O f D i a g r a m O b j e c t K e y a n y T y p e z b w N T n L X > < a : K e y > < K e y > M e a s u r e s \ C o u n t   o f   M i s s i o n   N u m b e r \ T a g I n f o \ F o r m u l a < / K e y > < / a : K e y > < a : V a l u e   i : t y p e = " M e a s u r e G r i d V i e w S t a t e I D i a g r a m T a g A d d i t i o n a l I n f o " / > < / a : K e y V a l u e O f D i a g r a m O b j e c t K e y a n y T y p e z b w N T n L X > < a : K e y V a l u e O f D i a g r a m O b j e c t K e y a n y T y p e z b w N T n L X > < a : K e y > < K e y > M e a s u r e s \ C o u n t   o f   M i s s i o n   N u m b e r \ T a g I n f o \ V a l u e < / K e y > < / a : K e y > < a : V a l u e   i : t y p e = " M e a s u r e G r i d V i e w S t a t e I D i a g r a m T a g A d d i t i o n a l I n f o " / > < / a : K e y V a l u e O f D i a g r a m O b j e c t K e y a n y T y p e z b w N T n L X > < a : K e y V a l u e O f D i a g r a m O b j e c t K e y a n y T y p e z b w N T n L X > < a : K e y > < K e y > M e a s u r e s \ C o u n t   o f   S t a t u s < / K e y > < / a : K e y > < a : V a l u e   i : t y p e = " M e a s u r e G r i d N o d e V i e w S t a t e " > < C o l u m n > 5 < / 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 D e s t i n a t i o n < / K e y > < / a : K e y > < a : V a l u e   i : t y p e = " M e a s u r e G r i d N o d e V i e w S t a t e " > < C o l u m n > 9 < / C o l u m n > < L a y e d O u t > t r u e < / L a y e d O u t > < W a s U I I n v i s i b l e > t r u e < / W a s U I I n v i s i b l e > < / a : V a l u e > < / a : K e y V a l u e O f D i a g r a m O b j e c t K e y a n y T y p e z b w N T n L X > < a : K e y V a l u e O f D i a g r a m O b j e c t K e y a n y T y p e z b w N T n L X > < a : K e y > < K e y > M e a s u r e s \ C o u n t   o f   D e s t i n a t i o n \ T a g I n f o \ F o r m u l a < / K e y > < / a : K e y > < a : V a l u e   i : t y p e = " M e a s u r e G r i d V i e w S t a t e I D i a g r a m T a g A d d i t i o n a l I n f o " / > < / a : K e y V a l u e O f D i a g r a m O b j e c t K e y a n y T y p e z b w N T n L X > < a : K e y V a l u e O f D i a g r a m O b j e c t K e y a n y T y p e z b w N T n L X > < a : K e y > < K e y > M e a s u r e s \ C o u n t   o f   D e s t i n a t i o n \ T a g I n f o \ V a l u e < / K e y > < / a : K e y > < a : V a l u e   i : t y p e = " M e a s u r e G r i d V i e w S t a t e I D i a g r a m T a g A d d i t i o n a l I n f o " / > < / a : K e y V a l u e O f D i a g r a m O b j e c t K e y a n y T y p e z b w N T n L X > < a : K e y V a l u e O f D i a g r a m O b j e c t K e y a n y T y p e z b w N T n L X > < a : K e y > < K e y > C o l u m n s \ S p a c e c r a f t < / K e y > < / a : K e y > < a : V a l u e   i : t y p e = " M e a s u r e G r i d N o d e V i e w S t a t e " > < L a y e d O u t > t r u e < / L a y e d O u t > < / a : V a l u e > < / a : K e y V a l u e O f D i a g r a m O b j e c t K e y a n y T y p e z b w N T n L X > < a : K e y V a l u e O f D i a g r a m O b j e c t K e y a n y T y p e z b w N T n L X > < a : K e y > < K e y > C o l u m n s \ V e h i c l e < / K e y > < / a : K e y > < a : V a l u e   i : t y p e = " M e a s u r e G r i d N o d e V i e w S t a t e " > < C o l u m n > 1 < / C o l u m n > < L a y e d O u t > t r u e < / L a y e d O u t > < / a : V a l u e > < / a : K e y V a l u e O f D i a g r a m O b j e c t K e y a n y T y p e z b w N T n L X > < a : K e y V a l u e O f D i a g r a m O b j e c t K e y a n y T y p e z b w N T n L X > < a : K e y > < K e y > C o l u m n s \ L a u n c h < / K e y > < / a : K e y > < a : V a l u e   i : t y p e = " M e a s u r e G r i d N o d e V i e w S t a t e " > < C o l u m n > 2 < / C o l u m n > < L a y e d O u t > t r u e < / L a y e d O u t > < / a : V a l u e > < / a : K e y V a l u e O f D i a g r a m O b j e c t K e y a n y T y p e z b w N T n L X > < a : K e y V a l u e O f D i a g r a m O b j e c t K e y a n y T y p e z b w N T n L X > < a : K e y > < K e y > C o l u m n s \ R e t u r n < / K e y > < / a : K e y > < a : V a l u e   i : t y p e = " M e a s u r e G r i d N o d e V i e w S t a t e " > < C o l u m n > 3 < / C o l u m n > < L a y e d O u t > t r u e < / L a y e d O u t > < / a : V a l u e > < / a : K e y V a l u e O f D i a g r a m O b j e c t K e y a n y T y p e z b w N T n L X > < a : K e y V a l u e O f D i a g r a m O b j e c t K e y a n y T y p e z b w N T n L X > < a : K e y > < K e y > C o l u m n s \ M i s s i o n   N u m b e r < / K e y > < / a : K e y > < a : V a l u e   i : t y p e = " M e a s u r e G r i d N o d e V i e w S t a t e " > < C o l u m n > 4 < / C o l u m n > < L a y e d O u t > t r u e < / L a y e d O u t > < / a : V a l u e > < / a : K e y V a l u e O f D i a g r a m O b j e c t K e y a n y T y p e z b w N T n L X > < a : K e y V a l u e O f D i a g r a m O b j e c t K e y a n y T y p e z b w N T n L X > < a : K e y > < K e y > C o l u m n s \ S t a t u s < / K e y > < / a : K e y > < a : V a l u e   i : t y p e = " M e a s u r e G r i d N o d e V i e w S t a t e " > < C o l u m n > 5 < / C o l u m n > < L a y e d O u t > t r u e < / L a y e d O u t > < / a : V a l u e > < / a : K e y V a l u e O f D i a g r a m O b j e c t K e y a n y T y p e z b w N T n L X > < a : K e y V a l u e O f D i a g r a m O b j e c t K e y a n y T y p e z b w N T n L X > < a : K e y > < K e y > C o l u m n s \ E a r t h   O r b i t < / K e y > < / a : K e y > < a : V a l u e   i : t y p e = " M e a s u r e G r i d N o d e V i e w S t a t e " > < C o l u m n > 6 < / C o l u m n > < L a y e d O u t > t r u e < / L a y e d O u t > < / a : V a l u e > < / a : K e y V a l u e O f D i a g r a m O b j e c t K e y a n y T y p e z b w N T n L X > < a : K e y V a l u e O f D i a g r a m O b j e c t K e y a n y T y p e z b w N T n L X > < a : K e y > < K e y > C o l u m n s \ L u n a r   O r b i t < / K e y > < / a : K e y > < a : V a l u e   i : t y p e = " M e a s u r e G r i d N o d e V i e w S t a t e " > < C o l u m n > 7 < / C o l u m n > < L a y e d O u t > t r u e < / L a y e d O u t > < / a : V a l u e > < / a : K e y V a l u e O f D i a g r a m O b j e c t K e y a n y T y p e z b w N T n L X > < a : K e y V a l u e O f D i a g r a m O b j e c t K e y a n y T y p e z b w N T n L X > < a : K e y > < K e y > C o l u m n s \ S t a t i o n   V i s i t e d < / K e y > < / a : K e y > < a : V a l u e   i : t y p e = " M e a s u r e G r i d N o d e V i e w S t a t e " > < C o l u m n > 8 < / C o l u m n > < L a y e d O u t > t r u e < / L a y e d O u t > < / a : V a l u e > < / a : K e y V a l u e O f D i a g r a m O b j e c t K e y a n y T y p e z b w N T n L X > < a : K e y V a l u e O f D i a g r a m O b j e c t K e y a n y T y p e z b w N T n L X > < a : K e y > < K e y > C o l u m n s \ D e s t i n a t i o n < / K e y > < / a : K e y > < a : V a l u e   i : t y p e = " M e a s u r e G r i d N o d e V i e w S t a t e " > < C o l u m n > 9 < / C o l u m n > < L a y e d O u t > t r u e < / L a y e d O u t > < / a : V a l u e > < / a : K e y V a l u e O f D i a g r a m O b j e c t K e y a n y T y p e z b w N T n L X > < a : K e y V a l u e O f D i a g r a m O b j e c t K e y a n y T y p e z b w N T n L X > < a : K e y > < K e y > L i n k s \ & l t ; C o l u m n s \ S u m   o f   M i s s i o n   N u m b e r & g t ; - & l t ; M e a s u r e s \ M i s s i o n   N u m b e r & g t ; < / K e y > < / a : K e y > < a : V a l u e   i : t y p e = " M e a s u r e G r i d V i e w S t a t e I D i a g r a m L i n k " / > < / a : K e y V a l u e O f D i a g r a m O b j e c t K e y a n y T y p e z b w N T n L X > < a : K e y V a l u e O f D i a g r a m O b j e c t K e y a n y T y p e z b w N T n L X > < a : K e y > < K e y > L i n k s \ & l t ; C o l u m n s \ S u m   o f   M i s s i o n   N u m b e r & g t ; - & l t ; M e a s u r e s \ M i s s i o n   N u m b e r & g t ; \ C O L U M N < / K e y > < / a : K e y > < a : V a l u e   i : t y p e = " M e a s u r e G r i d V i e w S t a t e I D i a g r a m L i n k E n d p o i n t " / > < / a : K e y V a l u e O f D i a g r a m O b j e c t K e y a n y T y p e z b w N T n L X > < a : K e y V a l u e O f D i a g r a m O b j e c t K e y a n y T y p e z b w N T n L X > < a : K e y > < K e y > L i n k s \ & l t ; C o l u m n s \ S u m   o f   M i s s i o n   N u m b e r & g t ; - & l t ; M e a s u r e s \ M i s s i o n   N u m b e r & g t ; \ M E A S U R E < / K e y > < / a : K e y > < a : V a l u e   i : t y p e = " M e a s u r e G r i d V i e w S t a t e I D i a g r a m L i n k E n d p o i n t " / > < / a : K e y V a l u e O f D i a g r a m O b j e c t K e y a n y T y p e z b w N T n L X > < a : K e y V a l u e O f D i a g r a m O b j e c t K e y a n y T y p e z b w N T n L X > < a : K e y > < K e y > L i n k s \ & l t ; C o l u m n s \ C o u n t   o f   M i s s i o n   N u m b e r & g t ; - & l t ; M e a s u r e s \ M i s s i o n   N u m b e r & g t ; < / K e y > < / a : K e y > < a : V a l u e   i : t y p e = " M e a s u r e G r i d V i e w S t a t e I D i a g r a m L i n k " / > < / a : K e y V a l u e O f D i a g r a m O b j e c t K e y a n y T y p e z b w N T n L X > < a : K e y V a l u e O f D i a g r a m O b j e c t K e y a n y T y p e z b w N T n L X > < a : K e y > < K e y > L i n k s \ & l t ; C o l u m n s \ C o u n t   o f   M i s s i o n   N u m b e r & g t ; - & l t ; M e a s u r e s \ M i s s i o n   N u m b e r & g t ; \ C O L U M N < / K e y > < / a : K e y > < a : V a l u e   i : t y p e = " M e a s u r e G r i d V i e w S t a t e I D i a g r a m L i n k E n d p o i n t " / > < / a : K e y V a l u e O f D i a g r a m O b j e c t K e y a n y T y p e z b w N T n L X > < a : K e y V a l u e O f D i a g r a m O b j e c t K e y a n y T y p e z b w N T n L X > < a : K e y > < K e y > L i n k s \ & l t ; C o l u m n s \ C o u n t   o f   M i s s i o n   N u m b e r & g t ; - & l t ; M e a s u r e s \ M i s s i o n   N u m b e r & g t ; \ M E A S U R E 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 D e s t i n a t i o n & g t ; - & l t ; M e a s u r e s \ D e s t i n a t i o n & g t ; < / K e y > < / a : K e y > < a : V a l u e   i : t y p e = " M e a s u r e G r i d V i e w S t a t e I D i a g r a m L i n k " / > < / a : K e y V a l u e O f D i a g r a m O b j e c t K e y a n y T y p e z b w N T n L X > < a : K e y V a l u e O f D i a g r a m O b j e c t K e y a n y T y p e z b w N T n L X > < a : K e y > < K e y > L i n k s \ & l t ; C o l u m n s \ C o u n t   o f   D e s t i n a t i o n & g t ; - & l t ; M e a s u r e s \ D e s t i n a t i o n & g t ; \ C O L U M N < / K e y > < / a : K e y > < a : V a l u e   i : t y p e = " M e a s u r e G r i d V i e w S t a t e I D i a g r a m L i n k E n d p o i n t " / > < / a : K e y V a l u e O f D i a g r a m O b j e c t K e y a n y T y p e z b w N T n L X > < a : K e y V a l u e O f D i a g r a m O b j e c t K e y a n y T y p e z b w N T n L X > < a : K e y > < K e y > L i n k s \ & l t ; C o l u m n s \ C o u n t   o f   D e s t i n a t i o n & g t ; - & l t ; M e a s u r e s \ D e s t i n a t i o n & g t ; \ M E A S U R E < / K e y > < / a : K e y > < a : V a l u e   i : t y p e = " M e a s u r e G r i d V i e w S t a t e I D i a g r a m L i n k E n d p o i n t " / > < / a : K e y V a l u e O f D i a g r a m O b j e c t K e y a n y T y p e z b w N T n L X > < / V i e w S t a t e s > < / D i a g r a m M a n a g e r . S e r i a l i z a b l e D i a g r a m > < D i a g r a m M a n a g e r . S e r i a l i z a b l e D i a g r a m > < A d a p t e r   i : t y p e = " M e a s u r e D i a g r a m S a n d b o x A d a p t e r " > < T a b l e N a m e > S p a c e T r a v e l e r s 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 S p a c e T r a v e l e r s 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 G e n d e r < / K e y > < / D i a g r a m O b j e c t K e y > < D i a g r a m O b j e c t K e y > < K e y > M e a s u r e s \ C o u n t   o f   G e n d e r \ T a g I n f o \ F o r m u l a < / K e y > < / D i a g r a m O b j e c t K e y > < D i a g r a m O b j e c t K e y > < K e y > M e a s u r e s \ C o u n t   o f   G e n d e r \ T a g I n f o \ V a l u e < / K e y > < / D i a g r a m O b j e c t K e y > < D i a g r a m O b j e c t K e y > < K e y > C o l u m n s \ N a m e < / K e y > < / D i a g r a m O b j e c t K e y > < D i a g r a m O b j e c t K e y > < K e y > C o l u m n s \ G e n d e r < / K e y > < / D i a g r a m O b j e c t K e y > < D i a g r a m O b j e c t K e y > < K e y > C o l u m n s \ C o u n t r y < / K e y > < / D i a g r a m O b j e c t K e y > < D i a g r a m O b j e c t K e y > < K e y > C o l u m n s \ C o n t i n e n t < / K e y > < / D i a g r a m O b j e c t K e y > < D i a g r a m O b j e c t K e y > < K e y > C o l u m n s \ B i r t h d a y < / 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 G e n d e r < / K e y > < / a : K e y > < a : V a l u e   i : t y p e = " M e a s u r e G r i d N o d e V i e w S t a t e " > < C o l u m n > 1 < / 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 C o l u m n s \ C o n t i n e n t < / K e y > < / a : K e y > < a : V a l u e   i : t y p e = " M e a s u r e G r i d N o d e V i e w S t a t e " > < C o l u m n > 3 < / C o l u m n > < L a y e d O u t > t r u e < / L a y e d O u t > < / a : V a l u e > < / a : K e y V a l u e O f D i a g r a m O b j e c t K e y a n y T y p e z b w N T n L X > < a : K e y V a l u e O f D i a g r a m O b j e c t K e y a n y T y p e z b w N T n L X > < a : K e y > < K e y > C o l u m n s \ B i r t h d a y < / K e y > < / a : K e y > < a : V a l u e   i : t y p e = " M e a s u r e G r i d N o d e V i e w S t a t e " > < C o l u m n > 4 < / C o l u m n > < L a y e d O u t > t r u e < / L a y e d O u t > < / a : V a l u e > < / 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D i a g r a m M a n a g e r . S e r i a l i z a b l e D i a g r a m > < A d a p t e r   i : t y p e = " M e a s u r e D i a g r a m S a n d b o x A d a p t e r " > < T a b l e N a m e > S p a c e V e h i c l e s 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 S p a c e V e h i c l e s 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 R o c k e t < / K e y > < / D i a g r a m O b j e c t K e y > < D i a g r a m O b j e c t K e y > < K e y > M e a s u r e s \ C o u n t   o f   R o c k e t \ T a g I n f o \ F o r m u l a < / K e y > < / D i a g r a m O b j e c t K e y > < D i a g r a m O b j e c t K e y > < K e y > M e a s u r e s \ C o u n t   o f   R o c k e t \ T a g I n f o \ V a l u e < / K e y > < / D i a g r a m O b j e c t K e y > < D i a g r a m O b j e c t K e y > < K e y > M e a s u r e s \ S u m   o f   T o t a l   f l i g h t s < / K e y > < / D i a g r a m O b j e c t K e y > < D i a g r a m O b j e c t K e y > < K e y > M e a s u r e s \ S u m   o f   T o t a l   f l i g h t s \ T a g I n f o \ F o r m u l a < / K e y > < / D i a g r a m O b j e c t K e y > < D i a g r a m O b j e c t K e y > < K e y > M e a s u r e s \ S u m   o f   T o t a l   f l i g h t s \ T a g I n f o \ V a l u e < / K e y > < / D i a g r a m O b j e c t K e y > < D i a g r a m O b j e c t K e y > < K e y > M e a s u r e s \ S u m   o f   L E O   P a y l o a d < / K e y > < / D i a g r a m O b j e c t K e y > < D i a g r a m O b j e c t K e y > < K e y > M e a s u r e s \ S u m   o f   L E O   P a y l o a d \ T a g I n f o \ F o r m u l a < / K e y > < / D i a g r a m O b j e c t K e y > < D i a g r a m O b j e c t K e y > < K e y > M e a s u r e s \ S u m   o f   L E O   P a y l o a d \ T a g I n f o \ V a l u e < / K e y > < / D i a g r a m O b j e c t K e y > < D i a g r a m O b j e c t K e y > < K e y > M e a s u r e s \ C o u n t   o f   C l a s s < / K e y > < / D i a g r a m O b j e c t K e y > < D i a g r a m O b j e c t K e y > < K e y > M e a s u r e s \ C o u n t   o f   C l a s s \ T a g I n f o \ F o r m u l a < / K e y > < / D i a g r a m O b j e c t K e y > < D i a g r a m O b j e c t K e y > < K e y > M e a s u r e s \ C o u n t   o f   C l a s s \ T a g I n f o \ V a l u e < / K e y > < / D i a g r a m O b j e c t K e y > < D i a g r a m O b j e c t K e y > < K e y > M e a s u r e s \ S u m   o f   S u c c e s s f u l   f l i g h t s < / K e y > < / D i a g r a m O b j e c t K e y > < D i a g r a m O b j e c t K e y > < K e y > M e a s u r e s \ S u m   o f   S u c c e s s f u l   f l i g h t s \ T a g I n f o \ F o r m u l a < / K e y > < / D i a g r a m O b j e c t K e y > < D i a g r a m O b j e c t K e y > < K e y > M e a s u r e s \ S u m   o f   S u c c e s s f u l   f l i g h t s \ T a g I n f o \ V a l u e < / K e y > < / D i a g r a m O b j e c t K e y > < D i a g r a m O b j e c t K e y > < K e y > M e a s u r e s \ S u m   o f   C a l c u l a t e d   C o l u m n   1 < / K e y > < / D i a g r a m O b j e c t K e y > < D i a g r a m O b j e c t K e y > < K e y > M e a s u r e s \ S u m   o f   C a l c u l a t e d   C o l u m n   1 \ T a g I n f o \ F o r m u l a < / K e y > < / D i a g r a m O b j e c t K e y > < D i a g r a m O b j e c t K e y > < K e y > M e a s u r e s \ S u m   o f   C a l c u l a t e d   C o l u m n   1 \ T a g I n f o \ V a l u e < / K e y > < / D i a g r a m O b j e c t K e y > < D i a g r a m O b j e c t K e y > < K e y > M e a s u r e s \ C o u n t   o f   C a l c u l a t e d   C o l u m n   1 < / K e y > < / D i a g r a m O b j e c t K e y > < D i a g r a m O b j e c t K e y > < K e y > M e a s u r e s \ C o u n t   o f   C a l c u l a t e d   C o l u m n   1 \ T a g I n f o \ F o r m u l a < / K e y > < / D i a g r a m O b j e c t K e y > < D i a g r a m O b j e c t K e y > < K e y > M e a s u r e s \ C o u n t   o f   C a l c u l a t e d   C o l u m n   1 \ T a g I n f o \ V a l u e < / K e y > < / D i a g r a m O b j e c t K e y > < D i a g r a m O b j e c t K e y > < K e y > C o l u m n s \ R o c k e t < / K e y > < / D i a g r a m O b j e c t K e y > < D i a g r a m O b j e c t K e y > < K e y > C o l u m n s \ A c t i v e < / K e y > < / D i a g r a m O b j e c t K e y > < D i a g r a m O b j e c t K e y > < K e y > C o l u m n s \ C o u n t r y < / K e y > < / D i a g r a m O b j e c t K e y > < D i a g r a m O b j e c t K e y > < K e y > C o l u m n s \ L E O   P a y l o a d < / K e y > < / D i a g r a m O b j e c t K e y > < D i a g r a m O b j e c t K e y > < K e y > C o l u m n s \ G T O   p a y l o a d < / K e y > < / D i a g r a m O b j e c t K e y > < D i a g r a m O b j e c t K e y > < K e y > C o l u m n s \ T L I / M a r s   p a y l o a d < / K e y > < / D i a g r a m O b j e c t K e y > < D i a g r a m O b j e c t K e y > < K e y > C o l u m n s \ L i f t o f f   H e i g h t < / K e y > < / D i a g r a m O b j e c t K e y > < D i a g r a m O b j e c t K e y > < K e y > C o l u m n s \ L i f t o f f   M a s s < / K e y > < / D i a g r a m O b j e c t K e y > < D i a g r a m O b j e c t K e y > < K e y > C o l u m n s \ S u c c e s s f u l   f l i g h t s < / K e y > < / D i a g r a m O b j e c t K e y > < D i a g r a m O b j e c t K e y > < K e y > C o l u m n s \ T o t a l   f l i g h t s < / K e y > < / D i a g r a m O b j e c t K e y > < D i a g r a m O b j e c t K e y > < K e y > C o l u m n s \ F i r s t   l a u n c h < / K e y > < / D i a g r a m O b j e c t K e y > < D i a g r a m O b j e c t K e y > < K e y > C o l u m n s \ L a s t   l a u n c h < / K e y > < / D i a g r a m O b j e c t K e y > < D i a g r a m O b j e c t K e y > < K e y > C o l u m n s \ C l a s s < / K e y > < / D i a g r a m O b j e c t K e y > < D i a g r a m O b j e c t K e y > < K e y > C o l u m n s \ C a r r i e d   C r e w s < / K e y > < / D i a g r a m O b j e c t K e y > < D i a g r a m O b j e c t K e y > < K e y > C o l u m n s \ C a l c u l a t e d   C o l u m n   1 < / K e y > < / D i a g r a m O b j e c t K e y > < D i a g r a m O b j e c t K e y > < K e y > L i n k s \ & l t ; C o l u m n s \ C o u n t   o f   R o c k e t & g t ; - & l t ; M e a s u r e s \ R o c k e t & g t ; < / K e y > < / D i a g r a m O b j e c t K e y > < D i a g r a m O b j e c t K e y > < K e y > L i n k s \ & l t ; C o l u m n s \ C o u n t   o f   R o c k e t & g t ; - & l t ; M e a s u r e s \ R o c k e t & g t ; \ C O L U M N < / K e y > < / D i a g r a m O b j e c t K e y > < D i a g r a m O b j e c t K e y > < K e y > L i n k s \ & l t ; C o l u m n s \ C o u n t   o f   R o c k e t & g t ; - & l t ; M e a s u r e s \ R o c k e t & g t ; \ M E A S U R E < / K e y > < / D i a g r a m O b j e c t K e y > < D i a g r a m O b j e c t K e y > < K e y > L i n k s \ & l t ; C o l u m n s \ S u m   o f   T o t a l   f l i g h t s & g t ; - & l t ; M e a s u r e s \ T o t a l   f l i g h t s & g t ; < / K e y > < / D i a g r a m O b j e c t K e y > < D i a g r a m O b j e c t K e y > < K e y > L i n k s \ & l t ; C o l u m n s \ S u m   o f   T o t a l   f l i g h t s & g t ; - & l t ; M e a s u r e s \ T o t a l   f l i g h t s & g t ; \ C O L U M N < / K e y > < / D i a g r a m O b j e c t K e y > < D i a g r a m O b j e c t K e y > < K e y > L i n k s \ & l t ; C o l u m n s \ S u m   o f   T o t a l   f l i g h t s & g t ; - & l t ; M e a s u r e s \ T o t a l   f l i g h t s & g t ; \ M E A S U R E < / K e y > < / D i a g r a m O b j e c t K e y > < D i a g r a m O b j e c t K e y > < K e y > L i n k s \ & l t ; C o l u m n s \ S u m   o f   L E O   P a y l o a d & g t ; - & l t ; M e a s u r e s \ L E O   P a y l o a d & g t ; < / K e y > < / D i a g r a m O b j e c t K e y > < D i a g r a m O b j e c t K e y > < K e y > L i n k s \ & l t ; C o l u m n s \ S u m   o f   L E O   P a y l o a d & g t ; - & l t ; M e a s u r e s \ L E O   P a y l o a d & g t ; \ C O L U M N < / K e y > < / D i a g r a m O b j e c t K e y > < D i a g r a m O b j e c t K e y > < K e y > L i n k s \ & l t ; C o l u m n s \ S u m   o f   L E O   P a y l o a d & g t ; - & l t ; M e a s u r e s \ L E O   P a y l o a d & g t ; \ M E A S U R E < / K e y > < / D i a g r a m O b j e c t K e y > < D i a g r a m O b j e c t K e y > < K e y > L i n k s \ & l t ; C o l u m n s \ C o u n t   o f   C l a s s & g t ; - & l t ; M e a s u r e s \ C l a s s & g t ; < / K e y > < / D i a g r a m O b j e c t K e y > < D i a g r a m O b j e c t K e y > < K e y > L i n k s \ & l t ; C o l u m n s \ C o u n t   o f   C l a s s & g t ; - & l t ; M e a s u r e s \ C l a s s & g t ; \ C O L U M N < / K e y > < / D i a g r a m O b j e c t K e y > < D i a g r a m O b j e c t K e y > < K e y > L i n k s \ & l t ; C o l u m n s \ C o u n t   o f   C l a s s & g t ; - & l t ; M e a s u r e s \ C l a s s & g t ; \ M E A S U R E < / K e y > < / D i a g r a m O b j e c t K e y > < D i a g r a m O b j e c t K e y > < K e y > L i n k s \ & l t ; C o l u m n s \ S u m   o f   S u c c e s s f u l   f l i g h t s & g t ; - & l t ; M e a s u r e s \ S u c c e s s f u l   f l i g h t s & g t ; < / K e y > < / D i a g r a m O b j e c t K e y > < D i a g r a m O b j e c t K e y > < K e y > L i n k s \ & l t ; C o l u m n s \ S u m   o f   S u c c e s s f u l   f l i g h t s & g t ; - & l t ; M e a s u r e s \ S u c c e s s f u l   f l i g h t s & g t ; \ C O L U M N < / K e y > < / D i a g r a m O b j e c t K e y > < D i a g r a m O b j e c t K e y > < K e y > L i n k s \ & l t ; C o l u m n s \ S u m   o f   S u c c e s s f u l   f l i g h t s & g t ; - & l t ; M e a s u r e s \ S u c c e s s f u l   f l i g h t s & g t ; \ M E A S U R E < / K e y > < / D i a g r a m O b j e c t K e y > < D i a g r a m O b j e c t K e y > < K e y > L i n k s \ & l t ; C o l u m n s \ S u m   o f   C a l c u l a t e d   C o l u m n   1 & g t ; - & l t ; M e a s u r e s \ C a l c u l a t e d   C o l u m n   1 & g t ; < / K e y > < / D i a g r a m O b j e c t K e y > < D i a g r a m O b j e c t K e y > < K e y > L i n k s \ & l t ; C o l u m n s \ S u m   o f   C a l c u l a t e d   C o l u m n   1 & g t ; - & l t ; M e a s u r e s \ C a l c u l a t e d   C o l u m n   1 & g t ; \ C O L U M N < / K e y > < / D i a g r a m O b j e c t K e y > < D i a g r a m O b j e c t K e y > < K e y > L i n k s \ & l t ; C o l u m n s \ S u m   o f   C a l c u l a t e d   C o l u m n   1 & g t ; - & l t ; M e a s u r e s \ C a l c u l a t e d   C o l u m n   1 & g t ; \ M E A S U R E < / K e y > < / D i a g r a m O b j e c t K e y > < D i a g r a m O b j e c t K e y > < K e y > L i n k s \ & l t ; C o l u m n s \ C o u n t   o f   C a l c u l a t e d   C o l u m n   1 & g t ; - & l t ; M e a s u r e s \ C a l c u l a t e d   C o l u m n   1 & g t ; < / K e y > < / D i a g r a m O b j e c t K e y > < D i a g r a m O b j e c t K e y > < K e y > L i n k s \ & l t ; C o l u m n s \ C o u n t   o f   C a l c u l a t e d   C o l u m n   1 & g t ; - & l t ; M e a s u r e s \ C a l c u l a t e d   C o l u m n   1 & g t ; \ C O L U M N < / K e y > < / D i a g r a m O b j e c t K e y > < D i a g r a m O b j e c t K e y > < K e y > L i n k s \ & l t ; C o l u m n s \ C o u n t   o f   C a l c u l a t e d   C o l u m n   1 & g t ; - & l t ; M e a s u r e s \ C a l c u l a t e d   C o l u m n   1 & g t ; \ M E A S U R E 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 R o c k e t < / K e y > < / a : K e y > < a : V a l u e   i : t y p e = " M e a s u r e G r i d N o d e V i e w S t a t e " > < L a y e d O u t > t r u e < / L a y e d O u t > < W a s U I I n v i s i b l e > t r u e < / W a s U I I n v i s i b l e > < / a : V a l u e > < / a : K e y V a l u e O f D i a g r a m O b j e c t K e y a n y T y p e z b w N T n L X > < a : K e y V a l u e O f D i a g r a m O b j e c t K e y a n y T y p e z b w N T n L X > < a : K e y > < K e y > M e a s u r e s \ C o u n t   o f   R o c k e t \ T a g I n f o \ F o r m u l a < / K e y > < / a : K e y > < a : V a l u e   i : t y p e = " M e a s u r e G r i d V i e w S t a t e I D i a g r a m T a g A d d i t i o n a l I n f o " / > < / a : K e y V a l u e O f D i a g r a m O b j e c t K e y a n y T y p e z b w N T n L X > < a : K e y V a l u e O f D i a g r a m O b j e c t K e y a n y T y p e z b w N T n L X > < a : K e y > < K e y > M e a s u r e s \ C o u n t   o f   R o c k e t \ T a g I n f o \ V a l u e < / K e y > < / a : K e y > < a : V a l u e   i : t y p e = " M e a s u r e G r i d V i e w S t a t e I D i a g r a m T a g A d d i t i o n a l I n f o " / > < / a : K e y V a l u e O f D i a g r a m O b j e c t K e y a n y T y p e z b w N T n L X > < a : K e y V a l u e O f D i a g r a m O b j e c t K e y a n y T y p e z b w N T n L X > < a : K e y > < K e y > M e a s u r e s \ S u m   o f   T o t a l   f l i g h t s < / K e y > < / a : K e y > < a : V a l u e   i : t y p e = " M e a s u r e G r i d N o d e V i e w S t a t e " > < C o l u m n > 9 < / C o l u m n > < L a y e d O u t > t r u e < / L a y e d O u t > < W a s U I I n v i s i b l e > t r u e < / W a s U I I n v i s i b l e > < / a : V a l u e > < / a : K e y V a l u e O f D i a g r a m O b j e c t K e y a n y T y p e z b w N T n L X > < a : K e y V a l u e O f D i a g r a m O b j e c t K e y a n y T y p e z b w N T n L X > < a : K e y > < K e y > M e a s u r e s \ S u m   o f   T o t a l   f l i g h t s \ T a g I n f o \ F o r m u l a < / K e y > < / a : K e y > < a : V a l u e   i : t y p e = " M e a s u r e G r i d V i e w S t a t e I D i a g r a m T a g A d d i t i o n a l I n f o " / > < / a : K e y V a l u e O f D i a g r a m O b j e c t K e y a n y T y p e z b w N T n L X > < a : K e y V a l u e O f D i a g r a m O b j e c t K e y a n y T y p e z b w N T n L X > < a : K e y > < K e y > M e a s u r e s \ S u m   o f   T o t a l   f l i g h t s \ T a g I n f o \ V a l u e < / K e y > < / a : K e y > < a : V a l u e   i : t y p e = " M e a s u r e G r i d V i e w S t a t e I D i a g r a m T a g A d d i t i o n a l I n f o " / > < / a : K e y V a l u e O f D i a g r a m O b j e c t K e y a n y T y p e z b w N T n L X > < a : K e y V a l u e O f D i a g r a m O b j e c t K e y a n y T y p e z b w N T n L X > < a : K e y > < K e y > M e a s u r e s \ S u m   o f   L E O   P a y l o a d < / K e y > < / a : K e y > < a : V a l u e   i : t y p e = " M e a s u r e G r i d N o d e V i e w S t a t e " > < C o l u m n > 3 < / C o l u m n > < L a y e d O u t > t r u e < / L a y e d O u t > < W a s U I I n v i s i b l e > t r u e < / W a s U I I n v i s i b l e > < / a : V a l u e > < / a : K e y V a l u e O f D i a g r a m O b j e c t K e y a n y T y p e z b w N T n L X > < a : K e y V a l u e O f D i a g r a m O b j e c t K e y a n y T y p e z b w N T n L X > < a : K e y > < K e y > M e a s u r e s \ S u m   o f   L E O   P a y l o a d \ T a g I n f o \ F o r m u l a < / K e y > < / a : K e y > < a : V a l u e   i : t y p e = " M e a s u r e G r i d V i e w S t a t e I D i a g r a m T a g A d d i t i o n a l I n f o " / > < / a : K e y V a l u e O f D i a g r a m O b j e c t K e y a n y T y p e z b w N T n L X > < a : K e y V a l u e O f D i a g r a m O b j e c t K e y a n y T y p e z b w N T n L X > < a : K e y > < K e y > M e a s u r e s \ S u m   o f   L E O   P a y l o a d \ T a g I n f o \ V a l u e < / K e y > < / a : K e y > < a : V a l u e   i : t y p e = " M e a s u r e G r i d V i e w S t a t e I D i a g r a m T a g A d d i t i o n a l I n f o " / > < / a : K e y V a l u e O f D i a g r a m O b j e c t K e y a n y T y p e z b w N T n L X > < a : K e y V a l u e O f D i a g r a m O b j e c t K e y a n y T y p e z b w N T n L X > < a : K e y > < K e y > M e a s u r e s \ C o u n t   o f   C l a s s < / K e y > < / a : K e y > < a : V a l u e   i : t y p e = " M e a s u r e G r i d N o d e V i e w S t a t e " > < C o l u m n > 1 2 < / C o l u m n > < L a y e d O u t > t r u e < / L a y e d O u t > < W a s U I I n v i s i b l e > t r u e < / W a s U I I n v i s i b l e > < / a : V a l u e > < / a : K e y V a l u e O f D i a g r a m O b j e c t K e y a n y T y p e z b w N T n L X > < a : K e y V a l u e O f D i a g r a m O b j e c t K e y a n y T y p e z b w N T n L X > < a : K e y > < K e y > M e a s u r e s \ C o u n t   o f   C l a s s \ T a g I n f o \ F o r m u l a < / K e y > < / a : K e y > < a : V a l u e   i : t y p e = " M e a s u r e G r i d V i e w S t a t e I D i a g r a m T a g A d d i t i o n a l I n f o " / > < / a : K e y V a l u e O f D i a g r a m O b j e c t K e y a n y T y p e z b w N T n L X > < a : K e y V a l u e O f D i a g r a m O b j e c t K e y a n y T y p e z b w N T n L X > < a : K e y > < K e y > M e a s u r e s \ C o u n t   o f   C l a s s \ T a g I n f o \ V a l u e < / K e y > < / a : K e y > < a : V a l u e   i : t y p e = " M e a s u r e G r i d V i e w S t a t e I D i a g r a m T a g A d d i t i o n a l I n f o " / > < / a : K e y V a l u e O f D i a g r a m O b j e c t K e y a n y T y p e z b w N T n L X > < a : K e y V a l u e O f D i a g r a m O b j e c t K e y a n y T y p e z b w N T n L X > < a : K e y > < K e y > M e a s u r e s \ S u m   o f   S u c c e s s f u l   f l i g h t s < / K e y > < / a : K e y > < a : V a l u e   i : t y p e = " M e a s u r e G r i d N o d e V i e w S t a t e " > < C o l u m n > 8 < / C o l u m n > < L a y e d O u t > t r u e < / L a y e d O u t > < W a s U I I n v i s i b l e > t r u e < / W a s U I I n v i s i b l e > < / a : V a l u e > < / a : K e y V a l u e O f D i a g r a m O b j e c t K e y a n y T y p e z b w N T n L X > < a : K e y V a l u e O f D i a g r a m O b j e c t K e y a n y T y p e z b w N T n L X > < a : K e y > < K e y > M e a s u r e s \ S u m   o f   S u c c e s s f u l   f l i g h t s \ T a g I n f o \ F o r m u l a < / K e y > < / a : K e y > < a : V a l u e   i : t y p e = " M e a s u r e G r i d V i e w S t a t e I D i a g r a m T a g A d d i t i o n a l I n f o " / > < / a : K e y V a l u e O f D i a g r a m O b j e c t K e y a n y T y p e z b w N T n L X > < a : K e y V a l u e O f D i a g r a m O b j e c t K e y a n y T y p e z b w N T n L X > < a : K e y > < K e y > M e a s u r e s \ S u m   o f   S u c c e s s f u l   f l i g h t s \ T a g I n f o \ V a l u e < / K e y > < / a : K e y > < a : V a l u e   i : t y p e = " M e a s u r e G r i d V i e w S t a t e I D i a g r a m T a g A d d i t i o n a l I n f o " / > < / a : K e y V a l u e O f D i a g r a m O b j e c t K e y a n y T y p e z b w N T n L X > < a : K e y V a l u e O f D i a g r a m O b j e c t K e y a n y T y p e z b w N T n L X > < a : K e y > < K e y > M e a s u r e s \ S u m   o f   C a l c u l a t e d   C o l u m n   1 < / K e y > < / a : K e y > < a : V a l u e   i : t y p e = " M e a s u r e G r i d N o d e V i e w S t a t e " > < C o l u m n > 1 4 < / C o l u m n > < L a y e d O u t > t r u e < / L a y e d O u t > < W a s U I I n v i s i b l e > t r u e < / W a s U I I n v i s i b l e > < / a : V a l u e > < / a : K e y V a l u e O f D i a g r a m O b j e c t K e y a n y T y p e z b w N T n L X > < a : K e y V a l u e O f D i a g r a m O b j e c t K e y a n y T y p e z b w N T n L X > < a : K e y > < K e y > M e a s u r e s \ S u m   o f   C a l c u l a t e d   C o l u m n   1 \ T a g I n f o \ F o r m u l a < / K e y > < / a : K e y > < a : V a l u e   i : t y p e = " M e a s u r e G r i d V i e w S t a t e I D i a g r a m T a g A d d i t i o n a l I n f o " / > < / a : K e y V a l u e O f D i a g r a m O b j e c t K e y a n y T y p e z b w N T n L X > < a : K e y V a l u e O f D i a g r a m O b j e c t K e y a n y T y p e z b w N T n L X > < a : K e y > < K e y > M e a s u r e s \ S u m   o f   C a l c u l a t e d   C o l u m n   1 \ T a g I n f o \ V a l u e < / K e y > < / a : K e y > < a : V a l u e   i : t y p e = " M e a s u r e G r i d V i e w S t a t e I D i a g r a m T a g A d d i t i o n a l I n f o " / > < / a : K e y V a l u e O f D i a g r a m O b j e c t K e y a n y T y p e z b w N T n L X > < a : K e y V a l u e O f D i a g r a m O b j e c t K e y a n y T y p e z b w N T n L X > < a : K e y > < K e y > M e a s u r e s \ C o u n t   o f   C a l c u l a t e d   C o l u m n   1 < / K e y > < / a : K e y > < a : V a l u e   i : t y p e = " M e a s u r e G r i d N o d e V i e w S t a t e " > < C o l u m n > 1 4 < / C o l u m n > < L a y e d O u t > t r u e < / L a y e d O u t > < R o w > 1 < / R o w > < W a s U I I n v i s i b l e > t r u e < / W a s U I I n v i s i b l e > < / a : V a l u e > < / a : K e y V a l u e O f D i a g r a m O b j e c t K e y a n y T y p e z b w N T n L X > < a : K e y V a l u e O f D i a g r a m O b j e c t K e y a n y T y p e z b w N T n L X > < a : K e y > < K e y > M e a s u r e s \ C o u n t   o f   C a l c u l a t e d   C o l u m n   1 \ T a g I n f o \ F o r m u l a < / K e y > < / a : K e y > < a : V a l u e   i : t y p e = " M e a s u r e G r i d V i e w S t a t e I D i a g r a m T a g A d d i t i o n a l I n f o " / > < / a : K e y V a l u e O f D i a g r a m O b j e c t K e y a n y T y p e z b w N T n L X > < a : K e y V a l u e O f D i a g r a m O b j e c t K e y a n y T y p e z b w N T n L X > < a : K e y > < K e y > M e a s u r e s \ C o u n t   o f   C a l c u l a t e d   C o l u m n   1 \ T a g I n f o \ V a l u e < / K e y > < / a : K e y > < a : V a l u e   i : t y p e = " M e a s u r e G r i d V i e w S t a t e I D i a g r a m T a g A d d i t i o n a l I n f o " / > < / a : K e y V a l u e O f D i a g r a m O b j e c t K e y a n y T y p e z b w N T n L X > < a : K e y V a l u e O f D i a g r a m O b j e c t K e y a n y T y p e z b w N T n L X > < a : K e y > < K e y > C o l u m n s \ R o c k e t < / K e y > < / a : K e y > < a : V a l u e   i : t y p e = " M e a s u r e G r i d N o d e V i e w S t a t e " > < L a y e d O u t > t r u e < / L a y e d O u t > < / a : V a l u e > < / a : K e y V a l u e O f D i a g r a m O b j e c t K e y a n y T y p e z b w N T n L X > < a : K e y V a l u e O f D i a g r a m O b j e c t K e y a n y T y p e z b w N T n L X > < a : K e y > < K e y > C o l u m n s \ A c t i v e < / 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 C o l u m n s \ L E O   P a y l o a d < / K e y > < / a : K e y > < a : V a l u e   i : t y p e = " M e a s u r e G r i d N o d e V i e w S t a t e " > < C o l u m n > 3 < / C o l u m n > < L a y e d O u t > t r u e < / L a y e d O u t > < / a : V a l u e > < / a : K e y V a l u e O f D i a g r a m O b j e c t K e y a n y T y p e z b w N T n L X > < a : K e y V a l u e O f D i a g r a m O b j e c t K e y a n y T y p e z b w N T n L X > < a : K e y > < K e y > C o l u m n s \ G T O   p a y l o a d < / K e y > < / a : K e y > < a : V a l u e   i : t y p e = " M e a s u r e G r i d N o d e V i e w S t a t e " > < C o l u m n > 4 < / C o l u m n > < L a y e d O u t > t r u e < / L a y e d O u t > < / a : V a l u e > < / a : K e y V a l u e O f D i a g r a m O b j e c t K e y a n y T y p e z b w N T n L X > < a : K e y V a l u e O f D i a g r a m O b j e c t K e y a n y T y p e z b w N T n L X > < a : K e y > < K e y > C o l u m n s \ T L I / M a r s   p a y l o a d < / K e y > < / a : K e y > < a : V a l u e   i : t y p e = " M e a s u r e G r i d N o d e V i e w S t a t e " > < C o l u m n > 5 < / C o l u m n > < L a y e d O u t > t r u e < / L a y e d O u t > < / a : V a l u e > < / a : K e y V a l u e O f D i a g r a m O b j e c t K e y a n y T y p e z b w N T n L X > < a : K e y V a l u e O f D i a g r a m O b j e c t K e y a n y T y p e z b w N T n L X > < a : K e y > < K e y > C o l u m n s \ L i f t o f f   H e i g h t < / K e y > < / a : K e y > < a : V a l u e   i : t y p e = " M e a s u r e G r i d N o d e V i e w S t a t e " > < C o l u m n > 6 < / C o l u m n > < L a y e d O u t > t r u e < / L a y e d O u t > < / a : V a l u e > < / a : K e y V a l u e O f D i a g r a m O b j e c t K e y a n y T y p e z b w N T n L X > < a : K e y V a l u e O f D i a g r a m O b j e c t K e y a n y T y p e z b w N T n L X > < a : K e y > < K e y > C o l u m n s \ L i f t o f f   M a s s < / K e y > < / a : K e y > < a : V a l u e   i : t y p e = " M e a s u r e G r i d N o d e V i e w S t a t e " > < C o l u m n > 7 < / C o l u m n > < L a y e d O u t > t r u e < / L a y e d O u t > < / a : V a l u e > < / a : K e y V a l u e O f D i a g r a m O b j e c t K e y a n y T y p e z b w N T n L X > < a : K e y V a l u e O f D i a g r a m O b j e c t K e y a n y T y p e z b w N T n L X > < a : K e y > < K e y > C o l u m n s \ S u c c e s s f u l   f l i g h t s < / K e y > < / a : K e y > < a : V a l u e   i : t y p e = " M e a s u r e G r i d N o d e V i e w S t a t e " > < C o l u m n > 8 < / C o l u m n > < L a y e d O u t > t r u e < / L a y e d O u t > < / a : V a l u e > < / a : K e y V a l u e O f D i a g r a m O b j e c t K e y a n y T y p e z b w N T n L X > < a : K e y V a l u e O f D i a g r a m O b j e c t K e y a n y T y p e z b w N T n L X > < a : K e y > < K e y > C o l u m n s \ T o t a l   f l i g h t s < / K e y > < / a : K e y > < a : V a l u e   i : t y p e = " M e a s u r e G r i d N o d e V i e w S t a t e " > < C o l u m n > 9 < / C o l u m n > < L a y e d O u t > t r u e < / L a y e d O u t > < / a : V a l u e > < / a : K e y V a l u e O f D i a g r a m O b j e c t K e y a n y T y p e z b w N T n L X > < a : K e y V a l u e O f D i a g r a m O b j e c t K e y a n y T y p e z b w N T n L X > < a : K e y > < K e y > C o l u m n s \ F i r s t   l a u n c h < / K e y > < / a : K e y > < a : V a l u e   i : t y p e = " M e a s u r e G r i d N o d e V i e w S t a t e " > < C o l u m n > 1 0 < / C o l u m n > < L a y e d O u t > t r u e < / L a y e d O u t > < / a : V a l u e > < / a : K e y V a l u e O f D i a g r a m O b j e c t K e y a n y T y p e z b w N T n L X > < a : K e y V a l u e O f D i a g r a m O b j e c t K e y a n y T y p e z b w N T n L X > < a : K e y > < K e y > C o l u m n s \ L a s t   l a u n c h < / K e y > < / a : K e y > < a : V a l u e   i : t y p e = " M e a s u r e G r i d N o d e V i e w S t a t e " > < C o l u m n > 1 1 < / C o l u m n > < L a y e d O u t > t r u e < / L a y e d O u t > < / a : V a l u e > < / a : K e y V a l u e O f D i a g r a m O b j e c t K e y a n y T y p e z b w N T n L X > < a : K e y V a l u e O f D i a g r a m O b j e c t K e y a n y T y p e z b w N T n L X > < a : K e y > < K e y > C o l u m n s \ C l a s s < / K e y > < / a : K e y > < a : V a l u e   i : t y p e = " M e a s u r e G r i d N o d e V i e w S t a t e " > < C o l u m n > 1 2 < / C o l u m n > < L a y e d O u t > t r u e < / L a y e d O u t > < / a : V a l u e > < / a : K e y V a l u e O f D i a g r a m O b j e c t K e y a n y T y p e z b w N T n L X > < a : K e y V a l u e O f D i a g r a m O b j e c t K e y a n y T y p e z b w N T n L X > < a : K e y > < K e y > C o l u m n s \ C a r r i e d   C r e w s < / K e y > < / a : K e y > < a : V a l u e   i : t y p e = " M e a s u r e G r i d N o d e V i e w S t a t e " > < C o l u m n > 1 3 < / C o l u m n > < L a y e d O u t > t r u e < / L a y e d O u t > < / a : V a l u e > < / a : K e y V a l u e O f D i a g r a m O b j e c t K e y a n y T y p e z b w N T n L X > < a : K e y V a l u e O f D i a g r a m O b j e c t K e y a n y T y p e z b w N T n L X > < a : K e y > < K e y > C o l u m n s \ C a l c u l a t e d   C o l u m n   1 < / K e y > < / a : K e y > < a : V a l u e   i : t y p e = " M e a s u r e G r i d N o d e V i e w S t a t e " > < C o l u m n > 1 4 < / C o l u m n > < L a y e d O u t > t r u e < / L a y e d O u t > < / a : V a l u e > < / a : K e y V a l u e O f D i a g r a m O b j e c t K e y a n y T y p e z b w N T n L X > < a : K e y V a l u e O f D i a g r a m O b j e c t K e y a n y T y p e z b w N T n L X > < a : K e y > < K e y > L i n k s \ & l t ; C o l u m n s \ C o u n t   o f   R o c k e t & g t ; - & l t ; M e a s u r e s \ R o c k e t & g t ; < / K e y > < / a : K e y > < a : V a l u e   i : t y p e = " M e a s u r e G r i d V i e w S t a t e I D i a g r a m L i n k " / > < / a : K e y V a l u e O f D i a g r a m O b j e c t K e y a n y T y p e z b w N T n L X > < a : K e y V a l u e O f D i a g r a m O b j e c t K e y a n y T y p e z b w N T n L X > < a : K e y > < K e y > L i n k s \ & l t ; C o l u m n s \ C o u n t   o f   R o c k e t & g t ; - & l t ; M e a s u r e s \ R o c k e t & g t ; \ C O L U M N < / K e y > < / a : K e y > < a : V a l u e   i : t y p e = " M e a s u r e G r i d V i e w S t a t e I D i a g r a m L i n k E n d p o i n t " / > < / a : K e y V a l u e O f D i a g r a m O b j e c t K e y a n y T y p e z b w N T n L X > < a : K e y V a l u e O f D i a g r a m O b j e c t K e y a n y T y p e z b w N T n L X > < a : K e y > < K e y > L i n k s \ & l t ; C o l u m n s \ C o u n t   o f   R o c k e t & g t ; - & l t ; M e a s u r e s \ R o c k e t & g t ; \ M E A S U R E < / K e y > < / a : K e y > < a : V a l u e   i : t y p e = " M e a s u r e G r i d V i e w S t a t e I D i a g r a m L i n k E n d p o i n t " / > < / a : K e y V a l u e O f D i a g r a m O b j e c t K e y a n y T y p e z b w N T n L X > < a : K e y V a l u e O f D i a g r a m O b j e c t K e y a n y T y p e z b w N T n L X > < a : K e y > < K e y > L i n k s \ & l t ; C o l u m n s \ S u m   o f   T o t a l   f l i g h t s & g t ; - & l t ; M e a s u r e s \ T o t a l   f l i g h t s & g t ; < / K e y > < / a : K e y > < a : V a l u e   i : t y p e = " M e a s u r e G r i d V i e w S t a t e I D i a g r a m L i n k " / > < / a : K e y V a l u e O f D i a g r a m O b j e c t K e y a n y T y p e z b w N T n L X > < a : K e y V a l u e O f D i a g r a m O b j e c t K e y a n y T y p e z b w N T n L X > < a : K e y > < K e y > L i n k s \ & l t ; C o l u m n s \ S u m   o f   T o t a l   f l i g h t s & g t ; - & l t ; M e a s u r e s \ T o t a l   f l i g h t s & g t ; \ C O L U M N < / K e y > < / a : K e y > < a : V a l u e   i : t y p e = " M e a s u r e G r i d V i e w S t a t e I D i a g r a m L i n k E n d p o i n t " / > < / a : K e y V a l u e O f D i a g r a m O b j e c t K e y a n y T y p e z b w N T n L X > < a : K e y V a l u e O f D i a g r a m O b j e c t K e y a n y T y p e z b w N T n L X > < a : K e y > < K e y > L i n k s \ & l t ; C o l u m n s \ S u m   o f   T o t a l   f l i g h t s & g t ; - & l t ; M e a s u r e s \ T o t a l   f l i g h t s & g t ; \ M E A S U R E < / K e y > < / a : K e y > < a : V a l u e   i : t y p e = " M e a s u r e G r i d V i e w S t a t e I D i a g r a m L i n k E n d p o i n t " / > < / a : K e y V a l u e O f D i a g r a m O b j e c t K e y a n y T y p e z b w N T n L X > < a : K e y V a l u e O f D i a g r a m O b j e c t K e y a n y T y p e z b w N T n L X > < a : K e y > < K e y > L i n k s \ & l t ; C o l u m n s \ S u m   o f   L E O   P a y l o a d & g t ; - & l t ; M e a s u r e s \ L E O   P a y l o a d & g t ; < / K e y > < / a : K e y > < a : V a l u e   i : t y p e = " M e a s u r e G r i d V i e w S t a t e I D i a g r a m L i n k " / > < / a : K e y V a l u e O f D i a g r a m O b j e c t K e y a n y T y p e z b w N T n L X > < a : K e y V a l u e O f D i a g r a m O b j e c t K e y a n y T y p e z b w N T n L X > < a : K e y > < K e y > L i n k s \ & l t ; C o l u m n s \ S u m   o f   L E O   P a y l o a d & g t ; - & l t ; M e a s u r e s \ L E O   P a y l o a d & g t ; \ C O L U M N < / K e y > < / a : K e y > < a : V a l u e   i : t y p e = " M e a s u r e G r i d V i e w S t a t e I D i a g r a m L i n k E n d p o i n t " / > < / a : K e y V a l u e O f D i a g r a m O b j e c t K e y a n y T y p e z b w N T n L X > < a : K e y V a l u e O f D i a g r a m O b j e c t K e y a n y T y p e z b w N T n L X > < a : K e y > < K e y > L i n k s \ & l t ; C o l u m n s \ S u m   o f   L E O   P a y l o a d & g t ; - & l t ; M e a s u r e s \ L E O   P a y l o a d & g t ; \ M E A S U R E < / K e y > < / a : K e y > < a : V a l u e   i : t y p e = " M e a s u r e G r i d V i e w S t a t e I D i a g r a m L i n k E n d p o i n t " / > < / a : K e y V a l u e O f D i a g r a m O b j e c t K e y a n y T y p e z b w N T n L X > < a : K e y V a l u e O f D i a g r a m O b j e c t K e y a n y T y p e z b w N T n L X > < a : K e y > < K e y > L i n k s \ & l t ; C o l u m n s \ C o u n t   o f   C l a s s & g t ; - & l t ; M e a s u r e s \ C l a s s & g t ; < / K e y > < / a : K e y > < a : V a l u e   i : t y p e = " M e a s u r e G r i d V i e w S t a t e I D i a g r a m L i n k " / > < / a : K e y V a l u e O f D i a g r a m O b j e c t K e y a n y T y p e z b w N T n L X > < a : K e y V a l u e O f D i a g r a m O b j e c t K e y a n y T y p e z b w N T n L X > < a : K e y > < K e y > L i n k s \ & l t ; C o l u m n s \ C o u n t   o f   C l a s s & g t ; - & l t ; M e a s u r e s \ C l a s s & g t ; \ C O L U M N < / K e y > < / a : K e y > < a : V a l u e   i : t y p e = " M e a s u r e G r i d V i e w S t a t e I D i a g r a m L i n k E n d p o i n t " / > < / a : K e y V a l u e O f D i a g r a m O b j e c t K e y a n y T y p e z b w N T n L X > < a : K e y V a l u e O f D i a g r a m O b j e c t K e y a n y T y p e z b w N T n L X > < a : K e y > < K e y > L i n k s \ & l t ; C o l u m n s \ C o u n t   o f   C l a s s & g t ; - & l t ; M e a s u r e s \ C l a s s & g t ; \ M E A S U R E < / K e y > < / a : K e y > < a : V a l u e   i : t y p e = " M e a s u r e G r i d V i e w S t a t e I D i a g r a m L i n k E n d p o i n t " / > < / a : K e y V a l u e O f D i a g r a m O b j e c t K e y a n y T y p e z b w N T n L X > < a : K e y V a l u e O f D i a g r a m O b j e c t K e y a n y T y p e z b w N T n L X > < a : K e y > < K e y > L i n k s \ & l t ; C o l u m n s \ S u m   o f   S u c c e s s f u l   f l i g h t s & g t ; - & l t ; M e a s u r e s \ S u c c e s s f u l   f l i g h t s & g t ; < / K e y > < / a : K e y > < a : V a l u e   i : t y p e = " M e a s u r e G r i d V i e w S t a t e I D i a g r a m L i n k " / > < / a : K e y V a l u e O f D i a g r a m O b j e c t K e y a n y T y p e z b w N T n L X > < a : K e y V a l u e O f D i a g r a m O b j e c t K e y a n y T y p e z b w N T n L X > < a : K e y > < K e y > L i n k s \ & l t ; C o l u m n s \ S u m   o f   S u c c e s s f u l   f l i g h t s & g t ; - & l t ; M e a s u r e s \ S u c c e s s f u l   f l i g h t s & g t ; \ C O L U M N < / K e y > < / a : K e y > < a : V a l u e   i : t y p e = " M e a s u r e G r i d V i e w S t a t e I D i a g r a m L i n k E n d p o i n t " / > < / a : K e y V a l u e O f D i a g r a m O b j e c t K e y a n y T y p e z b w N T n L X > < a : K e y V a l u e O f D i a g r a m O b j e c t K e y a n y T y p e z b w N T n L X > < a : K e y > < K e y > L i n k s \ & l t ; C o l u m n s \ S u m   o f   S u c c e s s f u l   f l i g h t s & g t ; - & l t ; M e a s u r e s \ S u c c e s s f u l   f l i g h t s & g t ; \ M E A S U R E < / K e y > < / a : K e y > < a : V a l u e   i : t y p e = " M e a s u r e G r i d V i e w S t a t e I D i a g r a m L i n k E n d p o i n t " / > < / a : K e y V a l u e O f D i a g r a m O b j e c t K e y a n y T y p e z b w N T n L X > < a : K e y V a l u e O f D i a g r a m O b j e c t K e y a n y T y p e z b w N T n L X > < a : K e y > < K e y > L i n k s \ & l t ; C o l u m n s \ S u m   o f   C a l c u l a t e d   C o l u m n   1 & g t ; - & l t ; M e a s u r e s \ C a l c u l a t e d   C o l u m n   1 & g t ; < / K e y > < / a : K e y > < a : V a l u e   i : t y p e = " M e a s u r e G r i d V i e w S t a t e I D i a g r a m L i n k " / > < / a : K e y V a l u e O f D i a g r a m O b j e c t K e y a n y T y p e z b w N T n L X > < a : K e y V a l u e O f D i a g r a m O b j e c t K e y a n y T y p e z b w N T n L X > < a : K e y > < K e y > L i n k s \ & l t ; C o l u m n s \ S u m   o f   C a l c u l a t e d   C o l u m n   1 & g t ; - & l t ; M e a s u r e s \ C a l c u l a t e d   C o l u m n   1 & g t ; \ C O L U M N < / K e y > < / a : K e y > < a : V a l u e   i : t y p e = " M e a s u r e G r i d V i e w S t a t e I D i a g r a m L i n k E n d p o i n t " / > < / a : K e y V a l u e O f D i a g r a m O b j e c t K e y a n y T y p e z b w N T n L X > < a : K e y V a l u e O f D i a g r a m O b j e c t K e y a n y T y p e z b w N T n L X > < a : K e y > < K e y > L i n k s \ & l t ; C o l u m n s \ S u m   o f   C a l c u l a t e d   C o l u m n   1 & g t ; - & l t ; M e a s u r e s \ C a l c u l a t e d   C o l u m n   1 & g t ; \ M E A S U R E < / K e y > < / a : K e y > < a : V a l u e   i : t y p e = " M e a s u r e G r i d V i e w S t a t e I D i a g r a m L i n k E n d p o i n t " / > < / a : K e y V a l u e O f D i a g r a m O b j e c t K e y a n y T y p e z b w N T n L X > < a : K e y V a l u e O f D i a g r a m O b j e c t K e y a n y T y p e z b w N T n L X > < a : K e y > < K e y > L i n k s \ & l t ; C o l u m n s \ C o u n t   o f   C a l c u l a t e d   C o l u m n   1 & g t ; - & l t ; M e a s u r e s \ C a l c u l a t e d   C o l u m n   1 & g t ; < / K e y > < / a : K e y > < a : V a l u e   i : t y p e = " M e a s u r e G r i d V i e w S t a t e I D i a g r a m L i n k " / > < / a : K e y V a l u e O f D i a g r a m O b j e c t K e y a n y T y p e z b w N T n L X > < a : K e y V a l u e O f D i a g r a m O b j e c t K e y a n y T y p e z b w N T n L X > < a : K e y > < K e y > L i n k s \ & l t ; C o l u m n s \ C o u n t   o f   C a l c u l a t e d   C o l u m n   1 & g t ; - & l t ; M e a s u r e s \ C a l c u l a t e d   C o l u m n   1 & g t ; \ C O L U M N < / K e y > < / a : K e y > < a : V a l u e   i : t y p e = " M e a s u r e G r i d V i e w S t a t e I D i a g r a m L i n k E n d p o i n t " / > < / a : K e y V a l u e O f D i a g r a m O b j e c t K e y a n y T y p e z b w N T n L X > < a : K e y V a l u e O f D i a g r a m O b j e c t K e y a n y T y p e z b w N T n L X > < a : K e y > < K e y > L i n k s \ & l t ; C o l u m n s \ C o u n t   o f   C a l c u l a t e d   C o l u m n   1 & g t ; - & l t ; M e a s u r e s \ C a l c u l a t e d   C o l u m n   1 & g t ; \ M E A S U R E 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 T a g s \ T a b l e s \ & l t ; T a b l e s \ S p a c e V e h i c l e s & g t ; < / K e y > < / D i a g r a m O b j e c t K e y > < D i a g r a m O b j e c t K e y > < K e y > D y n a m i c   T a g s \ T a b l e s \ & l t ; T a b l e s \ S p a c e T r a v e l e r s & g t ; < / K e y > < / D i a g r a m O b j e c t K e y > < D i a g r a m O b j e c t K e y > < K e y > D y n a m i c   T a g s \ T a b l e s \ & l t ; T a b l e s \ M i s s i o n s & g t ; < / K e y > < / D i a g r a m O b j e c t K e y > < D i a g r a m O b j e c t K e y > < K e y > D y n a m i c   T a g s \ T a b l e s \ & l t ; T a b l e s \ C r e w e d M i s s i o n s & g t ; < / K e y > < / D i a g r a m O b j e c t K e y > < D i a g r a m O b j e c t K e y > < K e y > D y n a m i c   T a g s \ T a b l e s \ & l t ; T a b l e s \ D i s t i n a t i o n   i n d e x & g t ; < / K e y > < / D i a g r a m O b j e c t K e y > < D i a g r a m O b j e c t K e y > < K e y > T a b l e s \ S p a c e V e h i c l e s < / K e y > < / D i a g r a m O b j e c t K e y > < D i a g r a m O b j e c t K e y > < K e y > T a b l e s \ S p a c e V e h i c l e s \ C o l u m n s \ R o c k e t < / K e y > < / D i a g r a m O b j e c t K e y > < D i a g r a m O b j e c t K e y > < K e y > T a b l e s \ S p a c e V e h i c l e s \ C o l u m n s \ A c t i v e < / K e y > < / D i a g r a m O b j e c t K e y > < D i a g r a m O b j e c t K e y > < K e y > T a b l e s \ S p a c e V e h i c l e s \ C o l u m n s \ C o u n t r y < / K e y > < / D i a g r a m O b j e c t K e y > < D i a g r a m O b j e c t K e y > < K e y > T a b l e s \ S p a c e V e h i c l e s \ C o l u m n s \ L E O   P a y l o a d < / K e y > < / D i a g r a m O b j e c t K e y > < D i a g r a m O b j e c t K e y > < K e y > T a b l e s \ S p a c e V e h i c l e s \ C o l u m n s \ G T O   p a y l o a d < / K e y > < / D i a g r a m O b j e c t K e y > < D i a g r a m O b j e c t K e y > < K e y > T a b l e s \ S p a c e V e h i c l e s \ C o l u m n s \ T L I / M a r s   p a y l o a d < / K e y > < / D i a g r a m O b j e c t K e y > < D i a g r a m O b j e c t K e y > < K e y > T a b l e s \ S p a c e V e h i c l e s \ C o l u m n s \ L i f t o f f   H e i g h t < / K e y > < / D i a g r a m O b j e c t K e y > < D i a g r a m O b j e c t K e y > < K e y > T a b l e s \ S p a c e V e h i c l e s \ C o l u m n s \ L i f t o f f   M a s s < / K e y > < / D i a g r a m O b j e c t K e y > < D i a g r a m O b j e c t K e y > < K e y > T a b l e s \ S p a c e V e h i c l e s \ C o l u m n s \ S u c c e s s f u l   f l i g h t s < / K e y > < / D i a g r a m O b j e c t K e y > < D i a g r a m O b j e c t K e y > < K e y > T a b l e s \ S p a c e V e h i c l e s \ C o l u m n s \ T o t a l   f l i g h t s < / K e y > < / D i a g r a m O b j e c t K e y > < D i a g r a m O b j e c t K e y > < K e y > T a b l e s \ S p a c e V e h i c l e s \ C o l u m n s \ F i r s t   l a u n c h < / K e y > < / D i a g r a m O b j e c t K e y > < D i a g r a m O b j e c t K e y > < K e y > T a b l e s \ S p a c e V e h i c l e s \ C o l u m n s \ L a s t   l a u n c h < / K e y > < / D i a g r a m O b j e c t K e y > < D i a g r a m O b j e c t K e y > < K e y > T a b l e s \ S p a c e V e h i c l e s \ C o l u m n s \ C l a s s < / K e y > < / D i a g r a m O b j e c t K e y > < D i a g r a m O b j e c t K e y > < K e y > T a b l e s \ S p a c e V e h i c l e s \ C o l u m n s \ C a r r i e d   C r e w s < / K e y > < / D i a g r a m O b j e c t K e y > < D i a g r a m O b j e c t K e y > < K e y > T a b l e s \ S p a c e V e h i c l e s \ C o l u m n s \ C a l c u l a t e d   C o l u m n   1 < / K e y > < / D i a g r a m O b j e c t K e y > < D i a g r a m O b j e c t K e y > < K e y > T a b l e s \ S p a c e V e h i c l e s \ M e a s u r e s \ C o u n t   o f   R o c k e t < / K e y > < / D i a g r a m O b j e c t K e y > < D i a g r a m O b j e c t K e y > < K e y > T a b l e s \ S p a c e V e h i c l e s \ C o u n t   o f   R o c k e t \ A d d i t i o n a l   I n f o \ I m p l i c i t   M e a s u r e < / K e y > < / D i a g r a m O b j e c t K e y > < D i a g r a m O b j e c t K e y > < K e y > T a b l e s \ S p a c e V e h i c l e s \ M e a s u r e s \ S u m   o f   T o t a l   f l i g h t s < / K e y > < / D i a g r a m O b j e c t K e y > < D i a g r a m O b j e c t K e y > < K e y > T a b l e s \ S p a c e V e h i c l e s \ S u m   o f   T o t a l   f l i g h t s \ A d d i t i o n a l   I n f o \ I m p l i c i t   M e a s u r e < / K e y > < / D i a g r a m O b j e c t K e y > < D i a g r a m O b j e c t K e y > < K e y > T a b l e s \ S p a c e V e h i c l e s \ M e a s u r e s \ S u m   o f   L E O   P a y l o a d < / K e y > < / D i a g r a m O b j e c t K e y > < D i a g r a m O b j e c t K e y > < K e y > T a b l e s \ S p a c e V e h i c l e s \ S u m   o f   L E O   P a y l o a d \ A d d i t i o n a l   I n f o \ I m p l i c i t   M e a s u r e < / K e y > < / D i a g r a m O b j e c t K e y > < D i a g r a m O b j e c t K e y > < K e y > T a b l e s \ S p a c e V e h i c l e s \ M e a s u r e s \ C o u n t   o f   C l a s s < / K e y > < / D i a g r a m O b j e c t K e y > < D i a g r a m O b j e c t K e y > < K e y > T a b l e s \ S p a c e V e h i c l e s \ C o u n t   o f   C l a s s \ A d d i t i o n a l   I n f o \ I m p l i c i t   M e a s u r e < / K e y > < / D i a g r a m O b j e c t K e y > < D i a g r a m O b j e c t K e y > < K e y > T a b l e s \ S p a c e V e h i c l e s \ M e a s u r e s \ S u m   o f   S u c c e s s f u l   f l i g h t s < / K e y > < / D i a g r a m O b j e c t K e y > < D i a g r a m O b j e c t K e y > < K e y > T a b l e s \ S p a c e V e h i c l e s \ S u m   o f   S u c c e s s f u l   f l i g h t s \ A d d i t i o n a l   I n f o \ I m p l i c i t   M e a s u r e < / K e y > < / D i a g r a m O b j e c t K e y > < D i a g r a m O b j e c t K e y > < K e y > T a b l e s \ S p a c e V e h i c l e s \ M e a s u r e s \ S u m   o f   C a l c u l a t e d   C o l u m n   1 < / K e y > < / D i a g r a m O b j e c t K e y > < D i a g r a m O b j e c t K e y > < K e y > T a b l e s \ S p a c e V e h i c l e s \ S u m   o f   C a l c u l a t e d   C o l u m n   1 \ A d d i t i o n a l   I n f o \ I m p l i c i t   M e a s u r e < / K e y > < / D i a g r a m O b j e c t K e y > < D i a g r a m O b j e c t K e y > < K e y > T a b l e s \ S p a c e V e h i c l e s \ M e a s u r e s \ C o u n t   o f   C a l c u l a t e d   C o l u m n   1 < / K e y > < / D i a g r a m O b j e c t K e y > < D i a g r a m O b j e c t K e y > < K e y > T a b l e s \ S p a c e V e h i c l e s \ C o u n t   o f   C a l c u l a t e d   C o l u m n   1 \ A d d i t i o n a l   I n f o \ I m p l i c i t   M e a s u r e < / K e y > < / D i a g r a m O b j e c t K e y > < D i a g r a m O b j e c t K e y > < K e y > T a b l e s \ S p a c e T r a v e l e r s < / K e y > < / D i a g r a m O b j e c t K e y > < D i a g r a m O b j e c t K e y > < K e y > T a b l e s \ S p a c e T r a v e l e r s \ C o l u m n s \ N a m e < / K e y > < / D i a g r a m O b j e c t K e y > < D i a g r a m O b j e c t K e y > < K e y > T a b l e s \ S p a c e T r a v e l e r s \ C o l u m n s \ G e n d e r < / K e y > < / D i a g r a m O b j e c t K e y > < D i a g r a m O b j e c t K e y > < K e y > T a b l e s \ S p a c e T r a v e l e r s \ C o l u m n s \ C o u n t r y < / K e y > < / D i a g r a m O b j e c t K e y > < D i a g r a m O b j e c t K e y > < K e y > T a b l e s \ S p a c e T r a v e l e r s \ C o l u m n s \ C o n t i n e n t < / K e y > < / D i a g r a m O b j e c t K e y > < D i a g r a m O b j e c t K e y > < K e y > T a b l e s \ S p a c e T r a v e l e r s \ C o l u m n s \ B i r t h d a y < / K e y > < / D i a g r a m O b j e c t K e y > < D i a g r a m O b j e c t K e y > < K e y > T a b l e s \ S p a c e T r a v e l e r s \ M e a s u r e s \ C o u n t   o f   G e n d e r < / K e y > < / D i a g r a m O b j e c t K e y > < D i a g r a m O b j e c t K e y > < K e y > T a b l e s \ S p a c e T r a v e l e r s \ C o u n t   o f   G e n d e r \ A d d i t i o n a l   I n f o \ I m p l i c i t   M e a s u r e < / K e y > < / D i a g r a m O b j e c t K e y > < D i a g r a m O b j e c t K e y > < K e y > T a b l e s \ M i s s i o n s < / K e y > < / D i a g r a m O b j e c t K e y > < D i a g r a m O b j e c t K e y > < K e y > T a b l e s \ M i s s i o n s \ C o l u m n s \ C r e w   N a m e < / K e y > < / D i a g r a m O b j e c t K e y > < D i a g r a m O b j e c t K e y > < K e y > T a b l e s \ M i s s i o n s \ C o l u m n s \ S p a c e c r a f t   ( L a u n c h ) < / K e y > < / D i a g r a m O b j e c t K e y > < D i a g r a m O b j e c t K e y > < K e y > T a b l e s \ M i s s i o n s \ C o l u m n s \ S p a c e c r a f t   ( R e t u r n ) < / K e y > < / D i a g r a m O b j e c t K e y > < D i a g r a m O b j e c t K e y > < K e y > T a b l e s \ M i s s i o n s \ C o l u m n s \ C h a n g e d   c r a f t < / K e y > < / D i a g r a m O b j e c t K e y > < D i a g r a m O b j e c t K e y > < K e y > T a b l e s \ M i s s i o n s \ C o l u m n s \ D u r a t i o n   ( d a y s ) < / K e y > < / D i a g r a m O b j e c t K e y > < D i a g r a m O b j e c t K e y > < K e y > T a b l e s \ M i s s i o n s \ C o l u m n s \ L a u n c h   d a t e < / K e y > < / D i a g r a m O b j e c t K e y > < D i a g r a m O b j e c t K e y > < K e y > T a b l e s \ M i s s i o n s \ C o l u m n s \ R e t u r n   d a t e < / K e y > < / D i a g r a m O b j e c t K e y > < D i a g r a m O b j e c t K e y > < K e y > T a b l e s \ M i s s i o n s \ C o l u m n s \ D e s t i n a t i o n < / K e y > < / D i a g r a m O b j e c t K e y > < D i a g r a m O b j e c t K e y > < K e y > T a b l e s \ M i s s i o n s \ C o l u m n s \ S p a c e   S t a t i o n < / K e y > < / D i a g r a m O b j e c t K e y > < D i a g r a m O b j e c t K e y > < K e y > T a b l e s \ M i s s i o n s \ C o l u m n s \ M i s s i o n   R e s u l t < / K e y > < / D i a g r a m O b j e c t K e y > < D i a g r a m O b j e c t K e y > < K e y > T a b l e s \ M i s s i o n s \ C o l u m n s \ L a u n c h   d a t e   ( Y e a r ) < / K e y > < / D i a g r a m O b j e c t K e y > < D i a g r a m O b j e c t K e y > < K e y > T a b l e s \ M i s s i o n s \ C o l u m n s \ L a u n c h   d a t e   ( Q u a r t e r ) < / K e y > < / D i a g r a m O b j e c t K e y > < D i a g r a m O b j e c t K e y > < K e y > T a b l e s \ M i s s i o n s \ C o l u m n s \ L a u n c h   d a t e   ( M o n t h   I n d e x ) < / K e y > < / D i a g r a m O b j e c t K e y > < D i a g r a m O b j e c t K e y > < K e y > T a b l e s \ M i s s i o n s \ C o l u m n s \ L a u n c h   d a t e   ( M o n t h ) < / K e y > < / D i a g r a m O b j e c t K e y > < D i a g r a m O b j e c t K e y > < K e y > T a b l e s \ M i s s i o n s \ M e a s u r e s \ C o u n t   o f   M i s s i o n   R e s u l t < / K e y > < / D i a g r a m O b j e c t K e y > < D i a g r a m O b j e c t K e y > < K e y > T a b l e s \ M i s s i o n s \ C o u n t   o f   M i s s i o n   R e s u l t \ A d d i t i o n a l   I n f o \ I m p l i c i t   M e a s u r e < / K e y > < / D i a g r a m O b j e c t K e y > < D i a g r a m O b j e c t K e y > < K e y > T a b l e s \ M i s s i o n s \ M e a s u r e s \ C o u n t   o f   C r e w   N a m e < / K e y > < / D i a g r a m O b j e c t K e y > < D i a g r a m O b j e c t K e y > < K e y > T a b l e s \ M i s s i o n s \ C o u n t   o f   C r e w   N a m e \ A d d i t i o n a l   I n f o \ I m p l i c i t   M e a s u r e < / K e y > < / D i a g r a m O b j e c t K e y > < D i a g r a m O b j e c t K e y > < K e y > T a b l e s \ M i s s i o n s \ M e a s u r e s \ C o u n t   o f   D e s t i n a t i o n   2 < / K e y > < / D i a g r a m O b j e c t K e y > < D i a g r a m O b j e c t K e y > < K e y > T a b l e s \ M i s s i o n s \ C o u n t   o f   D e s t i n a t i o n   2 \ A d d i t i o n a l   I n f o \ I m p l i c i t   M e a s u r e < / K e y > < / D i a g r a m O b j e c t K e y > < D i a g r a m O b j e c t K e y > < K e y > T a b l e s \ M i s s i o n s \ M e a s u r e s \ C o u n t   o f   S p a c e   S t a t i o n < / K e y > < / D i a g r a m O b j e c t K e y > < D i a g r a m O b j e c t K e y > < K e y > T a b l e s \ M i s s i o n s \ C o u n t   o f   S p a c e   S t a t i o n \ A d d i t i o n a l   I n f o \ I m p l i c i t   M e a s u r e < / K e y > < / D i a g r a m O b j e c t K e y > < D i a g r a m O b j e c t K e y > < K e y > T a b l e s \ C r e w e d M i s s i o n s < / K e y > < / D i a g r a m O b j e c t K e y > < D i a g r a m O b j e c t K e y > < K e y > T a b l e s \ C r e w e d M i s s i o n s \ C o l u m n s \ S p a c e c r a f t < / K e y > < / D i a g r a m O b j e c t K e y > < D i a g r a m O b j e c t K e y > < K e y > T a b l e s \ C r e w e d M i s s i o n s \ C o l u m n s \ V e h i c l e < / K e y > < / D i a g r a m O b j e c t K e y > < D i a g r a m O b j e c t K e y > < K e y > T a b l e s \ C r e w e d M i s s i o n s \ C o l u m n s \ L a u n c h < / K e y > < / D i a g r a m O b j e c t K e y > < D i a g r a m O b j e c t K e y > < K e y > T a b l e s \ C r e w e d M i s s i o n s \ C o l u m n s \ R e t u r n < / K e y > < / D i a g r a m O b j e c t K e y > < D i a g r a m O b j e c t K e y > < K e y > T a b l e s \ C r e w e d M i s s i o n s \ C o l u m n s \ M i s s i o n   N u m b e r < / K e y > < / D i a g r a m O b j e c t K e y > < D i a g r a m O b j e c t K e y > < K e y > T a b l e s \ C r e w e d M i s s i o n s \ C o l u m n s \ S t a t u s < / K e y > < / D i a g r a m O b j e c t K e y > < D i a g r a m O b j e c t K e y > < K e y > T a b l e s \ C r e w e d M i s s i o n s \ C o l u m n s \ E a r t h   O r b i t < / K e y > < / D i a g r a m O b j e c t K e y > < D i a g r a m O b j e c t K e y > < K e y > T a b l e s \ C r e w e d M i s s i o n s \ C o l u m n s \ L u n a r   O r b i t < / K e y > < / D i a g r a m O b j e c t K e y > < D i a g r a m O b j e c t K e y > < K e y > T a b l e s \ C r e w e d M i s s i o n s \ C o l u m n s \ S t a t i o n   V i s i t e d < / K e y > < / D i a g r a m O b j e c t K e y > < D i a g r a m O b j e c t K e y > < K e y > T a b l e s \ C r e w e d M i s s i o n s \ C o l u m n s \ D e s t i n a t i o n < / K e y > < / D i a g r a m O b j e c t K e y > < D i a g r a m O b j e c t K e y > < K e y > T a b l e s \ C r e w e d M i s s i o n s \ M e a s u r e s \ S u m   o f   M i s s i o n   N u m b e r < / K e y > < / D i a g r a m O b j e c t K e y > < D i a g r a m O b j e c t K e y > < K e y > T a b l e s \ C r e w e d M i s s i o n s \ S u m   o f   M i s s i o n   N u m b e r \ A d d i t i o n a l   I n f o \ I m p l i c i t   M e a s u r e < / K e y > < / D i a g r a m O b j e c t K e y > < D i a g r a m O b j e c t K e y > < K e y > T a b l e s \ C r e w e d M i s s i o n s \ M e a s u r e s \ C o u n t   o f   M i s s i o n   N u m b e r < / K e y > < / D i a g r a m O b j e c t K e y > < D i a g r a m O b j e c t K e y > < K e y > T a b l e s \ C r e w e d M i s s i o n s \ C o u n t   o f   M i s s i o n   N u m b e r \ A d d i t i o n a l   I n f o \ I m p l i c i t   M e a s u r e < / K e y > < / D i a g r a m O b j e c t K e y > < D i a g r a m O b j e c t K e y > < K e y > T a b l e s \ C r e w e d M i s s i o n s \ M e a s u r e s \ C o u n t   o f   S t a t u s < / K e y > < / D i a g r a m O b j e c t K e y > < D i a g r a m O b j e c t K e y > < K e y > T a b l e s \ C r e w e d M i s s i o n s \ C o u n t   o f   S t a t u s \ A d d i t i o n a l   I n f o \ I m p l i c i t   M e a s u r e < / K e y > < / D i a g r a m O b j e c t K e y > < D i a g r a m O b j e c t K e y > < K e y > T a b l e s \ C r e w e d M i s s i o n s \ M e a s u r e s \ C o u n t   o f   D e s t i n a t i o n < / K e y > < / D i a g r a m O b j e c t K e y > < D i a g r a m O b j e c t K e y > < K e y > T a b l e s \ C r e w e d M i s s i o n s \ C o u n t   o f   D e s t i n a t i o n \ A d d i t i o n a l   I n f o \ I m p l i c i t   M e a s u r e < / K e y > < / D i a g r a m O b j e c t K e y > < D i a g r a m O b j e c t K e y > < K e y > T a b l e s \ D i s t i n a t i o n   i n d e x < / K e y > < / D i a g r a m O b j e c t K e y > < D i a g r a m O b j e c t K e y > < K e y > T a b l e s \ D i s t i n a t i o n   i n d e x \ C o l u m n s \ D e s t i n a t i o n < / K e y > < / D i a g r a m O b j e c t K e y > < D i a g r a m O b j e c t K e y > < K e y > T a b l e s \ D i s t i n a t i o n   i n d e x \ C o l u m n s \ I n d e x < / K e y > < / D i a g r a m O b j e c t K e y > < D i a g r a m O b j e c t K e y > < K e y > T a b l e s \ D i s t i n a t i o n   i n d e x \ M e a s u r e s \ C o u n t   o f   D e s t i n a t i o n   3 < / K e y > < / D i a g r a m O b j e c t K e y > < D i a g r a m O b j e c t K e y > < K e y > T a b l e s \ D i s t i n a t i o n   i n d e x \ C o u n t   o f   D e s t i n a t i o n   3 \ A d d i t i o n a l   I n f o \ I m p l i c i t   M e a s u r e < / K e y > < / D i a g r a m O b j e c t K e y > < D i a g r a m O b j e c t K e y > < K e y > R e l a t i o n s h i p s \ & l t ; T a b l e s \ M i s s i o n s \ C o l u m n s \ C r e w   N a m e & g t ; - & l t ; T a b l e s \ S p a c e T r a v e l e r s \ C o l u m n s \ N a m e & g t ; < / K e y > < / D i a g r a m O b j e c t K e y > < D i a g r a m O b j e c t K e y > < K e y > R e l a t i o n s h i p s \ & l t ; T a b l e s \ M i s s i o n s \ C o l u m n s \ C r e w   N a m e & g t ; - & l t ; T a b l e s \ S p a c e T r a v e l e r s \ C o l u m n s \ N a m e & g t ; \ F K < / K e y > < / D i a g r a m O b j e c t K e y > < D i a g r a m O b j e c t K e y > < K e y > R e l a t i o n s h i p s \ & l t ; T a b l e s \ M i s s i o n s \ C o l u m n s \ C r e w   N a m e & g t ; - & l t ; T a b l e s \ S p a c e T r a v e l e r s \ C o l u m n s \ N a m e & g t ; \ P K < / K e y > < / D i a g r a m O b j e c t K e y > < D i a g r a m O b j e c t K e y > < K e y > R e l a t i o n s h i p s \ & l t ; T a b l e s \ M i s s i o n s \ C o l u m n s \ C r e w   N a m e & g t ; - & l t ; T a b l e s \ S p a c e T r a v e l e r s \ C o l u m n s \ N a m e & g t ; \ C r o s s F i l t e r < / K e y > < / D i a g r a m O b j e c t K e y > < D i a g r a m O b j e c t K e y > < K e y > R e l a t i o n s h i p s \ & l t ; T a b l e s \ M i s s i o n s \ C o l u m n s \ D e s t i n a t i o n & g t ; - & l t ; T a b l e s \ D i s t i n a t i o n   i n d e x \ C o l u m n s \ D e s t i n a t i o n & g t ; < / K e y > < / D i a g r a m O b j e c t K e y > < D i a g r a m O b j e c t K e y > < K e y > R e l a t i o n s h i p s \ & l t ; T a b l e s \ M i s s i o n s \ C o l u m n s \ D e s t i n a t i o n & g t ; - & l t ; T a b l e s \ D i s t i n a t i o n   i n d e x \ C o l u m n s \ D e s t i n a t i o n & g t ; \ F K < / K e y > < / D i a g r a m O b j e c t K e y > < D i a g r a m O b j e c t K e y > < K e y > R e l a t i o n s h i p s \ & l t ; T a b l e s \ M i s s i o n s \ C o l u m n s \ D e s t i n a t i o n & g t ; - & l t ; T a b l e s \ D i s t i n a t i o n   i n d e x \ C o l u m n s \ D e s t i n a t i o n & g t ; \ P K < / K e y > < / D i a g r a m O b j e c t K e y > < D i a g r a m O b j e c t K e y > < K e y > R e l a t i o n s h i p s \ & l t ; T a b l e s \ M i s s i o n s \ C o l u m n s \ D e s t i n a t i o n & g t ; - & l t ; T a b l e s \ D i s t i n a t i o n   i n d e x \ C o l u m n s \ D e s t i n a t i o n & g t ; \ C r o s s F i l t e r < / K e y > < / D i a g r a m O b j e c t K e y > < D i a g r a m O b j e c t K e y > < K e y > R e l a t i o n s h i p s \ & l t ; T a b l e s \ C r e w e d M i s s i o n s \ C o l u m n s \ D e s t i n a t i o n & g t ; - & l t ; T a b l e s \ D i s t i n a t i o n   i n d e x \ C o l u m n s \ D e s t i n a t i o n & g t ; < / K e y > < / D i a g r a m O b j e c t K e y > < D i a g r a m O b j e c t K e y > < K e y > R e l a t i o n s h i p s \ & l t ; T a b l e s \ C r e w e d M i s s i o n s \ C o l u m n s \ D e s t i n a t i o n & g t ; - & l t ; T a b l e s \ D i s t i n a t i o n   i n d e x \ C o l u m n s \ D e s t i n a t i o n & g t ; \ F K < / K e y > < / D i a g r a m O b j e c t K e y > < D i a g r a m O b j e c t K e y > < K e y > R e l a t i o n s h i p s \ & l t ; T a b l e s \ C r e w e d M i s s i o n s \ C o l u m n s \ D e s t i n a t i o n & g t ; - & l t ; T a b l e s \ D i s t i n a t i o n   i n d e x \ C o l u m n s \ D e s t i n a t i o n & g t ; \ P K < / K e y > < / D i a g r a m O b j e c t K e y > < D i a g r a m O b j e c t K e y > < K e y > R e l a t i o n s h i p s \ & l t ; T a b l e s \ C r e w e d M i s s i o n s \ C o l u m n s \ D e s t i n a t i o n & g t ; - & l t ; T a b l e s \ D i s t i n a t i o n   i n d e x \ C o l u m n s \ D e s t i n a t i o n & g t ; \ C r o s s F i l t e r < / K e y > < / D i a g r a m O b j e c t K e y > < / A l l K e y s > < S e l e c t e d K e y s > < D i a g r a m O b j e c t K e y > < K e y > T a b l e s \ M i s s i o n s \ C o l u m n s \ C r e w 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 T a g s \ T a b l e s \ & l t ; T a b l e s \ S p a c e V e h i c l e s & g t ; < / K e y > < / a : K e y > < a : V a l u e   i : t y p e = " D i a g r a m D i s p l a y T a g V i e w S t a t e " > < I s N o t F i l t e r e d O u t > t r u e < / I s N o t F i l t e r e d O u t > < / a : V a l u e > < / a : K e y V a l u e O f D i a g r a m O b j e c t K e y a n y T y p e z b w N T n L X > < a : K e y V a l u e O f D i a g r a m O b j e c t K e y a n y T y p e z b w N T n L X > < a : K e y > < K e y > D y n a m i c   T a g s \ T a b l e s \ & l t ; T a b l e s \ S p a c e T r a v e l e r s & g t ; < / K e y > < / a : K e y > < a : V a l u e   i : t y p e = " D i a g r a m D i s p l a y T a g V i e w S t a t e " > < I s N o t F i l t e r e d O u t > t r u e < / I s N o t F i l t e r e d O u t > < / a : V a l u e > < / a : K e y V a l u e O f D i a g r a m O b j e c t K e y a n y T y p e z b w N T n L X > < a : K e y V a l u e O f D i a g r a m O b j e c t K e y a n y T y p e z b w N T n L X > < a : K e y > < K e y > D y n a m i c   T a g s \ T a b l e s \ & l t ; T a b l e s \ M i s s i o n s & g t ; < / K e y > < / a : K e y > < a : V a l u e   i : t y p e = " D i a g r a m D i s p l a y T a g V i e w S t a t e " > < I s N o t F i l t e r e d O u t > t r u e < / I s N o t F i l t e r e d O u t > < / a : V a l u e > < / a : K e y V a l u e O f D i a g r a m O b j e c t K e y a n y T y p e z b w N T n L X > < a : K e y V a l u e O f D i a g r a m O b j e c t K e y a n y T y p e z b w N T n L X > < a : K e y > < K e y > D y n a m i c   T a g s \ T a b l e s \ & l t ; T a b l e s \ C r e w e d M i s s i o n s & g t ; < / K e y > < / a : K e y > < a : V a l u e   i : t y p e = " D i a g r a m D i s p l a y T a g V i e w S t a t e " > < I s N o t F i l t e r e d O u t > t r u e < / I s N o t F i l t e r e d O u t > < / a : V a l u e > < / a : K e y V a l u e O f D i a g r a m O b j e c t K e y a n y T y p e z b w N T n L X > < a : K e y V a l u e O f D i a g r a m O b j e c t K e y a n y T y p e z b w N T n L X > < a : K e y > < K e y > D y n a m i c   T a g s \ T a b l e s \ & l t ; T a b l e s \ D i s t i n a t i o n   i n d e x & g t ; < / K e y > < / a : K e y > < a : V a l u e   i : t y p e = " D i a g r a m D i s p l a y T a g V i e w S t a t e " > < I s N o t F i l t e r e d O u t > t r u e < / I s N o t F i l t e r e d O u t > < / a : V a l u e > < / a : K e y V a l u e O f D i a g r a m O b j e c t K e y a n y T y p e z b w N T n L X > < a : K e y V a l u e O f D i a g r a m O b j e c t K e y a n y T y p e z b w N T n L X > < a : K e y > < K e y > T a b l e s \ S p a c e V e h i c l e s < / K e y > < / a : K e y > < a : V a l u e   i : t y p e = " D i a g r a m D i s p l a y N o d e V i e w S t a t e " > < H e i g h t > 3 7 6 . 4 0 0 0 0 0 0 0 0 0 0 0 0 9 < / H e i g h t > < I s E x p a n d e d > t r u e < / I s E x p a n d e d > < L a y e d O u t > t r u e < / L a y e d O u t > < W i d t h > 2 0 0 < / W i d t h > < / a : V a l u e > < / a : K e y V a l u e O f D i a g r a m O b j e c t K e y a n y T y p e z b w N T n L X > < a : K e y V a l u e O f D i a g r a m O b j e c t K e y a n y T y p e z b w N T n L X > < a : K e y > < K e y > T a b l e s \ S p a c e V e h i c l e s \ C o l u m n s \ R o c k e t < / K e y > < / a : K e y > < a : V a l u e   i : t y p e = " D i a g r a m D i s p l a y N o d e V i e w S t a t e " > < H e i g h t > 1 5 0 < / H e i g h t > < I s E x p a n d e d > t r u e < / I s E x p a n d e d > < W i d t h > 2 0 0 < / W i d t h > < / a : V a l u e > < / a : K e y V a l u e O f D i a g r a m O b j e c t K e y a n y T y p e z b w N T n L X > < a : K e y V a l u e O f D i a g r a m O b j e c t K e y a n y T y p e z b w N T n L X > < a : K e y > < K e y > T a b l e s \ S p a c e V e h i c l e s \ C o l u m n s \ A c t i v e < / K e y > < / a : K e y > < a : V a l u e   i : t y p e = " D i a g r a m D i s p l a y N o d e V i e w S t a t e " > < H e i g h t > 1 5 0 < / H e i g h t > < I s E x p a n d e d > t r u e < / I s E x p a n d e d > < W i d t h > 2 0 0 < / W i d t h > < / a : V a l u e > < / a : K e y V a l u e O f D i a g r a m O b j e c t K e y a n y T y p e z b w N T n L X > < a : K e y V a l u e O f D i a g r a m O b j e c t K e y a n y T y p e z b w N T n L X > < a : K e y > < K e y > T a b l e s \ S p a c e V e h i c l e s \ C o l u m n s \ C o u n t r y < / K e y > < / a : K e y > < a : V a l u e   i : t y p e = " D i a g r a m D i s p l a y N o d e V i e w S t a t e " > < H e i g h t > 1 5 0 < / H e i g h t > < I s E x p a n d e d > t r u e < / I s E x p a n d e d > < W i d t h > 2 0 0 < / W i d t h > < / a : V a l u e > < / a : K e y V a l u e O f D i a g r a m O b j e c t K e y a n y T y p e z b w N T n L X > < a : K e y V a l u e O f D i a g r a m O b j e c t K e y a n y T y p e z b w N T n L X > < a : K e y > < K e y > T a b l e s \ S p a c e V e h i c l e s \ C o l u m n s \ L E O   P a y l o a d < / K e y > < / a : K e y > < a : V a l u e   i : t y p e = " D i a g r a m D i s p l a y N o d e V i e w S t a t e " > < H e i g h t > 1 5 0 < / H e i g h t > < I s E x p a n d e d > t r u e < / I s E x p a n d e d > < W i d t h > 2 0 0 < / W i d t h > < / a : V a l u e > < / a : K e y V a l u e O f D i a g r a m O b j e c t K e y a n y T y p e z b w N T n L X > < a : K e y V a l u e O f D i a g r a m O b j e c t K e y a n y T y p e z b w N T n L X > < a : K e y > < K e y > T a b l e s \ S p a c e V e h i c l e s \ C o l u m n s \ G T O   p a y l o a d < / K e y > < / a : K e y > < a : V a l u e   i : t y p e = " D i a g r a m D i s p l a y N o d e V i e w S t a t e " > < H e i g h t > 1 5 0 < / H e i g h t > < I s E x p a n d e d > t r u e < / I s E x p a n d e d > < W i d t h > 2 0 0 < / W i d t h > < / a : V a l u e > < / a : K e y V a l u e O f D i a g r a m O b j e c t K e y a n y T y p e z b w N T n L X > < a : K e y V a l u e O f D i a g r a m O b j e c t K e y a n y T y p e z b w N T n L X > < a : K e y > < K e y > T a b l e s \ S p a c e V e h i c l e s \ C o l u m n s \ T L I / M a r s   p a y l o a d < / K e y > < / a : K e y > < a : V a l u e   i : t y p e = " D i a g r a m D i s p l a y N o d e V i e w S t a t e " > < H e i g h t > 1 5 0 < / H e i g h t > < I s E x p a n d e d > t r u e < / I s E x p a n d e d > < W i d t h > 2 0 0 < / W i d t h > < / a : V a l u e > < / a : K e y V a l u e O f D i a g r a m O b j e c t K e y a n y T y p e z b w N T n L X > < a : K e y V a l u e O f D i a g r a m O b j e c t K e y a n y T y p e z b w N T n L X > < a : K e y > < K e y > T a b l e s \ S p a c e V e h i c l e s \ C o l u m n s \ L i f t o f f   H e i g h t < / K e y > < / a : K e y > < a : V a l u e   i : t y p e = " D i a g r a m D i s p l a y N o d e V i e w S t a t e " > < H e i g h t > 1 5 0 < / H e i g h t > < I s E x p a n d e d > t r u e < / I s E x p a n d e d > < W i d t h > 2 0 0 < / W i d t h > < / a : V a l u e > < / a : K e y V a l u e O f D i a g r a m O b j e c t K e y a n y T y p e z b w N T n L X > < a : K e y V a l u e O f D i a g r a m O b j e c t K e y a n y T y p e z b w N T n L X > < a : K e y > < K e y > T a b l e s \ S p a c e V e h i c l e s \ C o l u m n s \ L i f t o f f   M a s s < / K e y > < / a : K e y > < a : V a l u e   i : t y p e = " D i a g r a m D i s p l a y N o d e V i e w S t a t e " > < H e i g h t > 1 5 0 < / H e i g h t > < I s E x p a n d e d > t r u e < / I s E x p a n d e d > < W i d t h > 2 0 0 < / W i d t h > < / a : V a l u e > < / a : K e y V a l u e O f D i a g r a m O b j e c t K e y a n y T y p e z b w N T n L X > < a : K e y V a l u e O f D i a g r a m O b j e c t K e y a n y T y p e z b w N T n L X > < a : K e y > < K e y > T a b l e s \ S p a c e V e h i c l e s \ C o l u m n s \ S u c c e s s f u l   f l i g h t s < / K e y > < / a : K e y > < a : V a l u e   i : t y p e = " D i a g r a m D i s p l a y N o d e V i e w S t a t e " > < H e i g h t > 1 5 0 < / H e i g h t > < I s E x p a n d e d > t r u e < / I s E x p a n d e d > < W i d t h > 2 0 0 < / W i d t h > < / a : V a l u e > < / a : K e y V a l u e O f D i a g r a m O b j e c t K e y a n y T y p e z b w N T n L X > < a : K e y V a l u e O f D i a g r a m O b j e c t K e y a n y T y p e z b w N T n L X > < a : K e y > < K e y > T a b l e s \ S p a c e V e h i c l e s \ C o l u m n s \ T o t a l   f l i g h t s < / K e y > < / a : K e y > < a : V a l u e   i : t y p e = " D i a g r a m D i s p l a y N o d e V i e w S t a t e " > < H e i g h t > 1 5 0 < / H e i g h t > < I s E x p a n d e d > t r u e < / I s E x p a n d e d > < W i d t h > 2 0 0 < / W i d t h > < / a : V a l u e > < / a : K e y V a l u e O f D i a g r a m O b j e c t K e y a n y T y p e z b w N T n L X > < a : K e y V a l u e O f D i a g r a m O b j e c t K e y a n y T y p e z b w N T n L X > < a : K e y > < K e y > T a b l e s \ S p a c e V e h i c l e s \ C o l u m n s \ F i r s t   l a u n c h < / K e y > < / a : K e y > < a : V a l u e   i : t y p e = " D i a g r a m D i s p l a y N o d e V i e w S t a t e " > < H e i g h t > 1 5 0 < / H e i g h t > < I s E x p a n d e d > t r u e < / I s E x p a n d e d > < W i d t h > 2 0 0 < / W i d t h > < / a : V a l u e > < / a : K e y V a l u e O f D i a g r a m O b j e c t K e y a n y T y p e z b w N T n L X > < a : K e y V a l u e O f D i a g r a m O b j e c t K e y a n y T y p e z b w N T n L X > < a : K e y > < K e y > T a b l e s \ S p a c e V e h i c l e s \ C o l u m n s \ L a s t   l a u n c h < / K e y > < / a : K e y > < a : V a l u e   i : t y p e = " D i a g r a m D i s p l a y N o d e V i e w S t a t e " > < H e i g h t > 1 5 0 < / H e i g h t > < I s E x p a n d e d > t r u e < / I s E x p a n d e d > < W i d t h > 2 0 0 < / W i d t h > < / a : V a l u e > < / a : K e y V a l u e O f D i a g r a m O b j e c t K e y a n y T y p e z b w N T n L X > < a : K e y V a l u e O f D i a g r a m O b j e c t K e y a n y T y p e z b w N T n L X > < a : K e y > < K e y > T a b l e s \ S p a c e V e h i c l e s \ C o l u m n s \ C l a s s < / K e y > < / a : K e y > < a : V a l u e   i : t y p e = " D i a g r a m D i s p l a y N o d e V i e w S t a t e " > < H e i g h t > 1 5 0 < / H e i g h t > < I s E x p a n d e d > t r u e < / I s E x p a n d e d > < W i d t h > 2 0 0 < / W i d t h > < / a : V a l u e > < / a : K e y V a l u e O f D i a g r a m O b j e c t K e y a n y T y p e z b w N T n L X > < a : K e y V a l u e O f D i a g r a m O b j e c t K e y a n y T y p e z b w N T n L X > < a : K e y > < K e y > T a b l e s \ S p a c e V e h i c l e s \ C o l u m n s \ C a r r i e d   C r e w s < / K e y > < / a : K e y > < a : V a l u e   i : t y p e = " D i a g r a m D i s p l a y N o d e V i e w S t a t e " > < H e i g h t > 1 5 0 < / H e i g h t > < I s E x p a n d e d > t r u e < / I s E x p a n d e d > < W i d t h > 2 0 0 < / W i d t h > < / a : V a l u e > < / a : K e y V a l u e O f D i a g r a m O b j e c t K e y a n y T y p e z b w N T n L X > < a : K e y V a l u e O f D i a g r a m O b j e c t K e y a n y T y p e z b w N T n L X > < a : K e y > < K e y > T a b l e s \ S p a c e V e h i c l e s \ C o l u m n s \ C a l c u l a t e d   C o l u m n   1 < / K e y > < / a : K e y > < a : V a l u e   i : t y p e = " D i a g r a m D i s p l a y N o d e V i e w S t a t e " > < H e i g h t > 1 5 0 < / H e i g h t > < I s E x p a n d e d > t r u e < / I s E x p a n d e d > < W i d t h > 2 0 0 < / W i d t h > < / a : V a l u e > < / a : K e y V a l u e O f D i a g r a m O b j e c t K e y a n y T y p e z b w N T n L X > < a : K e y V a l u e O f D i a g r a m O b j e c t K e y a n y T y p e z b w N T n L X > < a : K e y > < K e y > T a b l e s \ S p a c e V e h i c l e s \ M e a s u r e s \ C o u n t   o f   R o c k e t < / K e y > < / a : K e y > < a : V a l u e   i : t y p e = " D i a g r a m D i s p l a y N o d e V i e w S t a t e " > < H e i g h t > 1 5 0 < / H e i g h t > < I s E x p a n d e d > t r u e < / I s E x p a n d e d > < W i d t h > 2 0 0 < / W i d t h > < / a : V a l u e > < / a : K e y V a l u e O f D i a g r a m O b j e c t K e y a n y T y p e z b w N T n L X > < a : K e y V a l u e O f D i a g r a m O b j e c t K e y a n y T y p e z b w N T n L X > < a : K e y > < K e y > T a b l e s \ S p a c e V e h i c l e s \ C o u n t   o f   R o c k e t \ A d d i t i o n a l   I n f o \ I m p l i c i t   M e a s u r e < / K e y > < / a : K e y > < a : V a l u e   i : t y p e = " D i a g r a m D i s p l a y V i e w S t a t e I D i a g r a m T a g A d d i t i o n a l I n f o " / > < / a : K e y V a l u e O f D i a g r a m O b j e c t K e y a n y T y p e z b w N T n L X > < a : K e y V a l u e O f D i a g r a m O b j e c t K e y a n y T y p e z b w N T n L X > < a : K e y > < K e y > T a b l e s \ S p a c e V e h i c l e s \ M e a s u r e s \ S u m   o f   T o t a l   f l i g h t s < / K e y > < / a : K e y > < a : V a l u e   i : t y p e = " D i a g r a m D i s p l a y N o d e V i e w S t a t e " > < H e i g h t > 1 5 0 < / H e i g h t > < I s E x p a n d e d > t r u e < / I s E x p a n d e d > < W i d t h > 2 0 0 < / W i d t h > < / a : V a l u e > < / a : K e y V a l u e O f D i a g r a m O b j e c t K e y a n y T y p e z b w N T n L X > < a : K e y V a l u e O f D i a g r a m O b j e c t K e y a n y T y p e z b w N T n L X > < a : K e y > < K e y > T a b l e s \ S p a c e V e h i c l e s \ S u m   o f   T o t a l   f l i g h t s \ A d d i t i o n a l   I n f o \ I m p l i c i t   M e a s u r e < / K e y > < / a : K e y > < a : V a l u e   i : t y p e = " D i a g r a m D i s p l a y V i e w S t a t e I D i a g r a m T a g A d d i t i o n a l I n f o " / > < / a : K e y V a l u e O f D i a g r a m O b j e c t K e y a n y T y p e z b w N T n L X > < a : K e y V a l u e O f D i a g r a m O b j e c t K e y a n y T y p e z b w N T n L X > < a : K e y > < K e y > T a b l e s \ S p a c e V e h i c l e s \ M e a s u r e s \ S u m   o f   L E O   P a y l o a d < / K e y > < / a : K e y > < a : V a l u e   i : t y p e = " D i a g r a m D i s p l a y N o d e V i e w S t a t e " > < H e i g h t > 1 5 0 < / H e i g h t > < I s E x p a n d e d > t r u e < / I s E x p a n d e d > < W i d t h > 2 0 0 < / W i d t h > < / a : V a l u e > < / a : K e y V a l u e O f D i a g r a m O b j e c t K e y a n y T y p e z b w N T n L X > < a : K e y V a l u e O f D i a g r a m O b j e c t K e y a n y T y p e z b w N T n L X > < a : K e y > < K e y > T a b l e s \ S p a c e V e h i c l e s \ S u m   o f   L E O   P a y l o a d \ A d d i t i o n a l   I n f o \ I m p l i c i t   M e a s u r e < / K e y > < / a : K e y > < a : V a l u e   i : t y p e = " D i a g r a m D i s p l a y V i e w S t a t e I D i a g r a m T a g A d d i t i o n a l I n f o " / > < / a : K e y V a l u e O f D i a g r a m O b j e c t K e y a n y T y p e z b w N T n L X > < a : K e y V a l u e O f D i a g r a m O b j e c t K e y a n y T y p e z b w N T n L X > < a : K e y > < K e y > T a b l e s \ S p a c e V e h i c l e s \ M e a s u r e s \ C o u n t   o f   C l a s s < / K e y > < / a : K e y > < a : V a l u e   i : t y p e = " D i a g r a m D i s p l a y N o d e V i e w S t a t e " > < H e i g h t > 1 5 0 < / H e i g h t > < I s E x p a n d e d > t r u e < / I s E x p a n d e d > < W i d t h > 2 0 0 < / W i d t h > < / a : V a l u e > < / a : K e y V a l u e O f D i a g r a m O b j e c t K e y a n y T y p e z b w N T n L X > < a : K e y V a l u e O f D i a g r a m O b j e c t K e y a n y T y p e z b w N T n L X > < a : K e y > < K e y > T a b l e s \ S p a c e V e h i c l e s \ C o u n t   o f   C l a s s \ A d d i t i o n a l   I n f o \ I m p l i c i t   M e a s u r e < / K e y > < / a : K e y > < a : V a l u e   i : t y p e = " D i a g r a m D i s p l a y V i e w S t a t e I D i a g r a m T a g A d d i t i o n a l I n f o " / > < / a : K e y V a l u e O f D i a g r a m O b j e c t K e y a n y T y p e z b w N T n L X > < a : K e y V a l u e O f D i a g r a m O b j e c t K e y a n y T y p e z b w N T n L X > < a : K e y > < K e y > T a b l e s \ S p a c e V e h i c l e s \ M e a s u r e s \ S u m   o f   S u c c e s s f u l   f l i g h t s < / K e y > < / a : K e y > < a : V a l u e   i : t y p e = " D i a g r a m D i s p l a y N o d e V i e w S t a t e " > < H e i g h t > 1 5 0 < / H e i g h t > < I s E x p a n d e d > t r u e < / I s E x p a n d e d > < W i d t h > 2 0 0 < / W i d t h > < / a : V a l u e > < / a : K e y V a l u e O f D i a g r a m O b j e c t K e y a n y T y p e z b w N T n L X > < a : K e y V a l u e O f D i a g r a m O b j e c t K e y a n y T y p e z b w N T n L X > < a : K e y > < K e y > T a b l e s \ S p a c e V e h i c l e s \ S u m   o f   S u c c e s s f u l   f l i g h t s \ A d d i t i o n a l   I n f o \ I m p l i c i t   M e a s u r e < / K e y > < / a : K e y > < a : V a l u e   i : t y p e = " D i a g r a m D i s p l a y V i e w S t a t e I D i a g r a m T a g A d d i t i o n a l I n f o " / > < / a : K e y V a l u e O f D i a g r a m O b j e c t K e y a n y T y p e z b w N T n L X > < a : K e y V a l u e O f D i a g r a m O b j e c t K e y a n y T y p e z b w N T n L X > < a : K e y > < K e y > T a b l e s \ S p a c e V e h i c l e s \ M e a s u r e s \ S u m   o f   C a l c u l a t e d   C o l u m n   1 < / K e y > < / a : K e y > < a : V a l u e   i : t y p e = " D i a g r a m D i s p l a y N o d e V i e w S t a t e " > < H e i g h t > 1 5 0 < / H e i g h t > < I s E x p a n d e d > t r u e < / I s E x p a n d e d > < W i d t h > 2 0 0 < / W i d t h > < / a : V a l u e > < / a : K e y V a l u e O f D i a g r a m O b j e c t K e y a n y T y p e z b w N T n L X > < a : K e y V a l u e O f D i a g r a m O b j e c t K e y a n y T y p e z b w N T n L X > < a : K e y > < K e y > T a b l e s \ S p a c e V e h i c l e s \ S u m   o f   C a l c u l a t e d   C o l u m n   1 \ A d d i t i o n a l   I n f o \ I m p l i c i t   M e a s u r e < / K e y > < / a : K e y > < a : V a l u e   i : t y p e = " D i a g r a m D i s p l a y V i e w S t a t e I D i a g r a m T a g A d d i t i o n a l I n f o " / > < / a : K e y V a l u e O f D i a g r a m O b j e c t K e y a n y T y p e z b w N T n L X > < a : K e y V a l u e O f D i a g r a m O b j e c t K e y a n y T y p e z b w N T n L X > < a : K e y > < K e y > T a b l e s \ S p a c e V e h i c l e s \ M e a s u r e s \ C o u n t   o f   C a l c u l a t e d   C o l u m n   1 < / K e y > < / a : K e y > < a : V a l u e   i : t y p e = " D i a g r a m D i s p l a y N o d e V i e w S t a t e " > < H e i g h t > 1 5 0 < / H e i g h t > < I s E x p a n d e d > t r u e < / I s E x p a n d e d > < W i d t h > 2 0 0 < / W i d t h > < / a : V a l u e > < / a : K e y V a l u e O f D i a g r a m O b j e c t K e y a n y T y p e z b w N T n L X > < a : K e y V a l u e O f D i a g r a m O b j e c t K e y a n y T y p e z b w N T n L X > < a : K e y > < K e y > T a b l e s \ S p a c e V e h i c l e s \ C o u n t   o f   C a l c u l a t e d   C o l u m n   1 \ A d d i t i o n a l   I n f o \ I m p l i c i t   M e a s u r e < / K e y > < / a : K e y > < a : V a l u e   i : t y p e = " D i a g r a m D i s p l a y V i e w S t a t e I D i a g r a m T a g A d d i t i o n a l I n f o " / > < / a : K e y V a l u e O f D i a g r a m O b j e c t K e y a n y T y p e z b w N T n L X > < a : K e y V a l u e O f D i a g r a m O b j e c t K e y a n y T y p e z b w N T n L X > < a : K e y > < K e y > T a b l e s \ S p a c e T r a v e l e r s < / K e y > < / a : K e y > < a : V a l u e   i : t y p e = " D i a g r a m D i s p l a y N o d e V i e w S t a t e " > < H e i g h t > 1 7 1 . 6 0 0 0 0 0 0 0 0 0 0 0 0 2 < / H e i g h t > < I s E x p a n d e d > t r u e < / I s E x p a n d e d > < L a y e d O u t > t r u e < / L a y e d O u t > < L e f t > 5 4 0 . 7 0 3 8 1 0 5 6 7 6 6 5 8 7 < / L e f t > < T a b I n d e x > 1 < / T a b I n d e x > < T o p > 9 1 . 6 0 0 0 0 0 0 0 0 0 0 0 0 2 3 < / T o p > < W i d t h > 2 0 0 < / W i d t h > < / a : V a l u e > < / a : K e y V a l u e O f D i a g r a m O b j e c t K e y a n y T y p e z b w N T n L X > < a : K e y V a l u e O f D i a g r a m O b j e c t K e y a n y T y p e z b w N T n L X > < a : K e y > < K e y > T a b l e s \ S p a c e T r a v e l e r s \ C o l u m n s \ N a m e < / K e y > < / a : K e y > < a : V a l u e   i : t y p e = " D i a g r a m D i s p l a y N o d e V i e w S t a t e " > < H e i g h t > 1 5 0 < / H e i g h t > < I s E x p a n d e d > t r u e < / I s E x p a n d e d > < W i d t h > 2 0 0 < / W i d t h > < / a : V a l u e > < / a : K e y V a l u e O f D i a g r a m O b j e c t K e y a n y T y p e z b w N T n L X > < a : K e y V a l u e O f D i a g r a m O b j e c t K e y a n y T y p e z b w N T n L X > < a : K e y > < K e y > T a b l e s \ S p a c e T r a v e l e r s \ C o l u m n s \ G e n d e r < / K e y > < / a : K e y > < a : V a l u e   i : t y p e = " D i a g r a m D i s p l a y N o d e V i e w S t a t e " > < H e i g h t > 1 5 0 < / H e i g h t > < I s E x p a n d e d > t r u e < / I s E x p a n d e d > < W i d t h > 2 0 0 < / W i d t h > < / a : V a l u e > < / a : K e y V a l u e O f D i a g r a m O b j e c t K e y a n y T y p e z b w N T n L X > < a : K e y V a l u e O f D i a g r a m O b j e c t K e y a n y T y p e z b w N T n L X > < a : K e y > < K e y > T a b l e s \ S p a c e T r a v e l e r s \ C o l u m n s \ C o u n t r y < / K e y > < / a : K e y > < a : V a l u e   i : t y p e = " D i a g r a m D i s p l a y N o d e V i e w S t a t e " > < H e i g h t > 1 5 0 < / H e i g h t > < I s E x p a n d e d > t r u e < / I s E x p a n d e d > < W i d t h > 2 0 0 < / W i d t h > < / a : V a l u e > < / a : K e y V a l u e O f D i a g r a m O b j e c t K e y a n y T y p e z b w N T n L X > < a : K e y V a l u e O f D i a g r a m O b j e c t K e y a n y T y p e z b w N T n L X > < a : K e y > < K e y > T a b l e s \ S p a c e T r a v e l e r s \ C o l u m n s \ C o n t i n e n t < / K e y > < / a : K e y > < a : V a l u e   i : t y p e = " D i a g r a m D i s p l a y N o d e V i e w S t a t e " > < H e i g h t > 1 5 0 < / H e i g h t > < I s E x p a n d e d > t r u e < / I s E x p a n d e d > < W i d t h > 2 0 0 < / W i d t h > < / a : V a l u e > < / a : K e y V a l u e O f D i a g r a m O b j e c t K e y a n y T y p e z b w N T n L X > < a : K e y V a l u e O f D i a g r a m O b j e c t K e y a n y T y p e z b w N T n L X > < a : K e y > < K e y > T a b l e s \ S p a c e T r a v e l e r s \ C o l u m n s \ B i r t h d a y < / K e y > < / a : K e y > < a : V a l u e   i : t y p e = " D i a g r a m D i s p l a y N o d e V i e w S t a t e " > < H e i g h t > 1 5 0 < / H e i g h t > < I s E x p a n d e d > t r u e < / I s E x p a n d e d > < W i d t h > 2 0 0 < / W i d t h > < / a : V a l u e > < / a : K e y V a l u e O f D i a g r a m O b j e c t K e y a n y T y p e z b w N T n L X > < a : K e y V a l u e O f D i a g r a m O b j e c t K e y a n y T y p e z b w N T n L X > < a : K e y > < K e y > T a b l e s \ S p a c e T r a v e l e r s \ M e a s u r e s \ C o u n t   o f   G e n d e r < / K e y > < / a : K e y > < a : V a l u e   i : t y p e = " D i a g r a m D i s p l a y N o d e V i e w S t a t e " > < H e i g h t > 1 5 0 < / H e i g h t > < I s E x p a n d e d > t r u e < / I s E x p a n d e d > < W i d t h > 2 0 0 < / W i d t h > < / a : V a l u e > < / a : K e y V a l u e O f D i a g r a m O b j e c t K e y a n y T y p e z b w N T n L X > < a : K e y V a l u e O f D i a g r a m O b j e c t K e y a n y T y p e z b w N T n L X > < a : K e y > < K e y > T a b l e s \ S p a c e T r a v e l e r s \ C o u n t   o f   G e n d e r \ A d d i t i o n a l   I n f o \ I m p l i c i t   M e a s u r e < / K e y > < / a : K e y > < a : V a l u e   i : t y p e = " D i a g r a m D i s p l a y V i e w S t a t e I D i a g r a m T a g A d d i t i o n a l I n f o " / > < / a : K e y V a l u e O f D i a g r a m O b j e c t K e y a n y T y p e z b w N T n L X > < a : K e y V a l u e O f D i a g r a m O b j e c t K e y a n y T y p e z b w N T n L X > < a : K e y > < K e y > T a b l e s \ M i s s i o n s < / K e y > < / a : K e y > < a : V a l u e   i : t y p e = " D i a g r a m D i s p l a y N o d e V i e w S t a t e " > < H e i g h t > 2 9 7 . 9 9 9 9 9 9 9 9 9 9 9 9 9 4 < / H e i g h t > < I s E x p a n d e d > t r u e < / I s E x p a n d e d > < L a y e d O u t > t r u e < / L a y e d O u t > < L e f t > 2 8 0 . 6 0 7 6 2 1 1 3 5 3 3 1 6 1 < / L e f t > < T a b I n d e x > 2 < / T a b I n d e x > < T o p > 2 8 6 . 4 < / T o p > < W i d t h > 2 0 0 < / W i d t h > < / a : V a l u e > < / a : K e y V a l u e O f D i a g r a m O b j e c t K e y a n y T y p e z b w N T n L X > < a : K e y V a l u e O f D i a g r a m O b j e c t K e y a n y T y p e z b w N T n L X > < a : K e y > < K e y > T a b l e s \ M i s s i o n s \ C o l u m n s \ C r e w   N a m e < / K e y > < / a : K e y > < a : V a l u e   i : t y p e = " D i a g r a m D i s p l a y N o d e V i e w S t a t e " > < H e i g h t > 1 5 0 < / H e i g h t > < I s E x p a n d e d > t r u e < / I s E x p a n d e d > < W i d t h > 2 0 0 < / W i d t h > < / a : V a l u e > < / a : K e y V a l u e O f D i a g r a m O b j e c t K e y a n y T y p e z b w N T n L X > < a : K e y V a l u e O f D i a g r a m O b j e c t K e y a n y T y p e z b w N T n L X > < a : K e y > < K e y > T a b l e s \ M i s s i o n s \ C o l u m n s \ S p a c e c r a f t   ( L a u n c h ) < / K e y > < / a : K e y > < a : V a l u e   i : t y p e = " D i a g r a m D i s p l a y N o d e V i e w S t a t e " > < H e i g h t > 1 5 0 < / H e i g h t > < I s E x p a n d e d > t r u e < / I s E x p a n d e d > < W i d t h > 2 0 0 < / W i d t h > < / a : V a l u e > < / a : K e y V a l u e O f D i a g r a m O b j e c t K e y a n y T y p e z b w N T n L X > < a : K e y V a l u e O f D i a g r a m O b j e c t K e y a n y T y p e z b w N T n L X > < a : K e y > < K e y > T a b l e s \ M i s s i o n s \ C o l u m n s \ S p a c e c r a f t   ( R e t u r n ) < / K e y > < / a : K e y > < a : V a l u e   i : t y p e = " D i a g r a m D i s p l a y N o d e V i e w S t a t e " > < H e i g h t > 1 5 0 < / H e i g h t > < I s E x p a n d e d > t r u e < / I s E x p a n d e d > < W i d t h > 2 0 0 < / W i d t h > < / a : V a l u e > < / a : K e y V a l u e O f D i a g r a m O b j e c t K e y a n y T y p e z b w N T n L X > < a : K e y V a l u e O f D i a g r a m O b j e c t K e y a n y T y p e z b w N T n L X > < a : K e y > < K e y > T a b l e s \ M i s s i o n s \ C o l u m n s \ C h a n g e d   c r a f t < / K e y > < / a : K e y > < a : V a l u e   i : t y p e = " D i a g r a m D i s p l a y N o d e V i e w S t a t e " > < H e i g h t > 1 5 0 < / H e i g h t > < I s E x p a n d e d > t r u e < / I s E x p a n d e d > < W i d t h > 2 0 0 < / W i d t h > < / a : V a l u e > < / a : K e y V a l u e O f D i a g r a m O b j e c t K e y a n y T y p e z b w N T n L X > < a : K e y V a l u e O f D i a g r a m O b j e c t K e y a n y T y p e z b w N T n L X > < a : K e y > < K e y > T a b l e s \ M i s s i o n s \ C o l u m n s \ D u r a t i o n   ( d a y s ) < / K e y > < / a : K e y > < a : V a l u e   i : t y p e = " D i a g r a m D i s p l a y N o d e V i e w S t a t e " > < H e i g h t > 1 5 0 < / H e i g h t > < I s E x p a n d e d > t r u e < / I s E x p a n d e d > < W i d t h > 2 0 0 < / W i d t h > < / a : V a l u e > < / a : K e y V a l u e O f D i a g r a m O b j e c t K e y a n y T y p e z b w N T n L X > < a : K e y V a l u e O f D i a g r a m O b j e c t K e y a n y T y p e z b w N T n L X > < a : K e y > < K e y > T a b l e s \ M i s s i o n s \ C o l u m n s \ L a u n c h   d a t e < / K e y > < / a : K e y > < a : V a l u e   i : t y p e = " D i a g r a m D i s p l a y N o d e V i e w S t a t e " > < H e i g h t > 1 5 0 < / H e i g h t > < I s E x p a n d e d > t r u e < / I s E x p a n d e d > < W i d t h > 2 0 0 < / W i d t h > < / a : V a l u e > < / a : K e y V a l u e O f D i a g r a m O b j e c t K e y a n y T y p e z b w N T n L X > < a : K e y V a l u e O f D i a g r a m O b j e c t K e y a n y T y p e z b w N T n L X > < a : K e y > < K e y > T a b l e s \ M i s s i o n s \ C o l u m n s \ R e t u r n   d a t e < / K e y > < / a : K e y > < a : V a l u e   i : t y p e = " D i a g r a m D i s p l a y N o d e V i e w S t a t e " > < H e i g h t > 1 5 0 < / H e i g h t > < I s E x p a n d e d > t r u e < / I s E x p a n d e d > < W i d t h > 2 0 0 < / W i d t h > < / a : V a l u e > < / a : K e y V a l u e O f D i a g r a m O b j e c t K e y a n y T y p e z b w N T n L X > < a : K e y V a l u e O f D i a g r a m O b j e c t K e y a n y T y p e z b w N T n L X > < a : K e y > < K e y > T a b l e s \ M i s s i o n s \ C o l u m n s \ D e s t i n a t i o n < / K e y > < / a : K e y > < a : V a l u e   i : t y p e = " D i a g r a m D i s p l a y N o d e V i e w S t a t e " > < H e i g h t > 1 5 0 < / H e i g h t > < I s E x p a n d e d > t r u e < / I s E x p a n d e d > < W i d t h > 2 0 0 < / W i d t h > < / a : V a l u e > < / a : K e y V a l u e O f D i a g r a m O b j e c t K e y a n y T y p e z b w N T n L X > < a : K e y V a l u e O f D i a g r a m O b j e c t K e y a n y T y p e z b w N T n L X > < a : K e y > < K e y > T a b l e s \ M i s s i o n s \ C o l u m n s \ S p a c e   S t a t i o n < / K e y > < / a : K e y > < a : V a l u e   i : t y p e = " D i a g r a m D i s p l a y N o d e V i e w S t a t e " > < H e i g h t > 1 5 0 < / H e i g h t > < I s E x p a n d e d > t r u e < / I s E x p a n d e d > < W i d t h > 2 0 0 < / W i d t h > < / a : V a l u e > < / a : K e y V a l u e O f D i a g r a m O b j e c t K e y a n y T y p e z b w N T n L X > < a : K e y V a l u e O f D i a g r a m O b j e c t K e y a n y T y p e z b w N T n L X > < a : K e y > < K e y > T a b l e s \ M i s s i o n s \ C o l u m n s \ M i s s i o n   R e s u l t < / K e y > < / a : K e y > < a : V a l u e   i : t y p e = " D i a g r a m D i s p l a y N o d e V i e w S t a t e " > < H e i g h t > 1 5 0 < / H e i g h t > < I s E x p a n d e d > t r u e < / I s E x p a n d e d > < W i d t h > 2 0 0 < / W i d t h > < / a : V a l u e > < / a : K e y V a l u e O f D i a g r a m O b j e c t K e y a n y T y p e z b w N T n L X > < a : K e y V a l u e O f D i a g r a m O b j e c t K e y a n y T y p e z b w N T n L X > < a : K e y > < K e y > T a b l e s \ M i s s i o n s \ C o l u m n s \ L a u n c h   d a t e   ( Y e a r ) < / K e y > < / a : K e y > < a : V a l u e   i : t y p e = " D i a g r a m D i s p l a y N o d e V i e w S t a t e " > < H e i g h t > 1 5 0 < / H e i g h t > < I s E x p a n d e d > t r u e < / I s E x p a n d e d > < W i d t h > 2 0 0 < / W i d t h > < / a : V a l u e > < / a : K e y V a l u e O f D i a g r a m O b j e c t K e y a n y T y p e z b w N T n L X > < a : K e y V a l u e O f D i a g r a m O b j e c t K e y a n y T y p e z b w N T n L X > < a : K e y > < K e y > T a b l e s \ M i s s i o n s \ C o l u m n s \ L a u n c h   d a t e   ( Q u a r t e r ) < / K e y > < / a : K e y > < a : V a l u e   i : t y p e = " D i a g r a m D i s p l a y N o d e V i e w S t a t e " > < H e i g h t > 1 5 0 < / H e i g h t > < I s E x p a n d e d > t r u e < / I s E x p a n d e d > < W i d t h > 2 0 0 < / W i d t h > < / a : V a l u e > < / a : K e y V a l u e O f D i a g r a m O b j e c t K e y a n y T y p e z b w N T n L X > < a : K e y V a l u e O f D i a g r a m O b j e c t K e y a n y T y p e z b w N T n L X > < a : K e y > < K e y > T a b l e s \ M i s s i o n s \ C o l u m n s \ L a u n c h   d a t e   ( M o n t h   I n d e x ) < / K e y > < / a : K e y > < a : V a l u e   i : t y p e = " D i a g r a m D i s p l a y N o d e V i e w S t a t e " > < H e i g h t > 1 5 0 < / H e i g h t > < I s E x p a n d e d > t r u e < / I s E x p a n d e d > < W i d t h > 2 0 0 < / W i d t h > < / a : V a l u e > < / a : K e y V a l u e O f D i a g r a m O b j e c t K e y a n y T y p e z b w N T n L X > < a : K e y V a l u e O f D i a g r a m O b j e c t K e y a n y T y p e z b w N T n L X > < a : K e y > < K e y > T a b l e s \ M i s s i o n s \ C o l u m n s \ L a u n c h   d a t e   ( M o n t h ) < / K e y > < / a : K e y > < a : V a l u e   i : t y p e = " D i a g r a m D i s p l a y N o d e V i e w S t a t e " > < H e i g h t > 1 5 0 < / H e i g h t > < I s E x p a n d e d > t r u e < / I s E x p a n d e d > < W i d t h > 2 0 0 < / W i d t h > < / a : V a l u e > < / a : K e y V a l u e O f D i a g r a m O b j e c t K e y a n y T y p e z b w N T n L X > < a : K e y V a l u e O f D i a g r a m O b j e c t K e y a n y T y p e z b w N T n L X > < a : K e y > < K e y > T a b l e s \ M i s s i o n s \ M e a s u r e s \ C o u n t   o f   M i s s i o n   R e s u l t < / K e y > < / a : K e y > < a : V a l u e   i : t y p e = " D i a g r a m D i s p l a y N o d e V i e w S t a t e " > < H e i g h t > 1 5 0 < / H e i g h t > < I s E x p a n d e d > t r u e < / I s E x p a n d e d > < W i d t h > 2 0 0 < / W i d t h > < / a : V a l u e > < / a : K e y V a l u e O f D i a g r a m O b j e c t K e y a n y T y p e z b w N T n L X > < a : K e y V a l u e O f D i a g r a m O b j e c t K e y a n y T y p e z b w N T n L X > < a : K e y > < K e y > T a b l e s \ M i s s i o n s \ C o u n t   o f   M i s s i o n   R e s u l t \ A d d i t i o n a l   I n f o \ I m p l i c i t   M e a s u r e < / K e y > < / a : K e y > < a : V a l u e   i : t y p e = " D i a g r a m D i s p l a y V i e w S t a t e I D i a g r a m T a g A d d i t i o n a l I n f o " / > < / a : K e y V a l u e O f D i a g r a m O b j e c t K e y a n y T y p e z b w N T n L X > < a : K e y V a l u e O f D i a g r a m O b j e c t K e y a n y T y p e z b w N T n L X > < a : K e y > < K e y > T a b l e s \ M i s s i o n s \ M e a s u r e s \ C o u n t   o f   C r e w   N a m e < / K e y > < / a : K e y > < a : V a l u e   i : t y p e = " D i a g r a m D i s p l a y N o d e V i e w S t a t e " > < H e i g h t > 1 5 0 < / H e i g h t > < I s E x p a n d e d > t r u e < / I s E x p a n d e d > < W i d t h > 2 0 0 < / W i d t h > < / a : V a l u e > < / a : K e y V a l u e O f D i a g r a m O b j e c t K e y a n y T y p e z b w N T n L X > < a : K e y V a l u e O f D i a g r a m O b j e c t K e y a n y T y p e z b w N T n L X > < a : K e y > < K e y > T a b l e s \ M i s s i o n s \ C o u n t   o f   C r e w   N a m e \ A d d i t i o n a l   I n f o \ I m p l i c i t   M e a s u r e < / K e y > < / a : K e y > < a : V a l u e   i : t y p e = " D i a g r a m D i s p l a y V i e w S t a t e I D i a g r a m T a g A d d i t i o n a l I n f o " / > < / a : K e y V a l u e O f D i a g r a m O b j e c t K e y a n y T y p e z b w N T n L X > < a : K e y V a l u e O f D i a g r a m O b j e c t K e y a n y T y p e z b w N T n L X > < a : K e y > < K e y > T a b l e s \ M i s s i o n s \ M e a s u r e s \ C o u n t   o f   D e s t i n a t i o n   2 < / K e y > < / a : K e y > < a : V a l u e   i : t y p e = " D i a g r a m D i s p l a y N o d e V i e w S t a t e " > < H e i g h t > 1 5 0 < / H e i g h t > < I s E x p a n d e d > t r u e < / I s E x p a n d e d > < W i d t h > 2 0 0 < / W i d t h > < / a : V a l u e > < / a : K e y V a l u e O f D i a g r a m O b j e c t K e y a n y T y p e z b w N T n L X > < a : K e y V a l u e O f D i a g r a m O b j e c t K e y a n y T y p e z b w N T n L X > < a : K e y > < K e y > T a b l e s \ M i s s i o n s \ C o u n t   o f   D e s t i n a t i o n   2 \ A d d i t i o n a l   I n f o \ I m p l i c i t   M e a s u r e < / K e y > < / a : K e y > < a : V a l u e   i : t y p e = " D i a g r a m D i s p l a y V i e w S t a t e I D i a g r a m T a g A d d i t i o n a l I n f o " / > < / a : K e y V a l u e O f D i a g r a m O b j e c t K e y a n y T y p e z b w N T n L X > < a : K e y V a l u e O f D i a g r a m O b j e c t K e y a n y T y p e z b w N T n L X > < a : K e y > < K e y > T a b l e s \ M i s s i o n s \ M e a s u r e s \ C o u n t   o f   S p a c e   S t a t i o n < / K e y > < / a : K e y > < a : V a l u e   i : t y p e = " D i a g r a m D i s p l a y N o d e V i e w S t a t e " > < H e i g h t > 1 5 0 < / H e i g h t > < I s E x p a n d e d > t r u e < / I s E x p a n d e d > < W i d t h > 2 0 0 < / W i d t h > < / a : V a l u e > < / a : K e y V a l u e O f D i a g r a m O b j e c t K e y a n y T y p e z b w N T n L X > < a : K e y V a l u e O f D i a g r a m O b j e c t K e y a n y T y p e z b w N T n L X > < a : K e y > < K e y > T a b l e s \ M i s s i o n s \ C o u n t   o f   S p a c e   S t a t i o n \ A d d i t i o n a l   I n f o \ I m p l i c i t   M e a s u r e < / K e y > < / a : K e y > < a : V a l u e   i : t y p e = " D i a g r a m D i s p l a y V i e w S t a t e I D i a g r a m T a g A d d i t i o n a l I n f o " / > < / a : K e y V a l u e O f D i a g r a m O b j e c t K e y a n y T y p e z b w N T n L X > < a : K e y V a l u e O f D i a g r a m O b j e c t K e y a n y T y p e z b w N T n L X > < a : K e y > < K e y > T a b l e s \ C r e w e d M i s s i o n s < / K e y > < / a : K e y > < a : V a l u e   i : t y p e = " D i a g r a m D i s p l a y N o d e V i e w S t a t e " > < H e i g h t > 2 9 0 . 8 < / H e i g h t > < I s E x p a n d e d > t r u e < / I s E x p a n d e d > < L a y e d O u t > t r u e < / L a y e d O u t > < L e f t > 8 7 9 . 7 1 1 4 3 1 7 0 2 9 9 7 2 9 < / L e f t > < T a b I n d e x > 4 < / T a b I n d e x > < T o p > 2 7 2 . 4 0 0 0 0 0 0 0 0 0 0 0 0 9 < / T o p > < W i d t h > 2 0 0 < / W i d t h > < / a : V a l u e > < / a : K e y V a l u e O f D i a g r a m O b j e c t K e y a n y T y p e z b w N T n L X > < a : K e y V a l u e O f D i a g r a m O b j e c t K e y a n y T y p e z b w N T n L X > < a : K e y > < K e y > T a b l e s \ C r e w e d M i s s i o n s \ C o l u m n s \ S p a c e c r a f t < / K e y > < / a : K e y > < a : V a l u e   i : t y p e = " D i a g r a m D i s p l a y N o d e V i e w S t a t e " > < H e i g h t > 1 5 0 < / H e i g h t > < I s E x p a n d e d > t r u e < / I s E x p a n d e d > < W i d t h > 2 0 0 < / W i d t h > < / a : V a l u e > < / a : K e y V a l u e O f D i a g r a m O b j e c t K e y a n y T y p e z b w N T n L X > < a : K e y V a l u e O f D i a g r a m O b j e c t K e y a n y T y p e z b w N T n L X > < a : K e y > < K e y > T a b l e s \ C r e w e d M i s s i o n s \ C o l u m n s \ V e h i c l e < / K e y > < / a : K e y > < a : V a l u e   i : t y p e = " D i a g r a m D i s p l a y N o d e V i e w S t a t e " > < H e i g h t > 1 5 0 < / H e i g h t > < I s E x p a n d e d > t r u e < / I s E x p a n d e d > < W i d t h > 2 0 0 < / W i d t h > < / a : V a l u e > < / a : K e y V a l u e O f D i a g r a m O b j e c t K e y a n y T y p e z b w N T n L X > < a : K e y V a l u e O f D i a g r a m O b j e c t K e y a n y T y p e z b w N T n L X > < a : K e y > < K e y > T a b l e s \ C r e w e d M i s s i o n s \ C o l u m n s \ L a u n c h < / K e y > < / a : K e y > < a : V a l u e   i : t y p e = " D i a g r a m D i s p l a y N o d e V i e w S t a t e " > < H e i g h t > 1 5 0 < / H e i g h t > < I s E x p a n d e d > t r u e < / I s E x p a n d e d > < W i d t h > 2 0 0 < / W i d t h > < / a : V a l u e > < / a : K e y V a l u e O f D i a g r a m O b j e c t K e y a n y T y p e z b w N T n L X > < a : K e y V a l u e O f D i a g r a m O b j e c t K e y a n y T y p e z b w N T n L X > < a : K e y > < K e y > T a b l e s \ C r e w e d M i s s i o n s \ C o l u m n s \ R e t u r n < / K e y > < / a : K e y > < a : V a l u e   i : t y p e = " D i a g r a m D i s p l a y N o d e V i e w S t a t e " > < H e i g h t > 1 5 0 < / H e i g h t > < I s E x p a n d e d > t r u e < / I s E x p a n d e d > < W i d t h > 2 0 0 < / W i d t h > < / a : V a l u e > < / a : K e y V a l u e O f D i a g r a m O b j e c t K e y a n y T y p e z b w N T n L X > < a : K e y V a l u e O f D i a g r a m O b j e c t K e y a n y T y p e z b w N T n L X > < a : K e y > < K e y > T a b l e s \ C r e w e d M i s s i o n s \ C o l u m n s \ M i s s i o n   N u m b e r < / K e y > < / a : K e y > < a : V a l u e   i : t y p e = " D i a g r a m D i s p l a y N o d e V i e w S t a t e " > < H e i g h t > 1 5 0 < / H e i g h t > < I s E x p a n d e d > t r u e < / I s E x p a n d e d > < W i d t h > 2 0 0 < / W i d t h > < / a : V a l u e > < / a : K e y V a l u e O f D i a g r a m O b j e c t K e y a n y T y p e z b w N T n L X > < a : K e y V a l u e O f D i a g r a m O b j e c t K e y a n y T y p e z b w N T n L X > < a : K e y > < K e y > T a b l e s \ C r e w e d M i s s i o n s \ C o l u m n s \ S t a t u s < / K e y > < / a : K e y > < a : V a l u e   i : t y p e = " D i a g r a m D i s p l a y N o d e V i e w S t a t e " > < H e i g h t > 1 5 0 < / H e i g h t > < I s E x p a n d e d > t r u e < / I s E x p a n d e d > < W i d t h > 2 0 0 < / W i d t h > < / a : V a l u e > < / a : K e y V a l u e O f D i a g r a m O b j e c t K e y a n y T y p e z b w N T n L X > < a : K e y V a l u e O f D i a g r a m O b j e c t K e y a n y T y p e z b w N T n L X > < a : K e y > < K e y > T a b l e s \ C r e w e d M i s s i o n s \ C o l u m n s \ E a r t h   O r b i t < / K e y > < / a : K e y > < a : V a l u e   i : t y p e = " D i a g r a m D i s p l a y N o d e V i e w S t a t e " > < H e i g h t > 1 5 0 < / H e i g h t > < I s E x p a n d e d > t r u e < / I s E x p a n d e d > < W i d t h > 2 0 0 < / W i d t h > < / a : V a l u e > < / a : K e y V a l u e O f D i a g r a m O b j e c t K e y a n y T y p e z b w N T n L X > < a : K e y V a l u e O f D i a g r a m O b j e c t K e y a n y T y p e z b w N T n L X > < a : K e y > < K e y > T a b l e s \ C r e w e d M i s s i o n s \ C o l u m n s \ L u n a r   O r b i t < / K e y > < / a : K e y > < a : V a l u e   i : t y p e = " D i a g r a m D i s p l a y N o d e V i e w S t a t e " > < H e i g h t > 1 5 0 < / H e i g h t > < I s E x p a n d e d > t r u e < / I s E x p a n d e d > < W i d t h > 2 0 0 < / W i d t h > < / a : V a l u e > < / a : K e y V a l u e O f D i a g r a m O b j e c t K e y a n y T y p e z b w N T n L X > < a : K e y V a l u e O f D i a g r a m O b j e c t K e y a n y T y p e z b w N T n L X > < a : K e y > < K e y > T a b l e s \ C r e w e d M i s s i o n s \ C o l u m n s \ S t a t i o n   V i s i t e d < / K e y > < / a : K e y > < a : V a l u e   i : t y p e = " D i a g r a m D i s p l a y N o d e V i e w S t a t e " > < H e i g h t > 1 5 0 < / H e i g h t > < I s E x p a n d e d > t r u e < / I s E x p a n d e d > < W i d t h > 2 0 0 < / W i d t h > < / a : V a l u e > < / a : K e y V a l u e O f D i a g r a m O b j e c t K e y a n y T y p e z b w N T n L X > < a : K e y V a l u e O f D i a g r a m O b j e c t K e y a n y T y p e z b w N T n L X > < a : K e y > < K e y > T a b l e s \ C r e w e d M i s s i o n s \ C o l u m n s \ D e s t i n a t i o n < / K e y > < / a : K e y > < a : V a l u e   i : t y p e = " D i a g r a m D i s p l a y N o d e V i e w S t a t e " > < H e i g h t > 1 5 0 < / H e i g h t > < I s E x p a n d e d > t r u e < / I s E x p a n d e d > < W i d t h > 2 0 0 < / W i d t h > < / a : V a l u e > < / a : K e y V a l u e O f D i a g r a m O b j e c t K e y a n y T y p e z b w N T n L X > < a : K e y V a l u e O f D i a g r a m O b j e c t K e y a n y T y p e z b w N T n L X > < a : K e y > < K e y > T a b l e s \ C r e w e d M i s s i o n s \ M e a s u r e s \ S u m   o f   M i s s i o n   N u m b e r < / K e y > < / a : K e y > < a : V a l u e   i : t y p e = " D i a g r a m D i s p l a y N o d e V i e w S t a t e " > < H e i g h t > 1 5 0 < / H e i g h t > < I s E x p a n d e d > t r u e < / I s E x p a n d e d > < W i d t h > 2 0 0 < / W i d t h > < / a : V a l u e > < / a : K e y V a l u e O f D i a g r a m O b j e c t K e y a n y T y p e z b w N T n L X > < a : K e y V a l u e O f D i a g r a m O b j e c t K e y a n y T y p e z b w N T n L X > < a : K e y > < K e y > T a b l e s \ C r e w e d M i s s i o n s \ S u m   o f   M i s s i o n   N u m b e r \ A d d i t i o n a l   I n f o \ I m p l i c i t   M e a s u r e < / K e y > < / a : K e y > < a : V a l u e   i : t y p e = " D i a g r a m D i s p l a y V i e w S t a t e I D i a g r a m T a g A d d i t i o n a l I n f o " / > < / a : K e y V a l u e O f D i a g r a m O b j e c t K e y a n y T y p e z b w N T n L X > < a : K e y V a l u e O f D i a g r a m O b j e c t K e y a n y T y p e z b w N T n L X > < a : K e y > < K e y > T a b l e s \ C r e w e d M i s s i o n s \ M e a s u r e s \ C o u n t   o f   M i s s i o n   N u m b e r < / K e y > < / a : K e y > < a : V a l u e   i : t y p e = " D i a g r a m D i s p l a y N o d e V i e w S t a t e " > < H e i g h t > 1 5 0 < / H e i g h t > < I s E x p a n d e d > t r u e < / I s E x p a n d e d > < W i d t h > 2 0 0 < / W i d t h > < / a : V a l u e > < / a : K e y V a l u e O f D i a g r a m O b j e c t K e y a n y T y p e z b w N T n L X > < a : K e y V a l u e O f D i a g r a m O b j e c t K e y a n y T y p e z b w N T n L X > < a : K e y > < K e y > T a b l e s \ C r e w e d M i s s i o n s \ C o u n t   o f   M i s s i o n   N u m b e r \ A d d i t i o n a l   I n f o \ I m p l i c i t   M e a s u r e < / K e y > < / a : K e y > < a : V a l u e   i : t y p e = " D i a g r a m D i s p l a y V i e w S t a t e I D i a g r a m T a g A d d i t i o n a l I n f o " / > < / a : K e y V a l u e O f D i a g r a m O b j e c t K e y a n y T y p e z b w N T n L X > < a : K e y V a l u e O f D i a g r a m O b j e c t K e y a n y T y p e z b w N T n L X > < a : K e y > < K e y > T a b l e s \ C r e w e d M i s s i o n s \ M e a s u r e s \ C o u n t   o f   S t a t u s < / K e y > < / a : K e y > < a : V a l u e   i : t y p e = " D i a g r a m D i s p l a y N o d e V i e w S t a t e " > < H e i g h t > 1 5 0 < / H e i g h t > < I s E x p a n d e d > t r u e < / I s E x p a n d e d > < W i d t h > 2 0 0 < / W i d t h > < / a : V a l u e > < / a : K e y V a l u e O f D i a g r a m O b j e c t K e y a n y T y p e z b w N T n L X > < a : K e y V a l u e O f D i a g r a m O b j e c t K e y a n y T y p e z b w N T n L X > < a : K e y > < K e y > T a b l e s \ C r e w e d M i s s i o n s \ C o u n t   o f   S t a t u s \ A d d i t i o n a l   I n f o \ I m p l i c i t   M e a s u r e < / K e y > < / a : K e y > < a : V a l u e   i : t y p e = " D i a g r a m D i s p l a y V i e w S t a t e I D i a g r a m T a g A d d i t i o n a l I n f o " / > < / a : K e y V a l u e O f D i a g r a m O b j e c t K e y a n y T y p e z b w N T n L X > < a : K e y V a l u e O f D i a g r a m O b j e c t K e y a n y T y p e z b w N T n L X > < a : K e y > < K e y > T a b l e s \ C r e w e d M i s s i o n s \ M e a s u r e s \ C o u n t   o f   D e s t i n a t i o n < / K e y > < / a : K e y > < a : V a l u e   i : t y p e = " D i a g r a m D i s p l a y N o d e V i e w S t a t e " > < H e i g h t > 1 5 0 < / H e i g h t > < I s E x p a n d e d > t r u e < / I s E x p a n d e d > < W i d t h > 2 0 0 < / W i d t h > < / a : V a l u e > < / a : K e y V a l u e O f D i a g r a m O b j e c t K e y a n y T y p e z b w N T n L X > < a : K e y V a l u e O f D i a g r a m O b j e c t K e y a n y T y p e z b w N T n L X > < a : K e y > < K e y > T a b l e s \ C r e w e d M i s s i o n s \ C o u n t   o f   D e s t i n a t i o n \ A d d i t i o n a l   I n f o \ I m p l i c i t   M e a s u r e < / K e y > < / a : K e y > < a : V a l u e   i : t y p e = " D i a g r a m D i s p l a y V i e w S t a t e I D i a g r a m T a g A d d i t i o n a l I n f o " / > < / a : K e y V a l u e O f D i a g r a m O b j e c t K e y a n y T y p e z b w N T n L X > < a : K e y V a l u e O f D i a g r a m O b j e c t K e y a n y T y p e z b w N T n L X > < a : K e y > < K e y > T a b l e s \ D i s t i n a t i o n   i n d e x < / K e y > < / a : K e y > < a : V a l u e   i : t y p e = " D i a g r a m D i s p l a y N o d e V i e w S t a t e " > < H e i g h t > 1 5 0 < / H e i g h t > < I s E x p a n d e d > t r u e < / I s E x p a n d e d > < L a y e d O u t > t r u e < / L a y e d O u t > < L e f t > 5 5 6 . 9 1 1 4 3 1 7 0 2 9 9 7 2 2 < / L e f t > < T a b I n d e x > 3 < / T a b I n d e x > < T o p > 3 1 0 . 3 9 9 9 9 9 9 9 9 9 9 9 9 2 < / T o p > < W i d t h > 2 0 0 < / W i d t h > < / a : V a l u e > < / a : K e y V a l u e O f D i a g r a m O b j e c t K e y a n y T y p e z b w N T n L X > < a : K e y V a l u e O f D i a g r a m O b j e c t K e y a n y T y p e z b w N T n L X > < a : K e y > < K e y > T a b l e s \ D i s t i n a t i o n   i n d e x \ C o l u m n s \ D e s t i n a t i o n < / K e y > < / a : K e y > < a : V a l u e   i : t y p e = " D i a g r a m D i s p l a y N o d e V i e w S t a t e " > < H e i g h t > 1 5 0 < / H e i g h t > < I s E x p a n d e d > t r u e < / I s E x p a n d e d > < W i d t h > 2 0 0 < / W i d t h > < / a : V a l u e > < / a : K e y V a l u e O f D i a g r a m O b j e c t K e y a n y T y p e z b w N T n L X > < a : K e y V a l u e O f D i a g r a m O b j e c t K e y a n y T y p e z b w N T n L X > < a : K e y > < K e y > T a b l e s \ D i s t i n a t i o n   i n d e x \ C o l u m n s \ I n d e x < / K e y > < / a : K e y > < a : V a l u e   i : t y p e = " D i a g r a m D i s p l a y N o d e V i e w S t a t e " > < H e i g h t > 1 5 0 < / H e i g h t > < I s E x p a n d e d > t r u e < / I s E x p a n d e d > < W i d t h > 2 0 0 < / W i d t h > < / a : V a l u e > < / a : K e y V a l u e O f D i a g r a m O b j e c t K e y a n y T y p e z b w N T n L X > < a : K e y V a l u e O f D i a g r a m O b j e c t K e y a n y T y p e z b w N T n L X > < a : K e y > < K e y > T a b l e s \ D i s t i n a t i o n   i n d e x \ M e a s u r e s \ C o u n t   o f   D e s t i n a t i o n   3 < / K e y > < / a : K e y > < a : V a l u e   i : t y p e = " D i a g r a m D i s p l a y N o d e V i e w S t a t e " > < H e i g h t > 1 5 0 < / H e i g h t > < I s E x p a n d e d > t r u e < / I s E x p a n d e d > < W i d t h > 2 0 0 < / W i d t h > < / a : V a l u e > < / a : K e y V a l u e O f D i a g r a m O b j e c t K e y a n y T y p e z b w N T n L X > < a : K e y V a l u e O f D i a g r a m O b j e c t K e y a n y T y p e z b w N T n L X > < a : K e y > < K e y > T a b l e s \ D i s t i n a t i o n   i n d e x \ C o u n t   o f   D e s t i n a t i o n   3 \ A d d i t i o n a l   I n f o \ I m p l i c i t   M e a s u r e < / K e y > < / a : K e y > < a : V a l u e   i : t y p e = " D i a g r a m D i s p l a y V i e w S t a t e I D i a g r a m T a g A d d i t i o n a l I n f o " / > < / a : K e y V a l u e O f D i a g r a m O b j e c t K e y a n y T y p e z b w N T n L X > < a : K e y V a l u e O f D i a g r a m O b j e c t K e y a n y T y p e z b w N T n L X > < a : K e y > < K e y > R e l a t i o n s h i p s \ & l t ; T a b l e s \ M i s s i o n s \ C o l u m n s \ C r e w   N a m e & g t ; - & l t ; T a b l e s \ S p a c e T r a v e l e r s \ C o l u m n s \ N a m e & g t ; < / K e y > < / a : K e y > < a : V a l u e   i : t y p e = " D i a g r a m D i s p l a y L i n k V i e w S t a t e " > < A u t o m a t i o n P r o p e r t y H e l p e r T e x t > E n d   p o i n t   1 :   ( 3 8 0 . 6 0 7 6 2 1 , 2 7 0 . 4 ) .   E n d   p o i n t   2 :   ( 5 2 4 . 7 0 3 8 1 0 5 6 7 6 6 6 , 1 7 7 . 4 )   < / A u t o m a t i o n P r o p e r t y H e l p e r T e x t > < L a y e d O u t > t r u e < / L a y e d O u t > < P o i n t s   x m l n s : b = " h t t p : / / s c h e m a s . d a t a c o n t r a c t . o r g / 2 0 0 4 / 0 7 / S y s t e m . W i n d o w s " > < b : P o i n t > < b : _ x > 3 8 0 . 6 0 7 6 2 1 < / b : _ x > < b : _ y > 2 7 0 . 4 < / b : _ y > < / b : P o i n t > < b : P o i n t > < b : _ x > 3 8 0 . 6 0 7 6 2 1 < / b : _ x > < b : _ y > 1 7 9 . 4 < / b : _ y > < / b : P o i n t > < b : P o i n t > < b : _ x > 3 8 2 . 6 0 7 6 2 1 < / b : _ x > < b : _ y > 1 7 7 . 4 < / b : _ y > < / b : P o i n t > < b : P o i n t > < b : _ x > 5 2 4 . 7 0 3 8 1 0 5 6 7 6 6 5 8 7 < / b : _ x > < b : _ y > 1 7 7 . 4 < / b : _ y > < / b : P o i n t > < / P o i n t s > < / a : V a l u e > < / a : K e y V a l u e O f D i a g r a m O b j e c t K e y a n y T y p e z b w N T n L X > < a : K e y V a l u e O f D i a g r a m O b j e c t K e y a n y T y p e z b w N T n L X > < a : K e y > < K e y > R e l a t i o n s h i p s \ & l t ; T a b l e s \ M i s s i o n s \ C o l u m n s \ C r e w   N a m e & g t ; - & l t ; T a b l e s \ S p a c e T r a v e l e r s \ C o l u m n s \ N a m e & g t ; \ F K < / K e y > < / a : K e y > < a : V a l u e   i : t y p e = " D i a g r a m D i s p l a y L i n k E n d p o i n t V i e w S t a t e " > < H e i g h t > 1 6 < / H e i g h t > < L a b e l L o c a t i o n   x m l n s : b = " h t t p : / / s c h e m a s . d a t a c o n t r a c t . o r g / 2 0 0 4 / 0 7 / S y s t e m . W i n d o w s " > < b : _ x > 3 7 2 . 6 0 7 6 2 1 < / b : _ x > < b : _ y > 2 7 0 . 4 < / b : _ y > < / L a b e l L o c a t i o n > < L o c a t i o n   x m l n s : b = " h t t p : / / s c h e m a s . d a t a c o n t r a c t . o r g / 2 0 0 4 / 0 7 / S y s t e m . W i n d o w s " > < b : _ x > 3 8 0 . 6 0 7 6 2 1 < / b : _ x > < b : _ y > 2 8 6 . 4 < / b : _ y > < / L o c a t i o n > < S h a p e R o t a t e A n g l e > 2 7 0 < / S h a p e R o t a t e A n g l e > < W i d t h > 1 6 < / W i d t h > < / a : V a l u e > < / a : K e y V a l u e O f D i a g r a m O b j e c t K e y a n y T y p e z b w N T n L X > < a : K e y V a l u e O f D i a g r a m O b j e c t K e y a n y T y p e z b w N T n L X > < a : K e y > < K e y > R e l a t i o n s h i p s \ & l t ; T a b l e s \ M i s s i o n s \ C o l u m n s \ C r e w   N a m e & g t ; - & l t ; T a b l e s \ S p a c e T r a v e l e r s \ C o l u m n s \ N a m e & g t ; \ P K < / K e y > < / a : K e y > < a : V a l u e   i : t y p e = " D i a g r a m D i s p l a y L i n k E n d p o i n t V i e w S t a t e " > < H e i g h t > 1 6 < / H e i g h t > < L a b e l L o c a t i o n   x m l n s : b = " h t t p : / / s c h e m a s . d a t a c o n t r a c t . o r g / 2 0 0 4 / 0 7 / S y s t e m . W i n d o w s " > < b : _ x > 5 2 4 . 7 0 3 8 1 0 5 6 7 6 6 5 8 7 < / b : _ x > < b : _ y > 1 6 9 . 4 < / b : _ y > < / L a b e l L o c a t i o n > < L o c a t i o n   x m l n s : b = " h t t p : / / s c h e m a s . d a t a c o n t r a c t . o r g / 2 0 0 4 / 0 7 / S y s t e m . W i n d o w s " > < b : _ x > 5 4 0 . 7 0 3 8 1 0 5 6 7 6 6 5 8 7 < / b : _ x > < b : _ y > 1 7 7 . 4 < / b : _ y > < / L o c a t i o n > < S h a p e R o t a t e A n g l e > 1 8 0 < / S h a p e R o t a t e A n g l e > < W i d t h > 1 6 < / W i d t h > < / a : V a l u e > < / a : K e y V a l u e O f D i a g r a m O b j e c t K e y a n y T y p e z b w N T n L X > < a : K e y V a l u e O f D i a g r a m O b j e c t K e y a n y T y p e z b w N T n L X > < a : K e y > < K e y > R e l a t i o n s h i p s \ & l t ; T a b l e s \ M i s s i o n s \ C o l u m n s \ C r e w   N a m e & g t ; - & l t ; T a b l e s \ S p a c e T r a v e l e r s \ C o l u m n s \ N a m e & g t ; \ C r o s s F i l t e r < / K e y > < / a : K e y > < a : V a l u e   i : t y p e = " D i a g r a m D i s p l a y L i n k C r o s s F i l t e r V i e w S t a t e " > < P o i n t s   x m l n s : b = " h t t p : / / s c h e m a s . d a t a c o n t r a c t . o r g / 2 0 0 4 / 0 7 / S y s t e m . W i n d o w s " > < b : P o i n t > < b : _ x > 3 8 0 . 6 0 7 6 2 1 < / b : _ x > < b : _ y > 2 7 0 . 4 < / b : _ y > < / b : P o i n t > < b : P o i n t > < b : _ x > 3 8 0 . 6 0 7 6 2 1 < / b : _ x > < b : _ y > 1 7 9 . 4 < / b : _ y > < / b : P o i n t > < b : P o i n t > < b : _ x > 3 8 2 . 6 0 7 6 2 1 < / b : _ x > < b : _ y > 1 7 7 . 4 < / b : _ y > < / b : P o i n t > < b : P o i n t > < b : _ x > 5 2 4 . 7 0 3 8 1 0 5 6 7 6 6 5 8 7 < / b : _ x > < b : _ y > 1 7 7 . 4 < / b : _ y > < / b : P o i n t > < / P o i n t s > < / a : V a l u e > < / a : K e y V a l u e O f D i a g r a m O b j e c t K e y a n y T y p e z b w N T n L X > < a : K e y V a l u e O f D i a g r a m O b j e c t K e y a n y T y p e z b w N T n L X > < a : K e y > < K e y > R e l a t i o n s h i p s \ & l t ; T a b l e s \ M i s s i o n s \ C o l u m n s \ D e s t i n a t i o n & g t ; - & l t ; T a b l e s \ D i s t i n a t i o n   i n d e x \ C o l u m n s \ D e s t i n a t i o n & g t ; < / K e y > < / a : K e y > < a : V a l u e   i : t y p e = " D i a g r a m D i s p l a y L i n k V i e w S t a t e " > < A u t o m a t i o n P r o p e r t y H e l p e r T e x t > E n d   p o i n t   1 :   ( 4 9 6 . 6 0 7 6 2 1 1 3 5 3 3 2 , 4 3 5 . 4 ) .   E n d   p o i n t   2 :   ( 5 4 0 . 9 1 1 4 3 1 7 0 2 9 9 7 , 3 8 5 . 4 )   < / A u t o m a t i o n P r o p e r t y H e l p e r T e x t > < L a y e d O u t > t r u e < / L a y e d O u t > < P o i n t s   x m l n s : b = " h t t p : / / s c h e m a s . d a t a c o n t r a c t . o r g / 2 0 0 4 / 0 7 / S y s t e m . W i n d o w s " > < b : P o i n t > < b : _ x > 4 9 6 . 6 0 7 6 2 1 1 3 5 3 3 1 5 6 < / b : _ x > < b : _ y > 4 3 5 . 4 < / b : _ y > < / b : P o i n t > < b : P o i n t > < b : _ x > 5 1 6 . 7 5 9 5 2 6 5 < / b : _ x > < b : _ y > 4 3 5 . 4 < / b : _ y > < / b : P o i n t > < b : P o i n t > < b : _ x > 5 1 8 . 7 5 9 5 2 6 5 < / b : _ x > < b : _ y > 4 3 3 . 4 < / b : _ y > < / b : P o i n t > < b : P o i n t > < b : _ x > 5 1 8 . 7 5 9 5 2 6 5 < / b : _ x > < b : _ y > 3 8 7 . 4 < / b : _ y > < / b : P o i n t > < b : P o i n t > < b : _ x > 5 2 0 . 7 5 9 5 2 6 5 < / b : _ x > < b : _ y > 3 8 5 . 4 < / b : _ y > < / b : P o i n t > < b : P o i n t > < b : _ x > 5 4 0 . 9 1 1 4 3 1 7 0 2 9 9 7 2 2 < / b : _ x > < b : _ y > 3 8 5 . 4 < / b : _ y > < / b : P o i n t > < / P o i n t s > < / a : V a l u e > < / a : K e y V a l u e O f D i a g r a m O b j e c t K e y a n y T y p e z b w N T n L X > < a : K e y V a l u e O f D i a g r a m O b j e c t K e y a n y T y p e z b w N T n L X > < a : K e y > < K e y > R e l a t i o n s h i p s \ & l t ; T a b l e s \ M i s s i o n s \ C o l u m n s \ D e s t i n a t i o n & g t ; - & l t ; T a b l e s \ D i s t i n a t i o n   i n d e x \ C o l u m n s \ D e s t i n a t i o n & g t ; \ F K < / K e y > < / a : K e y > < a : V a l u e   i : t y p e = " D i a g r a m D i s p l a y L i n k E n d p o i n t V i e w S t a t e " > < H e i g h t > 1 6 < / H e i g h t > < L a b e l L o c a t i o n   x m l n s : b = " h t t p : / / s c h e m a s . d a t a c o n t r a c t . o r g / 2 0 0 4 / 0 7 / S y s t e m . W i n d o w s " > < b : _ x > 4 8 0 . 6 0 7 6 2 1 1 3 5 3 3 1 5 6 < / b : _ x > < b : _ y > 4 2 7 . 4 < / b : _ y > < / L a b e l L o c a t i o n > < L o c a t i o n   x m l n s : b = " h t t p : / / s c h e m a s . d a t a c o n t r a c t . o r g / 2 0 0 4 / 0 7 / S y s t e m . W i n d o w s " > < b : _ x > 4 8 0 . 6 0 7 6 2 1 1 3 5 3 3 1 6 1 < / b : _ x > < b : _ y > 4 3 5 . 4 < / b : _ y > < / L o c a t i o n > < S h a p e R o t a t e A n g l e > 3 6 0 < / S h a p e R o t a t e A n g l e > < W i d t h > 1 6 < / W i d t h > < / a : V a l u e > < / a : K e y V a l u e O f D i a g r a m O b j e c t K e y a n y T y p e z b w N T n L X > < a : K e y V a l u e O f D i a g r a m O b j e c t K e y a n y T y p e z b w N T n L X > < a : K e y > < K e y > R e l a t i o n s h i p s \ & l t ; T a b l e s \ M i s s i o n s \ C o l u m n s \ D e s t i n a t i o n & g t ; - & l t ; T a b l e s \ D i s t i n a t i o n   i n d e x \ C o l u m n s \ D e s t i n a t i o n & g t ; \ P K < / K e y > < / a : K e y > < a : V a l u e   i : t y p e = " D i a g r a m D i s p l a y L i n k E n d p o i n t V i e w S t a t e " > < H e i g h t > 1 6 < / H e i g h t > < L a b e l L o c a t i o n   x m l n s : b = " h t t p : / / s c h e m a s . d a t a c o n t r a c t . o r g / 2 0 0 4 / 0 7 / S y s t e m . W i n d o w s " > < b : _ x > 5 4 0 . 9 1 1 4 3 1 7 0 2 9 9 7 2 2 < / b : _ x > < b : _ y > 3 7 7 . 4 < / b : _ y > < / L a b e l L o c a t i o n > < L o c a t i o n   x m l n s : b = " h t t p : / / s c h e m a s . d a t a c o n t r a c t . o r g / 2 0 0 4 / 0 7 / S y s t e m . W i n d o w s " > < b : _ x > 5 5 6 . 9 1 1 4 3 1 7 0 2 9 9 7 2 2 < / b : _ x > < b : _ y > 3 8 5 . 4 < / b : _ y > < / L o c a t i o n > < S h a p e R o t a t e A n g l e > 1 8 0 < / S h a p e R o t a t e A n g l e > < W i d t h > 1 6 < / W i d t h > < / a : V a l u e > < / a : K e y V a l u e O f D i a g r a m O b j e c t K e y a n y T y p e z b w N T n L X > < a : K e y V a l u e O f D i a g r a m O b j e c t K e y a n y T y p e z b w N T n L X > < a : K e y > < K e y > R e l a t i o n s h i p s \ & l t ; T a b l e s \ M i s s i o n s \ C o l u m n s \ D e s t i n a t i o n & g t ; - & l t ; T a b l e s \ D i s t i n a t i o n   i n d e x \ C o l u m n s \ D e s t i n a t i o n & g t ; \ C r o s s F i l t e r < / K e y > < / a : K e y > < a : V a l u e   i : t y p e = " D i a g r a m D i s p l a y L i n k C r o s s F i l t e r V i e w S t a t e " > < P o i n t s   x m l n s : b = " h t t p : / / s c h e m a s . d a t a c o n t r a c t . o r g / 2 0 0 4 / 0 7 / S y s t e m . W i n d o w s " > < b : P o i n t > < b : _ x > 4 9 6 . 6 0 7 6 2 1 1 3 5 3 3 1 5 6 < / b : _ x > < b : _ y > 4 3 5 . 4 < / b : _ y > < / b : P o i n t > < b : P o i n t > < b : _ x > 5 1 6 . 7 5 9 5 2 6 5 < / b : _ x > < b : _ y > 4 3 5 . 4 < / b : _ y > < / b : P o i n t > < b : P o i n t > < b : _ x > 5 1 8 . 7 5 9 5 2 6 5 < / b : _ x > < b : _ y > 4 3 3 . 4 < / b : _ y > < / b : P o i n t > < b : P o i n t > < b : _ x > 5 1 8 . 7 5 9 5 2 6 5 < / b : _ x > < b : _ y > 3 8 7 . 4 < / b : _ y > < / b : P o i n t > < b : P o i n t > < b : _ x > 5 2 0 . 7 5 9 5 2 6 5 < / b : _ x > < b : _ y > 3 8 5 . 4 < / b : _ y > < / b : P o i n t > < b : P o i n t > < b : _ x > 5 4 0 . 9 1 1 4 3 1 7 0 2 9 9 7 2 2 < / b : _ x > < b : _ y > 3 8 5 . 4 < / b : _ y > < / b : P o i n t > < / P o i n t s > < / a : V a l u e > < / a : K e y V a l u e O f D i a g r a m O b j e c t K e y a n y T y p e z b w N T n L X > < a : K e y V a l u e O f D i a g r a m O b j e c t K e y a n y T y p e z b w N T n L X > < a : K e y > < K e y > R e l a t i o n s h i p s \ & l t ; T a b l e s \ C r e w e d M i s s i o n s \ C o l u m n s \ D e s t i n a t i o n & g t ; - & l t ; T a b l e s \ D i s t i n a t i o n   i n d e x \ C o l u m n s \ D e s t i n a t i o n & g t ; < / K e y > < / a : K e y > < a : V a l u e   i : t y p e = " D i a g r a m D i s p l a y L i n k V i e w S t a t e " > < A u t o m a t i o n P r o p e r t y H e l p e r T e x t > E n d   p o i n t   1 :   ( 8 6 3 . 7 1 1 4 3 1 7 0 2 9 9 7 , 4 1 7 . 8 ) .   E n d   p o i n t   2 :   ( 7 7 2 . 9 1 1 4 3 1 7 0 2 9 9 7 , 3 8 5 . 4 )   < / A u t o m a t i o n P r o p e r t y H e l p e r T e x t > < L a y e d O u t > t r u e < / L a y e d O u t > < P o i n t s   x m l n s : b = " h t t p : / / s c h e m a s . d a t a c o n t r a c t . o r g / 2 0 0 4 / 0 7 / S y s t e m . W i n d o w s " > < b : P o i n t > < b : _ x > 8 6 3 . 7 1 1 4 3 1 7 0 2 9 9 7 4 < / b : _ x > < b : _ y > 4 1 7 . 8 0 0 0 0 0 0 0 0 0 0 0 0 7 < / b : _ y > < / b : P o i n t > < b : P o i n t > < b : _ x > 8 2 0 . 3 1 1 4 3 2 < / b : _ x > < b : _ y > 4 1 7 . 8 < / b : _ y > < / b : P o i n t > < b : P o i n t > < b : _ x > 8 1 8 . 3 1 1 4 3 2 < / b : _ x > < b : _ y > 4 1 5 . 8 < / b : _ y > < / b : P o i n t > < b : P o i n t > < b : _ x > 8 1 8 . 3 1 1 4 3 2 < / b : _ x > < b : _ y > 3 8 7 . 4 < / b : _ y > < / b : P o i n t > < b : P o i n t > < b : _ x > 8 1 6 . 3 1 1 4 3 2 < / b : _ x > < b : _ y > 3 8 5 . 4 < / b : _ y > < / b : P o i n t > < b : P o i n t > < b : _ x > 7 7 2 . 9 1 1 4 3 1 7 0 2 9 9 7 3 3 < / b : _ x > < b : _ y > 3 8 5 . 4 < / b : _ y > < / b : P o i n t > < / P o i n t s > < / a : V a l u e > < / a : K e y V a l u e O f D i a g r a m O b j e c t K e y a n y T y p e z b w N T n L X > < a : K e y V a l u e O f D i a g r a m O b j e c t K e y a n y T y p e z b w N T n L X > < a : K e y > < K e y > R e l a t i o n s h i p s \ & l t ; T a b l e s \ C r e w e d M i s s i o n s \ C o l u m n s \ D e s t i n a t i o n & g t ; - & l t ; T a b l e s \ D i s t i n a t i o n   i n d e x \ C o l u m n s \ D e s t i n a t i o n & g t ; \ F K < / K e y > < / a : K e y > < a : V a l u e   i : t y p e = " D i a g r a m D i s p l a y L i n k E n d p o i n t V i e w S t a t e " > < H e i g h t > 1 6 < / H e i g h t > < L a b e l L o c a t i o n   x m l n s : b = " h t t p : / / s c h e m a s . d a t a c o n t r a c t . o r g / 2 0 0 4 / 0 7 / S y s t e m . W i n d o w s " > < b : _ x > 8 6 3 . 7 1 1 4 3 1 7 0 2 9 9 7 4 < / b : _ x > < b : _ y > 4 0 9 . 8 0 0 0 0 0 0 0 0 0 0 0 0 7 < / b : _ y > < / L a b e l L o c a t i o n > < L o c a t i o n   x m l n s : b = " h t t p : / / s c h e m a s . d a t a c o n t r a c t . o r g / 2 0 0 4 / 0 7 / S y s t e m . W i n d o w s " > < b : _ x > 8 7 9 . 7 1 1 4 3 1 7 0 2 9 9 7 2 9 < / b : _ x > < b : _ y > 4 1 7 . 8 < / b : _ y > < / L o c a t i o n > < S h a p e R o t a t e A n g l e > 1 7 9 . 9 9 9 9 9 9 9 9 9 9 9 9 8 < / S h a p e R o t a t e A n g l e > < W i d t h > 1 6 < / W i d t h > < / a : V a l u e > < / a : K e y V a l u e O f D i a g r a m O b j e c t K e y a n y T y p e z b w N T n L X > < a : K e y V a l u e O f D i a g r a m O b j e c t K e y a n y T y p e z b w N T n L X > < a : K e y > < K e y > R e l a t i o n s h i p s \ & l t ; T a b l e s \ C r e w e d M i s s i o n s \ C o l u m n s \ D e s t i n a t i o n & g t ; - & l t ; T a b l e s \ D i s t i n a t i o n   i n d e x \ C o l u m n s \ D e s t i n a t i o n & g t ; \ P K < / K e y > < / a : K e y > < a : V a l u e   i : t y p e = " D i a g r a m D i s p l a y L i n k E n d p o i n t V i e w S t a t e " > < H e i g h t > 1 6 < / H e i g h t > < L a b e l L o c a t i o n   x m l n s : b = " h t t p : / / s c h e m a s . d a t a c o n t r a c t . o r g / 2 0 0 4 / 0 7 / S y s t e m . W i n d o w s " > < b : _ x > 7 5 6 . 9 1 1 4 3 1 7 0 2 9 9 7 3 3 < / b : _ x > < b : _ y > 3 7 7 . 4 < / b : _ y > < / L a b e l L o c a t i o n > < L o c a t i o n   x m l n s : b = " h t t p : / / s c h e m a s . d a t a c o n t r a c t . o r g / 2 0 0 4 / 0 7 / S y s t e m . W i n d o w s " > < b : _ x > 7 5 6 . 9 1 1 4 3 1 7 0 2 9 9 7 3 3 < / b : _ x > < b : _ y > 3 8 5 . 4 < / b : _ y > < / L o c a t i o n > < S h a p e R o t a t e A n g l e > 3 6 0 < / S h a p e R o t a t e A n g l e > < W i d t h > 1 6 < / W i d t h > < / a : V a l u e > < / a : K e y V a l u e O f D i a g r a m O b j e c t K e y a n y T y p e z b w N T n L X > < a : K e y V a l u e O f D i a g r a m O b j e c t K e y a n y T y p e z b w N T n L X > < a : K e y > < K e y > R e l a t i o n s h i p s \ & l t ; T a b l e s \ C r e w e d M i s s i o n s \ C o l u m n s \ D e s t i n a t i o n & g t ; - & l t ; T a b l e s \ D i s t i n a t i o n   i n d e x \ C o l u m n s \ D e s t i n a t i o n & g t ; \ C r o s s F i l t e r < / K e y > < / a : K e y > < a : V a l u e   i : t y p e = " D i a g r a m D i s p l a y L i n k C r o s s F i l t e r V i e w S t a t e " > < P o i n t s   x m l n s : b = " h t t p : / / s c h e m a s . d a t a c o n t r a c t . o r g / 2 0 0 4 / 0 7 / S y s t e m . W i n d o w s " > < b : P o i n t > < b : _ x > 8 6 3 . 7 1 1 4 3 1 7 0 2 9 9 7 4 < / b : _ x > < b : _ y > 4 1 7 . 8 0 0 0 0 0 0 0 0 0 0 0 0 7 < / b : _ y > < / b : P o i n t > < b : P o i n t > < b : _ x > 8 2 0 . 3 1 1 4 3 2 < / b : _ x > < b : _ y > 4 1 7 . 8 < / b : _ y > < / b : P o i n t > < b : P o i n t > < b : _ x > 8 1 8 . 3 1 1 4 3 2 < / b : _ x > < b : _ y > 4 1 5 . 8 < / b : _ y > < / b : P o i n t > < b : P o i n t > < b : _ x > 8 1 8 . 3 1 1 4 3 2 < / b : _ x > < b : _ y > 3 8 7 . 4 < / b : _ y > < / b : P o i n t > < b : P o i n t > < b : _ x > 8 1 6 . 3 1 1 4 3 2 < / b : _ x > < b : _ y > 3 8 5 . 4 < / b : _ y > < / b : P o i n t > < b : P o i n t > < b : _ x > 7 7 2 . 9 1 1 4 3 1 7 0 2 9 9 7 3 3 < / b : _ x > < b : _ y > 3 8 5 . 4 < / b : _ y > < / b : P o i n t > < / P o i n t s > < / a : V a l u e > < / a : K e y V a l u e O f D i a g r a m O b j e c t K e y a n y T y p e z b w N T n L X > < / V i e w S t a t e s > < / D i a g r a m M a n a g e r . S e r i a l i z a b l e D i a g r a m > < / A r r a y O f D i a g r a m M a n a g e r . S e r i a l i z a b l e D i a g r a m > ] ] > < / 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D i s t i n a t i o n   i n d e x _ a 9 a 0 9 f 3 3 - 1 8 c f - 4 b 7 f - b e 0 0 - 9 e d 1 1 b b f a e 3 f " > < C u s t o m C o n t e n t > < ! [ C D A T A [ < T a b l e W i d g e t G r i d S e r i a l i z a t i o n   x m l n s : x s d = " h t t p : / / w w w . w 3 . o r g / 2 0 0 1 / X M L S c h e m a "   x m l n s : x s i = " h t t p : / / w w w . w 3 . o r g / 2 0 0 1 / X M L S c h e m a - i n s t a n c e " > < C o l u m n S u g g e s t e d T y p e   / > < C o l u m n F o r m a t   / > < C o l u m n A c c u r a c y   / > < C o l u m n C u r r e n c y S y m b o l   / > < C o l u m n P o s i t i v e P a t t e r n   / > < C o l u m n N e g a t i v e P a t t e r n   / > < C o l u m n W i d t h s > < i t e m > < k e y > < s t r i n g > D e s t i n a t i o n < / s t r i n g > < / k e y > < v a l u e > < i n t > 1 3 3 < / i n t > < / v a l u e > < / i t e m > < i t e m > < k e y > < s t r i n g > I n d e x < / s t r i n g > < / k e y > < v a l u e > < i n t > 8 6 < / i n t > < / v a l u e > < / i t e m > < / C o l u m n W i d t h s > < C o l u m n D i s p l a y I n d e x > < i t e m > < k e y > < s t r i n g > D e s t i n a t i o n < / s t r i n g > < / k e y > < v a l u e > < i n t > 0 < / i n t > < / v a l u e > < / i t e m > < i t e m > < k e y > < s t r i n g > I n d e x < / 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D a t a M a s h u p   x m l n s = " h t t p : / / s c h e m a s . m i c r o s o f t . c o m / D a t a M a s h u p " > A A A A A C 4 G A A B Q S w M E F A A C A A g A F q + y V J o P X G q k A A A A 9 g A A A B I A H A B D b 2 5 m a W c v U G F j a 2 F n Z S 5 4 b W w g o h g A K K A U A A A A A A A A A A A A A A A A A A A A A A A A A A A A h Y + x D o I w F E V / h X S n L e B A y K M M T i Z i T E y M a w M V G u F h a L H 8 m 4 O f 5 C + I U d T N 8 Z 5 7 h n v v 1 x t k Y 9 t 4 F 9 U b 3 W F K A s q J p 7 D o S o 1 V S g Z 7 9 G O S C d j K 4 i Q r 5 U 0 y m m Q 0 Z U p q a 8 8 J Y 8 4 5 6 i L a 9 R U L O Q / Y I V / v i l q 1 k n x k / V / 2 N R o r s V B E w P 4 1 R o Q 0 4 A s a x d M m Y D O E X O N X C K f u 2 f 5 A W A 6 N H X o l F P q r D b A 5 A n t / E A 9 Q S w M E F A A C A A g A F q + y 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a v s l T u X e W V K A M A A C g P A A A T A B w A R m 9 y b X V s Y X M v U 2 V j d G l v b j E u b S C i G A A o o B Q A A A A A A A A A A A A A A A A A A A A A A A A A A A D t V k 1 P 2 0 A Q v U f K f 1 i Z i y N Z a Y O g h 6 I c q A M U K R A a p 1 x I V S 3 2 J F l 1 v R v t r g M R y n / v + C O J n X W A A + q B E i E l z I x n 3 s 5 7 M 2 s N o W F S k C D / 7 p w 0 G 8 2 G n l E F E Q n m N I R b m L G Q g y Z d w s E 0 G w Q / g U x U C G j x 9 a L d k 2 E S g z D u O e P Q 9 q U w + I 9 2 H f / r + K c G p c d z u q B i 3 J M P g k s a 6 X E l b T v U C 6 f l 3 f W A s 5 g Z U F 3 H c z z i S 5 7 E Q n c 7 R x 4 5 E 6 G M m J h 2 O 4 f H h x 7 5 k U g D g V l y 6 G 5 / t q + l g F 8 t L 8 d 3 4 N w o G a M v I t + B R g j C Q b A j e o + B h a e w u / l R P H J X 2 E 8 5 D 0 L K q d J d o 5 J y S n 9 G x R Q z j p Z z 2 K Y b K S r 0 R K o 4 R 5 w 6 t V t T 3 3 t 6 c o Y y / A M G T 2 c w i h h 4 N C u P P D m n 2 P k F W G Z f J s K o p W X v n w 3 I D V 2 m v U T f p T B f j t p p 2 c x 5 M R q Q + T 7 n q H / 5 6 Q p P t j + i z y Z G T i a I m k 1 n G 6 Q i i e 9 B V Q K u q N b 2 4 0 E S h q D 1 J O F k w t M M N T E j a e g z 7 n O m t C G c J i K c r e t H 1 B T w 6 H 6 f z 3 N I O 0 2 k S j G k w V f w s P F y O W X I 8 W r V a j a Y q O X X G g P k e Q E c m X z j O d j k f W E Q j t / R H F z T 2 J b 7 B Q g M e P U U p P 1 l A j t s e b 4 x Z W Y R X V Y U 8 k q q r 5 j W u A X f k O R 1 x p f 2 3 O d 3 x G 8 6 b K S W 5 E z y o a I T Q 9 x + N s e t Z 2 O G Y B I l 7 J g 1 x i x s d 6 z T g F 6 i a H a v u a g E 3 a r b Z F n 5 T B 3 W L s n L 1 v t 6 o F F 4 W f J 6 6 C Q w 9 d 5 C C m Q I O u F V 3 b 5 S n m l j I X p 7 k V b z / k 9 S 3 Y r N o q t 4 Q 7 H v X + v + M S w u 6 6 b W t S b / O l N g z d W J o k n s + + u M 4 j I j A 3 X P a m X e T w R V + 9 2 F E s k t 0 8 h j Z G X f p + V V f Y s 7 L / a 4 Q k j a X 7 t Z e x r 1 z A h 0 K j N w 4 P T Y B j V h e G k 8 O h / r + m N d / 9 t 1 v W n / E G K 5 w K M N z A z U W h 9 b H g J 8 t w t N Y b Y H p N L 7 C t Z S i Q s l k z k + M 5 Q P p c y Z 1 d 0 H Y P f o 6 Y m K l y n 0 A c V W 5 m k w a W Z 1 f 7 c q O 6 l U P 5 D K W O V T o 7 u D z S u V G C j U V x s h h P h e h 1 N S T n g a R f j I 5 X p 0 8 4 R o z C z 5 C d x q W W x O H u 6 R T v a 3 R W p T Y Z G Q O 7 Y k l O t 7 a 8 j V / b O b 6 + Q v U E s B A i 0 A F A A C A A g A F q + y V J o P X G q k A A A A 9 g A A A B I A A A A A A A A A A A A A A A A A A A A A A E N v b m Z p Z y 9 Q Y W N r Y W d l L n h t b F B L A Q I t A B Q A A g A I A B a v s l Q P y u m r p A A A A O k A A A A T A A A A A A A A A A A A A A A A A P A A A A B b Q 2 9 u d G V u d F 9 U e X B l c 1 0 u e G 1 s U E s B A i 0 A F A A C A A g A F q + y V O 5 d 5 Z U o A w A A K A 8 A A B M A A A A A A A A A A A A A A A A A 4 Q E A A E Z v c m 1 1 b G F z L 1 N l Y 3 R p b 2 4 x L m 1 Q S w U G A A A A A A M A A w D C A A A A V 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D 4 A A A A A A A C G P 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E l 0 Z W 0 + P E l 0 Z W 1 M b 2 N h d G l v b j 4 8 S X R l b V R 5 c G U + R m 9 y b X V s Y T w v S X R l b V R 5 c G U + P E l 0 Z W 1 Q Y X R o P l N l Y 3 R p b 2 4 x L 1 N w Y W N l V m V o a W N s 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j A y I i A v P j x F b n R y e S B U e X B l P S J G a W x s R X J y b 3 J D b 2 R l I i B W Y W x 1 Z T 0 i c 1 V u a 2 5 v d 2 4 i I C 8 + P E V u d H J 5 I F R 5 c G U 9 I k Z p b G x F c n J v c k N v d W 5 0 I i B W Y W x 1 Z T 0 i b D A i I C 8 + P E V u d H J 5 I F R 5 c G U 9 I k Z p b G x M Y X N 0 V X B k Y X R l Z C I g V m F s d W U 9 I m Q y M D I y L T A 1 L T E 4 V D E x O j I z O j I x L j Y 1 M j I 5 N T d a I i A v P j x F b n R y e S B U e X B l P S J G a W x s Q 2 9 s d W 1 u V H l w Z X M i I F Z h b H V l P S J z Q m d Z R 0 F 3 T U R C U U 1 E Q X d r S k J n R T 0 i I C 8 + P E V u d H J 5 I F R 5 c G U 9 I k Z p b G x D b 2 x 1 b W 5 O Y W 1 l c y I g V m F s d W U 9 I n N b J n F 1 b 3 Q 7 U m 9 j a 2 V 0 J n F 1 b 3 Q 7 L C Z x d W 9 0 O 0 F j d G l 2 Z S Z x d W 9 0 O y w m c X V v d D t D b 3 V u d H J 5 J n F 1 b 3 Q 7 L C Z x d W 9 0 O 0 x F T y B Q Y X l s b 2 F k J n F 1 b 3 Q 7 L C Z x d W 9 0 O 0 d U T y B w Y X l s b 2 F k J n F 1 b 3 Q 7 L C Z x d W 9 0 O 1 R M S S 9 N Y X J z I H B h e W x v Y W Q m c X V v d D s s J n F 1 b 3 Q 7 T G l m d G 9 m Z i B I Z W l n a H Q m c X V v d D s s J n F 1 b 3 Q 7 T G l m d G 9 m Z i B N Y X N z J n F 1 b 3 Q 7 L C Z x d W 9 0 O 1 N 1 Y 2 N l c 3 N m d W w g Z m x p Z 2 h 0 c y Z x d W 9 0 O y w m c X V v d D t U b 3 R h b C B m b G l n a H R z J n F 1 b 3 Q 7 L C Z x d W 9 0 O 0 Z p c n N 0 I G x h d W 5 j a C Z x d W 9 0 O y w m c X V v d D t M Y X N 0 I G x h d W 5 j a C Z x d W 9 0 O y w m c X V v d D t D b G F z c y Z x d W 9 0 O y w m c X V v d D t D Y X J y a W V k I E N y Z X d z 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N w Y W N l V m V o a W N s Z X M v Q 2 h h b m d l Z C B U e X B l L n t S b 2 N r Z X Q s M H 0 m c X V v d D s s J n F 1 b 3 Q 7 U 2 V j d G l v b j E v U 3 B h Y 2 V W Z W h p Y 2 x l c y 9 D a G F u Z 2 V k I F R 5 c G U u e 0 F j d G l 2 Z S w x f S Z x d W 9 0 O y w m c X V v d D t T Z W N 0 a W 9 u M S 9 T c G F j Z V Z l a G l j b G V z L 0 N o Y W 5 n Z W Q g V H l w Z S 5 7 Q 2 9 1 b n R y e S w y f S Z x d W 9 0 O y w m c X V v d D t T Z W N 0 a W 9 u M S 9 T c G F j Z V Z l a G l j b G V z L 0 N o Y W 5 n Z W Q g V H l w Z S 5 7 T E V P I F B h e W x v Y W Q s M 3 0 m c X V v d D s s J n F 1 b 3 Q 7 U 2 V j d G l v b j E v U 3 B h Y 2 V W Z W h p Y 2 x l c y 9 D a G F u Z 2 V k I F R 5 c G U u e 0 d U T y B w Y X l s b 2 F k L D R 9 J n F 1 b 3 Q 7 L C Z x d W 9 0 O 1 N l Y 3 R p b 2 4 x L 1 N w Y W N l V m V o a W N s Z X M v Q 2 h h b m d l Z C B U e X B l L n t U T E k v T W F y c y B w Y X l s b 2 F k L D V 9 J n F 1 b 3 Q 7 L C Z x d W 9 0 O 1 N l Y 3 R p b 2 4 x L 1 N w Y W N l V m V o a W N s Z X M v Q 2 h h b m d l Z C B U e X B l L n t M a W Z 0 b 2 Z m I E h l a W d o d C w 2 f S Z x d W 9 0 O y w m c X V v d D t T Z W N 0 a W 9 u M S 9 T c G F j Z V Z l a G l j b G V z L 0 N o Y W 5 n Z W Q g V H l w Z S 5 7 T G l m d G 9 m Z i B N Y X N z L D d 9 J n F 1 b 3 Q 7 L C Z x d W 9 0 O 1 N l Y 3 R p b 2 4 x L 1 N w Y W N l V m V o a W N s Z X M v Q 2 h h b m d l Z C B U e X B l L n t T d W N j Z X N z Z n V s I G Z s a W d o d H M s O H 0 m c X V v d D s s J n F 1 b 3 Q 7 U 2 V j d G l v b j E v U 3 B h Y 2 V W Z W h p Y 2 x l c y 9 D a G F u Z 2 V k I F R 5 c G U u e 1 R v d G F s I G Z s a W d o d H M s O X 0 m c X V v d D s s J n F 1 b 3 Q 7 U 2 V j d G l v b j E v U 3 B h Y 2 V W Z W h p Y 2 x l c y 9 D a G F u Z 2 V k I F R 5 c G U u e 0 Z p c n N 0 I G x h d W 5 j a C w x M H 0 m c X V v d D s s J n F 1 b 3 Q 7 U 2 V j d G l v b j E v U 3 B h Y 2 V W Z W h p Y 2 x l c y 9 D a G F u Z 2 V k I F R 5 c G U u e 0 x h c 3 Q g b G F 1 b m N o L D E x f S Z x d W 9 0 O y w m c X V v d D t T Z W N 0 a W 9 u M S 9 T c G F j Z V Z l a G l j b G V z L 0 N o Y W 5 n Z W Q g V H l w Z S 5 7 Q 2 x h c 3 M s M T J 9 J n F 1 b 3 Q 7 L C Z x d W 9 0 O 1 N l Y 3 R p b 2 4 x L 1 N w Y W N l V m V o a W N s Z X M v Q 2 h h b m d l Z C B U e X B l L n t D Y X J y a W V k I E N y Z X d z L D E z f S Z x d W 9 0 O 1 0 s J n F 1 b 3 Q 7 Q 2 9 s d W 1 u Q 2 9 1 b n Q m c X V v d D s 6 M T Q s J n F 1 b 3 Q 7 S 2 V 5 Q 2 9 s d W 1 u T m F t Z X M m c X V v d D s 6 W 1 0 s J n F 1 b 3 Q 7 Q 2 9 s d W 1 u S W R l b n R p d G l l c y Z x d W 9 0 O z p b J n F 1 b 3 Q 7 U 2 V j d G l v b j E v U 3 B h Y 2 V W Z W h p Y 2 x l c y 9 D a G F u Z 2 V k I F R 5 c G U u e 1 J v Y 2 t l d C w w f S Z x d W 9 0 O y w m c X V v d D t T Z W N 0 a W 9 u M S 9 T c G F j Z V Z l a G l j b G V z L 0 N o Y W 5 n Z W Q g V H l w Z S 5 7 Q W N 0 a X Z l L D F 9 J n F 1 b 3 Q 7 L C Z x d W 9 0 O 1 N l Y 3 R p b 2 4 x L 1 N w Y W N l V m V o a W N s Z X M v Q 2 h h b m d l Z C B U e X B l L n t D b 3 V u d H J 5 L D J 9 J n F 1 b 3 Q 7 L C Z x d W 9 0 O 1 N l Y 3 R p b 2 4 x L 1 N w Y W N l V m V o a W N s Z X M v Q 2 h h b m d l Z C B U e X B l L n t M R U 8 g U G F 5 b G 9 h Z C w z f S Z x d W 9 0 O y w m c X V v d D t T Z W N 0 a W 9 u M S 9 T c G F j Z V Z l a G l j b G V z L 0 N o Y W 5 n Z W Q g V H l w Z S 5 7 R 1 R P I H B h e W x v Y W Q s N H 0 m c X V v d D s s J n F 1 b 3 Q 7 U 2 V j d G l v b j E v U 3 B h Y 2 V W Z W h p Y 2 x l c y 9 D a G F u Z 2 V k I F R 5 c G U u e 1 R M S S 9 N Y X J z I H B h e W x v Y W Q s N X 0 m c X V v d D s s J n F 1 b 3 Q 7 U 2 V j d G l v b j E v U 3 B h Y 2 V W Z W h p Y 2 x l c y 9 D a G F u Z 2 V k I F R 5 c G U u e 0 x p Z n R v Z m Y g S G V p Z 2 h 0 L D Z 9 J n F 1 b 3 Q 7 L C Z x d W 9 0 O 1 N l Y 3 R p b 2 4 x L 1 N w Y W N l V m V o a W N s Z X M v Q 2 h h b m d l Z C B U e X B l L n t M a W Z 0 b 2 Z m I E 1 h c 3 M s N 3 0 m c X V v d D s s J n F 1 b 3 Q 7 U 2 V j d G l v b j E v U 3 B h Y 2 V W Z W h p Y 2 x l c y 9 D a G F u Z 2 V k I F R 5 c G U u e 1 N 1 Y 2 N l c 3 N m d W w g Z m x p Z 2 h 0 c y w 4 f S Z x d W 9 0 O y w m c X V v d D t T Z W N 0 a W 9 u M S 9 T c G F j Z V Z l a G l j b G V z L 0 N o Y W 5 n Z W Q g V H l w Z S 5 7 V G 9 0 Y W w g Z m x p Z 2 h 0 c y w 5 f S Z x d W 9 0 O y w m c X V v d D t T Z W N 0 a W 9 u M S 9 T c G F j Z V Z l a G l j b G V z L 0 N o Y W 5 n Z W Q g V H l w Z S 5 7 R m l y c 3 Q g b G F 1 b m N o L D E w f S Z x d W 9 0 O y w m c X V v d D t T Z W N 0 a W 9 u M S 9 T c G F j Z V Z l a G l j b G V z L 0 N o Y W 5 n Z W Q g V H l w Z S 5 7 T G F z d C B s Y X V u Y 2 g s M T F 9 J n F 1 b 3 Q 7 L C Z x d W 9 0 O 1 N l Y 3 R p b 2 4 x L 1 N w Y W N l V m V o a W N s Z X M v Q 2 h h b m d l Z C B U e X B l L n t D b G F z c y w x M n 0 m c X V v d D s s J n F 1 b 3 Q 7 U 2 V j d G l v b j E v U 3 B h Y 2 V W Z W h p Y 2 x l c y 9 D a G F u Z 2 V k I F R 5 c G U u e 0 N h c n J p Z W Q g Q 3 J l d 3 M s M T N 9 J n F 1 b 3 Q 7 X S w m c X V v d D t S Z W x h d G l v b n N o a X B J b m Z v J n F 1 b 3 Q 7 O l t d f S I g L z 4 8 L 1 N 0 Y W J s Z U V u d H J p Z X M + P C 9 J d G V t P j x J d G V t P j x J d G V t T G 9 j Y X R p b 2 4 + P E l 0 Z W 1 U e X B l P k Z v c m 1 1 b G E 8 L 0 l 0 Z W 1 U e X B l P j x J d G V t U G F 0 a D 5 T Z W N 0 a W 9 u M S 9 T c G F j Z V Z l a G l j b G V z L 1 N v d X J j Z T w v S X R l b V B h d G g + P C 9 J d G V t T G 9 j Y X R p b 2 4 + P F N 0 Y W J s Z U V u d H J p Z X M g L z 4 8 L 0 l 0 Z W 0 + P E l 0 Z W 0 + P E l 0 Z W 1 M b 2 N h d G l v b j 4 8 S X R l b V R 5 c G U + R m 9 y b X V s Y T w v S X R l b V R 5 c G U + P E l 0 Z W 1 Q Y X R o P l N l Y 3 R p b 2 4 x L 1 N w Y W N l V m V o a W N s Z X M v U H J v b W 9 0 Z W Q l M j B I Z W F k Z X J z P C 9 J d G V t U G F 0 a D 4 8 L 0 l 0 Z W 1 M b 2 N h d G l v b j 4 8 U 3 R h Y m x l R W 5 0 c m l l c y A v P j w v S X R l b T 4 8 S X R l b T 4 8 S X R l b U x v Y 2 F 0 a W 9 u P j x J d G V t V H l w Z T 5 G b 3 J t d W x h P C 9 J d G V t V H l w Z T 4 8 S X R l b V B h d G g + U 2 V j d G l v b j E v U 3 B h Y 2 V W Z W h p Y 2 x l c y 9 D a G F u Z 2 V k J T I w V H l w Z T w v S X R l b V B h d G g + P C 9 J d G V t T G 9 j Y X R p b 2 4 + P F N 0 Y W J s Z U V u d H J p Z X M g L z 4 8 L 0 l 0 Z W 0 + P E l 0 Z W 0 + P E l 0 Z W 1 M b 2 N h d G l v b j 4 8 S X R l b V R 5 c G U + R m 9 y b X V s Y T w v S X R l b V R 5 c G U + P E l 0 Z W 1 Q Y X R o P l N l Y 3 R p b 2 4 x L 1 N w Y W N l V H J h d m V s 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U 2 O S I g L z 4 8 R W 5 0 c n k g V H l w Z T 0 i R m l s b E V y c m 9 y Q 2 9 k Z S I g V m F s d W U 9 I n N V b m t u b 3 d u I i A v P j x F b n R y e S B U e X B l P S J G a W x s R X J y b 3 J D b 3 V u d C I g V m F s d W U 9 I m w w I i A v P j x F b n R y e S B U e X B l P S J G a W x s T G F z d F V w Z G F 0 Z W Q i I F Z h b H V l P S J k M j A y M i 0 w N S 0 x O F Q x M T o y M z o y M y 4 w N j g 2 M z g z W i I g L z 4 8 R W 5 0 c n k g V H l w Z T 0 i R m l s b E N v b H V t b l R 5 c G V z I i B W Y W x 1 Z T 0 i c 0 J n W U d C Z 2 s 9 I i A v P j x F b n R y e S B U e X B l P S J G a W x s Q 2 9 s d W 1 u T m F t Z X M i I F Z h b H V l P S J z W y Z x d W 9 0 O 0 5 h b W U m c X V v d D s s J n F 1 b 3 Q 7 R 2 V u Z G V y J n F 1 b 3 Q 7 L C Z x d W 9 0 O 0 N v d W 5 0 c n k m c X V v d D s s J n F 1 b 3 Q 7 Q 2 9 u d G l u Z W 5 0 J n F 1 b 3 Q 7 L C Z x d W 9 0 O 0 J p c n R o Z G F 5 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3 B h Y 2 V U c m F 2 Z W x l c n M v Q 2 h h b m d l Z C B U e X B l L n t O Y W 1 l L D B 9 J n F 1 b 3 Q 7 L C Z x d W 9 0 O 1 N l Y 3 R p b 2 4 x L 1 N w Y W N l V H J h d m V s Z X J z L 0 N o Y W 5 n Z W Q g V H l w Z S 5 7 R 2 V u Z G V y L D F 9 J n F 1 b 3 Q 7 L C Z x d W 9 0 O 1 N l Y 3 R p b 2 4 x L 1 N w Y W N l V H J h d m V s Z X J z L 0 N o Y W 5 n Z W Q g V H l w Z S 5 7 Q 2 9 1 b n R y e S w y f S Z x d W 9 0 O y w m c X V v d D t T Z W N 0 a W 9 u M S 9 T c G F j Z V R y Y X Z l b G V y c y 9 D a G F u Z 2 V k I F R 5 c G U u e 0 N v b n R p b m V u d C w z f S Z x d W 9 0 O y w m c X V v d D t T Z W N 0 a W 9 u M S 9 T c G F j Z V R y Y X Z l b G V y c y 9 D a G F u Z 2 V k I F R 5 c G U u e 0 J p c n R o Z G F 5 L D R 9 J n F 1 b 3 Q 7 X S w m c X V v d D t D b 2 x 1 b W 5 D b 3 V u d C Z x d W 9 0 O z o 1 L C Z x d W 9 0 O 0 t l e U N v b H V t b k 5 h b W V z J n F 1 b 3 Q 7 O l t d L C Z x d W 9 0 O 0 N v b H V t b k l k Z W 5 0 a X R p Z X M m c X V v d D s 6 W y Z x d W 9 0 O 1 N l Y 3 R p b 2 4 x L 1 N w Y W N l V H J h d m V s Z X J z L 0 N o Y W 5 n Z W Q g V H l w Z S 5 7 T m F t Z S w w f S Z x d W 9 0 O y w m c X V v d D t T Z W N 0 a W 9 u M S 9 T c G F j Z V R y Y X Z l b G V y c y 9 D a G F u Z 2 V k I F R 5 c G U u e 0 d l b m R l c i w x f S Z x d W 9 0 O y w m c X V v d D t T Z W N 0 a W 9 u M S 9 T c G F j Z V R y Y X Z l b G V y c y 9 D a G F u Z 2 V k I F R 5 c G U u e 0 N v d W 5 0 c n k s M n 0 m c X V v d D s s J n F 1 b 3 Q 7 U 2 V j d G l v b j E v U 3 B h Y 2 V U c m F 2 Z W x l c n M v Q 2 h h b m d l Z C B U e X B l L n t D b 2 5 0 a W 5 l b n Q s M 3 0 m c X V v d D s s J n F 1 b 3 Q 7 U 2 V j d G l v b j E v U 3 B h Y 2 V U c m F 2 Z W x l c n M v Q 2 h h b m d l Z C B U e X B l L n t C a X J 0 a G R h e S w 0 f S Z x d W 9 0 O 1 0 s J n F 1 b 3 Q 7 U m V s Y X R p b 2 5 z a G l w S W 5 m b y Z x d W 9 0 O z p b X X 0 i I C 8 + P C 9 T d G F i b G V F b n R y a W V z P j w v S X R l b T 4 8 S X R l b T 4 8 S X R l b U x v Y 2 F 0 a W 9 u P j x J d G V t V H l w Z T 5 G b 3 J t d W x h P C 9 J d G V t V H l w Z T 4 8 S X R l b V B h d G g + U 2 V j d G l v b j E v U 3 B h Y 2 V U c m F 2 Z W x l c n M v U 2 9 1 c m N l P C 9 J d G V t U G F 0 a D 4 8 L 0 l 0 Z W 1 M b 2 N h d G l v b j 4 8 U 3 R h Y m x l R W 5 0 c m l l c y A v P j w v S X R l b T 4 8 S X R l b T 4 8 S X R l b U x v Y 2 F 0 a W 9 u P j x J d G V t V H l w Z T 5 G b 3 J t d W x h P C 9 J d G V t V H l w Z T 4 8 S X R l b V B h d G g + U 2 V j d G l v b j E v U 3 B h Y 2 V U c m F 2 Z W x l c n M v U H J v b W 9 0 Z W Q l M j B I Z W F k Z X J z P C 9 J d G V t U G F 0 a D 4 8 L 0 l 0 Z W 1 M b 2 N h d G l v b j 4 8 U 3 R h Y m x l R W 5 0 c m l l c y A v P j w v S X R l b T 4 8 S X R l b T 4 8 S X R l b U x v Y 2 F 0 a W 9 u P j x J d G V t V H l w Z T 5 G b 3 J t d W x h P C 9 J d G V t V H l w Z T 4 8 S X R l b V B h d G g + U 2 V j d G l v b j E v U 3 B h Y 2 V U c m F 2 Z W x l c n M v Q 2 h h b m d l Z C U y M F R 5 c G U 8 L 0 l 0 Z W 1 Q Y X R o P j w v S X R l b U x v Y 2 F 0 a W 9 u P j x T d G F i b G V F b n R y a W V z I C 8 + P C 9 J d G V t P j x J d G V t P j x J d G V t T G 9 j Y X R p b 2 4 + P E l 0 Z W 1 U e X B l P k Z v c m 1 1 b G E 8 L 0 l 0 Z W 1 U e X B l P j x J d G V t U G F 0 a D 5 T Z W N 0 a W 9 u M S 9 N a X N z a W 9 u 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j k x I i A v P j x F b n R y e S B U e X B l P S J G a W x s R X J y b 3 J D b 2 R l I i B W Y W x 1 Z T 0 i c 1 V u a 2 5 v d 2 4 i I C 8 + P E V u d H J 5 I F R 5 c G U 9 I k Z p b G x F c n J v c k N v d W 5 0 I i B W Y W x 1 Z T 0 i b D A i I C 8 + P E V u d H J 5 I F R 5 c G U 9 I k Z p b G x M Y X N 0 V X B k Y X R l Z C I g V m F s d W U 9 I m Q y M D I y L T A 1 L T E 4 V D E x O j I z O j I 0 L j Q 4 M z Y 1 M j d a I i A v P j x F b n R y e S B U e X B l P S J G a W x s Q 2 9 s d W 1 u V H l w Z X M i I F Z h b H V l P S J z Q m d Z R 0 F R V U p D U V l H Q m c 9 P S I g L z 4 8 R W 5 0 c n k g V H l w Z T 0 i R m l s b E N v b H V t b k 5 h b W V z I i B W Y W x 1 Z T 0 i c 1 s m c X V v d D t D c m V 3 I E 5 h b W U m c X V v d D s s J n F 1 b 3 Q 7 U 3 B h Y 2 V j c m F m d C A o T G F 1 b m N o K S Z x d W 9 0 O y w m c X V v d D t T c G F j Z W N y Y W Z 0 I C h S Z X R 1 c m 4 p J n F 1 b 3 Q 7 L C Z x d W 9 0 O 0 N o Y W 5 n Z W Q g Y 3 J h Z n Q m c X V v d D s s J n F 1 b 3 Q 7 R H V y Y X R p b 2 4 g K G R h e X M p J n F 1 b 3 Q 7 L C Z x d W 9 0 O 0 x h d W 5 j a C B k Y X R l J n F 1 b 3 Q 7 L C Z x d W 9 0 O 1 J l d H V y b i B k Y X R l J n F 1 b 3 Q 7 L C Z x d W 9 0 O 0 R l c 3 R p b m F 0 a W 9 u J n F 1 b 3 Q 7 L C Z x d W 9 0 O 1 N w Y W N l I F N 0 Y X R p b 2 4 m c X V v d D s s J n F 1 b 3 Q 7 T W l z c 2 l v b i B S Z X N 1 b H Q 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T W l z c 2 l v b n M v Q 2 h h b m d l Z C B U e X B l L n t D c m V 3 I E 5 h b W U s M H 0 m c X V v d D s s J n F 1 b 3 Q 7 U 2 V j d G l v b j E v T W l z c 2 l v b n M v Q 2 h h b m d l Z C B U e X B l L n t T c G F j Z W N y Y W Z 0 I C h M Y X V u Y 2 g p L D F 9 J n F 1 b 3 Q 7 L C Z x d W 9 0 O 1 N l Y 3 R p b 2 4 x L 0 1 p c 3 N p b 2 5 z L 0 N o Y W 5 n Z W Q g V H l w Z S 5 7 U 3 B h Y 2 V j c m F m d C A o U m V 0 d X J u K S w y f S Z x d W 9 0 O y w m c X V v d D t T Z W N 0 a W 9 u M S 9 N a X N z a W 9 u c y 9 D a G F u Z 2 V k I F R 5 c G U u e 0 N o Y W 5 n Z W Q g Y 3 J h Z n Q s M 3 0 m c X V v d D s s J n F 1 b 3 Q 7 U 2 V j d G l v b j E v T W l z c 2 l v b n M v Q 2 h h b m d l Z C B U e X B l L n t E d X J h d G l v b i A o Z G F 5 c y k s N H 0 m c X V v d D s s J n F 1 b 3 Q 7 U 2 V j d G l v b j E v T W l z c 2 l v b n M v Q 2 h h b m d l Z C B U e X B l L n t M Y X V u Y 2 g g Z G F 0 Z S w 1 f S Z x d W 9 0 O y w m c X V v d D t T Z W N 0 a W 9 u M S 9 N a X N z a W 9 u c y 9 D a G F u Z 2 V k I F R 5 c G U u e 1 J l d H V y b i B k Y X R l L D Z 9 J n F 1 b 3 Q 7 L C Z x d W 9 0 O 1 N l Y 3 R p b 2 4 x L 0 1 p c 3 N p b 2 5 z L 0 N o Y W 5 n Z W Q g V H l w Z S 5 7 R G V z d G l u Y X R p b 2 4 s N 3 0 m c X V v d D s s J n F 1 b 3 Q 7 U 2 V j d G l v b j E v T W l z c 2 l v b n M v Q 2 h h b m d l Z C B U e X B l L n t T c G F j Z S B T d G F 0 a W 9 u L D h 9 J n F 1 b 3 Q 7 L C Z x d W 9 0 O 1 N l Y 3 R p b 2 4 x L 0 1 p c 3 N p b 2 5 z L 0 N o Y W 5 n Z W Q g V H l w Z S 5 7 T W l z c 2 l v b i B S Z X N 1 b H Q s O X 0 m c X V v d D t d L C Z x d W 9 0 O 0 N v b H V t b k N v d W 5 0 J n F 1 b 3 Q 7 O j E w L C Z x d W 9 0 O 0 t l e U N v b H V t b k 5 h b W V z J n F 1 b 3 Q 7 O l t d L C Z x d W 9 0 O 0 N v b H V t b k l k Z W 5 0 a X R p Z X M m c X V v d D s 6 W y Z x d W 9 0 O 1 N l Y 3 R p b 2 4 x L 0 1 p c 3 N p b 2 5 z L 0 N o Y W 5 n Z W Q g V H l w Z S 5 7 Q 3 J l d y B O Y W 1 l L D B 9 J n F 1 b 3 Q 7 L C Z x d W 9 0 O 1 N l Y 3 R p b 2 4 x L 0 1 p c 3 N p b 2 5 z L 0 N o Y W 5 n Z W Q g V H l w Z S 5 7 U 3 B h Y 2 V j c m F m d C A o T G F 1 b m N o K S w x f S Z x d W 9 0 O y w m c X V v d D t T Z W N 0 a W 9 u M S 9 N a X N z a W 9 u c y 9 D a G F u Z 2 V k I F R 5 c G U u e 1 N w Y W N l Y 3 J h Z n Q g K F J l d H V y b i k s M n 0 m c X V v d D s s J n F 1 b 3 Q 7 U 2 V j d G l v b j E v T W l z c 2 l v b n M v Q 2 h h b m d l Z C B U e X B l L n t D a G F u Z 2 V k I G N y Y W Z 0 L D N 9 J n F 1 b 3 Q 7 L C Z x d W 9 0 O 1 N l Y 3 R p b 2 4 x L 0 1 p c 3 N p b 2 5 z L 0 N o Y W 5 n Z W Q g V H l w Z S 5 7 R H V y Y X R p b 2 4 g K G R h e X M p L D R 9 J n F 1 b 3 Q 7 L C Z x d W 9 0 O 1 N l Y 3 R p b 2 4 x L 0 1 p c 3 N p b 2 5 z L 0 N o Y W 5 n Z W Q g V H l w Z S 5 7 T G F 1 b m N o I G R h d G U s N X 0 m c X V v d D s s J n F 1 b 3 Q 7 U 2 V j d G l v b j E v T W l z c 2 l v b n M v Q 2 h h b m d l Z C B U e X B l L n t S Z X R 1 c m 4 g Z G F 0 Z S w 2 f S Z x d W 9 0 O y w m c X V v d D t T Z W N 0 a W 9 u M S 9 N a X N z a W 9 u c y 9 D a G F u Z 2 V k I F R 5 c G U u e 0 R l c 3 R p b m F 0 a W 9 u L D d 9 J n F 1 b 3 Q 7 L C Z x d W 9 0 O 1 N l Y 3 R p b 2 4 x L 0 1 p c 3 N p b 2 5 z L 0 N o Y W 5 n Z W Q g V H l w Z S 5 7 U 3 B h Y 2 U g U 3 R h d G l v b i w 4 f S Z x d W 9 0 O y w m c X V v d D t T Z W N 0 a W 9 u M S 9 N a X N z a W 9 u c y 9 D a G F u Z 2 V k I F R 5 c G U u e 0 1 p c 3 N p b 2 4 g U m V z d W x 0 L D l 9 J n F 1 b 3 Q 7 X S w m c X V v d D t S Z W x h d G l v b n N o a X B J b m Z v J n F 1 b 3 Q 7 O l t d f S I g L z 4 8 L 1 N 0 Y W J s Z U V u d H J p Z X M + P C 9 J d G V t P j x J d G V t P j x J d G V t T G 9 j Y X R p b 2 4 + P E l 0 Z W 1 U e X B l P k Z v c m 1 1 b G E 8 L 0 l 0 Z W 1 U e X B l P j x J d G V t U G F 0 a D 5 T Z W N 0 a W 9 u M S 9 N a X N z a W 9 u c y 9 T b 3 V y Y 2 U 8 L 0 l 0 Z W 1 Q Y X R o P j w v S X R l b U x v Y 2 F 0 a W 9 u P j x T d G F i b G V F b n R y a W V z I C 8 + P C 9 J d G V t P j x J d G V t P j x J d G V t T G 9 j Y X R p b 2 4 + P E l 0 Z W 1 U e X B l P k Z v c m 1 1 b G E 8 L 0 l 0 Z W 1 U e X B l P j x J d G V t U G F 0 a D 5 T Z W N 0 a W 9 u M S 9 N a X N z a W 9 u c y 9 Q c m 9 t b 3 R l Z C U y M E h l Y W R l c n M 8 L 0 l 0 Z W 1 Q Y X R o P j w v S X R l b U x v Y 2 F 0 a W 9 u P j x T d G F i b G V F b n R y a W V z I C 8 + P C 9 J d G V t P j x J d G V t P j x J d G V t T G 9 j Y X R p b 2 4 + P E l 0 Z W 1 U e X B l P k Z v c m 1 1 b G E 8 L 0 l 0 Z W 1 U e X B l P j x J d G V t U G F 0 a D 5 T Z W N 0 a W 9 u M S 9 N a X N z a W 9 u c y 9 D a G F u Z 2 V k J T I w V H l w Z T w v S X R l b V B h d G g + P C 9 J d G V t T G 9 j Y X R p b 2 4 + P F N 0 Y W J s Z U V u d H J p Z X M g L z 4 8 L 0 l 0 Z W 0 + P E l 0 Z W 0 + P E l 0 Z W 1 M b 2 N h d G l v b j 4 8 S X R l b V R 5 c G U + R m 9 y b X V s Y T w v S X R l b V R 5 c G U + P E l 0 Z W 1 Q Y X R o P l N l Y 3 R p b 2 4 x L 0 N y Z X d l Z E 1 p c 3 N 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M y O S I g L z 4 8 R W 5 0 c n k g V H l w Z T 0 i R m l s b E V y c m 9 y Q 2 9 k Z S I g V m F s d W U 9 I n N V b m t u b 3 d u I i A v P j x F b n R y e S B U e X B l P S J G a W x s R X J y b 3 J D b 3 V u d C I g V m F s d W U 9 I m w w I i A v P j x F b n R y e S B U e X B l P S J G a W x s T G F z d F V w Z G F 0 Z W Q i I F Z h b H V l P S J k M j A y M i 0 w N S 0 x O F Q x M T o y M z o y N S 4 5 O D g 5 M D A 1 W i I g L z 4 8 R W 5 0 c n k g V H l w Z T 0 i R m l s b E N v b H V t b l R 5 c G V z I i B W Y W x 1 Z T 0 i c 0 J n W U p D U U 1 H Q V F F R 0 J n P T 0 i I C 8 + P E V u d H J 5 I F R 5 c G U 9 I k Z p b G x D b 2 x 1 b W 5 O Y W 1 l c y I g V m F s d W U 9 I n N b J n F 1 b 3 Q 7 U 3 B h Y 2 V j c m F m d C Z x d W 9 0 O y w m c X V v d D t W Z W h p Y 2 x l J n F 1 b 3 Q 7 L C Z x d W 9 0 O 0 x h d W 5 j a C Z x d W 9 0 O y w m c X V v d D t S Z X R 1 c m 4 m c X V v d D s s J n F 1 b 3 Q 7 T W l z c 2 l v b i B O d W 1 i Z X I m c X V v d D s s J n F 1 b 3 Q 7 U 3 R h d H V z J n F 1 b 3 Q 7 L C Z x d W 9 0 O 0 V h c n R o I E 9 y Y m l 0 J n F 1 b 3 Q 7 L C Z x d W 9 0 O 0 x 1 b m F y I E 9 y Y m l 0 J n F 1 b 3 Q 7 L C Z x d W 9 0 O 1 N 0 Y X R p b 2 4 g V m l z a X R l Z C Z x d W 9 0 O y w m c X V v d D t E Z X N 0 a W 5 h d G l v b 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D c m V 3 Z W R N a X N z a W 9 u c y 9 D a G F u Z 2 V k I F R 5 c G U u e 1 N w Y W N l Y 3 J h Z n Q s M H 0 m c X V v d D s s J n F 1 b 3 Q 7 U 2 V j d G l v b j E v Q 3 J l d 2 V k T W l z c 2 l v b n M v Q 2 h h b m d l Z C B U e X B l L n t W Z W h p Y 2 x l L D F 9 J n F 1 b 3 Q 7 L C Z x d W 9 0 O 1 N l Y 3 R p b 2 4 x L 0 N y Z X d l Z E 1 p c 3 N p b 2 5 z L 0 N o Y W 5 n Z W Q g V H l w Z T E u e 0 x h d W 5 j a C w y f S Z x d W 9 0 O y w m c X V v d D t T Z W N 0 a W 9 u M S 9 D c m V 3 Z W R N a X N z a W 9 u c y 9 D a G F u Z 2 V k I F R 5 c G U x L n t S Z X R 1 c m 4 s M 3 0 m c X V v d D s s J n F 1 b 3 Q 7 U 2 V j d G l v b j E v Q 3 J l d 2 V k T W l z c 2 l v b n M v Q 2 h h b m d l Z C B U e X B l L n t N a X N z a W 9 u I E 5 1 b W J l c i w 0 f S Z x d W 9 0 O y w m c X V v d D t T Z W N 0 a W 9 u M S 9 D c m V 3 Z W R N a X N z a W 9 u c y 9 D a G F u Z 2 V k I F R 5 c G U u e 1 N 0 Y X R 1 c y w 1 f S Z x d W 9 0 O y w m c X V v d D t T Z W N 0 a W 9 u M S 9 D c m V 3 Z W R N a X N z a W 9 u c y 9 D a G F u Z 2 V k I F R 5 c G U u e 0 V h c n R o I E 9 y Y m l 0 L D Z 9 J n F 1 b 3 Q 7 L C Z x d W 9 0 O 1 N l Y 3 R p b 2 4 x L 0 N y Z X d l Z E 1 p c 3 N p b 2 5 z L 0 N o Y W 5 n Z W Q g V H l w Z S 5 7 T H V u Y X I g T 3 J i a X Q s N 3 0 m c X V v d D s s J n F 1 b 3 Q 7 U 2 V j d G l v b j E v Q 3 J l d 2 V k T W l z c 2 l v b n M v Q 2 h h b m d l Z C B U e X B l L n t T d G F 0 a W 9 u I F Z p c 2 l 0 Z W Q s O H 0 m c X V v d D s s J n F 1 b 3 Q 7 U 2 V j d G l v b j E v Q 3 J l d 2 V k T W l z c 2 l v b n M v Q 2 h h b m d l Z C B U e X B l L n t E Z X N 0 a W 5 h d G l v b i w 5 f S Z x d W 9 0 O 1 0 s J n F 1 b 3 Q 7 Q 2 9 s d W 1 u Q 2 9 1 b n Q m c X V v d D s 6 M T A s J n F 1 b 3 Q 7 S 2 V 5 Q 2 9 s d W 1 u T m F t Z X M m c X V v d D s 6 W 1 0 s J n F 1 b 3 Q 7 Q 2 9 s d W 1 u S W R l b n R p d G l l c y Z x d W 9 0 O z p b J n F 1 b 3 Q 7 U 2 V j d G l v b j E v Q 3 J l d 2 V k T W l z c 2 l v b n M v Q 2 h h b m d l Z C B U e X B l L n t T c G F j Z W N y Y W Z 0 L D B 9 J n F 1 b 3 Q 7 L C Z x d W 9 0 O 1 N l Y 3 R p b 2 4 x L 0 N y Z X d l Z E 1 p c 3 N p b 2 5 z L 0 N o Y W 5 n Z W Q g V H l w Z S 5 7 V m V o a W N s Z S w x f S Z x d W 9 0 O y w m c X V v d D t T Z W N 0 a W 9 u M S 9 D c m V 3 Z W R N a X N z a W 9 u c y 9 D a G F u Z 2 V k I F R 5 c G U x L n t M Y X V u Y 2 g s M n 0 m c X V v d D s s J n F 1 b 3 Q 7 U 2 V j d G l v b j E v Q 3 J l d 2 V k T W l z c 2 l v b n M v Q 2 h h b m d l Z C B U e X B l M S 5 7 U m V 0 d X J u L D N 9 J n F 1 b 3 Q 7 L C Z x d W 9 0 O 1 N l Y 3 R p b 2 4 x L 0 N y Z X d l Z E 1 p c 3 N p b 2 5 z L 0 N o Y W 5 n Z W Q g V H l w Z S 5 7 T W l z c 2 l v b i B O d W 1 i Z X I s N H 0 m c X V v d D s s J n F 1 b 3 Q 7 U 2 V j d G l v b j E v Q 3 J l d 2 V k T W l z c 2 l v b n M v Q 2 h h b m d l Z C B U e X B l L n t T d G F 0 d X M s N X 0 m c X V v d D s s J n F 1 b 3 Q 7 U 2 V j d G l v b j E v Q 3 J l d 2 V k T W l z c 2 l v b n M v Q 2 h h b m d l Z C B U e X B l L n t F Y X J 0 a C B P c m J p d C w 2 f S Z x d W 9 0 O y w m c X V v d D t T Z W N 0 a W 9 u M S 9 D c m V 3 Z W R N a X N z a W 9 u c y 9 D a G F u Z 2 V k I F R 5 c G U u e 0 x 1 b m F y I E 9 y Y m l 0 L D d 9 J n F 1 b 3 Q 7 L C Z x d W 9 0 O 1 N l Y 3 R p b 2 4 x L 0 N y Z X d l Z E 1 p c 3 N p b 2 5 z L 0 N o Y W 5 n Z W Q g V H l w Z S 5 7 U 3 R h d G l v b i B W a X N p d G V k L D h 9 J n F 1 b 3 Q 7 L C Z x d W 9 0 O 1 N l Y 3 R p b 2 4 x L 0 N y Z X d l Z E 1 p c 3 N p b 2 5 z L 0 N o Y W 5 n Z W Q g V H l w Z S 5 7 R G V z d G l u Y X R p b 2 4 s O X 0 m c X V v d D t d L C Z x d W 9 0 O 1 J l b G F 0 a W 9 u c 2 h p c E l u Z m 8 m c X V v d D s 6 W 1 1 9 I i A v P j w v U 3 R h Y m x l R W 5 0 c m l l c z 4 8 L 0 l 0 Z W 0 + P E l 0 Z W 0 + P E l 0 Z W 1 M b 2 N h d G l v b j 4 8 S X R l b V R 5 c G U + R m 9 y b X V s Y T w v S X R l b V R 5 c G U + P E l 0 Z W 1 Q Y X R o P l N l Y 3 R p b 2 4 x L 0 N y Z X d l Z E 1 p c 3 N p b 2 5 z L 1 N v d X J j Z T w v S X R l b V B h d G g + P C 9 J d G V t T G 9 j Y X R p b 2 4 + P F N 0 Y W J s Z U V u d H J p Z X M g L z 4 8 L 0 l 0 Z W 0 + P E l 0 Z W 0 + P E l 0 Z W 1 M b 2 N h d G l v b j 4 8 S X R l b V R 5 c G U + R m 9 y b X V s Y T w v S X R l b V R 5 c G U + P E l 0 Z W 1 Q Y X R o P l N l Y 3 R p b 2 4 x L 0 N y Z X d l Z E 1 p c 3 N p b 2 5 z L 1 B y b 2 1 v d G V k J T I w S G V h Z G V y c z w v S X R l b V B h d G g + P C 9 J d G V t T G 9 j Y X R p b 2 4 + P F N 0 Y W J s Z U V u d H J p Z X M g L z 4 8 L 0 l 0 Z W 0 + P E l 0 Z W 0 + P E l 0 Z W 1 M b 2 N h d G l v b j 4 8 S X R l b V R 5 c G U + R m 9 y b X V s Y T w v S X R l b V R 5 c G U + P E l 0 Z W 1 Q Y X R o P l N l Y 3 R p b 2 4 x L 0 N y Z X d l Z E 1 p c 3 N p b 2 5 z L 0 N o Y W 5 n Z W Q l M j B U e X B l P C 9 J d G V t U G F 0 a D 4 8 L 0 l 0 Z W 1 M b 2 N h d G l v b j 4 8 U 3 R h Y m x l R W 5 0 c m l l c y A v P j w v S X R l b T 4 8 S X R l b T 4 8 S X R l b U x v Y 2 F 0 a W 9 u P j x J d G V t V H l w Z T 5 G b 3 J t d W x h P C 9 J d G V t V H l w Z T 4 8 S X R l b V B h d G g + U 2 V j d G l v b j E v Q 3 J l d 2 V k T W l z c 2 l v b n M v Q 2 h h b m d l Z C U y M F R 5 c G U x P C 9 J d G V t U G F 0 a D 4 8 L 0 l 0 Z W 1 M b 2 N h d G l v b j 4 8 U 3 R h Y m x l R W 5 0 c m l l c y A v P j w v S X R l b T 4 8 S X R l b T 4 8 S X R l b U x v Y 2 F 0 a W 9 u P j x J d G V t V H l w Z T 5 G b 3 J t d W x h P C 9 J d G V t V H l w Z T 4 8 S X R l b V B h d G g + U 2 V j d G l v b j E v R G l z d G l u Y X R p b 2 4 l M j B p b m R l e 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F c n J v c k N v Z G U i I F Z h b H V l P S J z V W 5 r b m 9 3 b i I g L z 4 8 R W 5 0 c n k g V H l w Z T 0 i R m l s b E V y c m 9 y Q 2 9 1 b n Q i I F Z h b H V l P S J s M C I g L z 4 8 R W 5 0 c n k g V H l w Z T 0 i R m l s b E x h c 3 R V c G R h d G V k I i B W Y W x 1 Z T 0 i Z D I w M j I t M D U t M T h U M T U 6 M j M 6 M z c u N z A x O D A 3 M 1 o i I C 8 + P E V u d H J 5 I F R 5 c G U 9 I k Z p b G x D b 2 x 1 b W 5 U e X B l c y I g V m F s d W U 9 I n N C Z 0 0 9 I i A v P j x F b n R y e S B U e X B l P S J G a W x s Q 2 9 s d W 1 u T m F t Z X M i I F Z h b H V l P S J z W y Z x d W 9 0 O 0 R l c 3 R p b m F 0 a W 9 u J n F 1 b 3 Q 7 L C Z x d W 9 0 O 0 l u Z G V 4 J n F 1 b 3 Q 7 X S I g L z 4 8 R W 5 0 c n k g V H l w Z T 0 i R m l s b F N 0 Y X R 1 c y I g V m F s d W U 9 I n N D b 2 1 w b G V 0 Z S I g L z 4 8 R W 5 0 c n k g V H l w Z T 0 i R m l s b E N v d W 5 0 I i B W Y W x 1 Z T 0 i b D Y i I C 8 + P E V u d H J 5 I F R 5 c G U 9 I l J l b G F 0 a W 9 u c 2 h p c E l u Z m 9 D b 2 5 0 Y W l u Z X I i I F Z h b H V l P S J z e y Z x d W 9 0 O 2 N v b H V t b k N v d W 5 0 J n F 1 b 3 Q 7 O j I s J n F 1 b 3 Q 7 a 2 V 5 Q 2 9 s d W 1 u T m F t Z X M m c X V v d D s 6 W y Z x d W 9 0 O 0 R l c 3 R p b m F 0 a W 9 u J n F 1 b 3 Q 7 X S w m c X V v d D t x d W V y e V J l b G F 0 a W 9 u c 2 h p c H M m c X V v d D s 6 W 1 0 s J n F 1 b 3 Q 7 Y 2 9 s d W 1 u S W R l b n R p d G l l c y Z x d W 9 0 O z p b J n F 1 b 3 Q 7 U 2 V j d G l v b j E v R G l z d G l u Y X R p b 2 4 g a W 5 k Z X g v Q W R k Z W Q g S W 5 k Z X g u e 0 R l c 3 R p b m F 0 a W 9 u L D B 9 J n F 1 b 3 Q 7 L C Z x d W 9 0 O 1 N l Y 3 R p b 2 4 x L 0 R p c 3 R p b m F 0 a W 9 u I G l u Z G V 4 L 0 F k Z G V k I E l u Z G V 4 L n t J b m R l e C w y f S Z x d W 9 0 O 1 0 s J n F 1 b 3 Q 7 Q 2 9 s d W 1 u Q 2 9 1 b n Q m c X V v d D s 6 M i w m c X V v d D t L Z X l D b 2 x 1 b W 5 O Y W 1 l c y Z x d W 9 0 O z p b J n F 1 b 3 Q 7 R G V z d G l u Y X R p b 2 4 m c X V v d D t d L C Z x d W 9 0 O 0 N v b H V t b k l k Z W 5 0 a X R p Z X M m c X V v d D s 6 W y Z x d W 9 0 O 1 N l Y 3 R p b 2 4 x L 0 R p c 3 R p b m F 0 a W 9 u I G l u Z G V 4 L 0 F k Z G V k I E l u Z G V 4 L n t E Z X N 0 a W 5 h d G l v b i w w f S Z x d W 9 0 O y w m c X V v d D t T Z W N 0 a W 9 u M S 9 E a X N 0 a W 5 h d G l v b i B p b m R l e C 9 B Z G R l Z C B J b m R l e C 5 7 S W 5 k Z X g s M n 0 m c X V v d D t d L C Z x d W 9 0 O 1 J l b G F 0 a W 9 u c 2 h p c E l u Z m 8 m c X V v d D s 6 W 1 1 9 I i A v P j x F b n R y e S B U e X B l P S J M b 2 F k Z W R U b 0 F u Y W x 5 c 2 l z U 2 V y d m l j Z X M i I F Z h b H V l P S J s M C I g L z 4 8 L 1 N 0 Y W J s Z U V u d H J p Z X M + P C 9 J d G V t P j x J d G V t P j x J d G V t T G 9 j Y X R p b 2 4 + P E l 0 Z W 1 U e X B l P k Z v c m 1 1 b G E 8 L 0 l 0 Z W 1 U e X B l P j x J d G V t U G F 0 a D 5 T Z W N 0 a W 9 u M S 9 E a X N 0 a W 5 h d G l v b i U y M G l u Z G V 4 L 1 N v d X J j Z T w v S X R l b V B h d G g + P C 9 J d G V t T G 9 j Y X R p b 2 4 + P F N 0 Y W J s Z U V u d H J p Z X M g L z 4 8 L 0 l 0 Z W 0 + P E l 0 Z W 0 + P E l 0 Z W 1 M b 2 N h d G l v b j 4 8 S X R l b V R 5 c G U + R m 9 y b X V s Y T w v S X R l b V R 5 c G U + P E l 0 Z W 1 Q Y X R o P l N l Y 3 R p b 2 4 x L 0 R p c 3 R p b m F 0 a W 9 u J T I w a W 5 k Z X g v U H J v b W 9 0 Z W Q l M j B I Z W F k Z X J z P C 9 J d G V t U G F 0 a D 4 8 L 0 l 0 Z W 1 M b 2 N h d G l v b j 4 8 U 3 R h Y m x l R W 5 0 c m l l c y A v P j w v S X R l b T 4 8 S X R l b T 4 8 S X R l b U x v Y 2 F 0 a W 9 u P j x J d G V t V H l w Z T 5 G b 3 J t d W x h P C 9 J d G V t V H l w Z T 4 8 S X R l b V B h d G g + U 2 V j d G l v b j E v R G l z d G l u Y X R p b 2 4 l M j B p b m R l e C 9 D a G F u Z 2 V k J T I w V H l w Z T w v S X R l b V B h d G g + P C 9 J d G V t T G 9 j Y X R p b 2 4 + P F N 0 Y W J s Z U V u d H J p Z X M g L z 4 8 L 0 l 0 Z W 0 + P E l 0 Z W 0 + P E l 0 Z W 1 M b 2 N h d G l v b j 4 8 S X R l b V R 5 c G U + R m 9 y b X V s Y T w v S X R l b V R 5 c G U + P E l 0 Z W 1 Q Y X R o P l N l Y 3 R p b 2 4 x L 0 R p c 3 R p b m F 0 a W 9 u J T I w a W 5 k Z X g v U m V t b 3 Z l Z C U y M E 9 0 a G V y J T I w Q 2 9 s d W 1 u c z w v S X R l b V B h d G g + P C 9 J d G V t T G 9 j Y X R p b 2 4 + P F N 0 Y W J s Z U V u d H J p Z X M g L z 4 8 L 0 l 0 Z W 0 + P E l 0 Z W 0 + P E l 0 Z W 1 M b 2 N h d G l v b j 4 8 S X R l b V R 5 c G U + R m 9 y b X V s Y T w v S X R l b V R 5 c G U + P E l 0 Z W 1 Q Y X R o P l N l Y 3 R p b 2 4 x L 0 R p c 3 R p b m F 0 a W 9 u J T I w a W 5 k Z X g v R 3 J v d X B l Z C U y M F J v d 3 M 8 L 0 l 0 Z W 1 Q Y X R o P j w v S X R l b U x v Y 2 F 0 a W 9 u P j x T d G F i b G V F b n R y a W V z I C 8 + P C 9 J d G V t P j x J d G V t P j x J d G V t T G 9 j Y X R p b 2 4 + P E l 0 Z W 1 U e X B l P k Z v c m 1 1 b G E 8 L 0 l 0 Z W 1 U e X B l P j x J d G V t U G F 0 a D 5 T Z W N 0 a W 9 u M S 9 E a X N 0 a W 5 h d G l v b i U y M G l u Z G V 4 L 1 N v c n R l Z C U y M F J v d 3 M 8 L 0 l 0 Z W 1 Q Y X R o P j w v S X R l b U x v Y 2 F 0 a W 9 u P j x T d G F i b G V F b n R y a W V z I C 8 + P C 9 J d G V t P j x J d G V t P j x J d G V t T G 9 j Y X R p b 2 4 + P E l 0 Z W 1 U e X B l P k Z v c m 1 1 b G E 8 L 0 l 0 Z W 1 U e X B l P j x J d G V t U G F 0 a D 5 T Z W N 0 a W 9 u M S 9 E a X N 0 a W 5 h d G l v b i U y M G l u Z G V 4 L 0 F k Z G V k J T I w S W 5 k Z X g 8 L 0 l 0 Z W 1 Q Y X R o P j w v S X R l b U x v Y 2 F 0 a W 9 u P j x T d G F i b G V F b n R y a W V z I C 8 + P C 9 J d G V t P j x J d G V t P j x J d G V t T G 9 j Y X R p b 2 4 + P E l 0 Z W 1 U e X B l P k Z v c m 1 1 b G E 8 L 0 l 0 Z W 1 U e X B l P j x J d G V t U G F 0 a D 5 T Z W N 0 a W 9 u M S 9 E a X N 0 a W 5 h d G l v b i U y M G l u Z G V 4 L 1 J l b W 9 2 Z W Q l M j B D b 2 x 1 b W 5 z P C 9 J d G V t U G F 0 a D 4 8 L 0 l 0 Z W 1 M b 2 N h d G l v b j 4 8 U 3 R h Y m x l R W 5 0 c m l l c y A v P j w v S X R l b T 4 8 L 0 l 0 Z W 1 z P j w v T G 9 j Y W x Q Y W N r Y W d l T W V 0 Y W R h d G F G a W x l P h Y A A A B Q S w U G A A A A A A A A A A A A A A A A A A A A A A A A J g E A A A E A A A D Q j J 3 f A R X R E Y x 6 A M B P w p f r A Q A A A O w N M R o s l j F N p 5 B 2 D 2 t m D 0 U A A A A A A g A A A A A A E G Y A A A A B A A A g A A A A P 9 + p a S 6 a f U 3 1 B X o x V a X 5 X H b S 3 K y o Q S k b Y W Y Q 3 z Y L 9 l M A A A A A D o A A A A A C A A A g A A A A 3 a 9 o u l s X d j H A o b z + C F E j 6 Z C O 6 L u L d O K 1 f n R f j Z e 5 L o Z Q A A A A 3 5 r + I f x Q j 9 0 n Q g F 7 A 6 9 V 4 O a g j 3 r S 9 d H E I + 7 1 0 p D u w o N l c V P S L C I Z 7 f 6 T i 2 q q w B A h W H o t s V M 0 u b C C V 2 l O a c l T k 7 e 3 n C a c 9 N v S 5 Y M h J 1 S 5 R + h A A A A A F 0 H R b J G q 2 Q x / M x h r d m V C n c k V e O L B d b a b m 2 X 8 z J 4 r d 3 t S g q E T v Z F t S H L / 3 P 3 C L R m P Y H n p 7 A 3 T C / U 7 k W F G k y 2 4 S g = = < / D a t a M a s h u p > 
</file>

<file path=customXml/item21.xml>��< ? x m l   v e r s i o n = " 1 . 0 "   e n c o d i n g = " U T F - 1 6 " ? > < G e m i n i   x m l n s = " h t t p : / / g e m i n i / p i v o t c u s t o m i z a t i o n / R e l a t i o n s h i p A u t o D e t e c t i o n E n a b l e d " > < 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C l i e n t W i n d o w X M L " > < C u s t o m C o n t e n t > < ! [ C D A T A [ S p a c e V e h i c l e s _ d 1 f d 9 2 f c - 5 7 7 3 - 4 9 5 e - b 0 b 5 - 6 8 3 6 1 2 a 3 4 b d 3 ] ] > < / C u s t o m C o n t e n t > < / G e m i n i > 
</file>

<file path=customXml/item5.xml>��< ? x m l   v e r s i o n = " 1 . 0 "   e n c o d i n g = " U T F - 1 6 " ? > < G e m i n i   x m l n s = " h t t p : / / g e m i n i / p i v o t c u s t o m i z a t i o n / T a b l e X M L _ S p a c e V e h i c l e s _ d 1 f d 9 2 f c - 5 7 7 3 - 4 9 5 e - b 0 b 5 - 6 8 3 6 1 2 a 3 4 b d 3 " > < C u s t o m C o n t e n t > < ! [ C D A T A [ < T a b l e W i d g e t G r i d S e r i a l i z a t i o n   x m l n s : x s d = " h t t p : / / w w w . w 3 . o r g / 2 0 0 1 / X M L S c h e m a "   x m l n s : x s i = " h t t p : / / w w w . w 3 . o r g / 2 0 0 1 / X M L S c h e m a - i n s t a n c e " > < C o l u m n S u g g e s t e d T y p e   / > < C o l u m n F o r m a t   / > < C o l u m n A c c u r a c y   / > < C o l u m n C u r r e n c y S y m b o l   / > < C o l u m n P o s i t i v e P a t t e r n   / > < C o l u m n N e g a t i v e P a t t e r n   / > < C o l u m n W i d t h s > < i t e m > < k e y > < s t r i n g > R o c k e t < / s t r i n g > < / k e y > < v a l u e > < i n t > 9 4 < / i n t > < / v a l u e > < / i t e m > < i t e m > < k e y > < s t r i n g > A c t i v e < / s t r i n g > < / k e y > < v a l u e > < i n t > 9 1 < / i n t > < / v a l u e > < / i t e m > < i t e m > < k e y > < s t r i n g > C o u n t r y < / s t r i n g > < / k e y > < v a l u e > < i n t > 1 0 5 < / i n t > < / v a l u e > < / i t e m > < i t e m > < k e y > < s t r i n g > L E O   P a y l o a d < / s t r i n g > < / k e y > < v a l u e > < i n t > 1 3 8 < / i n t > < / v a l u e > < / i t e m > < i t e m > < k e y > < s t r i n g > G T O   p a y l o a d < / s t r i n g > < / k e y > < v a l u e > < i n t > 1 4 1 < / i n t > < / v a l u e > < / i t e m > < i t e m > < k e y > < s t r i n g > T L I / M a r s   p a y l o a d < / s t r i n g > < / k e y > < v a l u e > < i n t > 1 7 8 < / i n t > < / v a l u e > < / i t e m > < i t e m > < k e y > < s t r i n g > L i f t o f f   H e i g h t < / s t r i n g > < / k e y > < v a l u e > < i n t > 1 4 2 < / i n t > < / v a l u e > < / i t e m > < i t e m > < k e y > < s t r i n g > L i f t o f f   M a s s < / s t r i n g > < / k e y > < v a l u e > < i n t > 1 3 3 < / i n t > < / v a l u e > < / i t e m > < i t e m > < k e y > < s t r i n g > S u c c e s s f u l   f l i g h t s < / s t r i n g > < / k e y > < v a l u e > < i n t > 1 7 4 < / i n t > < / v a l u e > < / i t e m > < i t e m > < k e y > < s t r i n g > T o t a l   f l i g h t s < / s t r i n g > < / k e y > < v a l u e > < i n t > 1 3 0 < / i n t > < / v a l u e > < / i t e m > < i t e m > < k e y > < s t r i n g > F i r s t   l a u n c h < / s t r i n g > < / k e y > < v a l u e > < i n t > 1 3 2 < / i n t > < / v a l u e > < / i t e m > < i t e m > < k e y > < s t r i n g > L a s t   l a u n c h < / s t r i n g > < / k e y > < v a l u e > < i n t > 1 2 9 < / i n t > < / v a l u e > < / i t e m > < i t e m > < k e y > < s t r i n g > C l a s s < / s t r i n g > < / k e y > < v a l u e > < i n t > 8 2 < / i n t > < / v a l u e > < / i t e m > < i t e m > < k e y > < s t r i n g > C a r r i e d   C r e w s < / s t r i n g > < / k e y > < v a l u e > < i n t > 1 5 1 < / i n t > < / v a l u e > < / i t e m > < i t e m > < k e y > < s t r i n g > C a l c u l a t e d   C o l u m n   1 < / s t r i n g > < / k e y > < v a l u e > < i n t > 1 9 9 < / i n t > < / v a l u e > < / i t e m > < / C o l u m n W i d t h s > < C o l u m n D i s p l a y I n d e x > < i t e m > < k e y > < s t r i n g > R o c k e t < / s t r i n g > < / k e y > < v a l u e > < i n t > 0 < / i n t > < / v a l u e > < / i t e m > < i t e m > < k e y > < s t r i n g > A c t i v e < / s t r i n g > < / k e y > < v a l u e > < i n t > 1 < / i n t > < / v a l u e > < / i t e m > < i t e m > < k e y > < s t r i n g > C o u n t r y < / s t r i n g > < / k e y > < v a l u e > < i n t > 2 < / i n t > < / v a l u e > < / i t e m > < i t e m > < k e y > < s t r i n g > L E O   P a y l o a d < / s t r i n g > < / k e y > < v a l u e > < i n t > 3 < / i n t > < / v a l u e > < / i t e m > < i t e m > < k e y > < s t r i n g > G T O   p a y l o a d < / s t r i n g > < / k e y > < v a l u e > < i n t > 4 < / i n t > < / v a l u e > < / i t e m > < i t e m > < k e y > < s t r i n g > T L I / M a r s   p a y l o a d < / s t r i n g > < / k e y > < v a l u e > < i n t > 5 < / i n t > < / v a l u e > < / i t e m > < i t e m > < k e y > < s t r i n g > L i f t o f f   H e i g h t < / s t r i n g > < / k e y > < v a l u e > < i n t > 6 < / i n t > < / v a l u e > < / i t e m > < i t e m > < k e y > < s t r i n g > L i f t o f f   M a s s < / s t r i n g > < / k e y > < v a l u e > < i n t > 7 < / i n t > < / v a l u e > < / i t e m > < i t e m > < k e y > < s t r i n g > S u c c e s s f u l   f l i g h t s < / s t r i n g > < / k e y > < v a l u e > < i n t > 8 < / i n t > < / v a l u e > < / i t e m > < i t e m > < k e y > < s t r i n g > T o t a l   f l i g h t s < / s t r i n g > < / k e y > < v a l u e > < i n t > 9 < / i n t > < / v a l u e > < / i t e m > < i t e m > < k e y > < s t r i n g > F i r s t   l a u n c h < / s t r i n g > < / k e y > < v a l u e > < i n t > 1 0 < / i n t > < / v a l u e > < / i t e m > < i t e m > < k e y > < s t r i n g > L a s t   l a u n c h < / s t r i n g > < / k e y > < v a l u e > < i n t > 1 1 < / i n t > < / v a l u e > < / i t e m > < i t e m > < k e y > < s t r i n g > C l a s s < / s t r i n g > < / k e y > < v a l u e > < i n t > 1 2 < / i n t > < / v a l u e > < / i t e m > < i t e m > < k e y > < s t r i n g > C a r r i e d   C r e w s < / s t r i n g > < / k e y > < v a l u e > < i n t > 1 3 < / i n t > < / v a l u e > < / i t e m > < i t e m > < k e y > < s t r i n g > C a l c u l a t e d   C o l u m n   1 < / s t r i n g > < / k e y > < v a l u e > < i n t > 1 4 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 S p a c e V e h i c l e s 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 S p a c e V e h i c l e s 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 C o l u m n s \ R o c k e t < / K e y > < / a : K e y > < a : V a l u e   i : t y p e = " T a b l e W i d g e t B a s e V i e w S t a t e " / > < / a : K e y V a l u e O f D i a g r a m O b j e c t K e y a n y T y p e z b w N T n L X > < a : K e y V a l u e O f D i a g r a m O b j e c t K e y a n y T y p e z b w N T n L X > < a : K e y > < K e y > C o l u m n s \ A c t i v e 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 C o l u m n s \ L E O   P a y l o a d < / K e y > < / a : K e y > < a : V a l u e   i : t y p e = " T a b l e W i d g e t B a s e V i e w S t a t e " / > < / a : K e y V a l u e O f D i a g r a m O b j e c t K e y a n y T y p e z b w N T n L X > < a : K e y V a l u e O f D i a g r a m O b j e c t K e y a n y T y p e z b w N T n L X > < a : K e y > < K e y > C o l u m n s \ G T O   p a y l o a d < / K e y > < / a : K e y > < a : V a l u e   i : t y p e = " T a b l e W i d g e t B a s e V i e w S t a t e " / > < / a : K e y V a l u e O f D i a g r a m O b j e c t K e y a n y T y p e z b w N T n L X > < a : K e y V a l u e O f D i a g r a m O b j e c t K e y a n y T y p e z b w N T n L X > < a : K e y > < K e y > C o l u m n s \ T L I / M a r s   p a y l o a d < / K e y > < / a : K e y > < a : V a l u e   i : t y p e = " T a b l e W i d g e t B a s e V i e w S t a t e " / > < / a : K e y V a l u e O f D i a g r a m O b j e c t K e y a n y T y p e z b w N T n L X > < a : K e y V a l u e O f D i a g r a m O b j e c t K e y a n y T y p e z b w N T n L X > < a : K e y > < K e y > C o l u m n s \ L i f t o f f   H e i g h t < / K e y > < / a : K e y > < a : V a l u e   i : t y p e = " T a b l e W i d g e t B a s e V i e w S t a t e " / > < / a : K e y V a l u e O f D i a g r a m O b j e c t K e y a n y T y p e z b w N T n L X > < a : K e y V a l u e O f D i a g r a m O b j e c t K e y a n y T y p e z b w N T n L X > < a : K e y > < K e y > C o l u m n s \ L i f t o f f   M a s s < / K e y > < / a : K e y > < a : V a l u e   i : t y p e = " T a b l e W i d g e t B a s e V i e w S t a t e " / > < / a : K e y V a l u e O f D i a g r a m O b j e c t K e y a n y T y p e z b w N T n L X > < a : K e y V a l u e O f D i a g r a m O b j e c t K e y a n y T y p e z b w N T n L X > < a : K e y > < K e y > C o l u m n s \ S u c c e s s f u l   f l i g h t s < / K e y > < / a : K e y > < a : V a l u e   i : t y p e = " T a b l e W i d g e t B a s e V i e w S t a t e " / > < / a : K e y V a l u e O f D i a g r a m O b j e c t K e y a n y T y p e z b w N T n L X > < a : K e y V a l u e O f D i a g r a m O b j e c t K e y a n y T y p e z b w N T n L X > < a : K e y > < K e y > C o l u m n s \ T o t a l   f l i g h t s < / K e y > < / a : K e y > < a : V a l u e   i : t y p e = " T a b l e W i d g e t B a s e V i e w S t a t e " / > < / a : K e y V a l u e O f D i a g r a m O b j e c t K e y a n y T y p e z b w N T n L X > < a : K e y V a l u e O f D i a g r a m O b j e c t K e y a n y T y p e z b w N T n L X > < a : K e y > < K e y > C o l u m n s \ F i r s t   l a u n c h < / K e y > < / a : K e y > < a : V a l u e   i : t y p e = " T a b l e W i d g e t B a s e V i e w S t a t e " / > < / a : K e y V a l u e O f D i a g r a m O b j e c t K e y a n y T y p e z b w N T n L X > < a : K e y V a l u e O f D i a g r a m O b j e c t K e y a n y T y p e z b w N T n L X > < a : K e y > < K e y > C o l u m n s \ L a s t   l a u n c h < / 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 C o l u m n s \ C a r r i e d   C r e w s < / 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 D i s t i n a t i o n   i n d e x < / 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 D i s t i n a t i o n   i n d e x < / 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 C o l u m n s \ D e s t i n a t i o n < / 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 S p a c e T r a v e l e r s 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 S p a c e T r a v e l e r s 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 C o l u m n s \ B i r t h d a y 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 C r e w e d M i s s i o n s 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 C r e w e d M i s s i o n s 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 C o l u m n s \ S p a c e c r a f t < / K e y > < / a : K e y > < a : V a l u e   i : t y p e = " T a b l e W i d g e t B a s e V i e w S t a t e " / > < / a : K e y V a l u e O f D i a g r a m O b j e c t K e y a n y T y p e z b w N T n L X > < a : K e y V a l u e O f D i a g r a m O b j e c t K e y a n y T y p e z b w N T n L X > < a : K e y > < K e y > C o l u m n s \ V e h i c l e < / K e y > < / a : K e y > < a : V a l u e   i : t y p e = " T a b l e W i d g e t B a s e V i e w S t a t e " / > < / a : K e y V a l u e O f D i a g r a m O b j e c t K e y a n y T y p e z b w N T n L X > < a : K e y V a l u e O f D i a g r a m O b j e c t K e y a n y T y p e z b w N T n L X > < a : K e y > < K e y > C o l u m n s \ L a u n c h < / K e y > < / a : K e y > < a : V a l u e   i : t y p e = " T a b l e W i d g e t B a s e V i e w S t a t e " / > < / a : K e y V a l u e O f D i a g r a m O b j e c t K e y a n y T y p e z b w N T n L X > < a : K e y V a l u e O f D i a g r a m O b j e c t K e y a n y T y p e z b w N T n L X > < a : K e y > < K e y > C o l u m n s \ R e t u r n < / K e y > < / a : K e y > < a : V a l u e   i : t y p e = " T a b l e W i d g e t B a s e V i e w S t a t e " / > < / a : K e y V a l u e O f D i a g r a m O b j e c t K e y a n y T y p e z b w N T n L X > < a : K e y V a l u e O f D i a g r a m O b j e c t K e y a n y T y p e z b w N T n L X > < a : K e y > < K e y > C o l u m n s \ M i s s i o n   N u m b e r < / 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 C o l u m n s \ E a r t h   O r b i t < / K e y > < / a : K e y > < a : V a l u e   i : t y p e = " T a b l e W i d g e t B a s e V i e w S t a t e " / > < / a : K e y V a l u e O f D i a g r a m O b j e c t K e y a n y T y p e z b w N T n L X > < a : K e y V a l u e O f D i a g r a m O b j e c t K e y a n y T y p e z b w N T n L X > < a : K e y > < K e y > C o l u m n s \ L u n a r   O r b i t < / K e y > < / a : K e y > < a : V a l u e   i : t y p e = " T a b l e W i d g e t B a s e V i e w S t a t e " / > < / a : K e y V a l u e O f D i a g r a m O b j e c t K e y a n y T y p e z b w N T n L X > < a : K e y V a l u e O f D i a g r a m O b j e c t K e y a n y T y p e z b w N T n L X > < a : K e y > < K e y > C o l u m n s \ S t a t i o n   V i s i t e d < / K e y > < / a : K e y > < a : V a l u e   i : t y p e = " T a b l e W i d g e t B a s e V i e w S t a t e " / > < / a : K e y V a l u e O f D i a g r a m O b j e c t K e y a n y T y p e z b w N T n L X > < a : K e y V a l u e O f D i a g r a m O b j e c t K e y a n y T y p e z b w N T n L X > < a : K e y > < K e y > C o l u m n s \ D e s t i n a t i o n 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 M i s s i o n s 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 M i s s i o n s 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 C o l u m n s \ C r e w   N a m e < / K e y > < / a : K e y > < a : V a l u e   i : t y p e = " T a b l e W i d g e t B a s e V i e w S t a t e " / > < / a : K e y V a l u e O f D i a g r a m O b j e c t K e y a n y T y p e z b w N T n L X > < a : K e y V a l u e O f D i a g r a m O b j e c t K e y a n y T y p e z b w N T n L X > < a : K e y > < K e y > C o l u m n s \ S p a c e c r a f t   ( L a u n c h ) < / K e y > < / a : K e y > < a : V a l u e   i : t y p e = " T a b l e W i d g e t B a s e V i e w S t a t e " / > < / a : K e y V a l u e O f D i a g r a m O b j e c t K e y a n y T y p e z b w N T n L X > < a : K e y V a l u e O f D i a g r a m O b j e c t K e y a n y T y p e z b w N T n L X > < a : K e y > < K e y > C o l u m n s \ S p a c e c r a f t   ( R e t u r n ) < / K e y > < / a : K e y > < a : V a l u e   i : t y p e = " T a b l e W i d g e t B a s e V i e w S t a t e " / > < / a : K e y V a l u e O f D i a g r a m O b j e c t K e y a n y T y p e z b w N T n L X > < a : K e y V a l u e O f D i a g r a m O b j e c t K e y a n y T y p e z b w N T n L X > < a : K e y > < K e y > C o l u m n s \ C h a n g e d   c r a f t < / K e y > < / a : K e y > < a : V a l u e   i : t y p e = " T a b l e W i d g e t B a s e V i e w S t a t e " / > < / a : K e y V a l u e O f D i a g r a m O b j e c t K e y a n y T y p e z b w N T n L X > < a : K e y V a l u e O f D i a g r a m O b j e c t K e y a n y T y p e z b w N T n L X > < a : K e y > < K e y > C o l u m n s \ D u r a t i o n   ( d a y s ) < / K e y > < / a : K e y > < a : V a l u e   i : t y p e = " T a b l e W i d g e t B a s e V i e w S t a t e " / > < / a : K e y V a l u e O f D i a g r a m O b j e c t K e y a n y T y p e z b w N T n L X > < a : K e y V a l u e O f D i a g r a m O b j e c t K e y a n y T y p e z b w N T n L X > < a : K e y > < K e y > C o l u m n s \ L a u n c h   d a t e < / K e y > < / a : K e y > < a : V a l u e   i : t y p e = " T a b l e W i d g e t B a s e V i e w S t a t e " / > < / a : K e y V a l u e O f D i a g r a m O b j e c t K e y a n y T y p e z b w N T n L X > < a : K e y V a l u e O f D i a g r a m O b j e c t K e y a n y T y p e z b w N T n L X > < a : K e y > < K e y > C o l u m n s \ R e t u r n   d a t e < / K e y > < / a : K e y > < a : V a l u e   i : t y p e = " T a b l e W i d g e t B a s e V i e w S t a t e " / > < / a : K e y V a l u e O f D i a g r a m O b j e c t K e y a n y T y p e z b w N T n L X > < a : K e y V a l u e O f D i a g r a m O b j e c t K e y a n y T y p e z b w N T n L X > < a : K e y > < K e y > C o l u m n s \ D e s t i n a t i o n < / K e y > < / a : K e y > < a : V a l u e   i : t y p e = " T a b l e W i d g e t B a s e V i e w S t a t e " / > < / a : K e y V a l u e O f D i a g r a m O b j e c t K e y a n y T y p e z b w N T n L X > < a : K e y V a l u e O f D i a g r a m O b j e c t K e y a n y T y p e z b w N T n L X > < a : K e y > < K e y > C o l u m n s \ S p a c e   S t a t i o n < / K e y > < / a : K e y > < a : V a l u e   i : t y p e = " T a b l e W i d g e t B a s e V i e w S t a t e " / > < / a : K e y V a l u e O f D i a g r a m O b j e c t K e y a n y T y p e z b w N T n L X > < a : K e y V a l u e O f D i a g r a m O b j e c t K e y a n y T y p e z b w N T n L X > < a : K e y > < K e y > C o l u m n s \ M i s s i o n   R e s u l t < / K e y > < / a : K e y > < a : V a l u e   i : t y p e = " T a b l e W i d g e t B a s e V i e w S t a t e " / > < / a : K e y V a l u e O f D i a g r a m O b j e c t K e y a n y T y p e z b w N T n L X > < a : K e y V a l u e O f D i a g r a m O b j e c t K e y a n y T y p e z b w N T n L X > < a : K e y > < K e y > C o l u m n s \ L a u n c h   d a t e   ( Y e a r ) < / K e y > < / a : K e y > < a : V a l u e   i : t y p e = " T a b l e W i d g e t B a s e V i e w S t a t e " / > < / a : K e y V a l u e O f D i a g r a m O b j e c t K e y a n y T y p e z b w N T n L X > < a : K e y V a l u e O f D i a g r a m O b j e c t K e y a n y T y p e z b w N T n L X > < a : K e y > < K e y > C o l u m n s \ L a u n c h   d a t e   ( Q u a r t e r ) < / K e y > < / a : K e y > < a : V a l u e   i : t y p e = " T a b l e W i d g e t B a s e V i e w S t a t e " / > < / a : K e y V a l u e O f D i a g r a m O b j e c t K e y a n y T y p e z b w N T n L X > < a : K e y V a l u e O f D i a g r a m O b j e c t K e y a n y T y p e z b w N T n L X > < a : K e y > < K e y > C o l u m n s \ L a u n c h   d a t e   ( M o n t h   I n d e x ) < / K e y > < / a : K e y > < a : V a l u e   i : t y p e = " T a b l e W i d g e t B a s e V i e w S t a t e " / > < / a : K e y V a l u e O f D i a g r a m O b j e c t K e y a n y T y p e z b w N T n L X > < a : K e y V a l u e O f D i a g r a m O b j e c t K e y a n y T y p e z b w N T n L X > < a : K e y > < K e y > C o l u m n s \ L a u n c h 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 S p a c e V e h i c l e s _ d 1 f d 9 2 f c - 5 7 7 3 - 4 9 5 e - b 0 b 5 - 6 8 3 6 1 2 a 3 4 b d 3 < / K e y > < V a l u e   x m l n s : a = " h t t p : / / s c h e m a s . d a t a c o n t r a c t . o r g / 2 0 0 4 / 0 7 / M i c r o s o f t . A n a l y s i s S e r v i c e s . C o m m o n " > < a : H a s F o c u s > t r u e < / a : H a s F o c u s > < a : S i z e A t D p i 9 6 > 1 3 0 < / a : S i z e A t D p i 9 6 > < a : V i s i b l e > t r u e < / a : V i s i b l e > < / V a l u e > < / K e y V a l u e O f s t r i n g S a n d b o x E d i t o r . M e a s u r e G r i d S t a t e S c d E 3 5 R y > < K e y V a l u e O f s t r i n g S a n d b o x E d i t o r . M e a s u r e G r i d S t a t e S c d E 3 5 R y > < K e y > S p a c e T r a v e l e r s _ b 3 6 9 d 3 6 f - 8 5 a 0 - 4 d f b - b 7 2 f - 9 a f 9 c 8 c 3 e 4 8 d < / K e y > < V a l u e   x m l n s : a = " h t t p : / / s c h e m a s . d a t a c o n t r a c t . o r g / 2 0 0 4 / 0 7 / M i c r o s o f t . A n a l y s i s S e r v i c e s . C o m m o n " > < a : H a s F o c u s > t r u e < / a : H a s F o c u s > < a : S i z e A t D p i 9 6 > 1 2 6 < / a : S i z e A t D p i 9 6 > < a : V i s i b l e > t r u e < / a : V i s i b l e > < / V a l u e > < / K e y V a l u e O f s t r i n g S a n d b o x E d i t o r . M e a s u r e G r i d S t a t e S c d E 3 5 R y > < K e y V a l u e O f s t r i n g S a n d b o x E d i t o r . M e a s u r e G r i d S t a t e S c d E 3 5 R y > < K e y > C r e w e d M i s s i o n s _ 8 7 a 3 c a 5 9 - f 3 1 4 - 4 c 6 4 - a d 2 5 - 7 d 7 6 e 2 1 9 e f 8 7 < / K e y > < V a l u e   x m l n s : a = " h t t p : / / s c h e m a s . d a t a c o n t r a c t . o r g / 2 0 0 4 / 0 7 / M i c r o s o f t . A n a l y s i s S e r v i c e s . C o m m o n " > < a : H a s F o c u s > t r u e < / a : H a s F o c u s > < a : S i z e A t D p i 9 6 > 1 2 4 < / a : S i z e A t D p i 9 6 > < a : V i s i b l e > t r u e < / a : V i s i b l e > < / V a l u e > < / K e y V a l u e O f s t r i n g S a n d b o x E d i t o r . M e a s u r e G r i d S t a t e S c d E 3 5 R y > < K e y V a l u e O f s t r i n g S a n d b o x E d i t o r . M e a s u r e G r i d S t a t e S c d E 3 5 R y > < K e y > M i s s i o n s _ 6 b 6 4 7 f 5 4 - f 6 f 4 - 4 b 7 8 - b e 1 f - 0 8 f 7 3 c 6 0 2 6 5 d < / K e y > < V a l u e   x m l n s : a = " h t t p : / / s c h e m a s . d a t a c o n t r a c t . o r g / 2 0 0 4 / 0 7 / M i c r o s o f t . A n a l y s i s S e r v i c e s . C o m m o n " > < a : H a s F o c u s > t r u e < / a : H a s F o c u s > < a : S i z e A t D p i 9 6 > 1 2 5 < / a : S i z e A t D p i 9 6 > < a : V i s i b l e > t r u e < / a : V i s i b l e > < / V a l u e > < / K e y V a l u e O f s t r i n g S a n d b o x E d i t o r . M e a s u r e G r i d S t a t e S c d E 3 5 R y > < K e y V a l u e O f s t r i n g S a n d b o x E d i t o r . M e a s u r e G r i d S t a t e S c d E 3 5 R y > < K e y > D i s t i n a t i o n   i n d e x _ a 9 a 0 9 f 3 3 - 1 8 c f - 4 b 7 f - b e 0 0 - 9 e d 1 1 b b f a e 3 f < / 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8.xml>��< ? x m l   v e r s i o n = " 1 . 0 "   e n c o d i n g = " U T F - 1 6 " ? > < G e m i n i   x m l n s = " h t t p : / / g e m i n i / p i v o t c u s t o m i z a t i o n / T a b l e X M L _ S p a c e T r a v e l e r s _ b 3 6 9 d 3 6 f - 8 5 a 0 - 4 d f b - b 7 2 f - 9 a f 9 c 8 c 3 e 4 8 d " > < 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 1 7 0 < / i n t > < / v a l u e > < / i t e m > < i t e m > < k e y > < s t r i n g > G e n d e r < / s t r i n g > < / k e y > < v a l u e > < i n t > 1 0 0 < / i n t > < / v a l u e > < / i t e m > < i t e m > < k e y > < s t r i n g > C o u n t r y < / s t r i n g > < / k e y > < v a l u e > < i n t > 1 1 3 < / i n t > < / v a l u e > < / i t e m > < i t e m > < k e y > < s t r i n g > C o n t i n e n t < / s t r i n g > < / k e y > < v a l u e > < i n t > 1 2 3 < / i n t > < / v a l u e > < / i t e m > < i t e m > < k e y > < s t r i n g > B i r t h d a y < / s t r i n g > < / k e y > < v a l u e > < i n t > 1 7 7 < / i n t > < / v a l u e > < / i t e m > < / C o l u m n W i d t h s > < C o l u m n D i s p l a y I n d e x > < i t e m > < k e y > < s t r i n g > N a m e < / s t r i n g > < / k e y > < v a l u e > < i n t > 0 < / i n t > < / v a l u e > < / i t e m > < i t e m > < k e y > < s t r i n g > G e n d e r < / s t r i n g > < / k e y > < v a l u e > < i n t > 1 < / i n t > < / v a l u e > < / i t e m > < i t e m > < k e y > < s t r i n g > C o u n t r y < / s t r i n g > < / k e y > < v a l u e > < i n t > 2 < / i n t > < / v a l u e > < / i t e m > < i t e m > < k e y > < s t r i n g > C o n t i n e n t < / s t r i n g > < / k e y > < v a l u e > < i n t > 3 < / i n t > < / v a l u e > < / i t e m > < i t e m > < k e y > < s t r i n g > B i r t h d a y < / 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B77BB129-39FA-4C79-8B69-1DE25E040902}">
  <ds:schemaRefs/>
</ds:datastoreItem>
</file>

<file path=customXml/itemProps10.xml><?xml version="1.0" encoding="utf-8"?>
<ds:datastoreItem xmlns:ds="http://schemas.openxmlformats.org/officeDocument/2006/customXml" ds:itemID="{33BBC289-99AD-48D1-AB3E-ABE0D0848EEF}">
  <ds:schemaRefs/>
</ds:datastoreItem>
</file>

<file path=customXml/itemProps11.xml><?xml version="1.0" encoding="utf-8"?>
<ds:datastoreItem xmlns:ds="http://schemas.openxmlformats.org/officeDocument/2006/customXml" ds:itemID="{9C0AC178-B2DE-4411-BB29-B67129830BED}">
  <ds:schemaRefs/>
</ds:datastoreItem>
</file>

<file path=customXml/itemProps12.xml><?xml version="1.0" encoding="utf-8"?>
<ds:datastoreItem xmlns:ds="http://schemas.openxmlformats.org/officeDocument/2006/customXml" ds:itemID="{F5C9350D-B2A4-4B0A-8A22-C0120E462F3F}">
  <ds:schemaRefs/>
</ds:datastoreItem>
</file>

<file path=customXml/itemProps13.xml><?xml version="1.0" encoding="utf-8"?>
<ds:datastoreItem xmlns:ds="http://schemas.openxmlformats.org/officeDocument/2006/customXml" ds:itemID="{F4B043A2-9FE8-4B58-BDDE-3A453297BDBB}">
  <ds:schemaRefs/>
</ds:datastoreItem>
</file>

<file path=customXml/itemProps14.xml><?xml version="1.0" encoding="utf-8"?>
<ds:datastoreItem xmlns:ds="http://schemas.openxmlformats.org/officeDocument/2006/customXml" ds:itemID="{1596FD3E-67CB-4FE9-B391-FC812CBC49DE}">
  <ds:schemaRefs/>
</ds:datastoreItem>
</file>

<file path=customXml/itemProps15.xml><?xml version="1.0" encoding="utf-8"?>
<ds:datastoreItem xmlns:ds="http://schemas.openxmlformats.org/officeDocument/2006/customXml" ds:itemID="{535D8F52-4849-434C-AE12-649D97FB2884}">
  <ds:schemaRefs/>
</ds:datastoreItem>
</file>

<file path=customXml/itemProps16.xml><?xml version="1.0" encoding="utf-8"?>
<ds:datastoreItem xmlns:ds="http://schemas.openxmlformats.org/officeDocument/2006/customXml" ds:itemID="{DDACCAC9-B857-486A-98A8-C1179C4B48C0}">
  <ds:schemaRefs/>
</ds:datastoreItem>
</file>

<file path=customXml/itemProps17.xml><?xml version="1.0" encoding="utf-8"?>
<ds:datastoreItem xmlns:ds="http://schemas.openxmlformats.org/officeDocument/2006/customXml" ds:itemID="{34BBBEC8-42A9-4331-9275-63A96AD3F2C0}">
  <ds:schemaRefs/>
</ds:datastoreItem>
</file>

<file path=customXml/itemProps18.xml><?xml version="1.0" encoding="utf-8"?>
<ds:datastoreItem xmlns:ds="http://schemas.openxmlformats.org/officeDocument/2006/customXml" ds:itemID="{13CEDD8D-0CF5-4B51-94A7-30266E12F225}">
  <ds:schemaRefs/>
</ds:datastoreItem>
</file>

<file path=customXml/itemProps19.xml><?xml version="1.0" encoding="utf-8"?>
<ds:datastoreItem xmlns:ds="http://schemas.openxmlformats.org/officeDocument/2006/customXml" ds:itemID="{FDA0C806-3C57-47FA-89C7-D9691DDDA1B1}">
  <ds:schemaRefs/>
</ds:datastoreItem>
</file>

<file path=customXml/itemProps2.xml><?xml version="1.0" encoding="utf-8"?>
<ds:datastoreItem xmlns:ds="http://schemas.openxmlformats.org/officeDocument/2006/customXml" ds:itemID="{87C55130-05CA-4290-8E0B-07AE7144B63B}">
  <ds:schemaRefs/>
</ds:datastoreItem>
</file>

<file path=customXml/itemProps20.xml><?xml version="1.0" encoding="utf-8"?>
<ds:datastoreItem xmlns:ds="http://schemas.openxmlformats.org/officeDocument/2006/customXml" ds:itemID="{35254BAA-9D91-4161-985D-C77D3DC89BBB}">
  <ds:schemaRefs>
    <ds:schemaRef ds:uri="http://schemas.microsoft.com/DataMashup"/>
  </ds:schemaRefs>
</ds:datastoreItem>
</file>

<file path=customXml/itemProps21.xml><?xml version="1.0" encoding="utf-8"?>
<ds:datastoreItem xmlns:ds="http://schemas.openxmlformats.org/officeDocument/2006/customXml" ds:itemID="{CC6A89ED-B783-421C-8E72-890DA017B0BA}">
  <ds:schemaRefs/>
</ds:datastoreItem>
</file>

<file path=customXml/itemProps3.xml><?xml version="1.0" encoding="utf-8"?>
<ds:datastoreItem xmlns:ds="http://schemas.openxmlformats.org/officeDocument/2006/customXml" ds:itemID="{DEA88901-F33D-4066-9C8F-AE12FB9267CF}">
  <ds:schemaRefs/>
</ds:datastoreItem>
</file>

<file path=customXml/itemProps4.xml><?xml version="1.0" encoding="utf-8"?>
<ds:datastoreItem xmlns:ds="http://schemas.openxmlformats.org/officeDocument/2006/customXml" ds:itemID="{BC49F0D3-E464-43B4-B707-5085BC3B0066}">
  <ds:schemaRefs/>
</ds:datastoreItem>
</file>

<file path=customXml/itemProps5.xml><?xml version="1.0" encoding="utf-8"?>
<ds:datastoreItem xmlns:ds="http://schemas.openxmlformats.org/officeDocument/2006/customXml" ds:itemID="{491D8BA0-8A9D-4F42-878E-376C4B7CC481}">
  <ds:schemaRefs/>
</ds:datastoreItem>
</file>

<file path=customXml/itemProps6.xml><?xml version="1.0" encoding="utf-8"?>
<ds:datastoreItem xmlns:ds="http://schemas.openxmlformats.org/officeDocument/2006/customXml" ds:itemID="{F383C53F-12BA-4926-A5DB-FFEE9446CBCC}">
  <ds:schemaRefs/>
</ds:datastoreItem>
</file>

<file path=customXml/itemProps7.xml><?xml version="1.0" encoding="utf-8"?>
<ds:datastoreItem xmlns:ds="http://schemas.openxmlformats.org/officeDocument/2006/customXml" ds:itemID="{07CD2EF4-FEA3-4B15-992D-EB11E27FDB8F}">
  <ds:schemaRefs/>
</ds:datastoreItem>
</file>

<file path=customXml/itemProps8.xml><?xml version="1.0" encoding="utf-8"?>
<ds:datastoreItem xmlns:ds="http://schemas.openxmlformats.org/officeDocument/2006/customXml" ds:itemID="{2339CFBC-AC51-41BA-849A-188786D8CDC0}">
  <ds:schemaRefs/>
</ds:datastoreItem>
</file>

<file path=customXml/itemProps9.xml><?xml version="1.0" encoding="utf-8"?>
<ds:datastoreItem xmlns:ds="http://schemas.openxmlformats.org/officeDocument/2006/customXml" ds:itemID="{0E08CC62-71B3-4BBB-B5DF-7F8BD3E05A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Calculation Sheet</vt:lpstr>
      <vt:lpstr>Dashboard</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bone</dc:creator>
  <cp:lastModifiedBy>Pavan bone</cp:lastModifiedBy>
  <dcterms:created xsi:type="dcterms:W3CDTF">2022-05-18T11:15:06Z</dcterms:created>
  <dcterms:modified xsi:type="dcterms:W3CDTF">2023-03-09T10:43:56Z</dcterms:modified>
</cp:coreProperties>
</file>