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IntelliJ Zadania i inne\"/>
    </mc:Choice>
  </mc:AlternateContent>
  <xr:revisionPtr revIDLastSave="0" documentId="13_ncr:1_{176239AD-F301-4360-88C0-C3E4A0F41EBA}" xr6:coauthVersionLast="45" xr6:coauthVersionMax="45" xr10:uidLastSave="{00000000-0000-0000-0000-000000000000}"/>
  <bookViews>
    <workbookView xWindow="-2205" yWindow="2040" windowWidth="26760" windowHeight="13500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2" l="1"/>
  <c r="C6" i="2" s="1"/>
  <c r="C48" i="1"/>
  <c r="D48" i="1"/>
  <c r="C47" i="1"/>
  <c r="D47" i="1"/>
  <c r="C46" i="1"/>
  <c r="D46" i="1"/>
  <c r="D45" i="1"/>
  <c r="C45" i="1"/>
  <c r="B48" i="1"/>
  <c r="B47" i="1"/>
  <c r="B46" i="1"/>
  <c r="S41" i="1"/>
  <c r="T41" i="1" s="1"/>
  <c r="S40" i="1"/>
  <c r="T40" i="1" s="1"/>
  <c r="U40" i="1" s="1"/>
  <c r="W40" i="1" s="1"/>
  <c r="M41" i="1"/>
  <c r="N41" i="1" s="1"/>
  <c r="M40" i="1"/>
  <c r="N40" i="1" s="1"/>
  <c r="O40" i="1" s="1"/>
  <c r="Q40" i="1" s="1"/>
  <c r="G41" i="1"/>
  <c r="G40" i="1"/>
  <c r="H41" i="1"/>
  <c r="H40" i="1"/>
  <c r="I40" i="1" s="1"/>
  <c r="K40" i="1" s="1"/>
  <c r="E40" i="1"/>
  <c r="E34" i="1"/>
  <c r="B40" i="1"/>
  <c r="C40" i="1" s="1"/>
  <c r="B41" i="1"/>
  <c r="E31" i="1"/>
  <c r="B34" i="1"/>
  <c r="C34" i="1" s="1"/>
  <c r="B35" i="1"/>
  <c r="C31" i="1"/>
  <c r="B31" i="1"/>
  <c r="B32" i="1"/>
  <c r="B28" i="1"/>
  <c r="A31" i="1"/>
  <c r="B9" i="1"/>
  <c r="H34" i="3"/>
  <c r="I34" i="3"/>
  <c r="G34" i="3"/>
  <c r="F34" i="3"/>
  <c r="E34" i="3"/>
  <c r="D34" i="3"/>
  <c r="C34" i="3"/>
  <c r="C30" i="3"/>
  <c r="D30" i="3"/>
  <c r="E30" i="3"/>
  <c r="F30" i="3"/>
  <c r="G30" i="3"/>
  <c r="H30" i="3"/>
  <c r="I30" i="3"/>
  <c r="C31" i="3"/>
  <c r="D31" i="3"/>
  <c r="E31" i="3"/>
  <c r="F31" i="3"/>
  <c r="G31" i="3"/>
  <c r="H31" i="3"/>
  <c r="I31" i="3"/>
  <c r="F29" i="3"/>
  <c r="G29" i="3"/>
  <c r="H29" i="3"/>
  <c r="I29" i="3"/>
  <c r="E29" i="3"/>
  <c r="D29" i="3"/>
  <c r="C29" i="3"/>
  <c r="E28" i="3"/>
  <c r="F28" i="3" s="1"/>
  <c r="G28" i="3" s="1"/>
  <c r="H28" i="3" s="1"/>
  <c r="I28" i="3" s="1"/>
  <c r="D28" i="3"/>
  <c r="D20" i="3"/>
  <c r="E20" i="3" s="1"/>
  <c r="F20" i="3" s="1"/>
  <c r="G20" i="3" s="1"/>
  <c r="H20" i="3" s="1"/>
  <c r="I20" i="3" s="1"/>
  <c r="C14" i="3"/>
  <c r="C13" i="3"/>
  <c r="D13" i="3"/>
  <c r="E13" i="3"/>
  <c r="F13" i="3"/>
  <c r="G13" i="3"/>
  <c r="H13" i="3"/>
  <c r="I13" i="3"/>
  <c r="D14" i="3"/>
  <c r="E14" i="3"/>
  <c r="F14" i="3"/>
  <c r="G14" i="3"/>
  <c r="H14" i="3"/>
  <c r="I14" i="3"/>
  <c r="C12" i="3"/>
  <c r="D12" i="3"/>
  <c r="E12" i="3"/>
  <c r="F12" i="3"/>
  <c r="G12" i="3"/>
  <c r="H12" i="3"/>
  <c r="I12" i="3"/>
  <c r="F11" i="3"/>
  <c r="G11" i="3"/>
  <c r="H11" i="3"/>
  <c r="I11" i="3"/>
  <c r="E11" i="3"/>
  <c r="D11" i="3"/>
  <c r="C11" i="3"/>
  <c r="E10" i="3"/>
  <c r="F10" i="3" s="1"/>
  <c r="G10" i="3" s="1"/>
  <c r="H10" i="3" s="1"/>
  <c r="I10" i="3" s="1"/>
  <c r="D10" i="3"/>
  <c r="E6" i="2"/>
  <c r="F6" i="2"/>
  <c r="G6" i="2"/>
  <c r="H6" i="2"/>
  <c r="H5" i="2"/>
  <c r="G5" i="2"/>
  <c r="F5" i="2"/>
  <c r="E5" i="2"/>
  <c r="D5" i="2"/>
  <c r="D2" i="2"/>
  <c r="C5" i="2"/>
  <c r="C2" i="2"/>
  <c r="B2" i="2"/>
  <c r="B5" i="2"/>
  <c r="B26" i="1"/>
  <c r="B27" i="1"/>
  <c r="G4" i="1"/>
  <c r="D5" i="1"/>
  <c r="D6" i="2" l="1"/>
  <c r="B6" i="2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5" i="1"/>
</calcChain>
</file>

<file path=xl/sharedStrings.xml><?xml version="1.0" encoding="utf-8"?>
<sst xmlns="http://schemas.openxmlformats.org/spreadsheetml/2006/main" count="50" uniqueCount="23">
  <si>
    <t>xi+1</t>
  </si>
  <si>
    <t>xi</t>
  </si>
  <si>
    <t>h</t>
  </si>
  <si>
    <t>f(xi+1) = f(1)</t>
  </si>
  <si>
    <t>f(xi) = f(0)</t>
  </si>
  <si>
    <t>f'(xi)</t>
  </si>
  <si>
    <t>Przyblizenia</t>
  </si>
  <si>
    <t>Rząd</t>
  </si>
  <si>
    <t>Przybliżenie</t>
  </si>
  <si>
    <t>xi = pi/4</t>
  </si>
  <si>
    <t>xi+1 = pi/3</t>
  </si>
  <si>
    <t>h = pi/12</t>
  </si>
  <si>
    <t>εt</t>
  </si>
  <si>
    <t>f(x) = x^m</t>
  </si>
  <si>
    <t>m</t>
  </si>
  <si>
    <t>Reszty</t>
  </si>
  <si>
    <t>log_naturalny(Reszty)</t>
  </si>
  <si>
    <t>approximation</t>
  </si>
  <si>
    <t>h = 0,25</t>
  </si>
  <si>
    <t>h = 0,5</t>
  </si>
  <si>
    <r>
      <t>f(x</t>
    </r>
    <r>
      <rPr>
        <sz val="11"/>
        <color theme="1"/>
        <rFont val="Calibri"/>
        <family val="2"/>
        <charset val="238"/>
      </rPr>
      <t>±1)</t>
    </r>
  </si>
  <si>
    <t>log(h)</t>
  </si>
  <si>
    <t>log(εt)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</si>
</sst>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0%"/>
    <numFmt numFmtId="168" formatCode="0.000000%"/>
    <numFmt numFmtId="169" formatCode="0.0000000%"/>
    <numFmt numFmtId="170" formatCode="0.00000000%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170" fontId="0" fillId="0" borderId="0" xfId="1" applyNumberFormat="1" applyFont="1"/>
    <xf numFmtId="0" fontId="3" fillId="0" borderId="1" xfId="0" applyFont="1" applyBorder="1"/>
    <xf numFmtId="169" fontId="0" fillId="0" borderId="1" xfId="1" applyNumberFormat="1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3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8" fontId="0" fillId="0" borderId="1" xfId="1" applyNumberFormat="1" applyFont="1" applyBorder="1" applyAlignment="1">
      <alignment horizontal="center"/>
    </xf>
    <xf numFmtId="170" fontId="0" fillId="0" borderId="1" xfId="1" applyNumberFormat="1" applyFont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f(x)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Arkusz1!$A$9:$A$28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Arkusz1!$B$9:$B$28</c:f>
              <c:numCache>
                <c:formatCode>General</c:formatCode>
                <c:ptCount val="20"/>
                <c:pt idx="0">
                  <c:v>1.16984</c:v>
                </c:pt>
                <c:pt idx="1">
                  <c:v>1.1286399999999999</c:v>
                </c:pt>
                <c:pt idx="2">
                  <c:v>1.07514</c:v>
                </c:pt>
                <c:pt idx="3">
                  <c:v>1.0078399999999998</c:v>
                </c:pt>
                <c:pt idx="4">
                  <c:v>0.92499999999999993</c:v>
                </c:pt>
                <c:pt idx="5">
                  <c:v>0.82463999999999993</c:v>
                </c:pt>
                <c:pt idx="6">
                  <c:v>0.70453999999999994</c:v>
                </c:pt>
                <c:pt idx="7">
                  <c:v>0.56223999999999985</c:v>
                </c:pt>
                <c:pt idx="8">
                  <c:v>0.39503999999999995</c:v>
                </c:pt>
                <c:pt idx="9">
                  <c:v>0.19999999999999996</c:v>
                </c:pt>
                <c:pt idx="10">
                  <c:v>-2.6060000000000416E-2</c:v>
                </c:pt>
                <c:pt idx="11">
                  <c:v>-0.28656000000000015</c:v>
                </c:pt>
                <c:pt idx="12">
                  <c:v>-0.58516000000000012</c:v>
                </c:pt>
                <c:pt idx="13">
                  <c:v>-0.92575999999999969</c:v>
                </c:pt>
                <c:pt idx="14">
                  <c:v>-1.3125000000000002</c:v>
                </c:pt>
                <c:pt idx="15">
                  <c:v>-1.7497600000000009</c:v>
                </c:pt>
                <c:pt idx="16">
                  <c:v>-2.2421599999999993</c:v>
                </c:pt>
                <c:pt idx="17">
                  <c:v>-2.7945600000000006</c:v>
                </c:pt>
                <c:pt idx="18">
                  <c:v>-3.4120599999999994</c:v>
                </c:pt>
                <c:pt idx="19">
                  <c:v>-4.0999999999999996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3-40EF-8C08-B365739F3F59}"/>
            </c:ext>
          </c:extLst>
        </c:ser>
        <c:ser>
          <c:idx val="1"/>
          <c:order val="1"/>
          <c:tx>
            <c:v>Przybl. 0-rzędu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Arkusz1!$A$18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Arkusz1!$C$9</c:f>
              <c:numCache>
                <c:formatCode>General</c:formatCode>
                <c:ptCount val="1"/>
                <c:pt idx="0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3-40EF-8C08-B365739F3F59}"/>
            </c:ext>
          </c:extLst>
        </c:ser>
        <c:ser>
          <c:idx val="2"/>
          <c:order val="2"/>
          <c:tx>
            <c:v>Przybl. 1 rzędu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Arkusz1!$A$18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Arkusz1!$D$9</c:f>
              <c:numCache>
                <c:formatCode>General</c:formatCode>
                <c:ptCount val="1"/>
                <c:pt idx="0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73-40EF-8C08-B365739F3F59}"/>
            </c:ext>
          </c:extLst>
        </c:ser>
        <c:ser>
          <c:idx val="3"/>
          <c:order val="3"/>
          <c:tx>
            <c:v>Przybl. 2 rzędu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Arkusz1!$A$18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Arkusz1!$E$9</c:f>
              <c:numCache>
                <c:formatCode>General</c:formatCode>
                <c:ptCount val="1"/>
                <c:pt idx="0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73-40EF-8C08-B365739F3F59}"/>
            </c:ext>
          </c:extLst>
        </c:ser>
        <c:ser>
          <c:idx val="4"/>
          <c:order val="4"/>
          <c:tx>
            <c:v>Przybl. 3 rzędu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Arkusz1!$A$18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Arkusz1!$F$9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73-40EF-8C08-B365739F3F59}"/>
            </c:ext>
          </c:extLst>
        </c:ser>
        <c:ser>
          <c:idx val="5"/>
          <c:order val="5"/>
          <c:tx>
            <c:v>Przybl. 4 rzędu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Arkusz1!$A$18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Arkusz1!$G$9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73-40EF-8C08-B365739F3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463856"/>
        <c:axId val="498464840"/>
      </c:scatterChart>
      <c:valAx>
        <c:axId val="49846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8464840"/>
        <c:crosses val="autoZero"/>
        <c:crossBetween val="midCat"/>
      </c:valAx>
      <c:valAx>
        <c:axId val="49846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846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log(</a:t>
            </a: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ε</a:t>
            </a:r>
            <a:r>
              <a:rPr lang="pl-PL">
                <a:latin typeface="Calibri" panose="020F0502020204030204" pitchFamily="34" charset="0"/>
                <a:cs typeface="Calibri" panose="020F0502020204030204" pitchFamily="34" charset="0"/>
              </a:rPr>
              <a:t>t) =</a:t>
            </a:r>
            <a:r>
              <a:rPr lang="pl-PL" baseline="0">
                <a:latin typeface="Calibri" panose="020F0502020204030204" pitchFamily="34" charset="0"/>
                <a:cs typeface="Calibri" panose="020F0502020204030204" pitchFamily="34" charset="0"/>
              </a:rPr>
              <a:t> f(log(h))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Arkusz1!$C$45:$C$48</c:f>
              <c:numCache>
                <c:formatCode>General</c:formatCode>
                <c:ptCount val="4"/>
                <c:pt idx="0">
                  <c:v>-2.3025850929940455</c:v>
                </c:pt>
                <c:pt idx="1">
                  <c:v>-4.6051701859880909</c:v>
                </c:pt>
                <c:pt idx="2">
                  <c:v>-6.9077552789821368</c:v>
                </c:pt>
                <c:pt idx="3">
                  <c:v>-9.2103403719761818</c:v>
                </c:pt>
              </c:numCache>
            </c:numRef>
          </c:xVal>
          <c:yVal>
            <c:numRef>
              <c:f>Arkusz1!$D$45:$D$48</c:f>
              <c:numCache>
                <c:formatCode>General</c:formatCode>
                <c:ptCount val="4"/>
                <c:pt idx="0">
                  <c:v>-5.5634251169613886</c:v>
                </c:pt>
                <c:pt idx="1">
                  <c:v>-10.168595303015776</c:v>
                </c:pt>
                <c:pt idx="2">
                  <c:v>-14.77376545536411</c:v>
                </c:pt>
                <c:pt idx="3">
                  <c:v>-19.37897857459674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D-4137-8266-3787F7D1E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215648"/>
        <c:axId val="747218928"/>
      </c:scatterChart>
      <c:valAx>
        <c:axId val="7472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log(h)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7218928"/>
        <c:crosses val="autoZero"/>
        <c:crossBetween val="midCat"/>
      </c:valAx>
      <c:valAx>
        <c:axId val="7472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log(</a:t>
                </a:r>
                <a:r>
                  <a:rPr lang="el-GR" sz="1000" b="0" i="0" u="none" strike="noStrike" baseline="0">
                    <a:effectLst/>
                  </a:rPr>
                  <a:t>ε</a:t>
                </a:r>
                <a:r>
                  <a:rPr lang="pl-PL" sz="1000" b="0" i="0" u="none" strike="noStrike" baseline="0">
                    <a:effectLst/>
                  </a:rPr>
                  <a:t>t)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72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log(R</a:t>
            </a:r>
            <a:r>
              <a:rPr lang="pl-PL" baseline="-25000"/>
              <a:t>1</a:t>
            </a:r>
            <a:r>
              <a:rPr lang="pl-PL"/>
              <a:t>) = f(log(h)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 =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Arkusz3!$C$34:$I$34</c:f>
              <c:numCache>
                <c:formatCode>General</c:formatCode>
                <c:ptCount val="7"/>
                <c:pt idx="0">
                  <c:v>0</c:v>
                </c:pt>
                <c:pt idx="1">
                  <c:v>-0.69314718055994529</c:v>
                </c:pt>
                <c:pt idx="2">
                  <c:v>-1.3862943611198906</c:v>
                </c:pt>
                <c:pt idx="3">
                  <c:v>-2.0794415416798357</c:v>
                </c:pt>
                <c:pt idx="4">
                  <c:v>-2.7725887222397811</c:v>
                </c:pt>
                <c:pt idx="5">
                  <c:v>-3.4657359027997265</c:v>
                </c:pt>
                <c:pt idx="6">
                  <c:v>-4.1588830833596715</c:v>
                </c:pt>
              </c:numCache>
            </c:numRef>
          </c:xVal>
          <c:yVal>
            <c:numRef>
              <c:f>Arkusz3!$C$29:$I$29</c:f>
              <c:numCache>
                <c:formatCode>General</c:formatCode>
                <c:ptCount val="7"/>
                <c:pt idx="0">
                  <c:v>0</c:v>
                </c:pt>
                <c:pt idx="1">
                  <c:v>-1.3862943611198906</c:v>
                </c:pt>
                <c:pt idx="2">
                  <c:v>-2.7725887222397811</c:v>
                </c:pt>
                <c:pt idx="3">
                  <c:v>-4.1588830833596715</c:v>
                </c:pt>
                <c:pt idx="4">
                  <c:v>-5.5451774444795623</c:v>
                </c:pt>
                <c:pt idx="5">
                  <c:v>-6.9314718055994531</c:v>
                </c:pt>
                <c:pt idx="6">
                  <c:v>-8.317766166719343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D-4C36-B7AC-505F94C62012}"/>
            </c:ext>
          </c:extLst>
        </c:ser>
        <c:ser>
          <c:idx val="2"/>
          <c:order val="1"/>
          <c:tx>
            <c:v>m =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Arkusz3!$C$34:$I$34</c:f>
              <c:numCache>
                <c:formatCode>General</c:formatCode>
                <c:ptCount val="7"/>
                <c:pt idx="0">
                  <c:v>0</c:v>
                </c:pt>
                <c:pt idx="1">
                  <c:v>-0.69314718055994529</c:v>
                </c:pt>
                <c:pt idx="2">
                  <c:v>-1.3862943611198906</c:v>
                </c:pt>
                <c:pt idx="3">
                  <c:v>-2.0794415416798357</c:v>
                </c:pt>
                <c:pt idx="4">
                  <c:v>-2.7725887222397811</c:v>
                </c:pt>
                <c:pt idx="5">
                  <c:v>-3.4657359027997265</c:v>
                </c:pt>
                <c:pt idx="6">
                  <c:v>-4.1588830833596715</c:v>
                </c:pt>
              </c:numCache>
            </c:numRef>
          </c:xVal>
          <c:yVal>
            <c:numRef>
              <c:f>Arkusz3!$C$30:$I$30</c:f>
              <c:numCache>
                <c:formatCode>General</c:formatCode>
                <c:ptCount val="7"/>
                <c:pt idx="0">
                  <c:v>1.3862943611198906</c:v>
                </c:pt>
                <c:pt idx="1">
                  <c:v>-0.13353139262452263</c:v>
                </c:pt>
                <c:pt idx="2">
                  <c:v>-1.5939337258981352</c:v>
                </c:pt>
                <c:pt idx="3">
                  <c:v>-3.0194488001713071</c:v>
                </c:pt>
                <c:pt idx="4">
                  <c:v>-4.425945868608717</c:v>
                </c:pt>
                <c:pt idx="5">
                  <c:v>-5.8224967298957973</c:v>
                </c:pt>
                <c:pt idx="6">
                  <c:v>-7.2139590611741298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8D-4C36-B7AC-505F94C62012}"/>
            </c:ext>
          </c:extLst>
        </c:ser>
        <c:ser>
          <c:idx val="1"/>
          <c:order val="2"/>
          <c:tx>
            <c:v>m = 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Arkusz3!$C$34:$I$34</c:f>
              <c:numCache>
                <c:formatCode>General</c:formatCode>
                <c:ptCount val="7"/>
                <c:pt idx="0">
                  <c:v>0</c:v>
                </c:pt>
                <c:pt idx="1">
                  <c:v>-0.69314718055994529</c:v>
                </c:pt>
                <c:pt idx="2">
                  <c:v>-1.3862943611198906</c:v>
                </c:pt>
                <c:pt idx="3">
                  <c:v>-2.0794415416798357</c:v>
                </c:pt>
                <c:pt idx="4">
                  <c:v>-2.7725887222397811</c:v>
                </c:pt>
                <c:pt idx="5">
                  <c:v>-3.4657359027997265</c:v>
                </c:pt>
                <c:pt idx="6">
                  <c:v>-4.1588830833596715</c:v>
                </c:pt>
              </c:numCache>
            </c:numRef>
          </c:xVal>
          <c:yVal>
            <c:numRef>
              <c:f>Arkusz3!$C$31:$I$31</c:f>
              <c:numCache>
                <c:formatCode>General</c:formatCode>
                <c:ptCount val="7"/>
                <c:pt idx="0">
                  <c:v>2.3978952727983707</c:v>
                </c:pt>
                <c:pt idx="1">
                  <c:v>0.72391883922669897</c:v>
                </c:pt>
                <c:pt idx="2">
                  <c:v>-0.81778962576722192</c:v>
                </c:pt>
                <c:pt idx="3">
                  <c:v>-2.2846799449205424</c:v>
                </c:pt>
                <c:pt idx="4">
                  <c:v>-3.7119711759624101</c:v>
                </c:pt>
                <c:pt idx="5">
                  <c:v>-5.118933623102162</c:v>
                </c:pt>
                <c:pt idx="6">
                  <c:v>-6.5156036406480222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8D-4C36-B7AC-505F94C62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35784"/>
        <c:axId val="498465824"/>
      </c:scatterChart>
      <c:valAx>
        <c:axId val="501435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log(h)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8465824"/>
        <c:crosses val="autoZero"/>
        <c:crossBetween val="midCat"/>
      </c:valAx>
      <c:valAx>
        <c:axId val="4984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log(R1)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6988371245261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435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2</xdr:row>
      <xdr:rowOff>152400</xdr:rowOff>
    </xdr:from>
    <xdr:to>
      <xdr:col>19</xdr:col>
      <xdr:colOff>342900</xdr:colOff>
      <xdr:row>22</xdr:row>
      <xdr:rowOff>147637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9AB7939-CF28-4BC2-B81F-ECE90DD5A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514350</xdr:colOff>
      <xdr:row>44</xdr:row>
      <xdr:rowOff>23812</xdr:rowOff>
    </xdr:from>
    <xdr:to>
      <xdr:col>15</xdr:col>
      <xdr:colOff>209550</xdr:colOff>
      <xdr:row>58</xdr:row>
      <xdr:rowOff>100012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E745D95-129A-474F-A67D-90277E2AD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21</xdr:row>
      <xdr:rowOff>147637</xdr:rowOff>
    </xdr:from>
    <xdr:to>
      <xdr:col>17</xdr:col>
      <xdr:colOff>152400</xdr:colOff>
      <xdr:row>36</xdr:row>
      <xdr:rowOff>33337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58A06C7-B89E-4869-8303-9043BB1CF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topLeftCell="A40" zoomScaleNormal="100" workbookViewId="0">
      <selection activeCell="C44" sqref="C44:D48"/>
    </sheetView>
  </sheetViews>
  <sheetFormatPr defaultRowHeight="15" x14ac:dyDescent="0.25"/>
  <cols>
    <col min="1" max="1" width="11.5703125" customWidth="1"/>
    <col min="2" max="2" width="12.140625" bestFit="1" customWidth="1"/>
    <col min="17" max="17" width="12.85546875" customWidth="1"/>
    <col min="23" max="23" width="13.140625" customWidth="1"/>
  </cols>
  <sheetData>
    <row r="1" spans="1:7" x14ac:dyDescent="0.25">
      <c r="B1" t="s">
        <v>1</v>
      </c>
      <c r="C1" t="s">
        <v>2</v>
      </c>
    </row>
    <row r="2" spans="1:7" x14ac:dyDescent="0.25">
      <c r="B2">
        <v>0</v>
      </c>
      <c r="C2">
        <v>1</v>
      </c>
    </row>
    <row r="4" spans="1:7" x14ac:dyDescent="0.25">
      <c r="B4" t="s">
        <v>4</v>
      </c>
      <c r="D4" t="s">
        <v>5</v>
      </c>
      <c r="G4" t="e">
        <f>A8:A25</f>
        <v>#VALUE!</v>
      </c>
    </row>
    <row r="5" spans="1:7" x14ac:dyDescent="0.25">
      <c r="B5">
        <f>-0.1*B2^4-0.15*B2^3-0.5*B2^2-0.25*B2+1.2</f>
        <v>1.2</v>
      </c>
      <c r="D5">
        <f>-0.4*B2^3-0.45*B2^2-B2-0.25</f>
        <v>-0.25</v>
      </c>
    </row>
    <row r="7" spans="1:7" x14ac:dyDescent="0.25">
      <c r="C7" s="1" t="s">
        <v>6</v>
      </c>
      <c r="D7" s="1"/>
      <c r="E7" s="1"/>
      <c r="F7" s="1"/>
      <c r="G7" s="1"/>
    </row>
    <row r="8" spans="1:7" x14ac:dyDescent="0.25">
      <c r="A8" t="s">
        <v>0</v>
      </c>
      <c r="B8" t="s">
        <v>3</v>
      </c>
      <c r="C8">
        <v>0</v>
      </c>
      <c r="D8">
        <v>1</v>
      </c>
      <c r="E8">
        <v>2</v>
      </c>
      <c r="F8">
        <v>3</v>
      </c>
      <c r="G8">
        <v>4</v>
      </c>
    </row>
    <row r="9" spans="1:7" x14ac:dyDescent="0.25">
      <c r="A9">
        <v>0.1</v>
      </c>
      <c r="B9">
        <f>-0.1*A9^4-0.15*A9^3-0.5*A9^2-0.25*A9+1.2</f>
        <v>1.16984</v>
      </c>
      <c r="C9">
        <v>1.2</v>
      </c>
      <c r="D9">
        <v>0.95</v>
      </c>
      <c r="E9">
        <v>0.45</v>
      </c>
      <c r="F9">
        <v>0.3</v>
      </c>
      <c r="G9">
        <v>0.2</v>
      </c>
    </row>
    <row r="10" spans="1:7" x14ac:dyDescent="0.25">
      <c r="A10">
        <v>0.2</v>
      </c>
      <c r="B10">
        <f>-0.1*A10^4-0.15*A10^3-0.5*A10^2-0.25*A10+1.2</f>
        <v>1.1286399999999999</v>
      </c>
    </row>
    <row r="11" spans="1:7" x14ac:dyDescent="0.25">
      <c r="A11">
        <v>0.3</v>
      </c>
      <c r="B11">
        <f>-0.1*A11^4-0.15*A11^3-0.5*A11^2-0.25*A11+1.2</f>
        <v>1.07514</v>
      </c>
    </row>
    <row r="12" spans="1:7" x14ac:dyDescent="0.25">
      <c r="A12">
        <v>0.4</v>
      </c>
      <c r="B12">
        <f>-0.1*A12^4-0.15*A12^3-0.5*A12^2-0.25*A12+1.2</f>
        <v>1.0078399999999998</v>
      </c>
    </row>
    <row r="13" spans="1:7" x14ac:dyDescent="0.25">
      <c r="A13">
        <v>0.5</v>
      </c>
      <c r="B13">
        <f>-0.1*A13^4-0.15*A13^3-0.5*A13^2-0.25*A13+1.2</f>
        <v>0.92499999999999993</v>
      </c>
    </row>
    <row r="14" spans="1:7" x14ac:dyDescent="0.25">
      <c r="A14">
        <v>0.6</v>
      </c>
      <c r="B14">
        <f>-0.1*A14^4-0.15*A14^3-0.5*A14^2-0.25*A14+1.2</f>
        <v>0.82463999999999993</v>
      </c>
    </row>
    <row r="15" spans="1:7" x14ac:dyDescent="0.25">
      <c r="A15">
        <v>0.7</v>
      </c>
      <c r="B15">
        <f>-0.1*A15^4-0.15*A15^3-0.5*A15^2-0.25*A15+1.2</f>
        <v>0.70453999999999994</v>
      </c>
    </row>
    <row r="16" spans="1:7" x14ac:dyDescent="0.25">
      <c r="A16">
        <v>0.8</v>
      </c>
      <c r="B16">
        <f>-0.1*A16^4-0.15*A16^3-0.5*A16^2-0.25*A16+1.2</f>
        <v>0.56223999999999985</v>
      </c>
    </row>
    <row r="17" spans="1:5" x14ac:dyDescent="0.25">
      <c r="A17">
        <v>0.9</v>
      </c>
      <c r="B17">
        <f>-0.1*A17^4-0.15*A17^3-0.5*A17^2-0.25*A17+1.2</f>
        <v>0.39503999999999995</v>
      </c>
    </row>
    <row r="18" spans="1:5" x14ac:dyDescent="0.25">
      <c r="A18">
        <v>1</v>
      </c>
      <c r="B18">
        <f>-0.1*A18^4-0.15*A18^3-0.5*A18^2-0.25*A18+1.2</f>
        <v>0.19999999999999996</v>
      </c>
    </row>
    <row r="19" spans="1:5" x14ac:dyDescent="0.25">
      <c r="A19">
        <v>1.1000000000000001</v>
      </c>
      <c r="B19">
        <f>-0.1*A19^4-0.15*A19^3-0.5*A19^2-0.25*A19+1.2</f>
        <v>-2.6060000000000416E-2</v>
      </c>
    </row>
    <row r="20" spans="1:5" x14ac:dyDescent="0.25">
      <c r="A20">
        <v>1.2</v>
      </c>
      <c r="B20">
        <f>-0.1*A20^4-0.15*A20^3-0.5*A20^2-0.25*A20+1.2</f>
        <v>-0.28656000000000015</v>
      </c>
    </row>
    <row r="21" spans="1:5" x14ac:dyDescent="0.25">
      <c r="A21">
        <v>1.3</v>
      </c>
      <c r="B21">
        <f>-0.1*A21^4-0.15*A21^3-0.5*A21^2-0.25*A21+1.2</f>
        <v>-0.58516000000000012</v>
      </c>
    </row>
    <row r="22" spans="1:5" x14ac:dyDescent="0.25">
      <c r="A22">
        <v>1.4</v>
      </c>
      <c r="B22">
        <f>-0.1*A22^4-0.15*A22^3-0.5*A22^2-0.25*A22+1.2</f>
        <v>-0.92575999999999969</v>
      </c>
    </row>
    <row r="23" spans="1:5" x14ac:dyDescent="0.25">
      <c r="A23">
        <v>1.5</v>
      </c>
      <c r="B23">
        <f>-0.1*A23^4-0.15*A23^3-0.5*A23^2-0.25*A23+1.2</f>
        <v>-1.3125000000000002</v>
      </c>
    </row>
    <row r="24" spans="1:5" x14ac:dyDescent="0.25">
      <c r="A24">
        <v>1.6</v>
      </c>
      <c r="B24">
        <f>-0.1*A24^4-0.15*A24^3-0.5*A24^2-0.25*A24+1.2</f>
        <v>-1.7497600000000009</v>
      </c>
    </row>
    <row r="25" spans="1:5" x14ac:dyDescent="0.25">
      <c r="A25">
        <v>1.7</v>
      </c>
      <c r="B25">
        <f>-0.1*A25^4-0.15*A25^3-0.5*A25^2-0.25*A25+1.2</f>
        <v>-2.2421599999999993</v>
      </c>
    </row>
    <row r="26" spans="1:5" x14ac:dyDescent="0.25">
      <c r="A26">
        <v>1.8</v>
      </c>
      <c r="B26">
        <f t="shared" ref="B26:B28" si="0">-0.1*A26^4-0.15*A26^3-0.5*A26^2-0.25*A26+1.2</f>
        <v>-2.7945600000000006</v>
      </c>
    </row>
    <row r="27" spans="1:5" x14ac:dyDescent="0.25">
      <c r="A27">
        <v>1.9</v>
      </c>
      <c r="B27">
        <f t="shared" si="0"/>
        <v>-3.4120599999999994</v>
      </c>
    </row>
    <row r="28" spans="1:5" x14ac:dyDescent="0.25">
      <c r="A28">
        <v>2</v>
      </c>
      <c r="B28">
        <f>-0.1*A28^4-0.15*A28^3-0.5*A28^2-0.25*A28+1.2</f>
        <v>-4.0999999999999996</v>
      </c>
    </row>
    <row r="30" spans="1:5" x14ac:dyDescent="0.25">
      <c r="A30" s="4" t="s">
        <v>18</v>
      </c>
      <c r="B30" s="4" t="s">
        <v>20</v>
      </c>
      <c r="C30" s="4" t="s">
        <v>17</v>
      </c>
      <c r="D30" s="4"/>
      <c r="E30" s="8" t="s">
        <v>12</v>
      </c>
    </row>
    <row r="31" spans="1:5" x14ac:dyDescent="0.25">
      <c r="A31" s="4">
        <f>0.75</f>
        <v>0.75</v>
      </c>
      <c r="B31" s="4">
        <f>-0.1*A31^4-0.15*A31^3-0.5*A31^2-0.25*A31+1.2</f>
        <v>0.63632812499999991</v>
      </c>
      <c r="C31" s="3">
        <f>(B31-B32)/0.5</f>
        <v>-0.93437500000000018</v>
      </c>
      <c r="D31" s="3"/>
      <c r="E31" s="13">
        <f>ABS((-0.9125 - C31)/-0.9125)</f>
        <v>2.3972602739726248E-2</v>
      </c>
    </row>
    <row r="32" spans="1:5" x14ac:dyDescent="0.25">
      <c r="A32" s="4">
        <v>0.25</v>
      </c>
      <c r="B32" s="4">
        <f>-0.1*A32^4-0.15*A32^3-0.5*A32^2-0.25*A32+1.2</f>
        <v>1.103515625</v>
      </c>
      <c r="C32" s="3"/>
      <c r="D32" s="3"/>
      <c r="E32" s="13"/>
    </row>
    <row r="33" spans="1:23" x14ac:dyDescent="0.25">
      <c r="A33" s="4" t="s">
        <v>19</v>
      </c>
      <c r="B33" s="4"/>
      <c r="C33" s="4"/>
      <c r="D33" s="4"/>
      <c r="E33" s="4"/>
    </row>
    <row r="34" spans="1:23" x14ac:dyDescent="0.25">
      <c r="A34" s="4">
        <v>1</v>
      </c>
      <c r="B34" s="4">
        <f t="shared" ref="B33:B39" si="1">-0.1*A34^4-0.15*A34^3-0.5*A34^2-0.25*A34+1.2</f>
        <v>0.19999999999999996</v>
      </c>
      <c r="C34" s="3">
        <f>(B34-B35)/1</f>
        <v>-1</v>
      </c>
      <c r="D34" s="3"/>
      <c r="E34" s="13">
        <f>ABS((-0.9125 - C34)/-0.9125)</f>
        <v>9.5890410958904132E-2</v>
      </c>
    </row>
    <row r="35" spans="1:23" x14ac:dyDescent="0.25">
      <c r="A35" s="4">
        <v>0</v>
      </c>
      <c r="B35" s="4">
        <f t="shared" si="1"/>
        <v>1.2</v>
      </c>
      <c r="C35" s="3"/>
      <c r="D35" s="3"/>
      <c r="E35" s="13"/>
    </row>
    <row r="38" spans="1:23" x14ac:dyDescent="0.25">
      <c r="A38" s="10" t="s">
        <v>2</v>
      </c>
      <c r="B38" s="4" t="s">
        <v>20</v>
      </c>
      <c r="C38" s="4" t="s">
        <v>17</v>
      </c>
      <c r="D38" s="4"/>
      <c r="E38" s="8" t="s">
        <v>12</v>
      </c>
      <c r="G38" s="10" t="s">
        <v>2</v>
      </c>
      <c r="H38" s="4" t="s">
        <v>20</v>
      </c>
      <c r="I38" s="4" t="s">
        <v>17</v>
      </c>
      <c r="J38" s="4"/>
      <c r="K38" s="8" t="s">
        <v>12</v>
      </c>
      <c r="M38" s="10" t="s">
        <v>2</v>
      </c>
      <c r="N38" s="4" t="s">
        <v>20</v>
      </c>
      <c r="O38" s="4" t="s">
        <v>17</v>
      </c>
      <c r="P38" s="4"/>
      <c r="Q38" s="8" t="s">
        <v>12</v>
      </c>
      <c r="S38" s="10" t="s">
        <v>2</v>
      </c>
      <c r="T38" s="4" t="s">
        <v>20</v>
      </c>
      <c r="U38" s="4" t="s">
        <v>17</v>
      </c>
      <c r="V38" s="4"/>
      <c r="W38" s="8" t="s">
        <v>12</v>
      </c>
    </row>
    <row r="39" spans="1:23" x14ac:dyDescent="0.25">
      <c r="A39" s="10">
        <v>0.1</v>
      </c>
      <c r="B39" s="4"/>
      <c r="C39" s="4"/>
      <c r="D39" s="4"/>
      <c r="E39" s="4"/>
      <c r="G39" s="10">
        <v>0.01</v>
      </c>
      <c r="H39" s="4"/>
      <c r="I39" s="4"/>
      <c r="J39" s="4"/>
      <c r="K39" s="4"/>
      <c r="M39" s="10">
        <v>1E-3</v>
      </c>
      <c r="N39" s="4"/>
      <c r="O39" s="4"/>
      <c r="P39" s="4"/>
      <c r="Q39" s="4"/>
      <c r="S39" s="10">
        <v>1E-4</v>
      </c>
      <c r="T39" s="4"/>
      <c r="U39" s="4"/>
      <c r="V39" s="4"/>
      <c r="W39" s="4"/>
    </row>
    <row r="40" spans="1:23" x14ac:dyDescent="0.25">
      <c r="A40" s="4">
        <v>0.6</v>
      </c>
      <c r="B40" s="4">
        <f>-0.1*A40^4-0.15*A40^3-0.5*A40^2-0.25*A40+1.2</f>
        <v>0.82463999999999993</v>
      </c>
      <c r="C40" s="3">
        <f>(B40-B41)/(2*A39)</f>
        <v>-0.91599999999999959</v>
      </c>
      <c r="D40" s="3"/>
      <c r="E40" s="13">
        <f>ABS((-0.9125 - C40)/-0.9125)</f>
        <v>3.8356164383557419E-3</v>
      </c>
      <c r="G40" s="4">
        <f>0.5+G39</f>
        <v>0.51</v>
      </c>
      <c r="H40" s="4">
        <f>-0.1*G40^4-0.15*G40^3-0.5*G40^2-0.25*G40+1.2</f>
        <v>0.91578714900000002</v>
      </c>
      <c r="I40" s="3">
        <f>(H40-H41)/(2*G39)</f>
        <v>-0.91253499999999765</v>
      </c>
      <c r="J40" s="3"/>
      <c r="K40" s="14">
        <f>ABS((-0.9125 - I40)/-0.9125)</f>
        <v>3.8356164381014554E-5</v>
      </c>
      <c r="M40" s="4">
        <f>0.5+M39</f>
        <v>0.501</v>
      </c>
      <c r="N40" s="4">
        <f>-0.1*M40^4-0.15*M40^3-0.5*M40^2-0.25*M40+1.2</f>
        <v>0.92408662464989999</v>
      </c>
      <c r="O40" s="3">
        <f>(N40-N41)/(2*M39)</f>
        <v>-0.91250035000001173</v>
      </c>
      <c r="P40" s="3"/>
      <c r="Q40" s="15">
        <f>ABS((-0.9125 - O40)/-0.9125)</f>
        <v>3.8356165671306627E-7</v>
      </c>
      <c r="S40" s="4">
        <f>0.5+S39</f>
        <v>0.50009999999999999</v>
      </c>
      <c r="T40" s="4">
        <f>-0.1*S40^4-0.15*S40^3-0.5*S40^2-0.25*S40+1.2</f>
        <v>0.92490874124964995</v>
      </c>
      <c r="U40" s="3">
        <f>(T40-T41)/(2*S39)</f>
        <v>-0.91250000349984983</v>
      </c>
      <c r="V40" s="3"/>
      <c r="W40" s="16">
        <f>ABS((-0.9125 - U40)/-0.9125)</f>
        <v>3.8354518952016024E-9</v>
      </c>
    </row>
    <row r="41" spans="1:23" x14ac:dyDescent="0.25">
      <c r="A41" s="4">
        <v>0.4</v>
      </c>
      <c r="B41" s="4">
        <f>-0.1*A41^4-0.15*A41^3-0.5*A41^2-0.25*A41+1.2</f>
        <v>1.0078399999999998</v>
      </c>
      <c r="C41" s="3"/>
      <c r="D41" s="3"/>
      <c r="E41" s="13"/>
      <c r="G41" s="4">
        <f>0.5-G39</f>
        <v>0.49</v>
      </c>
      <c r="H41" s="4">
        <f>-0.1*G41^4-0.15*G41^3-0.5*G41^2-0.25*G41+1.2</f>
        <v>0.93403784899999998</v>
      </c>
      <c r="I41" s="3"/>
      <c r="J41" s="3"/>
      <c r="K41" s="14"/>
      <c r="M41" s="4">
        <f>0.5-M39</f>
        <v>0.499</v>
      </c>
      <c r="N41" s="4">
        <f>-0.1*M41^4-0.15*M41^3-0.5*M41^2-0.25*M41+1.2</f>
        <v>0.92591162534990001</v>
      </c>
      <c r="O41" s="3"/>
      <c r="P41" s="3"/>
      <c r="Q41" s="15"/>
      <c r="S41" s="4">
        <f>0.5-S39</f>
        <v>0.49990000000000001</v>
      </c>
      <c r="T41" s="4">
        <f>-0.1*S41^4-0.15*S41^3-0.5*S41^2-0.25*S41+1.2</f>
        <v>0.92509124125034992</v>
      </c>
      <c r="U41" s="3"/>
      <c r="V41" s="3"/>
      <c r="W41" s="16"/>
    </row>
    <row r="44" spans="1:23" x14ac:dyDescent="0.25">
      <c r="A44" t="s">
        <v>21</v>
      </c>
      <c r="B44" s="2" t="s">
        <v>22</v>
      </c>
      <c r="C44" s="4" t="s">
        <v>21</v>
      </c>
      <c r="D44" s="8" t="s">
        <v>22</v>
      </c>
    </row>
    <row r="45" spans="1:23" x14ac:dyDescent="0.25">
      <c r="A45">
        <v>0.1</v>
      </c>
      <c r="B45" s="7">
        <v>3.8356164383557419E-3</v>
      </c>
      <c r="C45" s="4">
        <f>LN(A45)</f>
        <v>-2.3025850929940455</v>
      </c>
      <c r="D45" s="4">
        <f>LN(B45)</f>
        <v>-5.5634251169613886</v>
      </c>
    </row>
    <row r="46" spans="1:23" x14ac:dyDescent="0.25">
      <c r="A46">
        <v>0.01</v>
      </c>
      <c r="B46" s="7">
        <f>K40</f>
        <v>3.8356164381014554E-5</v>
      </c>
      <c r="C46" s="4">
        <f>LN(A46)</f>
        <v>-4.6051701859880909</v>
      </c>
      <c r="D46" s="4">
        <f>LN(B46)</f>
        <v>-10.168595303015776</v>
      </c>
    </row>
    <row r="47" spans="1:23" x14ac:dyDescent="0.25">
      <c r="A47">
        <v>1E-3</v>
      </c>
      <c r="B47" s="7">
        <f>Q40</f>
        <v>3.8356165671306627E-7</v>
      </c>
      <c r="C47" s="4">
        <f>LN(A47)</f>
        <v>-6.9077552789821368</v>
      </c>
      <c r="D47" s="4">
        <f>LN(B47)</f>
        <v>-14.77376545536411</v>
      </c>
    </row>
    <row r="48" spans="1:23" x14ac:dyDescent="0.25">
      <c r="A48">
        <v>1E-4</v>
      </c>
      <c r="B48" s="7">
        <f>W40</f>
        <v>3.8354518952016024E-9</v>
      </c>
      <c r="C48" s="4">
        <f>LN(A48)</f>
        <v>-9.2103403719761818</v>
      </c>
      <c r="D48" s="4">
        <f>LN(B48)</f>
        <v>-19.37897857459674</v>
      </c>
    </row>
  </sheetData>
  <mergeCells count="13">
    <mergeCell ref="U40:V41"/>
    <mergeCell ref="W40:W41"/>
    <mergeCell ref="C40:D41"/>
    <mergeCell ref="E40:E41"/>
    <mergeCell ref="I40:J41"/>
    <mergeCell ref="K40:K41"/>
    <mergeCell ref="O40:P41"/>
    <mergeCell ref="Q40:Q41"/>
    <mergeCell ref="C7:G7"/>
    <mergeCell ref="C31:D32"/>
    <mergeCell ref="C34:D35"/>
    <mergeCell ref="E31:E32"/>
    <mergeCell ref="E34:E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7010-334C-43E5-B4A2-E7FAB0E22822}">
  <dimension ref="A1:H6"/>
  <sheetViews>
    <sheetView workbookViewId="0">
      <selection activeCell="A4" sqref="A4:H6"/>
    </sheetView>
  </sheetViews>
  <sheetFormatPr defaultRowHeight="15" x14ac:dyDescent="0.25"/>
  <cols>
    <col min="1" max="1" width="11.7109375" customWidth="1"/>
    <col min="2" max="2" width="12" customWidth="1"/>
    <col min="3" max="3" width="12.42578125" customWidth="1"/>
    <col min="4" max="4" width="13.140625" customWidth="1"/>
    <col min="5" max="5" width="12.140625" customWidth="1"/>
    <col min="6" max="6" width="12" customWidth="1"/>
    <col min="7" max="7" width="11.85546875" customWidth="1"/>
    <col min="8" max="8" width="11.7109375" customWidth="1"/>
  </cols>
  <sheetData>
    <row r="1" spans="1:8" x14ac:dyDescent="0.25">
      <c r="B1" s="10" t="s">
        <v>9</v>
      </c>
      <c r="C1" s="10" t="s">
        <v>10</v>
      </c>
      <c r="D1" s="10" t="s">
        <v>11</v>
      </c>
      <c r="F1">
        <f>COS(C2)</f>
        <v>0.50000000000000011</v>
      </c>
    </row>
    <row r="2" spans="1:8" x14ac:dyDescent="0.25">
      <c r="B2" s="4">
        <f>PI()/4</f>
        <v>0.78539816339744828</v>
      </c>
      <c r="C2" s="4">
        <f>PI()/3</f>
        <v>1.0471975511965976</v>
      </c>
      <c r="D2" s="4">
        <f>PI()/12</f>
        <v>0.26179938779914941</v>
      </c>
    </row>
    <row r="4" spans="1:8" x14ac:dyDescent="0.25">
      <c r="A4" s="10" t="s">
        <v>7</v>
      </c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</row>
    <row r="5" spans="1:8" x14ac:dyDescent="0.25">
      <c r="A5" s="10" t="s">
        <v>8</v>
      </c>
      <c r="B5" s="4">
        <f>COS(PI()/4)</f>
        <v>0.70710678118654757</v>
      </c>
      <c r="C5" s="4">
        <f>B5-SIN(B2)*D2</f>
        <v>0.52198665876328232</v>
      </c>
      <c r="D5" s="4">
        <f>C5-(COS(B2)*D2^2)/2</f>
        <v>0.49775449140342509</v>
      </c>
      <c r="E5" s="4">
        <f>D5+(SIN(B2)*D2^E4)/FACT(E4)</f>
        <v>0.49986914693004414</v>
      </c>
      <c r="F5" s="4">
        <f>E5+(COS($B2)*$D2^F4)/FACT(F4)</f>
        <v>0.50000755081061288</v>
      </c>
      <c r="G5" s="4">
        <f>F5-(SIN($B2)*$D2^G4)/FACT(G4)</f>
        <v>0.50000030400037254</v>
      </c>
      <c r="H5" s="4">
        <f>G5-(COS($B2)*$D2^H4)/FACT(H4)</f>
        <v>0.49999998779862515</v>
      </c>
    </row>
    <row r="6" spans="1:8" x14ac:dyDescent="0.25">
      <c r="A6" s="11" t="s">
        <v>12</v>
      </c>
      <c r="B6" s="9">
        <f>ABS(($F1-B5)/$F1)</f>
        <v>0.41421356237309481</v>
      </c>
      <c r="C6" s="9">
        <f t="shared" ref="C6:H6" si="0">ABS(($F1-C5)/$F1)</f>
        <v>4.3973317526564408E-2</v>
      </c>
      <c r="D6" s="9">
        <f t="shared" si="0"/>
        <v>4.4910171931500367E-3</v>
      </c>
      <c r="E6" s="9">
        <f t="shared" si="0"/>
        <v>2.6170613991194353E-4</v>
      </c>
      <c r="F6" s="9">
        <f t="shared" si="0"/>
        <v>1.5101621225532821E-5</v>
      </c>
      <c r="G6" s="9">
        <f t="shared" si="0"/>
        <v>6.0800074486166967E-7</v>
      </c>
      <c r="H6" s="9">
        <f t="shared" si="0"/>
        <v>2.4402749931873295E-8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9428-0D1D-4356-B6CE-3AE2B023C6D6}">
  <dimension ref="A1:I40"/>
  <sheetViews>
    <sheetView workbookViewId="0">
      <selection activeCell="V35" sqref="V35"/>
    </sheetView>
  </sheetViews>
  <sheetFormatPr defaultRowHeight="15" x14ac:dyDescent="0.25"/>
  <sheetData>
    <row r="1" spans="1:9" x14ac:dyDescent="0.25">
      <c r="A1" t="s">
        <v>13</v>
      </c>
    </row>
    <row r="9" spans="1:9" x14ac:dyDescent="0.25">
      <c r="B9" s="4"/>
      <c r="C9" s="3" t="s">
        <v>2</v>
      </c>
      <c r="D9" s="3"/>
      <c r="E9" s="3"/>
      <c r="F9" s="3"/>
      <c r="G9" s="3"/>
      <c r="H9" s="3"/>
      <c r="I9" s="3"/>
    </row>
    <row r="10" spans="1:9" x14ac:dyDescent="0.25">
      <c r="B10" s="4" t="s">
        <v>14</v>
      </c>
      <c r="C10" s="5">
        <v>1</v>
      </c>
      <c r="D10" s="4">
        <f>C10/2</f>
        <v>0.5</v>
      </c>
      <c r="E10" s="4">
        <f>D10/2</f>
        <v>0.25</v>
      </c>
      <c r="F10" s="4">
        <f>E10/2</f>
        <v>0.125</v>
      </c>
      <c r="G10" s="4">
        <f>F10/2</f>
        <v>6.25E-2</v>
      </c>
      <c r="H10" s="4">
        <f>G10/2</f>
        <v>3.125E-2</v>
      </c>
      <c r="I10" s="4">
        <f>H10/2</f>
        <v>1.5625E-2</v>
      </c>
    </row>
    <row r="11" spans="1:9" x14ac:dyDescent="0.25">
      <c r="B11" s="4">
        <v>1</v>
      </c>
      <c r="C11">
        <f>(C$10+1)^$B11</f>
        <v>2</v>
      </c>
      <c r="D11">
        <f>(D$10+1)^$B11</f>
        <v>1.5</v>
      </c>
      <c r="E11">
        <f>(E$10+1)^$B11</f>
        <v>1.25</v>
      </c>
      <c r="F11">
        <f t="shared" ref="F11:I14" si="0">(F$10+1)^$B11</f>
        <v>1.125</v>
      </c>
      <c r="G11">
        <f t="shared" si="0"/>
        <v>1.0625</v>
      </c>
      <c r="H11">
        <f t="shared" si="0"/>
        <v>1.03125</v>
      </c>
      <c r="I11">
        <f t="shared" si="0"/>
        <v>1.015625</v>
      </c>
    </row>
    <row r="12" spans="1:9" x14ac:dyDescent="0.25">
      <c r="B12" s="4">
        <v>2</v>
      </c>
      <c r="C12">
        <f>(C$10+1)^$B12</f>
        <v>4</v>
      </c>
      <c r="D12">
        <f>(D$10+1)^$B12</f>
        <v>2.25</v>
      </c>
      <c r="E12">
        <f>(E$10+1)^$B12</f>
        <v>1.5625</v>
      </c>
      <c r="F12">
        <f t="shared" si="0"/>
        <v>1.265625</v>
      </c>
      <c r="G12">
        <f t="shared" si="0"/>
        <v>1.12890625</v>
      </c>
      <c r="H12">
        <f t="shared" si="0"/>
        <v>1.0634765625</v>
      </c>
      <c r="I12">
        <f t="shared" si="0"/>
        <v>1.031494140625</v>
      </c>
    </row>
    <row r="13" spans="1:9" x14ac:dyDescent="0.25">
      <c r="B13" s="4">
        <v>3</v>
      </c>
      <c r="C13">
        <f>(C$10+1)^$B13</f>
        <v>8</v>
      </c>
      <c r="D13">
        <f>(D$10+1)^$B13</f>
        <v>3.375</v>
      </c>
      <c r="E13">
        <f>(E$10+1)^$B13</f>
        <v>1.953125</v>
      </c>
      <c r="F13">
        <f t="shared" si="0"/>
        <v>1.423828125</v>
      </c>
      <c r="G13">
        <f t="shared" si="0"/>
        <v>1.199462890625</v>
      </c>
      <c r="H13">
        <f t="shared" si="0"/>
        <v>1.096710205078125</v>
      </c>
      <c r="I13">
        <f t="shared" si="0"/>
        <v>1.0476112365722656</v>
      </c>
    </row>
    <row r="14" spans="1:9" x14ac:dyDescent="0.25">
      <c r="B14" s="4">
        <v>4</v>
      </c>
      <c r="C14">
        <f>(C$10+1)^$B14</f>
        <v>16</v>
      </c>
      <c r="D14">
        <f>(D$10+1)^$B14</f>
        <v>5.0625</v>
      </c>
      <c r="E14">
        <f>(E$10+1)^$B14</f>
        <v>2.44140625</v>
      </c>
      <c r="F14">
        <f t="shared" si="0"/>
        <v>1.601806640625</v>
      </c>
      <c r="G14">
        <f t="shared" si="0"/>
        <v>1.2744293212890625</v>
      </c>
      <c r="H14">
        <f t="shared" si="0"/>
        <v>1.1309823989868164</v>
      </c>
      <c r="I14">
        <f t="shared" si="0"/>
        <v>1.0639801621437073</v>
      </c>
    </row>
    <row r="18" spans="2:9" x14ac:dyDescent="0.25">
      <c r="B18" t="s">
        <v>15</v>
      </c>
    </row>
    <row r="19" spans="2:9" x14ac:dyDescent="0.25">
      <c r="B19" s="4"/>
      <c r="C19" s="6" t="s">
        <v>2</v>
      </c>
      <c r="D19" s="3"/>
      <c r="E19" s="3"/>
      <c r="F19" s="3"/>
      <c r="G19" s="3"/>
      <c r="H19" s="3"/>
      <c r="I19" s="3"/>
    </row>
    <row r="20" spans="2:9" x14ac:dyDescent="0.25">
      <c r="B20" s="4" t="s">
        <v>14</v>
      </c>
      <c r="C20" s="5">
        <v>1</v>
      </c>
      <c r="D20" s="4">
        <f>C20/2</f>
        <v>0.5</v>
      </c>
      <c r="E20" s="4">
        <f>D20/2</f>
        <v>0.25</v>
      </c>
      <c r="F20" s="4">
        <f>E20/2</f>
        <v>0.125</v>
      </c>
      <c r="G20" s="4">
        <f>F20/2</f>
        <v>6.25E-2</v>
      </c>
      <c r="H20" s="4">
        <f>G20/2</f>
        <v>3.125E-2</v>
      </c>
      <c r="I20" s="4">
        <f>H20/2</f>
        <v>1.5625E-2</v>
      </c>
    </row>
    <row r="21" spans="2:9" x14ac:dyDescent="0.25">
      <c r="B21" s="4">
        <v>2</v>
      </c>
      <c r="C21">
        <v>1</v>
      </c>
      <c r="D21">
        <v>0.25</v>
      </c>
      <c r="E21">
        <v>6.25E-2</v>
      </c>
      <c r="F21">
        <v>1.5625E-2</v>
      </c>
      <c r="G21">
        <v>3.90625E-3</v>
      </c>
      <c r="H21">
        <v>9.765625E-4</v>
      </c>
      <c r="I21">
        <v>2.44140625E-4</v>
      </c>
    </row>
    <row r="22" spans="2:9" x14ac:dyDescent="0.25">
      <c r="B22" s="4">
        <v>3</v>
      </c>
      <c r="C22">
        <v>4</v>
      </c>
      <c r="D22">
        <v>0.875</v>
      </c>
      <c r="E22">
        <v>0.203125</v>
      </c>
      <c r="F22">
        <v>4.8828125E-2</v>
      </c>
      <c r="G22">
        <v>1.1962890625E-2</v>
      </c>
      <c r="H22">
        <v>2.960205078125E-3</v>
      </c>
      <c r="I22">
        <v>7.36236572265625E-4</v>
      </c>
    </row>
    <row r="23" spans="2:9" x14ac:dyDescent="0.25">
      <c r="B23" s="4">
        <v>4</v>
      </c>
      <c r="C23">
        <v>11</v>
      </c>
      <c r="D23">
        <v>2.0625</v>
      </c>
      <c r="E23">
        <v>0.44140625</v>
      </c>
      <c r="F23">
        <v>0.101806640625</v>
      </c>
      <c r="G23">
        <v>2.44293212890625E-2</v>
      </c>
      <c r="H23">
        <v>5.9823989868164097E-3</v>
      </c>
      <c r="I23">
        <v>1.4801621437072799E-3</v>
      </c>
    </row>
    <row r="26" spans="2:9" x14ac:dyDescent="0.25">
      <c r="B26" s="12" t="s">
        <v>16</v>
      </c>
      <c r="C26" s="12"/>
      <c r="D26" s="12"/>
      <c r="E26" s="12"/>
      <c r="F26" s="12"/>
      <c r="G26" s="12"/>
      <c r="H26" s="12"/>
      <c r="I26" s="12"/>
    </row>
    <row r="27" spans="2:9" x14ac:dyDescent="0.25">
      <c r="B27" s="4"/>
      <c r="C27" s="6" t="s">
        <v>2</v>
      </c>
      <c r="D27" s="3"/>
      <c r="E27" s="3"/>
      <c r="F27" s="3"/>
      <c r="G27" s="3"/>
      <c r="H27" s="3"/>
      <c r="I27" s="3"/>
    </row>
    <row r="28" spans="2:9" x14ac:dyDescent="0.25">
      <c r="B28" s="4" t="s">
        <v>14</v>
      </c>
      <c r="C28" s="5">
        <v>1</v>
      </c>
      <c r="D28" s="4">
        <f>C28/2</f>
        <v>0.5</v>
      </c>
      <c r="E28" s="4">
        <f>D28/2</f>
        <v>0.25</v>
      </c>
      <c r="F28" s="4">
        <f>E28/2</f>
        <v>0.125</v>
      </c>
      <c r="G28" s="4">
        <f>F28/2</f>
        <v>6.25E-2</v>
      </c>
      <c r="H28" s="4">
        <f>G28/2</f>
        <v>3.125E-2</v>
      </c>
      <c r="I28" s="4">
        <f>H28/2</f>
        <v>1.5625E-2</v>
      </c>
    </row>
    <row r="29" spans="2:9" x14ac:dyDescent="0.25">
      <c r="B29" s="4">
        <v>2</v>
      </c>
      <c r="C29" s="4">
        <f>LN(C21)</f>
        <v>0</v>
      </c>
      <c r="D29" s="4">
        <f>LN(D21)</f>
        <v>-1.3862943611198906</v>
      </c>
      <c r="E29" s="4">
        <f>LN(E21)</f>
        <v>-2.7725887222397811</v>
      </c>
      <c r="F29" s="4">
        <f t="shared" ref="F29:I29" si="1">LN(F21)</f>
        <v>-4.1588830833596715</v>
      </c>
      <c r="G29" s="4">
        <f t="shared" si="1"/>
        <v>-5.5451774444795623</v>
      </c>
      <c r="H29" s="4">
        <f t="shared" si="1"/>
        <v>-6.9314718055994531</v>
      </c>
      <c r="I29" s="4">
        <f t="shared" si="1"/>
        <v>-8.317766166719343</v>
      </c>
    </row>
    <row r="30" spans="2:9" x14ac:dyDescent="0.25">
      <c r="B30" s="4">
        <v>3</v>
      </c>
      <c r="C30" s="4">
        <f t="shared" ref="C30:I30" si="2">LN(C22)</f>
        <v>1.3862943611198906</v>
      </c>
      <c r="D30" s="4">
        <f t="shared" si="2"/>
        <v>-0.13353139262452263</v>
      </c>
      <c r="E30" s="4">
        <f t="shared" si="2"/>
        <v>-1.5939337258981352</v>
      </c>
      <c r="F30" s="4">
        <f t="shared" si="2"/>
        <v>-3.0194488001713071</v>
      </c>
      <c r="G30" s="4">
        <f t="shared" si="2"/>
        <v>-4.425945868608717</v>
      </c>
      <c r="H30" s="4">
        <f t="shared" si="2"/>
        <v>-5.8224967298957973</v>
      </c>
      <c r="I30" s="4">
        <f t="shared" si="2"/>
        <v>-7.2139590611741298</v>
      </c>
    </row>
    <row r="31" spans="2:9" x14ac:dyDescent="0.25">
      <c r="B31" s="4">
        <v>4</v>
      </c>
      <c r="C31" s="4">
        <f t="shared" ref="C31:I31" si="3">LN(C23)</f>
        <v>2.3978952727983707</v>
      </c>
      <c r="D31" s="4">
        <f t="shared" si="3"/>
        <v>0.72391883922669897</v>
      </c>
      <c r="E31" s="4">
        <f t="shared" si="3"/>
        <v>-0.81778962576722192</v>
      </c>
      <c r="F31" s="4">
        <f t="shared" si="3"/>
        <v>-2.2846799449205424</v>
      </c>
      <c r="G31" s="4">
        <f t="shared" si="3"/>
        <v>-3.7119711759624101</v>
      </c>
      <c r="H31" s="4">
        <f t="shared" si="3"/>
        <v>-5.118933623102162</v>
      </c>
      <c r="I31" s="4">
        <f t="shared" si="3"/>
        <v>-6.5156036406480222</v>
      </c>
    </row>
    <row r="33" spans="3:9" x14ac:dyDescent="0.25">
      <c r="C33" s="3" t="s">
        <v>21</v>
      </c>
      <c r="D33" s="3"/>
      <c r="E33" s="3"/>
      <c r="F33" s="3"/>
      <c r="G33" s="3"/>
      <c r="H33" s="3"/>
      <c r="I33" s="3"/>
    </row>
    <row r="34" spans="3:9" x14ac:dyDescent="0.25">
      <c r="C34" s="4">
        <f>LN(C28)</f>
        <v>0</v>
      </c>
      <c r="D34" s="5">
        <f>LN(D28)</f>
        <v>-0.69314718055994529</v>
      </c>
      <c r="E34" s="5">
        <f>LN(E28)</f>
        <v>-1.3862943611198906</v>
      </c>
      <c r="F34" s="5">
        <f>LN(F28)</f>
        <v>-2.0794415416798357</v>
      </c>
      <c r="G34" s="5">
        <f>LN(G28)</f>
        <v>-2.7725887222397811</v>
      </c>
      <c r="H34" s="5">
        <f>LN(H28)</f>
        <v>-3.4657359027997265</v>
      </c>
      <c r="I34" s="5">
        <f>LN(I28)</f>
        <v>-4.1588830833596715</v>
      </c>
    </row>
    <row r="37" spans="3:9" x14ac:dyDescent="0.25">
      <c r="C37" s="3" t="s">
        <v>2</v>
      </c>
      <c r="D37" s="3"/>
      <c r="E37" s="3"/>
      <c r="F37" s="3"/>
      <c r="G37" s="3"/>
      <c r="H37" s="3"/>
      <c r="I37" s="3"/>
    </row>
    <row r="38" spans="3:9" x14ac:dyDescent="0.25">
      <c r="C38" s="4">
        <v>1</v>
      </c>
      <c r="D38" s="4">
        <v>0.5</v>
      </c>
      <c r="E38" s="4">
        <v>0.25</v>
      </c>
      <c r="F38" s="4">
        <v>0.125</v>
      </c>
      <c r="G38" s="4">
        <v>6.25E-2</v>
      </c>
      <c r="H38" s="4">
        <v>3.125E-2</v>
      </c>
      <c r="I38" s="4">
        <v>1.5625E-2</v>
      </c>
    </row>
    <row r="39" spans="3:9" x14ac:dyDescent="0.25">
      <c r="C39" s="3" t="s">
        <v>21</v>
      </c>
      <c r="D39" s="3"/>
      <c r="E39" s="3"/>
      <c r="F39" s="3"/>
      <c r="G39" s="3"/>
      <c r="H39" s="3"/>
      <c r="I39" s="3"/>
    </row>
    <row r="40" spans="3:9" x14ac:dyDescent="0.25">
      <c r="C40" s="4">
        <v>0</v>
      </c>
      <c r="D40" s="4">
        <v>-0.69314718055994529</v>
      </c>
      <c r="E40" s="4">
        <v>-1.3862943611198906</v>
      </c>
      <c r="F40" s="4">
        <v>-2.0794415416798357</v>
      </c>
      <c r="G40" s="4">
        <v>-2.7725887222397811</v>
      </c>
      <c r="H40" s="4">
        <v>-3.4657359027997265</v>
      </c>
      <c r="I40" s="4">
        <v>-4.1588830833596715</v>
      </c>
    </row>
  </sheetData>
  <mergeCells count="7">
    <mergeCell ref="C39:I39"/>
    <mergeCell ref="C9:I9"/>
    <mergeCell ref="C19:I19"/>
    <mergeCell ref="C27:I27"/>
    <mergeCell ref="B26:I26"/>
    <mergeCell ref="C33:I33"/>
    <mergeCell ref="C37:I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Pawel</cp:lastModifiedBy>
  <dcterms:created xsi:type="dcterms:W3CDTF">2019-10-10T06:26:36Z</dcterms:created>
  <dcterms:modified xsi:type="dcterms:W3CDTF">2019-10-20T22:08:30Z</dcterms:modified>
</cp:coreProperties>
</file>