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ml.chartshapes+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hidePivotFieldList="1" defaultThemeVersion="124226"/>
  <mc:AlternateContent xmlns:mc="http://schemas.openxmlformats.org/markup-compatibility/2006">
    <mc:Choice Requires="x15">
      <x15ac:absPath xmlns:x15ac="http://schemas.microsoft.com/office/spreadsheetml/2010/11/ac" url="C:\Users\Payal P\Desktop\DS_Deshboard\Project- HR-basic\"/>
    </mc:Choice>
  </mc:AlternateContent>
  <xr:revisionPtr revIDLastSave="0" documentId="8_{FC186CEC-7305-4078-A94F-FA2FFA3A33BC}" xr6:coauthVersionLast="47" xr6:coauthVersionMax="47" xr10:uidLastSave="{00000000-0000-0000-0000-000000000000}"/>
  <bookViews>
    <workbookView xWindow="-120" yWindow="-120" windowWidth="20730" windowHeight="11160" activeTab="2" xr2:uid="{00000000-000D-0000-FFFF-FFFF00000000}"/>
  </bookViews>
  <sheets>
    <sheet name="Data" sheetId="1" r:id="rId1"/>
    <sheet name="Pivots &amp; Chart" sheetId="6" r:id="rId2"/>
    <sheet name="Dashboard" sheetId="3" r:id="rId3"/>
  </sheets>
  <definedNames>
    <definedName name="_xlchart.v1.0" hidden="1">'Pivots &amp; Chart'!$G$4:$G$8</definedName>
    <definedName name="_xlchart.v1.1" hidden="1">'Pivots &amp; Chart'!$H$3</definedName>
    <definedName name="_xlchart.v1.2" hidden="1">'Pivots &amp; Chart'!$H$4:$H$8</definedName>
    <definedName name="_xlchart.v1.3" hidden="1">'Pivots &amp; Chart'!$G$4:$G$8</definedName>
    <definedName name="_xlchart.v1.4" hidden="1">'Pivots &amp; Chart'!$H$3</definedName>
    <definedName name="_xlchart.v1.5" hidden="1">'Pivots &amp; Chart'!$H$4:$H$8</definedName>
    <definedName name="_xlcn.WorksheetConnection_Employee_Data.xlsxTable11" hidden="1">Table1[]</definedName>
    <definedName name="_xlnm.Print_Area" localSheetId="2">Dashboard!$A$1:$V$35</definedName>
    <definedName name="Slicer_Gender">#N/A</definedName>
    <definedName name="Slicer_Hire_Type">#N/A</definedName>
    <definedName name="Slicer_Promotion_Eligible">#N/A</definedName>
    <definedName name="Slicer_Qualification">#N/A</definedName>
    <definedName name="Slicer_Status">#N/A</definedName>
    <definedName name="Slicer_Year">#N/A</definedName>
  </definedNames>
  <calcPr calcId="181029"/>
  <pivotCaches>
    <pivotCache cacheId="828" r:id="rId4"/>
    <pivotCache cacheId="831" r:id="rId5"/>
    <pivotCache cacheId="834" r:id="rId6"/>
    <pivotCache cacheId="837" r:id="rId7"/>
    <pivotCache cacheId="840" r:id="rId8"/>
    <pivotCache cacheId="843" r:id="rId9"/>
    <pivotCache cacheId="846" r:id="rId10"/>
    <pivotCache cacheId="849" r:id="rId11"/>
    <pivotCache cacheId="852" r:id="rId12"/>
    <pivotCache cacheId="855" r:id="rId13"/>
  </pivotCaches>
  <extLst>
    <ext xmlns:x14="http://schemas.microsoft.com/office/spreadsheetml/2009/9/main" uri="{876F7934-8845-4945-9796-88D515C7AA90}">
      <x14:pivotCaches>
        <pivotCache cacheId="252" r:id="rId14"/>
      </x14:pivotCaches>
    </ex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Employee_Data.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13" i="6" l="1"/>
  <c r="Q15" i="6"/>
  <c r="Q16" i="6" l="1"/>
  <c r="K15" i="6"/>
  <c r="J29" i="6"/>
  <c r="J30" i="6"/>
  <c r="J31" i="6"/>
  <c r="J32" i="6"/>
  <c r="J28" i="6"/>
  <c r="G5" i="6"/>
  <c r="H5" i="6" s="1"/>
  <c r="G6" i="6"/>
  <c r="H6" i="6" s="1"/>
  <c r="G7" i="6"/>
  <c r="H7" i="6" s="1"/>
  <c r="G8" i="6"/>
  <c r="H8" i="6" s="1"/>
  <c r="G4" i="6"/>
  <c r="H4" i="6" s="1"/>
  <c r="K17" i="6"/>
  <c r="B13" i="6" a="1"/>
  <c r="B12" i="6" a="1"/>
  <c r="B11" i="6" a="1"/>
  <c r="B10" i="6" a="1"/>
  <c r="K18" i="6" l="1"/>
  <c r="K20" i="6" s="1"/>
  <c r="K9" i="6" s="1"/>
  <c r="N9" i="6" s="1"/>
  <c r="N11" i="6" s="1"/>
  <c r="Q18" i="6"/>
  <c r="Q7" i="6" s="1"/>
  <c r="T7" i="6" s="1"/>
  <c r="T9" i="6" s="1"/>
  <c r="B13" i="6"/>
  <c r="B12" i="6"/>
  <c r="B11" i="6"/>
  <c r="B10"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B2B29E-D985-441C-9155-5D9AF7B6140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C8A828D-74C1-4D0E-88A9-BBD79C2A5032}" name="WorksheetConnection_Employee_Data.xlsx!Table1" type="102" refreshedVersion="8" minRefreshableVersion="5">
    <extLst>
      <ext xmlns:x15="http://schemas.microsoft.com/office/spreadsheetml/2010/11/main" uri="{DE250136-89BD-433C-8126-D09CA5730AF9}">
        <x15:connection id="Table1" autoDelete="1">
          <x15:rangePr sourceName="_xlcn.WorksheetConnection_Employee_Data.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<sst xmlns="http://schemas.openxmlformats.org/spreadsheetml/2006/main" count="3335" uniqueCount="474">
  <si>
    <t>Full Name</t>
  </si>
  <si>
    <t>Gender</t>
  </si>
  <si>
    <t>Hire Date</t>
  </si>
  <si>
    <t>Status</t>
  </si>
  <si>
    <t>Hire Type</t>
  </si>
  <si>
    <t>Department</t>
  </si>
  <si>
    <t>Category</t>
  </si>
  <si>
    <t>Qualification</t>
  </si>
  <si>
    <t>Salary</t>
  </si>
  <si>
    <t>Bonus</t>
  </si>
  <si>
    <t>Overtime</t>
  </si>
  <si>
    <t>Sick Leaves</t>
  </si>
  <si>
    <t>Rating Performance</t>
  </si>
  <si>
    <t>Rating-Behaviour</t>
  </si>
  <si>
    <t>Rating-Collegues</t>
  </si>
  <si>
    <t>Average Rating</t>
  </si>
  <si>
    <t>Promotion Eligible</t>
  </si>
  <si>
    <t>Kevin Koch</t>
  </si>
  <si>
    <t>Daisy Johnson</t>
  </si>
  <si>
    <t>Amy Miranda</t>
  </si>
  <si>
    <t>Rebecca Todd</t>
  </si>
  <si>
    <t>Michael Neal</t>
  </si>
  <si>
    <t>Crystal Jones</t>
  </si>
  <si>
    <t>Jeffrey Berry</t>
  </si>
  <si>
    <t>Mitchell Olson</t>
  </si>
  <si>
    <t>Matthew Hamilton</t>
  </si>
  <si>
    <t>Jerry Reyes</t>
  </si>
  <si>
    <t>Sean Humphrey</t>
  </si>
  <si>
    <t>Eric Griffin</t>
  </si>
  <si>
    <t>Joseph Lucas</t>
  </si>
  <si>
    <t>William Richardson</t>
  </si>
  <si>
    <t>Dr. Lindsay Kirk DVM</t>
  </si>
  <si>
    <t>Ashley Burns</t>
  </si>
  <si>
    <t>Dana Spencer</t>
  </si>
  <si>
    <t>Lisa Robertson MD</t>
  </si>
  <si>
    <t>Dawn Smith</t>
  </si>
  <si>
    <t>Melissa Reynolds</t>
  </si>
  <si>
    <t>Kimberly Brown</t>
  </si>
  <si>
    <t>Patrick Cox</t>
  </si>
  <si>
    <t>Danny Phillips</t>
  </si>
  <si>
    <t>Mrs. Summer Ponce</t>
  </si>
  <si>
    <t>Jason Frey</t>
  </si>
  <si>
    <t>Erin Mcconnell</t>
  </si>
  <si>
    <t>Darrell Wright</t>
  </si>
  <si>
    <t>Peter Best</t>
  </si>
  <si>
    <t>Erik Koch PhD</t>
  </si>
  <si>
    <t>Reginald Marsh</t>
  </si>
  <si>
    <t>Cindy Oneill MD</t>
  </si>
  <si>
    <t>Sherry White</t>
  </si>
  <si>
    <t>Jeanne Bridges</t>
  </si>
  <si>
    <t>Beth Brown</t>
  </si>
  <si>
    <t>John Brown</t>
  </si>
  <si>
    <t>Stephanie Wilson</t>
  </si>
  <si>
    <t>Jackie Brown</t>
  </si>
  <si>
    <t>Mitchell Webb</t>
  </si>
  <si>
    <t>Jessica Ingram</t>
  </si>
  <si>
    <t>James Wilson</t>
  </si>
  <si>
    <t>Alexander Rivera</t>
  </si>
  <si>
    <t>Jennifer Lopez</t>
  </si>
  <si>
    <t>Jody Wall</t>
  </si>
  <si>
    <t>Alexis Brown</t>
  </si>
  <si>
    <t>Kimberly Coffey</t>
  </si>
  <si>
    <t>Cheryl Anderson</t>
  </si>
  <si>
    <t>Kathleen Gallagher</t>
  </si>
  <si>
    <t>Olivia Johnson</t>
  </si>
  <si>
    <t>Michael Hubbard</t>
  </si>
  <si>
    <t>James Wagner</t>
  </si>
  <si>
    <t>Jill Castro</t>
  </si>
  <si>
    <t>Angela Monroe</t>
  </si>
  <si>
    <t>Jose Hodges</t>
  </si>
  <si>
    <t>Alexa Greene</t>
  </si>
  <si>
    <t>Cindy Taylor</t>
  </si>
  <si>
    <t>Nicole Huang</t>
  </si>
  <si>
    <t>Jose Barnett</t>
  </si>
  <si>
    <t>Scott Miller</t>
  </si>
  <si>
    <t>Lindsey Long</t>
  </si>
  <si>
    <t>Deborah Mills</t>
  </si>
  <si>
    <t>Gregory Peterson</t>
  </si>
  <si>
    <t>Robert Barnes</t>
  </si>
  <si>
    <t>Juan Ruiz</t>
  </si>
  <si>
    <t>Albert Brown</t>
  </si>
  <si>
    <t>Kathleen Martinez</t>
  </si>
  <si>
    <t>Daniel Carpenter</t>
  </si>
  <si>
    <t>Brian Oliver</t>
  </si>
  <si>
    <t>Tony Gentry Jr.</t>
  </si>
  <si>
    <t>Anthony Brady</t>
  </si>
  <si>
    <t>Sarah Mcclain</t>
  </si>
  <si>
    <t>Molly Moore</t>
  </si>
  <si>
    <t>Kelly Jackson</t>
  </si>
  <si>
    <t>Deborah Rodgers</t>
  </si>
  <si>
    <t>Teresa Henderson</t>
  </si>
  <si>
    <t>David Pena</t>
  </si>
  <si>
    <t>Martin Thompson</t>
  </si>
  <si>
    <t>Natasha Alvarado</t>
  </si>
  <si>
    <t>Peter Grant</t>
  </si>
  <si>
    <t>Chris Henderson</t>
  </si>
  <si>
    <t>Tracey Calderon</t>
  </si>
  <si>
    <t>Taylor Arnold</t>
  </si>
  <si>
    <t>Dustin Mcintosh</t>
  </si>
  <si>
    <t>Laura Rose</t>
  </si>
  <si>
    <t>Amy Mccoy</t>
  </si>
  <si>
    <t>Michael Doyle</t>
  </si>
  <si>
    <t>April Reyes</t>
  </si>
  <si>
    <t>Donald Gregory</t>
  </si>
  <si>
    <t>Melissa Miller</t>
  </si>
  <si>
    <t>Michelle Larsen</t>
  </si>
  <si>
    <t>Gregory Nguyen</t>
  </si>
  <si>
    <t>Aaron Huynh</t>
  </si>
  <si>
    <t>Wendy Thompson</t>
  </si>
  <si>
    <t>Rachel Wright</t>
  </si>
  <si>
    <t>Alexandria Rogers</t>
  </si>
  <si>
    <t>John Adams</t>
  </si>
  <si>
    <t>Christopher Ward</t>
  </si>
  <si>
    <t>Natasha Lowe</t>
  </si>
  <si>
    <t>Jeremy Berry</t>
  </si>
  <si>
    <t>Shawn Jones</t>
  </si>
  <si>
    <t>Pamela Gray</t>
  </si>
  <si>
    <t>Robert Hayes</t>
  </si>
  <si>
    <t>Elizabeth Brooks MD</t>
  </si>
  <si>
    <t>Elizabeth Sherman</t>
  </si>
  <si>
    <t>James Hudson</t>
  </si>
  <si>
    <t>David Patterson</t>
  </si>
  <si>
    <t>Daniel Moore</t>
  </si>
  <si>
    <t>Karen Cunningham</t>
  </si>
  <si>
    <t>Stanley Stephens</t>
  </si>
  <si>
    <t>Steven Thomas</t>
  </si>
  <si>
    <t>Beverly Alvarez</t>
  </si>
  <si>
    <t>Michael Gilbert</t>
  </si>
  <si>
    <t>Lori Berry</t>
  </si>
  <si>
    <t>Tiffany Johnson</t>
  </si>
  <si>
    <t>Keith Bishop</t>
  </si>
  <si>
    <t>Cathy Bailey</t>
  </si>
  <si>
    <t>Robert Mcdonald</t>
  </si>
  <si>
    <t>Julie Burgess</t>
  </si>
  <si>
    <t>Samuel Howe</t>
  </si>
  <si>
    <t>Michael Young</t>
  </si>
  <si>
    <t>Matthew Rangel</t>
  </si>
  <si>
    <t>Jeff Park</t>
  </si>
  <si>
    <t>Mr. Sean Wells</t>
  </si>
  <si>
    <t>Robin Sanchez</t>
  </si>
  <si>
    <t>Grant Murray</t>
  </si>
  <si>
    <t>Kelly Conner</t>
  </si>
  <si>
    <t>Valerie Weiss</t>
  </si>
  <si>
    <t>Jason Duncan</t>
  </si>
  <si>
    <t>Raymond Acevedo</t>
  </si>
  <si>
    <t>Alison Williams</t>
  </si>
  <si>
    <t>Dawn Howard</t>
  </si>
  <si>
    <t>Michael Downs</t>
  </si>
  <si>
    <t>Elizabeth Buckley</t>
  </si>
  <si>
    <t>Casey Preston</t>
  </si>
  <si>
    <t>Glenn Brown</t>
  </si>
  <si>
    <t>John Smith</t>
  </si>
  <si>
    <t>Shawn Frey</t>
  </si>
  <si>
    <t>Amy Rollins</t>
  </si>
  <si>
    <t>Christina Sanders</t>
  </si>
  <si>
    <t>Michael Mcdaniel</t>
  </si>
  <si>
    <t>Robin West</t>
  </si>
  <si>
    <t>Donald Stout</t>
  </si>
  <si>
    <t>Scott Reed</t>
  </si>
  <si>
    <t>Joseph Wilson</t>
  </si>
  <si>
    <t>Michael Gonzalez</t>
  </si>
  <si>
    <t>Christine Heath DVM</t>
  </si>
  <si>
    <t>Michele Mccoy</t>
  </si>
  <si>
    <t>Mary Evans</t>
  </si>
  <si>
    <t>Allison Wood</t>
  </si>
  <si>
    <t>Randy Arnold</t>
  </si>
  <si>
    <t>Vanessa Coleman</t>
  </si>
  <si>
    <t>Marcia Jefferson</t>
  </si>
  <si>
    <t>Mary Freeman</t>
  </si>
  <si>
    <t>Valerie Henson</t>
  </si>
  <si>
    <t>Nicole Garza</t>
  </si>
  <si>
    <t>Brian Cole</t>
  </si>
  <si>
    <t>Mark Mullins</t>
  </si>
  <si>
    <t>Bailey Holden</t>
  </si>
  <si>
    <t>Ashley Allen</t>
  </si>
  <si>
    <t>Lori Spencer</t>
  </si>
  <si>
    <t>Jeremy Jenkins</t>
  </si>
  <si>
    <t>Joseph Young</t>
  </si>
  <si>
    <t>Pamela Taylor</t>
  </si>
  <si>
    <t>Barbara Cunningham</t>
  </si>
  <si>
    <t>Cynthia Tyler</t>
  </si>
  <si>
    <t>John Herring</t>
  </si>
  <si>
    <t>Karen Phillips</t>
  </si>
  <si>
    <t>Vincent Reid</t>
  </si>
  <si>
    <t>Barbara Gray</t>
  </si>
  <si>
    <t>Jessica Chase</t>
  </si>
  <si>
    <t>William Burton</t>
  </si>
  <si>
    <t>Barbara Soto</t>
  </si>
  <si>
    <t>Kelly Bray</t>
  </si>
  <si>
    <t>John Salazar</t>
  </si>
  <si>
    <t>Vanessa Espinoza</t>
  </si>
  <si>
    <t>Joseph Spencer</t>
  </si>
  <si>
    <t>Daniel Alvarez</t>
  </si>
  <si>
    <t>Dr. Megan Gutierrez DVM</t>
  </si>
  <si>
    <t>Stacey Weber</t>
  </si>
  <si>
    <t>Hunter Henderson</t>
  </si>
  <si>
    <t>Samantha Norman</t>
  </si>
  <si>
    <t>Laura Stevens</t>
  </si>
  <si>
    <t>Michael Williams</t>
  </si>
  <si>
    <t>Lori Morrow</t>
  </si>
  <si>
    <t>Aimee Jones</t>
  </si>
  <si>
    <t>Wayne Huffman</t>
  </si>
  <si>
    <t>Raymond Hill</t>
  </si>
  <si>
    <t>Roger Baker</t>
  </si>
  <si>
    <t>Andrew Lopez</t>
  </si>
  <si>
    <t>Crystal Cantu</t>
  </si>
  <si>
    <t>Sara Cox</t>
  </si>
  <si>
    <t>Jordan Berry</t>
  </si>
  <si>
    <t>Mary Holloway</t>
  </si>
  <si>
    <t>Ashley Dunn</t>
  </si>
  <si>
    <t>Nancy Johnson</t>
  </si>
  <si>
    <t>Teresa Jennings</t>
  </si>
  <si>
    <t>Christopher Jarvis</t>
  </si>
  <si>
    <t>Amanda Jennings</t>
  </si>
  <si>
    <t>Mr. Larry Houston</t>
  </si>
  <si>
    <t>Tyrone Williams</t>
  </si>
  <si>
    <t>Donna Brown</t>
  </si>
  <si>
    <t>Michelle Jones</t>
  </si>
  <si>
    <t>Nicole Nelson</t>
  </si>
  <si>
    <t>Brian Graham</t>
  </si>
  <si>
    <t>Gloria Smith</t>
  </si>
  <si>
    <t>Michael Giles</t>
  </si>
  <si>
    <t>Chelsea Kramer</t>
  </si>
  <si>
    <t>Michael Rodriguez</t>
  </si>
  <si>
    <t>Janice Kirby</t>
  </si>
  <si>
    <t>Teresa Schneider</t>
  </si>
  <si>
    <t>Bonnie Cruz</t>
  </si>
  <si>
    <t>Elizabeth Clark</t>
  </si>
  <si>
    <t>Andrew Kelly</t>
  </si>
  <si>
    <t>Reginald Watkins</t>
  </si>
  <si>
    <t>Julia Simon</t>
  </si>
  <si>
    <t>Scott Gray</t>
  </si>
  <si>
    <t>Juan Long</t>
  </si>
  <si>
    <t>April Moore</t>
  </si>
  <si>
    <t>Trevor Andrews</t>
  </si>
  <si>
    <t>Matthew Morales</t>
  </si>
  <si>
    <t>Virginia Terrell</t>
  </si>
  <si>
    <t>Scott Harper</t>
  </si>
  <si>
    <t>Brittney Graves</t>
  </si>
  <si>
    <t>James Johnson</t>
  </si>
  <si>
    <t>Megan Smith</t>
  </si>
  <si>
    <t>Pamela Shannon</t>
  </si>
  <si>
    <t>John Sanchez</t>
  </si>
  <si>
    <t>Taylor Ruiz</t>
  </si>
  <si>
    <t>Tammy Fisher</t>
  </si>
  <si>
    <t>Aimee Smith</t>
  </si>
  <si>
    <t>Bradley Ward</t>
  </si>
  <si>
    <t>Krista Taylor</t>
  </si>
  <si>
    <t>Lawrence Schultz</t>
  </si>
  <si>
    <t>Mark Anthony</t>
  </si>
  <si>
    <t>Erin Jones</t>
  </si>
  <si>
    <t>Cynthia Hamilton</t>
  </si>
  <si>
    <t>John Benson</t>
  </si>
  <si>
    <t>Tracy Price</t>
  </si>
  <si>
    <t>Douglas Hall</t>
  </si>
  <si>
    <t>Danielle Johnson</t>
  </si>
  <si>
    <t>Steven Hall</t>
  </si>
  <si>
    <t>Melissa Parker</t>
  </si>
  <si>
    <t>Donald Mendez</t>
  </si>
  <si>
    <t>Cathy Mccoy DVM</t>
  </si>
  <si>
    <t>Kaitlyn Calderon</t>
  </si>
  <si>
    <t>Cindy Alexander</t>
  </si>
  <si>
    <t>Joel Williams</t>
  </si>
  <si>
    <t>Christopher Mosley</t>
  </si>
  <si>
    <t>Erica Jones</t>
  </si>
  <si>
    <t>Jeffrey Logan</t>
  </si>
  <si>
    <t>Lindsay Hall</t>
  </si>
  <si>
    <t>Karen Fisher</t>
  </si>
  <si>
    <t>Catherine Duran</t>
  </si>
  <si>
    <t>Thomas Rodriguez</t>
  </si>
  <si>
    <t>Margaret King</t>
  </si>
  <si>
    <t>Daniel Young</t>
  </si>
  <si>
    <t>Richard Mata</t>
  </si>
  <si>
    <t>Matthew Palmer</t>
  </si>
  <si>
    <t>John Barrera</t>
  </si>
  <si>
    <t>Michael Miles</t>
  </si>
  <si>
    <t>Sydney Torres</t>
  </si>
  <si>
    <t>Heidi Sanchez</t>
  </si>
  <si>
    <t>Tiffany Gomez</t>
  </si>
  <si>
    <t>Shannon Wagner</t>
  </si>
  <si>
    <t>Michael Smith</t>
  </si>
  <si>
    <t>Christina Myers</t>
  </si>
  <si>
    <t>Melissa Trevino</t>
  </si>
  <si>
    <t>Trevor May</t>
  </si>
  <si>
    <t>Bradley Cross</t>
  </si>
  <si>
    <t>Virginia Yang</t>
  </si>
  <si>
    <t>Erica Ferguson</t>
  </si>
  <si>
    <t>Judy White</t>
  </si>
  <si>
    <t>Kimberly Perkins</t>
  </si>
  <si>
    <t>Michelle Martinez</t>
  </si>
  <si>
    <t>Joshua Anderson</t>
  </si>
  <si>
    <t>Scott Smith Jr.</t>
  </si>
  <si>
    <t>Ryan Hawkins</t>
  </si>
  <si>
    <t>Erica Phillips</t>
  </si>
  <si>
    <t>Corey Martinez</t>
  </si>
  <si>
    <t>Thomas Padilla</t>
  </si>
  <si>
    <t>Laura Gomez</t>
  </si>
  <si>
    <t>Mrs. Kristy Hart</t>
  </si>
  <si>
    <t>Leon Rodriguez</t>
  </si>
  <si>
    <t>Betty Miller</t>
  </si>
  <si>
    <t>Peter Page</t>
  </si>
  <si>
    <t>Candice Garcia</t>
  </si>
  <si>
    <t>Glenn Allen</t>
  </si>
  <si>
    <t>Heather Lopez</t>
  </si>
  <si>
    <t>Steven Gonzalez</t>
  </si>
  <si>
    <t>John Morris</t>
  </si>
  <si>
    <t>Ashley Reed</t>
  </si>
  <si>
    <t>Michael Rodgers</t>
  </si>
  <si>
    <t>Jonathan Strickland</t>
  </si>
  <si>
    <t>Joy Reid</t>
  </si>
  <si>
    <t>Jasmine Snow</t>
  </si>
  <si>
    <t>Tabitha Simon</t>
  </si>
  <si>
    <t>Debra Ruiz</t>
  </si>
  <si>
    <t>Amy Cardenas</t>
  </si>
  <si>
    <t>Mr. Phillip King</t>
  </si>
  <si>
    <t>Samantha Mccarthy</t>
  </si>
  <si>
    <t>William Tran</t>
  </si>
  <si>
    <t>Rhonda Brown</t>
  </si>
  <si>
    <t>Anthony Lowery</t>
  </si>
  <si>
    <t>Wesley Maynard</t>
  </si>
  <si>
    <t>Kelsey Best</t>
  </si>
  <si>
    <t>Natalie Adams</t>
  </si>
  <si>
    <t>Heidi Beck</t>
  </si>
  <si>
    <t>Kylie Hanna</t>
  </si>
  <si>
    <t>Jamie Sullivan</t>
  </si>
  <si>
    <t>Natasha Nelson</t>
  </si>
  <si>
    <t>Chelsea Tyler</t>
  </si>
  <si>
    <t>Charlotte Espinoza</t>
  </si>
  <si>
    <t>Kevin Howe</t>
  </si>
  <si>
    <t>Terry Giles</t>
  </si>
  <si>
    <t>Amy Cook</t>
  </si>
  <si>
    <t>Michael Anderson</t>
  </si>
  <si>
    <t>Alex Li</t>
  </si>
  <si>
    <t>Vincent Martin</t>
  </si>
  <si>
    <t>Sara Jones</t>
  </si>
  <si>
    <t>Michaela Johnson</t>
  </si>
  <si>
    <t>Raymond Li</t>
  </si>
  <si>
    <t>Paul Roach</t>
  </si>
  <si>
    <t>Denise Moreno</t>
  </si>
  <si>
    <t>Mrs. Kelly Braun DDS</t>
  </si>
  <si>
    <t>Patrick Yates</t>
  </si>
  <si>
    <t>Dr. Jason Acosta</t>
  </si>
  <si>
    <t>Jessica Lopez</t>
  </si>
  <si>
    <t>David George</t>
  </si>
  <si>
    <t>Jennifer Richardson</t>
  </si>
  <si>
    <t>Thomas Finley</t>
  </si>
  <si>
    <t>Rodney Yoder</t>
  </si>
  <si>
    <t>Daniel Gray</t>
  </si>
  <si>
    <t>Stephen Lee</t>
  </si>
  <si>
    <t>Tammy Herrera</t>
  </si>
  <si>
    <t>Anna Hammond</t>
  </si>
  <si>
    <t>Desiree Davis</t>
  </si>
  <si>
    <t>James Howe</t>
  </si>
  <si>
    <t>Joshua Jimenez</t>
  </si>
  <si>
    <t>Megan Vance</t>
  </si>
  <si>
    <t>Benjamin Whitaker</t>
  </si>
  <si>
    <t>Katherine Mcgee</t>
  </si>
  <si>
    <t>Jason Miller</t>
  </si>
  <si>
    <t>Brenda Green MD</t>
  </si>
  <si>
    <t>Mary Garcia</t>
  </si>
  <si>
    <t>Tracy Serrano</t>
  </si>
  <si>
    <t>Christian Jones</t>
  </si>
  <si>
    <t>Jeffrey Hogan</t>
  </si>
  <si>
    <t>Robert Anderson</t>
  </si>
  <si>
    <t>Richard Gonzalez</t>
  </si>
  <si>
    <t>Roger Carter</t>
  </si>
  <si>
    <t>James Russell</t>
  </si>
  <si>
    <t>Brittany Collins</t>
  </si>
  <si>
    <t>Traci Allen</t>
  </si>
  <si>
    <t>William Powell</t>
  </si>
  <si>
    <t>Ryan Mcdonald</t>
  </si>
  <si>
    <t>Austin Barrett</t>
  </si>
  <si>
    <t>Nicole Dougherty</t>
  </si>
  <si>
    <t>Michael Holder</t>
  </si>
  <si>
    <t>Marc Patterson</t>
  </si>
  <si>
    <t>Brian Coleman</t>
  </si>
  <si>
    <t>Matthew Vaughn</t>
  </si>
  <si>
    <t>Elizabeth Evans</t>
  </si>
  <si>
    <t>Terry Scott</t>
  </si>
  <si>
    <t>Brandon Hogan</t>
  </si>
  <si>
    <t>Samantha Hart</t>
  </si>
  <si>
    <t>Shawn Campbell</t>
  </si>
  <si>
    <t>Garrett Matthews</t>
  </si>
  <si>
    <t>Morgan Ortega</t>
  </si>
  <si>
    <t>Mrs. Grace Pitts</t>
  </si>
  <si>
    <t>Andrew Vasquez</t>
  </si>
  <si>
    <t>Thomas Burton</t>
  </si>
  <si>
    <t>William Marshall</t>
  </si>
  <si>
    <t>Angela Ward</t>
  </si>
  <si>
    <t>Christopher Davis</t>
  </si>
  <si>
    <t>Micheal Gibson</t>
  </si>
  <si>
    <t>Darrell Lee</t>
  </si>
  <si>
    <t>Jacqueline Rodriguez</t>
  </si>
  <si>
    <t>Anthony Sandoval</t>
  </si>
  <si>
    <t>Don Henry</t>
  </si>
  <si>
    <t>Sierra Jones</t>
  </si>
  <si>
    <t>Joseph Brown</t>
  </si>
  <si>
    <t>Scott Blankenship</t>
  </si>
  <si>
    <t>David Salinas</t>
  </si>
  <si>
    <t>Leah Jones</t>
  </si>
  <si>
    <t>Gail Moon</t>
  </si>
  <si>
    <t>Rebecca Jordan</t>
  </si>
  <si>
    <t>Kevin Bates</t>
  </si>
  <si>
    <t>Tammy Owens</t>
  </si>
  <si>
    <t>Adam Winters</t>
  </si>
  <si>
    <t>Christopher Walker</t>
  </si>
  <si>
    <t>Brittany Torres</t>
  </si>
  <si>
    <t>John Arnold</t>
  </si>
  <si>
    <t>Casey Cooper</t>
  </si>
  <si>
    <t>Nathan Lyons MD</t>
  </si>
  <si>
    <t>Jennifer Yu</t>
  </si>
  <si>
    <t>Jesse Soto</t>
  </si>
  <si>
    <t>Kathleen Wilkerson</t>
  </si>
  <si>
    <t>Male</t>
  </si>
  <si>
    <t>Female</t>
  </si>
  <si>
    <t>Other</t>
  </si>
  <si>
    <t>Active</t>
  </si>
  <si>
    <t>Resigned</t>
  </si>
  <si>
    <t>On Leave</t>
  </si>
  <si>
    <t>Full-Time</t>
  </si>
  <si>
    <t>Contract</t>
  </si>
  <si>
    <t>Part-Time</t>
  </si>
  <si>
    <t>Finance</t>
  </si>
  <si>
    <t>Marketing</t>
  </si>
  <si>
    <t>IT</t>
  </si>
  <si>
    <t>Sales</t>
  </si>
  <si>
    <t>HR</t>
  </si>
  <si>
    <t>Staff</t>
  </si>
  <si>
    <t>Manager</t>
  </si>
  <si>
    <t>Intern</t>
  </si>
  <si>
    <t>Executive</t>
  </si>
  <si>
    <t>Master's</t>
  </si>
  <si>
    <t>High School</t>
  </si>
  <si>
    <t>Bachelor's</t>
  </si>
  <si>
    <t>Diploma</t>
  </si>
  <si>
    <t>No</t>
  </si>
  <si>
    <t>Yes</t>
  </si>
  <si>
    <t>Row Labels</t>
  </si>
  <si>
    <t>Grand Total</t>
  </si>
  <si>
    <t>Count of Gender</t>
  </si>
  <si>
    <t>Year</t>
  </si>
  <si>
    <t>Quarter</t>
  </si>
  <si>
    <t>Rows Labels</t>
  </si>
  <si>
    <t>Count of Hire Date</t>
  </si>
  <si>
    <t>Count of Hire Type</t>
  </si>
  <si>
    <t>Count of Status</t>
  </si>
  <si>
    <t>Count of Category</t>
  </si>
  <si>
    <t>Sum of Salary</t>
  </si>
  <si>
    <t>Sum of Bonus</t>
  </si>
  <si>
    <t>Sum of Overtime</t>
  </si>
  <si>
    <t>Total Expense</t>
  </si>
  <si>
    <t>Sum of Sick Leaves</t>
  </si>
  <si>
    <t>Total Name</t>
  </si>
  <si>
    <t>Average Sick Leave</t>
  </si>
  <si>
    <t>Max Sick Leaves</t>
  </si>
  <si>
    <t>Pro Rated Rating</t>
  </si>
  <si>
    <t>Multiplied by 100</t>
  </si>
  <si>
    <t>Avarage Sick Leaves</t>
  </si>
  <si>
    <t>Start</t>
  </si>
  <si>
    <t>Initial</t>
  </si>
  <si>
    <t>Middle</t>
  </si>
  <si>
    <t xml:space="preserve">End </t>
  </si>
  <si>
    <t>Max</t>
  </si>
  <si>
    <t>Total</t>
  </si>
  <si>
    <t>Seepdometer</t>
  </si>
  <si>
    <t>Pointer Value- Sick Leave</t>
  </si>
  <si>
    <t>Value</t>
  </si>
  <si>
    <t>Pointer Size</t>
  </si>
  <si>
    <t>End</t>
  </si>
  <si>
    <t>s</t>
  </si>
  <si>
    <t>Sum of Average Rating</t>
  </si>
  <si>
    <t>Average Employee Rating</t>
  </si>
  <si>
    <t>Max Employee Rating</t>
  </si>
  <si>
    <t>Interactive Human Resources Dashbord in Microsoft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</si>
</sst>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74" formatCode="_-[$£-809]* #,##0_-;\-[$£-809]* #,##0_-;_-[$£-809]* &quot;-&quot;??_-;_-@_-"/>
  </numFmts>
  <fonts count="3" x14ac:knownFonts="1">
    <font>
      <sz val="11"/>
      <color theme="1"/>
      <name val="Calibri"/>
      <family val="2"/>
      <scheme val="minor"/>
    </font>
    <font>
      <b/>
      <sz val="11"/>
      <color theme="1"/>
      <name val="Calibri"/>
      <family val="2"/>
      <scheme val="minor"/>
    </font>
    <font>
      <b/>
      <sz val="14"/>
      <color rgb="FFFF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7"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4" tint="0.399975585192419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1" fillId="0" borderId="2" xfId="0" applyFont="1" applyBorder="1" applyAlignment="1">
      <alignment horizontal="center" vertical="top"/>
    </xf>
    <xf numFmtId="0" fontId="0" fillId="0" borderId="0" xfId="0" applyAlignment="1">
      <alignment horizontal="center"/>
    </xf>
    <xf numFmtId="164"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NumberFormat="1"/>
    <xf numFmtId="0" fontId="1" fillId="2" borderId="3" xfId="0" applyFont="1" applyFill="1" applyBorder="1" applyAlignment="1">
      <alignment horizontal="left"/>
    </xf>
    <xf numFmtId="0" fontId="1" fillId="2" borderId="3" xfId="0" applyNumberFormat="1" applyFont="1" applyFill="1" applyBorder="1"/>
    <xf numFmtId="0" fontId="0" fillId="0" borderId="1" xfId="0" applyBorder="1"/>
    <xf numFmtId="0" fontId="0" fillId="0" borderId="1" xfId="0" pivotButton="1" applyBorder="1" applyAlignment="1">
      <alignment horizontal="center"/>
    </xf>
    <xf numFmtId="0" fontId="0" fillId="0" borderId="1" xfId="0" applyBorder="1" applyAlignment="1">
      <alignment horizontal="center"/>
    </xf>
    <xf numFmtId="0" fontId="0" fillId="0" borderId="1" xfId="0" applyNumberFormat="1" applyBorder="1" applyAlignment="1">
      <alignment horizontal="center"/>
    </xf>
    <xf numFmtId="0" fontId="1" fillId="2" borderId="1" xfId="0" applyNumberFormat="1" applyFont="1" applyFill="1" applyBorder="1" applyAlignment="1">
      <alignment horizontal="center"/>
    </xf>
    <xf numFmtId="0" fontId="1" fillId="2" borderId="1" xfId="0" applyFont="1" applyFill="1" applyBorder="1" applyAlignment="1">
      <alignment horizontal="center"/>
    </xf>
    <xf numFmtId="0" fontId="0" fillId="0" borderId="0" xfId="0"/>
    <xf numFmtId="174" fontId="0" fillId="0" borderId="1" xfId="0" applyNumberFormat="1" applyBorder="1" applyAlignment="1">
      <alignment horizontal="center"/>
    </xf>
    <xf numFmtId="0" fontId="0" fillId="0" borderId="1" xfId="0" applyFill="1" applyBorder="1" applyAlignment="1">
      <alignment horizontal="center"/>
    </xf>
    <xf numFmtId="0" fontId="0" fillId="0" borderId="1" xfId="0" applyFill="1" applyBorder="1" applyAlignment="1"/>
    <xf numFmtId="0" fontId="0" fillId="0" borderId="1" xfId="0" applyBorder="1" applyAlignment="1"/>
    <xf numFmtId="0" fontId="1" fillId="0" borderId="1" xfId="0" applyFont="1" applyBorder="1"/>
    <xf numFmtId="0" fontId="1" fillId="2" borderId="4" xfId="0" applyFont="1" applyFill="1" applyBorder="1" applyAlignment="1">
      <alignment horizontal="center"/>
    </xf>
    <xf numFmtId="0" fontId="1" fillId="2" borderId="5" xfId="0" applyFont="1" applyFill="1" applyBorder="1" applyAlignment="1">
      <alignment horizontal="center"/>
    </xf>
    <xf numFmtId="1" fontId="0" fillId="0" borderId="1" xfId="0" applyNumberFormat="1" applyBorder="1" applyAlignment="1">
      <alignment horizontal="center"/>
    </xf>
    <xf numFmtId="2" fontId="0" fillId="0" borderId="1" xfId="0" applyNumberFormat="1" applyBorder="1"/>
    <xf numFmtId="2" fontId="0" fillId="0" borderId="1" xfId="0" applyNumberFormat="1" applyBorder="1" applyAlignment="1">
      <alignment horizontal="center"/>
    </xf>
    <xf numFmtId="0" fontId="2" fillId="3" borderId="0" xfId="0" applyFont="1" applyFill="1" applyAlignment="1">
      <alignment horizontal="center"/>
    </xf>
  </cellXfs>
  <cellStyles count="1">
    <cellStyle name="Normal" xfId="0" builtinId="0"/>
  </cellStyles>
  <dxfs count="1438">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1" formatCode="&quot;₹&quot;\ #,##0.00"/>
    </dxf>
    <dxf>
      <numFmt numFmtId="174" formatCode="_-[$£-809]* #,##0_-;\-[$£-809]* #,##0_-;_-[$£-8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74" formatCode="_-[$£-809]* #,##0_-;\-[$£-809]* #,##0_-;_-[$£-809]* &quot;-&quot;??_-;_-@_-"/>
    </dxf>
    <dxf>
      <numFmt numFmtId="171" formatCode="&quot;₹&quot;\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colors>
    <mruColors>
      <color rgb="FFFF6699"/>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microsoft.com/office/2007/relationships/slicerCache" Target="slicerCaches/slicerCache4.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microsoft.com/office/2007/relationships/slicerCache" Target="slicerCaches/slicerCache3.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sharedStrings" Target="sharedStrings.xml"/><Relationship Id="rId5" Type="http://schemas.openxmlformats.org/officeDocument/2006/relationships/pivotCacheDefinition" Target="pivotCache/pivotCacheDefinition2.xml"/><Relationship Id="rId15" Type="http://schemas.microsoft.com/office/2007/relationships/slicerCache" Target="slicerCaches/slicerCache1.xml"/><Relationship Id="rId23" Type="http://schemas.openxmlformats.org/officeDocument/2006/relationships/styles" Target="styles.xml"/><Relationship Id="rId10" Type="http://schemas.openxmlformats.org/officeDocument/2006/relationships/pivotCacheDefinition" Target="pivotCache/pivotCacheDefinition7.xml"/><Relationship Id="rId19" Type="http://schemas.microsoft.com/office/2007/relationships/slicerCache" Target="slicerCaches/slicerCache5.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11.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Avarage Rating</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noFill/>
              </a:ln>
              <a:effectLst/>
            </c:spPr>
            <c:extLst>
              <c:ext xmlns:c16="http://schemas.microsoft.com/office/drawing/2014/chart" uri="{C3380CC4-5D6E-409C-BE32-E72D297353CC}">
                <c16:uniqueId val="{00000002-A28F-49B3-949C-BBC551EB0FB2}"/>
              </c:ext>
            </c:extLst>
          </c:dPt>
          <c:dPt>
            <c:idx val="2"/>
            <c:bubble3D val="0"/>
            <c:spPr>
              <a:solidFill>
                <a:srgbClr val="00B0F0"/>
              </a:solidFill>
              <a:ln w="19050">
                <a:noFill/>
              </a:ln>
              <a:effectLst/>
            </c:spPr>
            <c:extLst>
              <c:ext xmlns:c16="http://schemas.microsoft.com/office/drawing/2014/chart" uri="{C3380CC4-5D6E-409C-BE32-E72D297353CC}">
                <c16:uniqueId val="{00000003-A28F-49B3-949C-BBC551EB0FB2}"/>
              </c:ext>
            </c:extLst>
          </c:dPt>
          <c:dPt>
            <c:idx val="3"/>
            <c:bubble3D val="0"/>
            <c:spPr>
              <a:solidFill>
                <a:srgbClr val="00B050"/>
              </a:solidFill>
              <a:ln w="19050">
                <a:noFill/>
              </a:ln>
              <a:effectLst/>
            </c:spPr>
            <c:extLst>
              <c:ext xmlns:c16="http://schemas.microsoft.com/office/drawing/2014/chart" uri="{C3380CC4-5D6E-409C-BE32-E72D297353CC}">
                <c16:uniqueId val="{00000004-A28F-49B3-949C-BBC551EB0FB2}"/>
              </c:ext>
            </c:extLst>
          </c:dPt>
          <c:dPt>
            <c:idx val="4"/>
            <c:bubble3D val="0"/>
            <c:spPr>
              <a:noFill/>
              <a:ln w="19050">
                <a:noFill/>
              </a:ln>
              <a:effectLst/>
            </c:spPr>
            <c:extLst>
              <c:ext xmlns:c16="http://schemas.microsoft.com/office/drawing/2014/chart" uri="{C3380CC4-5D6E-409C-BE32-E72D297353CC}">
                <c16:uniqueId val="{00000001-A28F-49B3-949C-BBC551EB0FB2}"/>
              </c:ext>
            </c:extLst>
          </c:dPt>
          <c:val>
            <c:numRef>
              <c:f>'Pivots &amp; Chart'!$Q$8:$Q$12</c:f>
              <c:numCache>
                <c:formatCode>General</c:formatCode>
                <c:ptCount val="5"/>
                <c:pt idx="0">
                  <c:v>0</c:v>
                </c:pt>
                <c:pt idx="1">
                  <c:v>15</c:v>
                </c:pt>
                <c:pt idx="2">
                  <c:v>35</c:v>
                </c:pt>
                <c:pt idx="3">
                  <c:v>50</c:v>
                </c:pt>
                <c:pt idx="4">
                  <c:v>100</c:v>
                </c:pt>
              </c:numCache>
            </c:numRef>
          </c:val>
          <c:extLst>
            <c:ext xmlns:c16="http://schemas.microsoft.com/office/drawing/2014/chart" uri="{C3380CC4-5D6E-409C-BE32-E72D297353CC}">
              <c16:uniqueId val="{00000000-A28F-49B3-949C-BBC551EB0FB2}"/>
            </c:ext>
          </c:extLst>
        </c:ser>
        <c:dLbls>
          <c:showLegendKey val="0"/>
          <c:showVal val="0"/>
          <c:showCatName val="0"/>
          <c:showSerName val="0"/>
          <c:showPercent val="0"/>
          <c:showBubbleSize val="0"/>
          <c:showLeaderLines val="1"/>
        </c:dLbls>
        <c:firstSliceAng val="270"/>
        <c:holeSize val="75"/>
      </c:doughnutChart>
      <c:pieChart>
        <c:varyColors val="1"/>
        <c:ser>
          <c:idx val="1"/>
          <c:order val="1"/>
          <c:tx>
            <c:v>Rating</c:v>
          </c:tx>
          <c:dPt>
            <c:idx val="0"/>
            <c:bubble3D val="0"/>
            <c:spPr>
              <a:noFill/>
              <a:ln w="19050">
                <a:noFill/>
              </a:ln>
              <a:effectLst/>
            </c:spPr>
            <c:extLst>
              <c:ext xmlns:c16="http://schemas.microsoft.com/office/drawing/2014/chart" uri="{C3380CC4-5D6E-409C-BE32-E72D297353CC}">
                <c16:uniqueId val="{00000008-A28F-49B3-949C-BBC551EB0FB2}"/>
              </c:ext>
            </c:extLst>
          </c:dPt>
          <c:dPt>
            <c:idx val="1"/>
            <c:bubble3D val="0"/>
            <c:spPr>
              <a:solidFill>
                <a:schemeClr val="tx1"/>
              </a:solidFill>
              <a:ln w="19050">
                <a:noFill/>
              </a:ln>
              <a:effectLst/>
            </c:spPr>
            <c:extLst>
              <c:ext xmlns:c16="http://schemas.microsoft.com/office/drawing/2014/chart" uri="{C3380CC4-5D6E-409C-BE32-E72D297353CC}">
                <c16:uniqueId val="{00000009-A28F-49B3-949C-BBC551EB0FB2}"/>
              </c:ext>
            </c:extLst>
          </c:dPt>
          <c:dPt>
            <c:idx val="2"/>
            <c:bubble3D val="0"/>
            <c:spPr>
              <a:noFill/>
              <a:ln w="19050">
                <a:noFill/>
              </a:ln>
              <a:effectLst/>
            </c:spPr>
            <c:extLst>
              <c:ext xmlns:c16="http://schemas.microsoft.com/office/drawing/2014/chart" uri="{C3380CC4-5D6E-409C-BE32-E72D297353CC}">
                <c16:uniqueId val="{00000007-A28F-49B3-949C-BBC551EB0FB2}"/>
              </c:ext>
            </c:extLst>
          </c:dPt>
          <c:dLbls>
            <c:dLbl>
              <c:idx val="1"/>
              <c:tx>
                <c:strRef>
                  <c:f>'Pivots &amp; Chart'!$Q$7</c:f>
                  <c:strCache>
                    <c:ptCount val="1"/>
                    <c:pt idx="0">
                      <c:v>54.16</c:v>
                    </c:pt>
                  </c:strCache>
                </c:strRef>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{5C039206-9FB7-49FA-98DC-127290363D22}</c15:txfldGUID>
                      <c15:f>'Pivots &amp; Chart'!$Q$7</c15:f>
                      <c15:dlblFieldTableCache>
                        <c:ptCount val="1"/>
                        <c:pt idx="0">
                          <c:v>54.16</c:v>
                        </c:pt>
                      </c15:dlblFieldTableCache>
                    </c15:dlblFTEntry>
                  </c15:dlblFieldTable>
                  <c15:showDataLabelsRange val="0"/>
                </c:ext>
                <c:ext xmlns:c16="http://schemas.microsoft.com/office/drawing/2014/chart" uri="{C3380CC4-5D6E-409C-BE32-E72D297353CC}">
                  <c16:uniqueId val="{00000009-A28F-49B3-949C-BBC551EB0F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'Pivots &amp; Chart'!$T$7:$T$9</c:f>
              <c:numCache>
                <c:formatCode>General</c:formatCode>
                <c:ptCount val="3"/>
                <c:pt idx="0">
                  <c:v>54.159249999999993</c:v>
                </c:pt>
                <c:pt idx="1">
                  <c:v>2</c:v>
                </c:pt>
                <c:pt idx="2">
                  <c:v>143.84075000000001</c:v>
                </c:pt>
              </c:numCache>
            </c:numRef>
          </c:val>
          <c:extLst>
            <c:ext xmlns:c16="http://schemas.microsoft.com/office/drawing/2014/chart" uri="{C3380CC4-5D6E-409C-BE32-E72D297353CC}">
              <c16:uniqueId val="{00000006-A28F-49B3-949C-BBC551EB0FB2}"/>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[Employee_Data.xlsx]Pivots &amp; Chart!PivotTable10</c:name>
    <c:fmtId val="8"/>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FF6699"/>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6">
              <a:lumMod val="20000"/>
              <a:lumOff val="80000"/>
            </a:schemeClr>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tx2">
              <a:lumMod val="60000"/>
              <a:lumOff val="40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32484837854380816"/>
          <c:y val="9.7172924306447514E-2"/>
          <c:w val="0.47046520293948751"/>
          <c:h val="0.6417455619466006"/>
        </c:manualLayout>
      </c:layout>
      <c:doughnutChart>
        <c:varyColors val="1"/>
        <c:ser>
          <c:idx val="0"/>
          <c:order val="0"/>
          <c:tx>
            <c:strRef>
              <c:f>'Pivots &amp; Chart'!$B$3</c:f>
              <c:strCache>
                <c:ptCount val="1"/>
                <c:pt idx="0">
                  <c:v>Total</c:v>
                </c:pt>
              </c:strCache>
            </c:strRef>
          </c:tx>
          <c:dPt>
            <c:idx val="0"/>
            <c:bubble3D val="0"/>
            <c:spPr>
              <a:solidFill>
                <a:srgbClr val="FF6699"/>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8F9-4650-93D8-E5AB2382210E}"/>
              </c:ext>
            </c:extLst>
          </c:dPt>
          <c:dPt>
            <c:idx val="1"/>
            <c:bubble3D val="0"/>
            <c:spPr>
              <a:solidFill>
                <a:schemeClr val="accent6">
                  <a:lumMod val="20000"/>
                  <a:lumOff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8F9-4650-93D8-E5AB2382210E}"/>
              </c:ext>
            </c:extLst>
          </c:dPt>
          <c:dPt>
            <c:idx val="2"/>
            <c:bubble3D val="0"/>
            <c:spPr>
              <a:solidFill>
                <a:schemeClr val="tx2">
                  <a:lumMod val="60000"/>
                  <a:lumOff val="4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F8F9-4650-93D8-E5AB2382210E}"/>
              </c:ext>
            </c:extLst>
          </c:dPt>
          <c:dLbls>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&amp; Chart'!$A$4:$A$7</c:f>
              <c:strCache>
                <c:ptCount val="3"/>
                <c:pt idx="0">
                  <c:v>Female</c:v>
                </c:pt>
                <c:pt idx="1">
                  <c:v>Male</c:v>
                </c:pt>
                <c:pt idx="2">
                  <c:v>Other</c:v>
                </c:pt>
              </c:strCache>
            </c:strRef>
          </c:cat>
          <c:val>
            <c:numRef>
              <c:f>'Pivots &amp; Chart'!$B$4:$B$7</c:f>
              <c:numCache>
                <c:formatCode>General</c:formatCode>
                <c:ptCount val="3"/>
                <c:pt idx="0">
                  <c:v>118</c:v>
                </c:pt>
                <c:pt idx="1">
                  <c:v>146</c:v>
                </c:pt>
                <c:pt idx="2">
                  <c:v>136</c:v>
                </c:pt>
              </c:numCache>
            </c:numRef>
          </c:val>
          <c:extLst>
            <c:ext xmlns:c16="http://schemas.microsoft.com/office/drawing/2014/chart" uri="{C3380CC4-5D6E-409C-BE32-E72D297353CC}">
              <c16:uniqueId val="{00000006-F8F9-4650-93D8-E5AB2382210E}"/>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atMod val="105000"/>
        </a:schemeClr>
      </a:solidFill>
      <a:prstDash val="solid"/>
      <a:round/>
    </a:ln>
    <a:effectLst>
      <a:outerShdw blurRad="40000" dist="20000" dir="5400000" rotWithShape="0">
        <a:srgbClr val="000000">
          <a:alpha val="38000"/>
        </a:srgbClr>
      </a:outerShdw>
    </a:effectLst>
    <a:scene3d>
      <a:camera prst="orthographicFront"/>
      <a:lightRig rig="balanced" dir="t">
        <a:rot lat="0" lon="0" rev="8700000"/>
      </a:lightRig>
    </a:scene3d>
    <a:sp3d>
      <a:bevelT w="190500" h="38100"/>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[Employee_Data.xlsx]Pivots &amp; Chart!PivotTable17</c:name>
    <c:fmtId val="1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Employee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 &amp; Chart'!$E$11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&amp; Chart'!$D$12:$D$15</c:f>
              <c:strCache>
                <c:ptCount val="3"/>
                <c:pt idx="0">
                  <c:v>Contract</c:v>
                </c:pt>
                <c:pt idx="1">
                  <c:v>Full-Time</c:v>
                </c:pt>
                <c:pt idx="2">
                  <c:v>Part-Time</c:v>
                </c:pt>
              </c:strCache>
            </c:strRef>
          </c:cat>
          <c:val>
            <c:numRef>
              <c:f>'Pivots &amp; Chart'!$E$12:$E$15</c:f>
              <c:numCache>
                <c:formatCode>General</c:formatCode>
                <c:ptCount val="3"/>
                <c:pt idx="0">
                  <c:v>140</c:v>
                </c:pt>
                <c:pt idx="1">
                  <c:v>128</c:v>
                </c:pt>
                <c:pt idx="2">
                  <c:v>132</c:v>
                </c:pt>
              </c:numCache>
            </c:numRef>
          </c:val>
          <c:extLst>
            <c:ext xmlns:c16="http://schemas.microsoft.com/office/drawing/2014/chart" uri="{C3380CC4-5D6E-409C-BE32-E72D297353CC}">
              <c16:uniqueId val="{00000000-5850-4889-83EC-EC88FF297FFE}"/>
            </c:ext>
          </c:extLst>
        </c:ser>
        <c:dLbls>
          <c:showLegendKey val="0"/>
          <c:showVal val="0"/>
          <c:showCatName val="0"/>
          <c:showSerName val="0"/>
          <c:showPercent val="0"/>
          <c:showBubbleSize val="0"/>
        </c:dLbls>
        <c:gapWidth val="182"/>
        <c:axId val="2046083440"/>
        <c:axId val="958413632"/>
      </c:barChart>
      <c:catAx>
        <c:axId val="2046083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dk1"/>
                </a:solidFill>
                <a:latin typeface="+mn-lt"/>
                <a:ea typeface="+mn-ea"/>
                <a:cs typeface="+mn-cs"/>
              </a:defRPr>
            </a:pPr>
            <a:endParaRPr lang="en-US"/>
          </a:p>
        </c:txPr>
        <c:crossAx val="958413632"/>
        <c:crosses val="autoZero"/>
        <c:auto val="1"/>
        <c:lblAlgn val="ctr"/>
        <c:lblOffset val="100"/>
        <c:noMultiLvlLbl val="0"/>
      </c:catAx>
      <c:valAx>
        <c:axId val="958413632"/>
        <c:scaling>
          <c:orientation val="minMax"/>
        </c:scaling>
        <c:delete val="1"/>
        <c:axPos val="b"/>
        <c:numFmt formatCode="General" sourceLinked="1"/>
        <c:majorTickMark val="none"/>
        <c:minorTickMark val="none"/>
        <c:tickLblPos val="nextTo"/>
        <c:crossAx val="204608344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atMod val="105000"/>
        </a:schemeClr>
      </a:solidFill>
      <a:prstDash val="solid"/>
      <a:round/>
    </a:ln>
    <a:effectLst>
      <a:outerShdw blurRad="40000" dist="20000" dir="5400000" rotWithShape="0">
        <a:srgbClr val="000000">
          <a:alpha val="38000"/>
        </a:srgbClr>
      </a:outerShdw>
    </a:effectLst>
    <a:scene3d>
      <a:camera prst="orthographicFront"/>
      <a:lightRig rig="threePt" dir="t"/>
    </a:scene3d>
    <a:sp3d>
      <a:bevelT w="190500" h="38100"/>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[Employee_Data.xlsx]Pivots &amp; Chart!PivotTable18</c:name>
    <c:fmtId val="2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Employee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 &amp; Chart'!$H$11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&amp; Chart'!$G$12:$G$15</c:f>
              <c:strCache>
                <c:ptCount val="3"/>
                <c:pt idx="0">
                  <c:v>Active</c:v>
                </c:pt>
                <c:pt idx="1">
                  <c:v>On Leave</c:v>
                </c:pt>
                <c:pt idx="2">
                  <c:v>Resigned</c:v>
                </c:pt>
              </c:strCache>
            </c:strRef>
          </c:cat>
          <c:val>
            <c:numRef>
              <c:f>'Pivots &amp; Chart'!$H$12:$H$15</c:f>
              <c:numCache>
                <c:formatCode>General</c:formatCode>
                <c:ptCount val="3"/>
                <c:pt idx="0">
                  <c:v>141</c:v>
                </c:pt>
                <c:pt idx="1">
                  <c:v>137</c:v>
                </c:pt>
                <c:pt idx="2">
                  <c:v>122</c:v>
                </c:pt>
              </c:numCache>
            </c:numRef>
          </c:val>
          <c:extLst>
            <c:ext xmlns:c16="http://schemas.microsoft.com/office/drawing/2014/chart" uri="{C3380CC4-5D6E-409C-BE32-E72D297353CC}">
              <c16:uniqueId val="{00000000-7899-4A9C-82FE-F42FC4C0A741}"/>
            </c:ext>
          </c:extLst>
        </c:ser>
        <c:dLbls>
          <c:showLegendKey val="0"/>
          <c:showVal val="0"/>
          <c:showCatName val="0"/>
          <c:showSerName val="0"/>
          <c:showPercent val="0"/>
          <c:showBubbleSize val="0"/>
        </c:dLbls>
        <c:gapWidth val="182"/>
        <c:axId val="958415072"/>
        <c:axId val="958404512"/>
      </c:barChart>
      <c:catAx>
        <c:axId val="958415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dk1"/>
                </a:solidFill>
                <a:latin typeface="+mn-lt"/>
                <a:ea typeface="+mn-ea"/>
                <a:cs typeface="+mn-cs"/>
              </a:defRPr>
            </a:pPr>
            <a:endParaRPr lang="en-US"/>
          </a:p>
        </c:txPr>
        <c:crossAx val="958404512"/>
        <c:crosses val="autoZero"/>
        <c:auto val="1"/>
        <c:lblAlgn val="ctr"/>
        <c:lblOffset val="100"/>
        <c:noMultiLvlLbl val="0"/>
      </c:catAx>
      <c:valAx>
        <c:axId val="958404512"/>
        <c:scaling>
          <c:orientation val="minMax"/>
        </c:scaling>
        <c:delete val="1"/>
        <c:axPos val="b"/>
        <c:numFmt formatCode="General" sourceLinked="1"/>
        <c:majorTickMark val="none"/>
        <c:minorTickMark val="none"/>
        <c:tickLblPos val="nextTo"/>
        <c:crossAx val="958415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atMod val="105000"/>
        </a:schemeClr>
      </a:solidFill>
      <a:prstDash val="solid"/>
      <a:round/>
    </a:ln>
    <a:effectLst>
      <a:outerShdw blurRad="40000" dist="20000" dir="5400000" rotWithShape="0">
        <a:srgbClr val="000000">
          <a:alpha val="38000"/>
        </a:srgbClr>
      </a:outerShdw>
    </a:effectLst>
    <a:scene3d>
      <a:camera prst="orthographicFront"/>
      <a:lightRig rig="threePt" dir="t"/>
    </a:scene3d>
    <a:sp3d>
      <a:bevelT w="190500" h="38100"/>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[Employee_Data.xlsx]Pivots &amp; Chart!PivotTable19</c:name>
    <c:fmtId val="26"/>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Employee Designation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 &amp; Chart'!$E$17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&amp; Chart'!$D$18:$D$22</c:f>
              <c:strCache>
                <c:ptCount val="4"/>
                <c:pt idx="0">
                  <c:v>Executive</c:v>
                </c:pt>
                <c:pt idx="1">
                  <c:v>Intern</c:v>
                </c:pt>
                <c:pt idx="2">
                  <c:v>Manager</c:v>
                </c:pt>
                <c:pt idx="3">
                  <c:v>Staff</c:v>
                </c:pt>
              </c:strCache>
            </c:strRef>
          </c:cat>
          <c:val>
            <c:numRef>
              <c:f>'Pivots &amp; Chart'!$E$18:$E$22</c:f>
              <c:numCache>
                <c:formatCode>General</c:formatCode>
                <c:ptCount val="4"/>
                <c:pt idx="0">
                  <c:v>93</c:v>
                </c:pt>
                <c:pt idx="1">
                  <c:v>104</c:v>
                </c:pt>
                <c:pt idx="2">
                  <c:v>97</c:v>
                </c:pt>
                <c:pt idx="3">
                  <c:v>106</c:v>
                </c:pt>
              </c:numCache>
            </c:numRef>
          </c:val>
          <c:extLst>
            <c:ext xmlns:c16="http://schemas.microsoft.com/office/drawing/2014/chart" uri="{C3380CC4-5D6E-409C-BE32-E72D297353CC}">
              <c16:uniqueId val="{00000000-9303-43D9-BABE-5E6F14C9C64A}"/>
            </c:ext>
          </c:extLst>
        </c:ser>
        <c:dLbls>
          <c:showLegendKey val="0"/>
          <c:showVal val="0"/>
          <c:showCatName val="0"/>
          <c:showSerName val="0"/>
          <c:showPercent val="0"/>
          <c:showBubbleSize val="0"/>
        </c:dLbls>
        <c:gapWidth val="182"/>
        <c:axId val="963558544"/>
        <c:axId val="963566224"/>
      </c:barChart>
      <c:catAx>
        <c:axId val="963558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dk1"/>
                </a:solidFill>
                <a:latin typeface="+mn-lt"/>
                <a:ea typeface="+mn-ea"/>
                <a:cs typeface="+mn-cs"/>
              </a:defRPr>
            </a:pPr>
            <a:endParaRPr lang="en-US"/>
          </a:p>
        </c:txPr>
        <c:crossAx val="963566224"/>
        <c:crosses val="autoZero"/>
        <c:auto val="1"/>
        <c:lblAlgn val="ctr"/>
        <c:lblOffset val="100"/>
        <c:noMultiLvlLbl val="0"/>
      </c:catAx>
      <c:valAx>
        <c:axId val="963566224"/>
        <c:scaling>
          <c:orientation val="minMax"/>
        </c:scaling>
        <c:delete val="1"/>
        <c:axPos val="b"/>
        <c:numFmt formatCode="General" sourceLinked="1"/>
        <c:majorTickMark val="none"/>
        <c:minorTickMark val="none"/>
        <c:tickLblPos val="nextTo"/>
        <c:crossAx val="96355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atMod val="105000"/>
        </a:schemeClr>
      </a:solidFill>
      <a:prstDash val="solid"/>
      <a:round/>
    </a:ln>
    <a:effectLst>
      <a:outerShdw blurRad="40000" dist="20000" dir="5400000" rotWithShape="0">
        <a:srgbClr val="000000">
          <a:alpha val="38000"/>
        </a:srgbClr>
      </a:outerShdw>
    </a:effectLst>
    <a:scene3d>
      <a:camera prst="orthographicFront"/>
      <a:lightRig rig="threePt" dir="t"/>
    </a:scene3d>
    <a:sp3d>
      <a:bevelT w="190500" h="38100"/>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[Employee_Data.xlsx]Pivots &amp; Chart!PivotTable20</c:name>
    <c:fmtId val="40"/>
  </c:pivotSource>
  <c:chart>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dLbl>
          <c:idx val="0"/>
          <c:layout>
            <c:manualLayout>
              <c:x val="3.8888888888888841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4.1666666666666664E-2"/>
              <c:y val="-2.31481481481482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4.1666666666666664E-2"/>
              <c:y val="-2.31481481481482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p3d/>
        </c:spPr>
        <c:dLbl>
          <c:idx val="0"/>
          <c:layout>
            <c:manualLayout>
              <c:x val="3.8888888888888841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0.21154077962476914"/>
              <c:y val="-5.048160971086426E-3"/>
            </c:manualLayout>
          </c:layout>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904083570750238"/>
                  <c:h val="0.19487188744641387"/>
                </c:manualLayout>
              </c15:layout>
            </c:ext>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sp3d/>
        </c:spPr>
        <c:dLbl>
          <c:idx val="0"/>
          <c:layout>
            <c:manualLayout>
              <c:x val="3.8888888888888841E-2"/>
              <c:y val="-4.6296296296296294E-3"/>
            </c:manualLayout>
          </c:layout>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noFill/>
          </a:ln>
          <a:effectLst/>
          <a:sp3d/>
        </c:spPr>
        <c:dLbl>
          <c:idx val="0"/>
          <c:layout>
            <c:manualLayout>
              <c:x val="5.691056910569102E-2"/>
              <c:y val="-5.9405940594059438E-2"/>
            </c:manualLayout>
          </c:layout>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4.4715447154471545E-2"/>
          <c:y val="0.20462046204620463"/>
          <c:w val="0.91056910569105687"/>
          <c:h val="0.72277227722772275"/>
        </c:manualLayout>
      </c:layout>
      <c:bar3DChart>
        <c:barDir val="bar"/>
        <c:grouping val="clustered"/>
        <c:varyColors val="0"/>
        <c:ser>
          <c:idx val="0"/>
          <c:order val="0"/>
          <c:tx>
            <c:strRef>
              <c:f>'Pivots &amp; Chart'!$D$24</c:f>
              <c:strCache>
                <c:ptCount val="1"/>
                <c:pt idx="0">
                  <c:v>Sum of Salary</c:v>
                </c:pt>
              </c:strCache>
            </c:strRef>
          </c:tx>
          <c:spPr>
            <a:solidFill>
              <a:schemeClr val="accent1"/>
            </a:solidFill>
            <a:ln>
              <a:noFill/>
            </a:ln>
            <a:effectLst/>
            <a:sp3d/>
          </c:spPr>
          <c:invertIfNegative val="0"/>
          <c:dLbls>
            <c:dLbl>
              <c:idx val="0"/>
              <c:layout>
                <c:manualLayout>
                  <c:x val="-0.21154077962476914"/>
                  <c:y val="-5.048160971086426E-3"/>
                </c:manualLayout>
              </c:layout>
              <c:showLegendKey val="0"/>
              <c:showVal val="1"/>
              <c:showCatName val="0"/>
              <c:showSerName val="0"/>
              <c:showPercent val="0"/>
              <c:showBubbleSize val="0"/>
              <c:extLst>
                <c:ext xmlns:c15="http://schemas.microsoft.com/office/drawing/2012/chart" uri="{CE6537A1-D6FC-4f65-9D91-7224C49458BB}">
                  <c15:layout>
                    <c:manualLayout>
                      <c:w val="0.24904083570750238"/>
                      <c:h val="0.19487188744641387"/>
                    </c:manualLayout>
                  </c15:layout>
                </c:ext>
                <c:ext xmlns:c16="http://schemas.microsoft.com/office/drawing/2014/chart" uri="{C3380CC4-5D6E-409C-BE32-E72D297353CC}">
                  <c16:uniqueId val="{00000000-4BA2-443D-B0FF-1B59BF6B1063}"/>
                </c:ext>
              </c:extLst>
            </c:dLbl>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&amp; Chart'!$D$25</c:f>
              <c:strCache>
                <c:ptCount val="1"/>
                <c:pt idx="0">
                  <c:v>Total</c:v>
                </c:pt>
              </c:strCache>
            </c:strRef>
          </c:cat>
          <c:val>
            <c:numRef>
              <c:f>'Pivots &amp; Chart'!$D$25</c:f>
              <c:numCache>
                <c:formatCode>General</c:formatCode>
                <c:ptCount val="1"/>
                <c:pt idx="0">
                  <c:v>36586479</c:v>
                </c:pt>
              </c:numCache>
            </c:numRef>
          </c:val>
          <c:extLst>
            <c:ext xmlns:c16="http://schemas.microsoft.com/office/drawing/2014/chart" uri="{C3380CC4-5D6E-409C-BE32-E72D297353CC}">
              <c16:uniqueId val="{00000001-4BA2-443D-B0FF-1B59BF6B1063}"/>
            </c:ext>
          </c:extLst>
        </c:ser>
        <c:ser>
          <c:idx val="1"/>
          <c:order val="1"/>
          <c:tx>
            <c:strRef>
              <c:f>'Pivots &amp; Chart'!$E$24</c:f>
              <c:strCache>
                <c:ptCount val="1"/>
                <c:pt idx="0">
                  <c:v>Sum of Bonus</c:v>
                </c:pt>
              </c:strCache>
            </c:strRef>
          </c:tx>
          <c:spPr>
            <a:solidFill>
              <a:schemeClr val="accent2"/>
            </a:solidFill>
            <a:ln>
              <a:noFill/>
            </a:ln>
            <a:effectLst/>
            <a:sp3d/>
          </c:spPr>
          <c:invertIfNegative val="0"/>
          <c:dLbls>
            <c:dLbl>
              <c:idx val="0"/>
              <c:layout>
                <c:manualLayout>
                  <c:x val="3.8888888888888841E-2"/>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A2-443D-B0FF-1B59BF6B1063}"/>
                </c:ext>
              </c:extLst>
            </c:dLbl>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&amp; Chart'!$D$25</c:f>
              <c:strCache>
                <c:ptCount val="1"/>
                <c:pt idx="0">
                  <c:v>Total</c:v>
                </c:pt>
              </c:strCache>
            </c:strRef>
          </c:cat>
          <c:val>
            <c:numRef>
              <c:f>'Pivots &amp; Chart'!$E$25</c:f>
              <c:numCache>
                <c:formatCode>General</c:formatCode>
                <c:ptCount val="1"/>
                <c:pt idx="0">
                  <c:v>4273815</c:v>
                </c:pt>
              </c:numCache>
            </c:numRef>
          </c:val>
          <c:extLst>
            <c:ext xmlns:c16="http://schemas.microsoft.com/office/drawing/2014/chart" uri="{C3380CC4-5D6E-409C-BE32-E72D297353CC}">
              <c16:uniqueId val="{00000003-4BA2-443D-B0FF-1B59BF6B1063}"/>
            </c:ext>
          </c:extLst>
        </c:ser>
        <c:ser>
          <c:idx val="2"/>
          <c:order val="2"/>
          <c:tx>
            <c:strRef>
              <c:f>'Pivots &amp; Chart'!$F$24</c:f>
              <c:strCache>
                <c:ptCount val="1"/>
                <c:pt idx="0">
                  <c:v>Sum of Overtime</c:v>
                </c:pt>
              </c:strCache>
            </c:strRef>
          </c:tx>
          <c:spPr>
            <a:solidFill>
              <a:schemeClr val="accent3"/>
            </a:solidFill>
            <a:ln>
              <a:noFill/>
            </a:ln>
            <a:effectLst/>
            <a:sp3d/>
          </c:spPr>
          <c:invertIfNegative val="0"/>
          <c:dLbls>
            <c:dLbl>
              <c:idx val="0"/>
              <c:layout>
                <c:manualLayout>
                  <c:x val="5.691056910569102E-2"/>
                  <c:y val="-5.94059405940594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BA2-443D-B0FF-1B59BF6B1063}"/>
                </c:ext>
              </c:extLst>
            </c:dLbl>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&amp; Chart'!$D$25</c:f>
              <c:strCache>
                <c:ptCount val="1"/>
                <c:pt idx="0">
                  <c:v>Total</c:v>
                </c:pt>
              </c:strCache>
            </c:strRef>
          </c:cat>
          <c:val>
            <c:numRef>
              <c:f>'Pivots &amp; Chart'!$F$25</c:f>
              <c:numCache>
                <c:formatCode>General</c:formatCode>
                <c:ptCount val="1"/>
                <c:pt idx="0">
                  <c:v>9922</c:v>
                </c:pt>
              </c:numCache>
            </c:numRef>
          </c:val>
          <c:extLst>
            <c:ext xmlns:c16="http://schemas.microsoft.com/office/drawing/2014/chart" uri="{C3380CC4-5D6E-409C-BE32-E72D297353CC}">
              <c16:uniqueId val="{00000004-4BA2-443D-B0FF-1B59BF6B1063}"/>
            </c:ext>
          </c:extLst>
        </c:ser>
        <c:dLbls>
          <c:showLegendKey val="0"/>
          <c:showVal val="0"/>
          <c:showCatName val="0"/>
          <c:showSerName val="0"/>
          <c:showPercent val="0"/>
          <c:showBubbleSize val="0"/>
        </c:dLbls>
        <c:gapWidth val="150"/>
        <c:shape val="box"/>
        <c:axId val="727536880"/>
        <c:axId val="727528720"/>
        <c:axId val="0"/>
      </c:bar3DChart>
      <c:catAx>
        <c:axId val="727536880"/>
        <c:scaling>
          <c:orientation val="minMax"/>
        </c:scaling>
        <c:delete val="1"/>
        <c:axPos val="l"/>
        <c:numFmt formatCode="General" sourceLinked="1"/>
        <c:majorTickMark val="none"/>
        <c:minorTickMark val="none"/>
        <c:tickLblPos val="nextTo"/>
        <c:crossAx val="727528720"/>
        <c:crosses val="autoZero"/>
        <c:auto val="1"/>
        <c:lblAlgn val="ctr"/>
        <c:lblOffset val="100"/>
        <c:noMultiLvlLbl val="0"/>
      </c:catAx>
      <c:valAx>
        <c:axId val="727528720"/>
        <c:scaling>
          <c:orientation val="minMax"/>
        </c:scaling>
        <c:delete val="1"/>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lgn="ctr" rtl="0">
                  <a:defRPr lang="en-IN" sz="1400" b="0" i="0" u="none" strike="noStrike" kern="1200" spc="0" baseline="0">
                    <a:solidFill>
                      <a:sysClr val="windowText" lastClr="000000"/>
                    </a:solidFill>
                    <a:latin typeface="+mn-lt"/>
                    <a:ea typeface="+mn-ea"/>
                    <a:cs typeface="+mn-cs"/>
                  </a:defRPr>
                </a:pPr>
                <a:r>
                  <a:rPr lang="en-IN" sz="1400" b="0" i="0" u="none" strike="noStrike" kern="1200" spc="0" baseline="0">
                    <a:solidFill>
                      <a:sysClr val="windowText" lastClr="000000"/>
                    </a:solidFill>
                    <a:latin typeface="+mn-lt"/>
                    <a:ea typeface="+mn-ea"/>
                    <a:cs typeface="+mn-cs"/>
                  </a:rPr>
                  <a:t>Employee Expense</a:t>
                </a:r>
              </a:p>
            </c:rich>
          </c:tx>
          <c:layout>
            <c:manualLayout>
              <c:xMode val="edge"/>
              <c:yMode val="edge"/>
              <c:x val="0.27490557582741176"/>
              <c:y val="5.6871183181310257E-2"/>
            </c:manualLayout>
          </c:layout>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crossAx val="72753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atMod val="105000"/>
        </a:schemeClr>
      </a:solidFill>
      <a:prstDash val="solid"/>
      <a:round/>
    </a:ln>
    <a:effectLst>
      <a:innerShdw blurRad="63500" dist="50800" dir="8100000">
        <a:prstClr val="black">
          <a:alpha val="50000"/>
        </a:prstClr>
      </a:inn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 Expense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tx>
            <c:strRef>
              <c:f>'Pivots &amp; Chart'!$J$27</c:f>
              <c:strCache>
                <c:ptCount val="1"/>
                <c:pt idx="0">
                  <c:v>Total Expense</c:v>
                </c:pt>
              </c:strCache>
            </c:strRef>
          </c:tx>
          <c:spPr>
            <a:solidFill>
              <a:srgbClr val="FF6699"/>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&amp; Chart'!$I$28:$I$32</c:f>
              <c:strCache>
                <c:ptCount val="5"/>
                <c:pt idx="0">
                  <c:v>Finance</c:v>
                </c:pt>
                <c:pt idx="1">
                  <c:v>HR</c:v>
                </c:pt>
                <c:pt idx="2">
                  <c:v>IT</c:v>
                </c:pt>
                <c:pt idx="3">
                  <c:v>Marketing</c:v>
                </c:pt>
                <c:pt idx="4">
                  <c:v>Sales</c:v>
                </c:pt>
              </c:strCache>
            </c:strRef>
          </c:cat>
          <c:val>
            <c:numRef>
              <c:f>'Pivots &amp; Chart'!$J$28:$J$32</c:f>
              <c:numCache>
                <c:formatCode>_-[$£-809]* #,##0_-;\-[$£-809]* #,##0_-;_-[$£-809]* "-"??_-;_-@_-</c:formatCode>
                <c:ptCount val="5"/>
                <c:pt idx="0">
                  <c:v>8161538</c:v>
                </c:pt>
                <c:pt idx="1">
                  <c:v>7868901</c:v>
                </c:pt>
                <c:pt idx="2">
                  <c:v>9698449</c:v>
                </c:pt>
                <c:pt idx="3">
                  <c:v>9283978</c:v>
                </c:pt>
                <c:pt idx="4">
                  <c:v>5857350</c:v>
                </c:pt>
              </c:numCache>
            </c:numRef>
          </c:val>
          <c:extLst>
            <c:ext xmlns:c16="http://schemas.microsoft.com/office/drawing/2014/chart" uri="{C3380CC4-5D6E-409C-BE32-E72D297353CC}">
              <c16:uniqueId val="{00000000-24DE-41CD-AE62-1BCA3FA8AEF7}"/>
            </c:ext>
          </c:extLst>
        </c:ser>
        <c:dLbls>
          <c:showLegendKey val="0"/>
          <c:showVal val="0"/>
          <c:showCatName val="0"/>
          <c:showSerName val="0"/>
          <c:showPercent val="0"/>
          <c:showBubbleSize val="0"/>
        </c:dLbls>
        <c:gapWidth val="219"/>
        <c:overlap val="-27"/>
        <c:axId val="1230960416"/>
        <c:axId val="1230967136"/>
      </c:barChart>
      <c:catAx>
        <c:axId val="123096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30967136"/>
        <c:crosses val="autoZero"/>
        <c:auto val="1"/>
        <c:lblAlgn val="ctr"/>
        <c:lblOffset val="100"/>
        <c:noMultiLvlLbl val="0"/>
      </c:catAx>
      <c:valAx>
        <c:axId val="1230967136"/>
        <c:scaling>
          <c:orientation val="minMax"/>
        </c:scaling>
        <c:delete val="1"/>
        <c:axPos val="l"/>
        <c:numFmt formatCode="_-[$£-809]* #,##0_-;\-[$£-809]* #,##0_-;_-[$£-809]* &quot;-&quot;??_-;_-@_-" sourceLinked="1"/>
        <c:majorTickMark val="none"/>
        <c:minorTickMark val="none"/>
        <c:tickLblPos val="nextTo"/>
        <c:crossAx val="1230960416"/>
        <c:crosses val="autoZero"/>
        <c:crossBetween val="between"/>
      </c:valAx>
      <c:spPr>
        <a:noFill/>
        <a:ln>
          <a:noFill/>
        </a:ln>
        <a:effectLst/>
      </c:spPr>
    </c:plotArea>
    <c:plotVisOnly val="1"/>
    <c:dispBlanksAs val="gap"/>
    <c:showDLblsOverMax val="0"/>
  </c:chart>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atMod val="105000"/>
        </a:schemeClr>
      </a:solidFill>
      <a:prstDash val="solid"/>
      <a:round/>
    </a:ln>
    <a:effectLst>
      <a:outerShdw blurRad="40000" dist="20000" dir="5400000" rotWithShape="0">
        <a:srgbClr val="000000">
          <a:alpha val="38000"/>
        </a:srgbClr>
      </a:outerShdw>
    </a:effectLst>
    <a:scene3d>
      <a:camera prst="orthographicFront"/>
      <a:lightRig rig="threePt" dir="t"/>
    </a:scene3d>
    <a:sp3d>
      <a:bevelT w="190500" h="38100"/>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8669-449A-9078-EFF3E7E1F9B7}"/>
              </c:ext>
            </c:extLst>
          </c:dPt>
          <c:dPt>
            <c:idx val="1"/>
            <c:bubble3D val="0"/>
            <c:spPr>
              <a:solidFill>
                <a:srgbClr val="00B050"/>
              </a:solidFill>
              <a:ln w="19050">
                <a:noFill/>
              </a:ln>
              <a:effectLst/>
            </c:spPr>
            <c:extLst>
              <c:ext xmlns:c16="http://schemas.microsoft.com/office/drawing/2014/chart" uri="{C3380CC4-5D6E-409C-BE32-E72D297353CC}">
                <c16:uniqueId val="{00000003-8669-449A-9078-EFF3E7E1F9B7}"/>
              </c:ext>
            </c:extLst>
          </c:dPt>
          <c:dPt>
            <c:idx val="2"/>
            <c:bubble3D val="0"/>
            <c:spPr>
              <a:solidFill>
                <a:srgbClr val="00B0F0"/>
              </a:solidFill>
              <a:ln w="19050">
                <a:noFill/>
              </a:ln>
              <a:effectLst/>
            </c:spPr>
            <c:extLst>
              <c:ext xmlns:c16="http://schemas.microsoft.com/office/drawing/2014/chart" uri="{C3380CC4-5D6E-409C-BE32-E72D297353CC}">
                <c16:uniqueId val="{00000005-8669-449A-9078-EFF3E7E1F9B7}"/>
              </c:ext>
            </c:extLst>
          </c:dPt>
          <c:dPt>
            <c:idx val="3"/>
            <c:bubble3D val="0"/>
            <c:spPr>
              <a:solidFill>
                <a:srgbClr val="C00000"/>
              </a:solidFill>
              <a:ln w="19050">
                <a:noFill/>
              </a:ln>
              <a:effectLst/>
            </c:spPr>
            <c:extLst>
              <c:ext xmlns:c16="http://schemas.microsoft.com/office/drawing/2014/chart" uri="{C3380CC4-5D6E-409C-BE32-E72D297353CC}">
                <c16:uniqueId val="{00000007-8669-449A-9078-EFF3E7E1F9B7}"/>
              </c:ext>
            </c:extLst>
          </c:dPt>
          <c:dPt>
            <c:idx val="4"/>
            <c:bubble3D val="0"/>
            <c:spPr>
              <a:solidFill>
                <a:schemeClr val="bg1"/>
              </a:solidFill>
              <a:ln w="19050">
                <a:noFill/>
              </a:ln>
              <a:effectLst/>
            </c:spPr>
            <c:extLst>
              <c:ext xmlns:c16="http://schemas.microsoft.com/office/drawing/2014/chart" uri="{C3380CC4-5D6E-409C-BE32-E72D297353CC}">
                <c16:uniqueId val="{00000009-8669-449A-9078-EFF3E7E1F9B7}"/>
              </c:ext>
            </c:extLst>
          </c:dPt>
          <c:val>
            <c:numRef>
              <c:f>'Pivots &amp; Chart'!$K$10:$K$14</c:f>
              <c:numCache>
                <c:formatCode>General</c:formatCode>
                <c:ptCount val="5"/>
                <c:pt idx="0">
                  <c:v>0</c:v>
                </c:pt>
                <c:pt idx="1">
                  <c:v>15</c:v>
                </c:pt>
                <c:pt idx="2">
                  <c:v>35</c:v>
                </c:pt>
                <c:pt idx="3">
                  <c:v>50</c:v>
                </c:pt>
                <c:pt idx="4">
                  <c:v>100</c:v>
                </c:pt>
              </c:numCache>
            </c:numRef>
          </c:val>
          <c:extLst>
            <c:ext xmlns:c16="http://schemas.microsoft.com/office/drawing/2014/chart" uri="{C3380CC4-5D6E-409C-BE32-E72D297353CC}">
              <c16:uniqueId val="{0000000A-8669-449A-9078-EFF3E7E1F9B7}"/>
            </c:ext>
          </c:extLst>
        </c:ser>
        <c:dLbls>
          <c:showLegendKey val="0"/>
          <c:showVal val="0"/>
          <c:showCatName val="0"/>
          <c:showSerName val="0"/>
          <c:showPercent val="0"/>
          <c:showBubbleSize val="0"/>
          <c:showLeaderLines val="1"/>
        </c:dLbls>
        <c:firstSliceAng val="270"/>
        <c:holeSize val="50"/>
      </c:doughnutChart>
      <c:pieChart>
        <c:varyColors val="1"/>
        <c:ser>
          <c:idx val="1"/>
          <c:order val="1"/>
          <c:tx>
            <c:v>pointer</c:v>
          </c:tx>
          <c:spPr>
            <a:ln>
              <a:noFill/>
            </a:ln>
          </c:spPr>
          <c:dPt>
            <c:idx val="0"/>
            <c:bubble3D val="0"/>
            <c:spPr>
              <a:noFill/>
              <a:ln w="19050">
                <a:noFill/>
              </a:ln>
              <a:effectLst/>
            </c:spPr>
            <c:extLst>
              <c:ext xmlns:c16="http://schemas.microsoft.com/office/drawing/2014/chart" uri="{C3380CC4-5D6E-409C-BE32-E72D297353CC}">
                <c16:uniqueId val="{0000000C-8669-449A-9078-EFF3E7E1F9B7}"/>
              </c:ext>
            </c:extLst>
          </c:dPt>
          <c:dPt>
            <c:idx val="1"/>
            <c:bubble3D val="0"/>
            <c:spPr>
              <a:solidFill>
                <a:schemeClr val="tx1"/>
              </a:solidFill>
              <a:ln w="19050">
                <a:noFill/>
              </a:ln>
              <a:effectLst/>
            </c:spPr>
            <c:extLst>
              <c:ext xmlns:c16="http://schemas.microsoft.com/office/drawing/2014/chart" uri="{C3380CC4-5D6E-409C-BE32-E72D297353CC}">
                <c16:uniqueId val="{0000000E-8669-449A-9078-EFF3E7E1F9B7}"/>
              </c:ext>
            </c:extLst>
          </c:dPt>
          <c:dPt>
            <c:idx val="2"/>
            <c:bubble3D val="0"/>
            <c:spPr>
              <a:noFill/>
              <a:ln w="19050">
                <a:noFill/>
              </a:ln>
              <a:effectLst/>
            </c:spPr>
            <c:extLst>
              <c:ext xmlns:c16="http://schemas.microsoft.com/office/drawing/2014/chart" uri="{C3380CC4-5D6E-409C-BE32-E72D297353CC}">
                <c16:uniqueId val="{00000010-8669-449A-9078-EFF3E7E1F9B7}"/>
              </c:ext>
            </c:extLst>
          </c:dPt>
          <c:dLbls>
            <c:dLbl>
              <c:idx val="1"/>
              <c:tx>
                <c:strRef>
                  <c:f>'Pivots &amp; Chart'!$N$9</c:f>
                  <c:strCache>
                    <c:ptCount val="1"/>
                    <c:pt idx="0">
                      <c:v>72.8</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{81F217C9-1C6D-4505-8178-AAA5C4103318}</c15:txfldGUID>
                      <c15:f>'Pivots &amp; Chart'!$N$9</c15:f>
                      <c15:dlblFieldTableCache>
                        <c:ptCount val="1"/>
                        <c:pt idx="0">
                          <c:v>72.8</c:v>
                        </c:pt>
                      </c15:dlblFieldTableCache>
                    </c15:dlblFTEntry>
                  </c15:dlblFieldTable>
                  <c15:showDataLabelsRange val="0"/>
                </c:ext>
                <c:ext xmlns:c16="http://schemas.microsoft.com/office/drawing/2014/chart" uri="{C3380CC4-5D6E-409C-BE32-E72D297353CC}">
                  <c16:uniqueId val="{0000000E-8669-449A-9078-EFF3E7E1F9B7}"/>
                </c:ext>
              </c:extLst>
            </c:dLbl>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'Pivots &amp; Chart'!$N$9:$N$11</c:f>
              <c:numCache>
                <c:formatCode>General</c:formatCode>
                <c:ptCount val="3"/>
                <c:pt idx="0">
                  <c:v>72.8</c:v>
                </c:pt>
                <c:pt idx="1">
                  <c:v>2</c:v>
                </c:pt>
                <c:pt idx="2">
                  <c:v>125.2</c:v>
                </c:pt>
              </c:numCache>
            </c:numRef>
          </c:val>
          <c:extLst>
            <c:ext xmlns:c16="http://schemas.microsoft.com/office/drawing/2014/chart" uri="{C3380CC4-5D6E-409C-BE32-E72D297353CC}">
              <c16:uniqueId val="{00000011-8669-449A-9078-EFF3E7E1F9B7}"/>
            </c:ext>
          </c:extLst>
        </c:ser>
        <c:dLbls>
          <c:showLegendKey val="0"/>
          <c:showVal val="0"/>
          <c:showCatName val="0"/>
          <c:showSerName val="0"/>
          <c:showPercent val="0"/>
          <c:showBubbleSize val="0"/>
          <c:showLeaderLines val="0"/>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shade val="95000"/>
          <a:satMod val="105000"/>
        </a:schemeClr>
      </a:solidFill>
      <a:prstDash val="solid"/>
      <a:round/>
    </a:ln>
    <a:effectLst>
      <a:outerShdw blurRad="40000" dist="20000" dir="5400000" rotWithShape="0">
        <a:srgbClr val="000000">
          <a:alpha val="38000"/>
        </a:srgbClr>
      </a:outerShdw>
    </a:effectLst>
    <a:scene3d>
      <a:camera prst="orthographicFront"/>
      <a:lightRig rig="threePt" dir="t"/>
    </a:scene3d>
    <a:sp3d>
      <a:bevelT w="190500" h="38100"/>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D4-4FA7-998B-CA6C5D64D7BF}"/>
              </c:ext>
            </c:extLst>
          </c:dPt>
          <c:dPt>
            <c:idx val="1"/>
            <c:bubble3D val="0"/>
            <c:spPr>
              <a:solidFill>
                <a:schemeClr val="accent2"/>
              </a:solidFill>
              <a:ln w="19050">
                <a:noFill/>
              </a:ln>
              <a:effectLst/>
            </c:spPr>
            <c:extLst>
              <c:ext xmlns:c16="http://schemas.microsoft.com/office/drawing/2014/chart" uri="{C3380CC4-5D6E-409C-BE32-E72D297353CC}">
                <c16:uniqueId val="{00000003-53D4-4FA7-998B-CA6C5D64D7BF}"/>
              </c:ext>
            </c:extLst>
          </c:dPt>
          <c:dPt>
            <c:idx val="2"/>
            <c:bubble3D val="0"/>
            <c:spPr>
              <a:solidFill>
                <a:srgbClr val="00B0F0"/>
              </a:solidFill>
              <a:ln w="19050">
                <a:noFill/>
              </a:ln>
              <a:effectLst/>
            </c:spPr>
            <c:extLst>
              <c:ext xmlns:c16="http://schemas.microsoft.com/office/drawing/2014/chart" uri="{C3380CC4-5D6E-409C-BE32-E72D297353CC}">
                <c16:uniqueId val="{00000005-53D4-4FA7-998B-CA6C5D64D7BF}"/>
              </c:ext>
            </c:extLst>
          </c:dPt>
          <c:dPt>
            <c:idx val="3"/>
            <c:bubble3D val="0"/>
            <c:spPr>
              <a:solidFill>
                <a:srgbClr val="00B050"/>
              </a:solidFill>
              <a:ln w="19050">
                <a:noFill/>
              </a:ln>
              <a:effectLst/>
            </c:spPr>
            <c:extLst>
              <c:ext xmlns:c16="http://schemas.microsoft.com/office/drawing/2014/chart" uri="{C3380CC4-5D6E-409C-BE32-E72D297353CC}">
                <c16:uniqueId val="{00000007-53D4-4FA7-998B-CA6C5D64D7BF}"/>
              </c:ext>
            </c:extLst>
          </c:dPt>
          <c:dPt>
            <c:idx val="4"/>
            <c:bubble3D val="0"/>
            <c:spPr>
              <a:noFill/>
              <a:ln w="19050">
                <a:noFill/>
              </a:ln>
              <a:effectLst/>
            </c:spPr>
            <c:extLst>
              <c:ext xmlns:c16="http://schemas.microsoft.com/office/drawing/2014/chart" uri="{C3380CC4-5D6E-409C-BE32-E72D297353CC}">
                <c16:uniqueId val="{00000009-53D4-4FA7-998B-CA6C5D64D7BF}"/>
              </c:ext>
            </c:extLst>
          </c:dPt>
          <c:val>
            <c:numRef>
              <c:f>'Pivots &amp; Chart'!$Q$8:$Q$12</c:f>
              <c:numCache>
                <c:formatCode>General</c:formatCode>
                <c:ptCount val="5"/>
                <c:pt idx="0">
                  <c:v>0</c:v>
                </c:pt>
                <c:pt idx="1">
                  <c:v>15</c:v>
                </c:pt>
                <c:pt idx="2">
                  <c:v>35</c:v>
                </c:pt>
                <c:pt idx="3">
                  <c:v>50</c:v>
                </c:pt>
                <c:pt idx="4">
                  <c:v>100</c:v>
                </c:pt>
              </c:numCache>
            </c:numRef>
          </c:val>
          <c:extLst>
            <c:ext xmlns:c16="http://schemas.microsoft.com/office/drawing/2014/chart" uri="{C3380CC4-5D6E-409C-BE32-E72D297353CC}">
              <c16:uniqueId val="{0000000A-53D4-4FA7-998B-CA6C5D64D7BF}"/>
            </c:ext>
          </c:extLst>
        </c:ser>
        <c:dLbls>
          <c:showLegendKey val="0"/>
          <c:showVal val="0"/>
          <c:showCatName val="0"/>
          <c:showSerName val="0"/>
          <c:showPercent val="0"/>
          <c:showBubbleSize val="0"/>
          <c:showLeaderLines val="1"/>
        </c:dLbls>
        <c:firstSliceAng val="270"/>
        <c:holeSize val="75"/>
      </c:doughnutChart>
      <c:pieChart>
        <c:varyColors val="1"/>
        <c:ser>
          <c:idx val="1"/>
          <c:order val="1"/>
          <c:tx>
            <c:v>Rating</c:v>
          </c:tx>
          <c:dPt>
            <c:idx val="0"/>
            <c:bubble3D val="0"/>
            <c:spPr>
              <a:noFill/>
              <a:ln w="19050">
                <a:noFill/>
              </a:ln>
              <a:effectLst/>
            </c:spPr>
            <c:extLst>
              <c:ext xmlns:c16="http://schemas.microsoft.com/office/drawing/2014/chart" uri="{C3380CC4-5D6E-409C-BE32-E72D297353CC}">
                <c16:uniqueId val="{0000000C-53D4-4FA7-998B-CA6C5D64D7BF}"/>
              </c:ext>
            </c:extLst>
          </c:dPt>
          <c:dPt>
            <c:idx val="1"/>
            <c:bubble3D val="0"/>
            <c:spPr>
              <a:solidFill>
                <a:schemeClr val="tx1"/>
              </a:solidFill>
              <a:ln w="19050">
                <a:noFill/>
              </a:ln>
              <a:effectLst/>
            </c:spPr>
            <c:extLst>
              <c:ext xmlns:c16="http://schemas.microsoft.com/office/drawing/2014/chart" uri="{C3380CC4-5D6E-409C-BE32-E72D297353CC}">
                <c16:uniqueId val="{0000000E-53D4-4FA7-998B-CA6C5D64D7BF}"/>
              </c:ext>
            </c:extLst>
          </c:dPt>
          <c:dPt>
            <c:idx val="2"/>
            <c:bubble3D val="0"/>
            <c:spPr>
              <a:noFill/>
              <a:ln w="19050">
                <a:noFill/>
              </a:ln>
              <a:effectLst/>
            </c:spPr>
            <c:extLst>
              <c:ext xmlns:c16="http://schemas.microsoft.com/office/drawing/2014/chart" uri="{C3380CC4-5D6E-409C-BE32-E72D297353CC}">
                <c16:uniqueId val="{00000010-53D4-4FA7-998B-CA6C5D64D7BF}"/>
              </c:ext>
            </c:extLst>
          </c:dPt>
          <c:dLbls>
            <c:dLbl>
              <c:idx val="1"/>
              <c:tx>
                <c:strRef>
                  <c:f>'Pivots &amp; Chart'!$Q$7</c:f>
                  <c:strCache>
                    <c:ptCount val="1"/>
                    <c:pt idx="0">
                      <c:v>54.16</c:v>
                    </c:pt>
                  </c:strCache>
                </c:strRef>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{73566585-E7A1-41EC-B236-A639D5A23227}</c15:txfldGUID>
                      <c15:f>'Pivots &amp; Chart'!$Q$7</c15:f>
                      <c15:dlblFieldTableCache>
                        <c:ptCount val="1"/>
                        <c:pt idx="0">
                          <c:v>54.16</c:v>
                        </c:pt>
                      </c15:dlblFieldTableCache>
                    </c15:dlblFTEntry>
                  </c15:dlblFieldTable>
                  <c15:showDataLabelsRange val="0"/>
                </c:ext>
                <c:ext xmlns:c16="http://schemas.microsoft.com/office/drawing/2014/chart" uri="{C3380CC4-5D6E-409C-BE32-E72D297353CC}">
                  <c16:uniqueId val="{0000000E-53D4-4FA7-998B-CA6C5D64D7B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'Pivots &amp; Chart'!$T$7:$T$9</c:f>
              <c:numCache>
                <c:formatCode>General</c:formatCode>
                <c:ptCount val="3"/>
                <c:pt idx="0">
                  <c:v>54.159249999999993</c:v>
                </c:pt>
                <c:pt idx="1">
                  <c:v>2</c:v>
                </c:pt>
                <c:pt idx="2">
                  <c:v>143.84075000000001</c:v>
                </c:pt>
              </c:numCache>
            </c:numRef>
          </c:val>
          <c:extLst>
            <c:ext xmlns:c16="http://schemas.microsoft.com/office/drawing/2014/chart" uri="{C3380CC4-5D6E-409C-BE32-E72D297353CC}">
              <c16:uniqueId val="{00000011-53D4-4FA7-998B-CA6C5D64D7BF}"/>
            </c:ext>
          </c:extLst>
        </c:ser>
        <c:dLbls>
          <c:showLegendKey val="0"/>
          <c:showVal val="0"/>
          <c:showCatName val="0"/>
          <c:showSerName val="0"/>
          <c:showPercent val="0"/>
          <c:showBubbleSize val="0"/>
          <c:showLeaderLines val="0"/>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userShapes r:id="rId3"/>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Employees by Department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Employees by Department</a:t>
          </a:r>
        </a:p>
      </cx:txPr>
    </cx:title>
    <cx:plotArea>
      <cx:plotAreaRegion>
        <cx:series layoutId="treemap" uniqueId="{793D8C43-9A28-4782-8432-986A8AE54B29}">
          <cx:tx>
            <cx:txData>
              <cx:f>_xlchart.v1.4</cx:f>
              <cx:v>Count of Gender</cx:v>
            </cx:txData>
          </cx:tx>
          <cx:dataLabels pos="inEnd">
            <cx:visibility seriesName="0" categoryName="1" value="1"/>
            <cx:separator>, </cx:separator>
          </cx:dataLabels>
          <cx:dataId val="0"/>
          <cx:layoutPr>
            <cx:parentLabelLayout val="overlapping"/>
          </cx:layoutPr>
        </cx:series>
      </cx:plotAreaRegion>
    </cx:plotArea>
  </cx:chart>
  <cx: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atMod val="105000"/>
        </a:schemeClr>
      </a:solidFill>
      <a:prstDash val="solid"/>
    </a:ln>
    <a:effectLst>
      <a:innerShdw blurRad="63500" dist="50800" dir="16200000">
        <a:prstClr val="black">
          <a:alpha val="50000"/>
        </a:prstClr>
      </a:inn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https://creativecommons.org/licenses/by-nc/3.0/" TargetMode="External"/><Relationship Id="rId1" Type="http://schemas.openxmlformats.org/officeDocument/2006/relationships/hyperlink" Target="https://freepngimg.com/png/56606-gender-image-hq-image-free-png" TargetMode="External"/></Relationships>
</file>

<file path=xl/drawings/_rels/drawing3.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9.xml"/><Relationship Id="rId3" Type="http://schemas.openxmlformats.org/officeDocument/2006/relationships/hyperlink" Target="https://freepngimg.com/png/56606-gender-image-hq-image-free-png" TargetMode="External"/><Relationship Id="rId7" Type="http://schemas.openxmlformats.org/officeDocument/2006/relationships/chart" Target="../charts/chart3.xml"/><Relationship Id="rId12" Type="http://schemas.openxmlformats.org/officeDocument/2006/relationships/chart" Target="../charts/chart8.xml"/><Relationship Id="rId2" Type="http://schemas.openxmlformats.org/officeDocument/2006/relationships/image" Target="../media/image5.png"/><Relationship Id="rId1" Type="http://schemas.openxmlformats.org/officeDocument/2006/relationships/chart" Target="../charts/chart2.xml"/><Relationship Id="rId6" Type="http://schemas.microsoft.com/office/2014/relationships/chartEx" Target="../charts/chartEx1.xml"/><Relationship Id="rId11" Type="http://schemas.openxmlformats.org/officeDocument/2006/relationships/chart" Target="../charts/chart7.xml"/><Relationship Id="rId5" Type="http://schemas.openxmlformats.org/officeDocument/2006/relationships/image" Target="../media/image7.png"/><Relationship Id="rId10" Type="http://schemas.openxmlformats.org/officeDocument/2006/relationships/chart" Target="../charts/chart6.xml"/><Relationship Id="rId4" Type="http://schemas.openxmlformats.org/officeDocument/2006/relationships/image" Target="../media/image6.png"/><Relationship Id="rId9"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15</xdr:col>
      <xdr:colOff>367359</xdr:colOff>
      <xdr:row>21</xdr:row>
      <xdr:rowOff>18304</xdr:rowOff>
    </xdr:from>
    <xdr:ext cx="2834506" cy="374077"/>
    <xdr:sp macro="" textlink="">
      <xdr:nvSpPr>
        <xdr:cNvPr id="13" name="TextBox 12">
          <a:extLst>
            <a:ext uri="{FF2B5EF4-FFF2-40B4-BE49-F238E27FC236}">
              <a16:creationId xmlns:a16="http://schemas.microsoft.com/office/drawing/2014/main" id="{B03841A6-1BB9-F787-CD53-337486F2B6D6}"/>
            </a:ext>
          </a:extLst>
        </xdr:cNvPr>
        <xdr:cNvSpPr txBox="1"/>
      </xdr:nvSpPr>
      <xdr:spPr>
        <a:xfrm>
          <a:off x="12998974" y="4018804"/>
          <a:ext cx="2834506"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900">
              <a:hlinkClick xmlns:r="http://schemas.openxmlformats.org/officeDocument/2006/relationships" r:id="rId1" tooltip="https://freepngimg.com/png/56606-gender-image-hq-image-free-png"/>
            </a:rPr>
            <a:t>This Photo</a:t>
          </a:r>
          <a:r>
            <a:rPr lang="en-IN" sz="900"/>
            <a:t> by Unknown Author is licensed under </a:t>
          </a:r>
          <a:r>
            <a:rPr lang="en-IN" sz="900">
              <a:hlinkClick xmlns:r="http://schemas.openxmlformats.org/officeDocument/2006/relationships" r:id="rId2" tooltip="https://creativecommons.org/licenses/by-nc/3.0/"/>
            </a:rPr>
            <a:t>CC BY-NC</a:t>
          </a:r>
          <a:endParaRPr lang="en-IN" sz="900"/>
        </a:p>
      </xdr:txBody>
    </xdr:sp>
    <xdr:clientData/>
  </xdr:oneCellAnchor>
  <xdr:oneCellAnchor>
    <xdr:from>
      <xdr:col>15</xdr:col>
      <xdr:colOff>110917</xdr:colOff>
      <xdr:row>19</xdr:row>
      <xdr:rowOff>51275</xdr:rowOff>
    </xdr:from>
    <xdr:ext cx="2834506" cy="374077"/>
    <xdr:sp macro="" textlink="">
      <xdr:nvSpPr>
        <xdr:cNvPr id="15" name="TextBox 14">
          <a:extLst>
            <a:ext uri="{FF2B5EF4-FFF2-40B4-BE49-F238E27FC236}">
              <a16:creationId xmlns:a16="http://schemas.microsoft.com/office/drawing/2014/main" id="{8470AD15-49A2-409D-A9AF-C9F3DB6BF2CF}"/>
            </a:ext>
          </a:extLst>
        </xdr:cNvPr>
        <xdr:cNvSpPr txBox="1"/>
      </xdr:nvSpPr>
      <xdr:spPr>
        <a:xfrm>
          <a:off x="11445667" y="3670775"/>
          <a:ext cx="2834506"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900">
              <a:hlinkClick xmlns:r="http://schemas.openxmlformats.org/officeDocument/2006/relationships" r:id="rId1" tooltip="https://freepngimg.com/png/56606-gender-image-hq-image-free-png"/>
            </a:rPr>
            <a:t>This Photo</a:t>
          </a:r>
          <a:r>
            <a:rPr lang="en-IN" sz="900"/>
            <a:t> by Unknown Author is licensed under </a:t>
          </a:r>
          <a:r>
            <a:rPr lang="en-IN" sz="900">
              <a:hlinkClick xmlns:r="http://schemas.openxmlformats.org/officeDocument/2006/relationships" r:id="rId2" tooltip="https://creativecommons.org/licenses/by-nc/3.0/"/>
            </a:rPr>
            <a:t>CC BY-NC</a:t>
          </a:r>
          <a:endParaRPr lang="en-IN" sz="900"/>
        </a:p>
      </xdr:txBody>
    </xdr:sp>
    <xdr:clientData/>
  </xdr:oneCellAnchor>
  <xdr:oneCellAnchor>
    <xdr:from>
      <xdr:col>17</xdr:col>
      <xdr:colOff>285298</xdr:colOff>
      <xdr:row>23</xdr:row>
      <xdr:rowOff>159714</xdr:rowOff>
    </xdr:from>
    <xdr:ext cx="2834506" cy="374077"/>
    <xdr:sp macro="" textlink="">
      <xdr:nvSpPr>
        <xdr:cNvPr id="17" name="TextBox 16">
          <a:extLst>
            <a:ext uri="{FF2B5EF4-FFF2-40B4-BE49-F238E27FC236}">
              <a16:creationId xmlns:a16="http://schemas.microsoft.com/office/drawing/2014/main" id="{9D323812-4758-4706-A802-B490D3A96A41}"/>
            </a:ext>
          </a:extLst>
        </xdr:cNvPr>
        <xdr:cNvSpPr txBox="1"/>
      </xdr:nvSpPr>
      <xdr:spPr>
        <a:xfrm>
          <a:off x="11620048" y="4541214"/>
          <a:ext cx="2834506"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900">
              <a:hlinkClick xmlns:r="http://schemas.openxmlformats.org/officeDocument/2006/relationships" r:id="rId1" tooltip="https://freepngimg.com/png/56606-gender-image-hq-image-free-png"/>
            </a:rPr>
            <a:t>This Photo</a:t>
          </a:r>
          <a:r>
            <a:rPr lang="en-IN" sz="900"/>
            <a:t> by Unknown Author is licensed under </a:t>
          </a:r>
          <a:r>
            <a:rPr lang="en-IN" sz="900">
              <a:hlinkClick xmlns:r="http://schemas.openxmlformats.org/officeDocument/2006/relationships" r:id="rId2" tooltip="https://creativecommons.org/licenses/by-nc/3.0/"/>
            </a:rPr>
            <a:t>CC BY-NC</a:t>
          </a:r>
          <a:endParaRPr lang="en-IN" sz="900"/>
        </a:p>
      </xdr:txBody>
    </xdr:sp>
    <xdr:clientData/>
  </xdr:oneCellAnchor>
  <xdr:twoCellAnchor>
    <xdr:from>
      <xdr:col>10</xdr:col>
      <xdr:colOff>201490</xdr:colOff>
      <xdr:row>4</xdr:row>
      <xdr:rowOff>71804</xdr:rowOff>
    </xdr:from>
    <xdr:to>
      <xdr:col>15</xdr:col>
      <xdr:colOff>421297</xdr:colOff>
      <xdr:row>18</xdr:row>
      <xdr:rowOff>148004</xdr:rowOff>
    </xdr:to>
    <xdr:graphicFrame macro="">
      <xdr:nvGraphicFramePr>
        <xdr:cNvPr id="27" name="Chart 26">
          <a:extLst>
            <a:ext uri="{FF2B5EF4-FFF2-40B4-BE49-F238E27FC236}">
              <a16:creationId xmlns:a16="http://schemas.microsoft.com/office/drawing/2014/main" id="{F7015BB6-EDDA-0DEA-215F-85F2971AA2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0.53285</cdr:x>
      <cdr:y>0.19551</cdr:y>
    </cdr:from>
    <cdr:to>
      <cdr:x>0.73285</cdr:x>
      <cdr:y>0.52885</cdr:y>
    </cdr:to>
    <cdr:sp macro="" textlink="">
      <cdr:nvSpPr>
        <cdr:cNvPr id="2" name="TextBox 1">
          <a:extLst xmlns:a="http://schemas.openxmlformats.org/drawingml/2006/main">
            <a:ext uri="{FF2B5EF4-FFF2-40B4-BE49-F238E27FC236}">
              <a16:creationId xmlns:a16="http://schemas.microsoft.com/office/drawing/2014/main" id="{4EF8FECC-7690-E059-E155-41FB04C8A32D}"/>
            </a:ext>
          </a:extLst>
        </cdr:cNvPr>
        <cdr:cNvSpPr txBox="1"/>
      </cdr:nvSpPr>
      <cdr:spPr>
        <a:xfrm xmlns:a="http://schemas.openxmlformats.org/drawingml/2006/main">
          <a:off x="2436203" y="536331"/>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a:t> </a:t>
          </a:r>
        </a:p>
      </cdr:txBody>
    </cdr:sp>
  </cdr:relSizeAnchor>
</c:userShapes>
</file>

<file path=xl/drawings/drawing3.xml><?xml version="1.0" encoding="utf-8"?>
<xdr:wsDr xmlns:xdr="http://schemas.openxmlformats.org/drawingml/2006/spreadsheetDrawing" xmlns:a="http://schemas.openxmlformats.org/drawingml/2006/main">
  <xdr:twoCellAnchor>
    <xdr:from>
      <xdr:col>6</xdr:col>
      <xdr:colOff>361950</xdr:colOff>
      <xdr:row>11</xdr:row>
      <xdr:rowOff>66676</xdr:rowOff>
    </xdr:from>
    <xdr:to>
      <xdr:col>13</xdr:col>
      <xdr:colOff>19049</xdr:colOff>
      <xdr:row>23</xdr:row>
      <xdr:rowOff>123826</xdr:rowOff>
    </xdr:to>
    <xdr:grpSp>
      <xdr:nvGrpSpPr>
        <xdr:cNvPr id="13" name="Group 12">
          <a:extLst>
            <a:ext uri="{FF2B5EF4-FFF2-40B4-BE49-F238E27FC236}">
              <a16:creationId xmlns:a16="http://schemas.microsoft.com/office/drawing/2014/main" id="{40C4C358-D5F6-F779-C5B4-36F4AE549811}"/>
            </a:ext>
          </a:extLst>
        </xdr:cNvPr>
        <xdr:cNvGrpSpPr/>
      </xdr:nvGrpSpPr>
      <xdr:grpSpPr>
        <a:xfrm>
          <a:off x="4054719" y="2206138"/>
          <a:ext cx="3965330" cy="2343150"/>
          <a:chOff x="2907067" y="1133724"/>
          <a:chExt cx="4457699" cy="2860469"/>
        </a:xfrm>
      </xdr:grpSpPr>
      <xdr:graphicFrame macro="">
        <xdr:nvGraphicFramePr>
          <xdr:cNvPr id="2" name="Chart 1">
            <a:extLst>
              <a:ext uri="{FF2B5EF4-FFF2-40B4-BE49-F238E27FC236}">
                <a16:creationId xmlns:a16="http://schemas.microsoft.com/office/drawing/2014/main" id="{36E64F1B-FB3E-4418-A93D-98913E94CA7C}"/>
              </a:ext>
            </a:extLst>
          </xdr:cNvPr>
          <xdr:cNvGraphicFramePr>
            <a:graphicFrameLocks/>
          </xdr:cNvGraphicFramePr>
        </xdr:nvGraphicFramePr>
        <xdr:xfrm>
          <a:off x="2907067" y="1133724"/>
          <a:ext cx="4457699" cy="2860469"/>
        </xdr:xfrm>
        <a:graphic>
          <a:graphicData uri="http://schemas.openxmlformats.org/drawingml/2006/chart">
            <c:chart xmlns:c="http://schemas.openxmlformats.org/drawingml/2006/chart" xmlns:r="http://schemas.openxmlformats.org/officeDocument/2006/relationships" r:id="rId1"/>
          </a:graphicData>
        </a:graphic>
      </xdr:graphicFrame>
      <xdr:pic>
        <xdr:nvPicPr>
          <xdr:cNvPr id="3" name="Picture 2">
            <a:extLst>
              <a:ext uri="{FF2B5EF4-FFF2-40B4-BE49-F238E27FC236}">
                <a16:creationId xmlns:a16="http://schemas.microsoft.com/office/drawing/2014/main" id="{F8A2AEAD-B9E6-4A47-9501-331E5A49DDE7}"/>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 uri="{837473B0-CC2E-450A-ABE3-18F120FF3D39}">
                <a1611:picAttrSrcUrl xmlns:a1611="http://schemas.microsoft.com/office/drawing/2016/11/main" r:id="rId3"/>
              </a:ext>
            </a:extLst>
          </a:blip>
          <a:srcRect l="13097" r="63728" b="1511"/>
          <a:stretch/>
        </xdr:blipFill>
        <xdr:spPr>
          <a:xfrm>
            <a:off x="6347138" y="1515019"/>
            <a:ext cx="290549" cy="560566"/>
          </a:xfrm>
          <a:prstGeom prst="rect">
            <a:avLst/>
          </a:prstGeom>
        </xdr:spPr>
      </xdr:pic>
      <xdr:pic>
        <xdr:nvPicPr>
          <xdr:cNvPr id="4" name="Picture 3">
            <a:extLst>
              <a:ext uri="{FF2B5EF4-FFF2-40B4-BE49-F238E27FC236}">
                <a16:creationId xmlns:a16="http://schemas.microsoft.com/office/drawing/2014/main" id="{79493178-6E7C-414C-BF8E-8C709EA24D93}"/>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3"/>
              </a:ext>
            </a:extLst>
          </a:blip>
          <a:srcRect l="38806" r="36319" b="6467"/>
          <a:stretch/>
        </xdr:blipFill>
        <xdr:spPr>
          <a:xfrm>
            <a:off x="6022818" y="2848420"/>
            <a:ext cx="339696" cy="638630"/>
          </a:xfrm>
          <a:prstGeom prst="rect">
            <a:avLst/>
          </a:prstGeom>
        </xdr:spPr>
      </xdr:pic>
      <xdr:pic>
        <xdr:nvPicPr>
          <xdr:cNvPr id="5" name="Picture 4">
            <a:extLst>
              <a:ext uri="{FF2B5EF4-FFF2-40B4-BE49-F238E27FC236}">
                <a16:creationId xmlns:a16="http://schemas.microsoft.com/office/drawing/2014/main" id="{C741EE75-8E31-4C8B-826A-F45F912ABABF}"/>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3"/>
              </a:ext>
            </a:extLst>
          </a:blip>
          <a:srcRect l="62736" t="-1" r="12388" b="895"/>
          <a:stretch/>
        </xdr:blipFill>
        <xdr:spPr>
          <a:xfrm>
            <a:off x="4145398" y="1587963"/>
            <a:ext cx="246405" cy="490838"/>
          </a:xfrm>
          <a:prstGeom prst="rect">
            <a:avLst/>
          </a:prstGeom>
        </xdr:spPr>
      </xdr:pic>
    </xdr:grpSp>
    <xdr:clientData/>
  </xdr:twoCellAnchor>
  <xdr:twoCellAnchor>
    <xdr:from>
      <xdr:col>9</xdr:col>
      <xdr:colOff>4109</xdr:colOff>
      <xdr:row>1</xdr:row>
      <xdr:rowOff>0</xdr:rowOff>
    </xdr:from>
    <xdr:to>
      <xdr:col>13</xdr:col>
      <xdr:colOff>38100</xdr:colOff>
      <xdr:row>11</xdr:row>
      <xdr:rowOff>66674</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F7EBB9B-92CD-4E41-A47B-DEAE1F21B3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490509" y="0"/>
              <a:ext cx="2472391" cy="19716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47626</xdr:colOff>
      <xdr:row>11</xdr:row>
      <xdr:rowOff>66675</xdr:rowOff>
    </xdr:from>
    <xdr:to>
      <xdr:col>6</xdr:col>
      <xdr:colOff>352425</xdr:colOff>
      <xdr:row>17</xdr:row>
      <xdr:rowOff>76200</xdr:rowOff>
    </xdr:to>
    <xdr:graphicFrame macro="">
      <xdr:nvGraphicFramePr>
        <xdr:cNvPr id="8" name="Chart 7">
          <a:extLst>
            <a:ext uri="{FF2B5EF4-FFF2-40B4-BE49-F238E27FC236}">
              <a16:creationId xmlns:a16="http://schemas.microsoft.com/office/drawing/2014/main" id="{8D231620-5392-45A5-B0E3-3C52D79BC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38100</xdr:colOff>
      <xdr:row>17</xdr:row>
      <xdr:rowOff>85725</xdr:rowOff>
    </xdr:from>
    <xdr:to>
      <xdr:col>6</xdr:col>
      <xdr:colOff>352424</xdr:colOff>
      <xdr:row>23</xdr:row>
      <xdr:rowOff>104775</xdr:rowOff>
    </xdr:to>
    <xdr:graphicFrame macro="">
      <xdr:nvGraphicFramePr>
        <xdr:cNvPr id="14" name="Chart 13">
          <a:extLst>
            <a:ext uri="{FF2B5EF4-FFF2-40B4-BE49-F238E27FC236}">
              <a16:creationId xmlns:a16="http://schemas.microsoft.com/office/drawing/2014/main" id="{1AEFA75C-18F2-4A71-9C68-77850FE2CE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28575</xdr:colOff>
      <xdr:row>1</xdr:row>
      <xdr:rowOff>9525</xdr:rowOff>
    </xdr:from>
    <xdr:to>
      <xdr:col>3</xdr:col>
      <xdr:colOff>533400</xdr:colOff>
      <xdr:row>11</xdr:row>
      <xdr:rowOff>47625</xdr:rowOff>
    </xdr:to>
    <xdr:graphicFrame macro="">
      <xdr:nvGraphicFramePr>
        <xdr:cNvPr id="15" name="Chart 14">
          <a:extLst>
            <a:ext uri="{FF2B5EF4-FFF2-40B4-BE49-F238E27FC236}">
              <a16:creationId xmlns:a16="http://schemas.microsoft.com/office/drawing/2014/main" id="{ACD87C68-5355-4019-BBE7-BBC951F1F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28574</xdr:colOff>
      <xdr:row>23</xdr:row>
      <xdr:rowOff>123824</xdr:rowOff>
    </xdr:from>
    <xdr:to>
      <xdr:col>13</xdr:col>
      <xdr:colOff>47625</xdr:colOff>
      <xdr:row>32</xdr:row>
      <xdr:rowOff>28575</xdr:rowOff>
    </xdr:to>
    <xdr:graphicFrame macro="">
      <xdr:nvGraphicFramePr>
        <xdr:cNvPr id="16" name="Chart 15">
          <a:extLst>
            <a:ext uri="{FF2B5EF4-FFF2-40B4-BE49-F238E27FC236}">
              <a16:creationId xmlns:a16="http://schemas.microsoft.com/office/drawing/2014/main" id="{77B35929-39A5-4239-BC44-228AA2010E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533400</xdr:colOff>
      <xdr:row>1</xdr:row>
      <xdr:rowOff>19050</xdr:rowOff>
    </xdr:from>
    <xdr:to>
      <xdr:col>8</xdr:col>
      <xdr:colOff>590550</xdr:colOff>
      <xdr:row>11</xdr:row>
      <xdr:rowOff>57150</xdr:rowOff>
    </xdr:to>
    <xdr:graphicFrame macro="">
      <xdr:nvGraphicFramePr>
        <xdr:cNvPr id="18" name="Chart 17">
          <a:extLst>
            <a:ext uri="{FF2B5EF4-FFF2-40B4-BE49-F238E27FC236}">
              <a16:creationId xmlns:a16="http://schemas.microsoft.com/office/drawing/2014/main" id="{953AE318-B2BF-47E2-B068-E4FFB3F6C1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38100</xdr:colOff>
      <xdr:row>12</xdr:row>
      <xdr:rowOff>19050</xdr:rowOff>
    </xdr:from>
    <xdr:to>
      <xdr:col>18</xdr:col>
      <xdr:colOff>304799</xdr:colOff>
      <xdr:row>23</xdr:row>
      <xdr:rowOff>104775</xdr:rowOff>
    </xdr:to>
    <xdr:graphicFrame macro="">
      <xdr:nvGraphicFramePr>
        <xdr:cNvPr id="19" name="Chart 18">
          <a:extLst>
            <a:ext uri="{FF2B5EF4-FFF2-40B4-BE49-F238E27FC236}">
              <a16:creationId xmlns:a16="http://schemas.microsoft.com/office/drawing/2014/main" id="{E396762F-6117-483B-B8A5-E5060C953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47624</xdr:colOff>
      <xdr:row>1</xdr:row>
      <xdr:rowOff>0</xdr:rowOff>
    </xdr:from>
    <xdr:to>
      <xdr:col>18</xdr:col>
      <xdr:colOff>304800</xdr:colOff>
      <xdr:row>11</xdr:row>
      <xdr:rowOff>161925</xdr:rowOff>
    </xdr:to>
    <xdr:graphicFrame macro="">
      <xdr:nvGraphicFramePr>
        <xdr:cNvPr id="22" name="Chart 21">
          <a:extLst>
            <a:ext uri="{FF2B5EF4-FFF2-40B4-BE49-F238E27FC236}">
              <a16:creationId xmlns:a16="http://schemas.microsoft.com/office/drawing/2014/main" id="{7B00C604-ACE1-49CB-878B-BDB0161C3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18</xdr:col>
      <xdr:colOff>304800</xdr:colOff>
      <xdr:row>5</xdr:row>
      <xdr:rowOff>114300</xdr:rowOff>
    </xdr:from>
    <xdr:to>
      <xdr:col>20</xdr:col>
      <xdr:colOff>361950</xdr:colOff>
      <xdr:row>11</xdr:row>
      <xdr:rowOff>66675</xdr:rowOff>
    </xdr:to>
    <mc:AlternateContent xmlns:mc="http://schemas.openxmlformats.org/markup-compatibility/2006">
      <mc:Choice xmlns:a14="http://schemas.microsoft.com/office/drawing/2010/main" Requires="a14">
        <xdr:graphicFrame macro="">
          <xdr:nvGraphicFramePr>
            <xdr:cNvPr id="24" name="Gender">
              <a:extLst>
                <a:ext uri="{FF2B5EF4-FFF2-40B4-BE49-F238E27FC236}">
                  <a16:creationId xmlns:a16="http://schemas.microsoft.com/office/drawing/2014/main" id="{3614CBDF-9E85-25DD-5E0C-5AC8F4CF15B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383108" y="1110762"/>
              <a:ext cx="1288073" cy="1095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18</xdr:col>
      <xdr:colOff>304800</xdr:colOff>
      <xdr:row>0</xdr:row>
      <xdr:rowOff>0</xdr:rowOff>
    </xdr:from>
    <xdr:to>
      <xdr:col>20</xdr:col>
      <xdr:colOff>381000</xdr:colOff>
      <xdr:row>5</xdr:row>
      <xdr:rowOff>95249</xdr:rowOff>
    </xdr:to>
    <mc:AlternateContent xmlns:mc="http://schemas.openxmlformats.org/markup-compatibility/2006">
      <mc:Choice xmlns:a14="http://schemas.microsoft.com/office/drawing/2010/main" Requires="a14">
        <xdr:graphicFrame macro="">
          <xdr:nvGraphicFramePr>
            <xdr:cNvPr id="25" name="Status">
              <a:extLst>
                <a:ext uri="{FF2B5EF4-FFF2-40B4-BE49-F238E27FC236}">
                  <a16:creationId xmlns:a16="http://schemas.microsoft.com/office/drawing/2014/main" id="{88BCC681-7BD3-DC6C-A216-B86594595E1E}"/>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1383108" y="0"/>
              <a:ext cx="1307123" cy="10917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13</xdr:col>
      <xdr:colOff>66674</xdr:colOff>
      <xdr:row>23</xdr:row>
      <xdr:rowOff>133350</xdr:rowOff>
    </xdr:from>
    <xdr:to>
      <xdr:col>16</xdr:col>
      <xdr:colOff>133349</xdr:colOff>
      <xdr:row>32</xdr:row>
      <xdr:rowOff>19050</xdr:rowOff>
    </xdr:to>
    <mc:AlternateContent xmlns:mc="http://schemas.openxmlformats.org/markup-compatibility/2006">
      <mc:Choice xmlns:a14="http://schemas.microsoft.com/office/drawing/2010/main" Requires="a14">
        <xdr:graphicFrame macro="">
          <xdr:nvGraphicFramePr>
            <xdr:cNvPr id="26" name="Promotion Eligible">
              <a:extLst>
                <a:ext uri="{FF2B5EF4-FFF2-40B4-BE49-F238E27FC236}">
                  <a16:creationId xmlns:a16="http://schemas.microsoft.com/office/drawing/2014/main" id="{076D76C4-93BF-9A0C-DA35-651BD08DA466}"/>
                </a:ext>
              </a:extLst>
            </xdr:cNvPr>
            <xdr:cNvGraphicFramePr/>
          </xdr:nvGraphicFramePr>
          <xdr:xfrm>
            <a:off x="0" y="0"/>
            <a:ext cx="0" cy="0"/>
          </xdr:xfrm>
          <a:graphic>
            <a:graphicData uri="http://schemas.microsoft.com/office/drawing/2010/slicer">
              <sle:slicer xmlns:sle="http://schemas.microsoft.com/office/drawing/2010/slicer" name="Promotion Eligible"/>
            </a:graphicData>
          </a:graphic>
        </xdr:graphicFrame>
      </mc:Choice>
      <mc:Fallback>
        <xdr:sp macro="" textlink="">
          <xdr:nvSpPr>
            <xdr:cNvPr id="0" name=""/>
            <xdr:cNvSpPr>
              <a:spLocks noTextEdit="1"/>
            </xdr:cNvSpPr>
          </xdr:nvSpPr>
          <xdr:spPr>
            <a:xfrm>
              <a:off x="8067674" y="4558812"/>
              <a:ext cx="1913060" cy="1600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123824</xdr:colOff>
      <xdr:row>23</xdr:row>
      <xdr:rowOff>123825</xdr:rowOff>
    </xdr:from>
    <xdr:to>
      <xdr:col>18</xdr:col>
      <xdr:colOff>323849</xdr:colOff>
      <xdr:row>32</xdr:row>
      <xdr:rowOff>9524</xdr:rowOff>
    </xdr:to>
    <mc:AlternateContent xmlns:mc="http://schemas.openxmlformats.org/markup-compatibility/2006">
      <mc:Choice xmlns:a14="http://schemas.microsoft.com/office/drawing/2010/main" Requires="a14">
        <xdr:graphicFrame macro="">
          <xdr:nvGraphicFramePr>
            <xdr:cNvPr id="27" name="Qualification">
              <a:extLst>
                <a:ext uri="{FF2B5EF4-FFF2-40B4-BE49-F238E27FC236}">
                  <a16:creationId xmlns:a16="http://schemas.microsoft.com/office/drawing/2014/main" id="{10E6B162-0111-1411-ED10-EE1E4C80C5F1}"/>
                </a:ext>
              </a:extLst>
            </xdr:cNvPr>
            <xdr:cNvGraphicFramePr/>
          </xdr:nvGraphicFramePr>
          <xdr:xfrm>
            <a:off x="0" y="0"/>
            <a:ext cx="0" cy="0"/>
          </xdr:xfrm>
          <a:graphic>
            <a:graphicData uri="http://schemas.microsoft.com/office/drawing/2010/slicer">
              <sle:slicer xmlns:sle="http://schemas.microsoft.com/office/drawing/2010/slicer" name="Qualification"/>
            </a:graphicData>
          </a:graphic>
        </xdr:graphicFrame>
      </mc:Choice>
      <mc:Fallback>
        <xdr:sp macro="" textlink="">
          <xdr:nvSpPr>
            <xdr:cNvPr id="0" name=""/>
            <xdr:cNvSpPr>
              <a:spLocks noTextEdit="1"/>
            </xdr:cNvSpPr>
          </xdr:nvSpPr>
          <xdr:spPr>
            <a:xfrm>
              <a:off x="9971209" y="4549287"/>
              <a:ext cx="1430948" cy="1600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18</xdr:col>
      <xdr:colOff>314325</xdr:colOff>
      <xdr:row>17</xdr:row>
      <xdr:rowOff>38100</xdr:rowOff>
    </xdr:from>
    <xdr:to>
      <xdr:col>20</xdr:col>
      <xdr:colOff>352425</xdr:colOff>
      <xdr:row>31</xdr:row>
      <xdr:rowOff>180975</xdr:rowOff>
    </xdr:to>
    <mc:AlternateContent xmlns:mc="http://schemas.openxmlformats.org/markup-compatibility/2006">
      <mc:Choice xmlns:a14="http://schemas.microsoft.com/office/drawing/2010/main" Requires="a14">
        <xdr:graphicFrame macro="">
          <xdr:nvGraphicFramePr>
            <xdr:cNvPr id="28" name="Year">
              <a:extLst>
                <a:ext uri="{FF2B5EF4-FFF2-40B4-BE49-F238E27FC236}">
                  <a16:creationId xmlns:a16="http://schemas.microsoft.com/office/drawing/2014/main" id="{333CB940-591D-91CE-EF7B-8B25967602E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1392633" y="3320562"/>
              <a:ext cx="1269023" cy="2809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18</xdr:col>
      <xdr:colOff>314325</xdr:colOff>
      <xdr:row>11</xdr:row>
      <xdr:rowOff>66676</xdr:rowOff>
    </xdr:from>
    <xdr:to>
      <xdr:col>20</xdr:col>
      <xdr:colOff>361950</xdr:colOff>
      <xdr:row>17</xdr:row>
      <xdr:rowOff>28576</xdr:rowOff>
    </xdr:to>
    <mc:AlternateContent xmlns:mc="http://schemas.openxmlformats.org/markup-compatibility/2006">
      <mc:Choice xmlns:a14="http://schemas.microsoft.com/office/drawing/2010/main" Requires="a14">
        <xdr:graphicFrame macro="">
          <xdr:nvGraphicFramePr>
            <xdr:cNvPr id="29" name="Hire Type">
              <a:extLst>
                <a:ext uri="{FF2B5EF4-FFF2-40B4-BE49-F238E27FC236}">
                  <a16:creationId xmlns:a16="http://schemas.microsoft.com/office/drawing/2014/main" id="{271A0D90-3C36-9C8C-9A37-13D0A13DE82D}"/>
                </a:ext>
              </a:extLst>
            </xdr:cNvPr>
            <xdr:cNvGraphicFramePr/>
          </xdr:nvGraphicFramePr>
          <xdr:xfrm>
            <a:off x="0" y="0"/>
            <a:ext cx="0" cy="0"/>
          </xdr:xfrm>
          <a:graphic>
            <a:graphicData uri="http://schemas.microsoft.com/office/drawing/2010/slicer">
              <sle:slicer xmlns:sle="http://schemas.microsoft.com/office/drawing/2010/slicer" name="Hire Type"/>
            </a:graphicData>
          </a:graphic>
        </xdr:graphicFrame>
      </mc:Choice>
      <mc:Fallback>
        <xdr:sp macro="" textlink="">
          <xdr:nvSpPr>
            <xdr:cNvPr id="0" name=""/>
            <xdr:cNvSpPr>
              <a:spLocks noTextEdit="1"/>
            </xdr:cNvSpPr>
          </xdr:nvSpPr>
          <xdr:spPr>
            <a:xfrm>
              <a:off x="11392633" y="2206138"/>
              <a:ext cx="1278548"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0.77983</cdr:x>
      <cdr:y>0.5461</cdr:y>
    </cdr:from>
    <cdr:to>
      <cdr:x>0.88077</cdr:x>
      <cdr:y>0.62024</cdr:y>
    </cdr:to>
    <cdr:pic>
      <cdr:nvPicPr>
        <cdr:cNvPr id="14" name="chart">
          <a:extLst xmlns:a="http://schemas.openxmlformats.org/drawingml/2006/main">
            <a:ext uri="{FF2B5EF4-FFF2-40B4-BE49-F238E27FC236}">
              <a16:creationId xmlns:a16="http://schemas.microsoft.com/office/drawing/2014/main" id="{F224D28C-DD5E-5F6B-CD12-0E16A521AFA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3476229" y="1466850"/>
          <a:ext cx="449980" cy="199153"/>
        </a:xfrm>
        <a:prstGeom xmlns:a="http://schemas.openxmlformats.org/drawingml/2006/main" prst="rect">
          <a:avLst/>
        </a:prstGeom>
      </cdr:spPr>
    </cdr:pic>
  </cdr:relSizeAnchor>
  <cdr:relSizeAnchor xmlns:cdr="http://schemas.openxmlformats.org/drawingml/2006/chartDrawing">
    <cdr:from>
      <cdr:x>0.118</cdr:x>
      <cdr:y>0.0721</cdr:y>
    </cdr:from>
    <cdr:to>
      <cdr:x>0.90777</cdr:x>
      <cdr:y>0.84949</cdr:y>
    </cdr:to>
    <cdr:grpSp>
      <cdr:nvGrpSpPr>
        <cdr:cNvPr id="16" name="Group 15">
          <a:extLst xmlns:a="http://schemas.openxmlformats.org/drawingml/2006/main">
            <a:ext uri="{FF2B5EF4-FFF2-40B4-BE49-F238E27FC236}">
              <a16:creationId xmlns:a16="http://schemas.microsoft.com/office/drawing/2014/main" id="{0255890B-08C1-030B-954D-B968273C3DF0}"/>
            </a:ext>
          </a:extLst>
        </cdr:cNvPr>
        <cdr:cNvGrpSpPr/>
      </cdr:nvGrpSpPr>
      <cdr:grpSpPr>
        <a:xfrm xmlns:a="http://schemas.openxmlformats.org/drawingml/2006/main">
          <a:off x="467890" y="168951"/>
          <a:ext cx="3131707" cy="1821527"/>
          <a:chOff x="525988" y="193675"/>
          <a:chExt cx="3520565" cy="2088092"/>
        </a:xfrm>
      </cdr:grpSpPr>
      <cdr:sp macro="" textlink="'Pivots &amp; Chart'!$B$11">
        <cdr:nvSpPr>
          <cdr:cNvPr id="6" name="Rectangle 5">
            <a:extLst xmlns:a="http://schemas.openxmlformats.org/drawingml/2006/main">
              <a:ext uri="{FF2B5EF4-FFF2-40B4-BE49-F238E27FC236}">
                <a16:creationId xmlns:a16="http://schemas.microsoft.com/office/drawing/2014/main" id="{DF843BFB-90FA-6411-1929-0F4E8E2D8E15}"/>
              </a:ext>
            </a:extLst>
          </cdr:cNvPr>
          <cdr:cNvSpPr/>
        </cdr:nvSpPr>
        <cdr:spPr>
          <a:xfrm xmlns:a="http://schemas.openxmlformats.org/drawingml/2006/main">
            <a:off x="1023104" y="906992"/>
            <a:ext cx="691396" cy="2349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283F2981-0999-47BA-BA5F-0666C11C6E1C}" type="TxLink">
              <a:rPr lang="en-US" sz="1600" b="1" i="0" u="none" strike="noStrike">
                <a:solidFill>
                  <a:schemeClr val="tx2">
                    <a:lumMod val="60000"/>
                    <a:lumOff val="40000"/>
                  </a:schemeClr>
                </a:solidFill>
                <a:latin typeface="Calibri"/>
                <a:cs typeface="Calibri"/>
              </a:rPr>
              <a:pPr algn="ctr"/>
              <a:t>146</a:t>
            </a:fld>
            <a:endParaRPr lang="en-US" sz="1600" b="1">
              <a:solidFill>
                <a:schemeClr val="tx2">
                  <a:lumMod val="60000"/>
                  <a:lumOff val="40000"/>
                </a:schemeClr>
              </a:solidFill>
            </a:endParaRPr>
          </a:p>
        </cdr:txBody>
      </cdr:sp>
      <cdr:sp macro="" textlink="'Pivots &amp; Chart'!$B$10">
        <cdr:nvSpPr>
          <cdr:cNvPr id="7" name="Rectangle 6">
            <a:extLst xmlns:a="http://schemas.openxmlformats.org/drawingml/2006/main">
              <a:ext uri="{FF2B5EF4-FFF2-40B4-BE49-F238E27FC236}">
                <a16:creationId xmlns:a16="http://schemas.microsoft.com/office/drawing/2014/main" id="{BADC00A1-A2C4-EF71-52FA-EE68062318EE}"/>
              </a:ext>
            </a:extLst>
          </cdr:cNvPr>
          <cdr:cNvSpPr/>
        </cdr:nvSpPr>
        <cdr:spPr>
          <a:xfrm xmlns:a="http://schemas.openxmlformats.org/drawingml/2006/main">
            <a:off x="3277607" y="887942"/>
            <a:ext cx="656218" cy="2349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BC213C3A-9B42-4F3F-9FE8-5C29D0BB9F0D}" type="TxLink">
              <a:rPr lang="en-US" sz="1600" b="1" i="0" u="none" strike="noStrike">
                <a:solidFill>
                  <a:srgbClr val="FF6699"/>
                </a:solidFill>
                <a:latin typeface="Calibri"/>
                <a:cs typeface="Calibri"/>
              </a:rPr>
              <a:t>118</a:t>
            </a:fld>
            <a:endParaRPr lang="en-US" sz="1600" b="1">
              <a:solidFill>
                <a:srgbClr val="FF6699"/>
              </a:solidFill>
            </a:endParaRPr>
          </a:p>
        </cdr:txBody>
      </cdr:sp>
      <cdr:sp macro="" textlink="'Pivots &amp; Chart'!$B$12">
        <cdr:nvSpPr>
          <cdr:cNvPr id="8" name="Rectangle 7">
            <a:extLst xmlns:a="http://schemas.openxmlformats.org/drawingml/2006/main">
              <a:ext uri="{FF2B5EF4-FFF2-40B4-BE49-F238E27FC236}">
                <a16:creationId xmlns:a16="http://schemas.microsoft.com/office/drawing/2014/main" id="{BADC00A1-A2C4-EF71-52FA-EE68062318EE}"/>
              </a:ext>
            </a:extLst>
          </cdr:cNvPr>
          <cdr:cNvSpPr/>
        </cdr:nvSpPr>
        <cdr:spPr>
          <a:xfrm xmlns:a="http://schemas.openxmlformats.org/drawingml/2006/main">
            <a:off x="3460281" y="1643592"/>
            <a:ext cx="586272" cy="263387"/>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BF4E810B-E83A-4283-BE47-9C8A6A0FB6BA}" type="TxLink">
              <a:rPr lang="en-US" sz="1600" b="1" i="0" u="none" strike="noStrike">
                <a:solidFill>
                  <a:schemeClr val="accent6">
                    <a:lumMod val="75000"/>
                  </a:schemeClr>
                </a:solidFill>
                <a:latin typeface="Calibri"/>
                <a:cs typeface="Calibri"/>
              </a:rPr>
              <a:pPr algn="ctr"/>
              <a:t>136</a:t>
            </a:fld>
            <a:endParaRPr lang="en-US" sz="1600" b="1">
              <a:solidFill>
                <a:schemeClr val="accent6">
                  <a:lumMod val="75000"/>
                </a:schemeClr>
              </a:solidFill>
            </a:endParaRPr>
          </a:p>
        </cdr:txBody>
      </cdr:sp>
      <cdr:sp macro="" textlink="'Pivots &amp; Chart'!$B$13">
        <cdr:nvSpPr>
          <cdr:cNvPr id="9" name="Rectangle 8">
            <a:extLst xmlns:a="http://schemas.openxmlformats.org/drawingml/2006/main">
              <a:ext uri="{FF2B5EF4-FFF2-40B4-BE49-F238E27FC236}">
                <a16:creationId xmlns:a16="http://schemas.microsoft.com/office/drawing/2014/main" id="{BADC00A1-A2C4-EF71-52FA-EE68062318EE}"/>
              </a:ext>
            </a:extLst>
          </cdr:cNvPr>
          <cdr:cNvSpPr/>
        </cdr:nvSpPr>
        <cdr:spPr>
          <a:xfrm xmlns:a="http://schemas.openxmlformats.org/drawingml/2006/main">
            <a:off x="740754" y="2046817"/>
            <a:ext cx="824068" cy="2349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9284E08A-44F8-44DC-9739-B919942AC447}" type="TxLink">
              <a:rPr lang="en-US" sz="2400" b="1" i="0" u="none" strike="noStrike">
                <a:solidFill>
                  <a:srgbClr val="000000"/>
                </a:solidFill>
                <a:latin typeface="Calibri"/>
                <a:cs typeface="Calibri"/>
              </a:rPr>
              <a:pPr algn="ctr"/>
              <a:t>400</a:t>
            </a:fld>
            <a:endParaRPr lang="en-US" sz="2400"/>
          </a:p>
        </cdr:txBody>
      </cdr:sp>
      <cdr:pic>
        <cdr:nvPicPr>
          <cdr:cNvPr id="12" name="chart">
            <a:extLst xmlns:a="http://schemas.openxmlformats.org/drawingml/2006/main">
              <a:ext uri="{FF2B5EF4-FFF2-40B4-BE49-F238E27FC236}">
                <a16:creationId xmlns:a16="http://schemas.microsoft.com/office/drawing/2014/main" id="{119146BE-A877-F868-5E21-222670B3D92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stretch xmlns:a="http://schemas.openxmlformats.org/drawingml/2006/main">
            <a:fillRect/>
          </a:stretch>
        </cdr:blipFill>
        <cdr:spPr>
          <a:xfrm xmlns:a="http://schemas.openxmlformats.org/drawingml/2006/main">
            <a:off x="1158006" y="257175"/>
            <a:ext cx="370863" cy="199153"/>
          </a:xfrm>
          <a:prstGeom xmlns:a="http://schemas.openxmlformats.org/drawingml/2006/main" prst="rect">
            <a:avLst/>
          </a:prstGeom>
        </cdr:spPr>
      </cdr:pic>
      <cdr:pic>
        <cdr:nvPicPr>
          <cdr:cNvPr id="13" name="chart">
            <a:extLst xmlns:a="http://schemas.openxmlformats.org/drawingml/2006/main">
              <a:ext uri="{FF2B5EF4-FFF2-40B4-BE49-F238E27FC236}">
                <a16:creationId xmlns:a16="http://schemas.microsoft.com/office/drawing/2014/main" id="{D6441257-158F-B666-C161-1B142FF640C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stretch xmlns:a="http://schemas.openxmlformats.org/drawingml/2006/main">
            <a:fillRect/>
          </a:stretch>
        </cdr:blipFill>
        <cdr:spPr>
          <a:xfrm xmlns:a="http://schemas.openxmlformats.org/drawingml/2006/main">
            <a:off x="3365626" y="193675"/>
            <a:ext cx="469760" cy="199153"/>
          </a:xfrm>
          <a:prstGeom xmlns:a="http://schemas.openxmlformats.org/drawingml/2006/main" prst="rect">
            <a:avLst/>
          </a:prstGeom>
        </cdr:spPr>
      </cdr:pic>
      <cdr:pic>
        <cdr:nvPicPr>
          <cdr:cNvPr id="15" name="chart">
            <a:extLst xmlns:a="http://schemas.openxmlformats.org/drawingml/2006/main">
              <a:ext uri="{FF2B5EF4-FFF2-40B4-BE49-F238E27FC236}">
                <a16:creationId xmlns:a16="http://schemas.microsoft.com/office/drawing/2014/main" id="{21C5F6EC-9F66-D1F9-0E84-79F751AAE15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4"/>
          <a:stretch xmlns:a="http://schemas.openxmlformats.org/drawingml/2006/main">
            <a:fillRect/>
          </a:stretch>
        </cdr:blipFill>
        <cdr:spPr>
          <a:xfrm xmlns:a="http://schemas.openxmlformats.org/drawingml/2006/main">
            <a:off x="525988" y="1797050"/>
            <a:ext cx="1325219" cy="284505"/>
          </a:xfrm>
          <a:prstGeom xmlns:a="http://schemas.openxmlformats.org/drawingml/2006/main" prst="rect">
            <a:avLst/>
          </a:prstGeom>
        </cdr:spPr>
      </cdr:pic>
    </cdr:grpSp>
  </cdr:relSizeAnchor>
</c:userShapes>
</file>

<file path=xl/drawings/drawing5.xml><?xml version="1.0" encoding="utf-8"?>
<c:userShapes xmlns:c="http://schemas.openxmlformats.org/drawingml/2006/chart">
  <cdr:relSizeAnchor xmlns:cdr="http://schemas.openxmlformats.org/drawingml/2006/chartDrawing">
    <cdr:from>
      <cdr:x>0.09871</cdr:x>
      <cdr:y>0.63961</cdr:y>
    </cdr:from>
    <cdr:to>
      <cdr:x>0.72126</cdr:x>
      <cdr:y>0.99563</cdr:y>
    </cdr:to>
    <cdr:sp macro="" textlink="">
      <cdr:nvSpPr>
        <cdr:cNvPr id="3" name="TextBox 2">
          <a:extLst xmlns:a="http://schemas.openxmlformats.org/drawingml/2006/main">
            <a:ext uri="{FF2B5EF4-FFF2-40B4-BE49-F238E27FC236}">
              <a16:creationId xmlns:a16="http://schemas.microsoft.com/office/drawing/2014/main" id="{DCD31126-91CA-C93F-F06A-B252EE7C97F7}"/>
            </a:ext>
          </a:extLst>
        </cdr:cNvPr>
        <cdr:cNvSpPr txBox="1"/>
      </cdr:nvSpPr>
      <cdr:spPr>
        <a:xfrm xmlns:a="http://schemas.openxmlformats.org/drawingml/2006/main">
          <a:off x="327179" y="1395137"/>
          <a:ext cx="2063596" cy="7765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600" b="1"/>
            <a:t>Average</a:t>
          </a:r>
          <a:r>
            <a:rPr lang="en-IN" sz="1600" b="1" baseline="0"/>
            <a:t> Sick Leaves</a:t>
          </a:r>
          <a:endParaRPr lang="en-IN" sz="1600" b="1"/>
        </a:p>
      </cdr:txBody>
    </cdr:sp>
  </cdr:relSizeAnchor>
  <cdr:relSizeAnchor xmlns:cdr="http://schemas.openxmlformats.org/drawingml/2006/chartDrawing">
    <cdr:from>
      <cdr:x>0.65517</cdr:x>
      <cdr:y>0.62009</cdr:y>
    </cdr:from>
    <cdr:to>
      <cdr:x>0.91092</cdr:x>
      <cdr:y>0.77293</cdr:y>
    </cdr:to>
    <cdr:sp macro="" textlink="'Pivots &amp; Chart'!$K$18">
      <cdr:nvSpPr>
        <cdr:cNvPr id="4" name="Rectangle: Rounded Corners 3">
          <a:extLst xmlns:a="http://schemas.openxmlformats.org/drawingml/2006/main">
            <a:ext uri="{FF2B5EF4-FFF2-40B4-BE49-F238E27FC236}">
              <a16:creationId xmlns:a16="http://schemas.microsoft.com/office/drawing/2014/main" id="{9A53D8F6-563B-5E96-EDAA-38CC00809ED7}"/>
            </a:ext>
          </a:extLst>
        </cdr:cNvPr>
        <cdr:cNvSpPr/>
      </cdr:nvSpPr>
      <cdr:spPr>
        <a:xfrm xmlns:a="http://schemas.openxmlformats.org/drawingml/2006/main">
          <a:off x="2171700" y="1352550"/>
          <a:ext cx="847726"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fld id="{0BE85F96-DE56-4496-A93F-0D4EB128C0AA}" type="TxLink">
            <a:rPr lang="en-US" sz="1800" b="1" i="0" u="none" strike="noStrike">
              <a:solidFill>
                <a:srgbClr val="C00000"/>
              </a:solidFill>
              <a:latin typeface="Calibri"/>
              <a:cs typeface="Calibri"/>
            </a:rPr>
            <a:t>7.28</a:t>
          </a:fld>
          <a:endParaRPr lang="en-US" sz="1800" b="1">
            <a:solidFill>
              <a:srgbClr val="C00000"/>
            </a:solidFill>
          </a:endParaRPr>
        </a:p>
      </cdr:txBody>
    </cdr:sp>
  </cdr:relSizeAnchor>
  <cdr:relSizeAnchor xmlns:cdr="http://schemas.openxmlformats.org/drawingml/2006/chartDrawing">
    <cdr:from>
      <cdr:x>0.0546</cdr:x>
      <cdr:y>0.83843</cdr:y>
    </cdr:from>
    <cdr:to>
      <cdr:x>0.12069</cdr:x>
      <cdr:y>0.9345</cdr:y>
    </cdr:to>
    <cdr:sp macro="" textlink="">
      <cdr:nvSpPr>
        <cdr:cNvPr id="5" name="Oval 4">
          <a:extLst xmlns:a="http://schemas.openxmlformats.org/drawingml/2006/main">
            <a:ext uri="{FF2B5EF4-FFF2-40B4-BE49-F238E27FC236}">
              <a16:creationId xmlns:a16="http://schemas.microsoft.com/office/drawing/2014/main" id="{D9A840D3-6E3D-BF95-F837-99A70918C6EA}"/>
            </a:ext>
          </a:extLst>
        </cdr:cNvPr>
        <cdr:cNvSpPr/>
      </cdr:nvSpPr>
      <cdr:spPr>
        <a:xfrm xmlns:a="http://schemas.openxmlformats.org/drawingml/2006/main">
          <a:off x="180975" y="1828800"/>
          <a:ext cx="219075" cy="209550"/>
        </a:xfrm>
        <a:prstGeom xmlns:a="http://schemas.openxmlformats.org/drawingml/2006/main" prst="ellipse">
          <a:avLst/>
        </a:prstGeom>
      </cdr:spPr>
      <cdr:style>
        <a:lnRef xmlns:a="http://schemas.openxmlformats.org/drawingml/2006/main" idx="0">
          <a:schemeClr val="accent3"/>
        </a:lnRef>
        <a:fillRef xmlns:a="http://schemas.openxmlformats.org/drawingml/2006/main" idx="3">
          <a:schemeClr val="accent3"/>
        </a:fillRef>
        <a:effectRef xmlns:a="http://schemas.openxmlformats.org/drawingml/2006/main" idx="3">
          <a:schemeClr val="accent3"/>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0.38602</cdr:x>
      <cdr:y>0.83552</cdr:y>
    </cdr:from>
    <cdr:to>
      <cdr:x>0.45211</cdr:x>
      <cdr:y>0.93159</cdr:y>
    </cdr:to>
    <cdr:sp macro="" textlink="">
      <cdr:nvSpPr>
        <cdr:cNvPr id="6" name="Oval 5">
          <a:extLst xmlns:a="http://schemas.openxmlformats.org/drawingml/2006/main">
            <a:ext uri="{FF2B5EF4-FFF2-40B4-BE49-F238E27FC236}">
              <a16:creationId xmlns:a16="http://schemas.microsoft.com/office/drawing/2014/main" id="{E4F3FFBA-273F-58BD-2825-69200890F397}"/>
            </a:ext>
          </a:extLst>
        </cdr:cNvPr>
        <cdr:cNvSpPr/>
      </cdr:nvSpPr>
      <cdr:spPr>
        <a:xfrm xmlns:a="http://schemas.openxmlformats.org/drawingml/2006/main">
          <a:off x="1279525" y="1822450"/>
          <a:ext cx="219075" cy="209550"/>
        </a:xfrm>
        <a:prstGeom xmlns:a="http://schemas.openxmlformats.org/drawingml/2006/main" prst="ellipse">
          <a:avLst/>
        </a:prstGeom>
      </cdr:spPr>
      <cdr:style>
        <a:lnRef xmlns:a="http://schemas.openxmlformats.org/drawingml/2006/main" idx="0">
          <a:schemeClr val="accent1"/>
        </a:lnRef>
        <a:fillRef xmlns:a="http://schemas.openxmlformats.org/drawingml/2006/main" idx="3">
          <a:schemeClr val="accent1"/>
        </a:fillRef>
        <a:effectRef xmlns:a="http://schemas.openxmlformats.org/drawingml/2006/main" idx="3">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0.66762</cdr:x>
      <cdr:y>0.83552</cdr:y>
    </cdr:from>
    <cdr:to>
      <cdr:x>0.73372</cdr:x>
      <cdr:y>0.93159</cdr:y>
    </cdr:to>
    <cdr:sp macro="" textlink="">
      <cdr:nvSpPr>
        <cdr:cNvPr id="7" name="Oval 6">
          <a:extLst xmlns:a="http://schemas.openxmlformats.org/drawingml/2006/main">
            <a:ext uri="{FF2B5EF4-FFF2-40B4-BE49-F238E27FC236}">
              <a16:creationId xmlns:a16="http://schemas.microsoft.com/office/drawing/2014/main" id="{E4F3FFBA-273F-58BD-2825-69200890F397}"/>
            </a:ext>
          </a:extLst>
        </cdr:cNvPr>
        <cdr:cNvSpPr/>
      </cdr:nvSpPr>
      <cdr:spPr>
        <a:xfrm xmlns:a="http://schemas.openxmlformats.org/drawingml/2006/main">
          <a:off x="2212975" y="1822450"/>
          <a:ext cx="219075" cy="209550"/>
        </a:xfrm>
        <a:prstGeom xmlns:a="http://schemas.openxmlformats.org/drawingml/2006/main" prst="ellipse">
          <a:avLst/>
        </a:prstGeom>
      </cdr:spPr>
      <cdr:style>
        <a:lnRef xmlns:a="http://schemas.openxmlformats.org/drawingml/2006/main" idx="0">
          <a:schemeClr val="accent2"/>
        </a:lnRef>
        <a:fillRef xmlns:a="http://schemas.openxmlformats.org/drawingml/2006/main" idx="3">
          <a:schemeClr val="accent2"/>
        </a:fillRef>
        <a:effectRef xmlns:a="http://schemas.openxmlformats.org/drawingml/2006/main" idx="3">
          <a:schemeClr val="accent2"/>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0.10441</cdr:x>
      <cdr:y>0.78311</cdr:y>
    </cdr:from>
    <cdr:to>
      <cdr:x>0.49808</cdr:x>
      <cdr:y>0.94905</cdr:y>
    </cdr:to>
    <cdr:sp macro="" textlink="">
      <cdr:nvSpPr>
        <cdr:cNvPr id="8" name="Rectangle: Rounded Corners 7">
          <a:extLst xmlns:a="http://schemas.openxmlformats.org/drawingml/2006/main">
            <a:ext uri="{FF2B5EF4-FFF2-40B4-BE49-F238E27FC236}">
              <a16:creationId xmlns:a16="http://schemas.microsoft.com/office/drawing/2014/main" id="{AC4D151D-1B55-E266-245F-0908571DB026}"/>
            </a:ext>
          </a:extLst>
        </cdr:cNvPr>
        <cdr:cNvSpPr/>
      </cdr:nvSpPr>
      <cdr:spPr>
        <a:xfrm xmlns:a="http://schemas.openxmlformats.org/drawingml/2006/main">
          <a:off x="346075" y="1708150"/>
          <a:ext cx="1304925" cy="361950"/>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800" b="1">
              <a:solidFill>
                <a:srgbClr val="92D050"/>
              </a:solidFill>
            </a:rPr>
            <a:t>Good</a:t>
          </a:r>
        </a:p>
      </cdr:txBody>
    </cdr:sp>
  </cdr:relSizeAnchor>
  <cdr:relSizeAnchor xmlns:cdr="http://schemas.openxmlformats.org/drawingml/2006/chartDrawing">
    <cdr:from>
      <cdr:x>0.45785</cdr:x>
      <cdr:y>0.77875</cdr:y>
    </cdr:from>
    <cdr:to>
      <cdr:x>0.85153</cdr:x>
      <cdr:y>0.94469</cdr:y>
    </cdr:to>
    <cdr:sp macro="" textlink="">
      <cdr:nvSpPr>
        <cdr:cNvPr id="9" name="Rectangle: Rounded Corners 8">
          <a:extLst xmlns:a="http://schemas.openxmlformats.org/drawingml/2006/main">
            <a:ext uri="{FF2B5EF4-FFF2-40B4-BE49-F238E27FC236}">
              <a16:creationId xmlns:a16="http://schemas.microsoft.com/office/drawing/2014/main" id="{AC4D151D-1B55-E266-245F-0908571DB026}"/>
            </a:ext>
          </a:extLst>
        </cdr:cNvPr>
        <cdr:cNvSpPr/>
      </cdr:nvSpPr>
      <cdr:spPr>
        <a:xfrm xmlns:a="http://schemas.openxmlformats.org/drawingml/2006/main">
          <a:off x="1517650" y="1698625"/>
          <a:ext cx="1304925" cy="361950"/>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800" b="1">
              <a:solidFill>
                <a:srgbClr val="00B0F0"/>
              </a:solidFill>
            </a:rPr>
            <a:t>OK</a:t>
          </a:r>
        </a:p>
      </cdr:txBody>
    </cdr:sp>
  </cdr:relSizeAnchor>
  <cdr:relSizeAnchor xmlns:cdr="http://schemas.openxmlformats.org/drawingml/2006/chartDrawing">
    <cdr:from>
      <cdr:x>0.72988</cdr:x>
      <cdr:y>0.77438</cdr:y>
    </cdr:from>
    <cdr:to>
      <cdr:x>0.96264</cdr:x>
      <cdr:y>0.94032</cdr:y>
    </cdr:to>
    <cdr:sp macro="" textlink="">
      <cdr:nvSpPr>
        <cdr:cNvPr id="10" name="Rectangle: Rounded Corners 9">
          <a:extLst xmlns:a="http://schemas.openxmlformats.org/drawingml/2006/main">
            <a:ext uri="{FF2B5EF4-FFF2-40B4-BE49-F238E27FC236}">
              <a16:creationId xmlns:a16="http://schemas.microsoft.com/office/drawing/2014/main" id="{AC4D151D-1B55-E266-245F-0908571DB026}"/>
            </a:ext>
          </a:extLst>
        </cdr:cNvPr>
        <cdr:cNvSpPr/>
      </cdr:nvSpPr>
      <cdr:spPr>
        <a:xfrm xmlns:a="http://schemas.openxmlformats.org/drawingml/2006/main">
          <a:off x="2419349" y="1689100"/>
          <a:ext cx="771525" cy="361950"/>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800" b="1" i="0" u="none" strike="noStrike">
              <a:solidFill>
                <a:srgbClr val="C00000"/>
              </a:solidFill>
              <a:latin typeface="Calibri"/>
              <a:cs typeface="Calibri"/>
            </a:rPr>
            <a:t>Bad</a:t>
          </a:r>
          <a:endParaRPr lang="en-US" sz="1800" b="1">
            <a:solidFill>
              <a:srgbClr val="C00000"/>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0.53285</cdr:x>
      <cdr:y>0.19551</cdr:y>
    </cdr:from>
    <cdr:to>
      <cdr:x>0.73285</cdr:x>
      <cdr:y>0.52885</cdr:y>
    </cdr:to>
    <cdr:sp macro="" textlink="">
      <cdr:nvSpPr>
        <cdr:cNvPr id="2" name="TextBox 1">
          <a:extLst xmlns:a="http://schemas.openxmlformats.org/drawingml/2006/main">
            <a:ext uri="{FF2B5EF4-FFF2-40B4-BE49-F238E27FC236}">
              <a16:creationId xmlns:a16="http://schemas.microsoft.com/office/drawing/2014/main" id="{4EF8FECC-7690-E059-E155-41FB04C8A32D}"/>
            </a:ext>
          </a:extLst>
        </cdr:cNvPr>
        <cdr:cNvSpPr txBox="1"/>
      </cdr:nvSpPr>
      <cdr:spPr>
        <a:xfrm xmlns:a="http://schemas.openxmlformats.org/drawingml/2006/main">
          <a:off x="2436203" y="536331"/>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a:t> </a:t>
          </a:r>
        </a:p>
      </cdr:txBody>
    </cdr:sp>
  </cdr:relSizeAnchor>
  <cdr:relSizeAnchor xmlns:cdr="http://schemas.openxmlformats.org/drawingml/2006/chartDrawing">
    <cdr:from>
      <cdr:x>0.07024</cdr:x>
      <cdr:y>0.63674</cdr:y>
    </cdr:from>
    <cdr:to>
      <cdr:x>0.80487</cdr:x>
      <cdr:y>0.99909</cdr:y>
    </cdr:to>
    <cdr:sp macro="" textlink="">
      <cdr:nvSpPr>
        <cdr:cNvPr id="3" name="TextBox 1">
          <a:extLst xmlns:a="http://schemas.openxmlformats.org/drawingml/2006/main">
            <a:ext uri="{FF2B5EF4-FFF2-40B4-BE49-F238E27FC236}">
              <a16:creationId xmlns:a16="http://schemas.microsoft.com/office/drawing/2014/main" id="{61363D29-2B71-C414-D27D-AE085EFBA512}"/>
            </a:ext>
          </a:extLst>
        </cdr:cNvPr>
        <cdr:cNvSpPr txBox="1"/>
      </cdr:nvSpPr>
      <cdr:spPr>
        <a:xfrm xmlns:a="http://schemas.openxmlformats.org/drawingml/2006/main">
          <a:off x="232165" y="1316092"/>
          <a:ext cx="2428075" cy="74895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IN" sz="1400" b="1"/>
            <a:t>Average</a:t>
          </a:r>
          <a:r>
            <a:rPr lang="en-IN" sz="1400" b="1" baseline="0"/>
            <a:t> Employee Rating</a:t>
          </a:r>
          <a:endParaRPr lang="en-IN" sz="1400" b="1"/>
        </a:p>
      </cdr:txBody>
    </cdr:sp>
  </cdr:relSizeAnchor>
  <cdr:relSizeAnchor xmlns:cdr="http://schemas.openxmlformats.org/drawingml/2006/chartDrawing">
    <cdr:from>
      <cdr:x>0.70874</cdr:x>
      <cdr:y>0.60606</cdr:y>
    </cdr:from>
    <cdr:to>
      <cdr:x>0.93204</cdr:x>
      <cdr:y>0.78355</cdr:y>
    </cdr:to>
    <cdr:sp macro="" textlink="'Pivots &amp; Chart'!$Q$16">
      <cdr:nvSpPr>
        <cdr:cNvPr id="4" name="Rectangle: Rounded Corners 3">
          <a:extLst xmlns:a="http://schemas.openxmlformats.org/drawingml/2006/main">
            <a:ext uri="{FF2B5EF4-FFF2-40B4-BE49-F238E27FC236}">
              <a16:creationId xmlns:a16="http://schemas.microsoft.com/office/drawing/2014/main" id="{CCBD8FEC-5B68-5272-40AA-00DBCCB85E2B}"/>
            </a:ext>
          </a:extLst>
        </cdr:cNvPr>
        <cdr:cNvSpPr/>
      </cdr:nvSpPr>
      <cdr:spPr>
        <a:xfrm xmlns:a="http://schemas.openxmlformats.org/drawingml/2006/main">
          <a:off x="2085975" y="1333499"/>
          <a:ext cx="657225" cy="39052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fld id="{39EF0A8C-E41F-489F-A76E-7ACC3C129F78}" type="TxLink">
            <a:rPr lang="en-US" sz="1800" b="1" i="0" u="none" strike="noStrike">
              <a:solidFill>
                <a:srgbClr val="C00000"/>
              </a:solidFill>
              <a:latin typeface="Calibri"/>
              <a:cs typeface="Calibri"/>
            </a:rPr>
            <a:t>5.42</a:t>
          </a:fld>
          <a:endParaRPr lang="en-US" sz="1800" b="1">
            <a:solidFill>
              <a:srgbClr val="C00000"/>
            </a:solidFill>
          </a:endParaRPr>
        </a:p>
      </cdr:txBody>
    </cdr:sp>
  </cdr:relSizeAnchor>
  <cdr:relSizeAnchor xmlns:cdr="http://schemas.openxmlformats.org/drawingml/2006/chartDrawing">
    <cdr:from>
      <cdr:x>0.03344</cdr:x>
      <cdr:y>0.8456</cdr:y>
    </cdr:from>
    <cdr:to>
      <cdr:x>0.10375</cdr:x>
      <cdr:y>0.9447</cdr:y>
    </cdr:to>
    <cdr:sp macro="" textlink="">
      <cdr:nvSpPr>
        <cdr:cNvPr id="5" name="Oval 4">
          <a:extLst xmlns:a="http://schemas.openxmlformats.org/drawingml/2006/main">
            <a:ext uri="{FF2B5EF4-FFF2-40B4-BE49-F238E27FC236}">
              <a16:creationId xmlns:a16="http://schemas.microsoft.com/office/drawing/2014/main" id="{6D4D9E3F-F051-B089-74D8-E33DFE131A10}"/>
            </a:ext>
          </a:extLst>
        </cdr:cNvPr>
        <cdr:cNvSpPr/>
      </cdr:nvSpPr>
      <cdr:spPr>
        <a:xfrm xmlns:a="http://schemas.openxmlformats.org/drawingml/2006/main">
          <a:off x="110529" y="1747789"/>
          <a:ext cx="232372" cy="204836"/>
        </a:xfrm>
        <a:prstGeom xmlns:a="http://schemas.openxmlformats.org/drawingml/2006/main" prst="ellipse">
          <a:avLst/>
        </a:prstGeom>
      </cdr:spPr>
      <cdr:style>
        <a:lnRef xmlns:a="http://schemas.openxmlformats.org/drawingml/2006/main" idx="0">
          <a:schemeClr val="accent3"/>
        </a:lnRef>
        <a:fillRef xmlns:a="http://schemas.openxmlformats.org/drawingml/2006/main" idx="3">
          <a:schemeClr val="accent3"/>
        </a:fillRef>
        <a:effectRef xmlns:a="http://schemas.openxmlformats.org/drawingml/2006/main" idx="3">
          <a:schemeClr val="accent3"/>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0.09169</cdr:x>
      <cdr:y>0.79798</cdr:y>
    </cdr:from>
    <cdr:to>
      <cdr:x>0.53506</cdr:x>
      <cdr:y>0.96248</cdr:y>
    </cdr:to>
    <cdr:sp macro="" textlink="">
      <cdr:nvSpPr>
        <cdr:cNvPr id="6" name="Rectangle: Rounded Corners 5">
          <a:extLst xmlns:a="http://schemas.openxmlformats.org/drawingml/2006/main">
            <a:ext uri="{FF2B5EF4-FFF2-40B4-BE49-F238E27FC236}">
              <a16:creationId xmlns:a16="http://schemas.microsoft.com/office/drawing/2014/main" id="{46E71A3C-3F5D-AD6F-EE7E-A572171C797D}"/>
            </a:ext>
          </a:extLst>
        </cdr:cNvPr>
        <cdr:cNvSpPr/>
      </cdr:nvSpPr>
      <cdr:spPr>
        <a:xfrm xmlns:a="http://schemas.openxmlformats.org/drawingml/2006/main">
          <a:off x="269875" y="1755775"/>
          <a:ext cx="1304925" cy="361950"/>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800" b="1">
              <a:solidFill>
                <a:srgbClr val="92D050"/>
              </a:solidFill>
            </a:rPr>
            <a:t>Good</a:t>
          </a:r>
        </a:p>
      </cdr:txBody>
    </cdr:sp>
  </cdr:relSizeAnchor>
  <cdr:relSizeAnchor xmlns:cdr="http://schemas.openxmlformats.org/drawingml/2006/chartDrawing">
    <cdr:from>
      <cdr:x>0.35059</cdr:x>
      <cdr:y>0.84127</cdr:y>
    </cdr:from>
    <cdr:to>
      <cdr:x>0.42075</cdr:x>
      <cdr:y>0.94009</cdr:y>
    </cdr:to>
    <cdr:sp macro="" textlink="">
      <cdr:nvSpPr>
        <cdr:cNvPr id="7" name="Oval 6">
          <a:extLst xmlns:a="http://schemas.openxmlformats.org/drawingml/2006/main">
            <a:ext uri="{FF2B5EF4-FFF2-40B4-BE49-F238E27FC236}">
              <a16:creationId xmlns:a16="http://schemas.microsoft.com/office/drawing/2014/main" id="{9A5C9CE7-5868-6F70-B667-B4C4D7F9B14F}"/>
            </a:ext>
          </a:extLst>
        </cdr:cNvPr>
        <cdr:cNvSpPr/>
      </cdr:nvSpPr>
      <cdr:spPr>
        <a:xfrm xmlns:a="http://schemas.openxmlformats.org/drawingml/2006/main">
          <a:off x="1158773" y="1738842"/>
          <a:ext cx="231878" cy="204258"/>
        </a:xfrm>
        <a:prstGeom xmlns:a="http://schemas.openxmlformats.org/drawingml/2006/main" prst="ellipse">
          <a:avLst/>
        </a:prstGeom>
      </cdr:spPr>
      <cdr:style>
        <a:lnRef xmlns:a="http://schemas.openxmlformats.org/drawingml/2006/main" idx="0">
          <a:schemeClr val="accent1"/>
        </a:lnRef>
        <a:fillRef xmlns:a="http://schemas.openxmlformats.org/drawingml/2006/main" idx="3">
          <a:schemeClr val="accent1"/>
        </a:fillRef>
        <a:effectRef xmlns:a="http://schemas.openxmlformats.org/drawingml/2006/main" idx="3">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0.41532</cdr:x>
      <cdr:y>0.78932</cdr:y>
    </cdr:from>
    <cdr:to>
      <cdr:x>0.85868</cdr:x>
      <cdr:y>0.95382</cdr:y>
    </cdr:to>
    <cdr:sp macro="" textlink="">
      <cdr:nvSpPr>
        <cdr:cNvPr id="8" name="Rectangle: Rounded Corners 7">
          <a:extLst xmlns:a="http://schemas.openxmlformats.org/drawingml/2006/main">
            <a:ext uri="{FF2B5EF4-FFF2-40B4-BE49-F238E27FC236}">
              <a16:creationId xmlns:a16="http://schemas.microsoft.com/office/drawing/2014/main" id="{50877629-AFF2-5B13-E9A9-CB0B8A8511AE}"/>
            </a:ext>
          </a:extLst>
        </cdr:cNvPr>
        <cdr:cNvSpPr/>
      </cdr:nvSpPr>
      <cdr:spPr>
        <a:xfrm xmlns:a="http://schemas.openxmlformats.org/drawingml/2006/main">
          <a:off x="1222375" y="1736725"/>
          <a:ext cx="1304925" cy="361950"/>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800" b="1">
              <a:solidFill>
                <a:srgbClr val="00B0F0"/>
              </a:solidFill>
            </a:rPr>
            <a:t>OK</a:t>
          </a:r>
        </a:p>
      </cdr:txBody>
    </cdr:sp>
  </cdr:relSizeAnchor>
  <cdr:relSizeAnchor xmlns:cdr="http://schemas.openxmlformats.org/drawingml/2006/chartDrawing">
    <cdr:from>
      <cdr:x>0.59655</cdr:x>
      <cdr:y>0.83694</cdr:y>
    </cdr:from>
    <cdr:to>
      <cdr:x>0.66571</cdr:x>
      <cdr:y>0.94931</cdr:y>
    </cdr:to>
    <cdr:sp macro="" textlink="">
      <cdr:nvSpPr>
        <cdr:cNvPr id="9" name="Oval 8">
          <a:extLst xmlns:a="http://schemas.openxmlformats.org/drawingml/2006/main">
            <a:ext uri="{FF2B5EF4-FFF2-40B4-BE49-F238E27FC236}">
              <a16:creationId xmlns:a16="http://schemas.microsoft.com/office/drawing/2014/main" id="{388D99A1-CE6D-9133-694C-60F463763EA2}"/>
            </a:ext>
          </a:extLst>
        </cdr:cNvPr>
        <cdr:cNvSpPr/>
      </cdr:nvSpPr>
      <cdr:spPr>
        <a:xfrm xmlns:a="http://schemas.openxmlformats.org/drawingml/2006/main">
          <a:off x="1971696" y="1729894"/>
          <a:ext cx="228580" cy="232256"/>
        </a:xfrm>
        <a:prstGeom xmlns:a="http://schemas.openxmlformats.org/drawingml/2006/main" prst="ellipse">
          <a:avLst/>
        </a:prstGeom>
      </cdr:spPr>
      <cdr:style>
        <a:lnRef xmlns:a="http://schemas.openxmlformats.org/drawingml/2006/main" idx="0">
          <a:schemeClr val="accent2"/>
        </a:lnRef>
        <a:fillRef xmlns:a="http://schemas.openxmlformats.org/drawingml/2006/main" idx="3">
          <a:schemeClr val="accent2"/>
        </a:fillRef>
        <a:effectRef xmlns:a="http://schemas.openxmlformats.org/drawingml/2006/main" idx="3">
          <a:schemeClr val="accent2"/>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0.68108</cdr:x>
      <cdr:y>0.79416</cdr:y>
    </cdr:from>
    <cdr:to>
      <cdr:x>0.91451</cdr:x>
      <cdr:y>0.96928</cdr:y>
    </cdr:to>
    <cdr:sp macro="" textlink="">
      <cdr:nvSpPr>
        <cdr:cNvPr id="10" name="Rectangle: Rounded Corners 9">
          <a:extLst xmlns:a="http://schemas.openxmlformats.org/drawingml/2006/main">
            <a:ext uri="{FF2B5EF4-FFF2-40B4-BE49-F238E27FC236}">
              <a16:creationId xmlns:a16="http://schemas.microsoft.com/office/drawing/2014/main" id="{198773A3-D3EC-E9C3-EAD0-303A126C0208}"/>
            </a:ext>
          </a:extLst>
        </cdr:cNvPr>
        <cdr:cNvSpPr/>
      </cdr:nvSpPr>
      <cdr:spPr>
        <a:xfrm xmlns:a="http://schemas.openxmlformats.org/drawingml/2006/main">
          <a:off x="2251075" y="1641475"/>
          <a:ext cx="771525" cy="361950"/>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800" b="1" i="0" u="none" strike="noStrike">
              <a:solidFill>
                <a:srgbClr val="C00000"/>
              </a:solidFill>
              <a:latin typeface="Calibri"/>
              <a:cs typeface="Calibri"/>
            </a:rPr>
            <a:t>Bad</a:t>
          </a:r>
          <a:endParaRPr lang="en-US" sz="1800" b="1">
            <a:solidFill>
              <a:srgbClr val="C00000"/>
            </a:solidFill>
          </a:endParaRPr>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yal P" refreshedDate="45652.230669791665" backgroundQuery="1" createdVersion="8" refreshedVersion="8" minRefreshableVersion="3" recordCount="0" supportSubquery="1" supportAdvancedDrill="1" xr:uid="{F10242A3-CDA6-403C-95ED-19EE436690E9}">
  <cacheSource type="external" connectionId="1"/>
  <cacheFields count="3">
    <cacheField name="[Table1].[Status].[Status]" caption="Status" numFmtId="0" hierarchy="3" level="1">
      <sharedItems count="3">
        <s v="Active"/>
        <s v="On Leave"/>
        <s v="Resigned"/>
      </sharedItems>
    </cacheField>
    <cacheField name="[Measures].[Count of Status]" caption="Count of Status" numFmtId="0" hierarchy="25" level="32767"/>
    <cacheField name="[Table1].[Year].[Year]" caption="Year" numFmtId="0" hierarchy="17" level="1">
      <sharedItems containsSemiMixedTypes="0" containsNonDate="0" containsString="0"/>
    </cacheField>
  </cacheFields>
  <cacheHierarchies count="32">
    <cacheHierarchy uniqueName="[Table1].[Full Name]" caption="Full Name" attribute="1" defaultMemberUniqueName="[Table1].[Full Name].[All]" allUniqueName="[Table1].[Full Name].[All]" dimensionUniqueName="[Table1]" displayFolder="" count="2"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Hire Date]" caption="Hire Date" attribute="1" time="1" defaultMemberUniqueName="[Table1].[Hire Date].[All]" allUniqueName="[Table1].[Hire Date].[All]" dimensionUniqueName="[Table1]" displayFolder="" count="2" memberValueDatatype="7" unbalanced="0"/>
    <cacheHierarchy uniqueName="[Table1].[Status]" caption="Status" attribute="1" defaultMemberUniqueName="[Table1].[Status].[All]" allUniqueName="[Table1].[Status].[All]" dimensionUniqueName="[Table1]" displayFolder="" count="2" memberValueDatatype="130" unbalanced="0">
      <fieldsUsage count="2">
        <fieldUsage x="-1"/>
        <fieldUsage x="0"/>
      </fieldsUsage>
    </cacheHierarchy>
    <cacheHierarchy uniqueName="[Table1].[Hire Type]" caption="Hire Type" attribute="1" defaultMemberUniqueName="[Table1].[Hire Type].[All]" allUniqueName="[Table1].[Hire Type].[All]" dimensionUniqueName="[Table1]" displayFolder="" count="2" memberValueDatatype="130" unbalanced="0"/>
    <cacheHierarchy uniqueName="[Table1].[Department]" caption="Department" attribute="1" defaultMemberUniqueName="[Table1].[Department].[All]" allUniqueName="[Table1].[Department].[All]" dimensionUniqueName="[Table1]" displayFolder="" count="2" memberValueDatatype="130" unbalanced="0"/>
    <cacheHierarchy uniqueName="[Table1].[Category]" caption="Category" attribute="1" defaultMemberUniqueName="[Table1].[Category].[All]" allUniqueName="[Table1].[Category].[All]" dimensionUniqueName="[Table1]" displayFolder="" count="2" memberValueDatatype="130" unbalanced="0"/>
    <cacheHierarchy uniqueName="[Table1].[Qualification]" caption="Qualification" attribute="1" defaultMemberUniqueName="[Table1].[Qualification].[All]" allUniqueName="[Table1].[Qualification].[All]" dimensionUniqueName="[Table1]" displayFolder="" count="2" memberValueDatatype="130" unbalanced="0"/>
    <cacheHierarchy uniqueName="[Table1].[Salary]" caption="Salary" attribute="1" defaultMemberUniqueName="[Table1].[Salary].[All]" allUniqueName="[Table1].[Salary].[All]" dimensionUniqueName="[Table1]" displayFolder="" count="2" memberValueDatatype="20" unbalanced="0"/>
    <cacheHierarchy uniqueName="[Table1].[Bonus]" caption="Bonus" attribute="1" defaultMemberUniqueName="[Table1].[Bonus].[All]" allUniqueName="[Table1].[Bonus].[All]" dimensionUniqueName="[Table1]" displayFolder="" count="2" memberValueDatatype="20" unbalanced="0"/>
    <cacheHierarchy uniqueName="[Table1].[Overtime]" caption="Overtime" attribute="1" defaultMemberUniqueName="[Table1].[Overtime].[All]" allUniqueName="[Table1].[Overtime].[All]" dimensionUniqueName="[Table1]" displayFolder="" count="2" memberValueDatatype="20" unbalanced="0"/>
    <cacheHierarchy uniqueName="[Table1].[Sick Leaves]" caption="Sick Leaves" attribute="1" defaultMemberUniqueName="[Table1].[Sick Leaves].[All]" allUniqueName="[Table1].[Sick Leaves].[All]" dimensionUniqueName="[Table1]" displayFolder="" count="2" memberValueDatatype="20" unbalanced="0"/>
    <cacheHierarchy uniqueName="[Table1].[Rating Performance]" caption="Rating Performance" attribute="1" defaultMemberUniqueName="[Table1].[Rating Performance].[All]" allUniqueName="[Table1].[Rating Performance].[All]" dimensionUniqueName="[Table1]" displayFolder="" count="2" memberValueDatatype="20" unbalanced="0"/>
    <cacheHierarchy uniqueName="[Table1].[Rating-Behaviour]" caption="Rating-Behaviour" attribute="1" defaultMemberUniqueName="[Table1].[Rating-Behaviour].[All]" allUniqueName="[Table1].[Rating-Behaviour].[All]" dimensionUniqueName="[Table1]" displayFolder="" count="2" memberValueDatatype="20" unbalanced="0"/>
    <cacheHierarchy uniqueName="[Table1].[Rating-Collegues]" caption="Rating-Collegues" attribute="1" defaultMemberUniqueName="[Table1].[Rating-Collegues].[All]" allUniqueName="[Table1].[Rating-Collegues].[All]" dimensionUniqueName="[Table1]" displayFolder="" count="2" memberValueDatatype="20" unbalanced="0"/>
    <cacheHierarchy uniqueName="[Table1].[Average Rating]" caption="Average Rating" attribute="1" defaultMemberUniqueName="[Table1].[Average Rating].[All]" allUniqueName="[Table1].[Average Rating].[All]" dimensionUniqueName="[Table1]" displayFolder="" count="2" memberValueDatatype="5" unbalanced="0"/>
    <cacheHierarchy uniqueName="[Table1].[Promotion Eligible]" caption="Promotion Eligible" attribute="1" defaultMemberUniqueName="[Table1].[Promotion Eligible].[All]" allUniqueName="[Table1].[Promotion Eligible].[All]" dimensionUniqueName="[Table1]" displayFolder="" count="2" memberValueDatatype="130" unbalanced="0"/>
    <cacheHierarchy uniqueName="[Table1].[Year]" caption="Year" attribute="1" defaultMemberUniqueName="[Table1].[Year].[All]" allUniqueName="[Table1].[Year].[All]" dimensionUniqueName="[Table1]" displayFolder="" count="2" memberValueDatatype="20" unbalanced="0">
      <fieldsUsage count="2">
        <fieldUsage x="-1"/>
        <fieldUsage x="2"/>
      </fieldsUsage>
    </cacheHierarchy>
    <cacheHierarchy uniqueName="[Table1].[Quarter]" caption="Quarter" attribute="1" defaultMemberUniqueName="[Table1].[Quarter].[All]" allUniqueName="[Table1].[Quarter].[All]" dimensionUniqueName="[Table1]" displayFolder="" count="2"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1"/>
        </ext>
      </extLst>
    </cacheHierarchy>
    <cacheHierarchy uniqueName="[Measures].[Sum of Year]" caption="Sum of Year" measure="1" displayFolder="" measureGroup="Table1" count="0" hidden="1">
      <extLst>
        <ext xmlns:x15="http://schemas.microsoft.com/office/spreadsheetml/2010/11/main" uri="{B97F6D7D-B522-45F9-BDA1-12C45D357490}">
          <x15:cacheHierarchy aggregatedColumn="17"/>
        </ext>
      </extLst>
    </cacheHierarchy>
    <cacheHierarchy uniqueName="[Measures].[Count of Hire Date]" caption="Count of Hire Date" measure="1" displayFolder="" measureGroup="Table1" count="0" hidden="1">
      <extLst>
        <ext xmlns:x15="http://schemas.microsoft.com/office/spreadsheetml/2010/11/main" uri="{B97F6D7D-B522-45F9-BDA1-12C45D357490}">
          <x15:cacheHierarchy aggregatedColumn="2"/>
        </ext>
      </extLst>
    </cacheHierarchy>
    <cacheHierarchy uniqueName="[Measures].[Count of Hire Type]" caption="Count of Hire Type" measure="1" displayFolder="" measureGroup="Table1" count="0" hidden="1">
      <extLst>
        <ext xmlns:x15="http://schemas.microsoft.com/office/spreadsheetml/2010/11/main" uri="{B97F6D7D-B522-45F9-BDA1-12C45D357490}">
          <x15:cacheHierarchy aggregatedColumn="4"/>
        </ext>
      </extLst>
    </cacheHierarchy>
    <cacheHierarchy uniqueName="[Measures].[Count of Status]" caption="Count of Status"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Table1" count="0" hidden="1">
      <extLst>
        <ext xmlns:x15="http://schemas.microsoft.com/office/spreadsheetml/2010/11/main" uri="{B97F6D7D-B522-45F9-BDA1-12C45D357490}">
          <x15:cacheHierarchy aggregatedColumn="9"/>
        </ext>
      </extLst>
    </cacheHierarchy>
    <cacheHierarchy uniqueName="[Measures].[Sum of Overtime]" caption="Sum of Overtime" measure="1" displayFolder="" measureGroup="Table1" count="0" hidden="1">
      <extLst>
        <ext xmlns:x15="http://schemas.microsoft.com/office/spreadsheetml/2010/11/main" uri="{B97F6D7D-B522-45F9-BDA1-12C45D357490}">
          <x15:cacheHierarchy aggregatedColumn="10"/>
        </ext>
      </extLst>
    </cacheHierarchy>
    <cacheHierarchy uniqueName="[Measures].[Sum of Sick Leaves]" caption="Sum of Sick Leaves" measure="1" displayFolder="" measureGroup="Table1" count="0" hidden="1">
      <extLst>
        <ext xmlns:x15="http://schemas.microsoft.com/office/spreadsheetml/2010/11/main" uri="{B97F6D7D-B522-45F9-BDA1-12C45D357490}">
          <x15:cacheHierarchy aggregatedColumn="11"/>
        </ext>
      </extLst>
    </cacheHierarchy>
    <cacheHierarchy uniqueName="[Measures].[Sum of Average Rating]" caption="Sum of Average Rating"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yal P" refreshedDate="45652.23067060185" backgroundQuery="1" createdVersion="8" refreshedVersion="8" minRefreshableVersion="3" recordCount="0" supportSubquery="1" supportAdvancedDrill="1" xr:uid="{EA07DE93-3453-4300-998F-21833C44246C}">
  <cacheSource type="external" connectionId="1"/>
  <cacheFields count="3">
    <cacheField name="[Measures].[Count of Gender]" caption="Count of Gender" numFmtId="0" hierarchy="21" level="32767"/>
    <cacheField name="[Table1].[Department].[Department]" caption="Department" numFmtId="0" hierarchy="5" level="1">
      <sharedItems count="5">
        <s v="Finance"/>
        <s v="HR"/>
        <s v="IT"/>
        <s v="Marketing"/>
        <s v="Sales"/>
      </sharedItems>
    </cacheField>
    <cacheField name="[Table1].[Year].[Year]" caption="Year" numFmtId="0" hierarchy="17" level="1">
      <sharedItems containsSemiMixedTypes="0" containsNonDate="0" containsString="0"/>
    </cacheField>
  </cacheFields>
  <cacheHierarchies count="32">
    <cacheHierarchy uniqueName="[Table1].[Full Name]" caption="Full Name" attribute="1" defaultMemberUniqueName="[Table1].[Full Name].[All]" allUniqueName="[Table1].[Full Nam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Hire Date]" caption="Hire Date" attribute="1" time="1" defaultMemberUniqueName="[Table1].[Hire Date].[All]" allUniqueName="[Table1].[Hire Date].[All]" dimensionUniqueName="[Table1]" displayFolder="" count="0" memberValueDatatype="7" unbalanced="0"/>
    <cacheHierarchy uniqueName="[Table1].[Status]" caption="Status" attribute="1" defaultMemberUniqueName="[Table1].[Status].[All]" allUniqueName="[Table1].[Status].[All]" dimensionUniqueName="[Table1]" displayFolder="" count="2" memberValueDatatype="130" unbalanced="0"/>
    <cacheHierarchy uniqueName="[Table1].[Hire Type]" caption="Hire Type" attribute="1" defaultMemberUniqueName="[Table1].[Hire Type].[All]" allUniqueName="[Table1].[Hire Type].[All]" dimensionUniqueName="[Table1]" displayFolder="" count="2"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1"/>
      </fieldsUsage>
    </cacheHierarchy>
    <cacheHierarchy uniqueName="[Table1].[Category]" caption="Category" attribute="1" defaultMemberUniqueName="[Table1].[Category].[All]" allUniqueName="[Table1].[Category].[All]" dimensionUniqueName="[Table1]" displayFolder="" count="0" memberValueDatatype="130" unbalanced="0"/>
    <cacheHierarchy uniqueName="[Table1].[Qualification]" caption="Qualification" attribute="1" defaultMemberUniqueName="[Table1].[Qualification].[All]" allUniqueName="[Table1].[Qualification].[All]" dimensionUniqueName="[Table1]" displayFolder="" count="2" memberValueDatatype="130" unbalanced="0"/>
    <cacheHierarchy uniqueName="[Table1].[Salary]" caption="Salary" attribute="1" defaultMemberUniqueName="[Table1].[Salary].[All]" allUniqueName="[Table1].[Salary].[All]" dimensionUniqueName="[Table1]" displayFolder="" count="0" memberValueDatatype="20" unbalanced="0"/>
    <cacheHierarchy uniqueName="[Table1].[Bonus]" caption="Bonus" attribute="1" defaultMemberUniqueName="[Table1].[Bonus].[All]" allUniqueName="[Table1].[Bonus].[All]" dimensionUniqueName="[Table1]" displayFolder="" count="0" memberValueDatatype="20" unbalanced="0"/>
    <cacheHierarchy uniqueName="[Table1].[Overtime]" caption="Overtime" attribute="1" defaultMemberUniqueName="[Table1].[Overtime].[All]" allUniqueName="[Table1].[Overtime].[All]" dimensionUniqueName="[Table1]" displayFolder="" count="0" memberValueDatatype="20" unbalanced="0"/>
    <cacheHierarchy uniqueName="[Table1].[Sick Leaves]" caption="Sick Leaves" attribute="1" defaultMemberUniqueName="[Table1].[Sick Leaves].[All]" allUniqueName="[Table1].[Sick Leaves].[All]" dimensionUniqueName="[Table1]" displayFolder="" count="0" memberValueDatatype="20" unbalanced="0"/>
    <cacheHierarchy uniqueName="[Table1].[Rating Performance]" caption="Rating Performance" attribute="1" defaultMemberUniqueName="[Table1].[Rating Performance].[All]" allUniqueName="[Table1].[Rating Performance].[All]" dimensionUniqueName="[Table1]" displayFolder="" count="0" memberValueDatatype="20" unbalanced="0"/>
    <cacheHierarchy uniqueName="[Table1].[Rating-Behaviour]" caption="Rating-Behaviour" attribute="1" defaultMemberUniqueName="[Table1].[Rating-Behaviour].[All]" allUniqueName="[Table1].[Rating-Behaviour].[All]" dimensionUniqueName="[Table1]" displayFolder="" count="0" memberValueDatatype="20" unbalanced="0"/>
    <cacheHierarchy uniqueName="[Table1].[Rating-Collegues]" caption="Rating-Collegues" attribute="1" defaultMemberUniqueName="[Table1].[Rating-Collegues].[All]" allUniqueName="[Table1].[Rating-Collegues].[All]" dimensionUniqueName="[Table1]" displayFolder="" count="0" memberValueDatatype="20" unbalanced="0"/>
    <cacheHierarchy uniqueName="[Table1].[Average Rating]" caption="Average Rating" attribute="1" defaultMemberUniqueName="[Table1].[Average Rating].[All]" allUniqueName="[Table1].[Average Rating].[All]" dimensionUniqueName="[Table1]" displayFolder="" count="0" memberValueDatatype="5" unbalanced="0"/>
    <cacheHierarchy uniqueName="[Table1].[Promotion Eligible]" caption="Promotion Eligible" attribute="1" defaultMemberUniqueName="[Table1].[Promotion Eligible].[All]" allUniqueName="[Table1].[Promotion Eligible].[All]" dimensionUniqueName="[Table1]" displayFolder="" count="2" memberValueDatatype="130" unbalanced="0"/>
    <cacheHierarchy uniqueName="[Table1].[Year]" caption="Year" attribute="1" defaultMemberUniqueName="[Table1].[Year].[All]" allUniqueName="[Table1].[Year].[All]" dimensionUniqueName="[Table1]" displayFolder="" count="2" memberValueDatatype="20" unbalanced="0">
      <fieldsUsage count="2">
        <fieldUsage x="-1"/>
        <fieldUsage x="2"/>
      </fieldsUsage>
    </cacheHierarchy>
    <cacheHierarchy uniqueName="[Table1].[Quarter]" caption="Quarter" attribute="1" defaultMemberUniqueName="[Table1].[Quarter].[All]" allUniqueName="[Table1].[Quart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Year]" caption="Sum of Year" measure="1" displayFolder="" measureGroup="Table1" count="0" hidden="1">
      <extLst>
        <ext xmlns:x15="http://schemas.microsoft.com/office/spreadsheetml/2010/11/main" uri="{B97F6D7D-B522-45F9-BDA1-12C45D357490}">
          <x15:cacheHierarchy aggregatedColumn="17"/>
        </ext>
      </extLst>
    </cacheHierarchy>
    <cacheHierarchy uniqueName="[Measures].[Count of Hire Date]" caption="Count of Hire Date" measure="1" displayFolder="" measureGroup="Table1" count="0" hidden="1">
      <extLst>
        <ext xmlns:x15="http://schemas.microsoft.com/office/spreadsheetml/2010/11/main" uri="{B97F6D7D-B522-45F9-BDA1-12C45D357490}">
          <x15:cacheHierarchy aggregatedColumn="2"/>
        </ext>
      </extLst>
    </cacheHierarchy>
    <cacheHierarchy uniqueName="[Measures].[Count of Hire Type]" caption="Count of Hire Type" measure="1" displayFolder="" measureGroup="Table1" count="0" hidden="1">
      <extLst>
        <ext xmlns:x15="http://schemas.microsoft.com/office/spreadsheetml/2010/11/main" uri="{B97F6D7D-B522-45F9-BDA1-12C45D357490}">
          <x15:cacheHierarchy aggregatedColumn="4"/>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3"/>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Table1" count="0" hidden="1">
      <extLst>
        <ext xmlns:x15="http://schemas.microsoft.com/office/spreadsheetml/2010/11/main" uri="{B97F6D7D-B522-45F9-BDA1-12C45D357490}">
          <x15:cacheHierarchy aggregatedColumn="9"/>
        </ext>
      </extLst>
    </cacheHierarchy>
    <cacheHierarchy uniqueName="[Measures].[Sum of Overtime]" caption="Sum of Overtime" measure="1" displayFolder="" measureGroup="Table1" count="0" hidden="1">
      <extLst>
        <ext xmlns:x15="http://schemas.microsoft.com/office/spreadsheetml/2010/11/main" uri="{B97F6D7D-B522-45F9-BDA1-12C45D357490}">
          <x15:cacheHierarchy aggregatedColumn="10"/>
        </ext>
      </extLst>
    </cacheHierarchy>
    <cacheHierarchy uniqueName="[Measures].[Sum of Sick Leaves]" caption="Sum of Sick Leaves" measure="1" displayFolder="" measureGroup="Table1" count="0" hidden="1">
      <extLst>
        <ext xmlns:x15="http://schemas.microsoft.com/office/spreadsheetml/2010/11/main" uri="{B97F6D7D-B522-45F9-BDA1-12C45D357490}">
          <x15:cacheHierarchy aggregatedColumn="11"/>
        </ext>
      </extLst>
    </cacheHierarchy>
    <cacheHierarchy uniqueName="[Measures].[Sum of Average Rating]" caption="Sum of Average Rating"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yal P" refreshedDate="45652.230671412035" backgroundQuery="1" createdVersion="8" refreshedVersion="8" minRefreshableVersion="3" recordCount="0" supportSubquery="1" supportAdvancedDrill="1" xr:uid="{B6E6E005-D8B9-4007-A64B-F74C47AE33C1}">
  <cacheSource type="external" connectionId="1"/>
  <cacheFields count="3">
    <cacheField name="[Measures].[Count of Gender]" caption="Count of Gender" numFmtId="0" hierarchy="21" level="32767"/>
    <cacheField name="[Table1].[Gender].[Gender]" caption="Gender" numFmtId="0" hierarchy="1" level="1">
      <sharedItems count="3">
        <s v="Female"/>
        <s v="Male"/>
        <s v="Other"/>
      </sharedItems>
    </cacheField>
    <cacheField name="[Table1].[Year].[Year]" caption="Year" numFmtId="0" hierarchy="17" level="1">
      <sharedItems containsSemiMixedTypes="0" containsNonDate="0" containsString="0"/>
    </cacheField>
  </cacheFields>
  <cacheHierarchies count="32">
    <cacheHierarchy uniqueName="[Table1].[Full Name]" caption="Full Name" attribute="1" defaultMemberUniqueName="[Table1].[Full Name].[All]" allUniqueName="[Table1].[Full Nam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1"/>
      </fieldsUsage>
    </cacheHierarchy>
    <cacheHierarchy uniqueName="[Table1].[Hire Date]" caption="Hire Date" attribute="1" time="1" defaultMemberUniqueName="[Table1].[Hire Date].[All]" allUniqueName="[Table1].[Hire Date].[All]" dimensionUniqueName="[Table1]" displayFolder="" count="0" memberValueDatatype="7" unbalanced="0"/>
    <cacheHierarchy uniqueName="[Table1].[Status]" caption="Status" attribute="1" defaultMemberUniqueName="[Table1].[Status].[All]" allUniqueName="[Table1].[Status].[All]" dimensionUniqueName="[Table1]" displayFolder="" count="2" memberValueDatatype="130" unbalanced="0"/>
    <cacheHierarchy uniqueName="[Table1].[Hire Type]" caption="Hire Type" attribute="1" defaultMemberUniqueName="[Table1].[Hire Type].[All]" allUniqueName="[Table1].[Hire Type].[All]" dimensionUniqueName="[Table1]" displayFolder="" count="2"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Qualification]" caption="Qualification" attribute="1" defaultMemberUniqueName="[Table1].[Qualification].[All]" allUniqueName="[Table1].[Qualification].[All]" dimensionUniqueName="[Table1]" displayFolder="" count="2" memberValueDatatype="130" unbalanced="0"/>
    <cacheHierarchy uniqueName="[Table1].[Salary]" caption="Salary" attribute="1" defaultMemberUniqueName="[Table1].[Salary].[All]" allUniqueName="[Table1].[Salary].[All]" dimensionUniqueName="[Table1]" displayFolder="" count="0" memberValueDatatype="20" unbalanced="0"/>
    <cacheHierarchy uniqueName="[Table1].[Bonus]" caption="Bonus" attribute="1" defaultMemberUniqueName="[Table1].[Bonus].[All]" allUniqueName="[Table1].[Bonus].[All]" dimensionUniqueName="[Table1]" displayFolder="" count="0" memberValueDatatype="20" unbalanced="0"/>
    <cacheHierarchy uniqueName="[Table1].[Overtime]" caption="Overtime" attribute="1" defaultMemberUniqueName="[Table1].[Overtime].[All]" allUniqueName="[Table1].[Overtime].[All]" dimensionUniqueName="[Table1]" displayFolder="" count="0" memberValueDatatype="20" unbalanced="0"/>
    <cacheHierarchy uniqueName="[Table1].[Sick Leaves]" caption="Sick Leaves" attribute="1" defaultMemberUniqueName="[Table1].[Sick Leaves].[All]" allUniqueName="[Table1].[Sick Leaves].[All]" dimensionUniqueName="[Table1]" displayFolder="" count="0" memberValueDatatype="20" unbalanced="0"/>
    <cacheHierarchy uniqueName="[Table1].[Rating Performance]" caption="Rating Performance" attribute="1" defaultMemberUniqueName="[Table1].[Rating Performance].[All]" allUniqueName="[Table1].[Rating Performance].[All]" dimensionUniqueName="[Table1]" displayFolder="" count="0" memberValueDatatype="20" unbalanced="0"/>
    <cacheHierarchy uniqueName="[Table1].[Rating-Behaviour]" caption="Rating-Behaviour" attribute="1" defaultMemberUniqueName="[Table1].[Rating-Behaviour].[All]" allUniqueName="[Table1].[Rating-Behaviour].[All]" dimensionUniqueName="[Table1]" displayFolder="" count="0" memberValueDatatype="20" unbalanced="0"/>
    <cacheHierarchy uniqueName="[Table1].[Rating-Collegues]" caption="Rating-Collegues" attribute="1" defaultMemberUniqueName="[Table1].[Rating-Collegues].[All]" allUniqueName="[Table1].[Rating-Collegues].[All]" dimensionUniqueName="[Table1]" displayFolder="" count="0" memberValueDatatype="20" unbalanced="0"/>
    <cacheHierarchy uniqueName="[Table1].[Average Rating]" caption="Average Rating" attribute="1" defaultMemberUniqueName="[Table1].[Average Rating].[All]" allUniqueName="[Table1].[Average Rating].[All]" dimensionUniqueName="[Table1]" displayFolder="" count="0" memberValueDatatype="5" unbalanced="0"/>
    <cacheHierarchy uniqueName="[Table1].[Promotion Eligible]" caption="Promotion Eligible" attribute="1" defaultMemberUniqueName="[Table1].[Promotion Eligible].[All]" allUniqueName="[Table1].[Promotion Eligible].[All]" dimensionUniqueName="[Table1]" displayFolder="" count="2" memberValueDatatype="130" unbalanced="0"/>
    <cacheHierarchy uniqueName="[Table1].[Year]" caption="Year" attribute="1" defaultMemberUniqueName="[Table1].[Year].[All]" allUniqueName="[Table1].[Year].[All]" dimensionUniqueName="[Table1]" displayFolder="" count="2" memberValueDatatype="20" unbalanced="0">
      <fieldsUsage count="2">
        <fieldUsage x="-1"/>
        <fieldUsage x="2"/>
      </fieldsUsage>
    </cacheHierarchy>
    <cacheHierarchy uniqueName="[Table1].[Quarter]" caption="Quarter" attribute="1" defaultMemberUniqueName="[Table1].[Quarter].[All]" allUniqueName="[Table1].[Quart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Year]" caption="Sum of Year" measure="1" displayFolder="" measureGroup="Table1" count="0" hidden="1">
      <extLst>
        <ext xmlns:x15="http://schemas.microsoft.com/office/spreadsheetml/2010/11/main" uri="{B97F6D7D-B522-45F9-BDA1-12C45D357490}">
          <x15:cacheHierarchy aggregatedColumn="17"/>
        </ext>
      </extLst>
    </cacheHierarchy>
    <cacheHierarchy uniqueName="[Measures].[Count of Hire Date]" caption="Count of Hire Date" measure="1" displayFolder="" measureGroup="Table1" count="0" hidden="1">
      <extLst>
        <ext xmlns:x15="http://schemas.microsoft.com/office/spreadsheetml/2010/11/main" uri="{B97F6D7D-B522-45F9-BDA1-12C45D357490}">
          <x15:cacheHierarchy aggregatedColumn="2"/>
        </ext>
      </extLst>
    </cacheHierarchy>
    <cacheHierarchy uniqueName="[Measures].[Count of Hire Type]" caption="Count of Hire Type" measure="1" displayFolder="" measureGroup="Table1" count="0" hidden="1">
      <extLst>
        <ext xmlns:x15="http://schemas.microsoft.com/office/spreadsheetml/2010/11/main" uri="{B97F6D7D-B522-45F9-BDA1-12C45D357490}">
          <x15:cacheHierarchy aggregatedColumn="4"/>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3"/>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Table1" count="0" hidden="1">
      <extLst>
        <ext xmlns:x15="http://schemas.microsoft.com/office/spreadsheetml/2010/11/main" uri="{B97F6D7D-B522-45F9-BDA1-12C45D357490}">
          <x15:cacheHierarchy aggregatedColumn="9"/>
        </ext>
      </extLst>
    </cacheHierarchy>
    <cacheHierarchy uniqueName="[Measures].[Sum of Overtime]" caption="Sum of Overtime" measure="1" displayFolder="" measureGroup="Table1" count="0" hidden="1">
      <extLst>
        <ext xmlns:x15="http://schemas.microsoft.com/office/spreadsheetml/2010/11/main" uri="{B97F6D7D-B522-45F9-BDA1-12C45D357490}">
          <x15:cacheHierarchy aggregatedColumn="10"/>
        </ext>
      </extLst>
    </cacheHierarchy>
    <cacheHierarchy uniqueName="[Measures].[Sum of Sick Leaves]" caption="Sum of Sick Leaves" measure="1" displayFolder="" measureGroup="Table1" count="0" hidden="1">
      <extLst>
        <ext xmlns:x15="http://schemas.microsoft.com/office/spreadsheetml/2010/11/main" uri="{B97F6D7D-B522-45F9-BDA1-12C45D357490}">
          <x15:cacheHierarchy aggregatedColumn="11"/>
        </ext>
      </extLst>
    </cacheHierarchy>
    <cacheHierarchy uniqueName="[Measures].[Sum of Average Rating]" caption="Sum of Average Rating"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yal P" refreshedDate="45652.230672453705" backgroundQuery="1" createdVersion="8" refreshedVersion="8" minRefreshableVersion="3" recordCount="0" supportSubquery="1" supportAdvancedDrill="1" xr:uid="{A96D96D8-604A-469C-A068-B94D6C19A5A4}">
  <cacheSource type="external" connectionId="1"/>
  <cacheFields count="2">
    <cacheField name="[Table1].[Year].[Year]" caption="Year" numFmtId="0" hierarchy="17" level="1">
      <sharedItems containsSemiMixedTypes="0" containsString="0" containsNumber="1" containsInteger="1" minValue="2004" maxValue="2024" count="21">
        <n v="2004"/>
        <n v="2005"/>
        <n v="2006"/>
        <n v="2007"/>
        <n v="2008"/>
        <n v="2009"/>
        <n v="2010"/>
        <n v="2011"/>
        <n v="2012"/>
        <n v="2013"/>
        <n v="2014"/>
        <n v="2015"/>
        <n v="2016"/>
        <n v="2017"/>
        <n v="2018"/>
        <n v="2019"/>
        <n v="2020"/>
        <n v="2021"/>
        <n v="2022"/>
        <n v="2023"/>
        <n v="2024"/>
      </sharedItems>
      <extLst>
        <ext xmlns:x15="http://schemas.microsoft.com/office/spreadsheetml/2010/11/main" uri="{4F2E5C28-24EA-4eb8-9CBF-B6C8F9C3D259}">
          <x15:cachedUniqueNames>
            <x15:cachedUniqueName index="0" name="[Table1].[Year].&amp;[2004]"/>
            <x15:cachedUniqueName index="1" name="[Table1].[Year].&amp;[2005]"/>
            <x15:cachedUniqueName index="2" name="[Table1].[Year].&amp;[2006]"/>
            <x15:cachedUniqueName index="3" name="[Table1].[Year].&amp;[2007]"/>
            <x15:cachedUniqueName index="4" name="[Table1].[Year].&amp;[2008]"/>
            <x15:cachedUniqueName index="5" name="[Table1].[Year].&amp;[2009]"/>
            <x15:cachedUniqueName index="6" name="[Table1].[Year].&amp;[2010]"/>
            <x15:cachedUniqueName index="7" name="[Table1].[Year].&amp;[2011]"/>
            <x15:cachedUniqueName index="8" name="[Table1].[Year].&amp;[2012]"/>
            <x15:cachedUniqueName index="9" name="[Table1].[Year].&amp;[2013]"/>
            <x15:cachedUniqueName index="10" name="[Table1].[Year].&amp;[2014]"/>
            <x15:cachedUniqueName index="11" name="[Table1].[Year].&amp;[2015]"/>
            <x15:cachedUniqueName index="12" name="[Table1].[Year].&amp;[2016]"/>
            <x15:cachedUniqueName index="13" name="[Table1].[Year].&amp;[2017]"/>
            <x15:cachedUniqueName index="14" name="[Table1].[Year].&amp;[2018]"/>
            <x15:cachedUniqueName index="15" name="[Table1].[Year].&amp;[2019]"/>
            <x15:cachedUniqueName index="16" name="[Table1].[Year].&amp;[2020]"/>
            <x15:cachedUniqueName index="17" name="[Table1].[Year].&amp;[2021]"/>
            <x15:cachedUniqueName index="18" name="[Table1].[Year].&amp;[2022]"/>
            <x15:cachedUniqueName index="19" name="[Table1].[Year].&amp;[2023]"/>
            <x15:cachedUniqueName index="20" name="[Table1].[Year].&amp;[2024]"/>
          </x15:cachedUniqueNames>
        </ext>
      </extLst>
    </cacheField>
    <cacheField name="[Measures].[Count of Hire Date]" caption="Count of Hire Date" numFmtId="0" hierarchy="23" level="32767"/>
  </cacheFields>
  <cacheHierarchies count="32">
    <cacheHierarchy uniqueName="[Table1].[Full Name]" caption="Full Name" attribute="1" defaultMemberUniqueName="[Table1].[Full Name].[All]" allUniqueName="[Table1].[Full Nam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Hire Date]" caption="Hire Date" attribute="1" time="1" defaultMemberUniqueName="[Table1].[Hire Date].[All]" allUniqueName="[Table1].[Hire Date].[All]" dimensionUniqueName="[Table1]" displayFolder="" count="0" memberValueDatatype="7" unbalanced="0"/>
    <cacheHierarchy uniqueName="[Table1].[Status]" caption="Status" attribute="1" defaultMemberUniqueName="[Table1].[Status].[All]" allUniqueName="[Table1].[Status].[All]" dimensionUniqueName="[Table1]" displayFolder="" count="2" memberValueDatatype="130" unbalanced="0"/>
    <cacheHierarchy uniqueName="[Table1].[Hire Type]" caption="Hire Type" attribute="1" defaultMemberUniqueName="[Table1].[Hire Type].[All]" allUniqueName="[Table1].[Hire Type].[All]" dimensionUniqueName="[Table1]" displayFolder="" count="2"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Qualification]" caption="Qualification" attribute="1" defaultMemberUniqueName="[Table1].[Qualification].[All]" allUniqueName="[Table1].[Qualification].[All]" dimensionUniqueName="[Table1]" displayFolder="" count="2" memberValueDatatype="130" unbalanced="0"/>
    <cacheHierarchy uniqueName="[Table1].[Salary]" caption="Salary" attribute="1" defaultMemberUniqueName="[Table1].[Salary].[All]" allUniqueName="[Table1].[Salary].[All]" dimensionUniqueName="[Table1]" displayFolder="" count="0" memberValueDatatype="20" unbalanced="0"/>
    <cacheHierarchy uniqueName="[Table1].[Bonus]" caption="Bonus" attribute="1" defaultMemberUniqueName="[Table1].[Bonus].[All]" allUniqueName="[Table1].[Bonus].[All]" dimensionUniqueName="[Table1]" displayFolder="" count="0" memberValueDatatype="20" unbalanced="0"/>
    <cacheHierarchy uniqueName="[Table1].[Overtime]" caption="Overtime" attribute="1" defaultMemberUniqueName="[Table1].[Overtime].[All]" allUniqueName="[Table1].[Overtime].[All]" dimensionUniqueName="[Table1]" displayFolder="" count="0" memberValueDatatype="20" unbalanced="0"/>
    <cacheHierarchy uniqueName="[Table1].[Sick Leaves]" caption="Sick Leaves" attribute="1" defaultMemberUniqueName="[Table1].[Sick Leaves].[All]" allUniqueName="[Table1].[Sick Leaves].[All]" dimensionUniqueName="[Table1]" displayFolder="" count="0" memberValueDatatype="20" unbalanced="0"/>
    <cacheHierarchy uniqueName="[Table1].[Rating Performance]" caption="Rating Performance" attribute="1" defaultMemberUniqueName="[Table1].[Rating Performance].[All]" allUniqueName="[Table1].[Rating Performance].[All]" dimensionUniqueName="[Table1]" displayFolder="" count="0" memberValueDatatype="20" unbalanced="0"/>
    <cacheHierarchy uniqueName="[Table1].[Rating-Behaviour]" caption="Rating-Behaviour" attribute="1" defaultMemberUniqueName="[Table1].[Rating-Behaviour].[All]" allUniqueName="[Table1].[Rating-Behaviour].[All]" dimensionUniqueName="[Table1]" displayFolder="" count="0" memberValueDatatype="20" unbalanced="0"/>
    <cacheHierarchy uniqueName="[Table1].[Rating-Collegues]" caption="Rating-Collegues" attribute="1" defaultMemberUniqueName="[Table1].[Rating-Collegues].[All]" allUniqueName="[Table1].[Rating-Collegues].[All]" dimensionUniqueName="[Table1]" displayFolder="" count="0" memberValueDatatype="20" unbalanced="0"/>
    <cacheHierarchy uniqueName="[Table1].[Average Rating]" caption="Average Rating" attribute="1" defaultMemberUniqueName="[Table1].[Average Rating].[All]" allUniqueName="[Table1].[Average Rating].[All]" dimensionUniqueName="[Table1]" displayFolder="" count="0" memberValueDatatype="5" unbalanced="0"/>
    <cacheHierarchy uniqueName="[Table1].[Promotion Eligible]" caption="Promotion Eligible" attribute="1" defaultMemberUniqueName="[Table1].[Promotion Eligible].[All]" allUniqueName="[Table1].[Promotion Eligible].[All]" dimensionUniqueName="[Table1]" displayFolder="" count="2" memberValueDatatype="130" unbalanced="0"/>
    <cacheHierarchy uniqueName="[Table1].[Year]" caption="Year" attribute="1" defaultMemberUniqueName="[Table1].[Year].[All]" allUniqueName="[Table1].[Year].[All]" dimensionUniqueName="[Table1]" displayFolder="" count="2" memberValueDatatype="20" unbalanced="0">
      <fieldsUsage count="2">
        <fieldUsage x="-1"/>
        <fieldUsage x="0"/>
      </fieldsUsage>
    </cacheHierarchy>
    <cacheHierarchy uniqueName="[Table1].[Quarter]" caption="Quarter" attribute="1" defaultMemberUniqueName="[Table1].[Quarter].[All]" allUniqueName="[Table1].[Quart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1"/>
        </ext>
      </extLst>
    </cacheHierarchy>
    <cacheHierarchy uniqueName="[Measures].[Sum of Year]" caption="Sum of Year" measure="1" displayFolder="" measureGroup="Table1" count="0" hidden="1">
      <extLst>
        <ext xmlns:x15="http://schemas.microsoft.com/office/spreadsheetml/2010/11/main" uri="{B97F6D7D-B522-45F9-BDA1-12C45D357490}">
          <x15:cacheHierarchy aggregatedColumn="17"/>
        </ext>
      </extLst>
    </cacheHierarchy>
    <cacheHierarchy uniqueName="[Measures].[Count of Hire Date]" caption="Count of Hire Date"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y uniqueName="[Measures].[Count of Hire Type]" caption="Count of Hire Type" measure="1" displayFolder="" measureGroup="Table1" count="0" hidden="1">
      <extLst>
        <ext xmlns:x15="http://schemas.microsoft.com/office/spreadsheetml/2010/11/main" uri="{B97F6D7D-B522-45F9-BDA1-12C45D357490}">
          <x15:cacheHierarchy aggregatedColumn="4"/>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3"/>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Table1" count="0" hidden="1">
      <extLst>
        <ext xmlns:x15="http://schemas.microsoft.com/office/spreadsheetml/2010/11/main" uri="{B97F6D7D-B522-45F9-BDA1-12C45D357490}">
          <x15:cacheHierarchy aggregatedColumn="9"/>
        </ext>
      </extLst>
    </cacheHierarchy>
    <cacheHierarchy uniqueName="[Measures].[Sum of Overtime]" caption="Sum of Overtime" measure="1" displayFolder="" measureGroup="Table1" count="0" hidden="1">
      <extLst>
        <ext xmlns:x15="http://schemas.microsoft.com/office/spreadsheetml/2010/11/main" uri="{B97F6D7D-B522-45F9-BDA1-12C45D357490}">
          <x15:cacheHierarchy aggregatedColumn="10"/>
        </ext>
      </extLst>
    </cacheHierarchy>
    <cacheHierarchy uniqueName="[Measures].[Sum of Sick Leaves]" caption="Sum of Sick Leaves" measure="1" displayFolder="" measureGroup="Table1" count="0" hidden="1">
      <extLst>
        <ext xmlns:x15="http://schemas.microsoft.com/office/spreadsheetml/2010/11/main" uri="{B97F6D7D-B522-45F9-BDA1-12C45D357490}">
          <x15:cacheHierarchy aggregatedColumn="11"/>
        </ext>
      </extLst>
    </cacheHierarchy>
    <cacheHierarchy uniqueName="[Measures].[Sum of Average Rating]" caption="Sum of Average Rating"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yal P" refreshedDate="45652.230673148151" backgroundQuery="1" createdVersion="8" refreshedVersion="8" minRefreshableVersion="3" recordCount="0" supportSubquery="1" supportAdvancedDrill="1" xr:uid="{06B4ACA7-C1CF-4734-8823-86854C4BC8AF}">
  <cacheSource type="external" connectionId="1"/>
  <cacheFields count="3">
    <cacheField name="[Table1].[Hire Type].[Hire Type]" caption="Hire Type" numFmtId="0" hierarchy="4" level="1">
      <sharedItems count="3">
        <s v="Contract"/>
        <s v="Full-Time"/>
        <s v="Part-Time"/>
      </sharedItems>
    </cacheField>
    <cacheField name="[Measures].[Count of Hire Type]" caption="Count of Hire Type" numFmtId="0" hierarchy="24" level="32767"/>
    <cacheField name="[Table1].[Year].[Year]" caption="Year" numFmtId="0" hierarchy="17" level="1">
      <sharedItems containsSemiMixedTypes="0" containsNonDate="0" containsString="0"/>
    </cacheField>
  </cacheFields>
  <cacheHierarchies count="32">
    <cacheHierarchy uniqueName="[Table1].[Full Name]" caption="Full Name" attribute="1" defaultMemberUniqueName="[Table1].[Full Name].[All]" allUniqueName="[Table1].[Full Nam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Hire Date]" caption="Hire Date" attribute="1" time="1" defaultMemberUniqueName="[Table1].[Hire Date].[All]" allUniqueName="[Table1].[Hire Date].[All]" dimensionUniqueName="[Table1]" displayFolder="" count="0" memberValueDatatype="7" unbalanced="0"/>
    <cacheHierarchy uniqueName="[Table1].[Status]" caption="Status" attribute="1" defaultMemberUniqueName="[Table1].[Status].[All]" allUniqueName="[Table1].[Status].[All]" dimensionUniqueName="[Table1]" displayFolder="" count="2" memberValueDatatype="130" unbalanced="0"/>
    <cacheHierarchy uniqueName="[Table1].[Hire Type]" caption="Hire Type" attribute="1" defaultMemberUniqueName="[Table1].[Hire Type].[All]" allUniqueName="[Table1].[Hire Type].[All]" dimensionUniqueName="[Table1]" displayFolder="" count="2" memberValueDatatype="130" unbalanced="0">
      <fieldsUsage count="2">
        <fieldUsage x="-1"/>
        <fieldUsage x="0"/>
      </fieldsUsage>
    </cacheHierarchy>
    <cacheHierarchy uniqueName="[Table1].[Department]" caption="Department" attribute="1" defaultMemberUniqueName="[Table1].[Department].[All]" allUniqueName="[Table1].[Department].[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Qualification]" caption="Qualification" attribute="1" defaultMemberUniqueName="[Table1].[Qualification].[All]" allUniqueName="[Table1].[Qualification].[All]" dimensionUniqueName="[Table1]" displayFolder="" count="2" memberValueDatatype="130" unbalanced="0"/>
    <cacheHierarchy uniqueName="[Table1].[Salary]" caption="Salary" attribute="1" defaultMemberUniqueName="[Table1].[Salary].[All]" allUniqueName="[Table1].[Salary].[All]" dimensionUniqueName="[Table1]" displayFolder="" count="0" memberValueDatatype="20" unbalanced="0"/>
    <cacheHierarchy uniqueName="[Table1].[Bonus]" caption="Bonus" attribute="1" defaultMemberUniqueName="[Table1].[Bonus].[All]" allUniqueName="[Table1].[Bonus].[All]" dimensionUniqueName="[Table1]" displayFolder="" count="0" memberValueDatatype="20" unbalanced="0"/>
    <cacheHierarchy uniqueName="[Table1].[Overtime]" caption="Overtime" attribute="1" defaultMemberUniqueName="[Table1].[Overtime].[All]" allUniqueName="[Table1].[Overtime].[All]" dimensionUniqueName="[Table1]" displayFolder="" count="0" memberValueDatatype="20" unbalanced="0"/>
    <cacheHierarchy uniqueName="[Table1].[Sick Leaves]" caption="Sick Leaves" attribute="1" defaultMemberUniqueName="[Table1].[Sick Leaves].[All]" allUniqueName="[Table1].[Sick Leaves].[All]" dimensionUniqueName="[Table1]" displayFolder="" count="0" memberValueDatatype="20" unbalanced="0"/>
    <cacheHierarchy uniqueName="[Table1].[Rating Performance]" caption="Rating Performance" attribute="1" defaultMemberUniqueName="[Table1].[Rating Performance].[All]" allUniqueName="[Table1].[Rating Performance].[All]" dimensionUniqueName="[Table1]" displayFolder="" count="0" memberValueDatatype="20" unbalanced="0"/>
    <cacheHierarchy uniqueName="[Table1].[Rating-Behaviour]" caption="Rating-Behaviour" attribute="1" defaultMemberUniqueName="[Table1].[Rating-Behaviour].[All]" allUniqueName="[Table1].[Rating-Behaviour].[All]" dimensionUniqueName="[Table1]" displayFolder="" count="0" memberValueDatatype="20" unbalanced="0"/>
    <cacheHierarchy uniqueName="[Table1].[Rating-Collegues]" caption="Rating-Collegues" attribute="1" defaultMemberUniqueName="[Table1].[Rating-Collegues].[All]" allUniqueName="[Table1].[Rating-Collegues].[All]" dimensionUniqueName="[Table1]" displayFolder="" count="0" memberValueDatatype="20" unbalanced="0"/>
    <cacheHierarchy uniqueName="[Table1].[Average Rating]" caption="Average Rating" attribute="1" defaultMemberUniqueName="[Table1].[Average Rating].[All]" allUniqueName="[Table1].[Average Rating].[All]" dimensionUniqueName="[Table1]" displayFolder="" count="0" memberValueDatatype="5" unbalanced="0"/>
    <cacheHierarchy uniqueName="[Table1].[Promotion Eligible]" caption="Promotion Eligible" attribute="1" defaultMemberUniqueName="[Table1].[Promotion Eligible].[All]" allUniqueName="[Table1].[Promotion Eligible].[All]" dimensionUniqueName="[Table1]" displayFolder="" count="2" memberValueDatatype="130" unbalanced="0"/>
    <cacheHierarchy uniqueName="[Table1].[Year]" caption="Year" attribute="1" defaultMemberUniqueName="[Table1].[Year].[All]" allUniqueName="[Table1].[Year].[All]" dimensionUniqueName="[Table1]" displayFolder="" count="2" memberValueDatatype="20" unbalanced="0">
      <fieldsUsage count="2">
        <fieldUsage x="-1"/>
        <fieldUsage x="2"/>
      </fieldsUsage>
    </cacheHierarchy>
    <cacheHierarchy uniqueName="[Table1].[Quarter]" caption="Quarter" attribute="1" defaultMemberUniqueName="[Table1].[Quarter].[All]" allUniqueName="[Table1].[Quart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1"/>
        </ext>
      </extLst>
    </cacheHierarchy>
    <cacheHierarchy uniqueName="[Measures].[Sum of Year]" caption="Sum of Year" measure="1" displayFolder="" measureGroup="Table1" count="0" hidden="1">
      <extLst>
        <ext xmlns:x15="http://schemas.microsoft.com/office/spreadsheetml/2010/11/main" uri="{B97F6D7D-B522-45F9-BDA1-12C45D357490}">
          <x15:cacheHierarchy aggregatedColumn="17"/>
        </ext>
      </extLst>
    </cacheHierarchy>
    <cacheHierarchy uniqueName="[Measures].[Count of Hire Date]" caption="Count of Hire Date" measure="1" displayFolder="" measureGroup="Table1" count="0" hidden="1">
      <extLst>
        <ext xmlns:x15="http://schemas.microsoft.com/office/spreadsheetml/2010/11/main" uri="{B97F6D7D-B522-45F9-BDA1-12C45D357490}">
          <x15:cacheHierarchy aggregatedColumn="2"/>
        </ext>
      </extLst>
    </cacheHierarchy>
    <cacheHierarchy uniqueName="[Measures].[Count of Hire Type]" caption="Count of Hire Type" measure="1" displayFolder="" measureGroup="Table1"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3"/>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Table1" count="0" hidden="1">
      <extLst>
        <ext xmlns:x15="http://schemas.microsoft.com/office/spreadsheetml/2010/11/main" uri="{B97F6D7D-B522-45F9-BDA1-12C45D357490}">
          <x15:cacheHierarchy aggregatedColumn="9"/>
        </ext>
      </extLst>
    </cacheHierarchy>
    <cacheHierarchy uniqueName="[Measures].[Sum of Overtime]" caption="Sum of Overtime" measure="1" displayFolder="" measureGroup="Table1" count="0" hidden="1">
      <extLst>
        <ext xmlns:x15="http://schemas.microsoft.com/office/spreadsheetml/2010/11/main" uri="{B97F6D7D-B522-45F9-BDA1-12C45D357490}">
          <x15:cacheHierarchy aggregatedColumn="10"/>
        </ext>
      </extLst>
    </cacheHierarchy>
    <cacheHierarchy uniqueName="[Measures].[Sum of Sick Leaves]" caption="Sum of Sick Leaves" measure="1" displayFolder="" measureGroup="Table1" count="0" hidden="1">
      <extLst>
        <ext xmlns:x15="http://schemas.microsoft.com/office/spreadsheetml/2010/11/main" uri="{B97F6D7D-B522-45F9-BDA1-12C45D357490}">
          <x15:cacheHierarchy aggregatedColumn="11"/>
        </ext>
      </extLst>
    </cacheHierarchy>
    <cacheHierarchy uniqueName="[Measures].[Sum of Average Rating]" caption="Sum of Average Rating"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yal P" refreshedDate="45652.230674074075" backgroundQuery="1" createdVersion="8" refreshedVersion="8" minRefreshableVersion="3" recordCount="0" supportSubquery="1" supportAdvancedDrill="1" xr:uid="{74721A9B-C79C-4451-B226-BF91A1F35D13}">
  <cacheSource type="external" connectionId="1"/>
  <cacheFields count="3">
    <cacheField name="[Table1].[Category].[Category]" caption="Category" numFmtId="0" hierarchy="6" level="1">
      <sharedItems count="4">
        <s v="Executive"/>
        <s v="Intern"/>
        <s v="Manager"/>
        <s v="Staff"/>
      </sharedItems>
    </cacheField>
    <cacheField name="[Measures].[Count of Category]" caption="Count of Category" numFmtId="0" hierarchy="26" level="32767"/>
    <cacheField name="[Table1].[Year].[Year]" caption="Year" numFmtId="0" hierarchy="17" level="1">
      <sharedItems containsSemiMixedTypes="0" containsNonDate="0" containsString="0"/>
    </cacheField>
  </cacheFields>
  <cacheHierarchies count="32">
    <cacheHierarchy uniqueName="[Table1].[Full Name]" caption="Full Name" attribute="1" defaultMemberUniqueName="[Table1].[Full Name].[All]" allUniqueName="[Table1].[Full Nam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Hire Date]" caption="Hire Date" attribute="1" time="1" defaultMemberUniqueName="[Table1].[Hire Date].[All]" allUniqueName="[Table1].[Hire Date].[All]" dimensionUniqueName="[Table1]" displayFolder="" count="0" memberValueDatatype="7" unbalanced="0"/>
    <cacheHierarchy uniqueName="[Table1].[Status]" caption="Status" attribute="1" defaultMemberUniqueName="[Table1].[Status].[All]" allUniqueName="[Table1].[Status].[All]" dimensionUniqueName="[Table1]" displayFolder="" count="2" memberValueDatatype="130" unbalanced="0"/>
    <cacheHierarchy uniqueName="[Table1].[Hire Type]" caption="Hire Type" attribute="1" defaultMemberUniqueName="[Table1].[Hire Type].[All]" allUniqueName="[Table1].[Hire Type].[All]" dimensionUniqueName="[Table1]" displayFolder="" count="2"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Category]" caption="Category" attribute="1" defaultMemberUniqueName="[Table1].[Category].[All]" allUniqueName="[Table1].[Category].[All]" dimensionUniqueName="[Table1]" displayFolder="" count="2" memberValueDatatype="130" unbalanced="0">
      <fieldsUsage count="2">
        <fieldUsage x="-1"/>
        <fieldUsage x="0"/>
      </fieldsUsage>
    </cacheHierarchy>
    <cacheHierarchy uniqueName="[Table1].[Qualification]" caption="Qualification" attribute="1" defaultMemberUniqueName="[Table1].[Qualification].[All]" allUniqueName="[Table1].[Qualification].[All]" dimensionUniqueName="[Table1]" displayFolder="" count="2" memberValueDatatype="130" unbalanced="0"/>
    <cacheHierarchy uniqueName="[Table1].[Salary]" caption="Salary" attribute="1" defaultMemberUniqueName="[Table1].[Salary].[All]" allUniqueName="[Table1].[Salary].[All]" dimensionUniqueName="[Table1]" displayFolder="" count="0" memberValueDatatype="20" unbalanced="0"/>
    <cacheHierarchy uniqueName="[Table1].[Bonus]" caption="Bonus" attribute="1" defaultMemberUniqueName="[Table1].[Bonus].[All]" allUniqueName="[Table1].[Bonus].[All]" dimensionUniqueName="[Table1]" displayFolder="" count="0" memberValueDatatype="20" unbalanced="0"/>
    <cacheHierarchy uniqueName="[Table1].[Overtime]" caption="Overtime" attribute="1" defaultMemberUniqueName="[Table1].[Overtime].[All]" allUniqueName="[Table1].[Overtime].[All]" dimensionUniqueName="[Table1]" displayFolder="" count="0" memberValueDatatype="20" unbalanced="0"/>
    <cacheHierarchy uniqueName="[Table1].[Sick Leaves]" caption="Sick Leaves" attribute="1" defaultMemberUniqueName="[Table1].[Sick Leaves].[All]" allUniqueName="[Table1].[Sick Leaves].[All]" dimensionUniqueName="[Table1]" displayFolder="" count="0" memberValueDatatype="20" unbalanced="0"/>
    <cacheHierarchy uniqueName="[Table1].[Rating Performance]" caption="Rating Performance" attribute="1" defaultMemberUniqueName="[Table1].[Rating Performance].[All]" allUniqueName="[Table1].[Rating Performance].[All]" dimensionUniqueName="[Table1]" displayFolder="" count="0" memberValueDatatype="20" unbalanced="0"/>
    <cacheHierarchy uniqueName="[Table1].[Rating-Behaviour]" caption="Rating-Behaviour" attribute="1" defaultMemberUniqueName="[Table1].[Rating-Behaviour].[All]" allUniqueName="[Table1].[Rating-Behaviour].[All]" dimensionUniqueName="[Table1]" displayFolder="" count="0" memberValueDatatype="20" unbalanced="0"/>
    <cacheHierarchy uniqueName="[Table1].[Rating-Collegues]" caption="Rating-Collegues" attribute="1" defaultMemberUniqueName="[Table1].[Rating-Collegues].[All]" allUniqueName="[Table1].[Rating-Collegues].[All]" dimensionUniqueName="[Table1]" displayFolder="" count="0" memberValueDatatype="20" unbalanced="0"/>
    <cacheHierarchy uniqueName="[Table1].[Average Rating]" caption="Average Rating" attribute="1" defaultMemberUniqueName="[Table1].[Average Rating].[All]" allUniqueName="[Table1].[Average Rating].[All]" dimensionUniqueName="[Table1]" displayFolder="" count="0" memberValueDatatype="5" unbalanced="0"/>
    <cacheHierarchy uniqueName="[Table1].[Promotion Eligible]" caption="Promotion Eligible" attribute="1" defaultMemberUniqueName="[Table1].[Promotion Eligible].[All]" allUniqueName="[Table1].[Promotion Eligible].[All]" dimensionUniqueName="[Table1]" displayFolder="" count="2" memberValueDatatype="130" unbalanced="0"/>
    <cacheHierarchy uniqueName="[Table1].[Year]" caption="Year" attribute="1" defaultMemberUniqueName="[Table1].[Year].[All]" allUniqueName="[Table1].[Year].[All]" dimensionUniqueName="[Table1]" displayFolder="" count="2" memberValueDatatype="20" unbalanced="0">
      <fieldsUsage count="2">
        <fieldUsage x="-1"/>
        <fieldUsage x="2"/>
      </fieldsUsage>
    </cacheHierarchy>
    <cacheHierarchy uniqueName="[Table1].[Quarter]" caption="Quarter" attribute="1" defaultMemberUniqueName="[Table1].[Quarter].[All]" allUniqueName="[Table1].[Quart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1"/>
        </ext>
      </extLst>
    </cacheHierarchy>
    <cacheHierarchy uniqueName="[Measures].[Sum of Year]" caption="Sum of Year" measure="1" displayFolder="" measureGroup="Table1" count="0" hidden="1">
      <extLst>
        <ext xmlns:x15="http://schemas.microsoft.com/office/spreadsheetml/2010/11/main" uri="{B97F6D7D-B522-45F9-BDA1-12C45D357490}">
          <x15:cacheHierarchy aggregatedColumn="17"/>
        </ext>
      </extLst>
    </cacheHierarchy>
    <cacheHierarchy uniqueName="[Measures].[Count of Hire Date]" caption="Count of Hire Date" measure="1" displayFolder="" measureGroup="Table1" count="0" hidden="1">
      <extLst>
        <ext xmlns:x15="http://schemas.microsoft.com/office/spreadsheetml/2010/11/main" uri="{B97F6D7D-B522-45F9-BDA1-12C45D357490}">
          <x15:cacheHierarchy aggregatedColumn="2"/>
        </ext>
      </extLst>
    </cacheHierarchy>
    <cacheHierarchy uniqueName="[Measures].[Count of Hire Type]" caption="Count of Hire Type" measure="1" displayFolder="" measureGroup="Table1" count="0" hidden="1">
      <extLst>
        <ext xmlns:x15="http://schemas.microsoft.com/office/spreadsheetml/2010/11/main" uri="{B97F6D7D-B522-45F9-BDA1-12C45D357490}">
          <x15:cacheHierarchy aggregatedColumn="4"/>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3"/>
        </ext>
      </extLst>
    </cacheHierarchy>
    <cacheHierarchy uniqueName="[Measures].[Count of Category]" caption="Count of Category" measure="1" displayFolder="" measureGroup="Table1"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Table1" count="0" hidden="1">
      <extLst>
        <ext xmlns:x15="http://schemas.microsoft.com/office/spreadsheetml/2010/11/main" uri="{B97F6D7D-B522-45F9-BDA1-12C45D357490}">
          <x15:cacheHierarchy aggregatedColumn="9"/>
        </ext>
      </extLst>
    </cacheHierarchy>
    <cacheHierarchy uniqueName="[Measures].[Sum of Overtime]" caption="Sum of Overtime" measure="1" displayFolder="" measureGroup="Table1" count="0" hidden="1">
      <extLst>
        <ext xmlns:x15="http://schemas.microsoft.com/office/spreadsheetml/2010/11/main" uri="{B97F6D7D-B522-45F9-BDA1-12C45D357490}">
          <x15:cacheHierarchy aggregatedColumn="10"/>
        </ext>
      </extLst>
    </cacheHierarchy>
    <cacheHierarchy uniqueName="[Measures].[Sum of Sick Leaves]" caption="Sum of Sick Leaves" measure="1" displayFolder="" measureGroup="Table1" count="0" hidden="1">
      <extLst>
        <ext xmlns:x15="http://schemas.microsoft.com/office/spreadsheetml/2010/11/main" uri="{B97F6D7D-B522-45F9-BDA1-12C45D357490}">
          <x15:cacheHierarchy aggregatedColumn="11"/>
        </ext>
      </extLst>
    </cacheHierarchy>
    <cacheHierarchy uniqueName="[Measures].[Sum of Average Rating]" caption="Sum of Average Rating"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yal P" refreshedDate="45652.230675115738" backgroundQuery="1" createdVersion="8" refreshedVersion="8" minRefreshableVersion="3" recordCount="0" supportSubquery="1" supportAdvancedDrill="1" xr:uid="{B0F7994D-3011-4266-A8B2-7D4D33486E85}">
  <cacheSource type="external" connectionId="1"/>
  <cacheFields count="4">
    <cacheField name="[Measures].[Sum of Salary]" caption="Sum of Salary" numFmtId="0" hierarchy="27" level="32767"/>
    <cacheField name="[Measures].[Sum of Bonus]" caption="Sum of Bonus" numFmtId="0" hierarchy="28" level="32767"/>
    <cacheField name="[Measures].[Sum of Overtime]" caption="Sum of Overtime" numFmtId="0" hierarchy="29" level="32767"/>
    <cacheField name="[Table1].[Year].[Year]" caption="Year" numFmtId="0" hierarchy="17" level="1">
      <sharedItems containsSemiMixedTypes="0" containsNonDate="0" containsString="0"/>
    </cacheField>
  </cacheFields>
  <cacheHierarchies count="32">
    <cacheHierarchy uniqueName="[Table1].[Full Name]" caption="Full Name" attribute="1" defaultMemberUniqueName="[Table1].[Full Name].[All]" allUniqueName="[Table1].[Full Nam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Hire Date]" caption="Hire Date" attribute="1" time="1" defaultMemberUniqueName="[Table1].[Hire Date].[All]" allUniqueName="[Table1].[Hire Date].[All]" dimensionUniqueName="[Table1]" displayFolder="" count="0" memberValueDatatype="7" unbalanced="0"/>
    <cacheHierarchy uniqueName="[Table1].[Status]" caption="Status" attribute="1" defaultMemberUniqueName="[Table1].[Status].[All]" allUniqueName="[Table1].[Status].[All]" dimensionUniqueName="[Table1]" displayFolder="" count="2" memberValueDatatype="130" unbalanced="0"/>
    <cacheHierarchy uniqueName="[Table1].[Hire Type]" caption="Hire Type" attribute="1" defaultMemberUniqueName="[Table1].[Hire Type].[All]" allUniqueName="[Table1].[Hire Type].[All]" dimensionUniqueName="[Table1]" displayFolder="" count="2"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Qualification]" caption="Qualification" attribute="1" defaultMemberUniqueName="[Table1].[Qualification].[All]" allUniqueName="[Table1].[Qualification].[All]" dimensionUniqueName="[Table1]" displayFolder="" count="2" memberValueDatatype="130" unbalanced="0"/>
    <cacheHierarchy uniqueName="[Table1].[Salary]" caption="Salary" attribute="1" defaultMemberUniqueName="[Table1].[Salary].[All]" allUniqueName="[Table1].[Salary].[All]" dimensionUniqueName="[Table1]" displayFolder="" count="0" memberValueDatatype="20" unbalanced="0"/>
    <cacheHierarchy uniqueName="[Table1].[Bonus]" caption="Bonus" attribute="1" defaultMemberUniqueName="[Table1].[Bonus].[All]" allUniqueName="[Table1].[Bonus].[All]" dimensionUniqueName="[Table1]" displayFolder="" count="0" memberValueDatatype="20" unbalanced="0"/>
    <cacheHierarchy uniqueName="[Table1].[Overtime]" caption="Overtime" attribute="1" defaultMemberUniqueName="[Table1].[Overtime].[All]" allUniqueName="[Table1].[Overtime].[All]" dimensionUniqueName="[Table1]" displayFolder="" count="0" memberValueDatatype="20" unbalanced="0"/>
    <cacheHierarchy uniqueName="[Table1].[Sick Leaves]" caption="Sick Leaves" attribute="1" defaultMemberUniqueName="[Table1].[Sick Leaves].[All]" allUniqueName="[Table1].[Sick Leaves].[All]" dimensionUniqueName="[Table1]" displayFolder="" count="0" memberValueDatatype="20" unbalanced="0"/>
    <cacheHierarchy uniqueName="[Table1].[Rating Performance]" caption="Rating Performance" attribute="1" defaultMemberUniqueName="[Table1].[Rating Performance].[All]" allUniqueName="[Table1].[Rating Performance].[All]" dimensionUniqueName="[Table1]" displayFolder="" count="0" memberValueDatatype="20" unbalanced="0"/>
    <cacheHierarchy uniqueName="[Table1].[Rating-Behaviour]" caption="Rating-Behaviour" attribute="1" defaultMemberUniqueName="[Table1].[Rating-Behaviour].[All]" allUniqueName="[Table1].[Rating-Behaviour].[All]" dimensionUniqueName="[Table1]" displayFolder="" count="0" memberValueDatatype="20" unbalanced="0"/>
    <cacheHierarchy uniqueName="[Table1].[Rating-Collegues]" caption="Rating-Collegues" attribute="1" defaultMemberUniqueName="[Table1].[Rating-Collegues].[All]" allUniqueName="[Table1].[Rating-Collegues].[All]" dimensionUniqueName="[Table1]" displayFolder="" count="0" memberValueDatatype="20" unbalanced="0"/>
    <cacheHierarchy uniqueName="[Table1].[Average Rating]" caption="Average Rating" attribute="1" defaultMemberUniqueName="[Table1].[Average Rating].[All]" allUniqueName="[Table1].[Average Rating].[All]" dimensionUniqueName="[Table1]" displayFolder="" count="0" memberValueDatatype="5" unbalanced="0"/>
    <cacheHierarchy uniqueName="[Table1].[Promotion Eligible]" caption="Promotion Eligible" attribute="1" defaultMemberUniqueName="[Table1].[Promotion Eligible].[All]" allUniqueName="[Table1].[Promotion Eligible].[All]" dimensionUniqueName="[Table1]" displayFolder="" count="2" memberValueDatatype="130" unbalanced="0"/>
    <cacheHierarchy uniqueName="[Table1].[Year]" caption="Year" attribute="1" defaultMemberUniqueName="[Table1].[Year].[All]" allUniqueName="[Table1].[Year].[All]" dimensionUniqueName="[Table1]" displayFolder="" count="2" memberValueDatatype="20" unbalanced="0">
      <fieldsUsage count="2">
        <fieldUsage x="-1"/>
        <fieldUsage x="3"/>
      </fieldsUsage>
    </cacheHierarchy>
    <cacheHierarchy uniqueName="[Table1].[Quarter]" caption="Quarter" attribute="1" defaultMemberUniqueName="[Table1].[Quarter].[All]" allUniqueName="[Table1].[Quart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1"/>
        </ext>
      </extLst>
    </cacheHierarchy>
    <cacheHierarchy uniqueName="[Measures].[Sum of Year]" caption="Sum of Year" measure="1" displayFolder="" measureGroup="Table1" count="0" hidden="1">
      <extLst>
        <ext xmlns:x15="http://schemas.microsoft.com/office/spreadsheetml/2010/11/main" uri="{B97F6D7D-B522-45F9-BDA1-12C45D357490}">
          <x15:cacheHierarchy aggregatedColumn="17"/>
        </ext>
      </extLst>
    </cacheHierarchy>
    <cacheHierarchy uniqueName="[Measures].[Count of Hire Date]" caption="Count of Hire Date" measure="1" displayFolder="" measureGroup="Table1" count="0" hidden="1">
      <extLst>
        <ext xmlns:x15="http://schemas.microsoft.com/office/spreadsheetml/2010/11/main" uri="{B97F6D7D-B522-45F9-BDA1-12C45D357490}">
          <x15:cacheHierarchy aggregatedColumn="2"/>
        </ext>
      </extLst>
    </cacheHierarchy>
    <cacheHierarchy uniqueName="[Measures].[Count of Hire Type]" caption="Count of Hire Type" measure="1" displayFolder="" measureGroup="Table1" count="0" hidden="1">
      <extLst>
        <ext xmlns:x15="http://schemas.microsoft.com/office/spreadsheetml/2010/11/main" uri="{B97F6D7D-B522-45F9-BDA1-12C45D357490}">
          <x15:cacheHierarchy aggregatedColumn="4"/>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3"/>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Table1" count="0" oneField="1" hidden="1">
      <fieldsUsage count="1">
        <fieldUsage x="0"/>
      </fieldsUsage>
      <extLst>
        <ext xmlns:x15="http://schemas.microsoft.com/office/spreadsheetml/2010/11/main" uri="{B97F6D7D-B522-45F9-BDA1-12C45D357490}">
          <x15:cacheHierarchy aggregatedColumn="8"/>
        </ext>
      </extLst>
    </cacheHierarchy>
    <cacheHierarchy uniqueName="[Measures].[Sum of Bonus]" caption="Sum of Bonus" measure="1" displayFolder="" measureGroup="Table1"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Overtime]" caption="Sum of Overtime" measure="1" displayFolder="" measureGroup="Table1"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Sick Leaves]" caption="Sum of Sick Leaves" measure="1" displayFolder="" measureGroup="Table1" count="0" hidden="1">
      <extLst>
        <ext xmlns:x15="http://schemas.microsoft.com/office/spreadsheetml/2010/11/main" uri="{B97F6D7D-B522-45F9-BDA1-12C45D357490}">
          <x15:cacheHierarchy aggregatedColumn="11"/>
        </ext>
      </extLst>
    </cacheHierarchy>
    <cacheHierarchy uniqueName="[Measures].[Sum of Average Rating]" caption="Sum of Average Rating"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yal P" refreshedDate="45652.230676041669" backgroundQuery="1" createdVersion="8" refreshedVersion="8" minRefreshableVersion="3" recordCount="0" supportSubquery="1" supportAdvancedDrill="1" xr:uid="{CFE5CB0B-9719-4054-9F25-620D91A21830}">
  <cacheSource type="external" connectionId="1"/>
  <cacheFields count="5">
    <cacheField name="[Measures].[Sum of Salary]" caption="Sum of Salary" numFmtId="0" hierarchy="27" level="32767"/>
    <cacheField name="[Measures].[Sum of Bonus]" caption="Sum of Bonus" numFmtId="0" hierarchy="28" level="32767"/>
    <cacheField name="[Measures].[Sum of Overtime]" caption="Sum of Overtime" numFmtId="0" hierarchy="29" level="32767"/>
    <cacheField name="[Table1].[Department].[Department]" caption="Department" numFmtId="0" hierarchy="5" level="1">
      <sharedItems count="5">
        <s v="Finance"/>
        <s v="HR"/>
        <s v="IT"/>
        <s v="Marketing"/>
        <s v="Sales"/>
      </sharedItems>
    </cacheField>
    <cacheField name="[Table1].[Year].[Year]" caption="Year" numFmtId="0" hierarchy="17" level="1">
      <sharedItems containsSemiMixedTypes="0" containsNonDate="0" containsString="0"/>
    </cacheField>
  </cacheFields>
  <cacheHierarchies count="32">
    <cacheHierarchy uniqueName="[Table1].[Full Name]" caption="Full Name" attribute="1" defaultMemberUniqueName="[Table1].[Full Name].[All]" allUniqueName="[Table1].[Full Nam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Hire Date]" caption="Hire Date" attribute="1" time="1" defaultMemberUniqueName="[Table1].[Hire Date].[All]" allUniqueName="[Table1].[Hire Date].[All]" dimensionUniqueName="[Table1]" displayFolder="" count="0" memberValueDatatype="7" unbalanced="0"/>
    <cacheHierarchy uniqueName="[Table1].[Status]" caption="Status" attribute="1" defaultMemberUniqueName="[Table1].[Status].[All]" allUniqueName="[Table1].[Status].[All]" dimensionUniqueName="[Table1]" displayFolder="" count="2" memberValueDatatype="130" unbalanced="0"/>
    <cacheHierarchy uniqueName="[Table1].[Hire Type]" caption="Hire Type" attribute="1" defaultMemberUniqueName="[Table1].[Hire Type].[All]" allUniqueName="[Table1].[Hire Type].[All]" dimensionUniqueName="[Table1]" displayFolder="" count="2"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3"/>
      </fieldsUsage>
    </cacheHierarchy>
    <cacheHierarchy uniqueName="[Table1].[Category]" caption="Category" attribute="1" defaultMemberUniqueName="[Table1].[Category].[All]" allUniqueName="[Table1].[Category].[All]" dimensionUniqueName="[Table1]" displayFolder="" count="0" memberValueDatatype="130" unbalanced="0"/>
    <cacheHierarchy uniqueName="[Table1].[Qualification]" caption="Qualification" attribute="1" defaultMemberUniqueName="[Table1].[Qualification].[All]" allUniqueName="[Table1].[Qualification].[All]" dimensionUniqueName="[Table1]" displayFolder="" count="2" memberValueDatatype="130" unbalanced="0"/>
    <cacheHierarchy uniqueName="[Table1].[Salary]" caption="Salary" attribute="1" defaultMemberUniqueName="[Table1].[Salary].[All]" allUniqueName="[Table1].[Salary].[All]" dimensionUniqueName="[Table1]" displayFolder="" count="0" memberValueDatatype="20" unbalanced="0"/>
    <cacheHierarchy uniqueName="[Table1].[Bonus]" caption="Bonus" attribute="1" defaultMemberUniqueName="[Table1].[Bonus].[All]" allUniqueName="[Table1].[Bonus].[All]" dimensionUniqueName="[Table1]" displayFolder="" count="0" memberValueDatatype="20" unbalanced="0"/>
    <cacheHierarchy uniqueName="[Table1].[Overtime]" caption="Overtime" attribute="1" defaultMemberUniqueName="[Table1].[Overtime].[All]" allUniqueName="[Table1].[Overtime].[All]" dimensionUniqueName="[Table1]" displayFolder="" count="0" memberValueDatatype="20" unbalanced="0"/>
    <cacheHierarchy uniqueName="[Table1].[Sick Leaves]" caption="Sick Leaves" attribute="1" defaultMemberUniqueName="[Table1].[Sick Leaves].[All]" allUniqueName="[Table1].[Sick Leaves].[All]" dimensionUniqueName="[Table1]" displayFolder="" count="0" memberValueDatatype="20" unbalanced="0"/>
    <cacheHierarchy uniqueName="[Table1].[Rating Performance]" caption="Rating Performance" attribute="1" defaultMemberUniqueName="[Table1].[Rating Performance].[All]" allUniqueName="[Table1].[Rating Performance].[All]" dimensionUniqueName="[Table1]" displayFolder="" count="0" memberValueDatatype="20" unbalanced="0"/>
    <cacheHierarchy uniqueName="[Table1].[Rating-Behaviour]" caption="Rating-Behaviour" attribute="1" defaultMemberUniqueName="[Table1].[Rating-Behaviour].[All]" allUniqueName="[Table1].[Rating-Behaviour].[All]" dimensionUniqueName="[Table1]" displayFolder="" count="0" memberValueDatatype="20" unbalanced="0"/>
    <cacheHierarchy uniqueName="[Table1].[Rating-Collegues]" caption="Rating-Collegues" attribute="1" defaultMemberUniqueName="[Table1].[Rating-Collegues].[All]" allUniqueName="[Table1].[Rating-Collegues].[All]" dimensionUniqueName="[Table1]" displayFolder="" count="0" memberValueDatatype="20" unbalanced="0"/>
    <cacheHierarchy uniqueName="[Table1].[Average Rating]" caption="Average Rating" attribute="1" defaultMemberUniqueName="[Table1].[Average Rating].[All]" allUniqueName="[Table1].[Average Rating].[All]" dimensionUniqueName="[Table1]" displayFolder="" count="0" memberValueDatatype="5" unbalanced="0"/>
    <cacheHierarchy uniqueName="[Table1].[Promotion Eligible]" caption="Promotion Eligible" attribute="1" defaultMemberUniqueName="[Table1].[Promotion Eligible].[All]" allUniqueName="[Table1].[Promotion Eligible].[All]" dimensionUniqueName="[Table1]" displayFolder="" count="2" memberValueDatatype="130" unbalanced="0"/>
    <cacheHierarchy uniqueName="[Table1].[Year]" caption="Year" attribute="1" defaultMemberUniqueName="[Table1].[Year].[All]" allUniqueName="[Table1].[Year].[All]" dimensionUniqueName="[Table1]" displayFolder="" count="2" memberValueDatatype="20" unbalanced="0">
      <fieldsUsage count="2">
        <fieldUsage x="-1"/>
        <fieldUsage x="4"/>
      </fieldsUsage>
    </cacheHierarchy>
    <cacheHierarchy uniqueName="[Table1].[Quarter]" caption="Quarter" attribute="1" defaultMemberUniqueName="[Table1].[Quarter].[All]" allUniqueName="[Table1].[Quart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1"/>
        </ext>
      </extLst>
    </cacheHierarchy>
    <cacheHierarchy uniqueName="[Measures].[Sum of Year]" caption="Sum of Year" measure="1" displayFolder="" measureGroup="Table1" count="0" hidden="1">
      <extLst>
        <ext xmlns:x15="http://schemas.microsoft.com/office/spreadsheetml/2010/11/main" uri="{B97F6D7D-B522-45F9-BDA1-12C45D357490}">
          <x15:cacheHierarchy aggregatedColumn="17"/>
        </ext>
      </extLst>
    </cacheHierarchy>
    <cacheHierarchy uniqueName="[Measures].[Count of Hire Date]" caption="Count of Hire Date" measure="1" displayFolder="" measureGroup="Table1" count="0" hidden="1">
      <extLst>
        <ext xmlns:x15="http://schemas.microsoft.com/office/spreadsheetml/2010/11/main" uri="{B97F6D7D-B522-45F9-BDA1-12C45D357490}">
          <x15:cacheHierarchy aggregatedColumn="2"/>
        </ext>
      </extLst>
    </cacheHierarchy>
    <cacheHierarchy uniqueName="[Measures].[Count of Hire Type]" caption="Count of Hire Type" measure="1" displayFolder="" measureGroup="Table1" count="0" hidden="1">
      <extLst>
        <ext xmlns:x15="http://schemas.microsoft.com/office/spreadsheetml/2010/11/main" uri="{B97F6D7D-B522-45F9-BDA1-12C45D357490}">
          <x15:cacheHierarchy aggregatedColumn="4"/>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3"/>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Table1" count="0" oneField="1" hidden="1">
      <fieldsUsage count="1">
        <fieldUsage x="0"/>
      </fieldsUsage>
      <extLst>
        <ext xmlns:x15="http://schemas.microsoft.com/office/spreadsheetml/2010/11/main" uri="{B97F6D7D-B522-45F9-BDA1-12C45D357490}">
          <x15:cacheHierarchy aggregatedColumn="8"/>
        </ext>
      </extLst>
    </cacheHierarchy>
    <cacheHierarchy uniqueName="[Measures].[Sum of Bonus]" caption="Sum of Bonus" measure="1" displayFolder="" measureGroup="Table1"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Overtime]" caption="Sum of Overtime" measure="1" displayFolder="" measureGroup="Table1"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Sick Leaves]" caption="Sum of Sick Leaves" measure="1" displayFolder="" measureGroup="Table1" count="0" hidden="1">
      <extLst>
        <ext xmlns:x15="http://schemas.microsoft.com/office/spreadsheetml/2010/11/main" uri="{B97F6D7D-B522-45F9-BDA1-12C45D357490}">
          <x15:cacheHierarchy aggregatedColumn="11"/>
        </ext>
      </extLst>
    </cacheHierarchy>
    <cacheHierarchy uniqueName="[Measures].[Sum of Average Rating]" caption="Sum of Average Rating"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yal P" refreshedDate="45652.230677199077" backgroundQuery="1" createdVersion="8" refreshedVersion="8" minRefreshableVersion="3" recordCount="0" supportSubquery="1" supportAdvancedDrill="1" xr:uid="{40FA989E-04F1-4396-9FC2-E558F3358F02}">
  <cacheSource type="external" connectionId="1"/>
  <cacheFields count="3">
    <cacheField name="[Table1].[Department].[Department]" caption="Department" numFmtId="0" hierarchy="5" level="1">
      <sharedItems count="5">
        <s v="Finance"/>
        <s v="HR"/>
        <s v="IT"/>
        <s v="Marketing"/>
        <s v="Sales"/>
      </sharedItems>
    </cacheField>
    <cacheField name="[Measures].[Sum of Sick Leaves]" caption="Sum of Sick Leaves" numFmtId="0" hierarchy="30" level="32767"/>
    <cacheField name="[Table1].[Year].[Year]" caption="Year" numFmtId="0" hierarchy="17" level="1">
      <sharedItems containsSemiMixedTypes="0" containsNonDate="0" containsString="0"/>
    </cacheField>
  </cacheFields>
  <cacheHierarchies count="32">
    <cacheHierarchy uniqueName="[Table1].[Full Name]" caption="Full Name" attribute="1" defaultMemberUniqueName="[Table1].[Full Name].[All]" allUniqueName="[Table1].[Full Nam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Hire Date]" caption="Hire Date" attribute="1" time="1" defaultMemberUniqueName="[Table1].[Hire Date].[All]" allUniqueName="[Table1].[Hire Date].[All]" dimensionUniqueName="[Table1]" displayFolder="" count="0" memberValueDatatype="7" unbalanced="0"/>
    <cacheHierarchy uniqueName="[Table1].[Status]" caption="Status" attribute="1" defaultMemberUniqueName="[Table1].[Status].[All]" allUniqueName="[Table1].[Status].[All]" dimensionUniqueName="[Table1]" displayFolder="" count="2" memberValueDatatype="130" unbalanced="0"/>
    <cacheHierarchy uniqueName="[Table1].[Hire Type]" caption="Hire Type" attribute="1" defaultMemberUniqueName="[Table1].[Hire Type].[All]" allUniqueName="[Table1].[Hire Type].[All]" dimensionUniqueName="[Table1]" displayFolder="" count="2"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0"/>
      </fieldsUsage>
    </cacheHierarchy>
    <cacheHierarchy uniqueName="[Table1].[Category]" caption="Category" attribute="1" defaultMemberUniqueName="[Table1].[Category].[All]" allUniqueName="[Table1].[Category].[All]" dimensionUniqueName="[Table1]" displayFolder="" count="0" memberValueDatatype="130" unbalanced="0"/>
    <cacheHierarchy uniqueName="[Table1].[Qualification]" caption="Qualification" attribute="1" defaultMemberUniqueName="[Table1].[Qualification].[All]" allUniqueName="[Table1].[Qualification].[All]" dimensionUniqueName="[Table1]" displayFolder="" count="2" memberValueDatatype="130" unbalanced="0"/>
    <cacheHierarchy uniqueName="[Table1].[Salary]" caption="Salary" attribute="1" defaultMemberUniqueName="[Table1].[Salary].[All]" allUniqueName="[Table1].[Salary].[All]" dimensionUniqueName="[Table1]" displayFolder="" count="0" memberValueDatatype="20" unbalanced="0"/>
    <cacheHierarchy uniqueName="[Table1].[Bonus]" caption="Bonus" attribute="1" defaultMemberUniqueName="[Table1].[Bonus].[All]" allUniqueName="[Table1].[Bonus].[All]" dimensionUniqueName="[Table1]" displayFolder="" count="0" memberValueDatatype="20" unbalanced="0"/>
    <cacheHierarchy uniqueName="[Table1].[Overtime]" caption="Overtime" attribute="1" defaultMemberUniqueName="[Table1].[Overtime].[All]" allUniqueName="[Table1].[Overtime].[All]" dimensionUniqueName="[Table1]" displayFolder="" count="0" memberValueDatatype="20" unbalanced="0"/>
    <cacheHierarchy uniqueName="[Table1].[Sick Leaves]" caption="Sick Leaves" attribute="1" defaultMemberUniqueName="[Table1].[Sick Leaves].[All]" allUniqueName="[Table1].[Sick Leaves].[All]" dimensionUniqueName="[Table1]" displayFolder="" count="0" memberValueDatatype="20" unbalanced="0"/>
    <cacheHierarchy uniqueName="[Table1].[Rating Performance]" caption="Rating Performance" attribute="1" defaultMemberUniqueName="[Table1].[Rating Performance].[All]" allUniqueName="[Table1].[Rating Performance].[All]" dimensionUniqueName="[Table1]" displayFolder="" count="0" memberValueDatatype="20" unbalanced="0"/>
    <cacheHierarchy uniqueName="[Table1].[Rating-Behaviour]" caption="Rating-Behaviour" attribute="1" defaultMemberUniqueName="[Table1].[Rating-Behaviour].[All]" allUniqueName="[Table1].[Rating-Behaviour].[All]" dimensionUniqueName="[Table1]" displayFolder="" count="0" memberValueDatatype="20" unbalanced="0"/>
    <cacheHierarchy uniqueName="[Table1].[Rating-Collegues]" caption="Rating-Collegues" attribute="1" defaultMemberUniqueName="[Table1].[Rating-Collegues].[All]" allUniqueName="[Table1].[Rating-Collegues].[All]" dimensionUniqueName="[Table1]" displayFolder="" count="0" memberValueDatatype="20" unbalanced="0"/>
    <cacheHierarchy uniqueName="[Table1].[Average Rating]" caption="Average Rating" attribute="1" defaultMemberUniqueName="[Table1].[Average Rating].[All]" allUniqueName="[Table1].[Average Rating].[All]" dimensionUniqueName="[Table1]" displayFolder="" count="0" memberValueDatatype="5" unbalanced="0"/>
    <cacheHierarchy uniqueName="[Table1].[Promotion Eligible]" caption="Promotion Eligible" attribute="1" defaultMemberUniqueName="[Table1].[Promotion Eligible].[All]" allUniqueName="[Table1].[Promotion Eligible].[All]" dimensionUniqueName="[Table1]" displayFolder="" count="2" memberValueDatatype="130" unbalanced="0"/>
    <cacheHierarchy uniqueName="[Table1].[Year]" caption="Year" attribute="1" defaultMemberUniqueName="[Table1].[Year].[All]" allUniqueName="[Table1].[Year].[All]" dimensionUniqueName="[Table1]" displayFolder="" count="2" memberValueDatatype="20" unbalanced="0">
      <fieldsUsage count="2">
        <fieldUsage x="-1"/>
        <fieldUsage x="2"/>
      </fieldsUsage>
    </cacheHierarchy>
    <cacheHierarchy uniqueName="[Table1].[Quarter]" caption="Quarter" attribute="1" defaultMemberUniqueName="[Table1].[Quarter].[All]" allUniqueName="[Table1].[Quart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1"/>
        </ext>
      </extLst>
    </cacheHierarchy>
    <cacheHierarchy uniqueName="[Measures].[Sum of Year]" caption="Sum of Year" measure="1" displayFolder="" measureGroup="Table1" count="0" hidden="1">
      <extLst>
        <ext xmlns:x15="http://schemas.microsoft.com/office/spreadsheetml/2010/11/main" uri="{B97F6D7D-B522-45F9-BDA1-12C45D357490}">
          <x15:cacheHierarchy aggregatedColumn="17"/>
        </ext>
      </extLst>
    </cacheHierarchy>
    <cacheHierarchy uniqueName="[Measures].[Count of Hire Date]" caption="Count of Hire Date" measure="1" displayFolder="" measureGroup="Table1" count="0" hidden="1">
      <extLst>
        <ext xmlns:x15="http://schemas.microsoft.com/office/spreadsheetml/2010/11/main" uri="{B97F6D7D-B522-45F9-BDA1-12C45D357490}">
          <x15:cacheHierarchy aggregatedColumn="2"/>
        </ext>
      </extLst>
    </cacheHierarchy>
    <cacheHierarchy uniqueName="[Measures].[Count of Hire Type]" caption="Count of Hire Type" measure="1" displayFolder="" measureGroup="Table1" count="0" hidden="1">
      <extLst>
        <ext xmlns:x15="http://schemas.microsoft.com/office/spreadsheetml/2010/11/main" uri="{B97F6D7D-B522-45F9-BDA1-12C45D357490}">
          <x15:cacheHierarchy aggregatedColumn="4"/>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3"/>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Table1" count="0" hidden="1">
      <extLst>
        <ext xmlns:x15="http://schemas.microsoft.com/office/spreadsheetml/2010/11/main" uri="{B97F6D7D-B522-45F9-BDA1-12C45D357490}">
          <x15:cacheHierarchy aggregatedColumn="9"/>
        </ext>
      </extLst>
    </cacheHierarchy>
    <cacheHierarchy uniqueName="[Measures].[Sum of Overtime]" caption="Sum of Overtime" measure="1" displayFolder="" measureGroup="Table1" count="0" hidden="1">
      <extLst>
        <ext xmlns:x15="http://schemas.microsoft.com/office/spreadsheetml/2010/11/main" uri="{B97F6D7D-B522-45F9-BDA1-12C45D357490}">
          <x15:cacheHierarchy aggregatedColumn="10"/>
        </ext>
      </extLst>
    </cacheHierarchy>
    <cacheHierarchy uniqueName="[Measures].[Sum of Sick Leaves]" caption="Sum of Sick Leaves" measure="1" displayFolder="" measureGroup="Table1"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Average Rating]" caption="Sum of Average Rating"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yal P" refreshedDate="45652.230677893516" backgroundQuery="1" createdVersion="8" refreshedVersion="8" minRefreshableVersion="3" recordCount="0" supportSubquery="1" supportAdvancedDrill="1" xr:uid="{B1B2C6E7-A5D1-462E-8081-6A2EB2D848CA}">
  <cacheSource type="external" connectionId="1"/>
  <cacheFields count="3">
    <cacheField name="[Table1].[Department].[Department]" caption="Department" numFmtId="0" hierarchy="5" level="1">
      <sharedItems count="5">
        <s v="Finance"/>
        <s v="HR"/>
        <s v="IT"/>
        <s v="Marketing"/>
        <s v="Sales"/>
      </sharedItems>
    </cacheField>
    <cacheField name="[Measures].[Sum of Average Rating]" caption="Sum of Average Rating" numFmtId="0" hierarchy="31" level="32767"/>
    <cacheField name="[Table1].[Year].[Year]" caption="Year" numFmtId="0" hierarchy="17" level="1">
      <sharedItems containsSemiMixedTypes="0" containsNonDate="0" containsString="0"/>
    </cacheField>
  </cacheFields>
  <cacheHierarchies count="32">
    <cacheHierarchy uniqueName="[Table1].[Full Name]" caption="Full Name" attribute="1" defaultMemberUniqueName="[Table1].[Full Name].[All]" allUniqueName="[Table1].[Full Nam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Hire Date]" caption="Hire Date" attribute="1" time="1" defaultMemberUniqueName="[Table1].[Hire Date].[All]" allUniqueName="[Table1].[Hire Date].[All]" dimensionUniqueName="[Table1]" displayFolder="" count="0" memberValueDatatype="7" unbalanced="0"/>
    <cacheHierarchy uniqueName="[Table1].[Status]" caption="Status" attribute="1" defaultMemberUniqueName="[Table1].[Status].[All]" allUniqueName="[Table1].[Status].[All]" dimensionUniqueName="[Table1]" displayFolder="" count="2" memberValueDatatype="130" unbalanced="0"/>
    <cacheHierarchy uniqueName="[Table1].[Hire Type]" caption="Hire Type" attribute="1" defaultMemberUniqueName="[Table1].[Hire Type].[All]" allUniqueName="[Table1].[Hire Type].[All]" dimensionUniqueName="[Table1]" displayFolder="" count="2"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0"/>
      </fieldsUsage>
    </cacheHierarchy>
    <cacheHierarchy uniqueName="[Table1].[Category]" caption="Category" attribute="1" defaultMemberUniqueName="[Table1].[Category].[All]" allUniqueName="[Table1].[Category].[All]" dimensionUniqueName="[Table1]" displayFolder="" count="0" memberValueDatatype="130" unbalanced="0"/>
    <cacheHierarchy uniqueName="[Table1].[Qualification]" caption="Qualification" attribute="1" defaultMemberUniqueName="[Table1].[Qualification].[All]" allUniqueName="[Table1].[Qualification].[All]" dimensionUniqueName="[Table1]" displayFolder="" count="2" memberValueDatatype="130" unbalanced="0"/>
    <cacheHierarchy uniqueName="[Table1].[Salary]" caption="Salary" attribute="1" defaultMemberUniqueName="[Table1].[Salary].[All]" allUniqueName="[Table1].[Salary].[All]" dimensionUniqueName="[Table1]" displayFolder="" count="0" memberValueDatatype="20" unbalanced="0"/>
    <cacheHierarchy uniqueName="[Table1].[Bonus]" caption="Bonus" attribute="1" defaultMemberUniqueName="[Table1].[Bonus].[All]" allUniqueName="[Table1].[Bonus].[All]" dimensionUniqueName="[Table1]" displayFolder="" count="0" memberValueDatatype="20" unbalanced="0"/>
    <cacheHierarchy uniqueName="[Table1].[Overtime]" caption="Overtime" attribute="1" defaultMemberUniqueName="[Table1].[Overtime].[All]" allUniqueName="[Table1].[Overtime].[All]" dimensionUniqueName="[Table1]" displayFolder="" count="0" memberValueDatatype="20" unbalanced="0"/>
    <cacheHierarchy uniqueName="[Table1].[Sick Leaves]" caption="Sick Leaves" attribute="1" defaultMemberUniqueName="[Table1].[Sick Leaves].[All]" allUniqueName="[Table1].[Sick Leaves].[All]" dimensionUniqueName="[Table1]" displayFolder="" count="0" memberValueDatatype="20" unbalanced="0"/>
    <cacheHierarchy uniqueName="[Table1].[Rating Performance]" caption="Rating Performance" attribute="1" defaultMemberUniqueName="[Table1].[Rating Performance].[All]" allUniqueName="[Table1].[Rating Performance].[All]" dimensionUniqueName="[Table1]" displayFolder="" count="0" memberValueDatatype="20" unbalanced="0"/>
    <cacheHierarchy uniqueName="[Table1].[Rating-Behaviour]" caption="Rating-Behaviour" attribute="1" defaultMemberUniqueName="[Table1].[Rating-Behaviour].[All]" allUniqueName="[Table1].[Rating-Behaviour].[All]" dimensionUniqueName="[Table1]" displayFolder="" count="0" memberValueDatatype="20" unbalanced="0"/>
    <cacheHierarchy uniqueName="[Table1].[Rating-Collegues]" caption="Rating-Collegues" attribute="1" defaultMemberUniqueName="[Table1].[Rating-Collegues].[All]" allUniqueName="[Table1].[Rating-Collegues].[All]" dimensionUniqueName="[Table1]" displayFolder="" count="0" memberValueDatatype="20" unbalanced="0"/>
    <cacheHierarchy uniqueName="[Table1].[Average Rating]" caption="Average Rating" attribute="1" defaultMemberUniqueName="[Table1].[Average Rating].[All]" allUniqueName="[Table1].[Average Rating].[All]" dimensionUniqueName="[Table1]" displayFolder="" count="0" memberValueDatatype="5" unbalanced="0"/>
    <cacheHierarchy uniqueName="[Table1].[Promotion Eligible]" caption="Promotion Eligible" attribute="1" defaultMemberUniqueName="[Table1].[Promotion Eligible].[All]" allUniqueName="[Table1].[Promotion Eligible].[All]" dimensionUniqueName="[Table1]" displayFolder="" count="2" memberValueDatatype="130" unbalanced="0"/>
    <cacheHierarchy uniqueName="[Table1].[Year]" caption="Year" attribute="1" defaultMemberUniqueName="[Table1].[Year].[All]" allUniqueName="[Table1].[Year].[All]" dimensionUniqueName="[Table1]" displayFolder="" count="2" memberValueDatatype="20" unbalanced="0">
      <fieldsUsage count="2">
        <fieldUsage x="-1"/>
        <fieldUsage x="2"/>
      </fieldsUsage>
    </cacheHierarchy>
    <cacheHierarchy uniqueName="[Table1].[Quarter]" caption="Quarter" attribute="1" defaultMemberUniqueName="[Table1].[Quarter].[All]" allUniqueName="[Table1].[Quart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1"/>
        </ext>
      </extLst>
    </cacheHierarchy>
    <cacheHierarchy uniqueName="[Measures].[Sum of Year]" caption="Sum of Year" measure="1" displayFolder="" measureGroup="Table1" count="0" hidden="1">
      <extLst>
        <ext xmlns:x15="http://schemas.microsoft.com/office/spreadsheetml/2010/11/main" uri="{B97F6D7D-B522-45F9-BDA1-12C45D357490}">
          <x15:cacheHierarchy aggregatedColumn="17"/>
        </ext>
      </extLst>
    </cacheHierarchy>
    <cacheHierarchy uniqueName="[Measures].[Count of Hire Date]" caption="Count of Hire Date" measure="1" displayFolder="" measureGroup="Table1" count="0" hidden="1">
      <extLst>
        <ext xmlns:x15="http://schemas.microsoft.com/office/spreadsheetml/2010/11/main" uri="{B97F6D7D-B522-45F9-BDA1-12C45D357490}">
          <x15:cacheHierarchy aggregatedColumn="2"/>
        </ext>
      </extLst>
    </cacheHierarchy>
    <cacheHierarchy uniqueName="[Measures].[Count of Hire Type]" caption="Count of Hire Type" measure="1" displayFolder="" measureGroup="Table1" count="0" hidden="1">
      <extLst>
        <ext xmlns:x15="http://schemas.microsoft.com/office/spreadsheetml/2010/11/main" uri="{B97F6D7D-B522-45F9-BDA1-12C45D357490}">
          <x15:cacheHierarchy aggregatedColumn="4"/>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3"/>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Table1" count="0" hidden="1">
      <extLst>
        <ext xmlns:x15="http://schemas.microsoft.com/office/spreadsheetml/2010/11/main" uri="{B97F6D7D-B522-45F9-BDA1-12C45D357490}">
          <x15:cacheHierarchy aggregatedColumn="9"/>
        </ext>
      </extLst>
    </cacheHierarchy>
    <cacheHierarchy uniqueName="[Measures].[Sum of Overtime]" caption="Sum of Overtime" measure="1" displayFolder="" measureGroup="Table1" count="0" hidden="1">
      <extLst>
        <ext xmlns:x15="http://schemas.microsoft.com/office/spreadsheetml/2010/11/main" uri="{B97F6D7D-B522-45F9-BDA1-12C45D357490}">
          <x15:cacheHierarchy aggregatedColumn="10"/>
        </ext>
      </extLst>
    </cacheHierarchy>
    <cacheHierarchy uniqueName="[Measures].[Sum of Sick Leaves]" caption="Sum of Sick Leaves" measure="1" displayFolder="" measureGroup="Table1" count="0" hidden="1">
      <extLst>
        <ext xmlns:x15="http://schemas.microsoft.com/office/spreadsheetml/2010/11/main" uri="{B97F6D7D-B522-45F9-BDA1-12C45D357490}">
          <x15:cacheHierarchy aggregatedColumn="11"/>
        </ext>
      </extLst>
    </cacheHierarchy>
    <cacheHierarchy uniqueName="[Measures].[Sum of Average Rating]" caption="Sum of Average Rating" measure="1" displayFolder="" measureGroup="Table1" count="0" oneField="1" hidden="1">
      <fieldsUsage count="1">
        <fieldUsage x="1"/>
      </fieldsUsage>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yal P" refreshedDate="45652.220378703707" backgroundQuery="1" createdVersion="3" refreshedVersion="8" minRefreshableVersion="3" recordCount="0" supportSubquery="1" supportAdvancedDrill="1" xr:uid="{18593AEF-0003-4CC5-AD90-217049A88B38}">
  <cacheSource type="external" connectionId="1">
    <extLst>
      <ext xmlns:x14="http://schemas.microsoft.com/office/spreadsheetml/2009/9/main" uri="{F057638F-6D5F-4e77-A914-E7F072B9BCA8}">
        <x14:sourceConnection name="ThisWorkbookDataModel"/>
      </ext>
    </extLst>
  </cacheSource>
  <cacheFields count="0"/>
  <cacheHierarchies count="32">
    <cacheHierarchy uniqueName="[Table1].[Full Name]" caption="Full Name" attribute="1" defaultMemberUniqueName="[Table1].[Full Name].[All]" allUniqueName="[Table1].[Full Nam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Hire Date]" caption="Hire Date" attribute="1" time="1" defaultMemberUniqueName="[Table1].[Hire Date].[All]" allUniqueName="[Table1].[Hire Date].[All]" dimensionUniqueName="[Table1]" displayFolder="" count="0" memberValueDatatype="7" unbalanced="0"/>
    <cacheHierarchy uniqueName="[Table1].[Status]" caption="Status" attribute="1" defaultMemberUniqueName="[Table1].[Status].[All]" allUniqueName="[Table1].[Status].[All]" dimensionUniqueName="[Table1]" displayFolder="" count="2" memberValueDatatype="130" unbalanced="0"/>
    <cacheHierarchy uniqueName="[Table1].[Hire Type]" caption="Hire Type" attribute="1" defaultMemberUniqueName="[Table1].[Hire Type].[All]" allUniqueName="[Table1].[Hire Type].[All]" dimensionUniqueName="[Table1]" displayFolder="" count="2"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Qualification]" caption="Qualification" attribute="1" defaultMemberUniqueName="[Table1].[Qualification].[All]" allUniqueName="[Table1].[Qualification].[All]" dimensionUniqueName="[Table1]" displayFolder="" count="2" memberValueDatatype="130" unbalanced="0"/>
    <cacheHierarchy uniqueName="[Table1].[Salary]" caption="Salary" attribute="1" defaultMemberUniqueName="[Table1].[Salary].[All]" allUniqueName="[Table1].[Salary].[All]" dimensionUniqueName="[Table1]" displayFolder="" count="0" memberValueDatatype="20" unbalanced="0"/>
    <cacheHierarchy uniqueName="[Table1].[Bonus]" caption="Bonus" attribute="1" defaultMemberUniqueName="[Table1].[Bonus].[All]" allUniqueName="[Table1].[Bonus].[All]" dimensionUniqueName="[Table1]" displayFolder="" count="0" memberValueDatatype="20" unbalanced="0"/>
    <cacheHierarchy uniqueName="[Table1].[Overtime]" caption="Overtime" attribute="1" defaultMemberUniqueName="[Table1].[Overtime].[All]" allUniqueName="[Table1].[Overtime].[All]" dimensionUniqueName="[Table1]" displayFolder="" count="0" memberValueDatatype="20" unbalanced="0"/>
    <cacheHierarchy uniqueName="[Table1].[Sick Leaves]" caption="Sick Leaves" attribute="1" defaultMemberUniqueName="[Table1].[Sick Leaves].[All]" allUniqueName="[Table1].[Sick Leaves].[All]" dimensionUniqueName="[Table1]" displayFolder="" count="0" memberValueDatatype="20" unbalanced="0"/>
    <cacheHierarchy uniqueName="[Table1].[Rating Performance]" caption="Rating Performance" attribute="1" defaultMemberUniqueName="[Table1].[Rating Performance].[All]" allUniqueName="[Table1].[Rating Performance].[All]" dimensionUniqueName="[Table1]" displayFolder="" count="0" memberValueDatatype="20" unbalanced="0"/>
    <cacheHierarchy uniqueName="[Table1].[Rating-Behaviour]" caption="Rating-Behaviour" attribute="1" defaultMemberUniqueName="[Table1].[Rating-Behaviour].[All]" allUniqueName="[Table1].[Rating-Behaviour].[All]" dimensionUniqueName="[Table1]" displayFolder="" count="0" memberValueDatatype="20" unbalanced="0"/>
    <cacheHierarchy uniqueName="[Table1].[Rating-Collegues]" caption="Rating-Collegues" attribute="1" defaultMemberUniqueName="[Table1].[Rating-Collegues].[All]" allUniqueName="[Table1].[Rating-Collegues].[All]" dimensionUniqueName="[Table1]" displayFolder="" count="0" memberValueDatatype="20" unbalanced="0"/>
    <cacheHierarchy uniqueName="[Table1].[Average Rating]" caption="Average Rating" attribute="1" defaultMemberUniqueName="[Table1].[Average Rating].[All]" allUniqueName="[Table1].[Average Rating].[All]" dimensionUniqueName="[Table1]" displayFolder="" count="0" memberValueDatatype="5" unbalanced="0"/>
    <cacheHierarchy uniqueName="[Table1].[Promotion Eligible]" caption="Promotion Eligible" attribute="1" defaultMemberUniqueName="[Table1].[Promotion Eligible].[All]" allUniqueName="[Table1].[Promotion Eligible].[All]" dimensionUniqueName="[Table1]" displayFolder="" count="2" memberValueDatatype="130" unbalanced="0"/>
    <cacheHierarchy uniqueName="[Table1].[Year]" caption="Year" attribute="1" defaultMemberUniqueName="[Table1].[Year].[All]" allUniqueName="[Table1].[Year].[All]" dimensionUniqueName="[Table1]" displayFolder="" count="2" memberValueDatatype="20" unbalanced="0"/>
    <cacheHierarchy uniqueName="[Table1].[Quarter]" caption="Quarter" attribute="1" defaultMemberUniqueName="[Table1].[Quarter].[All]" allUniqueName="[Table1].[Quart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1"/>
        </ext>
      </extLst>
    </cacheHierarchy>
    <cacheHierarchy uniqueName="[Measures].[Sum of Year]" caption="Sum of Year" measure="1" displayFolder="" measureGroup="Table1" count="0" hidden="1">
      <extLst>
        <ext xmlns:x15="http://schemas.microsoft.com/office/spreadsheetml/2010/11/main" uri="{B97F6D7D-B522-45F9-BDA1-12C45D357490}">
          <x15:cacheHierarchy aggregatedColumn="17"/>
        </ext>
      </extLst>
    </cacheHierarchy>
    <cacheHierarchy uniqueName="[Measures].[Count of Hire Date]" caption="Count of Hire Date" measure="1" displayFolder="" measureGroup="Table1" count="0" hidden="1">
      <extLst>
        <ext xmlns:x15="http://schemas.microsoft.com/office/spreadsheetml/2010/11/main" uri="{B97F6D7D-B522-45F9-BDA1-12C45D357490}">
          <x15:cacheHierarchy aggregatedColumn="2"/>
        </ext>
      </extLst>
    </cacheHierarchy>
    <cacheHierarchy uniqueName="[Measures].[Count of Hire Type]" caption="Count of Hire Type" measure="1" displayFolder="" measureGroup="Table1" count="0" hidden="1">
      <extLst>
        <ext xmlns:x15="http://schemas.microsoft.com/office/spreadsheetml/2010/11/main" uri="{B97F6D7D-B522-45F9-BDA1-12C45D357490}">
          <x15:cacheHierarchy aggregatedColumn="4"/>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3"/>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Table1" count="0" hidden="1">
      <extLst>
        <ext xmlns:x15="http://schemas.microsoft.com/office/spreadsheetml/2010/11/main" uri="{B97F6D7D-B522-45F9-BDA1-12C45D357490}">
          <x15:cacheHierarchy aggregatedColumn="9"/>
        </ext>
      </extLst>
    </cacheHierarchy>
    <cacheHierarchy uniqueName="[Measures].[Sum of Overtime]" caption="Sum of Overtime" measure="1" displayFolder="" measureGroup="Table1" count="0" hidden="1">
      <extLst>
        <ext xmlns:x15="http://schemas.microsoft.com/office/spreadsheetml/2010/11/main" uri="{B97F6D7D-B522-45F9-BDA1-12C45D357490}">
          <x15:cacheHierarchy aggregatedColumn="10"/>
        </ext>
      </extLst>
    </cacheHierarchy>
    <cacheHierarchy uniqueName="[Measures].[Sum of Sick Leaves]" caption="Sum of Sick Leaves" measure="1" displayFolder="" measureGroup="Table1" count="0" hidden="1">
      <extLst>
        <ext xmlns:x15="http://schemas.microsoft.com/office/spreadsheetml/2010/11/main" uri="{B97F6D7D-B522-45F9-BDA1-12C45D357490}">
          <x15:cacheHierarchy aggregatedColumn="11"/>
        </ext>
      </extLst>
    </cacheHierarchy>
    <cacheHierarchy uniqueName="[Measures].[Sum of Average Rating]" caption="Sum of Average Rating" measure="1" displayFolder="" measureGroup="Table1" count="0" hidden="1">
      <extLst>
        <ext xmlns:x15="http://schemas.microsoft.com/office/spreadsheetml/2010/11/main" uri="{B97F6D7D-B522-45F9-BDA1-12C45D357490}">
          <x15:cacheHierarchy aggregatedColumn="15"/>
        </ext>
      </extLst>
    </cacheHierarchy>
  </cacheHierarchies>
  <kpis count="0"/>
  <extLst>
    <ext xmlns:x14="http://schemas.microsoft.com/office/spreadsheetml/2009/9/main" uri="{725AE2AE-9491-48be-B2B4-4EB974FC3084}">
      <x14:pivotCacheDefinition slicerData="1" pivotCacheId="29932700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E6A2DC-5F68-42BE-80A1-5908CD633763}" name="PivotTable29" cacheId="8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0" rowHeaderCaption="Department">
  <location ref="M15:N21"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Sum of Average Rating" fld="1" baseField="0" baseItem="0" numFmtId="1"/>
  </dataFields>
  <formats count="9">
    <format dxfId="1349">
      <pivotArea type="all" dataOnly="0" outline="0" fieldPosition="0"/>
    </format>
    <format dxfId="1350">
      <pivotArea outline="0" collapsedLevelsAreSubtotals="1" fieldPosition="0"/>
    </format>
    <format dxfId="1351">
      <pivotArea dataOnly="0" labelOnly="1" grandRow="1" outline="0" fieldPosition="0"/>
    </format>
    <format dxfId="1352">
      <pivotArea dataOnly="0" labelOnly="1" outline="0" axis="axisValues" fieldPosition="0"/>
    </format>
    <format dxfId="1353">
      <pivotArea type="all" dataOnly="0" outline="0" fieldPosition="0"/>
    </format>
    <format dxfId="1354">
      <pivotArea outline="0" collapsedLevelsAreSubtotals="1" fieldPosition="0"/>
    </format>
    <format dxfId="1355">
      <pivotArea dataOnly="0" labelOnly="1" grandRow="1" outline="0" fieldPosition="0"/>
    </format>
    <format dxfId="1356">
      <pivotArea dataOnly="0" labelOnly="1" outline="0" axis="axisValues" fieldPosition="0"/>
    </format>
    <format dxfId="1348">
      <pivotArea outline="0" collapsedLevelsAreSubtotals="1" fieldPosition="0"/>
    </format>
  </formats>
  <pivotHierarchies count="32">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D91857-3398-4346-81E4-C7D9BB3E4E10}" name="PivotTable24" cacheId="85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0" rowHeaderCaption="Category">
  <location ref="G17:H23"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Sum of Sick Leaves" fld="1" baseField="0" baseItem="0"/>
  </dataFields>
  <formats count="8">
    <format dxfId="1357">
      <pivotArea type="all" dataOnly="0" outline="0" fieldPosition="0"/>
    </format>
    <format dxfId="1358">
      <pivotArea outline="0" collapsedLevelsAreSubtotals="1" fieldPosition="0"/>
    </format>
    <format dxfId="1359">
      <pivotArea dataOnly="0" labelOnly="1" grandRow="1" outline="0" fieldPosition="0"/>
    </format>
    <format dxfId="1360">
      <pivotArea dataOnly="0" labelOnly="1" outline="0" axis="axisValues" fieldPosition="0"/>
    </format>
    <format dxfId="1361">
      <pivotArea type="all" dataOnly="0" outline="0" fieldPosition="0"/>
    </format>
    <format dxfId="1362">
      <pivotArea outline="0" collapsedLevelsAreSubtotals="1" fieldPosition="0"/>
    </format>
    <format dxfId="1363">
      <pivotArea dataOnly="0" labelOnly="1" grandRow="1" outline="0" fieldPosition="0"/>
    </format>
    <format dxfId="1364">
      <pivotArea dataOnly="0" labelOnly="1" outline="0" axis="axisValues" fieldPosition="0"/>
    </format>
  </formats>
  <pivotHierarchies count="32">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A3BC8D-EBB6-40CF-ADF9-B219E3E353E8}" name="PivotTable21" cacheId="84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2" rowHeaderCaption="Department">
  <location ref="D27:G33" firstHeaderRow="0" firstDataRow="1" firstDataCol="1"/>
  <pivotFields count="5">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3"/>
  </rowFields>
  <rowItems count="6">
    <i>
      <x/>
    </i>
    <i>
      <x v="1"/>
    </i>
    <i>
      <x v="2"/>
    </i>
    <i>
      <x v="3"/>
    </i>
    <i>
      <x v="4"/>
    </i>
    <i t="grand">
      <x/>
    </i>
  </rowItems>
  <colFields count="1">
    <field x="-2"/>
  </colFields>
  <colItems count="3">
    <i>
      <x/>
    </i>
    <i i="1">
      <x v="1"/>
    </i>
    <i i="2">
      <x v="2"/>
    </i>
  </colItems>
  <dataFields count="3">
    <dataField name="Sum of Salary" fld="0" baseField="0" baseItem="0"/>
    <dataField name="Sum of Bonus" fld="1" baseField="0" baseItem="0"/>
    <dataField name="Sum of Overtime" fld="2" baseField="0" baseItem="0"/>
  </dataFields>
  <formats count="10">
    <format dxfId="1367">
      <pivotArea type="all" dataOnly="0" outline="0" fieldPosition="0"/>
    </format>
    <format dxfId="1368">
      <pivotArea outline="0" collapsedLevelsAreSubtotals="1" fieldPosition="0"/>
    </format>
    <format dxfId="1369">
      <pivotArea dataOnly="0" labelOnly="1" grandRow="1" outline="0" fieldPosition="0"/>
    </format>
    <format dxfId="1370">
      <pivotArea dataOnly="0" labelOnly="1" outline="0" axis="axisValues" fieldPosition="0"/>
    </format>
    <format dxfId="1371">
      <pivotArea type="all" dataOnly="0" outline="0" fieldPosition="0"/>
    </format>
    <format dxfId="1372">
      <pivotArea outline="0" collapsedLevelsAreSubtotals="1" fieldPosition="0"/>
    </format>
    <format dxfId="1373">
      <pivotArea dataOnly="0" labelOnly="1" grandRow="1" outline="0" fieldPosition="0"/>
    </format>
    <format dxfId="1374">
      <pivotArea dataOnly="0" labelOnly="1" outline="0" axis="axisValues" fieldPosition="0"/>
    </format>
    <format dxfId="1366">
      <pivotArea collapsedLevelsAreSubtotals="1" fieldPosition="0">
        <references count="2">
          <reference field="4294967294" count="1" selected="0">
            <x v="0"/>
          </reference>
          <reference field="3" count="1">
            <x v="0"/>
          </reference>
        </references>
      </pivotArea>
    </format>
    <format dxfId="1365">
      <pivotArea outline="0" collapsedLevelsAreSubtotals="1" fieldPosition="0"/>
    </format>
  </formats>
  <chartFormats count="17">
    <chartFormat chart="28"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1"/>
          </reference>
        </references>
      </pivotArea>
    </chartFormat>
    <chartFormat chart="28" format="2" series="1">
      <pivotArea type="data" outline="0" fieldPosition="0">
        <references count="1">
          <reference field="4294967294" count="1" selected="0">
            <x v="2"/>
          </reference>
        </references>
      </pivotArea>
    </chartFormat>
    <chartFormat chart="29"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1"/>
          </reference>
        </references>
      </pivotArea>
    </chartFormat>
    <chartFormat chart="29" format="2" series="1">
      <pivotArea type="data" outline="0" fieldPosition="0">
        <references count="1">
          <reference field="4294967294" count="1" selected="0">
            <x v="2"/>
          </reference>
        </references>
      </pivotArea>
    </chartFormat>
    <chartFormat chart="36" format="0" series="1">
      <pivotArea type="data" outline="0" fieldPosition="0">
        <references count="1">
          <reference field="4294967294" count="1" selected="0">
            <x v="0"/>
          </reference>
        </references>
      </pivotArea>
    </chartFormat>
    <chartFormat chart="36" format="1" series="1">
      <pivotArea type="data" outline="0" fieldPosition="0">
        <references count="1">
          <reference field="4294967294" count="1" selected="0">
            <x v="1"/>
          </reference>
        </references>
      </pivotArea>
    </chartFormat>
    <chartFormat chart="36" format="2" series="1">
      <pivotArea type="data" outline="0" fieldPosition="0">
        <references count="1">
          <reference field="4294967294" count="1" selected="0">
            <x v="2"/>
          </reference>
        </references>
      </pivotArea>
    </chartFormat>
    <chartFormat chart="36" format="3">
      <pivotArea type="data" outline="0" fieldPosition="0">
        <references count="1">
          <reference field="4294967294" count="1" selected="0">
            <x v="1"/>
          </reference>
        </references>
      </pivotArea>
    </chartFormat>
    <chartFormat chart="36" format="4">
      <pivotArea type="data" outline="0" fieldPosition="0">
        <references count="1">
          <reference field="4294967294" count="1" selected="0">
            <x v="0"/>
          </reference>
        </references>
      </pivotArea>
    </chartFormat>
    <chartFormat chart="40" format="10" series="1">
      <pivotArea type="data" outline="0" fieldPosition="0">
        <references count="1">
          <reference field="4294967294" count="1" selected="0">
            <x v="0"/>
          </reference>
        </references>
      </pivotArea>
    </chartFormat>
    <chartFormat chart="40" format="11">
      <pivotArea type="data" outline="0" fieldPosition="0">
        <references count="1">
          <reference field="4294967294" count="1" selected="0">
            <x v="0"/>
          </reference>
        </references>
      </pivotArea>
    </chartFormat>
    <chartFormat chart="40" format="12" series="1">
      <pivotArea type="data" outline="0" fieldPosition="0">
        <references count="1">
          <reference field="4294967294" count="1" selected="0">
            <x v="1"/>
          </reference>
        </references>
      </pivotArea>
    </chartFormat>
    <chartFormat chart="40" format="13">
      <pivotArea type="data" outline="0" fieldPosition="0">
        <references count="1">
          <reference field="4294967294" count="1" selected="0">
            <x v="1"/>
          </reference>
        </references>
      </pivotArea>
    </chartFormat>
    <chartFormat chart="40" format="14" series="1">
      <pivotArea type="data" outline="0" fieldPosition="0">
        <references count="1">
          <reference field="4294967294" count="1" selected="0">
            <x v="2"/>
          </reference>
        </references>
      </pivotArea>
    </chartFormat>
    <chartFormat chart="40" format="15">
      <pivotArea type="data" outline="0" fieldPosition="0">
        <references count="1">
          <reference field="4294967294" count="1" selected="0">
            <x v="2"/>
          </reference>
        </references>
      </pivotArea>
    </chartFormat>
  </chartFormats>
  <pivotHierarchies count="32">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D8FC5F-C1D1-4FB1-9942-351BFCC67E67}" name="PivotTable20" cacheId="84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2" rowHeaderCaption="Category">
  <location ref="D24:F25" firstHeaderRow="0" firstDataRow="1" firstDataCol="0"/>
  <pivotFields count="4">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3">
    <i>
      <x/>
    </i>
    <i i="1">
      <x v="1"/>
    </i>
    <i i="2">
      <x v="2"/>
    </i>
  </colItems>
  <dataFields count="3">
    <dataField name="Sum of Salary" fld="0" baseField="0" baseItem="0"/>
    <dataField name="Sum of Bonus" fld="1" baseField="0" baseItem="0"/>
    <dataField name="Sum of Overtime" fld="2" baseField="0" baseItem="0"/>
  </dataFields>
  <formats count="8">
    <format dxfId="1375">
      <pivotArea type="all" dataOnly="0" outline="0" fieldPosition="0"/>
    </format>
    <format dxfId="1376">
      <pivotArea outline="0" collapsedLevelsAreSubtotals="1" fieldPosition="0"/>
    </format>
    <format dxfId="1377">
      <pivotArea dataOnly="0" labelOnly="1" grandRow="1" outline="0" fieldPosition="0"/>
    </format>
    <format dxfId="1378">
      <pivotArea dataOnly="0" labelOnly="1" outline="0" axis="axisValues" fieldPosition="0"/>
    </format>
    <format dxfId="1379">
      <pivotArea type="all" dataOnly="0" outline="0" fieldPosition="0"/>
    </format>
    <format dxfId="1380">
      <pivotArea outline="0" collapsedLevelsAreSubtotals="1" fieldPosition="0"/>
    </format>
    <format dxfId="1381">
      <pivotArea dataOnly="0" labelOnly="1" grandRow="1" outline="0" fieldPosition="0"/>
    </format>
    <format dxfId="1382">
      <pivotArea dataOnly="0" labelOnly="1" outline="0" axis="axisValues" fieldPosition="0"/>
    </format>
  </formats>
  <chartFormats count="6">
    <chartFormat chart="40" format="10" series="1">
      <pivotArea type="data" outline="0" fieldPosition="0">
        <references count="1">
          <reference field="4294967294" count="1" selected="0">
            <x v="0"/>
          </reference>
        </references>
      </pivotArea>
    </chartFormat>
    <chartFormat chart="40" format="11">
      <pivotArea type="data" outline="0" fieldPosition="0">
        <references count="1">
          <reference field="4294967294" count="1" selected="0">
            <x v="0"/>
          </reference>
        </references>
      </pivotArea>
    </chartFormat>
    <chartFormat chart="40" format="12" series="1">
      <pivotArea type="data" outline="0" fieldPosition="0">
        <references count="1">
          <reference field="4294967294" count="1" selected="0">
            <x v="1"/>
          </reference>
        </references>
      </pivotArea>
    </chartFormat>
    <chartFormat chart="40" format="13">
      <pivotArea type="data" outline="0" fieldPosition="0">
        <references count="1">
          <reference field="4294967294" count="1" selected="0">
            <x v="1"/>
          </reference>
        </references>
      </pivotArea>
    </chartFormat>
    <chartFormat chart="40" format="14" series="1">
      <pivotArea type="data" outline="0" fieldPosition="0">
        <references count="1">
          <reference field="4294967294" count="1" selected="0">
            <x v="2"/>
          </reference>
        </references>
      </pivotArea>
    </chartFormat>
    <chartFormat chart="40" format="15">
      <pivotArea type="data" outline="0" fieldPosition="0">
        <references count="1">
          <reference field="4294967294" count="1" selected="0">
            <x v="2"/>
          </reference>
        </references>
      </pivotArea>
    </chartFormat>
  </chartFormats>
  <pivotHierarchies count="32">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BBC36B-D594-4369-8E2B-5511407507A5}" name="PivotTable19" cacheId="84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0" rowHeaderCaption="Category">
  <location ref="D17:E22"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Count of Category" fld="1" subtotal="count" baseField="0" baseItem="0"/>
  </dataFields>
  <formats count="8">
    <format dxfId="1383">
      <pivotArea type="all" dataOnly="0" outline="0" fieldPosition="0"/>
    </format>
    <format dxfId="1384">
      <pivotArea outline="0" collapsedLevelsAreSubtotals="1" fieldPosition="0"/>
    </format>
    <format dxfId="1385">
      <pivotArea dataOnly="0" labelOnly="1" grandRow="1" outline="0" fieldPosition="0"/>
    </format>
    <format dxfId="1386">
      <pivotArea dataOnly="0" labelOnly="1" outline="0" axis="axisValues" fieldPosition="0"/>
    </format>
    <format dxfId="1387">
      <pivotArea type="all" dataOnly="0" outline="0" fieldPosition="0"/>
    </format>
    <format dxfId="1388">
      <pivotArea outline="0" collapsedLevelsAreSubtotals="1" fieldPosition="0"/>
    </format>
    <format dxfId="1389">
      <pivotArea dataOnly="0" labelOnly="1" grandRow="1" outline="0" fieldPosition="0"/>
    </format>
    <format dxfId="1390">
      <pivotArea dataOnly="0" labelOnly="1" outline="0" axis="axisValues" fieldPosition="0"/>
    </format>
  </formats>
  <chartFormats count="1">
    <chartFormat chart="26" format="2" series="1">
      <pivotArea type="data" outline="0" fieldPosition="0">
        <references count="1">
          <reference field="4294967294" count="1" selected="0">
            <x v="0"/>
          </reference>
        </references>
      </pivotArea>
    </chartFormat>
  </chartFormats>
  <pivotHierarchies count="32">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68E0AF4-432B-43C2-B94E-080CB31590DE}" name="PivotTable18" cacheId="82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4" rowHeaderCaption="Hire Type">
  <location ref="G11:H15"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of Status" fld="1" subtotal="count" baseField="0" baseItem="0"/>
  </dataFields>
  <formats count="8">
    <format dxfId="1391">
      <pivotArea type="all" dataOnly="0" outline="0" fieldPosition="0"/>
    </format>
    <format dxfId="1392">
      <pivotArea outline="0" collapsedLevelsAreSubtotals="1" fieldPosition="0"/>
    </format>
    <format dxfId="1393">
      <pivotArea dataOnly="0" labelOnly="1" grandRow="1" outline="0" fieldPosition="0"/>
    </format>
    <format dxfId="1394">
      <pivotArea dataOnly="0" labelOnly="1" outline="0" axis="axisValues" fieldPosition="0"/>
    </format>
    <format dxfId="1395">
      <pivotArea type="all" dataOnly="0" outline="0" fieldPosition="0"/>
    </format>
    <format dxfId="1396">
      <pivotArea outline="0" collapsedLevelsAreSubtotals="1" fieldPosition="0"/>
    </format>
    <format dxfId="1397">
      <pivotArea dataOnly="0" labelOnly="1" grandRow="1" outline="0" fieldPosition="0"/>
    </format>
    <format dxfId="1398">
      <pivotArea dataOnly="0" labelOnly="1" outline="0" axis="axisValues" fieldPosition="0"/>
    </format>
  </formats>
  <chartFormats count="1">
    <chartFormat chart="20" format="2" series="1">
      <pivotArea type="data" outline="0" fieldPosition="0">
        <references count="1">
          <reference field="4294967294" count="1" selected="0">
            <x v="0"/>
          </reference>
        </references>
      </pivotArea>
    </chartFormat>
  </chartFormats>
  <pivotHierarchies count="32">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D8E8B2-941D-4706-8E05-106108B8973C}" name="PivotTable17" cacheId="84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rowHeaderCaption="Hire Type">
  <location ref="D11:E15"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of Hire Type" fld="1" subtotal="count" baseField="0" baseItem="0"/>
  </dataFields>
  <formats count="8">
    <format dxfId="1399">
      <pivotArea type="all" dataOnly="0" outline="0" fieldPosition="0"/>
    </format>
    <format dxfId="1400">
      <pivotArea outline="0" collapsedLevelsAreSubtotals="1" fieldPosition="0"/>
    </format>
    <format dxfId="1401">
      <pivotArea dataOnly="0" labelOnly="1" grandRow="1" outline="0" fieldPosition="0"/>
    </format>
    <format dxfId="1402">
      <pivotArea dataOnly="0" labelOnly="1" outline="0" axis="axisValues" fieldPosition="0"/>
    </format>
    <format dxfId="1403">
      <pivotArea type="all" dataOnly="0" outline="0" fieldPosition="0"/>
    </format>
    <format dxfId="1404">
      <pivotArea outline="0" collapsedLevelsAreSubtotals="1" fieldPosition="0"/>
    </format>
    <format dxfId="1405">
      <pivotArea dataOnly="0" labelOnly="1" grandRow="1" outline="0" fieldPosition="0"/>
    </format>
    <format dxfId="1406">
      <pivotArea dataOnly="0" labelOnly="1" outline="0" axis="axisValues" fieldPosition="0"/>
    </format>
  </formats>
  <chartFormats count="1">
    <chartFormat chart="13" format="2" series="1">
      <pivotArea type="data" outline="0" fieldPosition="0">
        <references count="1">
          <reference field="4294967294" count="1" selected="0">
            <x v="0"/>
          </reference>
        </references>
      </pivotArea>
    </chartFormat>
  </chartFormats>
  <pivotHierarchies count="32">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0F16B2-EEDF-4972-9F93-9890CAE40362}" name="PivotTable" cacheId="83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rowHeaderCaption="Department">
  <location ref="D3:E9"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name="Count of Gender" fld="0" subtotal="count" baseField="0" baseItem="0"/>
  </dataFields>
  <formats count="8">
    <format dxfId="1414">
      <pivotArea type="all" dataOnly="0" outline="0" fieldPosition="0"/>
    </format>
    <format dxfId="1413">
      <pivotArea outline="0" collapsedLevelsAreSubtotals="1" fieldPosition="0"/>
    </format>
    <format dxfId="1412">
      <pivotArea dataOnly="0" labelOnly="1" grandRow="1" outline="0" fieldPosition="0"/>
    </format>
    <format dxfId="1411">
      <pivotArea dataOnly="0" labelOnly="1" outline="0" axis="axisValues" fieldPosition="0"/>
    </format>
    <format dxfId="1410">
      <pivotArea type="all" dataOnly="0" outline="0" fieldPosition="0"/>
    </format>
    <format dxfId="1409">
      <pivotArea outline="0" collapsedLevelsAreSubtotals="1" fieldPosition="0"/>
    </format>
    <format dxfId="1408">
      <pivotArea dataOnly="0" labelOnly="1" grandRow="1" outline="0" fieldPosition="0"/>
    </format>
    <format dxfId="1407">
      <pivotArea dataOnly="0" labelOnly="1" outline="0" axis="axisValues" fieldPosition="0"/>
    </format>
  </formats>
  <pivotHierarchies count="32">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3C9096-82B3-4859-965B-914904465A7A}" name="PivotTable11" cacheId="8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B38" firstHeaderRow="1" firstDataRow="1" firstDataCol="1"/>
  <pivotFields count="2">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Hire Date" fld="1" subtotal="count" baseField="0" baseItem="0"/>
  </dataFields>
  <pivotHierarchies count="32">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72D9853-FF89-48C6-9EC2-9067CAD3766F}" name="PivotTable10" cacheId="83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rowHeaderCaption="Gender">
  <location ref="A3:B7" firstHeaderRow="1" firstDataRow="1" firstDataCol="1"/>
  <pivotFields count="3">
    <pivotField dataField="1" subtotalTop="0" showAll="0" defaultSubtotal="0"/>
    <pivotField axis="axisRow" allDrilled="1" showAll="0" dataSourceSort="1" defaultAttributeDrillState="1">
      <items count="4">
        <item x="0"/>
        <item x="1"/>
        <item x="2"/>
        <item t="default"/>
      </items>
    </pivotField>
    <pivotField allDrilled="1" subtotalTop="0" showAll="0" dataSourceSort="1" defaultSubtotal="0" defaultAttributeDrillState="1"/>
  </pivotFields>
  <rowFields count="1">
    <field x="1"/>
  </rowFields>
  <rowItems count="4">
    <i>
      <x/>
    </i>
    <i>
      <x v="1"/>
    </i>
    <i>
      <x v="2"/>
    </i>
    <i t="grand">
      <x/>
    </i>
  </rowItems>
  <colItems count="1">
    <i/>
  </colItems>
  <dataFields count="1">
    <dataField name="Count of Gender" fld="0" subtotal="count" baseField="0" baseItem="0"/>
  </dataFields>
  <chartFormats count="4">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1" count="1" selected="0">
            <x v="0"/>
          </reference>
        </references>
      </pivotArea>
    </chartFormat>
    <chartFormat chart="8" format="7">
      <pivotArea type="data" outline="0" fieldPosition="0">
        <references count="2">
          <reference field="4294967294" count="1" selected="0">
            <x v="0"/>
          </reference>
          <reference field="1" count="1" selected="0">
            <x v="1"/>
          </reference>
        </references>
      </pivotArea>
    </chartFormat>
    <chartFormat chart="8" format="8">
      <pivotArea type="data" outline="0" fieldPosition="0">
        <references count="2">
          <reference field="4294967294" count="1" selected="0">
            <x v="0"/>
          </reference>
          <reference field="1" count="1" selected="0">
            <x v="2"/>
          </reference>
        </references>
      </pivotArea>
    </chartFormat>
  </chartFormats>
  <pivotHierarchies count="32">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60B504A-A02C-4876-89F2-6391B3C238D3}" sourceName="[Table1].[Gender]">
  <pivotTables>
    <pivotTable tabId="6" name="PivotTable18"/>
    <pivotTable tabId="6" name="PivotTable"/>
    <pivotTable tabId="6" name="PivotTable10"/>
    <pivotTable tabId="6" name="PivotTable11"/>
    <pivotTable tabId="6" name="PivotTable17"/>
    <pivotTable tabId="6" name="PivotTable19"/>
    <pivotTable tabId="6" name="PivotTable20"/>
    <pivotTable tabId="6" name="PivotTable21"/>
    <pivotTable tabId="6" name="PivotTable24"/>
    <pivotTable tabId="6" name="PivotTable29"/>
  </pivotTables>
  <data>
    <olap pivotCacheId="299327000">
      <levels count="2">
        <level uniqueName="[Table1].[Gender].[(All)]" sourceCaption="(All)" count="0"/>
        <level uniqueName="[Table1].[Gender].[Gender]" sourceCaption="Gender" count="3">
          <ranges>
            <range startItem="0">
              <i n="[Table1].[Gender].&amp;[Female]" c="Female"/>
              <i n="[Table1].[Gender].&amp;[Male]" c="Male"/>
              <i n="[Table1].[Gender].&amp;[Other]" c="Other"/>
            </range>
          </ranges>
        </level>
      </levels>
      <selections count="1">
        <selection n="[Table1].[Gende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64796FC4-73BA-44B9-81A3-935F66096EC8}" sourceName="[Table1].[Status]">
  <pivotTables>
    <pivotTable tabId="6" name="PivotTable18"/>
    <pivotTable tabId="6" name="PivotTable"/>
    <pivotTable tabId="6" name="PivotTable10"/>
    <pivotTable tabId="6" name="PivotTable11"/>
    <pivotTable tabId="6" name="PivotTable17"/>
    <pivotTable tabId="6" name="PivotTable19"/>
    <pivotTable tabId="6" name="PivotTable20"/>
    <pivotTable tabId="6" name="PivotTable21"/>
    <pivotTable tabId="6" name="PivotTable24"/>
    <pivotTable tabId="6" name="PivotTable29"/>
  </pivotTables>
  <data>
    <olap pivotCacheId="299327000">
      <levels count="2">
        <level uniqueName="[Table1].[Status].[(All)]" sourceCaption="(All)" count="0"/>
        <level uniqueName="[Table1].[Status].[Status]" sourceCaption="Status" count="3">
          <ranges>
            <range startItem="0">
              <i n="[Table1].[Status].&amp;[Active]" c="Active"/>
              <i n="[Table1].[Status].&amp;[On Leave]" c="On Leave"/>
              <i n="[Table1].[Status].&amp;[Resigned]" c="Resigned"/>
            </range>
          </ranges>
        </level>
      </levels>
      <selections count="1">
        <selection n="[Table1].[Status].[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tion_Eligible" xr10:uid="{8E748A87-A4E8-4108-B381-A09B26DA78A2}" sourceName="[Table1].[Promotion Eligible]">
  <pivotTables>
    <pivotTable tabId="6" name="PivotTable18"/>
    <pivotTable tabId="6" name="PivotTable"/>
    <pivotTable tabId="6" name="PivotTable10"/>
    <pivotTable tabId="6" name="PivotTable11"/>
    <pivotTable tabId="6" name="PivotTable17"/>
    <pivotTable tabId="6" name="PivotTable19"/>
    <pivotTable tabId="6" name="PivotTable20"/>
    <pivotTable tabId="6" name="PivotTable21"/>
    <pivotTable tabId="6" name="PivotTable24"/>
    <pivotTable tabId="6" name="PivotTable29"/>
  </pivotTables>
  <data>
    <olap pivotCacheId="299327000">
      <levels count="2">
        <level uniqueName="[Table1].[Promotion Eligible].[(All)]" sourceCaption="(All)" count="0"/>
        <level uniqueName="[Table1].[Promotion Eligible].[Promotion Eligible]" sourceCaption="Promotion Eligible" count="2">
          <ranges>
            <range startItem="0">
              <i n="[Table1].[Promotion Eligible].&amp;[No]" c="No"/>
              <i n="[Table1].[Promotion Eligible].&amp;[Yes]" c="Yes"/>
            </range>
          </ranges>
        </level>
      </levels>
      <selections count="1">
        <selection n="[Table1].[Promotion Eligibl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lification" xr10:uid="{829F95B1-19B0-4BBB-BF44-BD2573D00BCB}" sourceName="[Table1].[Qualification]">
  <pivotTables>
    <pivotTable tabId="6" name="PivotTable18"/>
    <pivotTable tabId="6" name="PivotTable"/>
    <pivotTable tabId="6" name="PivotTable10"/>
    <pivotTable tabId="6" name="PivotTable11"/>
    <pivotTable tabId="6" name="PivotTable17"/>
    <pivotTable tabId="6" name="PivotTable19"/>
    <pivotTable tabId="6" name="PivotTable20"/>
    <pivotTable tabId="6" name="PivotTable21"/>
    <pivotTable tabId="6" name="PivotTable24"/>
    <pivotTable tabId="6" name="PivotTable29"/>
  </pivotTables>
  <data>
    <olap pivotCacheId="299327000">
      <levels count="2">
        <level uniqueName="[Table1].[Qualification].[(All)]" sourceCaption="(All)" count="0"/>
        <level uniqueName="[Table1].[Qualification].[Qualification]" sourceCaption="Qualification" count="4">
          <ranges>
            <range startItem="0">
              <i n="[Table1].[Qualification].&amp;[Bachelor's]" c="Bachelor's"/>
              <i n="[Table1].[Qualification].&amp;[Diploma]" c="Diploma"/>
              <i n="[Table1].[Qualification].&amp;[High School]" c="High School"/>
              <i n="[Table1].[Qualification].&amp;[Master's]" c="Master's"/>
            </range>
          </ranges>
        </level>
      </levels>
      <selections count="1">
        <selection n="[Table1].[Qualification].[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8457426-E2A8-43EA-A36A-DF96A6467ACE}" sourceName="[Table1].[Year]">
  <pivotTables>
    <pivotTable tabId="6" name="PivotTable18"/>
    <pivotTable tabId="6" name="PivotTable"/>
    <pivotTable tabId="6" name="PivotTable10"/>
    <pivotTable tabId="6" name="PivotTable11"/>
    <pivotTable tabId="6" name="PivotTable17"/>
    <pivotTable tabId="6" name="PivotTable19"/>
    <pivotTable tabId="6" name="PivotTable20"/>
    <pivotTable tabId="6" name="PivotTable21"/>
    <pivotTable tabId="6" name="PivotTable24"/>
    <pivotTable tabId="6" name="PivotTable29"/>
  </pivotTables>
  <data>
    <olap pivotCacheId="299327000">
      <levels count="2">
        <level uniqueName="[Table1].[Year].[(All)]" sourceCaption="(All)" count="0"/>
        <level uniqueName="[Table1].[Year].[Year]" sourceCaption="Year" count="21">
          <ranges>
            <range startItem="0">
              <i n="[Table1].[Year].&amp;[2004]" c="2004"/>
              <i n="[Table1].[Year].&amp;[2005]" c="2005"/>
              <i n="[Table1].[Year].&amp;[2006]" c="2006"/>
              <i n="[Table1].[Year].&amp;[2007]" c="2007"/>
              <i n="[Table1].[Year].&amp;[2008]" c="2008"/>
              <i n="[Table1].[Year].&amp;[2009]" c="2009"/>
              <i n="[Table1].[Year].&amp;[2010]" c="2010"/>
              <i n="[Table1].[Year].&amp;[2011]" c="2011"/>
              <i n="[Table1].[Year].&amp;[2012]" c="2012"/>
              <i n="[Table1].[Year].&amp;[2013]" c="2013"/>
              <i n="[Table1].[Year].&amp;[2014]" c="2014"/>
              <i n="[Table1].[Year].&amp;[2015]" c="2015"/>
              <i n="[Table1].[Year].&amp;[2016]" c="2016"/>
              <i n="[Table1].[Year].&amp;[2017]" c="2017"/>
              <i n="[Table1].[Year].&amp;[2018]" c="2018"/>
              <i n="[Table1].[Year].&amp;[2019]" c="2019"/>
              <i n="[Table1].[Year].&amp;[2020]" c="2020"/>
              <i n="[Table1].[Year].&amp;[2021]" c="2021"/>
              <i n="[Table1].[Year].&amp;[2022]" c="2022"/>
              <i n="[Table1].[Year].&amp;[2023]" c="2023"/>
              <i n="[Table1].[Year].&amp;[2024]" c="2024"/>
            </range>
          </ranges>
        </level>
      </levels>
      <selections count="1">
        <selection n="[Table1].[Year].[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e_Type" xr10:uid="{A36025DA-7934-4DFB-B4FF-7BDAFB363252}" sourceName="[Table1].[Hire Type]">
  <pivotTables>
    <pivotTable tabId="6" name="PivotTable18"/>
    <pivotTable tabId="6" name="PivotTable"/>
    <pivotTable tabId="6" name="PivotTable10"/>
    <pivotTable tabId="6" name="PivotTable11"/>
    <pivotTable tabId="6" name="PivotTable17"/>
    <pivotTable tabId="6" name="PivotTable19"/>
    <pivotTable tabId="6" name="PivotTable20"/>
    <pivotTable tabId="6" name="PivotTable21"/>
    <pivotTable tabId="6" name="PivotTable24"/>
    <pivotTable tabId="6" name="PivotTable29"/>
  </pivotTables>
  <data>
    <olap pivotCacheId="299327000">
      <levels count="2">
        <level uniqueName="[Table1].[Hire Type].[(All)]" sourceCaption="(All)" count="0"/>
        <level uniqueName="[Table1].[Hire Type].[Hire Type]" sourceCaption="Hire Type" count="3">
          <ranges>
            <range startItem="0">
              <i n="[Table1].[Hire Type].&amp;[Contract]" c="Contract"/>
              <i n="[Table1].[Hire Type].&amp;[Full-Time]" c="Full-Time"/>
              <i n="[Table1].[Hire Type].&amp;[Part-Time]" c="Part-Time"/>
            </range>
          </ranges>
        </level>
      </levels>
      <selections count="1">
        <selection n="[Table1].[Hire Typ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F8F2F49-8210-4F9D-AB44-C14C560FA4AA}" cache="Slicer_Gender" caption="Gender" level="1" style="SlicerStyleDark4" rowHeight="241300"/>
  <slicer name="Status" xr10:uid="{9CA9BBC1-6498-4C71-94FB-AEC443188E69}" cache="Slicer_Status" caption="Status" level="1" style="SlicerStyleDark4" rowHeight="241300"/>
  <slicer name="Promotion Eligible" xr10:uid="{C257EA26-B345-459C-9160-3DB63C4C0452}" cache="Slicer_Promotion_Eligible" caption="Promotion Eligible" level="1" style="SlicerStyleDark4" rowHeight="241300"/>
  <slicer name="Qualification" xr10:uid="{DB8EA247-6C3E-46DE-8504-525A99EF9EDF}" cache="Slicer_Qualification" caption="Qualification" level="1" style="SlicerStyleDark4" rowHeight="241300"/>
  <slicer name="Year" xr10:uid="{0F013C1E-C317-4A9E-B7FD-1EA73A4B9338}" cache="Slicer_Year" caption="Year" startItem="12" level="1" style="SlicerStyleDark4" rowHeight="241300"/>
  <slicer name="Hire Type" xr10:uid="{A61BBDAB-C20F-4478-95CC-A06435860C2B}" cache="Slicer_Hire_Type" caption="Hire Type" level="1"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5098AB-35FE-4C08-A9B5-07014CE97B13}" name="Table1" displayName="Table1" ref="A1:S401" totalsRowShown="0" headerRowDxfId="1435" dataDxfId="1417" headerRowBorderDxfId="1436" tableBorderDxfId="1437">
  <autoFilter ref="A1:S401" xr:uid="{4D5098AB-35FE-4C08-A9B5-07014CE97B13}"/>
  <tableColumns count="19">
    <tableColumn id="1" xr3:uid="{7E769337-EF7D-49B7-8D8A-955F18571A79}" name="Full Name" dataDxfId="1434"/>
    <tableColumn id="2" xr3:uid="{112D5BD5-1989-4FA4-8E91-48AB8A5ABDF7}" name="Gender" dataDxfId="1433"/>
    <tableColumn id="3" xr3:uid="{FACC97DB-E360-48AD-9EF0-C7F1582E38D8}" name="Hire Date" dataDxfId="1432"/>
    <tableColumn id="4" xr3:uid="{888E51F2-7118-4F4E-8C97-8717E76A171B}" name="Status" dataDxfId="1431"/>
    <tableColumn id="5" xr3:uid="{CE3E4384-9AB8-4299-B660-78DF54773E93}" name="Hire Type" dataDxfId="1430"/>
    <tableColumn id="6" xr3:uid="{AF61CDAE-DC2E-43E0-B947-E1094DA18096}" name="Department" dataDxfId="1429"/>
    <tableColumn id="7" xr3:uid="{AA113E52-4514-4D90-A5A8-90BB7DF80F67}" name="Category" dataDxfId="1428"/>
    <tableColumn id="8" xr3:uid="{AE5C4648-A385-4DE1-AAE4-BAAE36A5DEE5}" name="Qualification" dataDxfId="1427"/>
    <tableColumn id="9" xr3:uid="{251E46EE-A3E3-4104-AEDB-984DB422C59C}" name="Salary" dataDxfId="1426"/>
    <tableColumn id="10" xr3:uid="{D055AF47-53D9-4D57-9135-6EB2A585D91B}" name="Bonus" dataDxfId="1425"/>
    <tableColumn id="11" xr3:uid="{958B61B2-E246-49D1-98E5-E3E3A897119C}" name="Overtime" dataDxfId="1424"/>
    <tableColumn id="12" xr3:uid="{393ADB6F-662E-49A6-A0C3-691B495A6EAF}" name="Sick Leaves" dataDxfId="1423"/>
    <tableColumn id="13" xr3:uid="{D7BE7B42-B2BE-4647-B031-C1EB779CB660}" name="Rating Performance" dataDxfId="1422"/>
    <tableColumn id="14" xr3:uid="{F2A6E481-E962-44A6-AAE9-A01B4B8AC77D}" name="Rating-Behaviour" dataDxfId="1421"/>
    <tableColumn id="15" xr3:uid="{33833A8E-AFE4-4842-B184-539F01003AF4}" name="Rating-Collegues" dataDxfId="1420"/>
    <tableColumn id="16" xr3:uid="{FDBBF91F-1FD3-4E21-B08B-E87FD80AA6F6}" name="Average Rating" dataDxfId="1419"/>
    <tableColumn id="17" xr3:uid="{11AA593C-17A3-487C-969B-5F4D165E8C79}" name="Promotion Eligible" dataDxfId="1418"/>
    <tableColumn id="18" xr3:uid="{A391E0AF-6AC0-4E16-9344-350C0E1F8E5D}" name="Year" dataDxfId="1416"/>
    <tableColumn id="19" xr3:uid="{E8BC11F7-CB64-4538-9845-9757B349D1C0}" name="Quarter" dataDxfId="1415"/>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01"/>
  <sheetViews>
    <sheetView topLeftCell="A2" workbookViewId="0">
      <selection activeCell="A2" sqref="A2:S401"/>
    </sheetView>
  </sheetViews>
  <sheetFormatPr defaultRowHeight="15" x14ac:dyDescent="0.25"/>
  <cols>
    <col min="1" max="1" width="12.140625" customWidth="1"/>
    <col min="2" max="2" width="9.85546875" customWidth="1"/>
    <col min="3" max="3" width="11.42578125" customWidth="1"/>
    <col min="5" max="5" width="11.5703125" customWidth="1"/>
    <col min="6" max="6" width="13.85546875" customWidth="1"/>
    <col min="7" max="7" width="11" customWidth="1"/>
    <col min="8" max="8" width="14.5703125" customWidth="1"/>
    <col min="11" max="11" width="11.5703125" customWidth="1"/>
    <col min="12" max="12" width="13" customWidth="1"/>
    <col min="13" max="13" width="20.5703125" customWidth="1"/>
    <col min="14" max="14" width="18.42578125" customWidth="1"/>
    <col min="15" max="15" width="18.140625" customWidth="1"/>
    <col min="16" max="16" width="16.42578125" customWidth="1"/>
    <col min="17" max="17" width="19.57031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440</v>
      </c>
      <c r="S1" s="1" t="s">
        <v>441</v>
      </c>
    </row>
    <row r="2" spans="1:19" x14ac:dyDescent="0.25">
      <c r="A2" s="2" t="s">
        <v>17</v>
      </c>
      <c r="B2" s="2" t="s">
        <v>413</v>
      </c>
      <c r="C2" s="3">
        <v>39960</v>
      </c>
      <c r="D2" s="2" t="s">
        <v>416</v>
      </c>
      <c r="E2" s="2" t="s">
        <v>419</v>
      </c>
      <c r="F2" s="2" t="s">
        <v>422</v>
      </c>
      <c r="G2" s="2" t="s">
        <v>427</v>
      </c>
      <c r="H2" s="2" t="s">
        <v>431</v>
      </c>
      <c r="I2" s="2">
        <v>109460</v>
      </c>
      <c r="J2" s="2">
        <v>7815</v>
      </c>
      <c r="K2" s="2">
        <v>20</v>
      </c>
      <c r="L2" s="2">
        <v>13</v>
      </c>
      <c r="M2" s="2">
        <v>1</v>
      </c>
      <c r="N2" s="2">
        <v>9</v>
      </c>
      <c r="O2" s="2">
        <v>7</v>
      </c>
      <c r="P2" s="2">
        <v>5.67</v>
      </c>
      <c r="Q2" s="2" t="s">
        <v>435</v>
      </c>
      <c r="R2" s="2">
        <v>2009</v>
      </c>
      <c r="S2" s="2">
        <v>2</v>
      </c>
    </row>
    <row r="3" spans="1:19" x14ac:dyDescent="0.25">
      <c r="A3" s="2" t="s">
        <v>18</v>
      </c>
      <c r="B3" s="2" t="s">
        <v>414</v>
      </c>
      <c r="C3" s="3">
        <v>44136</v>
      </c>
      <c r="D3" s="2" t="s">
        <v>417</v>
      </c>
      <c r="E3" s="2" t="s">
        <v>419</v>
      </c>
      <c r="F3" s="2" t="s">
        <v>423</v>
      </c>
      <c r="G3" s="2" t="s">
        <v>427</v>
      </c>
      <c r="H3" s="2" t="s">
        <v>432</v>
      </c>
      <c r="I3" s="2">
        <v>106055</v>
      </c>
      <c r="J3" s="2">
        <v>15866</v>
      </c>
      <c r="K3" s="2">
        <v>15</v>
      </c>
      <c r="L3" s="2">
        <v>1</v>
      </c>
      <c r="M3" s="2">
        <v>9</v>
      </c>
      <c r="N3" s="2">
        <v>6</v>
      </c>
      <c r="O3" s="2">
        <v>7</v>
      </c>
      <c r="P3" s="2">
        <v>7.33</v>
      </c>
      <c r="Q3" s="2" t="s">
        <v>435</v>
      </c>
      <c r="R3" s="2">
        <v>2020</v>
      </c>
      <c r="S3" s="2">
        <v>4</v>
      </c>
    </row>
    <row r="4" spans="1:19" x14ac:dyDescent="0.25">
      <c r="A4" s="2" t="s">
        <v>19</v>
      </c>
      <c r="B4" s="2" t="s">
        <v>413</v>
      </c>
      <c r="C4" s="3">
        <v>39610</v>
      </c>
      <c r="D4" s="2" t="s">
        <v>416</v>
      </c>
      <c r="E4" s="2" t="s">
        <v>420</v>
      </c>
      <c r="F4" s="2" t="s">
        <v>422</v>
      </c>
      <c r="G4" s="2" t="s">
        <v>428</v>
      </c>
      <c r="H4" s="2" t="s">
        <v>433</v>
      </c>
      <c r="I4" s="2">
        <v>49035</v>
      </c>
      <c r="J4" s="2">
        <v>19759</v>
      </c>
      <c r="K4" s="2">
        <v>28</v>
      </c>
      <c r="L4" s="2">
        <v>5</v>
      </c>
      <c r="M4" s="2">
        <v>6</v>
      </c>
      <c r="N4" s="2">
        <v>7</v>
      </c>
      <c r="O4" s="2">
        <v>10</v>
      </c>
      <c r="P4" s="2">
        <v>7.67</v>
      </c>
      <c r="Q4" s="2" t="s">
        <v>435</v>
      </c>
      <c r="R4" s="2">
        <v>2008</v>
      </c>
      <c r="S4" s="2">
        <v>2</v>
      </c>
    </row>
    <row r="5" spans="1:19" x14ac:dyDescent="0.25">
      <c r="A5" s="2" t="s">
        <v>20</v>
      </c>
      <c r="B5" s="2" t="s">
        <v>414</v>
      </c>
      <c r="C5" s="3">
        <v>41975</v>
      </c>
      <c r="D5" s="2" t="s">
        <v>416</v>
      </c>
      <c r="E5" s="2" t="s">
        <v>421</v>
      </c>
      <c r="F5" s="2" t="s">
        <v>424</v>
      </c>
      <c r="G5" s="2" t="s">
        <v>427</v>
      </c>
      <c r="H5" s="2" t="s">
        <v>431</v>
      </c>
      <c r="I5" s="2">
        <v>84086</v>
      </c>
      <c r="J5" s="2">
        <v>2565</v>
      </c>
      <c r="K5" s="2">
        <v>46</v>
      </c>
      <c r="L5" s="2">
        <v>7</v>
      </c>
      <c r="M5" s="2">
        <v>6</v>
      </c>
      <c r="N5" s="2">
        <v>1</v>
      </c>
      <c r="O5" s="2">
        <v>6</v>
      </c>
      <c r="P5" s="2">
        <v>4.33</v>
      </c>
      <c r="Q5" s="2" t="s">
        <v>435</v>
      </c>
      <c r="R5" s="2">
        <v>2014</v>
      </c>
      <c r="S5" s="2">
        <v>4</v>
      </c>
    </row>
    <row r="6" spans="1:19" x14ac:dyDescent="0.25">
      <c r="A6" s="2" t="s">
        <v>21</v>
      </c>
      <c r="B6" s="2" t="s">
        <v>415</v>
      </c>
      <c r="C6" s="3">
        <v>43847</v>
      </c>
      <c r="D6" s="2" t="s">
        <v>416</v>
      </c>
      <c r="E6" s="2" t="s">
        <v>421</v>
      </c>
      <c r="F6" s="2" t="s">
        <v>424</v>
      </c>
      <c r="G6" s="2" t="s">
        <v>428</v>
      </c>
      <c r="H6" s="2" t="s">
        <v>431</v>
      </c>
      <c r="I6" s="2">
        <v>127316</v>
      </c>
      <c r="J6" s="2">
        <v>2322</v>
      </c>
      <c r="K6" s="2">
        <v>36</v>
      </c>
      <c r="L6" s="2">
        <v>7</v>
      </c>
      <c r="M6" s="2">
        <v>5</v>
      </c>
      <c r="N6" s="2">
        <v>9</v>
      </c>
      <c r="O6" s="2">
        <v>3</v>
      </c>
      <c r="P6" s="2">
        <v>5.67</v>
      </c>
      <c r="Q6" s="2" t="s">
        <v>435</v>
      </c>
      <c r="R6" s="2">
        <v>2020</v>
      </c>
      <c r="S6" s="2">
        <v>1</v>
      </c>
    </row>
    <row r="7" spans="1:19" x14ac:dyDescent="0.25">
      <c r="A7" s="2" t="s">
        <v>22</v>
      </c>
      <c r="B7" s="2" t="s">
        <v>413</v>
      </c>
      <c r="C7" s="3">
        <v>40007</v>
      </c>
      <c r="D7" s="2" t="s">
        <v>416</v>
      </c>
      <c r="E7" s="2" t="s">
        <v>419</v>
      </c>
      <c r="F7" s="2" t="s">
        <v>424</v>
      </c>
      <c r="G7" s="2" t="s">
        <v>429</v>
      </c>
      <c r="H7" s="2" t="s">
        <v>433</v>
      </c>
      <c r="I7" s="2">
        <v>65233</v>
      </c>
      <c r="J7" s="2">
        <v>15899</v>
      </c>
      <c r="K7" s="2">
        <v>22</v>
      </c>
      <c r="L7" s="2">
        <v>8</v>
      </c>
      <c r="M7" s="2">
        <v>1</v>
      </c>
      <c r="N7" s="2">
        <v>7</v>
      </c>
      <c r="O7" s="2">
        <v>5</v>
      </c>
      <c r="P7" s="2">
        <v>4.33</v>
      </c>
      <c r="Q7" s="2" t="s">
        <v>435</v>
      </c>
      <c r="R7" s="2">
        <v>2009</v>
      </c>
      <c r="S7" s="2">
        <v>3</v>
      </c>
    </row>
    <row r="8" spans="1:19" x14ac:dyDescent="0.25">
      <c r="A8" s="2" t="s">
        <v>23</v>
      </c>
      <c r="B8" s="2" t="s">
        <v>414</v>
      </c>
      <c r="C8" s="3">
        <v>42762</v>
      </c>
      <c r="D8" s="2" t="s">
        <v>418</v>
      </c>
      <c r="E8" s="2" t="s">
        <v>420</v>
      </c>
      <c r="F8" s="2" t="s">
        <v>423</v>
      </c>
      <c r="G8" s="2" t="s">
        <v>428</v>
      </c>
      <c r="H8" s="2" t="s">
        <v>432</v>
      </c>
      <c r="I8" s="2">
        <v>60500</v>
      </c>
      <c r="J8" s="2">
        <v>10284</v>
      </c>
      <c r="K8" s="2">
        <v>35</v>
      </c>
      <c r="L8" s="2">
        <v>10</v>
      </c>
      <c r="M8" s="2">
        <v>6</v>
      </c>
      <c r="N8" s="2">
        <v>5</v>
      </c>
      <c r="O8" s="2">
        <v>4</v>
      </c>
      <c r="P8" s="2">
        <v>5</v>
      </c>
      <c r="Q8" s="2" t="s">
        <v>435</v>
      </c>
      <c r="R8" s="2">
        <v>2017</v>
      </c>
      <c r="S8" s="2">
        <v>1</v>
      </c>
    </row>
    <row r="9" spans="1:19" x14ac:dyDescent="0.25">
      <c r="A9" s="2" t="s">
        <v>24</v>
      </c>
      <c r="B9" s="2" t="s">
        <v>414</v>
      </c>
      <c r="C9" s="3">
        <v>45023</v>
      </c>
      <c r="D9" s="2" t="s">
        <v>418</v>
      </c>
      <c r="E9" s="2" t="s">
        <v>419</v>
      </c>
      <c r="F9" s="2" t="s">
        <v>424</v>
      </c>
      <c r="G9" s="2" t="s">
        <v>429</v>
      </c>
      <c r="H9" s="2" t="s">
        <v>432</v>
      </c>
      <c r="I9" s="2">
        <v>76680</v>
      </c>
      <c r="J9" s="2">
        <v>19434</v>
      </c>
      <c r="K9" s="2">
        <v>33</v>
      </c>
      <c r="L9" s="2">
        <v>3</v>
      </c>
      <c r="M9" s="2">
        <v>7</v>
      </c>
      <c r="N9" s="2">
        <v>3</v>
      </c>
      <c r="O9" s="2">
        <v>6</v>
      </c>
      <c r="P9" s="2">
        <v>5.33</v>
      </c>
      <c r="Q9" s="2" t="s">
        <v>435</v>
      </c>
      <c r="R9" s="2">
        <v>2023</v>
      </c>
      <c r="S9" s="2">
        <v>2</v>
      </c>
    </row>
    <row r="10" spans="1:19" x14ac:dyDescent="0.25">
      <c r="A10" s="2" t="s">
        <v>25</v>
      </c>
      <c r="B10" s="2" t="s">
        <v>413</v>
      </c>
      <c r="C10" s="3">
        <v>39596</v>
      </c>
      <c r="D10" s="2" t="s">
        <v>417</v>
      </c>
      <c r="E10" s="2" t="s">
        <v>419</v>
      </c>
      <c r="F10" s="2" t="s">
        <v>425</v>
      </c>
      <c r="G10" s="2" t="s">
        <v>427</v>
      </c>
      <c r="H10" s="2" t="s">
        <v>434</v>
      </c>
      <c r="I10" s="2">
        <v>120508</v>
      </c>
      <c r="J10" s="2">
        <v>19163</v>
      </c>
      <c r="K10" s="2">
        <v>8</v>
      </c>
      <c r="L10" s="2">
        <v>11</v>
      </c>
      <c r="M10" s="2">
        <v>2</v>
      </c>
      <c r="N10" s="2">
        <v>9</v>
      </c>
      <c r="O10" s="2">
        <v>4</v>
      </c>
      <c r="P10" s="2">
        <v>5</v>
      </c>
      <c r="Q10" s="2" t="s">
        <v>435</v>
      </c>
      <c r="R10" s="2">
        <v>2008</v>
      </c>
      <c r="S10" s="2">
        <v>2</v>
      </c>
    </row>
    <row r="11" spans="1:19" x14ac:dyDescent="0.25">
      <c r="A11" s="2" t="s">
        <v>26</v>
      </c>
      <c r="B11" s="2" t="s">
        <v>415</v>
      </c>
      <c r="C11" s="3">
        <v>44630</v>
      </c>
      <c r="D11" s="2" t="s">
        <v>417</v>
      </c>
      <c r="E11" s="2" t="s">
        <v>420</v>
      </c>
      <c r="F11" s="2" t="s">
        <v>422</v>
      </c>
      <c r="G11" s="2" t="s">
        <v>427</v>
      </c>
      <c r="H11" s="2" t="s">
        <v>431</v>
      </c>
      <c r="I11" s="2">
        <v>60724</v>
      </c>
      <c r="J11" s="2">
        <v>19330</v>
      </c>
      <c r="K11" s="2">
        <v>9</v>
      </c>
      <c r="L11" s="2">
        <v>5</v>
      </c>
      <c r="M11" s="2">
        <v>8</v>
      </c>
      <c r="N11" s="2">
        <v>7</v>
      </c>
      <c r="O11" s="2">
        <v>5</v>
      </c>
      <c r="P11" s="2">
        <v>6.67</v>
      </c>
      <c r="Q11" s="2" t="s">
        <v>435</v>
      </c>
      <c r="R11" s="2">
        <v>2022</v>
      </c>
      <c r="S11" s="2">
        <v>1</v>
      </c>
    </row>
    <row r="12" spans="1:19" x14ac:dyDescent="0.25">
      <c r="A12" s="2" t="s">
        <v>27</v>
      </c>
      <c r="B12" s="2" t="s">
        <v>415</v>
      </c>
      <c r="C12" s="3">
        <v>39364</v>
      </c>
      <c r="D12" s="2" t="s">
        <v>418</v>
      </c>
      <c r="E12" s="2" t="s">
        <v>421</v>
      </c>
      <c r="F12" s="2" t="s">
        <v>425</v>
      </c>
      <c r="G12" s="2" t="s">
        <v>430</v>
      </c>
      <c r="H12" s="2" t="s">
        <v>434</v>
      </c>
      <c r="I12" s="2">
        <v>89195</v>
      </c>
      <c r="J12" s="2">
        <v>14190</v>
      </c>
      <c r="K12" s="2">
        <v>1</v>
      </c>
      <c r="L12" s="2">
        <v>3</v>
      </c>
      <c r="M12" s="2">
        <v>2</v>
      </c>
      <c r="N12" s="2">
        <v>9</v>
      </c>
      <c r="O12" s="2">
        <v>8</v>
      </c>
      <c r="P12" s="2">
        <v>6.33</v>
      </c>
      <c r="Q12" s="2" t="s">
        <v>435</v>
      </c>
      <c r="R12" s="2">
        <v>2007</v>
      </c>
      <c r="S12" s="2">
        <v>4</v>
      </c>
    </row>
    <row r="13" spans="1:19" x14ac:dyDescent="0.25">
      <c r="A13" s="2" t="s">
        <v>28</v>
      </c>
      <c r="B13" s="2" t="s">
        <v>414</v>
      </c>
      <c r="C13" s="3">
        <v>45103</v>
      </c>
      <c r="D13" s="2" t="s">
        <v>417</v>
      </c>
      <c r="E13" s="2" t="s">
        <v>419</v>
      </c>
      <c r="F13" s="2" t="s">
        <v>422</v>
      </c>
      <c r="G13" s="2" t="s">
        <v>430</v>
      </c>
      <c r="H13" s="2" t="s">
        <v>433</v>
      </c>
      <c r="I13" s="2">
        <v>64352</v>
      </c>
      <c r="J13" s="2">
        <v>4784</v>
      </c>
      <c r="K13" s="2">
        <v>40</v>
      </c>
      <c r="L13" s="2">
        <v>0</v>
      </c>
      <c r="M13" s="2">
        <v>9</v>
      </c>
      <c r="N13" s="2">
        <v>8</v>
      </c>
      <c r="O13" s="2">
        <v>5</v>
      </c>
      <c r="P13" s="2">
        <v>7.33</v>
      </c>
      <c r="Q13" s="2" t="s">
        <v>435</v>
      </c>
      <c r="R13" s="2">
        <v>2023</v>
      </c>
      <c r="S13" s="2">
        <v>2</v>
      </c>
    </row>
    <row r="14" spans="1:19" x14ac:dyDescent="0.25">
      <c r="A14" s="2" t="s">
        <v>29</v>
      </c>
      <c r="B14" s="2" t="s">
        <v>413</v>
      </c>
      <c r="C14" s="3">
        <v>42094</v>
      </c>
      <c r="D14" s="2" t="s">
        <v>417</v>
      </c>
      <c r="E14" s="2" t="s">
        <v>419</v>
      </c>
      <c r="F14" s="2" t="s">
        <v>423</v>
      </c>
      <c r="G14" s="2" t="s">
        <v>428</v>
      </c>
      <c r="H14" s="2" t="s">
        <v>432</v>
      </c>
      <c r="I14" s="2">
        <v>82796</v>
      </c>
      <c r="J14" s="2">
        <v>13095</v>
      </c>
      <c r="K14" s="2">
        <v>50</v>
      </c>
      <c r="L14" s="2">
        <v>4</v>
      </c>
      <c r="M14" s="2">
        <v>10</v>
      </c>
      <c r="N14" s="2">
        <v>9</v>
      </c>
      <c r="O14" s="2">
        <v>9</v>
      </c>
      <c r="P14" s="2">
        <v>9.33</v>
      </c>
      <c r="Q14" s="2" t="s">
        <v>436</v>
      </c>
      <c r="R14" s="2">
        <v>2015</v>
      </c>
      <c r="S14" s="2">
        <v>1</v>
      </c>
    </row>
    <row r="15" spans="1:19" x14ac:dyDescent="0.25">
      <c r="A15" s="2" t="s">
        <v>30</v>
      </c>
      <c r="B15" s="2" t="s">
        <v>413</v>
      </c>
      <c r="C15" s="3">
        <v>39783</v>
      </c>
      <c r="D15" s="2" t="s">
        <v>418</v>
      </c>
      <c r="E15" s="2" t="s">
        <v>420</v>
      </c>
      <c r="F15" s="2" t="s">
        <v>426</v>
      </c>
      <c r="G15" s="2" t="s">
        <v>429</v>
      </c>
      <c r="H15" s="2" t="s">
        <v>431</v>
      </c>
      <c r="I15" s="2">
        <v>104864</v>
      </c>
      <c r="J15" s="2">
        <v>2078</v>
      </c>
      <c r="K15" s="2">
        <v>0</v>
      </c>
      <c r="L15" s="2">
        <v>0</v>
      </c>
      <c r="M15" s="2">
        <v>3</v>
      </c>
      <c r="N15" s="2">
        <v>2</v>
      </c>
      <c r="O15" s="2">
        <v>5</v>
      </c>
      <c r="P15" s="2">
        <v>3.33</v>
      </c>
      <c r="Q15" s="2" t="s">
        <v>435</v>
      </c>
      <c r="R15" s="2">
        <v>2008</v>
      </c>
      <c r="S15" s="2">
        <v>4</v>
      </c>
    </row>
    <row r="16" spans="1:19" x14ac:dyDescent="0.25">
      <c r="A16" s="2" t="s">
        <v>31</v>
      </c>
      <c r="B16" s="2" t="s">
        <v>413</v>
      </c>
      <c r="C16" s="3">
        <v>45171</v>
      </c>
      <c r="D16" s="2" t="s">
        <v>418</v>
      </c>
      <c r="E16" s="2" t="s">
        <v>420</v>
      </c>
      <c r="F16" s="2" t="s">
        <v>426</v>
      </c>
      <c r="G16" s="2" t="s">
        <v>430</v>
      </c>
      <c r="H16" s="2" t="s">
        <v>434</v>
      </c>
      <c r="I16" s="2">
        <v>45506</v>
      </c>
      <c r="J16" s="2">
        <v>8303</v>
      </c>
      <c r="K16" s="2">
        <v>10</v>
      </c>
      <c r="L16" s="2">
        <v>15</v>
      </c>
      <c r="M16" s="2">
        <v>4</v>
      </c>
      <c r="N16" s="2">
        <v>4</v>
      </c>
      <c r="O16" s="2">
        <v>5</v>
      </c>
      <c r="P16" s="2">
        <v>4.33</v>
      </c>
      <c r="Q16" s="2" t="s">
        <v>435</v>
      </c>
      <c r="R16" s="2">
        <v>2023</v>
      </c>
      <c r="S16" s="2">
        <v>3</v>
      </c>
    </row>
    <row r="17" spans="1:19" x14ac:dyDescent="0.25">
      <c r="A17" s="2" t="s">
        <v>32</v>
      </c>
      <c r="B17" s="2" t="s">
        <v>415</v>
      </c>
      <c r="C17" s="3">
        <v>40965</v>
      </c>
      <c r="D17" s="2" t="s">
        <v>416</v>
      </c>
      <c r="E17" s="2" t="s">
        <v>419</v>
      </c>
      <c r="F17" s="2" t="s">
        <v>425</v>
      </c>
      <c r="G17" s="2" t="s">
        <v>430</v>
      </c>
      <c r="H17" s="2" t="s">
        <v>433</v>
      </c>
      <c r="I17" s="2">
        <v>63320</v>
      </c>
      <c r="J17" s="2">
        <v>18866</v>
      </c>
      <c r="K17" s="2">
        <v>12</v>
      </c>
      <c r="L17" s="2">
        <v>3</v>
      </c>
      <c r="M17" s="2">
        <v>3</v>
      </c>
      <c r="N17" s="2">
        <v>6</v>
      </c>
      <c r="O17" s="2">
        <v>10</v>
      </c>
      <c r="P17" s="2">
        <v>6.33</v>
      </c>
      <c r="Q17" s="2" t="s">
        <v>435</v>
      </c>
      <c r="R17" s="2">
        <v>2012</v>
      </c>
      <c r="S17" s="2">
        <v>1</v>
      </c>
    </row>
    <row r="18" spans="1:19" x14ac:dyDescent="0.25">
      <c r="A18" s="2" t="s">
        <v>33</v>
      </c>
      <c r="B18" s="2" t="s">
        <v>414</v>
      </c>
      <c r="C18" s="3">
        <v>39992</v>
      </c>
      <c r="D18" s="2" t="s">
        <v>418</v>
      </c>
      <c r="E18" s="2" t="s">
        <v>421</v>
      </c>
      <c r="F18" s="2" t="s">
        <v>426</v>
      </c>
      <c r="G18" s="2" t="s">
        <v>427</v>
      </c>
      <c r="H18" s="2" t="s">
        <v>434</v>
      </c>
      <c r="I18" s="2">
        <v>104471</v>
      </c>
      <c r="J18" s="2">
        <v>12015</v>
      </c>
      <c r="K18" s="2">
        <v>39</v>
      </c>
      <c r="L18" s="2">
        <v>0</v>
      </c>
      <c r="M18" s="2">
        <v>9</v>
      </c>
      <c r="N18" s="2">
        <v>8</v>
      </c>
      <c r="O18" s="2">
        <v>3</v>
      </c>
      <c r="P18" s="2">
        <v>6.67</v>
      </c>
      <c r="Q18" s="2" t="s">
        <v>435</v>
      </c>
      <c r="R18" s="2">
        <v>2009</v>
      </c>
      <c r="S18" s="2">
        <v>2</v>
      </c>
    </row>
    <row r="19" spans="1:19" x14ac:dyDescent="0.25">
      <c r="A19" s="2" t="s">
        <v>34</v>
      </c>
      <c r="B19" s="2" t="s">
        <v>413</v>
      </c>
      <c r="C19" s="3">
        <v>40352</v>
      </c>
      <c r="D19" s="2" t="s">
        <v>417</v>
      </c>
      <c r="E19" s="2" t="s">
        <v>419</v>
      </c>
      <c r="F19" s="2" t="s">
        <v>422</v>
      </c>
      <c r="G19" s="2" t="s">
        <v>430</v>
      </c>
      <c r="H19" s="2" t="s">
        <v>433</v>
      </c>
      <c r="I19" s="2">
        <v>57539</v>
      </c>
      <c r="J19" s="2">
        <v>16074</v>
      </c>
      <c r="K19" s="2">
        <v>30</v>
      </c>
      <c r="L19" s="2">
        <v>9</v>
      </c>
      <c r="M19" s="2">
        <v>7</v>
      </c>
      <c r="N19" s="2">
        <v>6</v>
      </c>
      <c r="O19" s="2">
        <v>6</v>
      </c>
      <c r="P19" s="2">
        <v>6.33</v>
      </c>
      <c r="Q19" s="2" t="s">
        <v>435</v>
      </c>
      <c r="R19" s="2">
        <v>2010</v>
      </c>
      <c r="S19" s="2">
        <v>2</v>
      </c>
    </row>
    <row r="20" spans="1:19" x14ac:dyDescent="0.25">
      <c r="A20" s="2" t="s">
        <v>35</v>
      </c>
      <c r="B20" s="2" t="s">
        <v>413</v>
      </c>
      <c r="C20" s="3">
        <v>43278</v>
      </c>
      <c r="D20" s="2" t="s">
        <v>416</v>
      </c>
      <c r="E20" s="2" t="s">
        <v>421</v>
      </c>
      <c r="F20" s="2" t="s">
        <v>423</v>
      </c>
      <c r="G20" s="2" t="s">
        <v>427</v>
      </c>
      <c r="H20" s="2" t="s">
        <v>434</v>
      </c>
      <c r="I20" s="2">
        <v>127791</v>
      </c>
      <c r="J20" s="2">
        <v>19815</v>
      </c>
      <c r="K20" s="2">
        <v>16</v>
      </c>
      <c r="L20" s="2">
        <v>6</v>
      </c>
      <c r="M20" s="2">
        <v>1</v>
      </c>
      <c r="N20" s="2">
        <v>7</v>
      </c>
      <c r="O20" s="2">
        <v>1</v>
      </c>
      <c r="P20" s="2">
        <v>3</v>
      </c>
      <c r="Q20" s="2" t="s">
        <v>435</v>
      </c>
      <c r="R20" s="2">
        <v>2018</v>
      </c>
      <c r="S20" s="2">
        <v>2</v>
      </c>
    </row>
    <row r="21" spans="1:19" x14ac:dyDescent="0.25">
      <c r="A21" s="2" t="s">
        <v>36</v>
      </c>
      <c r="B21" s="2" t="s">
        <v>414</v>
      </c>
      <c r="C21" s="3">
        <v>45269</v>
      </c>
      <c r="D21" s="2" t="s">
        <v>418</v>
      </c>
      <c r="E21" s="2" t="s">
        <v>421</v>
      </c>
      <c r="F21" s="2" t="s">
        <v>422</v>
      </c>
      <c r="G21" s="2" t="s">
        <v>427</v>
      </c>
      <c r="H21" s="2" t="s">
        <v>433</v>
      </c>
      <c r="I21" s="2">
        <v>143081</v>
      </c>
      <c r="J21" s="2">
        <v>1152</v>
      </c>
      <c r="K21" s="2">
        <v>27</v>
      </c>
      <c r="L21" s="2">
        <v>9</v>
      </c>
      <c r="M21" s="2">
        <v>3</v>
      </c>
      <c r="N21" s="2">
        <v>10</v>
      </c>
      <c r="O21" s="2">
        <v>4</v>
      </c>
      <c r="P21" s="2">
        <v>5.67</v>
      </c>
      <c r="Q21" s="2" t="s">
        <v>435</v>
      </c>
      <c r="R21" s="2">
        <v>2023</v>
      </c>
      <c r="S21" s="2">
        <v>4</v>
      </c>
    </row>
    <row r="22" spans="1:19" x14ac:dyDescent="0.25">
      <c r="A22" s="2" t="s">
        <v>37</v>
      </c>
      <c r="B22" s="2" t="s">
        <v>413</v>
      </c>
      <c r="C22" s="3">
        <v>43408</v>
      </c>
      <c r="D22" s="2" t="s">
        <v>417</v>
      </c>
      <c r="E22" s="2" t="s">
        <v>420</v>
      </c>
      <c r="F22" s="2" t="s">
        <v>422</v>
      </c>
      <c r="G22" s="2" t="s">
        <v>429</v>
      </c>
      <c r="H22" s="2" t="s">
        <v>432</v>
      </c>
      <c r="I22" s="2">
        <v>60321</v>
      </c>
      <c r="J22" s="2">
        <v>18288</v>
      </c>
      <c r="K22" s="2">
        <v>26</v>
      </c>
      <c r="L22" s="2">
        <v>15</v>
      </c>
      <c r="M22" s="2">
        <v>1</v>
      </c>
      <c r="N22" s="2">
        <v>7</v>
      </c>
      <c r="O22" s="2">
        <v>5</v>
      </c>
      <c r="P22" s="2">
        <v>4.33</v>
      </c>
      <c r="Q22" s="2" t="s">
        <v>435</v>
      </c>
      <c r="R22" s="2">
        <v>2018</v>
      </c>
      <c r="S22" s="2">
        <v>4</v>
      </c>
    </row>
    <row r="23" spans="1:19" x14ac:dyDescent="0.25">
      <c r="A23" s="2" t="s">
        <v>38</v>
      </c>
      <c r="B23" s="2" t="s">
        <v>414</v>
      </c>
      <c r="C23" s="3">
        <v>43163</v>
      </c>
      <c r="D23" s="2" t="s">
        <v>418</v>
      </c>
      <c r="E23" s="2" t="s">
        <v>419</v>
      </c>
      <c r="F23" s="2" t="s">
        <v>425</v>
      </c>
      <c r="G23" s="2" t="s">
        <v>427</v>
      </c>
      <c r="H23" s="2" t="s">
        <v>432</v>
      </c>
      <c r="I23" s="2">
        <v>103512</v>
      </c>
      <c r="J23" s="2">
        <v>6302</v>
      </c>
      <c r="K23" s="2">
        <v>49</v>
      </c>
      <c r="L23" s="2">
        <v>13</v>
      </c>
      <c r="M23" s="2">
        <v>5</v>
      </c>
      <c r="N23" s="2">
        <v>8</v>
      </c>
      <c r="O23" s="2">
        <v>10</v>
      </c>
      <c r="P23" s="2">
        <v>7.67</v>
      </c>
      <c r="Q23" s="2" t="s">
        <v>435</v>
      </c>
      <c r="R23" s="2">
        <v>2018</v>
      </c>
      <c r="S23" s="2">
        <v>1</v>
      </c>
    </row>
    <row r="24" spans="1:19" x14ac:dyDescent="0.25">
      <c r="A24" s="2" t="s">
        <v>39</v>
      </c>
      <c r="B24" s="2" t="s">
        <v>413</v>
      </c>
      <c r="C24" s="3">
        <v>44147</v>
      </c>
      <c r="D24" s="2" t="s">
        <v>416</v>
      </c>
      <c r="E24" s="2" t="s">
        <v>419</v>
      </c>
      <c r="F24" s="2" t="s">
        <v>426</v>
      </c>
      <c r="G24" s="2" t="s">
        <v>427</v>
      </c>
      <c r="H24" s="2" t="s">
        <v>433</v>
      </c>
      <c r="I24" s="2">
        <v>64454</v>
      </c>
      <c r="J24" s="2">
        <v>6413</v>
      </c>
      <c r="K24" s="2">
        <v>42</v>
      </c>
      <c r="L24" s="2">
        <v>10</v>
      </c>
      <c r="M24" s="2">
        <v>2</v>
      </c>
      <c r="N24" s="2">
        <v>8</v>
      </c>
      <c r="O24" s="2">
        <v>5</v>
      </c>
      <c r="P24" s="2">
        <v>5</v>
      </c>
      <c r="Q24" s="2" t="s">
        <v>435</v>
      </c>
      <c r="R24" s="2">
        <v>2020</v>
      </c>
      <c r="S24" s="2">
        <v>4</v>
      </c>
    </row>
    <row r="25" spans="1:19" x14ac:dyDescent="0.25">
      <c r="A25" s="2" t="s">
        <v>40</v>
      </c>
      <c r="B25" s="2" t="s">
        <v>415</v>
      </c>
      <c r="C25" s="3">
        <v>40786</v>
      </c>
      <c r="D25" s="2" t="s">
        <v>416</v>
      </c>
      <c r="E25" s="2" t="s">
        <v>421</v>
      </c>
      <c r="F25" s="2" t="s">
        <v>426</v>
      </c>
      <c r="G25" s="2" t="s">
        <v>428</v>
      </c>
      <c r="H25" s="2" t="s">
        <v>431</v>
      </c>
      <c r="I25" s="2">
        <v>140744</v>
      </c>
      <c r="J25" s="2">
        <v>10878</v>
      </c>
      <c r="K25" s="2">
        <v>47</v>
      </c>
      <c r="L25" s="2">
        <v>15</v>
      </c>
      <c r="M25" s="2">
        <v>5</v>
      </c>
      <c r="N25" s="2">
        <v>3</v>
      </c>
      <c r="O25" s="2">
        <v>5</v>
      </c>
      <c r="P25" s="2">
        <v>4.33</v>
      </c>
      <c r="Q25" s="2" t="s">
        <v>435</v>
      </c>
      <c r="R25" s="2">
        <v>2011</v>
      </c>
      <c r="S25" s="2">
        <v>3</v>
      </c>
    </row>
    <row r="26" spans="1:19" x14ac:dyDescent="0.25">
      <c r="A26" s="2" t="s">
        <v>41</v>
      </c>
      <c r="B26" s="2" t="s">
        <v>413</v>
      </c>
      <c r="C26" s="3">
        <v>43935</v>
      </c>
      <c r="D26" s="2" t="s">
        <v>417</v>
      </c>
      <c r="E26" s="2" t="s">
        <v>419</v>
      </c>
      <c r="F26" s="2" t="s">
        <v>424</v>
      </c>
      <c r="G26" s="2" t="s">
        <v>429</v>
      </c>
      <c r="H26" s="2" t="s">
        <v>434</v>
      </c>
      <c r="I26" s="2">
        <v>105434</v>
      </c>
      <c r="J26" s="2">
        <v>17327</v>
      </c>
      <c r="K26" s="2">
        <v>15</v>
      </c>
      <c r="L26" s="2">
        <v>12</v>
      </c>
      <c r="M26" s="2">
        <v>5</v>
      </c>
      <c r="N26" s="2">
        <v>4</v>
      </c>
      <c r="O26" s="2">
        <v>5</v>
      </c>
      <c r="P26" s="2">
        <v>4.67</v>
      </c>
      <c r="Q26" s="2" t="s">
        <v>435</v>
      </c>
      <c r="R26" s="2">
        <v>2020</v>
      </c>
      <c r="S26" s="2">
        <v>2</v>
      </c>
    </row>
    <row r="27" spans="1:19" x14ac:dyDescent="0.25">
      <c r="A27" s="2" t="s">
        <v>42</v>
      </c>
      <c r="B27" s="2" t="s">
        <v>415</v>
      </c>
      <c r="C27" s="3">
        <v>44915</v>
      </c>
      <c r="D27" s="2" t="s">
        <v>418</v>
      </c>
      <c r="E27" s="2" t="s">
        <v>421</v>
      </c>
      <c r="F27" s="2" t="s">
        <v>424</v>
      </c>
      <c r="G27" s="2" t="s">
        <v>427</v>
      </c>
      <c r="H27" s="2" t="s">
        <v>431</v>
      </c>
      <c r="I27" s="2">
        <v>128841</v>
      </c>
      <c r="J27" s="2">
        <v>5616</v>
      </c>
      <c r="K27" s="2">
        <v>36</v>
      </c>
      <c r="L27" s="2">
        <v>1</v>
      </c>
      <c r="M27" s="2">
        <v>9</v>
      </c>
      <c r="N27" s="2">
        <v>8</v>
      </c>
      <c r="O27" s="2">
        <v>6</v>
      </c>
      <c r="P27" s="2">
        <v>7.67</v>
      </c>
      <c r="Q27" s="2" t="s">
        <v>435</v>
      </c>
      <c r="R27" s="2">
        <v>2022</v>
      </c>
      <c r="S27" s="2">
        <v>4</v>
      </c>
    </row>
    <row r="28" spans="1:19" x14ac:dyDescent="0.25">
      <c r="A28" s="2" t="s">
        <v>43</v>
      </c>
      <c r="B28" s="2" t="s">
        <v>415</v>
      </c>
      <c r="C28" s="3">
        <v>43582</v>
      </c>
      <c r="D28" s="2" t="s">
        <v>416</v>
      </c>
      <c r="E28" s="2" t="s">
        <v>419</v>
      </c>
      <c r="F28" s="2" t="s">
        <v>424</v>
      </c>
      <c r="G28" s="2" t="s">
        <v>428</v>
      </c>
      <c r="H28" s="2" t="s">
        <v>432</v>
      </c>
      <c r="I28" s="2">
        <v>129855</v>
      </c>
      <c r="J28" s="2">
        <v>13830</v>
      </c>
      <c r="K28" s="2">
        <v>2</v>
      </c>
      <c r="L28" s="2">
        <v>14</v>
      </c>
      <c r="M28" s="2">
        <v>8</v>
      </c>
      <c r="N28" s="2">
        <v>8</v>
      </c>
      <c r="O28" s="2">
        <v>5</v>
      </c>
      <c r="P28" s="2">
        <v>7</v>
      </c>
      <c r="Q28" s="2" t="s">
        <v>435</v>
      </c>
      <c r="R28" s="2">
        <v>2019</v>
      </c>
      <c r="S28" s="2">
        <v>2</v>
      </c>
    </row>
    <row r="29" spans="1:19" x14ac:dyDescent="0.25">
      <c r="A29" s="2" t="s">
        <v>44</v>
      </c>
      <c r="B29" s="2" t="s">
        <v>415</v>
      </c>
      <c r="C29" s="3">
        <v>38793</v>
      </c>
      <c r="D29" s="2" t="s">
        <v>418</v>
      </c>
      <c r="E29" s="2" t="s">
        <v>419</v>
      </c>
      <c r="F29" s="2" t="s">
        <v>422</v>
      </c>
      <c r="G29" s="2" t="s">
        <v>428</v>
      </c>
      <c r="H29" s="2" t="s">
        <v>433</v>
      </c>
      <c r="I29" s="2">
        <v>122532</v>
      </c>
      <c r="J29" s="2">
        <v>14339</v>
      </c>
      <c r="K29" s="2">
        <v>33</v>
      </c>
      <c r="L29" s="2">
        <v>4</v>
      </c>
      <c r="M29" s="2">
        <v>1</v>
      </c>
      <c r="N29" s="2">
        <v>1</v>
      </c>
      <c r="O29" s="2">
        <v>1</v>
      </c>
      <c r="P29" s="2">
        <v>1</v>
      </c>
      <c r="Q29" s="2" t="s">
        <v>435</v>
      </c>
      <c r="R29" s="2">
        <v>2006</v>
      </c>
      <c r="S29" s="2">
        <v>1</v>
      </c>
    </row>
    <row r="30" spans="1:19" x14ac:dyDescent="0.25">
      <c r="A30" s="2" t="s">
        <v>45</v>
      </c>
      <c r="B30" s="2" t="s">
        <v>415</v>
      </c>
      <c r="C30" s="3">
        <v>45031</v>
      </c>
      <c r="D30" s="2" t="s">
        <v>418</v>
      </c>
      <c r="E30" s="2" t="s">
        <v>420</v>
      </c>
      <c r="F30" s="2" t="s">
        <v>426</v>
      </c>
      <c r="G30" s="2" t="s">
        <v>429</v>
      </c>
      <c r="H30" s="2" t="s">
        <v>434</v>
      </c>
      <c r="I30" s="2">
        <v>33628</v>
      </c>
      <c r="J30" s="2">
        <v>17986</v>
      </c>
      <c r="K30" s="2">
        <v>16</v>
      </c>
      <c r="L30" s="2">
        <v>8</v>
      </c>
      <c r="M30" s="2">
        <v>5</v>
      </c>
      <c r="N30" s="2">
        <v>6</v>
      </c>
      <c r="O30" s="2">
        <v>4</v>
      </c>
      <c r="P30" s="2">
        <v>5</v>
      </c>
      <c r="Q30" s="2" t="s">
        <v>435</v>
      </c>
      <c r="R30" s="2">
        <v>2023</v>
      </c>
      <c r="S30" s="2">
        <v>2</v>
      </c>
    </row>
    <row r="31" spans="1:19" x14ac:dyDescent="0.25">
      <c r="A31" s="2" t="s">
        <v>46</v>
      </c>
      <c r="B31" s="2" t="s">
        <v>414</v>
      </c>
      <c r="C31" s="3">
        <v>42651</v>
      </c>
      <c r="D31" s="2" t="s">
        <v>416</v>
      </c>
      <c r="E31" s="2" t="s">
        <v>421</v>
      </c>
      <c r="F31" s="2" t="s">
        <v>424</v>
      </c>
      <c r="G31" s="2" t="s">
        <v>429</v>
      </c>
      <c r="H31" s="2" t="s">
        <v>431</v>
      </c>
      <c r="I31" s="2">
        <v>140622</v>
      </c>
      <c r="J31" s="2">
        <v>19021</v>
      </c>
      <c r="K31" s="2">
        <v>1</v>
      </c>
      <c r="L31" s="2">
        <v>13</v>
      </c>
      <c r="M31" s="2">
        <v>9</v>
      </c>
      <c r="N31" s="2">
        <v>2</v>
      </c>
      <c r="O31" s="2">
        <v>2</v>
      </c>
      <c r="P31" s="2">
        <v>4.33</v>
      </c>
      <c r="Q31" s="2" t="s">
        <v>435</v>
      </c>
      <c r="R31" s="2">
        <v>2016</v>
      </c>
      <c r="S31" s="2">
        <v>4</v>
      </c>
    </row>
    <row r="32" spans="1:19" x14ac:dyDescent="0.25">
      <c r="A32" s="2" t="s">
        <v>47</v>
      </c>
      <c r="B32" s="2" t="s">
        <v>415</v>
      </c>
      <c r="C32" s="3">
        <v>38699</v>
      </c>
      <c r="D32" s="2" t="s">
        <v>418</v>
      </c>
      <c r="E32" s="2" t="s">
        <v>419</v>
      </c>
      <c r="F32" s="2" t="s">
        <v>426</v>
      </c>
      <c r="G32" s="2" t="s">
        <v>429</v>
      </c>
      <c r="H32" s="2" t="s">
        <v>432</v>
      </c>
      <c r="I32" s="2">
        <v>121331</v>
      </c>
      <c r="J32" s="2">
        <v>8779</v>
      </c>
      <c r="K32" s="2">
        <v>2</v>
      </c>
      <c r="L32" s="2">
        <v>10</v>
      </c>
      <c r="M32" s="2">
        <v>5</v>
      </c>
      <c r="N32" s="2">
        <v>3</v>
      </c>
      <c r="O32" s="2">
        <v>10</v>
      </c>
      <c r="P32" s="2">
        <v>6</v>
      </c>
      <c r="Q32" s="2" t="s">
        <v>435</v>
      </c>
      <c r="R32" s="2">
        <v>2005</v>
      </c>
      <c r="S32" s="2">
        <v>4</v>
      </c>
    </row>
    <row r="33" spans="1:19" x14ac:dyDescent="0.25">
      <c r="A33" s="2" t="s">
        <v>48</v>
      </c>
      <c r="B33" s="2" t="s">
        <v>414</v>
      </c>
      <c r="C33" s="3">
        <v>38834</v>
      </c>
      <c r="D33" s="2" t="s">
        <v>418</v>
      </c>
      <c r="E33" s="2" t="s">
        <v>420</v>
      </c>
      <c r="F33" s="2" t="s">
        <v>422</v>
      </c>
      <c r="G33" s="2" t="s">
        <v>428</v>
      </c>
      <c r="H33" s="2" t="s">
        <v>434</v>
      </c>
      <c r="I33" s="2">
        <v>147793</v>
      </c>
      <c r="J33" s="2">
        <v>3418</v>
      </c>
      <c r="K33" s="2">
        <v>24</v>
      </c>
      <c r="L33" s="2">
        <v>2</v>
      </c>
      <c r="M33" s="2">
        <v>1</v>
      </c>
      <c r="N33" s="2">
        <v>7</v>
      </c>
      <c r="O33" s="2">
        <v>2</v>
      </c>
      <c r="P33" s="2">
        <v>3.33</v>
      </c>
      <c r="Q33" s="2" t="s">
        <v>435</v>
      </c>
      <c r="R33" s="2">
        <v>2006</v>
      </c>
      <c r="S33" s="2">
        <v>2</v>
      </c>
    </row>
    <row r="34" spans="1:19" x14ac:dyDescent="0.25">
      <c r="A34" s="2" t="s">
        <v>49</v>
      </c>
      <c r="B34" s="2" t="s">
        <v>415</v>
      </c>
      <c r="C34" s="3">
        <v>44655</v>
      </c>
      <c r="D34" s="2" t="s">
        <v>416</v>
      </c>
      <c r="E34" s="2" t="s">
        <v>421</v>
      </c>
      <c r="F34" s="2" t="s">
        <v>424</v>
      </c>
      <c r="G34" s="2" t="s">
        <v>430</v>
      </c>
      <c r="H34" s="2" t="s">
        <v>433</v>
      </c>
      <c r="I34" s="2">
        <v>104801</v>
      </c>
      <c r="J34" s="2">
        <v>12896</v>
      </c>
      <c r="K34" s="2">
        <v>23</v>
      </c>
      <c r="L34" s="2">
        <v>4</v>
      </c>
      <c r="M34" s="2">
        <v>8</v>
      </c>
      <c r="N34" s="2">
        <v>2</v>
      </c>
      <c r="O34" s="2">
        <v>7</v>
      </c>
      <c r="P34" s="2">
        <v>5.67</v>
      </c>
      <c r="Q34" s="2" t="s">
        <v>435</v>
      </c>
      <c r="R34" s="2">
        <v>2022</v>
      </c>
      <c r="S34" s="2">
        <v>2</v>
      </c>
    </row>
    <row r="35" spans="1:19" x14ac:dyDescent="0.25">
      <c r="A35" s="2" t="s">
        <v>50</v>
      </c>
      <c r="B35" s="2" t="s">
        <v>413</v>
      </c>
      <c r="C35" s="3">
        <v>40666</v>
      </c>
      <c r="D35" s="2" t="s">
        <v>418</v>
      </c>
      <c r="E35" s="2" t="s">
        <v>419</v>
      </c>
      <c r="F35" s="2" t="s">
        <v>423</v>
      </c>
      <c r="G35" s="2" t="s">
        <v>430</v>
      </c>
      <c r="H35" s="2" t="s">
        <v>432</v>
      </c>
      <c r="I35" s="2">
        <v>110604</v>
      </c>
      <c r="J35" s="2">
        <v>9737</v>
      </c>
      <c r="K35" s="2">
        <v>29</v>
      </c>
      <c r="L35" s="2">
        <v>7</v>
      </c>
      <c r="M35" s="2">
        <v>2</v>
      </c>
      <c r="N35" s="2">
        <v>9</v>
      </c>
      <c r="O35" s="2">
        <v>8</v>
      </c>
      <c r="P35" s="2">
        <v>6.33</v>
      </c>
      <c r="Q35" s="2" t="s">
        <v>435</v>
      </c>
      <c r="R35" s="2">
        <v>2011</v>
      </c>
      <c r="S35" s="2">
        <v>2</v>
      </c>
    </row>
    <row r="36" spans="1:19" x14ac:dyDescent="0.25">
      <c r="A36" s="2" t="s">
        <v>51</v>
      </c>
      <c r="B36" s="2" t="s">
        <v>415</v>
      </c>
      <c r="C36" s="3">
        <v>43194</v>
      </c>
      <c r="D36" s="2" t="s">
        <v>416</v>
      </c>
      <c r="E36" s="2" t="s">
        <v>420</v>
      </c>
      <c r="F36" s="2" t="s">
        <v>422</v>
      </c>
      <c r="G36" s="2" t="s">
        <v>427</v>
      </c>
      <c r="H36" s="2" t="s">
        <v>432</v>
      </c>
      <c r="I36" s="2">
        <v>80447</v>
      </c>
      <c r="J36" s="2">
        <v>6413</v>
      </c>
      <c r="K36" s="2">
        <v>17</v>
      </c>
      <c r="L36" s="2">
        <v>14</v>
      </c>
      <c r="M36" s="2">
        <v>2</v>
      </c>
      <c r="N36" s="2">
        <v>10</v>
      </c>
      <c r="O36" s="2">
        <v>10</v>
      </c>
      <c r="P36" s="2">
        <v>7.33</v>
      </c>
      <c r="Q36" s="2" t="s">
        <v>435</v>
      </c>
      <c r="R36" s="2">
        <v>2018</v>
      </c>
      <c r="S36" s="2">
        <v>2</v>
      </c>
    </row>
    <row r="37" spans="1:19" x14ac:dyDescent="0.25">
      <c r="A37" s="2" t="s">
        <v>52</v>
      </c>
      <c r="B37" s="2" t="s">
        <v>414</v>
      </c>
      <c r="C37" s="3">
        <v>38752</v>
      </c>
      <c r="D37" s="2" t="s">
        <v>418</v>
      </c>
      <c r="E37" s="2" t="s">
        <v>420</v>
      </c>
      <c r="F37" s="2" t="s">
        <v>426</v>
      </c>
      <c r="G37" s="2" t="s">
        <v>428</v>
      </c>
      <c r="H37" s="2" t="s">
        <v>433</v>
      </c>
      <c r="I37" s="2">
        <v>93214</v>
      </c>
      <c r="J37" s="2">
        <v>3868</v>
      </c>
      <c r="K37" s="2">
        <v>5</v>
      </c>
      <c r="L37" s="2">
        <v>6</v>
      </c>
      <c r="M37" s="2">
        <v>4</v>
      </c>
      <c r="N37" s="2">
        <v>7</v>
      </c>
      <c r="O37" s="2">
        <v>4</v>
      </c>
      <c r="P37" s="2">
        <v>5</v>
      </c>
      <c r="Q37" s="2" t="s">
        <v>435</v>
      </c>
      <c r="R37" s="2">
        <v>2006</v>
      </c>
      <c r="S37" s="2">
        <v>1</v>
      </c>
    </row>
    <row r="38" spans="1:19" x14ac:dyDescent="0.25">
      <c r="A38" s="2" t="s">
        <v>53</v>
      </c>
      <c r="B38" s="2" t="s">
        <v>415</v>
      </c>
      <c r="C38" s="3">
        <v>44858</v>
      </c>
      <c r="D38" s="2" t="s">
        <v>417</v>
      </c>
      <c r="E38" s="2" t="s">
        <v>421</v>
      </c>
      <c r="F38" s="2" t="s">
        <v>425</v>
      </c>
      <c r="G38" s="2" t="s">
        <v>430</v>
      </c>
      <c r="H38" s="2" t="s">
        <v>433</v>
      </c>
      <c r="I38" s="2">
        <v>142086</v>
      </c>
      <c r="J38" s="2">
        <v>12073</v>
      </c>
      <c r="K38" s="2">
        <v>21</v>
      </c>
      <c r="L38" s="2">
        <v>7</v>
      </c>
      <c r="M38" s="2">
        <v>8</v>
      </c>
      <c r="N38" s="2">
        <v>7</v>
      </c>
      <c r="O38" s="2">
        <v>6</v>
      </c>
      <c r="P38" s="2">
        <v>7</v>
      </c>
      <c r="Q38" s="2" t="s">
        <v>435</v>
      </c>
      <c r="R38" s="2">
        <v>2022</v>
      </c>
      <c r="S38" s="2">
        <v>4</v>
      </c>
    </row>
    <row r="39" spans="1:19" x14ac:dyDescent="0.25">
      <c r="A39" s="2" t="s">
        <v>54</v>
      </c>
      <c r="B39" s="2" t="s">
        <v>413</v>
      </c>
      <c r="C39" s="3">
        <v>38635</v>
      </c>
      <c r="D39" s="2" t="s">
        <v>416</v>
      </c>
      <c r="E39" s="2" t="s">
        <v>420</v>
      </c>
      <c r="F39" s="2" t="s">
        <v>426</v>
      </c>
      <c r="G39" s="2" t="s">
        <v>430</v>
      </c>
      <c r="H39" s="2" t="s">
        <v>432</v>
      </c>
      <c r="I39" s="2">
        <v>107434</v>
      </c>
      <c r="J39" s="2">
        <v>10661</v>
      </c>
      <c r="K39" s="2">
        <v>37</v>
      </c>
      <c r="L39" s="2">
        <v>14</v>
      </c>
      <c r="M39" s="2">
        <v>4</v>
      </c>
      <c r="N39" s="2">
        <v>5</v>
      </c>
      <c r="O39" s="2">
        <v>4</v>
      </c>
      <c r="P39" s="2">
        <v>4.33</v>
      </c>
      <c r="Q39" s="2" t="s">
        <v>435</v>
      </c>
      <c r="R39" s="2">
        <v>2005</v>
      </c>
      <c r="S39" s="2">
        <v>4</v>
      </c>
    </row>
    <row r="40" spans="1:19" x14ac:dyDescent="0.25">
      <c r="A40" s="2" t="s">
        <v>55</v>
      </c>
      <c r="B40" s="2" t="s">
        <v>414</v>
      </c>
      <c r="C40" s="3">
        <v>43929</v>
      </c>
      <c r="D40" s="2" t="s">
        <v>418</v>
      </c>
      <c r="E40" s="2" t="s">
        <v>419</v>
      </c>
      <c r="F40" s="2" t="s">
        <v>424</v>
      </c>
      <c r="G40" s="2" t="s">
        <v>428</v>
      </c>
      <c r="H40" s="2" t="s">
        <v>431</v>
      </c>
      <c r="I40" s="2">
        <v>120347</v>
      </c>
      <c r="J40" s="2">
        <v>15788</v>
      </c>
      <c r="K40" s="2">
        <v>19</v>
      </c>
      <c r="L40" s="2">
        <v>5</v>
      </c>
      <c r="M40" s="2">
        <v>4</v>
      </c>
      <c r="N40" s="2">
        <v>2</v>
      </c>
      <c r="O40" s="2">
        <v>3</v>
      </c>
      <c r="P40" s="2">
        <v>3</v>
      </c>
      <c r="Q40" s="2" t="s">
        <v>435</v>
      </c>
      <c r="R40" s="2">
        <v>2020</v>
      </c>
      <c r="S40" s="2">
        <v>2</v>
      </c>
    </row>
    <row r="41" spans="1:19" x14ac:dyDescent="0.25">
      <c r="A41" s="2" t="s">
        <v>56</v>
      </c>
      <c r="B41" s="2" t="s">
        <v>414</v>
      </c>
      <c r="C41" s="3">
        <v>43133</v>
      </c>
      <c r="D41" s="2" t="s">
        <v>418</v>
      </c>
      <c r="E41" s="2" t="s">
        <v>421</v>
      </c>
      <c r="F41" s="2" t="s">
        <v>423</v>
      </c>
      <c r="G41" s="2" t="s">
        <v>427</v>
      </c>
      <c r="H41" s="2" t="s">
        <v>434</v>
      </c>
      <c r="I41" s="2">
        <v>149073</v>
      </c>
      <c r="J41" s="2">
        <v>2863</v>
      </c>
      <c r="K41" s="2">
        <v>22</v>
      </c>
      <c r="L41" s="2">
        <v>13</v>
      </c>
      <c r="M41" s="2">
        <v>3</v>
      </c>
      <c r="N41" s="2">
        <v>9</v>
      </c>
      <c r="O41" s="2">
        <v>9</v>
      </c>
      <c r="P41" s="2">
        <v>7</v>
      </c>
      <c r="Q41" s="2" t="s">
        <v>435</v>
      </c>
      <c r="R41" s="2">
        <v>2018</v>
      </c>
      <c r="S41" s="2">
        <v>1</v>
      </c>
    </row>
    <row r="42" spans="1:19" x14ac:dyDescent="0.25">
      <c r="A42" s="2" t="s">
        <v>57</v>
      </c>
      <c r="B42" s="2" t="s">
        <v>415</v>
      </c>
      <c r="C42" s="3">
        <v>40349</v>
      </c>
      <c r="D42" s="2" t="s">
        <v>418</v>
      </c>
      <c r="E42" s="2" t="s">
        <v>420</v>
      </c>
      <c r="F42" s="2" t="s">
        <v>422</v>
      </c>
      <c r="G42" s="2" t="s">
        <v>428</v>
      </c>
      <c r="H42" s="2" t="s">
        <v>434</v>
      </c>
      <c r="I42" s="2">
        <v>93577</v>
      </c>
      <c r="J42" s="2">
        <v>14041</v>
      </c>
      <c r="K42" s="2">
        <v>27</v>
      </c>
      <c r="L42" s="2">
        <v>13</v>
      </c>
      <c r="M42" s="2">
        <v>6</v>
      </c>
      <c r="N42" s="2">
        <v>6</v>
      </c>
      <c r="O42" s="2">
        <v>2</v>
      </c>
      <c r="P42" s="2">
        <v>4.67</v>
      </c>
      <c r="Q42" s="2" t="s">
        <v>435</v>
      </c>
      <c r="R42" s="2">
        <v>2010</v>
      </c>
      <c r="S42" s="2">
        <v>2</v>
      </c>
    </row>
    <row r="43" spans="1:19" x14ac:dyDescent="0.25">
      <c r="A43" s="2" t="s">
        <v>58</v>
      </c>
      <c r="B43" s="2" t="s">
        <v>413</v>
      </c>
      <c r="C43" s="3">
        <v>45400</v>
      </c>
      <c r="D43" s="2" t="s">
        <v>416</v>
      </c>
      <c r="E43" s="2" t="s">
        <v>420</v>
      </c>
      <c r="F43" s="2" t="s">
        <v>424</v>
      </c>
      <c r="G43" s="2" t="s">
        <v>428</v>
      </c>
      <c r="H43" s="2" t="s">
        <v>434</v>
      </c>
      <c r="I43" s="2">
        <v>96082</v>
      </c>
      <c r="J43" s="2">
        <v>12359</v>
      </c>
      <c r="K43" s="2">
        <v>22</v>
      </c>
      <c r="L43" s="2">
        <v>11</v>
      </c>
      <c r="M43" s="2">
        <v>1</v>
      </c>
      <c r="N43" s="2">
        <v>3</v>
      </c>
      <c r="O43" s="2">
        <v>2</v>
      </c>
      <c r="P43" s="2">
        <v>2</v>
      </c>
      <c r="Q43" s="2" t="s">
        <v>435</v>
      </c>
      <c r="R43" s="2">
        <v>2024</v>
      </c>
      <c r="S43" s="2">
        <v>2</v>
      </c>
    </row>
    <row r="44" spans="1:19" x14ac:dyDescent="0.25">
      <c r="A44" s="2" t="s">
        <v>59</v>
      </c>
      <c r="B44" s="2" t="s">
        <v>415</v>
      </c>
      <c r="C44" s="3">
        <v>39301</v>
      </c>
      <c r="D44" s="2" t="s">
        <v>417</v>
      </c>
      <c r="E44" s="2" t="s">
        <v>421</v>
      </c>
      <c r="F44" s="2" t="s">
        <v>423</v>
      </c>
      <c r="G44" s="2" t="s">
        <v>427</v>
      </c>
      <c r="H44" s="2" t="s">
        <v>434</v>
      </c>
      <c r="I44" s="2">
        <v>99937</v>
      </c>
      <c r="J44" s="2">
        <v>5115</v>
      </c>
      <c r="K44" s="2">
        <v>46</v>
      </c>
      <c r="L44" s="2">
        <v>1</v>
      </c>
      <c r="M44" s="2">
        <v>6</v>
      </c>
      <c r="N44" s="2">
        <v>7</v>
      </c>
      <c r="O44" s="2">
        <v>2</v>
      </c>
      <c r="P44" s="2">
        <v>5</v>
      </c>
      <c r="Q44" s="2" t="s">
        <v>435</v>
      </c>
      <c r="R44" s="2">
        <v>2007</v>
      </c>
      <c r="S44" s="2">
        <v>3</v>
      </c>
    </row>
    <row r="45" spans="1:19" x14ac:dyDescent="0.25">
      <c r="A45" s="2" t="s">
        <v>60</v>
      </c>
      <c r="B45" s="2" t="s">
        <v>414</v>
      </c>
      <c r="C45" s="3">
        <v>43859</v>
      </c>
      <c r="D45" s="2" t="s">
        <v>417</v>
      </c>
      <c r="E45" s="2" t="s">
        <v>421</v>
      </c>
      <c r="F45" s="2" t="s">
        <v>425</v>
      </c>
      <c r="G45" s="2" t="s">
        <v>429</v>
      </c>
      <c r="H45" s="2" t="s">
        <v>434</v>
      </c>
      <c r="I45" s="2">
        <v>144592</v>
      </c>
      <c r="J45" s="2">
        <v>16353</v>
      </c>
      <c r="K45" s="2">
        <v>8</v>
      </c>
      <c r="L45" s="2">
        <v>12</v>
      </c>
      <c r="M45" s="2">
        <v>9</v>
      </c>
      <c r="N45" s="2">
        <v>1</v>
      </c>
      <c r="O45" s="2">
        <v>9</v>
      </c>
      <c r="P45" s="2">
        <v>6.33</v>
      </c>
      <c r="Q45" s="2" t="s">
        <v>435</v>
      </c>
      <c r="R45" s="2">
        <v>2020</v>
      </c>
      <c r="S45" s="2">
        <v>1</v>
      </c>
    </row>
    <row r="46" spans="1:19" x14ac:dyDescent="0.25">
      <c r="A46" s="2" t="s">
        <v>61</v>
      </c>
      <c r="B46" s="2" t="s">
        <v>413</v>
      </c>
      <c r="C46" s="3">
        <v>42017</v>
      </c>
      <c r="D46" s="2" t="s">
        <v>417</v>
      </c>
      <c r="E46" s="2" t="s">
        <v>421</v>
      </c>
      <c r="F46" s="2" t="s">
        <v>425</v>
      </c>
      <c r="G46" s="2" t="s">
        <v>430</v>
      </c>
      <c r="H46" s="2" t="s">
        <v>434</v>
      </c>
      <c r="I46" s="2">
        <v>111588</v>
      </c>
      <c r="J46" s="2">
        <v>15519</v>
      </c>
      <c r="K46" s="2">
        <v>40</v>
      </c>
      <c r="L46" s="2">
        <v>4</v>
      </c>
      <c r="M46" s="2">
        <v>1</v>
      </c>
      <c r="N46" s="2">
        <v>4</v>
      </c>
      <c r="O46" s="2">
        <v>10</v>
      </c>
      <c r="P46" s="2">
        <v>5</v>
      </c>
      <c r="Q46" s="2" t="s">
        <v>435</v>
      </c>
      <c r="R46" s="2">
        <v>2015</v>
      </c>
      <c r="S46" s="2">
        <v>1</v>
      </c>
    </row>
    <row r="47" spans="1:19" x14ac:dyDescent="0.25">
      <c r="A47" s="2" t="s">
        <v>62</v>
      </c>
      <c r="B47" s="2" t="s">
        <v>413</v>
      </c>
      <c r="C47" s="3">
        <v>39811</v>
      </c>
      <c r="D47" s="2" t="s">
        <v>418</v>
      </c>
      <c r="E47" s="2" t="s">
        <v>421</v>
      </c>
      <c r="F47" s="2" t="s">
        <v>423</v>
      </c>
      <c r="G47" s="2" t="s">
        <v>430</v>
      </c>
      <c r="H47" s="2" t="s">
        <v>431</v>
      </c>
      <c r="I47" s="2">
        <v>96846</v>
      </c>
      <c r="J47" s="2">
        <v>5589</v>
      </c>
      <c r="K47" s="2">
        <v>40</v>
      </c>
      <c r="L47" s="2">
        <v>9</v>
      </c>
      <c r="M47" s="2">
        <v>6</v>
      </c>
      <c r="N47" s="2">
        <v>9</v>
      </c>
      <c r="O47" s="2">
        <v>2</v>
      </c>
      <c r="P47" s="2">
        <v>5.67</v>
      </c>
      <c r="Q47" s="2" t="s">
        <v>435</v>
      </c>
      <c r="R47" s="2">
        <v>2008</v>
      </c>
      <c r="S47" s="2">
        <v>4</v>
      </c>
    </row>
    <row r="48" spans="1:19" x14ac:dyDescent="0.25">
      <c r="A48" s="2" t="s">
        <v>63</v>
      </c>
      <c r="B48" s="2" t="s">
        <v>415</v>
      </c>
      <c r="C48" s="3">
        <v>44338</v>
      </c>
      <c r="D48" s="2" t="s">
        <v>416</v>
      </c>
      <c r="E48" s="2" t="s">
        <v>420</v>
      </c>
      <c r="F48" s="2" t="s">
        <v>424</v>
      </c>
      <c r="G48" s="2" t="s">
        <v>429</v>
      </c>
      <c r="H48" s="2" t="s">
        <v>431</v>
      </c>
      <c r="I48" s="2">
        <v>108831</v>
      </c>
      <c r="J48" s="2">
        <v>8389</v>
      </c>
      <c r="K48" s="2">
        <v>6</v>
      </c>
      <c r="L48" s="2">
        <v>15</v>
      </c>
      <c r="M48" s="2">
        <v>3</v>
      </c>
      <c r="N48" s="2">
        <v>6</v>
      </c>
      <c r="O48" s="2">
        <v>2</v>
      </c>
      <c r="P48" s="2">
        <v>3.67</v>
      </c>
      <c r="Q48" s="2" t="s">
        <v>435</v>
      </c>
      <c r="R48" s="2">
        <v>2021</v>
      </c>
      <c r="S48" s="2">
        <v>2</v>
      </c>
    </row>
    <row r="49" spans="1:19" x14ac:dyDescent="0.25">
      <c r="A49" s="2" t="s">
        <v>64</v>
      </c>
      <c r="B49" s="2" t="s">
        <v>413</v>
      </c>
      <c r="C49" s="3">
        <v>44090</v>
      </c>
      <c r="D49" s="2" t="s">
        <v>416</v>
      </c>
      <c r="E49" s="2" t="s">
        <v>420</v>
      </c>
      <c r="F49" s="2" t="s">
        <v>424</v>
      </c>
      <c r="G49" s="2" t="s">
        <v>427</v>
      </c>
      <c r="H49" s="2" t="s">
        <v>431</v>
      </c>
      <c r="I49" s="2">
        <v>84199</v>
      </c>
      <c r="J49" s="2">
        <v>18515</v>
      </c>
      <c r="K49" s="2">
        <v>47</v>
      </c>
      <c r="L49" s="2">
        <v>4</v>
      </c>
      <c r="M49" s="2">
        <v>3</v>
      </c>
      <c r="N49" s="2">
        <v>3</v>
      </c>
      <c r="O49" s="2">
        <v>5</v>
      </c>
      <c r="P49" s="2">
        <v>3.67</v>
      </c>
      <c r="Q49" s="2" t="s">
        <v>435</v>
      </c>
      <c r="R49" s="2">
        <v>2020</v>
      </c>
      <c r="S49" s="2">
        <v>3</v>
      </c>
    </row>
    <row r="50" spans="1:19" x14ac:dyDescent="0.25">
      <c r="A50" s="2" t="s">
        <v>65</v>
      </c>
      <c r="B50" s="2" t="s">
        <v>413</v>
      </c>
      <c r="C50" s="3">
        <v>43599</v>
      </c>
      <c r="D50" s="2" t="s">
        <v>416</v>
      </c>
      <c r="E50" s="2" t="s">
        <v>420</v>
      </c>
      <c r="F50" s="2" t="s">
        <v>425</v>
      </c>
      <c r="G50" s="2" t="s">
        <v>429</v>
      </c>
      <c r="H50" s="2" t="s">
        <v>432</v>
      </c>
      <c r="I50" s="2">
        <v>58503</v>
      </c>
      <c r="J50" s="2">
        <v>9092</v>
      </c>
      <c r="K50" s="2">
        <v>18</v>
      </c>
      <c r="L50" s="2">
        <v>9</v>
      </c>
      <c r="M50" s="2">
        <v>2</v>
      </c>
      <c r="N50" s="2">
        <v>10</v>
      </c>
      <c r="O50" s="2">
        <v>3</v>
      </c>
      <c r="P50" s="2">
        <v>5</v>
      </c>
      <c r="Q50" s="2" t="s">
        <v>435</v>
      </c>
      <c r="R50" s="2">
        <v>2019</v>
      </c>
      <c r="S50" s="2">
        <v>2</v>
      </c>
    </row>
    <row r="51" spans="1:19" x14ac:dyDescent="0.25">
      <c r="A51" s="2" t="s">
        <v>66</v>
      </c>
      <c r="B51" s="2" t="s">
        <v>413</v>
      </c>
      <c r="C51" s="3">
        <v>41212</v>
      </c>
      <c r="D51" s="2" t="s">
        <v>416</v>
      </c>
      <c r="E51" s="2" t="s">
        <v>421</v>
      </c>
      <c r="F51" s="2" t="s">
        <v>424</v>
      </c>
      <c r="G51" s="2" t="s">
        <v>428</v>
      </c>
      <c r="H51" s="2" t="s">
        <v>431</v>
      </c>
      <c r="I51" s="2">
        <v>127079</v>
      </c>
      <c r="J51" s="2">
        <v>10249</v>
      </c>
      <c r="K51" s="2">
        <v>7</v>
      </c>
      <c r="L51" s="2">
        <v>6</v>
      </c>
      <c r="M51" s="2">
        <v>4</v>
      </c>
      <c r="N51" s="2">
        <v>2</v>
      </c>
      <c r="O51" s="2">
        <v>5</v>
      </c>
      <c r="P51" s="2">
        <v>3.67</v>
      </c>
      <c r="Q51" s="2" t="s">
        <v>435</v>
      </c>
      <c r="R51" s="2">
        <v>2012</v>
      </c>
      <c r="S51" s="2">
        <v>4</v>
      </c>
    </row>
    <row r="52" spans="1:19" x14ac:dyDescent="0.25">
      <c r="A52" s="2" t="s">
        <v>67</v>
      </c>
      <c r="B52" s="2" t="s">
        <v>413</v>
      </c>
      <c r="C52" s="3">
        <v>39407</v>
      </c>
      <c r="D52" s="2" t="s">
        <v>418</v>
      </c>
      <c r="E52" s="2" t="s">
        <v>419</v>
      </c>
      <c r="F52" s="2" t="s">
        <v>426</v>
      </c>
      <c r="G52" s="2" t="s">
        <v>429</v>
      </c>
      <c r="H52" s="2" t="s">
        <v>432</v>
      </c>
      <c r="I52" s="2">
        <v>89386</v>
      </c>
      <c r="J52" s="2">
        <v>17728</v>
      </c>
      <c r="K52" s="2">
        <v>19</v>
      </c>
      <c r="L52" s="2">
        <v>9</v>
      </c>
      <c r="M52" s="2">
        <v>5</v>
      </c>
      <c r="N52" s="2">
        <v>6</v>
      </c>
      <c r="O52" s="2">
        <v>7</v>
      </c>
      <c r="P52" s="2">
        <v>6</v>
      </c>
      <c r="Q52" s="2" t="s">
        <v>435</v>
      </c>
      <c r="R52" s="2">
        <v>2007</v>
      </c>
      <c r="S52" s="2">
        <v>4</v>
      </c>
    </row>
    <row r="53" spans="1:19" x14ac:dyDescent="0.25">
      <c r="A53" s="2" t="s">
        <v>68</v>
      </c>
      <c r="B53" s="2" t="s">
        <v>413</v>
      </c>
      <c r="C53" s="3">
        <v>44667</v>
      </c>
      <c r="D53" s="2" t="s">
        <v>417</v>
      </c>
      <c r="E53" s="2" t="s">
        <v>419</v>
      </c>
      <c r="F53" s="2" t="s">
        <v>424</v>
      </c>
      <c r="G53" s="2" t="s">
        <v>430</v>
      </c>
      <c r="H53" s="2" t="s">
        <v>434</v>
      </c>
      <c r="I53" s="2">
        <v>145739</v>
      </c>
      <c r="J53" s="2">
        <v>13095</v>
      </c>
      <c r="K53" s="2">
        <v>6</v>
      </c>
      <c r="L53" s="2">
        <v>5</v>
      </c>
      <c r="M53" s="2">
        <v>2</v>
      </c>
      <c r="N53" s="2">
        <v>7</v>
      </c>
      <c r="O53" s="2">
        <v>6</v>
      </c>
      <c r="P53" s="2">
        <v>5</v>
      </c>
      <c r="Q53" s="2" t="s">
        <v>435</v>
      </c>
      <c r="R53" s="2">
        <v>2022</v>
      </c>
      <c r="S53" s="2">
        <v>2</v>
      </c>
    </row>
    <row r="54" spans="1:19" x14ac:dyDescent="0.25">
      <c r="A54" s="2" t="s">
        <v>69</v>
      </c>
      <c r="B54" s="2" t="s">
        <v>414</v>
      </c>
      <c r="C54" s="3">
        <v>43712</v>
      </c>
      <c r="D54" s="2" t="s">
        <v>418</v>
      </c>
      <c r="E54" s="2" t="s">
        <v>421</v>
      </c>
      <c r="F54" s="2" t="s">
        <v>425</v>
      </c>
      <c r="G54" s="2" t="s">
        <v>427</v>
      </c>
      <c r="H54" s="2" t="s">
        <v>434</v>
      </c>
      <c r="I54" s="2">
        <v>72919</v>
      </c>
      <c r="J54" s="2">
        <v>10595</v>
      </c>
      <c r="K54" s="2">
        <v>43</v>
      </c>
      <c r="L54" s="2">
        <v>15</v>
      </c>
      <c r="M54" s="2">
        <v>10</v>
      </c>
      <c r="N54" s="2">
        <v>8</v>
      </c>
      <c r="O54" s="2">
        <v>6</v>
      </c>
      <c r="P54" s="2">
        <v>8</v>
      </c>
      <c r="Q54" s="2" t="s">
        <v>436</v>
      </c>
      <c r="R54" s="2">
        <v>2019</v>
      </c>
      <c r="S54" s="2">
        <v>3</v>
      </c>
    </row>
    <row r="55" spans="1:19" x14ac:dyDescent="0.25">
      <c r="A55" s="2" t="s">
        <v>70</v>
      </c>
      <c r="B55" s="2" t="s">
        <v>413</v>
      </c>
      <c r="C55" s="3">
        <v>45473</v>
      </c>
      <c r="D55" s="2" t="s">
        <v>416</v>
      </c>
      <c r="E55" s="2" t="s">
        <v>421</v>
      </c>
      <c r="F55" s="2" t="s">
        <v>423</v>
      </c>
      <c r="G55" s="2" t="s">
        <v>430</v>
      </c>
      <c r="H55" s="2" t="s">
        <v>431</v>
      </c>
      <c r="I55" s="2">
        <v>138311</v>
      </c>
      <c r="J55" s="2">
        <v>18850</v>
      </c>
      <c r="K55" s="2">
        <v>19</v>
      </c>
      <c r="L55" s="2">
        <v>1</v>
      </c>
      <c r="M55" s="2">
        <v>10</v>
      </c>
      <c r="N55" s="2">
        <v>6</v>
      </c>
      <c r="O55" s="2">
        <v>9</v>
      </c>
      <c r="P55" s="2">
        <v>8.33</v>
      </c>
      <c r="Q55" s="2" t="s">
        <v>436</v>
      </c>
      <c r="R55" s="2">
        <v>2024</v>
      </c>
      <c r="S55" s="2">
        <v>2</v>
      </c>
    </row>
    <row r="56" spans="1:19" x14ac:dyDescent="0.25">
      <c r="A56" s="2" t="s">
        <v>71</v>
      </c>
      <c r="B56" s="2" t="s">
        <v>415</v>
      </c>
      <c r="C56" s="3">
        <v>44347</v>
      </c>
      <c r="D56" s="2" t="s">
        <v>417</v>
      </c>
      <c r="E56" s="2" t="s">
        <v>419</v>
      </c>
      <c r="F56" s="2" t="s">
        <v>426</v>
      </c>
      <c r="G56" s="2" t="s">
        <v>428</v>
      </c>
      <c r="H56" s="2" t="s">
        <v>431</v>
      </c>
      <c r="I56" s="2">
        <v>102035</v>
      </c>
      <c r="J56" s="2">
        <v>18952</v>
      </c>
      <c r="K56" s="2">
        <v>19</v>
      </c>
      <c r="L56" s="2">
        <v>0</v>
      </c>
      <c r="M56" s="2">
        <v>6</v>
      </c>
      <c r="N56" s="2">
        <v>4</v>
      </c>
      <c r="O56" s="2">
        <v>7</v>
      </c>
      <c r="P56" s="2">
        <v>5.67</v>
      </c>
      <c r="Q56" s="2" t="s">
        <v>435</v>
      </c>
      <c r="R56" s="2">
        <v>2021</v>
      </c>
      <c r="S56" s="2">
        <v>2</v>
      </c>
    </row>
    <row r="57" spans="1:19" x14ac:dyDescent="0.25">
      <c r="A57" s="2" t="s">
        <v>72</v>
      </c>
      <c r="B57" s="2" t="s">
        <v>413</v>
      </c>
      <c r="C57" s="3">
        <v>38405</v>
      </c>
      <c r="D57" s="2" t="s">
        <v>417</v>
      </c>
      <c r="E57" s="2" t="s">
        <v>420</v>
      </c>
      <c r="F57" s="2" t="s">
        <v>425</v>
      </c>
      <c r="G57" s="2" t="s">
        <v>429</v>
      </c>
      <c r="H57" s="2" t="s">
        <v>434</v>
      </c>
      <c r="I57" s="2">
        <v>107383</v>
      </c>
      <c r="J57" s="2">
        <v>12047</v>
      </c>
      <c r="K57" s="2">
        <v>13</v>
      </c>
      <c r="L57" s="2">
        <v>7</v>
      </c>
      <c r="M57" s="2">
        <v>9</v>
      </c>
      <c r="N57" s="2">
        <v>10</v>
      </c>
      <c r="O57" s="2">
        <v>1</v>
      </c>
      <c r="P57" s="2">
        <v>6.67</v>
      </c>
      <c r="Q57" s="2" t="s">
        <v>435</v>
      </c>
      <c r="R57" s="2">
        <v>2005</v>
      </c>
      <c r="S57" s="2">
        <v>1</v>
      </c>
    </row>
    <row r="58" spans="1:19" x14ac:dyDescent="0.25">
      <c r="A58" s="2" t="s">
        <v>73</v>
      </c>
      <c r="B58" s="2" t="s">
        <v>413</v>
      </c>
      <c r="C58" s="3">
        <v>40054</v>
      </c>
      <c r="D58" s="2" t="s">
        <v>416</v>
      </c>
      <c r="E58" s="2" t="s">
        <v>421</v>
      </c>
      <c r="F58" s="2" t="s">
        <v>426</v>
      </c>
      <c r="G58" s="2" t="s">
        <v>429</v>
      </c>
      <c r="H58" s="2" t="s">
        <v>434</v>
      </c>
      <c r="I58" s="2">
        <v>77251</v>
      </c>
      <c r="J58" s="2">
        <v>18882</v>
      </c>
      <c r="K58" s="2">
        <v>39</v>
      </c>
      <c r="L58" s="2">
        <v>10</v>
      </c>
      <c r="M58" s="2">
        <v>3</v>
      </c>
      <c r="N58" s="2">
        <v>5</v>
      </c>
      <c r="O58" s="2">
        <v>2</v>
      </c>
      <c r="P58" s="2">
        <v>3.33</v>
      </c>
      <c r="Q58" s="2" t="s">
        <v>435</v>
      </c>
      <c r="R58" s="2">
        <v>2009</v>
      </c>
      <c r="S58" s="2">
        <v>3</v>
      </c>
    </row>
    <row r="59" spans="1:19" x14ac:dyDescent="0.25">
      <c r="A59" s="2" t="s">
        <v>74</v>
      </c>
      <c r="B59" s="2" t="s">
        <v>414</v>
      </c>
      <c r="C59" s="3">
        <v>40809</v>
      </c>
      <c r="D59" s="2" t="s">
        <v>418</v>
      </c>
      <c r="E59" s="2" t="s">
        <v>420</v>
      </c>
      <c r="F59" s="2" t="s">
        <v>424</v>
      </c>
      <c r="G59" s="2" t="s">
        <v>428</v>
      </c>
      <c r="H59" s="2" t="s">
        <v>433</v>
      </c>
      <c r="I59" s="2">
        <v>98979</v>
      </c>
      <c r="J59" s="2">
        <v>5474</v>
      </c>
      <c r="K59" s="2">
        <v>3</v>
      </c>
      <c r="L59" s="2">
        <v>15</v>
      </c>
      <c r="M59" s="2">
        <v>10</v>
      </c>
      <c r="N59" s="2">
        <v>2</v>
      </c>
      <c r="O59" s="2">
        <v>9</v>
      </c>
      <c r="P59" s="2">
        <v>7</v>
      </c>
      <c r="Q59" s="2" t="s">
        <v>435</v>
      </c>
      <c r="R59" s="2">
        <v>2011</v>
      </c>
      <c r="S59" s="2">
        <v>3</v>
      </c>
    </row>
    <row r="60" spans="1:19" x14ac:dyDescent="0.25">
      <c r="A60" s="2" t="s">
        <v>75</v>
      </c>
      <c r="B60" s="2" t="s">
        <v>415</v>
      </c>
      <c r="C60" s="3">
        <v>40496</v>
      </c>
      <c r="D60" s="2" t="s">
        <v>416</v>
      </c>
      <c r="E60" s="2" t="s">
        <v>419</v>
      </c>
      <c r="F60" s="2" t="s">
        <v>422</v>
      </c>
      <c r="G60" s="2" t="s">
        <v>429</v>
      </c>
      <c r="H60" s="2" t="s">
        <v>432</v>
      </c>
      <c r="I60" s="2">
        <v>67153</v>
      </c>
      <c r="J60" s="2">
        <v>13531</v>
      </c>
      <c r="K60" s="2">
        <v>1</v>
      </c>
      <c r="L60" s="2">
        <v>9</v>
      </c>
      <c r="M60" s="2">
        <v>4</v>
      </c>
      <c r="N60" s="2">
        <v>9</v>
      </c>
      <c r="O60" s="2">
        <v>6</v>
      </c>
      <c r="P60" s="2">
        <v>6.33</v>
      </c>
      <c r="Q60" s="2" t="s">
        <v>435</v>
      </c>
      <c r="R60" s="2">
        <v>2010</v>
      </c>
      <c r="S60" s="2">
        <v>4</v>
      </c>
    </row>
    <row r="61" spans="1:19" x14ac:dyDescent="0.25">
      <c r="A61" s="2" t="s">
        <v>76</v>
      </c>
      <c r="B61" s="2" t="s">
        <v>414</v>
      </c>
      <c r="C61" s="3">
        <v>38553</v>
      </c>
      <c r="D61" s="2" t="s">
        <v>418</v>
      </c>
      <c r="E61" s="2" t="s">
        <v>421</v>
      </c>
      <c r="F61" s="2" t="s">
        <v>422</v>
      </c>
      <c r="G61" s="2" t="s">
        <v>428</v>
      </c>
      <c r="H61" s="2" t="s">
        <v>432</v>
      </c>
      <c r="I61" s="2">
        <v>91520</v>
      </c>
      <c r="J61" s="2">
        <v>8831</v>
      </c>
      <c r="K61" s="2">
        <v>30</v>
      </c>
      <c r="L61" s="2">
        <v>6</v>
      </c>
      <c r="M61" s="2">
        <v>7</v>
      </c>
      <c r="N61" s="2">
        <v>8</v>
      </c>
      <c r="O61" s="2">
        <v>1</v>
      </c>
      <c r="P61" s="2">
        <v>5.33</v>
      </c>
      <c r="Q61" s="2" t="s">
        <v>435</v>
      </c>
      <c r="R61" s="2">
        <v>2005</v>
      </c>
      <c r="S61" s="2">
        <v>3</v>
      </c>
    </row>
    <row r="62" spans="1:19" x14ac:dyDescent="0.25">
      <c r="A62" s="2" t="s">
        <v>77</v>
      </c>
      <c r="B62" s="2" t="s">
        <v>414</v>
      </c>
      <c r="C62" s="3">
        <v>39460</v>
      </c>
      <c r="D62" s="2" t="s">
        <v>418</v>
      </c>
      <c r="E62" s="2" t="s">
        <v>419</v>
      </c>
      <c r="F62" s="2" t="s">
        <v>426</v>
      </c>
      <c r="G62" s="2" t="s">
        <v>427</v>
      </c>
      <c r="H62" s="2" t="s">
        <v>432</v>
      </c>
      <c r="I62" s="2">
        <v>142155</v>
      </c>
      <c r="J62" s="2">
        <v>14657</v>
      </c>
      <c r="K62" s="2">
        <v>5</v>
      </c>
      <c r="L62" s="2">
        <v>6</v>
      </c>
      <c r="M62" s="2">
        <v>9</v>
      </c>
      <c r="N62" s="2">
        <v>4</v>
      </c>
      <c r="O62" s="2">
        <v>6</v>
      </c>
      <c r="P62" s="2">
        <v>6.33</v>
      </c>
      <c r="Q62" s="2" t="s">
        <v>435</v>
      </c>
      <c r="R62" s="2">
        <v>2008</v>
      </c>
      <c r="S62" s="2">
        <v>1</v>
      </c>
    </row>
    <row r="63" spans="1:19" x14ac:dyDescent="0.25">
      <c r="A63" s="2" t="s">
        <v>78</v>
      </c>
      <c r="B63" s="2" t="s">
        <v>414</v>
      </c>
      <c r="C63" s="3">
        <v>42939</v>
      </c>
      <c r="D63" s="2" t="s">
        <v>416</v>
      </c>
      <c r="E63" s="2" t="s">
        <v>420</v>
      </c>
      <c r="F63" s="2" t="s">
        <v>426</v>
      </c>
      <c r="G63" s="2" t="s">
        <v>429</v>
      </c>
      <c r="H63" s="2" t="s">
        <v>432</v>
      </c>
      <c r="I63" s="2">
        <v>81366</v>
      </c>
      <c r="J63" s="2">
        <v>13377</v>
      </c>
      <c r="K63" s="2">
        <v>32</v>
      </c>
      <c r="L63" s="2">
        <v>15</v>
      </c>
      <c r="M63" s="2">
        <v>9</v>
      </c>
      <c r="N63" s="2">
        <v>3</v>
      </c>
      <c r="O63" s="2">
        <v>3</v>
      </c>
      <c r="P63" s="2">
        <v>5</v>
      </c>
      <c r="Q63" s="2" t="s">
        <v>435</v>
      </c>
      <c r="R63" s="2">
        <v>2017</v>
      </c>
      <c r="S63" s="2">
        <v>3</v>
      </c>
    </row>
    <row r="64" spans="1:19" x14ac:dyDescent="0.25">
      <c r="A64" s="2" t="s">
        <v>79</v>
      </c>
      <c r="B64" s="2" t="s">
        <v>413</v>
      </c>
      <c r="C64" s="3">
        <v>41132</v>
      </c>
      <c r="D64" s="2" t="s">
        <v>418</v>
      </c>
      <c r="E64" s="2" t="s">
        <v>419</v>
      </c>
      <c r="F64" s="2" t="s">
        <v>422</v>
      </c>
      <c r="G64" s="2" t="s">
        <v>430</v>
      </c>
      <c r="H64" s="2" t="s">
        <v>433</v>
      </c>
      <c r="I64" s="2">
        <v>145282</v>
      </c>
      <c r="J64" s="2">
        <v>2041</v>
      </c>
      <c r="K64" s="2">
        <v>37</v>
      </c>
      <c r="L64" s="2">
        <v>14</v>
      </c>
      <c r="M64" s="2">
        <v>2</v>
      </c>
      <c r="N64" s="2">
        <v>2</v>
      </c>
      <c r="O64" s="2">
        <v>6</v>
      </c>
      <c r="P64" s="2">
        <v>3.33</v>
      </c>
      <c r="Q64" s="2" t="s">
        <v>435</v>
      </c>
      <c r="R64" s="2">
        <v>2012</v>
      </c>
      <c r="S64" s="2">
        <v>3</v>
      </c>
    </row>
    <row r="65" spans="1:19" x14ac:dyDescent="0.25">
      <c r="A65" s="2" t="s">
        <v>80</v>
      </c>
      <c r="B65" s="2" t="s">
        <v>413</v>
      </c>
      <c r="C65" s="3">
        <v>39507</v>
      </c>
      <c r="D65" s="2" t="s">
        <v>418</v>
      </c>
      <c r="E65" s="2" t="s">
        <v>420</v>
      </c>
      <c r="F65" s="2" t="s">
        <v>424</v>
      </c>
      <c r="G65" s="2" t="s">
        <v>429</v>
      </c>
      <c r="H65" s="2" t="s">
        <v>431</v>
      </c>
      <c r="I65" s="2">
        <v>110403</v>
      </c>
      <c r="J65" s="2">
        <v>13515</v>
      </c>
      <c r="K65" s="2">
        <v>45</v>
      </c>
      <c r="L65" s="2">
        <v>7</v>
      </c>
      <c r="M65" s="2">
        <v>8</v>
      </c>
      <c r="N65" s="2">
        <v>6</v>
      </c>
      <c r="O65" s="2">
        <v>5</v>
      </c>
      <c r="P65" s="2">
        <v>6.33</v>
      </c>
      <c r="Q65" s="2" t="s">
        <v>435</v>
      </c>
      <c r="R65" s="2">
        <v>2008</v>
      </c>
      <c r="S65" s="2">
        <v>1</v>
      </c>
    </row>
    <row r="66" spans="1:19" x14ac:dyDescent="0.25">
      <c r="A66" s="2" t="s">
        <v>81</v>
      </c>
      <c r="B66" s="2" t="s">
        <v>415</v>
      </c>
      <c r="C66" s="3">
        <v>40904</v>
      </c>
      <c r="D66" s="2" t="s">
        <v>416</v>
      </c>
      <c r="E66" s="2" t="s">
        <v>420</v>
      </c>
      <c r="F66" s="2" t="s">
        <v>423</v>
      </c>
      <c r="G66" s="2" t="s">
        <v>430</v>
      </c>
      <c r="H66" s="2" t="s">
        <v>432</v>
      </c>
      <c r="I66" s="2">
        <v>75161</v>
      </c>
      <c r="J66" s="2">
        <v>18118</v>
      </c>
      <c r="K66" s="2">
        <v>19</v>
      </c>
      <c r="L66" s="2">
        <v>1</v>
      </c>
      <c r="M66" s="2">
        <v>5</v>
      </c>
      <c r="N66" s="2">
        <v>6</v>
      </c>
      <c r="O66" s="2">
        <v>4</v>
      </c>
      <c r="P66" s="2">
        <v>5</v>
      </c>
      <c r="Q66" s="2" t="s">
        <v>435</v>
      </c>
      <c r="R66" s="2">
        <v>2011</v>
      </c>
      <c r="S66" s="2">
        <v>4</v>
      </c>
    </row>
    <row r="67" spans="1:19" x14ac:dyDescent="0.25">
      <c r="A67" s="2" t="s">
        <v>82</v>
      </c>
      <c r="B67" s="2" t="s">
        <v>415</v>
      </c>
      <c r="C67" s="3">
        <v>42588</v>
      </c>
      <c r="D67" s="2" t="s">
        <v>417</v>
      </c>
      <c r="E67" s="2" t="s">
        <v>419</v>
      </c>
      <c r="F67" s="2" t="s">
        <v>425</v>
      </c>
      <c r="G67" s="2" t="s">
        <v>430</v>
      </c>
      <c r="H67" s="2" t="s">
        <v>431</v>
      </c>
      <c r="I67" s="2">
        <v>64116</v>
      </c>
      <c r="J67" s="2">
        <v>4557</v>
      </c>
      <c r="K67" s="2">
        <v>16</v>
      </c>
      <c r="L67" s="2">
        <v>7</v>
      </c>
      <c r="M67" s="2">
        <v>3</v>
      </c>
      <c r="N67" s="2">
        <v>6</v>
      </c>
      <c r="O67" s="2">
        <v>9</v>
      </c>
      <c r="P67" s="2">
        <v>6</v>
      </c>
      <c r="Q67" s="2" t="s">
        <v>435</v>
      </c>
      <c r="R67" s="2">
        <v>2016</v>
      </c>
      <c r="S67" s="2">
        <v>3</v>
      </c>
    </row>
    <row r="68" spans="1:19" x14ac:dyDescent="0.25">
      <c r="A68" s="2" t="s">
        <v>83</v>
      </c>
      <c r="B68" s="2" t="s">
        <v>415</v>
      </c>
      <c r="C68" s="3">
        <v>43870</v>
      </c>
      <c r="D68" s="2" t="s">
        <v>417</v>
      </c>
      <c r="E68" s="2" t="s">
        <v>421</v>
      </c>
      <c r="F68" s="2" t="s">
        <v>426</v>
      </c>
      <c r="G68" s="2" t="s">
        <v>427</v>
      </c>
      <c r="H68" s="2" t="s">
        <v>431</v>
      </c>
      <c r="I68" s="2">
        <v>46648</v>
      </c>
      <c r="J68" s="2">
        <v>1979</v>
      </c>
      <c r="K68" s="2">
        <v>19</v>
      </c>
      <c r="L68" s="2">
        <v>15</v>
      </c>
      <c r="M68" s="2">
        <v>2</v>
      </c>
      <c r="N68" s="2">
        <v>6</v>
      </c>
      <c r="O68" s="2">
        <v>3</v>
      </c>
      <c r="P68" s="2">
        <v>3.67</v>
      </c>
      <c r="Q68" s="2" t="s">
        <v>435</v>
      </c>
      <c r="R68" s="2">
        <v>2020</v>
      </c>
      <c r="S68" s="2">
        <v>1</v>
      </c>
    </row>
    <row r="69" spans="1:19" x14ac:dyDescent="0.25">
      <c r="A69" s="2" t="s">
        <v>84</v>
      </c>
      <c r="B69" s="2" t="s">
        <v>413</v>
      </c>
      <c r="C69" s="3">
        <v>43024</v>
      </c>
      <c r="D69" s="2" t="s">
        <v>416</v>
      </c>
      <c r="E69" s="2" t="s">
        <v>419</v>
      </c>
      <c r="F69" s="2" t="s">
        <v>422</v>
      </c>
      <c r="G69" s="2" t="s">
        <v>428</v>
      </c>
      <c r="H69" s="2" t="s">
        <v>431</v>
      </c>
      <c r="I69" s="2">
        <v>143103</v>
      </c>
      <c r="J69" s="2">
        <v>19614</v>
      </c>
      <c r="K69" s="2">
        <v>42</v>
      </c>
      <c r="L69" s="2">
        <v>6</v>
      </c>
      <c r="M69" s="2">
        <v>10</v>
      </c>
      <c r="N69" s="2">
        <v>1</v>
      </c>
      <c r="O69" s="2">
        <v>3</v>
      </c>
      <c r="P69" s="2">
        <v>4.67</v>
      </c>
      <c r="Q69" s="2" t="s">
        <v>435</v>
      </c>
      <c r="R69" s="2">
        <v>2017</v>
      </c>
      <c r="S69" s="2">
        <v>4</v>
      </c>
    </row>
    <row r="70" spans="1:19" x14ac:dyDescent="0.25">
      <c r="A70" s="2" t="s">
        <v>85</v>
      </c>
      <c r="B70" s="2" t="s">
        <v>413</v>
      </c>
      <c r="C70" s="3">
        <v>43704</v>
      </c>
      <c r="D70" s="2" t="s">
        <v>416</v>
      </c>
      <c r="E70" s="2" t="s">
        <v>420</v>
      </c>
      <c r="F70" s="2" t="s">
        <v>424</v>
      </c>
      <c r="G70" s="2" t="s">
        <v>429</v>
      </c>
      <c r="H70" s="2" t="s">
        <v>434</v>
      </c>
      <c r="I70" s="2">
        <v>30638</v>
      </c>
      <c r="J70" s="2">
        <v>12730</v>
      </c>
      <c r="K70" s="2">
        <v>19</v>
      </c>
      <c r="L70" s="2">
        <v>10</v>
      </c>
      <c r="M70" s="2">
        <v>2</v>
      </c>
      <c r="N70" s="2">
        <v>8</v>
      </c>
      <c r="O70" s="2">
        <v>1</v>
      </c>
      <c r="P70" s="2">
        <v>3.67</v>
      </c>
      <c r="Q70" s="2" t="s">
        <v>435</v>
      </c>
      <c r="R70" s="2">
        <v>2019</v>
      </c>
      <c r="S70" s="2">
        <v>3</v>
      </c>
    </row>
    <row r="71" spans="1:19" x14ac:dyDescent="0.25">
      <c r="A71" s="2" t="s">
        <v>86</v>
      </c>
      <c r="B71" s="2" t="s">
        <v>415</v>
      </c>
      <c r="C71" s="3">
        <v>41818</v>
      </c>
      <c r="D71" s="2" t="s">
        <v>417</v>
      </c>
      <c r="E71" s="2" t="s">
        <v>419</v>
      </c>
      <c r="F71" s="2" t="s">
        <v>422</v>
      </c>
      <c r="G71" s="2" t="s">
        <v>429</v>
      </c>
      <c r="H71" s="2" t="s">
        <v>433</v>
      </c>
      <c r="I71" s="2">
        <v>40298</v>
      </c>
      <c r="J71" s="2">
        <v>3193</v>
      </c>
      <c r="K71" s="2">
        <v>19</v>
      </c>
      <c r="L71" s="2">
        <v>15</v>
      </c>
      <c r="M71" s="2">
        <v>6</v>
      </c>
      <c r="N71" s="2">
        <v>10</v>
      </c>
      <c r="O71" s="2">
        <v>3</v>
      </c>
      <c r="P71" s="2">
        <v>6.33</v>
      </c>
      <c r="Q71" s="2" t="s">
        <v>435</v>
      </c>
      <c r="R71" s="2">
        <v>2014</v>
      </c>
      <c r="S71" s="2">
        <v>2</v>
      </c>
    </row>
    <row r="72" spans="1:19" x14ac:dyDescent="0.25">
      <c r="A72" s="2" t="s">
        <v>87</v>
      </c>
      <c r="B72" s="2" t="s">
        <v>415</v>
      </c>
      <c r="C72" s="3">
        <v>40363</v>
      </c>
      <c r="D72" s="2" t="s">
        <v>416</v>
      </c>
      <c r="E72" s="2" t="s">
        <v>420</v>
      </c>
      <c r="F72" s="2" t="s">
        <v>424</v>
      </c>
      <c r="G72" s="2" t="s">
        <v>430</v>
      </c>
      <c r="H72" s="2" t="s">
        <v>431</v>
      </c>
      <c r="I72" s="2">
        <v>93439</v>
      </c>
      <c r="J72" s="2">
        <v>11585</v>
      </c>
      <c r="K72" s="2">
        <v>38</v>
      </c>
      <c r="L72" s="2">
        <v>6</v>
      </c>
      <c r="M72" s="2">
        <v>1</v>
      </c>
      <c r="N72" s="2">
        <v>10</v>
      </c>
      <c r="O72" s="2">
        <v>9</v>
      </c>
      <c r="P72" s="2">
        <v>6.67</v>
      </c>
      <c r="Q72" s="2" t="s">
        <v>435</v>
      </c>
      <c r="R72" s="2">
        <v>2010</v>
      </c>
      <c r="S72" s="2">
        <v>3</v>
      </c>
    </row>
    <row r="73" spans="1:19" x14ac:dyDescent="0.25">
      <c r="A73" s="2" t="s">
        <v>88</v>
      </c>
      <c r="B73" s="2" t="s">
        <v>415</v>
      </c>
      <c r="C73" s="3">
        <v>38351</v>
      </c>
      <c r="D73" s="2" t="s">
        <v>417</v>
      </c>
      <c r="E73" s="2" t="s">
        <v>419</v>
      </c>
      <c r="F73" s="2" t="s">
        <v>422</v>
      </c>
      <c r="G73" s="2" t="s">
        <v>428</v>
      </c>
      <c r="H73" s="2" t="s">
        <v>433</v>
      </c>
      <c r="I73" s="2">
        <v>50166</v>
      </c>
      <c r="J73" s="2">
        <v>11063</v>
      </c>
      <c r="K73" s="2">
        <v>50</v>
      </c>
      <c r="L73" s="2">
        <v>4</v>
      </c>
      <c r="M73" s="2">
        <v>1</v>
      </c>
      <c r="N73" s="2">
        <v>7</v>
      </c>
      <c r="O73" s="2">
        <v>5</v>
      </c>
      <c r="P73" s="2">
        <v>4.33</v>
      </c>
      <c r="Q73" s="2" t="s">
        <v>435</v>
      </c>
      <c r="R73" s="2">
        <v>2004</v>
      </c>
      <c r="S73" s="2">
        <v>4</v>
      </c>
    </row>
    <row r="74" spans="1:19" x14ac:dyDescent="0.25">
      <c r="A74" s="2" t="s">
        <v>89</v>
      </c>
      <c r="B74" s="2" t="s">
        <v>413</v>
      </c>
      <c r="C74" s="3">
        <v>45621</v>
      </c>
      <c r="D74" s="2" t="s">
        <v>416</v>
      </c>
      <c r="E74" s="2" t="s">
        <v>420</v>
      </c>
      <c r="F74" s="2" t="s">
        <v>425</v>
      </c>
      <c r="G74" s="2" t="s">
        <v>427</v>
      </c>
      <c r="H74" s="2" t="s">
        <v>434</v>
      </c>
      <c r="I74" s="2">
        <v>115277</v>
      </c>
      <c r="J74" s="2">
        <v>3685</v>
      </c>
      <c r="K74" s="2">
        <v>46</v>
      </c>
      <c r="L74" s="2">
        <v>2</v>
      </c>
      <c r="M74" s="2">
        <v>6</v>
      </c>
      <c r="N74" s="2">
        <v>1</v>
      </c>
      <c r="O74" s="2">
        <v>7</v>
      </c>
      <c r="P74" s="2">
        <v>4.67</v>
      </c>
      <c r="Q74" s="2" t="s">
        <v>435</v>
      </c>
      <c r="R74" s="2">
        <v>2024</v>
      </c>
      <c r="S74" s="2">
        <v>4</v>
      </c>
    </row>
    <row r="75" spans="1:19" x14ac:dyDescent="0.25">
      <c r="A75" s="2" t="s">
        <v>90</v>
      </c>
      <c r="B75" s="2" t="s">
        <v>415</v>
      </c>
      <c r="C75" s="3">
        <v>42027</v>
      </c>
      <c r="D75" s="2" t="s">
        <v>418</v>
      </c>
      <c r="E75" s="2" t="s">
        <v>420</v>
      </c>
      <c r="F75" s="2" t="s">
        <v>422</v>
      </c>
      <c r="G75" s="2" t="s">
        <v>428</v>
      </c>
      <c r="H75" s="2" t="s">
        <v>431</v>
      </c>
      <c r="I75" s="2">
        <v>129488</v>
      </c>
      <c r="J75" s="2">
        <v>17703</v>
      </c>
      <c r="K75" s="2">
        <v>46</v>
      </c>
      <c r="L75" s="2">
        <v>10</v>
      </c>
      <c r="M75" s="2">
        <v>10</v>
      </c>
      <c r="N75" s="2">
        <v>5</v>
      </c>
      <c r="O75" s="2">
        <v>9</v>
      </c>
      <c r="P75" s="2">
        <v>8</v>
      </c>
      <c r="Q75" s="2" t="s">
        <v>436</v>
      </c>
      <c r="R75" s="2">
        <v>2015</v>
      </c>
      <c r="S75" s="2">
        <v>1</v>
      </c>
    </row>
    <row r="76" spans="1:19" x14ac:dyDescent="0.25">
      <c r="A76" s="2" t="s">
        <v>91</v>
      </c>
      <c r="B76" s="2" t="s">
        <v>414</v>
      </c>
      <c r="C76" s="3">
        <v>40623</v>
      </c>
      <c r="D76" s="2" t="s">
        <v>416</v>
      </c>
      <c r="E76" s="2" t="s">
        <v>420</v>
      </c>
      <c r="F76" s="2" t="s">
        <v>424</v>
      </c>
      <c r="G76" s="2" t="s">
        <v>430</v>
      </c>
      <c r="H76" s="2" t="s">
        <v>434</v>
      </c>
      <c r="I76" s="2">
        <v>97852</v>
      </c>
      <c r="J76" s="2">
        <v>7886</v>
      </c>
      <c r="K76" s="2">
        <v>48</v>
      </c>
      <c r="L76" s="2">
        <v>1</v>
      </c>
      <c r="M76" s="2">
        <v>8</v>
      </c>
      <c r="N76" s="2">
        <v>4</v>
      </c>
      <c r="O76" s="2">
        <v>8</v>
      </c>
      <c r="P76" s="2">
        <v>6.67</v>
      </c>
      <c r="Q76" s="2" t="s">
        <v>435</v>
      </c>
      <c r="R76" s="2">
        <v>2011</v>
      </c>
      <c r="S76" s="2">
        <v>1</v>
      </c>
    </row>
    <row r="77" spans="1:19" x14ac:dyDescent="0.25">
      <c r="A77" s="2" t="s">
        <v>92</v>
      </c>
      <c r="B77" s="2" t="s">
        <v>413</v>
      </c>
      <c r="C77" s="3">
        <v>44268</v>
      </c>
      <c r="D77" s="2" t="s">
        <v>418</v>
      </c>
      <c r="E77" s="2" t="s">
        <v>420</v>
      </c>
      <c r="F77" s="2" t="s">
        <v>426</v>
      </c>
      <c r="G77" s="2" t="s">
        <v>430</v>
      </c>
      <c r="H77" s="2" t="s">
        <v>434</v>
      </c>
      <c r="I77" s="2">
        <v>79662</v>
      </c>
      <c r="J77" s="2">
        <v>19611</v>
      </c>
      <c r="K77" s="2">
        <v>38</v>
      </c>
      <c r="L77" s="2">
        <v>0</v>
      </c>
      <c r="M77" s="2">
        <v>6</v>
      </c>
      <c r="N77" s="2">
        <v>8</v>
      </c>
      <c r="O77" s="2">
        <v>10</v>
      </c>
      <c r="P77" s="2">
        <v>8</v>
      </c>
      <c r="Q77" s="2" t="s">
        <v>436</v>
      </c>
      <c r="R77" s="2">
        <v>2021</v>
      </c>
      <c r="S77" s="2">
        <v>1</v>
      </c>
    </row>
    <row r="78" spans="1:19" x14ac:dyDescent="0.25">
      <c r="A78" s="2" t="s">
        <v>93</v>
      </c>
      <c r="B78" s="2" t="s">
        <v>415</v>
      </c>
      <c r="C78" s="3">
        <v>41319</v>
      </c>
      <c r="D78" s="2" t="s">
        <v>416</v>
      </c>
      <c r="E78" s="2" t="s">
        <v>421</v>
      </c>
      <c r="F78" s="2" t="s">
        <v>423</v>
      </c>
      <c r="G78" s="2" t="s">
        <v>427</v>
      </c>
      <c r="H78" s="2" t="s">
        <v>431</v>
      </c>
      <c r="I78" s="2">
        <v>145138</v>
      </c>
      <c r="J78" s="2">
        <v>16388</v>
      </c>
      <c r="K78" s="2">
        <v>12</v>
      </c>
      <c r="L78" s="2">
        <v>4</v>
      </c>
      <c r="M78" s="2">
        <v>7</v>
      </c>
      <c r="N78" s="2">
        <v>7</v>
      </c>
      <c r="O78" s="2">
        <v>1</v>
      </c>
      <c r="P78" s="2">
        <v>5</v>
      </c>
      <c r="Q78" s="2" t="s">
        <v>435</v>
      </c>
      <c r="R78" s="2">
        <v>2013</v>
      </c>
      <c r="S78" s="2">
        <v>1</v>
      </c>
    </row>
    <row r="79" spans="1:19" x14ac:dyDescent="0.25">
      <c r="A79" s="2" t="s">
        <v>94</v>
      </c>
      <c r="B79" s="2" t="s">
        <v>415</v>
      </c>
      <c r="C79" s="3">
        <v>41549</v>
      </c>
      <c r="D79" s="2" t="s">
        <v>418</v>
      </c>
      <c r="E79" s="2" t="s">
        <v>421</v>
      </c>
      <c r="F79" s="2" t="s">
        <v>425</v>
      </c>
      <c r="G79" s="2" t="s">
        <v>427</v>
      </c>
      <c r="H79" s="2" t="s">
        <v>432</v>
      </c>
      <c r="I79" s="2">
        <v>56450</v>
      </c>
      <c r="J79" s="2">
        <v>4240</v>
      </c>
      <c r="K79" s="2">
        <v>6</v>
      </c>
      <c r="L79" s="2">
        <v>9</v>
      </c>
      <c r="M79" s="2">
        <v>5</v>
      </c>
      <c r="N79" s="2">
        <v>10</v>
      </c>
      <c r="O79" s="2">
        <v>10</v>
      </c>
      <c r="P79" s="2">
        <v>8.33</v>
      </c>
      <c r="Q79" s="2" t="s">
        <v>436</v>
      </c>
      <c r="R79" s="2">
        <v>2013</v>
      </c>
      <c r="S79" s="2">
        <v>4</v>
      </c>
    </row>
    <row r="80" spans="1:19" x14ac:dyDescent="0.25">
      <c r="A80" s="2" t="s">
        <v>95</v>
      </c>
      <c r="B80" s="2" t="s">
        <v>415</v>
      </c>
      <c r="C80" s="3">
        <v>40880</v>
      </c>
      <c r="D80" s="2" t="s">
        <v>418</v>
      </c>
      <c r="E80" s="2" t="s">
        <v>420</v>
      </c>
      <c r="F80" s="2" t="s">
        <v>426</v>
      </c>
      <c r="G80" s="2" t="s">
        <v>428</v>
      </c>
      <c r="H80" s="2" t="s">
        <v>433</v>
      </c>
      <c r="I80" s="2">
        <v>78619</v>
      </c>
      <c r="J80" s="2">
        <v>6397</v>
      </c>
      <c r="K80" s="2">
        <v>37</v>
      </c>
      <c r="L80" s="2">
        <v>10</v>
      </c>
      <c r="M80" s="2">
        <v>6</v>
      </c>
      <c r="N80" s="2">
        <v>4</v>
      </c>
      <c r="O80" s="2">
        <v>3</v>
      </c>
      <c r="P80" s="2">
        <v>4.33</v>
      </c>
      <c r="Q80" s="2" t="s">
        <v>435</v>
      </c>
      <c r="R80" s="2">
        <v>2011</v>
      </c>
      <c r="S80" s="2">
        <v>4</v>
      </c>
    </row>
    <row r="81" spans="1:19" x14ac:dyDescent="0.25">
      <c r="A81" s="2" t="s">
        <v>96</v>
      </c>
      <c r="B81" s="2" t="s">
        <v>414</v>
      </c>
      <c r="C81" s="3">
        <v>41819</v>
      </c>
      <c r="D81" s="2" t="s">
        <v>418</v>
      </c>
      <c r="E81" s="2" t="s">
        <v>420</v>
      </c>
      <c r="F81" s="2" t="s">
        <v>423</v>
      </c>
      <c r="G81" s="2" t="s">
        <v>428</v>
      </c>
      <c r="H81" s="2" t="s">
        <v>433</v>
      </c>
      <c r="I81" s="2">
        <v>52459</v>
      </c>
      <c r="J81" s="2">
        <v>1528</v>
      </c>
      <c r="K81" s="2">
        <v>13</v>
      </c>
      <c r="L81" s="2">
        <v>5</v>
      </c>
      <c r="M81" s="2">
        <v>10</v>
      </c>
      <c r="N81" s="2">
        <v>2</v>
      </c>
      <c r="O81" s="2">
        <v>10</v>
      </c>
      <c r="P81" s="2">
        <v>7.33</v>
      </c>
      <c r="Q81" s="2" t="s">
        <v>435</v>
      </c>
      <c r="R81" s="2">
        <v>2014</v>
      </c>
      <c r="S81" s="2">
        <v>2</v>
      </c>
    </row>
    <row r="82" spans="1:19" x14ac:dyDescent="0.25">
      <c r="A82" s="2" t="s">
        <v>97</v>
      </c>
      <c r="B82" s="2" t="s">
        <v>415</v>
      </c>
      <c r="C82" s="3">
        <v>38465</v>
      </c>
      <c r="D82" s="2" t="s">
        <v>418</v>
      </c>
      <c r="E82" s="2" t="s">
        <v>420</v>
      </c>
      <c r="F82" s="2" t="s">
        <v>422</v>
      </c>
      <c r="G82" s="2" t="s">
        <v>427</v>
      </c>
      <c r="H82" s="2" t="s">
        <v>432</v>
      </c>
      <c r="I82" s="2">
        <v>68217</v>
      </c>
      <c r="J82" s="2">
        <v>2648</v>
      </c>
      <c r="K82" s="2">
        <v>10</v>
      </c>
      <c r="L82" s="2">
        <v>7</v>
      </c>
      <c r="M82" s="2">
        <v>10</v>
      </c>
      <c r="N82" s="2">
        <v>10</v>
      </c>
      <c r="O82" s="2">
        <v>10</v>
      </c>
      <c r="P82" s="2">
        <v>10</v>
      </c>
      <c r="Q82" s="2" t="s">
        <v>436</v>
      </c>
      <c r="R82" s="2">
        <v>2005</v>
      </c>
      <c r="S82" s="2">
        <v>2</v>
      </c>
    </row>
    <row r="83" spans="1:19" x14ac:dyDescent="0.25">
      <c r="A83" s="2" t="s">
        <v>98</v>
      </c>
      <c r="B83" s="2" t="s">
        <v>413</v>
      </c>
      <c r="C83" s="3">
        <v>40857</v>
      </c>
      <c r="D83" s="2" t="s">
        <v>417</v>
      </c>
      <c r="E83" s="2" t="s">
        <v>420</v>
      </c>
      <c r="F83" s="2" t="s">
        <v>426</v>
      </c>
      <c r="G83" s="2" t="s">
        <v>430</v>
      </c>
      <c r="H83" s="2" t="s">
        <v>432</v>
      </c>
      <c r="I83" s="2">
        <v>72259</v>
      </c>
      <c r="J83" s="2">
        <v>13328</v>
      </c>
      <c r="K83" s="2">
        <v>42</v>
      </c>
      <c r="L83" s="2">
        <v>2</v>
      </c>
      <c r="M83" s="2">
        <v>10</v>
      </c>
      <c r="N83" s="2">
        <v>3</v>
      </c>
      <c r="O83" s="2">
        <v>9</v>
      </c>
      <c r="P83" s="2">
        <v>7.33</v>
      </c>
      <c r="Q83" s="2" t="s">
        <v>435</v>
      </c>
      <c r="R83" s="2">
        <v>2011</v>
      </c>
      <c r="S83" s="2">
        <v>4</v>
      </c>
    </row>
    <row r="84" spans="1:19" x14ac:dyDescent="0.25">
      <c r="A84" s="2" t="s">
        <v>99</v>
      </c>
      <c r="B84" s="2" t="s">
        <v>415</v>
      </c>
      <c r="C84" s="3">
        <v>44964</v>
      </c>
      <c r="D84" s="2" t="s">
        <v>416</v>
      </c>
      <c r="E84" s="2" t="s">
        <v>419</v>
      </c>
      <c r="F84" s="2" t="s">
        <v>423</v>
      </c>
      <c r="G84" s="2" t="s">
        <v>427</v>
      </c>
      <c r="H84" s="2" t="s">
        <v>433</v>
      </c>
      <c r="I84" s="2">
        <v>50755</v>
      </c>
      <c r="J84" s="2">
        <v>14107</v>
      </c>
      <c r="K84" s="2">
        <v>46</v>
      </c>
      <c r="L84" s="2">
        <v>8</v>
      </c>
      <c r="M84" s="2">
        <v>1</v>
      </c>
      <c r="N84" s="2">
        <v>10</v>
      </c>
      <c r="O84" s="2">
        <v>9</v>
      </c>
      <c r="P84" s="2">
        <v>6.67</v>
      </c>
      <c r="Q84" s="2" t="s">
        <v>435</v>
      </c>
      <c r="R84" s="2">
        <v>2023</v>
      </c>
      <c r="S84" s="2">
        <v>1</v>
      </c>
    </row>
    <row r="85" spans="1:19" x14ac:dyDescent="0.25">
      <c r="A85" s="2" t="s">
        <v>100</v>
      </c>
      <c r="B85" s="2" t="s">
        <v>415</v>
      </c>
      <c r="C85" s="3">
        <v>45126</v>
      </c>
      <c r="D85" s="2" t="s">
        <v>416</v>
      </c>
      <c r="E85" s="2" t="s">
        <v>419</v>
      </c>
      <c r="F85" s="2" t="s">
        <v>422</v>
      </c>
      <c r="G85" s="2" t="s">
        <v>430</v>
      </c>
      <c r="H85" s="2" t="s">
        <v>434</v>
      </c>
      <c r="I85" s="2">
        <v>76580</v>
      </c>
      <c r="J85" s="2">
        <v>19498</v>
      </c>
      <c r="K85" s="2">
        <v>50</v>
      </c>
      <c r="L85" s="2">
        <v>3</v>
      </c>
      <c r="M85" s="2">
        <v>1</v>
      </c>
      <c r="N85" s="2">
        <v>10</v>
      </c>
      <c r="O85" s="2">
        <v>9</v>
      </c>
      <c r="P85" s="2">
        <v>6.67</v>
      </c>
      <c r="Q85" s="2" t="s">
        <v>435</v>
      </c>
      <c r="R85" s="2">
        <v>2023</v>
      </c>
      <c r="S85" s="2">
        <v>3</v>
      </c>
    </row>
    <row r="86" spans="1:19" x14ac:dyDescent="0.25">
      <c r="A86" s="2" t="s">
        <v>101</v>
      </c>
      <c r="B86" s="2" t="s">
        <v>415</v>
      </c>
      <c r="C86" s="3">
        <v>45507</v>
      </c>
      <c r="D86" s="2" t="s">
        <v>416</v>
      </c>
      <c r="E86" s="2" t="s">
        <v>419</v>
      </c>
      <c r="F86" s="2" t="s">
        <v>422</v>
      </c>
      <c r="G86" s="2" t="s">
        <v>428</v>
      </c>
      <c r="H86" s="2" t="s">
        <v>432</v>
      </c>
      <c r="I86" s="2">
        <v>42367</v>
      </c>
      <c r="J86" s="2">
        <v>17644</v>
      </c>
      <c r="K86" s="2">
        <v>20</v>
      </c>
      <c r="L86" s="2">
        <v>9</v>
      </c>
      <c r="M86" s="2">
        <v>7</v>
      </c>
      <c r="N86" s="2">
        <v>3</v>
      </c>
      <c r="O86" s="2">
        <v>10</v>
      </c>
      <c r="P86" s="2">
        <v>6.67</v>
      </c>
      <c r="Q86" s="2" t="s">
        <v>435</v>
      </c>
      <c r="R86" s="2">
        <v>2024</v>
      </c>
      <c r="S86" s="2">
        <v>3</v>
      </c>
    </row>
    <row r="87" spans="1:19" x14ac:dyDescent="0.25">
      <c r="A87" s="2" t="s">
        <v>102</v>
      </c>
      <c r="B87" s="2" t="s">
        <v>414</v>
      </c>
      <c r="C87" s="3">
        <v>39336</v>
      </c>
      <c r="D87" s="2" t="s">
        <v>416</v>
      </c>
      <c r="E87" s="2" t="s">
        <v>419</v>
      </c>
      <c r="F87" s="2" t="s">
        <v>422</v>
      </c>
      <c r="G87" s="2" t="s">
        <v>428</v>
      </c>
      <c r="H87" s="2" t="s">
        <v>434</v>
      </c>
      <c r="I87" s="2">
        <v>43931</v>
      </c>
      <c r="J87" s="2">
        <v>7622</v>
      </c>
      <c r="K87" s="2">
        <v>3</v>
      </c>
      <c r="L87" s="2">
        <v>10</v>
      </c>
      <c r="M87" s="2">
        <v>2</v>
      </c>
      <c r="N87" s="2">
        <v>10</v>
      </c>
      <c r="O87" s="2">
        <v>5</v>
      </c>
      <c r="P87" s="2">
        <v>5.67</v>
      </c>
      <c r="Q87" s="2" t="s">
        <v>435</v>
      </c>
      <c r="R87" s="2">
        <v>2007</v>
      </c>
      <c r="S87" s="2">
        <v>3</v>
      </c>
    </row>
    <row r="88" spans="1:19" x14ac:dyDescent="0.25">
      <c r="A88" s="2" t="s">
        <v>103</v>
      </c>
      <c r="B88" s="2" t="s">
        <v>415</v>
      </c>
      <c r="C88" s="3">
        <v>39371</v>
      </c>
      <c r="D88" s="2" t="s">
        <v>416</v>
      </c>
      <c r="E88" s="2" t="s">
        <v>419</v>
      </c>
      <c r="F88" s="2" t="s">
        <v>422</v>
      </c>
      <c r="G88" s="2" t="s">
        <v>427</v>
      </c>
      <c r="H88" s="2" t="s">
        <v>432</v>
      </c>
      <c r="I88" s="2">
        <v>84502</v>
      </c>
      <c r="J88" s="2">
        <v>3248</v>
      </c>
      <c r="K88" s="2">
        <v>0</v>
      </c>
      <c r="L88" s="2">
        <v>10</v>
      </c>
      <c r="M88" s="2">
        <v>5</v>
      </c>
      <c r="N88" s="2">
        <v>4</v>
      </c>
      <c r="O88" s="2">
        <v>3</v>
      </c>
      <c r="P88" s="2">
        <v>4</v>
      </c>
      <c r="Q88" s="2" t="s">
        <v>435</v>
      </c>
      <c r="R88" s="2">
        <v>2007</v>
      </c>
      <c r="S88" s="2">
        <v>4</v>
      </c>
    </row>
    <row r="89" spans="1:19" x14ac:dyDescent="0.25">
      <c r="A89" s="2" t="s">
        <v>104</v>
      </c>
      <c r="B89" s="2" t="s">
        <v>415</v>
      </c>
      <c r="C89" s="3">
        <v>42909</v>
      </c>
      <c r="D89" s="2" t="s">
        <v>416</v>
      </c>
      <c r="E89" s="2" t="s">
        <v>419</v>
      </c>
      <c r="F89" s="2" t="s">
        <v>422</v>
      </c>
      <c r="G89" s="2" t="s">
        <v>428</v>
      </c>
      <c r="H89" s="2" t="s">
        <v>431</v>
      </c>
      <c r="I89" s="2">
        <v>132604</v>
      </c>
      <c r="J89" s="2">
        <v>2422</v>
      </c>
      <c r="K89" s="2">
        <v>28</v>
      </c>
      <c r="L89" s="2">
        <v>11</v>
      </c>
      <c r="M89" s="2">
        <v>8</v>
      </c>
      <c r="N89" s="2">
        <v>7</v>
      </c>
      <c r="O89" s="2">
        <v>7</v>
      </c>
      <c r="P89" s="2">
        <v>7.33</v>
      </c>
      <c r="Q89" s="2" t="s">
        <v>435</v>
      </c>
      <c r="R89" s="2">
        <v>2017</v>
      </c>
      <c r="S89" s="2">
        <v>2</v>
      </c>
    </row>
    <row r="90" spans="1:19" x14ac:dyDescent="0.25">
      <c r="A90" s="2" t="s">
        <v>105</v>
      </c>
      <c r="B90" s="2" t="s">
        <v>413</v>
      </c>
      <c r="C90" s="3">
        <v>41275</v>
      </c>
      <c r="D90" s="2" t="s">
        <v>418</v>
      </c>
      <c r="E90" s="2" t="s">
        <v>420</v>
      </c>
      <c r="F90" s="2" t="s">
        <v>423</v>
      </c>
      <c r="G90" s="2" t="s">
        <v>429</v>
      </c>
      <c r="H90" s="2" t="s">
        <v>434</v>
      </c>
      <c r="I90" s="2">
        <v>148301</v>
      </c>
      <c r="J90" s="2">
        <v>13206</v>
      </c>
      <c r="K90" s="2">
        <v>29</v>
      </c>
      <c r="L90" s="2">
        <v>14</v>
      </c>
      <c r="M90" s="2">
        <v>10</v>
      </c>
      <c r="N90" s="2">
        <v>7</v>
      </c>
      <c r="O90" s="2">
        <v>3</v>
      </c>
      <c r="P90" s="2">
        <v>6.67</v>
      </c>
      <c r="Q90" s="2" t="s">
        <v>435</v>
      </c>
      <c r="R90" s="2">
        <v>2013</v>
      </c>
      <c r="S90" s="2">
        <v>1</v>
      </c>
    </row>
    <row r="91" spans="1:19" x14ac:dyDescent="0.25">
      <c r="A91" s="2" t="s">
        <v>106</v>
      </c>
      <c r="B91" s="2" t="s">
        <v>415</v>
      </c>
      <c r="C91" s="3">
        <v>42915</v>
      </c>
      <c r="D91" s="2" t="s">
        <v>416</v>
      </c>
      <c r="E91" s="2" t="s">
        <v>420</v>
      </c>
      <c r="F91" s="2" t="s">
        <v>423</v>
      </c>
      <c r="G91" s="2" t="s">
        <v>427</v>
      </c>
      <c r="H91" s="2" t="s">
        <v>434</v>
      </c>
      <c r="I91" s="2">
        <v>96795</v>
      </c>
      <c r="J91" s="2">
        <v>7254</v>
      </c>
      <c r="K91" s="2">
        <v>13</v>
      </c>
      <c r="L91" s="2">
        <v>1</v>
      </c>
      <c r="M91" s="2">
        <v>4</v>
      </c>
      <c r="N91" s="2">
        <v>6</v>
      </c>
      <c r="O91" s="2">
        <v>8</v>
      </c>
      <c r="P91" s="2">
        <v>6</v>
      </c>
      <c r="Q91" s="2" t="s">
        <v>435</v>
      </c>
      <c r="R91" s="2">
        <v>2017</v>
      </c>
      <c r="S91" s="2">
        <v>2</v>
      </c>
    </row>
    <row r="92" spans="1:19" x14ac:dyDescent="0.25">
      <c r="A92" s="2" t="s">
        <v>107</v>
      </c>
      <c r="B92" s="2" t="s">
        <v>414</v>
      </c>
      <c r="C92" s="3">
        <v>39805</v>
      </c>
      <c r="D92" s="2" t="s">
        <v>417</v>
      </c>
      <c r="E92" s="2" t="s">
        <v>419</v>
      </c>
      <c r="F92" s="2" t="s">
        <v>423</v>
      </c>
      <c r="G92" s="2" t="s">
        <v>428</v>
      </c>
      <c r="H92" s="2" t="s">
        <v>434</v>
      </c>
      <c r="I92" s="2">
        <v>88030</v>
      </c>
      <c r="J92" s="2">
        <v>14574</v>
      </c>
      <c r="K92" s="2">
        <v>14</v>
      </c>
      <c r="L92" s="2">
        <v>7</v>
      </c>
      <c r="M92" s="2">
        <v>10</v>
      </c>
      <c r="N92" s="2">
        <v>6</v>
      </c>
      <c r="O92" s="2">
        <v>1</v>
      </c>
      <c r="P92" s="2">
        <v>5.67</v>
      </c>
      <c r="Q92" s="2" t="s">
        <v>435</v>
      </c>
      <c r="R92" s="2">
        <v>2008</v>
      </c>
      <c r="S92" s="2">
        <v>4</v>
      </c>
    </row>
    <row r="93" spans="1:19" x14ac:dyDescent="0.25">
      <c r="A93" s="2" t="s">
        <v>108</v>
      </c>
      <c r="B93" s="2" t="s">
        <v>413</v>
      </c>
      <c r="C93" s="3">
        <v>41735</v>
      </c>
      <c r="D93" s="2" t="s">
        <v>416</v>
      </c>
      <c r="E93" s="2" t="s">
        <v>419</v>
      </c>
      <c r="F93" s="2" t="s">
        <v>424</v>
      </c>
      <c r="G93" s="2" t="s">
        <v>427</v>
      </c>
      <c r="H93" s="2" t="s">
        <v>431</v>
      </c>
      <c r="I93" s="2">
        <v>85618</v>
      </c>
      <c r="J93" s="2">
        <v>14606</v>
      </c>
      <c r="K93" s="2">
        <v>49</v>
      </c>
      <c r="L93" s="2">
        <v>0</v>
      </c>
      <c r="M93" s="2">
        <v>7</v>
      </c>
      <c r="N93" s="2">
        <v>2</v>
      </c>
      <c r="O93" s="2">
        <v>6</v>
      </c>
      <c r="P93" s="2">
        <v>5</v>
      </c>
      <c r="Q93" s="2" t="s">
        <v>435</v>
      </c>
      <c r="R93" s="2">
        <v>2014</v>
      </c>
      <c r="S93" s="2">
        <v>2</v>
      </c>
    </row>
    <row r="94" spans="1:19" x14ac:dyDescent="0.25">
      <c r="A94" s="2" t="s">
        <v>109</v>
      </c>
      <c r="B94" s="2" t="s">
        <v>413</v>
      </c>
      <c r="C94" s="3">
        <v>44786</v>
      </c>
      <c r="D94" s="2" t="s">
        <v>418</v>
      </c>
      <c r="E94" s="2" t="s">
        <v>419</v>
      </c>
      <c r="F94" s="2" t="s">
        <v>424</v>
      </c>
      <c r="G94" s="2" t="s">
        <v>429</v>
      </c>
      <c r="H94" s="2" t="s">
        <v>432</v>
      </c>
      <c r="I94" s="2">
        <v>107557</v>
      </c>
      <c r="J94" s="2">
        <v>13867</v>
      </c>
      <c r="K94" s="2">
        <v>16</v>
      </c>
      <c r="L94" s="2">
        <v>13</v>
      </c>
      <c r="M94" s="2">
        <v>7</v>
      </c>
      <c r="N94" s="2">
        <v>6</v>
      </c>
      <c r="O94" s="2">
        <v>10</v>
      </c>
      <c r="P94" s="2">
        <v>7.67</v>
      </c>
      <c r="Q94" s="2" t="s">
        <v>435</v>
      </c>
      <c r="R94" s="2">
        <v>2022</v>
      </c>
      <c r="S94" s="2">
        <v>3</v>
      </c>
    </row>
    <row r="95" spans="1:19" x14ac:dyDescent="0.25">
      <c r="A95" s="2" t="s">
        <v>110</v>
      </c>
      <c r="B95" s="2" t="s">
        <v>414</v>
      </c>
      <c r="C95" s="3">
        <v>42721</v>
      </c>
      <c r="D95" s="2" t="s">
        <v>416</v>
      </c>
      <c r="E95" s="2" t="s">
        <v>420</v>
      </c>
      <c r="F95" s="2" t="s">
        <v>424</v>
      </c>
      <c r="G95" s="2" t="s">
        <v>429</v>
      </c>
      <c r="H95" s="2" t="s">
        <v>433</v>
      </c>
      <c r="I95" s="2">
        <v>38786</v>
      </c>
      <c r="J95" s="2">
        <v>2101</v>
      </c>
      <c r="K95" s="2">
        <v>5</v>
      </c>
      <c r="L95" s="2">
        <v>13</v>
      </c>
      <c r="M95" s="2">
        <v>7</v>
      </c>
      <c r="N95" s="2">
        <v>10</v>
      </c>
      <c r="O95" s="2">
        <v>5</v>
      </c>
      <c r="P95" s="2">
        <v>7.33</v>
      </c>
      <c r="Q95" s="2" t="s">
        <v>435</v>
      </c>
      <c r="R95" s="2">
        <v>2016</v>
      </c>
      <c r="S95" s="2">
        <v>4</v>
      </c>
    </row>
    <row r="96" spans="1:19" x14ac:dyDescent="0.25">
      <c r="A96" s="2" t="s">
        <v>111</v>
      </c>
      <c r="B96" s="2" t="s">
        <v>415</v>
      </c>
      <c r="C96" s="3">
        <v>44482</v>
      </c>
      <c r="D96" s="2" t="s">
        <v>417</v>
      </c>
      <c r="E96" s="2" t="s">
        <v>419</v>
      </c>
      <c r="F96" s="2" t="s">
        <v>424</v>
      </c>
      <c r="G96" s="2" t="s">
        <v>430</v>
      </c>
      <c r="H96" s="2" t="s">
        <v>431</v>
      </c>
      <c r="I96" s="2">
        <v>139178</v>
      </c>
      <c r="J96" s="2">
        <v>9004</v>
      </c>
      <c r="K96" s="2">
        <v>35</v>
      </c>
      <c r="L96" s="2">
        <v>8</v>
      </c>
      <c r="M96" s="2">
        <v>6</v>
      </c>
      <c r="N96" s="2">
        <v>1</v>
      </c>
      <c r="O96" s="2">
        <v>7</v>
      </c>
      <c r="P96" s="2">
        <v>4.67</v>
      </c>
      <c r="Q96" s="2" t="s">
        <v>435</v>
      </c>
      <c r="R96" s="2">
        <v>2021</v>
      </c>
      <c r="S96" s="2">
        <v>4</v>
      </c>
    </row>
    <row r="97" spans="1:19" x14ac:dyDescent="0.25">
      <c r="A97" s="2" t="s">
        <v>112</v>
      </c>
      <c r="B97" s="2" t="s">
        <v>415</v>
      </c>
      <c r="C97" s="3">
        <v>39154</v>
      </c>
      <c r="D97" s="2" t="s">
        <v>416</v>
      </c>
      <c r="E97" s="2" t="s">
        <v>419</v>
      </c>
      <c r="F97" s="2" t="s">
        <v>424</v>
      </c>
      <c r="G97" s="2" t="s">
        <v>427</v>
      </c>
      <c r="H97" s="2" t="s">
        <v>433</v>
      </c>
      <c r="I97" s="2">
        <v>49237</v>
      </c>
      <c r="J97" s="2">
        <v>17363</v>
      </c>
      <c r="K97" s="2">
        <v>41</v>
      </c>
      <c r="L97" s="2">
        <v>14</v>
      </c>
      <c r="M97" s="2">
        <v>4</v>
      </c>
      <c r="N97" s="2">
        <v>2</v>
      </c>
      <c r="O97" s="2">
        <v>4</v>
      </c>
      <c r="P97" s="2">
        <v>3.33</v>
      </c>
      <c r="Q97" s="2" t="s">
        <v>435</v>
      </c>
      <c r="R97" s="2">
        <v>2007</v>
      </c>
      <c r="S97" s="2">
        <v>1</v>
      </c>
    </row>
    <row r="98" spans="1:19" x14ac:dyDescent="0.25">
      <c r="A98" s="2" t="s">
        <v>113</v>
      </c>
      <c r="B98" s="2" t="s">
        <v>415</v>
      </c>
      <c r="C98" s="3">
        <v>42363</v>
      </c>
      <c r="D98" s="2" t="s">
        <v>418</v>
      </c>
      <c r="E98" s="2" t="s">
        <v>421</v>
      </c>
      <c r="F98" s="2" t="s">
        <v>425</v>
      </c>
      <c r="G98" s="2" t="s">
        <v>429</v>
      </c>
      <c r="H98" s="2" t="s">
        <v>434</v>
      </c>
      <c r="I98" s="2">
        <v>104203</v>
      </c>
      <c r="J98" s="2">
        <v>14402</v>
      </c>
      <c r="K98" s="2">
        <v>13</v>
      </c>
      <c r="L98" s="2">
        <v>2</v>
      </c>
      <c r="M98" s="2">
        <v>3</v>
      </c>
      <c r="N98" s="2">
        <v>9</v>
      </c>
      <c r="O98" s="2">
        <v>4</v>
      </c>
      <c r="P98" s="2">
        <v>5.33</v>
      </c>
      <c r="Q98" s="2" t="s">
        <v>435</v>
      </c>
      <c r="R98" s="2">
        <v>2015</v>
      </c>
      <c r="S98" s="2">
        <v>4</v>
      </c>
    </row>
    <row r="99" spans="1:19" x14ac:dyDescent="0.25">
      <c r="A99" s="2" t="s">
        <v>114</v>
      </c>
      <c r="B99" s="2" t="s">
        <v>414</v>
      </c>
      <c r="C99" s="3">
        <v>43521</v>
      </c>
      <c r="D99" s="2" t="s">
        <v>417</v>
      </c>
      <c r="E99" s="2" t="s">
        <v>421</v>
      </c>
      <c r="F99" s="2" t="s">
        <v>425</v>
      </c>
      <c r="G99" s="2" t="s">
        <v>430</v>
      </c>
      <c r="H99" s="2" t="s">
        <v>431</v>
      </c>
      <c r="I99" s="2">
        <v>121101</v>
      </c>
      <c r="J99" s="2">
        <v>6413</v>
      </c>
      <c r="K99" s="2">
        <v>26</v>
      </c>
      <c r="L99" s="2">
        <v>2</v>
      </c>
      <c r="M99" s="2">
        <v>5</v>
      </c>
      <c r="N99" s="2">
        <v>2</v>
      </c>
      <c r="O99" s="2">
        <v>4</v>
      </c>
      <c r="P99" s="2">
        <v>3.67</v>
      </c>
      <c r="Q99" s="2" t="s">
        <v>435</v>
      </c>
      <c r="R99" s="2">
        <v>2019</v>
      </c>
      <c r="S99" s="2">
        <v>1</v>
      </c>
    </row>
    <row r="100" spans="1:19" x14ac:dyDescent="0.25">
      <c r="A100" s="2" t="s">
        <v>115</v>
      </c>
      <c r="B100" s="2" t="s">
        <v>415</v>
      </c>
      <c r="C100" s="3">
        <v>41801</v>
      </c>
      <c r="D100" s="2" t="s">
        <v>418</v>
      </c>
      <c r="E100" s="2" t="s">
        <v>420</v>
      </c>
      <c r="F100" s="2" t="s">
        <v>424</v>
      </c>
      <c r="G100" s="2" t="s">
        <v>428</v>
      </c>
      <c r="H100" s="2" t="s">
        <v>432</v>
      </c>
      <c r="I100" s="2">
        <v>129634</v>
      </c>
      <c r="J100" s="2">
        <v>18428</v>
      </c>
      <c r="K100" s="2">
        <v>30</v>
      </c>
      <c r="L100" s="2">
        <v>5</v>
      </c>
      <c r="M100" s="2">
        <v>1</v>
      </c>
      <c r="N100" s="2">
        <v>8</v>
      </c>
      <c r="O100" s="2">
        <v>4</v>
      </c>
      <c r="P100" s="2">
        <v>4.33</v>
      </c>
      <c r="Q100" s="2" t="s">
        <v>435</v>
      </c>
      <c r="R100" s="2">
        <v>2014</v>
      </c>
      <c r="S100" s="2">
        <v>2</v>
      </c>
    </row>
    <row r="101" spans="1:19" x14ac:dyDescent="0.25">
      <c r="A101" s="2" t="s">
        <v>116</v>
      </c>
      <c r="B101" s="2" t="s">
        <v>413</v>
      </c>
      <c r="C101" s="3">
        <v>38678</v>
      </c>
      <c r="D101" s="2" t="s">
        <v>418</v>
      </c>
      <c r="E101" s="2" t="s">
        <v>419</v>
      </c>
      <c r="F101" s="2" t="s">
        <v>426</v>
      </c>
      <c r="G101" s="2" t="s">
        <v>427</v>
      </c>
      <c r="H101" s="2" t="s">
        <v>434</v>
      </c>
      <c r="I101" s="2">
        <v>106467</v>
      </c>
      <c r="J101" s="2">
        <v>4178</v>
      </c>
      <c r="K101" s="2">
        <v>49</v>
      </c>
      <c r="L101" s="2">
        <v>1</v>
      </c>
      <c r="M101" s="2">
        <v>10</v>
      </c>
      <c r="N101" s="2">
        <v>9</v>
      </c>
      <c r="O101" s="2">
        <v>8</v>
      </c>
      <c r="P101" s="2">
        <v>9</v>
      </c>
      <c r="Q101" s="2" t="s">
        <v>436</v>
      </c>
      <c r="R101" s="2">
        <v>2005</v>
      </c>
      <c r="S101" s="2">
        <v>4</v>
      </c>
    </row>
    <row r="102" spans="1:19" x14ac:dyDescent="0.25">
      <c r="A102" s="2" t="s">
        <v>117</v>
      </c>
      <c r="B102" s="2" t="s">
        <v>413</v>
      </c>
      <c r="C102" s="3">
        <v>41283</v>
      </c>
      <c r="D102" s="2" t="s">
        <v>416</v>
      </c>
      <c r="E102" s="2" t="s">
        <v>419</v>
      </c>
      <c r="F102" s="2" t="s">
        <v>424</v>
      </c>
      <c r="G102" s="2" t="s">
        <v>428</v>
      </c>
      <c r="H102" s="2" t="s">
        <v>432</v>
      </c>
      <c r="I102" s="2">
        <v>125306</v>
      </c>
      <c r="J102" s="2">
        <v>13570</v>
      </c>
      <c r="K102" s="2">
        <v>43</v>
      </c>
      <c r="L102" s="2">
        <v>1</v>
      </c>
      <c r="M102" s="2">
        <v>6</v>
      </c>
      <c r="N102" s="2">
        <v>3</v>
      </c>
      <c r="O102" s="2">
        <v>1</v>
      </c>
      <c r="P102" s="2">
        <v>3.33</v>
      </c>
      <c r="Q102" s="2" t="s">
        <v>435</v>
      </c>
      <c r="R102" s="2">
        <v>2013</v>
      </c>
      <c r="S102" s="2">
        <v>1</v>
      </c>
    </row>
    <row r="103" spans="1:19" x14ac:dyDescent="0.25">
      <c r="A103" s="2" t="s">
        <v>118</v>
      </c>
      <c r="B103" s="2" t="s">
        <v>415</v>
      </c>
      <c r="C103" s="3">
        <v>41436</v>
      </c>
      <c r="D103" s="2" t="s">
        <v>417</v>
      </c>
      <c r="E103" s="2" t="s">
        <v>419</v>
      </c>
      <c r="F103" s="2" t="s">
        <v>424</v>
      </c>
      <c r="G103" s="2" t="s">
        <v>428</v>
      </c>
      <c r="H103" s="2" t="s">
        <v>433</v>
      </c>
      <c r="I103" s="2">
        <v>102128</v>
      </c>
      <c r="J103" s="2">
        <v>5318</v>
      </c>
      <c r="K103" s="2">
        <v>39</v>
      </c>
      <c r="L103" s="2">
        <v>4</v>
      </c>
      <c r="M103" s="2">
        <v>10</v>
      </c>
      <c r="N103" s="2">
        <v>9</v>
      </c>
      <c r="O103" s="2">
        <v>4</v>
      </c>
      <c r="P103" s="2">
        <v>7.67</v>
      </c>
      <c r="Q103" s="2" t="s">
        <v>435</v>
      </c>
      <c r="R103" s="2">
        <v>2013</v>
      </c>
      <c r="S103" s="2">
        <v>2</v>
      </c>
    </row>
    <row r="104" spans="1:19" x14ac:dyDescent="0.25">
      <c r="A104" s="2" t="s">
        <v>119</v>
      </c>
      <c r="B104" s="2" t="s">
        <v>415</v>
      </c>
      <c r="C104" s="3">
        <v>38652</v>
      </c>
      <c r="D104" s="2" t="s">
        <v>417</v>
      </c>
      <c r="E104" s="2" t="s">
        <v>420</v>
      </c>
      <c r="F104" s="2" t="s">
        <v>422</v>
      </c>
      <c r="G104" s="2" t="s">
        <v>429</v>
      </c>
      <c r="H104" s="2" t="s">
        <v>434</v>
      </c>
      <c r="I104" s="2">
        <v>81415</v>
      </c>
      <c r="J104" s="2">
        <v>9346</v>
      </c>
      <c r="K104" s="2">
        <v>24</v>
      </c>
      <c r="L104" s="2">
        <v>1</v>
      </c>
      <c r="M104" s="2">
        <v>5</v>
      </c>
      <c r="N104" s="2">
        <v>9</v>
      </c>
      <c r="O104" s="2">
        <v>10</v>
      </c>
      <c r="P104" s="2">
        <v>8</v>
      </c>
      <c r="Q104" s="2" t="s">
        <v>436</v>
      </c>
      <c r="R104" s="2">
        <v>2005</v>
      </c>
      <c r="S104" s="2">
        <v>4</v>
      </c>
    </row>
    <row r="105" spans="1:19" x14ac:dyDescent="0.25">
      <c r="A105" s="2" t="s">
        <v>120</v>
      </c>
      <c r="B105" s="2" t="s">
        <v>414</v>
      </c>
      <c r="C105" s="3">
        <v>41469</v>
      </c>
      <c r="D105" s="2" t="s">
        <v>418</v>
      </c>
      <c r="E105" s="2" t="s">
        <v>419</v>
      </c>
      <c r="F105" s="2" t="s">
        <v>423</v>
      </c>
      <c r="G105" s="2" t="s">
        <v>430</v>
      </c>
      <c r="H105" s="2" t="s">
        <v>431</v>
      </c>
      <c r="I105" s="2">
        <v>128724</v>
      </c>
      <c r="J105" s="2">
        <v>16152</v>
      </c>
      <c r="K105" s="2">
        <v>33</v>
      </c>
      <c r="L105" s="2">
        <v>3</v>
      </c>
      <c r="M105" s="2">
        <v>10</v>
      </c>
      <c r="N105" s="2">
        <v>8</v>
      </c>
      <c r="O105" s="2">
        <v>7</v>
      </c>
      <c r="P105" s="2">
        <v>8.33</v>
      </c>
      <c r="Q105" s="2" t="s">
        <v>436</v>
      </c>
      <c r="R105" s="2">
        <v>2013</v>
      </c>
      <c r="S105" s="2">
        <v>3</v>
      </c>
    </row>
    <row r="106" spans="1:19" x14ac:dyDescent="0.25">
      <c r="A106" s="2" t="s">
        <v>121</v>
      </c>
      <c r="B106" s="2" t="s">
        <v>413</v>
      </c>
      <c r="C106" s="3">
        <v>39261</v>
      </c>
      <c r="D106" s="2" t="s">
        <v>416</v>
      </c>
      <c r="E106" s="2" t="s">
        <v>420</v>
      </c>
      <c r="F106" s="2" t="s">
        <v>422</v>
      </c>
      <c r="G106" s="2" t="s">
        <v>427</v>
      </c>
      <c r="H106" s="2" t="s">
        <v>433</v>
      </c>
      <c r="I106" s="2">
        <v>123242</v>
      </c>
      <c r="J106" s="2">
        <v>3948</v>
      </c>
      <c r="K106" s="2">
        <v>14</v>
      </c>
      <c r="L106" s="2">
        <v>2</v>
      </c>
      <c r="M106" s="2">
        <v>4</v>
      </c>
      <c r="N106" s="2">
        <v>4</v>
      </c>
      <c r="O106" s="2">
        <v>1</v>
      </c>
      <c r="P106" s="2">
        <v>3</v>
      </c>
      <c r="Q106" s="2" t="s">
        <v>435</v>
      </c>
      <c r="R106" s="2">
        <v>2007</v>
      </c>
      <c r="S106" s="2">
        <v>2</v>
      </c>
    </row>
    <row r="107" spans="1:19" x14ac:dyDescent="0.25">
      <c r="A107" s="2" t="s">
        <v>122</v>
      </c>
      <c r="B107" s="2" t="s">
        <v>415</v>
      </c>
      <c r="C107" s="3">
        <v>43358</v>
      </c>
      <c r="D107" s="2" t="s">
        <v>417</v>
      </c>
      <c r="E107" s="2" t="s">
        <v>421</v>
      </c>
      <c r="F107" s="2" t="s">
        <v>424</v>
      </c>
      <c r="G107" s="2" t="s">
        <v>427</v>
      </c>
      <c r="H107" s="2" t="s">
        <v>433</v>
      </c>
      <c r="I107" s="2">
        <v>56105</v>
      </c>
      <c r="J107" s="2">
        <v>10315</v>
      </c>
      <c r="K107" s="2">
        <v>15</v>
      </c>
      <c r="L107" s="2">
        <v>7</v>
      </c>
      <c r="M107" s="2">
        <v>6</v>
      </c>
      <c r="N107" s="2">
        <v>2</v>
      </c>
      <c r="O107" s="2">
        <v>2</v>
      </c>
      <c r="P107" s="2">
        <v>3.33</v>
      </c>
      <c r="Q107" s="2" t="s">
        <v>435</v>
      </c>
      <c r="R107" s="2">
        <v>2018</v>
      </c>
      <c r="S107" s="2">
        <v>3</v>
      </c>
    </row>
    <row r="108" spans="1:19" x14ac:dyDescent="0.25">
      <c r="A108" s="2" t="s">
        <v>123</v>
      </c>
      <c r="B108" s="2" t="s">
        <v>413</v>
      </c>
      <c r="C108" s="3">
        <v>38399</v>
      </c>
      <c r="D108" s="2" t="s">
        <v>417</v>
      </c>
      <c r="E108" s="2" t="s">
        <v>419</v>
      </c>
      <c r="F108" s="2" t="s">
        <v>426</v>
      </c>
      <c r="G108" s="2" t="s">
        <v>430</v>
      </c>
      <c r="H108" s="2" t="s">
        <v>432</v>
      </c>
      <c r="I108" s="2">
        <v>52790</v>
      </c>
      <c r="J108" s="2">
        <v>11849</v>
      </c>
      <c r="K108" s="2">
        <v>17</v>
      </c>
      <c r="L108" s="2">
        <v>11</v>
      </c>
      <c r="M108" s="2">
        <v>9</v>
      </c>
      <c r="N108" s="2">
        <v>8</v>
      </c>
      <c r="O108" s="2">
        <v>9</v>
      </c>
      <c r="P108" s="2">
        <v>8.67</v>
      </c>
      <c r="Q108" s="2" t="s">
        <v>436</v>
      </c>
      <c r="R108" s="2">
        <v>2005</v>
      </c>
      <c r="S108" s="2">
        <v>1</v>
      </c>
    </row>
    <row r="109" spans="1:19" x14ac:dyDescent="0.25">
      <c r="A109" s="2" t="s">
        <v>124</v>
      </c>
      <c r="B109" s="2" t="s">
        <v>413</v>
      </c>
      <c r="C109" s="3">
        <v>41408</v>
      </c>
      <c r="D109" s="2" t="s">
        <v>418</v>
      </c>
      <c r="E109" s="2" t="s">
        <v>420</v>
      </c>
      <c r="F109" s="2" t="s">
        <v>423</v>
      </c>
      <c r="G109" s="2" t="s">
        <v>430</v>
      </c>
      <c r="H109" s="2" t="s">
        <v>432</v>
      </c>
      <c r="I109" s="2">
        <v>144039</v>
      </c>
      <c r="J109" s="2">
        <v>17230</v>
      </c>
      <c r="K109" s="2">
        <v>48</v>
      </c>
      <c r="L109" s="2">
        <v>6</v>
      </c>
      <c r="M109" s="2">
        <v>10</v>
      </c>
      <c r="N109" s="2">
        <v>6</v>
      </c>
      <c r="O109" s="2">
        <v>6</v>
      </c>
      <c r="P109" s="2">
        <v>7.33</v>
      </c>
      <c r="Q109" s="2" t="s">
        <v>435</v>
      </c>
      <c r="R109" s="2">
        <v>2013</v>
      </c>
      <c r="S109" s="2">
        <v>2</v>
      </c>
    </row>
    <row r="110" spans="1:19" x14ac:dyDescent="0.25">
      <c r="A110" s="2" t="s">
        <v>125</v>
      </c>
      <c r="B110" s="2" t="s">
        <v>414</v>
      </c>
      <c r="C110" s="3">
        <v>45432</v>
      </c>
      <c r="D110" s="2" t="s">
        <v>417</v>
      </c>
      <c r="E110" s="2" t="s">
        <v>421</v>
      </c>
      <c r="F110" s="2" t="s">
        <v>424</v>
      </c>
      <c r="G110" s="2" t="s">
        <v>427</v>
      </c>
      <c r="H110" s="2" t="s">
        <v>434</v>
      </c>
      <c r="I110" s="2">
        <v>136140</v>
      </c>
      <c r="J110" s="2">
        <v>14930</v>
      </c>
      <c r="K110" s="2">
        <v>42</v>
      </c>
      <c r="L110" s="2">
        <v>9</v>
      </c>
      <c r="M110" s="2">
        <v>4</v>
      </c>
      <c r="N110" s="2">
        <v>9</v>
      </c>
      <c r="O110" s="2">
        <v>1</v>
      </c>
      <c r="P110" s="2">
        <v>4.67</v>
      </c>
      <c r="Q110" s="2" t="s">
        <v>435</v>
      </c>
      <c r="R110" s="2">
        <v>2024</v>
      </c>
      <c r="S110" s="2">
        <v>2</v>
      </c>
    </row>
    <row r="111" spans="1:19" x14ac:dyDescent="0.25">
      <c r="A111" s="2" t="s">
        <v>126</v>
      </c>
      <c r="B111" s="2" t="s">
        <v>413</v>
      </c>
      <c r="C111" s="3">
        <v>45445</v>
      </c>
      <c r="D111" s="2" t="s">
        <v>418</v>
      </c>
      <c r="E111" s="2" t="s">
        <v>420</v>
      </c>
      <c r="F111" s="2" t="s">
        <v>426</v>
      </c>
      <c r="G111" s="2" t="s">
        <v>430</v>
      </c>
      <c r="H111" s="2" t="s">
        <v>431</v>
      </c>
      <c r="I111" s="2">
        <v>114705</v>
      </c>
      <c r="J111" s="2">
        <v>5293</v>
      </c>
      <c r="K111" s="2">
        <v>45</v>
      </c>
      <c r="L111" s="2">
        <v>11</v>
      </c>
      <c r="M111" s="2">
        <v>8</v>
      </c>
      <c r="N111" s="2">
        <v>6</v>
      </c>
      <c r="O111" s="2">
        <v>8</v>
      </c>
      <c r="P111" s="2">
        <v>7.33</v>
      </c>
      <c r="Q111" s="2" t="s">
        <v>435</v>
      </c>
      <c r="R111" s="2">
        <v>2024</v>
      </c>
      <c r="S111" s="2">
        <v>2</v>
      </c>
    </row>
    <row r="112" spans="1:19" x14ac:dyDescent="0.25">
      <c r="A112" s="2" t="s">
        <v>127</v>
      </c>
      <c r="B112" s="2" t="s">
        <v>415</v>
      </c>
      <c r="C112" s="3">
        <v>39191</v>
      </c>
      <c r="D112" s="2" t="s">
        <v>417</v>
      </c>
      <c r="E112" s="2" t="s">
        <v>420</v>
      </c>
      <c r="F112" s="2" t="s">
        <v>426</v>
      </c>
      <c r="G112" s="2" t="s">
        <v>428</v>
      </c>
      <c r="H112" s="2" t="s">
        <v>434</v>
      </c>
      <c r="I112" s="2">
        <v>73786</v>
      </c>
      <c r="J112" s="2">
        <v>13005</v>
      </c>
      <c r="K112" s="2">
        <v>12</v>
      </c>
      <c r="L112" s="2">
        <v>5</v>
      </c>
      <c r="M112" s="2">
        <v>4</v>
      </c>
      <c r="N112" s="2">
        <v>9</v>
      </c>
      <c r="O112" s="2">
        <v>5</v>
      </c>
      <c r="P112" s="2">
        <v>6</v>
      </c>
      <c r="Q112" s="2" t="s">
        <v>435</v>
      </c>
      <c r="R112" s="2">
        <v>2007</v>
      </c>
      <c r="S112" s="2">
        <v>2</v>
      </c>
    </row>
    <row r="113" spans="1:19" x14ac:dyDescent="0.25">
      <c r="A113" s="2" t="s">
        <v>128</v>
      </c>
      <c r="B113" s="2" t="s">
        <v>413</v>
      </c>
      <c r="C113" s="3">
        <v>43287</v>
      </c>
      <c r="D113" s="2" t="s">
        <v>417</v>
      </c>
      <c r="E113" s="2" t="s">
        <v>419</v>
      </c>
      <c r="F113" s="2" t="s">
        <v>425</v>
      </c>
      <c r="G113" s="2" t="s">
        <v>429</v>
      </c>
      <c r="H113" s="2" t="s">
        <v>434</v>
      </c>
      <c r="I113" s="2">
        <v>54424</v>
      </c>
      <c r="J113" s="2">
        <v>17788</v>
      </c>
      <c r="K113" s="2">
        <v>25</v>
      </c>
      <c r="L113" s="2">
        <v>1</v>
      </c>
      <c r="M113" s="2">
        <v>4</v>
      </c>
      <c r="N113" s="2">
        <v>7</v>
      </c>
      <c r="O113" s="2">
        <v>7</v>
      </c>
      <c r="P113" s="2">
        <v>6</v>
      </c>
      <c r="Q113" s="2" t="s">
        <v>435</v>
      </c>
      <c r="R113" s="2">
        <v>2018</v>
      </c>
      <c r="S113" s="2">
        <v>3</v>
      </c>
    </row>
    <row r="114" spans="1:19" x14ac:dyDescent="0.25">
      <c r="A114" s="2" t="s">
        <v>129</v>
      </c>
      <c r="B114" s="2" t="s">
        <v>415</v>
      </c>
      <c r="C114" s="3">
        <v>41101</v>
      </c>
      <c r="D114" s="2" t="s">
        <v>416</v>
      </c>
      <c r="E114" s="2" t="s">
        <v>419</v>
      </c>
      <c r="F114" s="2" t="s">
        <v>423</v>
      </c>
      <c r="G114" s="2" t="s">
        <v>430</v>
      </c>
      <c r="H114" s="2" t="s">
        <v>432</v>
      </c>
      <c r="I114" s="2">
        <v>70642</v>
      </c>
      <c r="J114" s="2">
        <v>9311</v>
      </c>
      <c r="K114" s="2">
        <v>36</v>
      </c>
      <c r="L114" s="2">
        <v>10</v>
      </c>
      <c r="M114" s="2">
        <v>3</v>
      </c>
      <c r="N114" s="2">
        <v>3</v>
      </c>
      <c r="O114" s="2">
        <v>6</v>
      </c>
      <c r="P114" s="2">
        <v>4</v>
      </c>
      <c r="Q114" s="2" t="s">
        <v>435</v>
      </c>
      <c r="R114" s="2">
        <v>2012</v>
      </c>
      <c r="S114" s="2">
        <v>3</v>
      </c>
    </row>
    <row r="115" spans="1:19" x14ac:dyDescent="0.25">
      <c r="A115" s="2" t="s">
        <v>130</v>
      </c>
      <c r="B115" s="2" t="s">
        <v>413</v>
      </c>
      <c r="C115" s="3">
        <v>40578</v>
      </c>
      <c r="D115" s="2" t="s">
        <v>418</v>
      </c>
      <c r="E115" s="2" t="s">
        <v>421</v>
      </c>
      <c r="F115" s="2" t="s">
        <v>426</v>
      </c>
      <c r="G115" s="2" t="s">
        <v>427</v>
      </c>
      <c r="H115" s="2" t="s">
        <v>432</v>
      </c>
      <c r="I115" s="2">
        <v>52808</v>
      </c>
      <c r="J115" s="2">
        <v>5343</v>
      </c>
      <c r="K115" s="2">
        <v>34</v>
      </c>
      <c r="L115" s="2">
        <v>12</v>
      </c>
      <c r="M115" s="2">
        <v>8</v>
      </c>
      <c r="N115" s="2">
        <v>9</v>
      </c>
      <c r="O115" s="2">
        <v>6</v>
      </c>
      <c r="P115" s="2">
        <v>7.67</v>
      </c>
      <c r="Q115" s="2" t="s">
        <v>435</v>
      </c>
      <c r="R115" s="2">
        <v>2011</v>
      </c>
      <c r="S115" s="2">
        <v>1</v>
      </c>
    </row>
    <row r="116" spans="1:19" x14ac:dyDescent="0.25">
      <c r="A116" s="2" t="s">
        <v>131</v>
      </c>
      <c r="B116" s="2" t="s">
        <v>415</v>
      </c>
      <c r="C116" s="3">
        <v>42636</v>
      </c>
      <c r="D116" s="2" t="s">
        <v>418</v>
      </c>
      <c r="E116" s="2" t="s">
        <v>420</v>
      </c>
      <c r="F116" s="2" t="s">
        <v>426</v>
      </c>
      <c r="G116" s="2" t="s">
        <v>430</v>
      </c>
      <c r="H116" s="2" t="s">
        <v>434</v>
      </c>
      <c r="I116" s="2">
        <v>38687</v>
      </c>
      <c r="J116" s="2">
        <v>2167</v>
      </c>
      <c r="K116" s="2">
        <v>5</v>
      </c>
      <c r="L116" s="2">
        <v>8</v>
      </c>
      <c r="M116" s="2">
        <v>5</v>
      </c>
      <c r="N116" s="2">
        <v>8</v>
      </c>
      <c r="O116" s="2">
        <v>4</v>
      </c>
      <c r="P116" s="2">
        <v>5.67</v>
      </c>
      <c r="Q116" s="2" t="s">
        <v>435</v>
      </c>
      <c r="R116" s="2">
        <v>2016</v>
      </c>
      <c r="S116" s="2">
        <v>3</v>
      </c>
    </row>
    <row r="117" spans="1:19" x14ac:dyDescent="0.25">
      <c r="A117" s="2" t="s">
        <v>132</v>
      </c>
      <c r="B117" s="2" t="s">
        <v>414</v>
      </c>
      <c r="C117" s="3">
        <v>40727</v>
      </c>
      <c r="D117" s="2" t="s">
        <v>416</v>
      </c>
      <c r="E117" s="2" t="s">
        <v>419</v>
      </c>
      <c r="F117" s="2" t="s">
        <v>425</v>
      </c>
      <c r="G117" s="2" t="s">
        <v>427</v>
      </c>
      <c r="H117" s="2" t="s">
        <v>432</v>
      </c>
      <c r="I117" s="2">
        <v>39446</v>
      </c>
      <c r="J117" s="2">
        <v>13392</v>
      </c>
      <c r="K117" s="2">
        <v>47</v>
      </c>
      <c r="L117" s="2">
        <v>10</v>
      </c>
      <c r="M117" s="2">
        <v>1</v>
      </c>
      <c r="N117" s="2">
        <v>3</v>
      </c>
      <c r="O117" s="2">
        <v>5</v>
      </c>
      <c r="P117" s="2">
        <v>3</v>
      </c>
      <c r="Q117" s="2" t="s">
        <v>435</v>
      </c>
      <c r="R117" s="2">
        <v>2011</v>
      </c>
      <c r="S117" s="2">
        <v>3</v>
      </c>
    </row>
    <row r="118" spans="1:19" x14ac:dyDescent="0.25">
      <c r="A118" s="2" t="s">
        <v>133</v>
      </c>
      <c r="B118" s="2" t="s">
        <v>415</v>
      </c>
      <c r="C118" s="3">
        <v>39918</v>
      </c>
      <c r="D118" s="2" t="s">
        <v>417</v>
      </c>
      <c r="E118" s="2" t="s">
        <v>419</v>
      </c>
      <c r="F118" s="2" t="s">
        <v>424</v>
      </c>
      <c r="G118" s="2" t="s">
        <v>427</v>
      </c>
      <c r="H118" s="2" t="s">
        <v>434</v>
      </c>
      <c r="I118" s="2">
        <v>136948</v>
      </c>
      <c r="J118" s="2">
        <v>17416</v>
      </c>
      <c r="K118" s="2">
        <v>14</v>
      </c>
      <c r="L118" s="2">
        <v>5</v>
      </c>
      <c r="M118" s="2">
        <v>7</v>
      </c>
      <c r="N118" s="2">
        <v>10</v>
      </c>
      <c r="O118" s="2">
        <v>1</v>
      </c>
      <c r="P118" s="2">
        <v>6</v>
      </c>
      <c r="Q118" s="2" t="s">
        <v>435</v>
      </c>
      <c r="R118" s="2">
        <v>2009</v>
      </c>
      <c r="S118" s="2">
        <v>2</v>
      </c>
    </row>
    <row r="119" spans="1:19" x14ac:dyDescent="0.25">
      <c r="A119" s="2" t="s">
        <v>134</v>
      </c>
      <c r="B119" s="2" t="s">
        <v>414</v>
      </c>
      <c r="C119" s="3">
        <v>42662</v>
      </c>
      <c r="D119" s="2" t="s">
        <v>418</v>
      </c>
      <c r="E119" s="2" t="s">
        <v>421</v>
      </c>
      <c r="F119" s="2" t="s">
        <v>425</v>
      </c>
      <c r="G119" s="2" t="s">
        <v>430</v>
      </c>
      <c r="H119" s="2" t="s">
        <v>432</v>
      </c>
      <c r="I119" s="2">
        <v>139893</v>
      </c>
      <c r="J119" s="2">
        <v>11707</v>
      </c>
      <c r="K119" s="2">
        <v>31</v>
      </c>
      <c r="L119" s="2">
        <v>11</v>
      </c>
      <c r="M119" s="2">
        <v>8</v>
      </c>
      <c r="N119" s="2">
        <v>1</v>
      </c>
      <c r="O119" s="2">
        <v>3</v>
      </c>
      <c r="P119" s="2">
        <v>4</v>
      </c>
      <c r="Q119" s="2" t="s">
        <v>435</v>
      </c>
      <c r="R119" s="2">
        <v>2016</v>
      </c>
      <c r="S119" s="2">
        <v>4</v>
      </c>
    </row>
    <row r="120" spans="1:19" x14ac:dyDescent="0.25">
      <c r="A120" s="2" t="s">
        <v>135</v>
      </c>
      <c r="B120" s="2" t="s">
        <v>413</v>
      </c>
      <c r="C120" s="3">
        <v>38394</v>
      </c>
      <c r="D120" s="2" t="s">
        <v>416</v>
      </c>
      <c r="E120" s="2" t="s">
        <v>419</v>
      </c>
      <c r="F120" s="2" t="s">
        <v>425</v>
      </c>
      <c r="G120" s="2" t="s">
        <v>430</v>
      </c>
      <c r="H120" s="2" t="s">
        <v>432</v>
      </c>
      <c r="I120" s="2">
        <v>67244</v>
      </c>
      <c r="J120" s="2">
        <v>2947</v>
      </c>
      <c r="K120" s="2">
        <v>7</v>
      </c>
      <c r="L120" s="2">
        <v>8</v>
      </c>
      <c r="M120" s="2">
        <v>3</v>
      </c>
      <c r="N120" s="2">
        <v>8</v>
      </c>
      <c r="O120" s="2">
        <v>7</v>
      </c>
      <c r="P120" s="2">
        <v>6</v>
      </c>
      <c r="Q120" s="2" t="s">
        <v>435</v>
      </c>
      <c r="R120" s="2">
        <v>2005</v>
      </c>
      <c r="S120" s="2">
        <v>1</v>
      </c>
    </row>
    <row r="121" spans="1:19" x14ac:dyDescent="0.25">
      <c r="A121" s="2" t="s">
        <v>136</v>
      </c>
      <c r="B121" s="2" t="s">
        <v>413</v>
      </c>
      <c r="C121" s="3">
        <v>43458</v>
      </c>
      <c r="D121" s="2" t="s">
        <v>418</v>
      </c>
      <c r="E121" s="2" t="s">
        <v>421</v>
      </c>
      <c r="F121" s="2" t="s">
        <v>424</v>
      </c>
      <c r="G121" s="2" t="s">
        <v>427</v>
      </c>
      <c r="H121" s="2" t="s">
        <v>431</v>
      </c>
      <c r="I121" s="2">
        <v>105593</v>
      </c>
      <c r="J121" s="2">
        <v>14980</v>
      </c>
      <c r="K121" s="2">
        <v>37</v>
      </c>
      <c r="L121" s="2">
        <v>10</v>
      </c>
      <c r="M121" s="2">
        <v>3</v>
      </c>
      <c r="N121" s="2">
        <v>1</v>
      </c>
      <c r="O121" s="2">
        <v>4</v>
      </c>
      <c r="P121" s="2">
        <v>2.67</v>
      </c>
      <c r="Q121" s="2" t="s">
        <v>435</v>
      </c>
      <c r="R121" s="2">
        <v>2018</v>
      </c>
      <c r="S121" s="2">
        <v>4</v>
      </c>
    </row>
    <row r="122" spans="1:19" x14ac:dyDescent="0.25">
      <c r="A122" s="2" t="s">
        <v>137</v>
      </c>
      <c r="B122" s="2" t="s">
        <v>413</v>
      </c>
      <c r="C122" s="3">
        <v>39738</v>
      </c>
      <c r="D122" s="2" t="s">
        <v>416</v>
      </c>
      <c r="E122" s="2" t="s">
        <v>419</v>
      </c>
      <c r="F122" s="2" t="s">
        <v>422</v>
      </c>
      <c r="G122" s="2" t="s">
        <v>430</v>
      </c>
      <c r="H122" s="2" t="s">
        <v>431</v>
      </c>
      <c r="I122" s="2">
        <v>138947</v>
      </c>
      <c r="J122" s="2">
        <v>11001</v>
      </c>
      <c r="K122" s="2">
        <v>48</v>
      </c>
      <c r="L122" s="2">
        <v>8</v>
      </c>
      <c r="M122" s="2">
        <v>5</v>
      </c>
      <c r="N122" s="2">
        <v>2</v>
      </c>
      <c r="O122" s="2">
        <v>6</v>
      </c>
      <c r="P122" s="2">
        <v>4.33</v>
      </c>
      <c r="Q122" s="2" t="s">
        <v>435</v>
      </c>
      <c r="R122" s="2">
        <v>2008</v>
      </c>
      <c r="S122" s="2">
        <v>4</v>
      </c>
    </row>
    <row r="123" spans="1:19" x14ac:dyDescent="0.25">
      <c r="A123" s="2" t="s">
        <v>138</v>
      </c>
      <c r="B123" s="2" t="s">
        <v>413</v>
      </c>
      <c r="C123" s="3">
        <v>40906</v>
      </c>
      <c r="D123" s="2" t="s">
        <v>417</v>
      </c>
      <c r="E123" s="2" t="s">
        <v>420</v>
      </c>
      <c r="F123" s="2" t="s">
        <v>423</v>
      </c>
      <c r="G123" s="2" t="s">
        <v>430</v>
      </c>
      <c r="H123" s="2" t="s">
        <v>432</v>
      </c>
      <c r="I123" s="2">
        <v>68671</v>
      </c>
      <c r="J123" s="2">
        <v>19299</v>
      </c>
      <c r="K123" s="2">
        <v>40</v>
      </c>
      <c r="L123" s="2">
        <v>11</v>
      </c>
      <c r="M123" s="2">
        <v>10</v>
      </c>
      <c r="N123" s="2">
        <v>9</v>
      </c>
      <c r="O123" s="2">
        <v>6</v>
      </c>
      <c r="P123" s="2">
        <v>8.33</v>
      </c>
      <c r="Q123" s="2" t="s">
        <v>436</v>
      </c>
      <c r="R123" s="2">
        <v>2011</v>
      </c>
      <c r="S123" s="2">
        <v>4</v>
      </c>
    </row>
    <row r="124" spans="1:19" x14ac:dyDescent="0.25">
      <c r="A124" s="2" t="s">
        <v>132</v>
      </c>
      <c r="B124" s="2" t="s">
        <v>413</v>
      </c>
      <c r="C124" s="3">
        <v>40299</v>
      </c>
      <c r="D124" s="2" t="s">
        <v>417</v>
      </c>
      <c r="E124" s="2" t="s">
        <v>421</v>
      </c>
      <c r="F124" s="2" t="s">
        <v>426</v>
      </c>
      <c r="G124" s="2" t="s">
        <v>428</v>
      </c>
      <c r="H124" s="2" t="s">
        <v>431</v>
      </c>
      <c r="I124" s="2">
        <v>109273</v>
      </c>
      <c r="J124" s="2">
        <v>9822</v>
      </c>
      <c r="K124" s="2">
        <v>15</v>
      </c>
      <c r="L124" s="2">
        <v>12</v>
      </c>
      <c r="M124" s="2">
        <v>6</v>
      </c>
      <c r="N124" s="2">
        <v>5</v>
      </c>
      <c r="O124" s="2">
        <v>1</v>
      </c>
      <c r="P124" s="2">
        <v>4</v>
      </c>
      <c r="Q124" s="2" t="s">
        <v>435</v>
      </c>
      <c r="R124" s="2">
        <v>2010</v>
      </c>
      <c r="S124" s="2">
        <v>2</v>
      </c>
    </row>
    <row r="125" spans="1:19" x14ac:dyDescent="0.25">
      <c r="A125" s="2" t="s">
        <v>139</v>
      </c>
      <c r="B125" s="2" t="s">
        <v>413</v>
      </c>
      <c r="C125" s="3">
        <v>39843</v>
      </c>
      <c r="D125" s="2" t="s">
        <v>418</v>
      </c>
      <c r="E125" s="2" t="s">
        <v>420</v>
      </c>
      <c r="F125" s="2" t="s">
        <v>422</v>
      </c>
      <c r="G125" s="2" t="s">
        <v>429</v>
      </c>
      <c r="H125" s="2" t="s">
        <v>434</v>
      </c>
      <c r="I125" s="2">
        <v>107946</v>
      </c>
      <c r="J125" s="2">
        <v>1631</v>
      </c>
      <c r="K125" s="2">
        <v>23</v>
      </c>
      <c r="L125" s="2">
        <v>8</v>
      </c>
      <c r="M125" s="2">
        <v>4</v>
      </c>
      <c r="N125" s="2">
        <v>7</v>
      </c>
      <c r="O125" s="2">
        <v>1</v>
      </c>
      <c r="P125" s="2">
        <v>4</v>
      </c>
      <c r="Q125" s="2" t="s">
        <v>435</v>
      </c>
      <c r="R125" s="2">
        <v>2009</v>
      </c>
      <c r="S125" s="2">
        <v>1</v>
      </c>
    </row>
    <row r="126" spans="1:19" x14ac:dyDescent="0.25">
      <c r="A126" s="2" t="s">
        <v>140</v>
      </c>
      <c r="B126" s="2" t="s">
        <v>415</v>
      </c>
      <c r="C126" s="3">
        <v>40482</v>
      </c>
      <c r="D126" s="2" t="s">
        <v>417</v>
      </c>
      <c r="E126" s="2" t="s">
        <v>421</v>
      </c>
      <c r="F126" s="2" t="s">
        <v>423</v>
      </c>
      <c r="G126" s="2" t="s">
        <v>428</v>
      </c>
      <c r="H126" s="2" t="s">
        <v>434</v>
      </c>
      <c r="I126" s="2">
        <v>125344</v>
      </c>
      <c r="J126" s="2">
        <v>3782</v>
      </c>
      <c r="K126" s="2">
        <v>1</v>
      </c>
      <c r="L126" s="2">
        <v>11</v>
      </c>
      <c r="M126" s="2">
        <v>3</v>
      </c>
      <c r="N126" s="2">
        <v>4</v>
      </c>
      <c r="O126" s="2">
        <v>4</v>
      </c>
      <c r="P126" s="2">
        <v>3.67</v>
      </c>
      <c r="Q126" s="2" t="s">
        <v>435</v>
      </c>
      <c r="R126" s="2">
        <v>2010</v>
      </c>
      <c r="S126" s="2">
        <v>4</v>
      </c>
    </row>
    <row r="127" spans="1:19" x14ac:dyDescent="0.25">
      <c r="A127" s="2" t="s">
        <v>141</v>
      </c>
      <c r="B127" s="2" t="s">
        <v>414</v>
      </c>
      <c r="C127" s="3">
        <v>45541</v>
      </c>
      <c r="D127" s="2" t="s">
        <v>416</v>
      </c>
      <c r="E127" s="2" t="s">
        <v>419</v>
      </c>
      <c r="F127" s="2" t="s">
        <v>423</v>
      </c>
      <c r="G127" s="2" t="s">
        <v>427</v>
      </c>
      <c r="H127" s="2" t="s">
        <v>431</v>
      </c>
      <c r="I127" s="2">
        <v>66951</v>
      </c>
      <c r="J127" s="2">
        <v>9939</v>
      </c>
      <c r="K127" s="2">
        <v>49</v>
      </c>
      <c r="L127" s="2">
        <v>0</v>
      </c>
      <c r="M127" s="2">
        <v>9</v>
      </c>
      <c r="N127" s="2">
        <v>2</v>
      </c>
      <c r="O127" s="2">
        <v>5</v>
      </c>
      <c r="P127" s="2">
        <v>5.33</v>
      </c>
      <c r="Q127" s="2" t="s">
        <v>435</v>
      </c>
      <c r="R127" s="2">
        <v>2024</v>
      </c>
      <c r="S127" s="2">
        <v>3</v>
      </c>
    </row>
    <row r="128" spans="1:19" x14ac:dyDescent="0.25">
      <c r="A128" s="2" t="s">
        <v>142</v>
      </c>
      <c r="B128" s="2" t="s">
        <v>413</v>
      </c>
      <c r="C128" s="3">
        <v>38923</v>
      </c>
      <c r="D128" s="2" t="s">
        <v>418</v>
      </c>
      <c r="E128" s="2" t="s">
        <v>420</v>
      </c>
      <c r="F128" s="2" t="s">
        <v>422</v>
      </c>
      <c r="G128" s="2" t="s">
        <v>429</v>
      </c>
      <c r="H128" s="2" t="s">
        <v>433</v>
      </c>
      <c r="I128" s="2">
        <v>110815</v>
      </c>
      <c r="J128" s="2">
        <v>11560</v>
      </c>
      <c r="K128" s="2">
        <v>34</v>
      </c>
      <c r="L128" s="2">
        <v>1</v>
      </c>
      <c r="M128" s="2">
        <v>9</v>
      </c>
      <c r="N128" s="2">
        <v>1</v>
      </c>
      <c r="O128" s="2">
        <v>3</v>
      </c>
      <c r="P128" s="2">
        <v>4.33</v>
      </c>
      <c r="Q128" s="2" t="s">
        <v>435</v>
      </c>
      <c r="R128" s="2">
        <v>2006</v>
      </c>
      <c r="S128" s="2">
        <v>3</v>
      </c>
    </row>
    <row r="129" spans="1:19" x14ac:dyDescent="0.25">
      <c r="A129" s="2" t="s">
        <v>143</v>
      </c>
      <c r="B129" s="2" t="s">
        <v>415</v>
      </c>
      <c r="C129" s="3">
        <v>44680</v>
      </c>
      <c r="D129" s="2" t="s">
        <v>416</v>
      </c>
      <c r="E129" s="2" t="s">
        <v>420</v>
      </c>
      <c r="F129" s="2" t="s">
        <v>423</v>
      </c>
      <c r="G129" s="2" t="s">
        <v>429</v>
      </c>
      <c r="H129" s="2" t="s">
        <v>434</v>
      </c>
      <c r="I129" s="2">
        <v>32856</v>
      </c>
      <c r="J129" s="2">
        <v>17567</v>
      </c>
      <c r="K129" s="2">
        <v>46</v>
      </c>
      <c r="L129" s="2">
        <v>14</v>
      </c>
      <c r="M129" s="2">
        <v>4</v>
      </c>
      <c r="N129" s="2">
        <v>8</v>
      </c>
      <c r="O129" s="2">
        <v>7</v>
      </c>
      <c r="P129" s="2">
        <v>6.33</v>
      </c>
      <c r="Q129" s="2" t="s">
        <v>435</v>
      </c>
      <c r="R129" s="2">
        <v>2022</v>
      </c>
      <c r="S129" s="2">
        <v>2</v>
      </c>
    </row>
    <row r="130" spans="1:19" x14ac:dyDescent="0.25">
      <c r="A130" s="2" t="s">
        <v>144</v>
      </c>
      <c r="B130" s="2" t="s">
        <v>413</v>
      </c>
      <c r="C130" s="3">
        <v>45413</v>
      </c>
      <c r="D130" s="2" t="s">
        <v>416</v>
      </c>
      <c r="E130" s="2" t="s">
        <v>421</v>
      </c>
      <c r="F130" s="2" t="s">
        <v>422</v>
      </c>
      <c r="G130" s="2" t="s">
        <v>430</v>
      </c>
      <c r="H130" s="2" t="s">
        <v>433</v>
      </c>
      <c r="I130" s="2">
        <v>69555</v>
      </c>
      <c r="J130" s="2">
        <v>3197</v>
      </c>
      <c r="K130" s="2">
        <v>26</v>
      </c>
      <c r="L130" s="2">
        <v>2</v>
      </c>
      <c r="M130" s="2">
        <v>8</v>
      </c>
      <c r="N130" s="2">
        <v>1</v>
      </c>
      <c r="O130" s="2">
        <v>1</v>
      </c>
      <c r="P130" s="2">
        <v>3.33</v>
      </c>
      <c r="Q130" s="2" t="s">
        <v>435</v>
      </c>
      <c r="R130" s="2">
        <v>2024</v>
      </c>
      <c r="S130" s="2">
        <v>2</v>
      </c>
    </row>
    <row r="131" spans="1:19" x14ac:dyDescent="0.25">
      <c r="A131" s="2" t="s">
        <v>145</v>
      </c>
      <c r="B131" s="2" t="s">
        <v>414</v>
      </c>
      <c r="C131" s="3">
        <v>40707</v>
      </c>
      <c r="D131" s="2" t="s">
        <v>417</v>
      </c>
      <c r="E131" s="2" t="s">
        <v>421</v>
      </c>
      <c r="F131" s="2" t="s">
        <v>423</v>
      </c>
      <c r="G131" s="2" t="s">
        <v>427</v>
      </c>
      <c r="H131" s="2" t="s">
        <v>432</v>
      </c>
      <c r="I131" s="2">
        <v>148413</v>
      </c>
      <c r="J131" s="2">
        <v>1062</v>
      </c>
      <c r="K131" s="2">
        <v>26</v>
      </c>
      <c r="L131" s="2">
        <v>10</v>
      </c>
      <c r="M131" s="2">
        <v>9</v>
      </c>
      <c r="N131" s="2">
        <v>8</v>
      </c>
      <c r="O131" s="2">
        <v>10</v>
      </c>
      <c r="P131" s="2">
        <v>9</v>
      </c>
      <c r="Q131" s="2" t="s">
        <v>436</v>
      </c>
      <c r="R131" s="2">
        <v>2011</v>
      </c>
      <c r="S131" s="2">
        <v>2</v>
      </c>
    </row>
    <row r="132" spans="1:19" x14ac:dyDescent="0.25">
      <c r="A132" s="2" t="s">
        <v>146</v>
      </c>
      <c r="B132" s="2" t="s">
        <v>414</v>
      </c>
      <c r="C132" s="3">
        <v>43952</v>
      </c>
      <c r="D132" s="2" t="s">
        <v>416</v>
      </c>
      <c r="E132" s="2" t="s">
        <v>419</v>
      </c>
      <c r="F132" s="2" t="s">
        <v>424</v>
      </c>
      <c r="G132" s="2" t="s">
        <v>429</v>
      </c>
      <c r="H132" s="2" t="s">
        <v>434</v>
      </c>
      <c r="I132" s="2">
        <v>48855</v>
      </c>
      <c r="J132" s="2">
        <v>6743</v>
      </c>
      <c r="K132" s="2">
        <v>21</v>
      </c>
      <c r="L132" s="2">
        <v>7</v>
      </c>
      <c r="M132" s="2">
        <v>6</v>
      </c>
      <c r="N132" s="2">
        <v>7</v>
      </c>
      <c r="O132" s="2">
        <v>3</v>
      </c>
      <c r="P132" s="2">
        <v>5.33</v>
      </c>
      <c r="Q132" s="2" t="s">
        <v>435</v>
      </c>
      <c r="R132" s="2">
        <v>2020</v>
      </c>
      <c r="S132" s="2">
        <v>2</v>
      </c>
    </row>
    <row r="133" spans="1:19" x14ac:dyDescent="0.25">
      <c r="A133" s="2" t="s">
        <v>147</v>
      </c>
      <c r="B133" s="2" t="s">
        <v>413</v>
      </c>
      <c r="C133" s="3">
        <v>42340</v>
      </c>
      <c r="D133" s="2" t="s">
        <v>417</v>
      </c>
      <c r="E133" s="2" t="s">
        <v>420</v>
      </c>
      <c r="F133" s="2" t="s">
        <v>425</v>
      </c>
      <c r="G133" s="2" t="s">
        <v>428</v>
      </c>
      <c r="H133" s="2" t="s">
        <v>431</v>
      </c>
      <c r="I133" s="2">
        <v>83906</v>
      </c>
      <c r="J133" s="2">
        <v>9095</v>
      </c>
      <c r="K133" s="2">
        <v>13</v>
      </c>
      <c r="L133" s="2">
        <v>2</v>
      </c>
      <c r="M133" s="2">
        <v>6</v>
      </c>
      <c r="N133" s="2">
        <v>1</v>
      </c>
      <c r="O133" s="2">
        <v>1</v>
      </c>
      <c r="P133" s="2">
        <v>2.67</v>
      </c>
      <c r="Q133" s="2" t="s">
        <v>435</v>
      </c>
      <c r="R133" s="2">
        <v>2015</v>
      </c>
      <c r="S133" s="2">
        <v>4</v>
      </c>
    </row>
    <row r="134" spans="1:19" x14ac:dyDescent="0.25">
      <c r="A134" s="2" t="s">
        <v>148</v>
      </c>
      <c r="B134" s="2" t="s">
        <v>413</v>
      </c>
      <c r="C134" s="3">
        <v>43650</v>
      </c>
      <c r="D134" s="2" t="s">
        <v>418</v>
      </c>
      <c r="E134" s="2" t="s">
        <v>419</v>
      </c>
      <c r="F134" s="2" t="s">
        <v>424</v>
      </c>
      <c r="G134" s="2" t="s">
        <v>428</v>
      </c>
      <c r="H134" s="2" t="s">
        <v>431</v>
      </c>
      <c r="I134" s="2">
        <v>136867</v>
      </c>
      <c r="J134" s="2">
        <v>17764</v>
      </c>
      <c r="K134" s="2">
        <v>8</v>
      </c>
      <c r="L134" s="2">
        <v>14</v>
      </c>
      <c r="M134" s="2">
        <v>9</v>
      </c>
      <c r="N134" s="2">
        <v>6</v>
      </c>
      <c r="O134" s="2">
        <v>4</v>
      </c>
      <c r="P134" s="2">
        <v>6.33</v>
      </c>
      <c r="Q134" s="2" t="s">
        <v>435</v>
      </c>
      <c r="R134" s="2">
        <v>2019</v>
      </c>
      <c r="S134" s="2">
        <v>3</v>
      </c>
    </row>
    <row r="135" spans="1:19" x14ac:dyDescent="0.25">
      <c r="A135" s="2" t="s">
        <v>149</v>
      </c>
      <c r="B135" s="2" t="s">
        <v>414</v>
      </c>
      <c r="C135" s="3">
        <v>45324</v>
      </c>
      <c r="D135" s="2" t="s">
        <v>416</v>
      </c>
      <c r="E135" s="2" t="s">
        <v>419</v>
      </c>
      <c r="F135" s="2" t="s">
        <v>423</v>
      </c>
      <c r="G135" s="2" t="s">
        <v>430</v>
      </c>
      <c r="H135" s="2" t="s">
        <v>432</v>
      </c>
      <c r="I135" s="2">
        <v>89165</v>
      </c>
      <c r="J135" s="2">
        <v>15119</v>
      </c>
      <c r="K135" s="2">
        <v>48</v>
      </c>
      <c r="L135" s="2">
        <v>8</v>
      </c>
      <c r="M135" s="2">
        <v>1</v>
      </c>
      <c r="N135" s="2">
        <v>5</v>
      </c>
      <c r="O135" s="2">
        <v>4</v>
      </c>
      <c r="P135" s="2">
        <v>3.33</v>
      </c>
      <c r="Q135" s="2" t="s">
        <v>435</v>
      </c>
      <c r="R135" s="2">
        <v>2024</v>
      </c>
      <c r="S135" s="2">
        <v>1</v>
      </c>
    </row>
    <row r="136" spans="1:19" x14ac:dyDescent="0.25">
      <c r="A136" s="2" t="s">
        <v>150</v>
      </c>
      <c r="B136" s="2" t="s">
        <v>413</v>
      </c>
      <c r="C136" s="3">
        <v>39489</v>
      </c>
      <c r="D136" s="2" t="s">
        <v>416</v>
      </c>
      <c r="E136" s="2" t="s">
        <v>420</v>
      </c>
      <c r="F136" s="2" t="s">
        <v>426</v>
      </c>
      <c r="G136" s="2" t="s">
        <v>429</v>
      </c>
      <c r="H136" s="2" t="s">
        <v>431</v>
      </c>
      <c r="I136" s="2">
        <v>113668</v>
      </c>
      <c r="J136" s="2">
        <v>7687</v>
      </c>
      <c r="K136" s="2">
        <v>28</v>
      </c>
      <c r="L136" s="2">
        <v>6</v>
      </c>
      <c r="M136" s="2">
        <v>3</v>
      </c>
      <c r="N136" s="2">
        <v>3</v>
      </c>
      <c r="O136" s="2">
        <v>7</v>
      </c>
      <c r="P136" s="2">
        <v>4.33</v>
      </c>
      <c r="Q136" s="2" t="s">
        <v>435</v>
      </c>
      <c r="R136" s="2">
        <v>2008</v>
      </c>
      <c r="S136" s="2">
        <v>1</v>
      </c>
    </row>
    <row r="137" spans="1:19" x14ac:dyDescent="0.25">
      <c r="A137" s="2" t="s">
        <v>151</v>
      </c>
      <c r="B137" s="2" t="s">
        <v>415</v>
      </c>
      <c r="C137" s="3">
        <v>40801</v>
      </c>
      <c r="D137" s="2" t="s">
        <v>416</v>
      </c>
      <c r="E137" s="2" t="s">
        <v>421</v>
      </c>
      <c r="F137" s="2" t="s">
        <v>422</v>
      </c>
      <c r="G137" s="2" t="s">
        <v>427</v>
      </c>
      <c r="H137" s="2" t="s">
        <v>434</v>
      </c>
      <c r="I137" s="2">
        <v>75203</v>
      </c>
      <c r="J137" s="2">
        <v>10747</v>
      </c>
      <c r="K137" s="2">
        <v>36</v>
      </c>
      <c r="L137" s="2">
        <v>9</v>
      </c>
      <c r="M137" s="2">
        <v>1</v>
      </c>
      <c r="N137" s="2">
        <v>4</v>
      </c>
      <c r="O137" s="2">
        <v>2</v>
      </c>
      <c r="P137" s="2">
        <v>2.33</v>
      </c>
      <c r="Q137" s="2" t="s">
        <v>435</v>
      </c>
      <c r="R137" s="2">
        <v>2011</v>
      </c>
      <c r="S137" s="2">
        <v>3</v>
      </c>
    </row>
    <row r="138" spans="1:19" x14ac:dyDescent="0.25">
      <c r="A138" s="2" t="s">
        <v>152</v>
      </c>
      <c r="B138" s="2" t="s">
        <v>413</v>
      </c>
      <c r="C138" s="3">
        <v>38584</v>
      </c>
      <c r="D138" s="2" t="s">
        <v>418</v>
      </c>
      <c r="E138" s="2" t="s">
        <v>419</v>
      </c>
      <c r="F138" s="2" t="s">
        <v>422</v>
      </c>
      <c r="G138" s="2" t="s">
        <v>427</v>
      </c>
      <c r="H138" s="2" t="s">
        <v>431</v>
      </c>
      <c r="I138" s="2">
        <v>71292</v>
      </c>
      <c r="J138" s="2">
        <v>7133</v>
      </c>
      <c r="K138" s="2">
        <v>16</v>
      </c>
      <c r="L138" s="2">
        <v>9</v>
      </c>
      <c r="M138" s="2">
        <v>2</v>
      </c>
      <c r="N138" s="2">
        <v>2</v>
      </c>
      <c r="O138" s="2">
        <v>10</v>
      </c>
      <c r="P138" s="2">
        <v>4.67</v>
      </c>
      <c r="Q138" s="2" t="s">
        <v>435</v>
      </c>
      <c r="R138" s="2">
        <v>2005</v>
      </c>
      <c r="S138" s="2">
        <v>3</v>
      </c>
    </row>
    <row r="139" spans="1:19" x14ac:dyDescent="0.25">
      <c r="A139" s="2" t="s">
        <v>153</v>
      </c>
      <c r="B139" s="2" t="s">
        <v>414</v>
      </c>
      <c r="C139" s="3">
        <v>45246</v>
      </c>
      <c r="D139" s="2" t="s">
        <v>416</v>
      </c>
      <c r="E139" s="2" t="s">
        <v>420</v>
      </c>
      <c r="F139" s="2" t="s">
        <v>423</v>
      </c>
      <c r="G139" s="2" t="s">
        <v>428</v>
      </c>
      <c r="H139" s="2" t="s">
        <v>431</v>
      </c>
      <c r="I139" s="2">
        <v>104244</v>
      </c>
      <c r="J139" s="2">
        <v>13061</v>
      </c>
      <c r="K139" s="2">
        <v>9</v>
      </c>
      <c r="L139" s="2">
        <v>12</v>
      </c>
      <c r="M139" s="2">
        <v>2</v>
      </c>
      <c r="N139" s="2">
        <v>10</v>
      </c>
      <c r="O139" s="2">
        <v>8</v>
      </c>
      <c r="P139" s="2">
        <v>6.67</v>
      </c>
      <c r="Q139" s="2" t="s">
        <v>435</v>
      </c>
      <c r="R139" s="2">
        <v>2023</v>
      </c>
      <c r="S139" s="2">
        <v>4</v>
      </c>
    </row>
    <row r="140" spans="1:19" x14ac:dyDescent="0.25">
      <c r="A140" s="2" t="s">
        <v>154</v>
      </c>
      <c r="B140" s="2" t="s">
        <v>413</v>
      </c>
      <c r="C140" s="3">
        <v>41495</v>
      </c>
      <c r="D140" s="2" t="s">
        <v>417</v>
      </c>
      <c r="E140" s="2" t="s">
        <v>419</v>
      </c>
      <c r="F140" s="2" t="s">
        <v>426</v>
      </c>
      <c r="G140" s="2" t="s">
        <v>430</v>
      </c>
      <c r="H140" s="2" t="s">
        <v>431</v>
      </c>
      <c r="I140" s="2">
        <v>55929</v>
      </c>
      <c r="J140" s="2">
        <v>7655</v>
      </c>
      <c r="K140" s="2">
        <v>38</v>
      </c>
      <c r="L140" s="2">
        <v>9</v>
      </c>
      <c r="M140" s="2">
        <v>1</v>
      </c>
      <c r="N140" s="2">
        <v>2</v>
      </c>
      <c r="O140" s="2">
        <v>5</v>
      </c>
      <c r="P140" s="2">
        <v>2.67</v>
      </c>
      <c r="Q140" s="2" t="s">
        <v>435</v>
      </c>
      <c r="R140" s="2">
        <v>2013</v>
      </c>
      <c r="S140" s="2">
        <v>3</v>
      </c>
    </row>
    <row r="141" spans="1:19" x14ac:dyDescent="0.25">
      <c r="A141" s="2" t="s">
        <v>155</v>
      </c>
      <c r="B141" s="2" t="s">
        <v>415</v>
      </c>
      <c r="C141" s="3">
        <v>39766</v>
      </c>
      <c r="D141" s="2" t="s">
        <v>416</v>
      </c>
      <c r="E141" s="2" t="s">
        <v>421</v>
      </c>
      <c r="F141" s="2" t="s">
        <v>425</v>
      </c>
      <c r="G141" s="2" t="s">
        <v>430</v>
      </c>
      <c r="H141" s="2" t="s">
        <v>433</v>
      </c>
      <c r="I141" s="2">
        <v>139361</v>
      </c>
      <c r="J141" s="2">
        <v>4521</v>
      </c>
      <c r="K141" s="2">
        <v>34</v>
      </c>
      <c r="L141" s="2">
        <v>12</v>
      </c>
      <c r="M141" s="2">
        <v>6</v>
      </c>
      <c r="N141" s="2">
        <v>7</v>
      </c>
      <c r="O141" s="2">
        <v>6</v>
      </c>
      <c r="P141" s="2">
        <v>6.33</v>
      </c>
      <c r="Q141" s="2" t="s">
        <v>435</v>
      </c>
      <c r="R141" s="2">
        <v>2008</v>
      </c>
      <c r="S141" s="2">
        <v>4</v>
      </c>
    </row>
    <row r="142" spans="1:19" x14ac:dyDescent="0.25">
      <c r="A142" s="2" t="s">
        <v>156</v>
      </c>
      <c r="B142" s="2" t="s">
        <v>413</v>
      </c>
      <c r="C142" s="3">
        <v>40570</v>
      </c>
      <c r="D142" s="2" t="s">
        <v>417</v>
      </c>
      <c r="E142" s="2" t="s">
        <v>421</v>
      </c>
      <c r="F142" s="2" t="s">
        <v>426</v>
      </c>
      <c r="G142" s="2" t="s">
        <v>428</v>
      </c>
      <c r="H142" s="2" t="s">
        <v>432</v>
      </c>
      <c r="I142" s="2">
        <v>111014</v>
      </c>
      <c r="J142" s="2">
        <v>15979</v>
      </c>
      <c r="K142" s="2">
        <v>16</v>
      </c>
      <c r="L142" s="2">
        <v>6</v>
      </c>
      <c r="M142" s="2">
        <v>8</v>
      </c>
      <c r="N142" s="2">
        <v>6</v>
      </c>
      <c r="O142" s="2">
        <v>2</v>
      </c>
      <c r="P142" s="2">
        <v>5.33</v>
      </c>
      <c r="Q142" s="2" t="s">
        <v>435</v>
      </c>
      <c r="R142" s="2">
        <v>2011</v>
      </c>
      <c r="S142" s="2">
        <v>1</v>
      </c>
    </row>
    <row r="143" spans="1:19" x14ac:dyDescent="0.25">
      <c r="A143" s="2" t="s">
        <v>157</v>
      </c>
      <c r="B143" s="2" t="s">
        <v>414</v>
      </c>
      <c r="C143" s="3">
        <v>42806</v>
      </c>
      <c r="D143" s="2" t="s">
        <v>417</v>
      </c>
      <c r="E143" s="2" t="s">
        <v>419</v>
      </c>
      <c r="F143" s="2" t="s">
        <v>422</v>
      </c>
      <c r="G143" s="2" t="s">
        <v>430</v>
      </c>
      <c r="H143" s="2" t="s">
        <v>431</v>
      </c>
      <c r="I143" s="2">
        <v>68608</v>
      </c>
      <c r="J143" s="2">
        <v>14460</v>
      </c>
      <c r="K143" s="2">
        <v>36</v>
      </c>
      <c r="L143" s="2">
        <v>7</v>
      </c>
      <c r="M143" s="2">
        <v>8</v>
      </c>
      <c r="N143" s="2">
        <v>4</v>
      </c>
      <c r="O143" s="2">
        <v>4</v>
      </c>
      <c r="P143" s="2">
        <v>5.33</v>
      </c>
      <c r="Q143" s="2" t="s">
        <v>435</v>
      </c>
      <c r="R143" s="2">
        <v>2017</v>
      </c>
      <c r="S143" s="2">
        <v>1</v>
      </c>
    </row>
    <row r="144" spans="1:19" x14ac:dyDescent="0.25">
      <c r="A144" s="2" t="s">
        <v>158</v>
      </c>
      <c r="B144" s="2" t="s">
        <v>413</v>
      </c>
      <c r="C144" s="3">
        <v>41796</v>
      </c>
      <c r="D144" s="2" t="s">
        <v>418</v>
      </c>
      <c r="E144" s="2" t="s">
        <v>421</v>
      </c>
      <c r="F144" s="2" t="s">
        <v>426</v>
      </c>
      <c r="G144" s="2" t="s">
        <v>429</v>
      </c>
      <c r="H144" s="2" t="s">
        <v>432</v>
      </c>
      <c r="I144" s="2">
        <v>94287</v>
      </c>
      <c r="J144" s="2">
        <v>12816</v>
      </c>
      <c r="K144" s="2">
        <v>32</v>
      </c>
      <c r="L144" s="2">
        <v>15</v>
      </c>
      <c r="M144" s="2">
        <v>3</v>
      </c>
      <c r="N144" s="2">
        <v>9</v>
      </c>
      <c r="O144" s="2">
        <v>8</v>
      </c>
      <c r="P144" s="2">
        <v>6.67</v>
      </c>
      <c r="Q144" s="2" t="s">
        <v>435</v>
      </c>
      <c r="R144" s="2">
        <v>2014</v>
      </c>
      <c r="S144" s="2">
        <v>2</v>
      </c>
    </row>
    <row r="145" spans="1:19" x14ac:dyDescent="0.25">
      <c r="A145" s="2" t="s">
        <v>159</v>
      </c>
      <c r="B145" s="2" t="s">
        <v>415</v>
      </c>
      <c r="C145" s="3">
        <v>44495</v>
      </c>
      <c r="D145" s="2" t="s">
        <v>418</v>
      </c>
      <c r="E145" s="2" t="s">
        <v>421</v>
      </c>
      <c r="F145" s="2" t="s">
        <v>423</v>
      </c>
      <c r="G145" s="2" t="s">
        <v>430</v>
      </c>
      <c r="H145" s="2" t="s">
        <v>432</v>
      </c>
      <c r="I145" s="2">
        <v>142918</v>
      </c>
      <c r="J145" s="2">
        <v>9657</v>
      </c>
      <c r="K145" s="2">
        <v>2</v>
      </c>
      <c r="L145" s="2">
        <v>13</v>
      </c>
      <c r="M145" s="2">
        <v>10</v>
      </c>
      <c r="N145" s="2">
        <v>8</v>
      </c>
      <c r="O145" s="2">
        <v>10</v>
      </c>
      <c r="P145" s="2">
        <v>9.33</v>
      </c>
      <c r="Q145" s="2" t="s">
        <v>436</v>
      </c>
      <c r="R145" s="2">
        <v>2021</v>
      </c>
      <c r="S145" s="2">
        <v>4</v>
      </c>
    </row>
    <row r="146" spans="1:19" x14ac:dyDescent="0.25">
      <c r="A146" s="2" t="s">
        <v>160</v>
      </c>
      <c r="B146" s="2" t="s">
        <v>415</v>
      </c>
      <c r="C146" s="3">
        <v>40080</v>
      </c>
      <c r="D146" s="2" t="s">
        <v>418</v>
      </c>
      <c r="E146" s="2" t="s">
        <v>421</v>
      </c>
      <c r="F146" s="2" t="s">
        <v>422</v>
      </c>
      <c r="G146" s="2" t="s">
        <v>429</v>
      </c>
      <c r="H146" s="2" t="s">
        <v>432</v>
      </c>
      <c r="I146" s="2">
        <v>102151</v>
      </c>
      <c r="J146" s="2">
        <v>4940</v>
      </c>
      <c r="K146" s="2">
        <v>1</v>
      </c>
      <c r="L146" s="2">
        <v>15</v>
      </c>
      <c r="M146" s="2">
        <v>6</v>
      </c>
      <c r="N146" s="2">
        <v>2</v>
      </c>
      <c r="O146" s="2">
        <v>2</v>
      </c>
      <c r="P146" s="2">
        <v>3.33</v>
      </c>
      <c r="Q146" s="2" t="s">
        <v>435</v>
      </c>
      <c r="R146" s="2">
        <v>2009</v>
      </c>
      <c r="S146" s="2">
        <v>3</v>
      </c>
    </row>
    <row r="147" spans="1:19" x14ac:dyDescent="0.25">
      <c r="A147" s="2" t="s">
        <v>161</v>
      </c>
      <c r="B147" s="2" t="s">
        <v>414</v>
      </c>
      <c r="C147" s="3">
        <v>44916</v>
      </c>
      <c r="D147" s="2" t="s">
        <v>418</v>
      </c>
      <c r="E147" s="2" t="s">
        <v>419</v>
      </c>
      <c r="F147" s="2" t="s">
        <v>422</v>
      </c>
      <c r="G147" s="2" t="s">
        <v>429</v>
      </c>
      <c r="H147" s="2" t="s">
        <v>431</v>
      </c>
      <c r="I147" s="2">
        <v>88294</v>
      </c>
      <c r="J147" s="2">
        <v>3056</v>
      </c>
      <c r="K147" s="2">
        <v>21</v>
      </c>
      <c r="L147" s="2">
        <v>13</v>
      </c>
      <c r="M147" s="2">
        <v>1</v>
      </c>
      <c r="N147" s="2">
        <v>3</v>
      </c>
      <c r="O147" s="2">
        <v>5</v>
      </c>
      <c r="P147" s="2">
        <v>3</v>
      </c>
      <c r="Q147" s="2" t="s">
        <v>435</v>
      </c>
      <c r="R147" s="2">
        <v>2022</v>
      </c>
      <c r="S147" s="2">
        <v>4</v>
      </c>
    </row>
    <row r="148" spans="1:19" x14ac:dyDescent="0.25">
      <c r="A148" s="2" t="s">
        <v>162</v>
      </c>
      <c r="B148" s="2" t="s">
        <v>414</v>
      </c>
      <c r="C148" s="3">
        <v>41185</v>
      </c>
      <c r="D148" s="2" t="s">
        <v>416</v>
      </c>
      <c r="E148" s="2" t="s">
        <v>420</v>
      </c>
      <c r="F148" s="2" t="s">
        <v>422</v>
      </c>
      <c r="G148" s="2" t="s">
        <v>428</v>
      </c>
      <c r="H148" s="2" t="s">
        <v>434</v>
      </c>
      <c r="I148" s="2">
        <v>79026</v>
      </c>
      <c r="J148" s="2">
        <v>17728</v>
      </c>
      <c r="K148" s="2">
        <v>20</v>
      </c>
      <c r="L148" s="2">
        <v>9</v>
      </c>
      <c r="M148" s="2">
        <v>1</v>
      </c>
      <c r="N148" s="2">
        <v>5</v>
      </c>
      <c r="O148" s="2">
        <v>7</v>
      </c>
      <c r="P148" s="2">
        <v>4.33</v>
      </c>
      <c r="Q148" s="2" t="s">
        <v>435</v>
      </c>
      <c r="R148" s="2">
        <v>2012</v>
      </c>
      <c r="S148" s="2">
        <v>4</v>
      </c>
    </row>
    <row r="149" spans="1:19" x14ac:dyDescent="0.25">
      <c r="A149" s="2" t="s">
        <v>163</v>
      </c>
      <c r="B149" s="2" t="s">
        <v>414</v>
      </c>
      <c r="C149" s="3">
        <v>38497</v>
      </c>
      <c r="D149" s="2" t="s">
        <v>417</v>
      </c>
      <c r="E149" s="2" t="s">
        <v>420</v>
      </c>
      <c r="F149" s="2" t="s">
        <v>424</v>
      </c>
      <c r="G149" s="2" t="s">
        <v>428</v>
      </c>
      <c r="H149" s="2" t="s">
        <v>433</v>
      </c>
      <c r="I149" s="2">
        <v>145171</v>
      </c>
      <c r="J149" s="2">
        <v>2414</v>
      </c>
      <c r="K149" s="2">
        <v>12</v>
      </c>
      <c r="L149" s="2">
        <v>13</v>
      </c>
      <c r="M149" s="2">
        <v>6</v>
      </c>
      <c r="N149" s="2">
        <v>3</v>
      </c>
      <c r="O149" s="2">
        <v>3</v>
      </c>
      <c r="P149" s="2">
        <v>4</v>
      </c>
      <c r="Q149" s="2" t="s">
        <v>435</v>
      </c>
      <c r="R149" s="2">
        <v>2005</v>
      </c>
      <c r="S149" s="2">
        <v>2</v>
      </c>
    </row>
    <row r="150" spans="1:19" x14ac:dyDescent="0.25">
      <c r="A150" s="2" t="s">
        <v>164</v>
      </c>
      <c r="B150" s="2" t="s">
        <v>414</v>
      </c>
      <c r="C150" s="3">
        <v>44972</v>
      </c>
      <c r="D150" s="2" t="s">
        <v>418</v>
      </c>
      <c r="E150" s="2" t="s">
        <v>419</v>
      </c>
      <c r="F150" s="2" t="s">
        <v>423</v>
      </c>
      <c r="G150" s="2" t="s">
        <v>429</v>
      </c>
      <c r="H150" s="2" t="s">
        <v>432</v>
      </c>
      <c r="I150" s="2">
        <v>40573</v>
      </c>
      <c r="J150" s="2">
        <v>19819</v>
      </c>
      <c r="K150" s="2">
        <v>3</v>
      </c>
      <c r="L150" s="2">
        <v>10</v>
      </c>
      <c r="M150" s="2">
        <v>6</v>
      </c>
      <c r="N150" s="2">
        <v>8</v>
      </c>
      <c r="O150" s="2">
        <v>10</v>
      </c>
      <c r="P150" s="2">
        <v>8</v>
      </c>
      <c r="Q150" s="2" t="s">
        <v>436</v>
      </c>
      <c r="R150" s="2">
        <v>2023</v>
      </c>
      <c r="S150" s="2">
        <v>1</v>
      </c>
    </row>
    <row r="151" spans="1:19" x14ac:dyDescent="0.25">
      <c r="A151" s="2" t="s">
        <v>165</v>
      </c>
      <c r="B151" s="2" t="s">
        <v>414</v>
      </c>
      <c r="C151" s="3">
        <v>38783</v>
      </c>
      <c r="D151" s="2" t="s">
        <v>417</v>
      </c>
      <c r="E151" s="2" t="s">
        <v>420</v>
      </c>
      <c r="F151" s="2" t="s">
        <v>422</v>
      </c>
      <c r="G151" s="2" t="s">
        <v>427</v>
      </c>
      <c r="H151" s="2" t="s">
        <v>432</v>
      </c>
      <c r="I151" s="2">
        <v>119097</v>
      </c>
      <c r="J151" s="2">
        <v>5134</v>
      </c>
      <c r="K151" s="2">
        <v>49</v>
      </c>
      <c r="L151" s="2">
        <v>1</v>
      </c>
      <c r="M151" s="2">
        <v>6</v>
      </c>
      <c r="N151" s="2">
        <v>7</v>
      </c>
      <c r="O151" s="2">
        <v>7</v>
      </c>
      <c r="P151" s="2">
        <v>6.67</v>
      </c>
      <c r="Q151" s="2" t="s">
        <v>435</v>
      </c>
      <c r="R151" s="2">
        <v>2006</v>
      </c>
      <c r="S151" s="2">
        <v>1</v>
      </c>
    </row>
    <row r="152" spans="1:19" x14ac:dyDescent="0.25">
      <c r="A152" s="2" t="s">
        <v>166</v>
      </c>
      <c r="B152" s="2" t="s">
        <v>414</v>
      </c>
      <c r="C152" s="3">
        <v>41291</v>
      </c>
      <c r="D152" s="2" t="s">
        <v>417</v>
      </c>
      <c r="E152" s="2" t="s">
        <v>421</v>
      </c>
      <c r="F152" s="2" t="s">
        <v>424</v>
      </c>
      <c r="G152" s="2" t="s">
        <v>427</v>
      </c>
      <c r="H152" s="2" t="s">
        <v>433</v>
      </c>
      <c r="I152" s="2">
        <v>103520</v>
      </c>
      <c r="J152" s="2">
        <v>17133</v>
      </c>
      <c r="K152" s="2">
        <v>43</v>
      </c>
      <c r="L152" s="2">
        <v>2</v>
      </c>
      <c r="M152" s="2">
        <v>5</v>
      </c>
      <c r="N152" s="2">
        <v>3</v>
      </c>
      <c r="O152" s="2">
        <v>10</v>
      </c>
      <c r="P152" s="2">
        <v>6</v>
      </c>
      <c r="Q152" s="2" t="s">
        <v>435</v>
      </c>
      <c r="R152" s="2">
        <v>2013</v>
      </c>
      <c r="S152" s="2">
        <v>1</v>
      </c>
    </row>
    <row r="153" spans="1:19" x14ac:dyDescent="0.25">
      <c r="A153" s="2" t="s">
        <v>167</v>
      </c>
      <c r="B153" s="2" t="s">
        <v>413</v>
      </c>
      <c r="C153" s="3">
        <v>39584</v>
      </c>
      <c r="D153" s="2" t="s">
        <v>418</v>
      </c>
      <c r="E153" s="2" t="s">
        <v>419</v>
      </c>
      <c r="F153" s="2" t="s">
        <v>424</v>
      </c>
      <c r="G153" s="2" t="s">
        <v>428</v>
      </c>
      <c r="H153" s="2" t="s">
        <v>433</v>
      </c>
      <c r="I153" s="2">
        <v>86781</v>
      </c>
      <c r="J153" s="2">
        <v>2160</v>
      </c>
      <c r="K153" s="2">
        <v>16</v>
      </c>
      <c r="L153" s="2">
        <v>10</v>
      </c>
      <c r="M153" s="2">
        <v>7</v>
      </c>
      <c r="N153" s="2">
        <v>3</v>
      </c>
      <c r="O153" s="2">
        <v>4</v>
      </c>
      <c r="P153" s="2">
        <v>4.67</v>
      </c>
      <c r="Q153" s="2" t="s">
        <v>435</v>
      </c>
      <c r="R153" s="2">
        <v>2008</v>
      </c>
      <c r="S153" s="2">
        <v>2</v>
      </c>
    </row>
    <row r="154" spans="1:19" x14ac:dyDescent="0.25">
      <c r="A154" s="2" t="s">
        <v>168</v>
      </c>
      <c r="B154" s="2" t="s">
        <v>413</v>
      </c>
      <c r="C154" s="3">
        <v>39293</v>
      </c>
      <c r="D154" s="2" t="s">
        <v>417</v>
      </c>
      <c r="E154" s="2" t="s">
        <v>419</v>
      </c>
      <c r="F154" s="2" t="s">
        <v>426</v>
      </c>
      <c r="G154" s="2" t="s">
        <v>428</v>
      </c>
      <c r="H154" s="2" t="s">
        <v>433</v>
      </c>
      <c r="I154" s="2">
        <v>58749</v>
      </c>
      <c r="J154" s="2">
        <v>19817</v>
      </c>
      <c r="K154" s="2">
        <v>40</v>
      </c>
      <c r="L154" s="2">
        <v>14</v>
      </c>
      <c r="M154" s="2">
        <v>4</v>
      </c>
      <c r="N154" s="2">
        <v>2</v>
      </c>
      <c r="O154" s="2">
        <v>8</v>
      </c>
      <c r="P154" s="2">
        <v>4.67</v>
      </c>
      <c r="Q154" s="2" t="s">
        <v>435</v>
      </c>
      <c r="R154" s="2">
        <v>2007</v>
      </c>
      <c r="S154" s="2">
        <v>3</v>
      </c>
    </row>
    <row r="155" spans="1:19" x14ac:dyDescent="0.25">
      <c r="A155" s="2" t="s">
        <v>169</v>
      </c>
      <c r="B155" s="2" t="s">
        <v>413</v>
      </c>
      <c r="C155" s="3">
        <v>42991</v>
      </c>
      <c r="D155" s="2" t="s">
        <v>416</v>
      </c>
      <c r="E155" s="2" t="s">
        <v>420</v>
      </c>
      <c r="F155" s="2" t="s">
        <v>425</v>
      </c>
      <c r="G155" s="2" t="s">
        <v>430</v>
      </c>
      <c r="H155" s="2" t="s">
        <v>431</v>
      </c>
      <c r="I155" s="2">
        <v>142612</v>
      </c>
      <c r="J155" s="2">
        <v>2171</v>
      </c>
      <c r="K155" s="2">
        <v>13</v>
      </c>
      <c r="L155" s="2">
        <v>11</v>
      </c>
      <c r="M155" s="2">
        <v>2</v>
      </c>
      <c r="N155" s="2">
        <v>8</v>
      </c>
      <c r="O155" s="2">
        <v>1</v>
      </c>
      <c r="P155" s="2">
        <v>3.67</v>
      </c>
      <c r="Q155" s="2" t="s">
        <v>435</v>
      </c>
      <c r="R155" s="2">
        <v>2017</v>
      </c>
      <c r="S155" s="2">
        <v>3</v>
      </c>
    </row>
    <row r="156" spans="1:19" x14ac:dyDescent="0.25">
      <c r="A156" s="2" t="s">
        <v>170</v>
      </c>
      <c r="B156" s="2" t="s">
        <v>413</v>
      </c>
      <c r="C156" s="3">
        <v>45585</v>
      </c>
      <c r="D156" s="2" t="s">
        <v>418</v>
      </c>
      <c r="E156" s="2" t="s">
        <v>421</v>
      </c>
      <c r="F156" s="2" t="s">
        <v>425</v>
      </c>
      <c r="G156" s="2" t="s">
        <v>427</v>
      </c>
      <c r="H156" s="2" t="s">
        <v>432</v>
      </c>
      <c r="I156" s="2">
        <v>111072</v>
      </c>
      <c r="J156" s="2">
        <v>1660</v>
      </c>
      <c r="K156" s="2">
        <v>37</v>
      </c>
      <c r="L156" s="2">
        <v>7</v>
      </c>
      <c r="M156" s="2">
        <v>3</v>
      </c>
      <c r="N156" s="2">
        <v>3</v>
      </c>
      <c r="O156" s="2">
        <v>6</v>
      </c>
      <c r="P156" s="2">
        <v>4</v>
      </c>
      <c r="Q156" s="2" t="s">
        <v>435</v>
      </c>
      <c r="R156" s="2">
        <v>2024</v>
      </c>
      <c r="S156" s="2">
        <v>4</v>
      </c>
    </row>
    <row r="157" spans="1:19" x14ac:dyDescent="0.25">
      <c r="A157" s="2" t="s">
        <v>171</v>
      </c>
      <c r="B157" s="2" t="s">
        <v>415</v>
      </c>
      <c r="C157" s="3">
        <v>39976</v>
      </c>
      <c r="D157" s="2" t="s">
        <v>418</v>
      </c>
      <c r="E157" s="2" t="s">
        <v>420</v>
      </c>
      <c r="F157" s="2" t="s">
        <v>425</v>
      </c>
      <c r="G157" s="2" t="s">
        <v>429</v>
      </c>
      <c r="H157" s="2" t="s">
        <v>431</v>
      </c>
      <c r="I157" s="2">
        <v>52556</v>
      </c>
      <c r="J157" s="2">
        <v>12275</v>
      </c>
      <c r="K157" s="2">
        <v>12</v>
      </c>
      <c r="L157" s="2">
        <v>7</v>
      </c>
      <c r="M157" s="2">
        <v>10</v>
      </c>
      <c r="N157" s="2">
        <v>5</v>
      </c>
      <c r="O157" s="2">
        <v>7</v>
      </c>
      <c r="P157" s="2">
        <v>7.33</v>
      </c>
      <c r="Q157" s="2" t="s">
        <v>435</v>
      </c>
      <c r="R157" s="2">
        <v>2009</v>
      </c>
      <c r="S157" s="2">
        <v>2</v>
      </c>
    </row>
    <row r="158" spans="1:19" x14ac:dyDescent="0.25">
      <c r="A158" s="2" t="s">
        <v>172</v>
      </c>
      <c r="B158" s="2" t="s">
        <v>415</v>
      </c>
      <c r="C158" s="3">
        <v>45378</v>
      </c>
      <c r="D158" s="2" t="s">
        <v>417</v>
      </c>
      <c r="E158" s="2" t="s">
        <v>421</v>
      </c>
      <c r="F158" s="2" t="s">
        <v>426</v>
      </c>
      <c r="G158" s="2" t="s">
        <v>430</v>
      </c>
      <c r="H158" s="2" t="s">
        <v>433</v>
      </c>
      <c r="I158" s="2">
        <v>113702</v>
      </c>
      <c r="J158" s="2">
        <v>17579</v>
      </c>
      <c r="K158" s="2">
        <v>39</v>
      </c>
      <c r="L158" s="2">
        <v>11</v>
      </c>
      <c r="M158" s="2">
        <v>6</v>
      </c>
      <c r="N158" s="2">
        <v>3</v>
      </c>
      <c r="O158" s="2">
        <v>4</v>
      </c>
      <c r="P158" s="2">
        <v>4.33</v>
      </c>
      <c r="Q158" s="2" t="s">
        <v>435</v>
      </c>
      <c r="R158" s="2">
        <v>2024</v>
      </c>
      <c r="S158" s="2">
        <v>1</v>
      </c>
    </row>
    <row r="159" spans="1:19" x14ac:dyDescent="0.25">
      <c r="A159" s="2" t="s">
        <v>173</v>
      </c>
      <c r="B159" s="2" t="s">
        <v>413</v>
      </c>
      <c r="C159" s="3">
        <v>41406</v>
      </c>
      <c r="D159" s="2" t="s">
        <v>416</v>
      </c>
      <c r="E159" s="2" t="s">
        <v>420</v>
      </c>
      <c r="F159" s="2" t="s">
        <v>423</v>
      </c>
      <c r="G159" s="2" t="s">
        <v>427</v>
      </c>
      <c r="H159" s="2" t="s">
        <v>433</v>
      </c>
      <c r="I159" s="2">
        <v>126573</v>
      </c>
      <c r="J159" s="2">
        <v>10011</v>
      </c>
      <c r="K159" s="2">
        <v>50</v>
      </c>
      <c r="L159" s="2">
        <v>5</v>
      </c>
      <c r="M159" s="2">
        <v>8</v>
      </c>
      <c r="N159" s="2">
        <v>4</v>
      </c>
      <c r="O159" s="2">
        <v>5</v>
      </c>
      <c r="P159" s="2">
        <v>5.67</v>
      </c>
      <c r="Q159" s="2" t="s">
        <v>435</v>
      </c>
      <c r="R159" s="2">
        <v>2013</v>
      </c>
      <c r="S159" s="2">
        <v>2</v>
      </c>
    </row>
    <row r="160" spans="1:19" x14ac:dyDescent="0.25">
      <c r="A160" s="2" t="s">
        <v>174</v>
      </c>
      <c r="B160" s="2" t="s">
        <v>415</v>
      </c>
      <c r="C160" s="3">
        <v>44429</v>
      </c>
      <c r="D160" s="2" t="s">
        <v>416</v>
      </c>
      <c r="E160" s="2" t="s">
        <v>419</v>
      </c>
      <c r="F160" s="2" t="s">
        <v>422</v>
      </c>
      <c r="G160" s="2" t="s">
        <v>429</v>
      </c>
      <c r="H160" s="2" t="s">
        <v>431</v>
      </c>
      <c r="I160" s="2">
        <v>64797</v>
      </c>
      <c r="J160" s="2">
        <v>5987</v>
      </c>
      <c r="K160" s="2">
        <v>23</v>
      </c>
      <c r="L160" s="2">
        <v>14</v>
      </c>
      <c r="M160" s="2">
        <v>5</v>
      </c>
      <c r="N160" s="2">
        <v>10</v>
      </c>
      <c r="O160" s="2">
        <v>8</v>
      </c>
      <c r="P160" s="2">
        <v>7.67</v>
      </c>
      <c r="Q160" s="2" t="s">
        <v>435</v>
      </c>
      <c r="R160" s="2">
        <v>2021</v>
      </c>
      <c r="S160" s="2">
        <v>3</v>
      </c>
    </row>
    <row r="161" spans="1:19" x14ac:dyDescent="0.25">
      <c r="A161" s="2" t="s">
        <v>175</v>
      </c>
      <c r="B161" s="2" t="s">
        <v>415</v>
      </c>
      <c r="C161" s="3">
        <v>39559</v>
      </c>
      <c r="D161" s="2" t="s">
        <v>417</v>
      </c>
      <c r="E161" s="2" t="s">
        <v>421</v>
      </c>
      <c r="F161" s="2" t="s">
        <v>423</v>
      </c>
      <c r="G161" s="2" t="s">
        <v>427</v>
      </c>
      <c r="H161" s="2" t="s">
        <v>432</v>
      </c>
      <c r="I161" s="2">
        <v>97082</v>
      </c>
      <c r="J161" s="2">
        <v>8601</v>
      </c>
      <c r="K161" s="2">
        <v>39</v>
      </c>
      <c r="L161" s="2">
        <v>4</v>
      </c>
      <c r="M161" s="2">
        <v>4</v>
      </c>
      <c r="N161" s="2">
        <v>9</v>
      </c>
      <c r="O161" s="2">
        <v>4</v>
      </c>
      <c r="P161" s="2">
        <v>5.67</v>
      </c>
      <c r="Q161" s="2" t="s">
        <v>435</v>
      </c>
      <c r="R161" s="2">
        <v>2008</v>
      </c>
      <c r="S161" s="2">
        <v>2</v>
      </c>
    </row>
    <row r="162" spans="1:19" x14ac:dyDescent="0.25">
      <c r="A162" s="2" t="s">
        <v>176</v>
      </c>
      <c r="B162" s="2" t="s">
        <v>415</v>
      </c>
      <c r="C162" s="3">
        <v>42544</v>
      </c>
      <c r="D162" s="2" t="s">
        <v>416</v>
      </c>
      <c r="E162" s="2" t="s">
        <v>419</v>
      </c>
      <c r="F162" s="2" t="s">
        <v>424</v>
      </c>
      <c r="G162" s="2" t="s">
        <v>428</v>
      </c>
      <c r="H162" s="2" t="s">
        <v>432</v>
      </c>
      <c r="I162" s="2">
        <v>73003</v>
      </c>
      <c r="J162" s="2">
        <v>18643</v>
      </c>
      <c r="K162" s="2">
        <v>6</v>
      </c>
      <c r="L162" s="2">
        <v>4</v>
      </c>
      <c r="M162" s="2">
        <v>10</v>
      </c>
      <c r="N162" s="2">
        <v>7</v>
      </c>
      <c r="O162" s="2">
        <v>9</v>
      </c>
      <c r="P162" s="2">
        <v>8.67</v>
      </c>
      <c r="Q162" s="2" t="s">
        <v>436</v>
      </c>
      <c r="R162" s="2">
        <v>2016</v>
      </c>
      <c r="S162" s="2">
        <v>2</v>
      </c>
    </row>
    <row r="163" spans="1:19" x14ac:dyDescent="0.25">
      <c r="A163" s="2" t="s">
        <v>177</v>
      </c>
      <c r="B163" s="2" t="s">
        <v>415</v>
      </c>
      <c r="C163" s="3">
        <v>39733</v>
      </c>
      <c r="D163" s="2" t="s">
        <v>417</v>
      </c>
      <c r="E163" s="2" t="s">
        <v>419</v>
      </c>
      <c r="F163" s="2" t="s">
        <v>426</v>
      </c>
      <c r="G163" s="2" t="s">
        <v>429</v>
      </c>
      <c r="H163" s="2" t="s">
        <v>431</v>
      </c>
      <c r="I163" s="2">
        <v>43162</v>
      </c>
      <c r="J163" s="2">
        <v>1820</v>
      </c>
      <c r="K163" s="2">
        <v>46</v>
      </c>
      <c r="L163" s="2">
        <v>12</v>
      </c>
      <c r="M163" s="2">
        <v>6</v>
      </c>
      <c r="N163" s="2">
        <v>8</v>
      </c>
      <c r="O163" s="2">
        <v>7</v>
      </c>
      <c r="P163" s="2">
        <v>7</v>
      </c>
      <c r="Q163" s="2" t="s">
        <v>435</v>
      </c>
      <c r="R163" s="2">
        <v>2008</v>
      </c>
      <c r="S163" s="2">
        <v>4</v>
      </c>
    </row>
    <row r="164" spans="1:19" x14ac:dyDescent="0.25">
      <c r="A164" s="2" t="s">
        <v>178</v>
      </c>
      <c r="B164" s="2" t="s">
        <v>413</v>
      </c>
      <c r="C164" s="3">
        <v>38927</v>
      </c>
      <c r="D164" s="2" t="s">
        <v>418</v>
      </c>
      <c r="E164" s="2" t="s">
        <v>421</v>
      </c>
      <c r="F164" s="2" t="s">
        <v>426</v>
      </c>
      <c r="G164" s="2" t="s">
        <v>430</v>
      </c>
      <c r="H164" s="2" t="s">
        <v>432</v>
      </c>
      <c r="I164" s="2">
        <v>37265</v>
      </c>
      <c r="J164" s="2">
        <v>10417</v>
      </c>
      <c r="K164" s="2">
        <v>48</v>
      </c>
      <c r="L164" s="2">
        <v>10</v>
      </c>
      <c r="M164" s="2">
        <v>3</v>
      </c>
      <c r="N164" s="2">
        <v>6</v>
      </c>
      <c r="O164" s="2">
        <v>2</v>
      </c>
      <c r="P164" s="2">
        <v>3.67</v>
      </c>
      <c r="Q164" s="2" t="s">
        <v>435</v>
      </c>
      <c r="R164" s="2">
        <v>2006</v>
      </c>
      <c r="S164" s="2">
        <v>3</v>
      </c>
    </row>
    <row r="165" spans="1:19" x14ac:dyDescent="0.25">
      <c r="A165" s="2" t="s">
        <v>179</v>
      </c>
      <c r="B165" s="2" t="s">
        <v>413</v>
      </c>
      <c r="C165" s="3">
        <v>44166</v>
      </c>
      <c r="D165" s="2" t="s">
        <v>418</v>
      </c>
      <c r="E165" s="2" t="s">
        <v>421</v>
      </c>
      <c r="F165" s="2" t="s">
        <v>422</v>
      </c>
      <c r="G165" s="2" t="s">
        <v>430</v>
      </c>
      <c r="H165" s="2" t="s">
        <v>433</v>
      </c>
      <c r="I165" s="2">
        <v>39608</v>
      </c>
      <c r="J165" s="2">
        <v>8451</v>
      </c>
      <c r="K165" s="2">
        <v>21</v>
      </c>
      <c r="L165" s="2">
        <v>1</v>
      </c>
      <c r="M165" s="2">
        <v>1</v>
      </c>
      <c r="N165" s="2">
        <v>10</v>
      </c>
      <c r="O165" s="2">
        <v>7</v>
      </c>
      <c r="P165" s="2">
        <v>6</v>
      </c>
      <c r="Q165" s="2" t="s">
        <v>435</v>
      </c>
      <c r="R165" s="2">
        <v>2020</v>
      </c>
      <c r="S165" s="2">
        <v>4</v>
      </c>
    </row>
    <row r="166" spans="1:19" x14ac:dyDescent="0.25">
      <c r="A166" s="2" t="s">
        <v>180</v>
      </c>
      <c r="B166" s="2" t="s">
        <v>414</v>
      </c>
      <c r="C166" s="3">
        <v>41690</v>
      </c>
      <c r="D166" s="2" t="s">
        <v>416</v>
      </c>
      <c r="E166" s="2" t="s">
        <v>421</v>
      </c>
      <c r="F166" s="2" t="s">
        <v>424</v>
      </c>
      <c r="G166" s="2" t="s">
        <v>427</v>
      </c>
      <c r="H166" s="2" t="s">
        <v>434</v>
      </c>
      <c r="I166" s="2">
        <v>74498</v>
      </c>
      <c r="J166" s="2">
        <v>9581</v>
      </c>
      <c r="K166" s="2">
        <v>11</v>
      </c>
      <c r="L166" s="2">
        <v>3</v>
      </c>
      <c r="M166" s="2">
        <v>6</v>
      </c>
      <c r="N166" s="2">
        <v>2</v>
      </c>
      <c r="O166" s="2">
        <v>4</v>
      </c>
      <c r="P166" s="2">
        <v>4</v>
      </c>
      <c r="Q166" s="2" t="s">
        <v>435</v>
      </c>
      <c r="R166" s="2">
        <v>2014</v>
      </c>
      <c r="S166" s="2">
        <v>1</v>
      </c>
    </row>
    <row r="167" spans="1:19" x14ac:dyDescent="0.25">
      <c r="A167" s="2" t="s">
        <v>181</v>
      </c>
      <c r="B167" s="2" t="s">
        <v>414</v>
      </c>
      <c r="C167" s="3">
        <v>43827</v>
      </c>
      <c r="D167" s="2" t="s">
        <v>416</v>
      </c>
      <c r="E167" s="2" t="s">
        <v>419</v>
      </c>
      <c r="F167" s="2" t="s">
        <v>424</v>
      </c>
      <c r="G167" s="2" t="s">
        <v>429</v>
      </c>
      <c r="H167" s="2" t="s">
        <v>432</v>
      </c>
      <c r="I167" s="2">
        <v>108588</v>
      </c>
      <c r="J167" s="2">
        <v>18549</v>
      </c>
      <c r="K167" s="2">
        <v>28</v>
      </c>
      <c r="L167" s="2">
        <v>4</v>
      </c>
      <c r="M167" s="2">
        <v>5</v>
      </c>
      <c r="N167" s="2">
        <v>3</v>
      </c>
      <c r="O167" s="2">
        <v>4</v>
      </c>
      <c r="P167" s="2">
        <v>4</v>
      </c>
      <c r="Q167" s="2" t="s">
        <v>435</v>
      </c>
      <c r="R167" s="2">
        <v>2019</v>
      </c>
      <c r="S167" s="2">
        <v>4</v>
      </c>
    </row>
    <row r="168" spans="1:19" x14ac:dyDescent="0.25">
      <c r="A168" s="2" t="s">
        <v>182</v>
      </c>
      <c r="B168" s="2" t="s">
        <v>413</v>
      </c>
      <c r="C168" s="3">
        <v>39658</v>
      </c>
      <c r="D168" s="2" t="s">
        <v>417</v>
      </c>
      <c r="E168" s="2" t="s">
        <v>421</v>
      </c>
      <c r="F168" s="2" t="s">
        <v>424</v>
      </c>
      <c r="G168" s="2" t="s">
        <v>428</v>
      </c>
      <c r="H168" s="2" t="s">
        <v>432</v>
      </c>
      <c r="I168" s="2">
        <v>109712</v>
      </c>
      <c r="J168" s="2">
        <v>7592</v>
      </c>
      <c r="K168" s="2">
        <v>23</v>
      </c>
      <c r="L168" s="2">
        <v>2</v>
      </c>
      <c r="M168" s="2">
        <v>6</v>
      </c>
      <c r="N168" s="2">
        <v>7</v>
      </c>
      <c r="O168" s="2">
        <v>7</v>
      </c>
      <c r="P168" s="2">
        <v>6.67</v>
      </c>
      <c r="Q168" s="2" t="s">
        <v>435</v>
      </c>
      <c r="R168" s="2">
        <v>2008</v>
      </c>
      <c r="S168" s="2">
        <v>3</v>
      </c>
    </row>
    <row r="169" spans="1:19" x14ac:dyDescent="0.25">
      <c r="A169" s="2" t="s">
        <v>183</v>
      </c>
      <c r="B169" s="2" t="s">
        <v>415</v>
      </c>
      <c r="C169" s="3">
        <v>38602</v>
      </c>
      <c r="D169" s="2" t="s">
        <v>417</v>
      </c>
      <c r="E169" s="2" t="s">
        <v>421</v>
      </c>
      <c r="F169" s="2" t="s">
        <v>422</v>
      </c>
      <c r="G169" s="2" t="s">
        <v>427</v>
      </c>
      <c r="H169" s="2" t="s">
        <v>433</v>
      </c>
      <c r="I169" s="2">
        <v>124936</v>
      </c>
      <c r="J169" s="2">
        <v>18002</v>
      </c>
      <c r="K169" s="2">
        <v>36</v>
      </c>
      <c r="L169" s="2">
        <v>8</v>
      </c>
      <c r="M169" s="2">
        <v>3</v>
      </c>
      <c r="N169" s="2">
        <v>10</v>
      </c>
      <c r="O169" s="2">
        <v>4</v>
      </c>
      <c r="P169" s="2">
        <v>5.67</v>
      </c>
      <c r="Q169" s="2" t="s">
        <v>435</v>
      </c>
      <c r="R169" s="2">
        <v>2005</v>
      </c>
      <c r="S169" s="2">
        <v>3</v>
      </c>
    </row>
    <row r="170" spans="1:19" x14ac:dyDescent="0.25">
      <c r="A170" s="2" t="s">
        <v>184</v>
      </c>
      <c r="B170" s="2" t="s">
        <v>415</v>
      </c>
      <c r="C170" s="3">
        <v>39503</v>
      </c>
      <c r="D170" s="2" t="s">
        <v>418</v>
      </c>
      <c r="E170" s="2" t="s">
        <v>420</v>
      </c>
      <c r="F170" s="2" t="s">
        <v>422</v>
      </c>
      <c r="G170" s="2" t="s">
        <v>429</v>
      </c>
      <c r="H170" s="2" t="s">
        <v>432</v>
      </c>
      <c r="I170" s="2">
        <v>45924</v>
      </c>
      <c r="J170" s="2">
        <v>10518</v>
      </c>
      <c r="K170" s="2">
        <v>40</v>
      </c>
      <c r="L170" s="2">
        <v>1</v>
      </c>
      <c r="M170" s="2">
        <v>7</v>
      </c>
      <c r="N170" s="2">
        <v>7</v>
      </c>
      <c r="O170" s="2">
        <v>5</v>
      </c>
      <c r="P170" s="2">
        <v>6.33</v>
      </c>
      <c r="Q170" s="2" t="s">
        <v>435</v>
      </c>
      <c r="R170" s="2">
        <v>2008</v>
      </c>
      <c r="S170" s="2">
        <v>1</v>
      </c>
    </row>
    <row r="171" spans="1:19" x14ac:dyDescent="0.25">
      <c r="A171" s="2" t="s">
        <v>185</v>
      </c>
      <c r="B171" s="2" t="s">
        <v>413</v>
      </c>
      <c r="C171" s="3">
        <v>44728</v>
      </c>
      <c r="D171" s="2" t="s">
        <v>417</v>
      </c>
      <c r="E171" s="2" t="s">
        <v>420</v>
      </c>
      <c r="F171" s="2" t="s">
        <v>423</v>
      </c>
      <c r="G171" s="2" t="s">
        <v>427</v>
      </c>
      <c r="H171" s="2" t="s">
        <v>434</v>
      </c>
      <c r="I171" s="2">
        <v>82529</v>
      </c>
      <c r="J171" s="2">
        <v>6930</v>
      </c>
      <c r="K171" s="2">
        <v>25</v>
      </c>
      <c r="L171" s="2">
        <v>15</v>
      </c>
      <c r="M171" s="2">
        <v>8</v>
      </c>
      <c r="N171" s="2">
        <v>7</v>
      </c>
      <c r="O171" s="2">
        <v>6</v>
      </c>
      <c r="P171" s="2">
        <v>7</v>
      </c>
      <c r="Q171" s="2" t="s">
        <v>435</v>
      </c>
      <c r="R171" s="2">
        <v>2022</v>
      </c>
      <c r="S171" s="2">
        <v>2</v>
      </c>
    </row>
    <row r="172" spans="1:19" x14ac:dyDescent="0.25">
      <c r="A172" s="2" t="s">
        <v>186</v>
      </c>
      <c r="B172" s="2" t="s">
        <v>415</v>
      </c>
      <c r="C172" s="3">
        <v>41799</v>
      </c>
      <c r="D172" s="2" t="s">
        <v>418</v>
      </c>
      <c r="E172" s="2" t="s">
        <v>419</v>
      </c>
      <c r="F172" s="2" t="s">
        <v>423</v>
      </c>
      <c r="G172" s="2" t="s">
        <v>430</v>
      </c>
      <c r="H172" s="2" t="s">
        <v>431</v>
      </c>
      <c r="I172" s="2">
        <v>134589</v>
      </c>
      <c r="J172" s="2">
        <v>17899</v>
      </c>
      <c r="K172" s="2">
        <v>37</v>
      </c>
      <c r="L172" s="2">
        <v>3</v>
      </c>
      <c r="M172" s="2">
        <v>2</v>
      </c>
      <c r="N172" s="2">
        <v>4</v>
      </c>
      <c r="O172" s="2">
        <v>2</v>
      </c>
      <c r="P172" s="2">
        <v>2.67</v>
      </c>
      <c r="Q172" s="2" t="s">
        <v>435</v>
      </c>
      <c r="R172" s="2">
        <v>2014</v>
      </c>
      <c r="S172" s="2">
        <v>2</v>
      </c>
    </row>
    <row r="173" spans="1:19" x14ac:dyDescent="0.25">
      <c r="A173" s="2" t="s">
        <v>187</v>
      </c>
      <c r="B173" s="2" t="s">
        <v>415</v>
      </c>
      <c r="C173" s="3">
        <v>43413</v>
      </c>
      <c r="D173" s="2" t="s">
        <v>417</v>
      </c>
      <c r="E173" s="2" t="s">
        <v>420</v>
      </c>
      <c r="F173" s="2" t="s">
        <v>423</v>
      </c>
      <c r="G173" s="2" t="s">
        <v>429</v>
      </c>
      <c r="H173" s="2" t="s">
        <v>432</v>
      </c>
      <c r="I173" s="2">
        <v>40858</v>
      </c>
      <c r="J173" s="2">
        <v>12116</v>
      </c>
      <c r="K173" s="2">
        <v>46</v>
      </c>
      <c r="L173" s="2">
        <v>6</v>
      </c>
      <c r="M173" s="2">
        <v>4</v>
      </c>
      <c r="N173" s="2">
        <v>1</v>
      </c>
      <c r="O173" s="2">
        <v>2</v>
      </c>
      <c r="P173" s="2">
        <v>2.33</v>
      </c>
      <c r="Q173" s="2" t="s">
        <v>435</v>
      </c>
      <c r="R173" s="2">
        <v>2018</v>
      </c>
      <c r="S173" s="2">
        <v>4</v>
      </c>
    </row>
    <row r="174" spans="1:19" x14ac:dyDescent="0.25">
      <c r="A174" s="2" t="s">
        <v>188</v>
      </c>
      <c r="B174" s="2" t="s">
        <v>414</v>
      </c>
      <c r="C174" s="3">
        <v>40951</v>
      </c>
      <c r="D174" s="2" t="s">
        <v>416</v>
      </c>
      <c r="E174" s="2" t="s">
        <v>419</v>
      </c>
      <c r="F174" s="2" t="s">
        <v>424</v>
      </c>
      <c r="G174" s="2" t="s">
        <v>428</v>
      </c>
      <c r="H174" s="2" t="s">
        <v>433</v>
      </c>
      <c r="I174" s="2">
        <v>83356</v>
      </c>
      <c r="J174" s="2">
        <v>7612</v>
      </c>
      <c r="K174" s="2">
        <v>25</v>
      </c>
      <c r="L174" s="2">
        <v>2</v>
      </c>
      <c r="M174" s="2">
        <v>3</v>
      </c>
      <c r="N174" s="2">
        <v>1</v>
      </c>
      <c r="O174" s="2">
        <v>1</v>
      </c>
      <c r="P174" s="2">
        <v>1.67</v>
      </c>
      <c r="Q174" s="2" t="s">
        <v>435</v>
      </c>
      <c r="R174" s="2">
        <v>2012</v>
      </c>
      <c r="S174" s="2">
        <v>1</v>
      </c>
    </row>
    <row r="175" spans="1:19" x14ac:dyDescent="0.25">
      <c r="A175" s="2" t="s">
        <v>189</v>
      </c>
      <c r="B175" s="2" t="s">
        <v>415</v>
      </c>
      <c r="C175" s="3">
        <v>42658</v>
      </c>
      <c r="D175" s="2" t="s">
        <v>417</v>
      </c>
      <c r="E175" s="2" t="s">
        <v>419</v>
      </c>
      <c r="F175" s="2" t="s">
        <v>425</v>
      </c>
      <c r="G175" s="2" t="s">
        <v>429</v>
      </c>
      <c r="H175" s="2" t="s">
        <v>432</v>
      </c>
      <c r="I175" s="2">
        <v>40410</v>
      </c>
      <c r="J175" s="2">
        <v>10625</v>
      </c>
      <c r="K175" s="2">
        <v>44</v>
      </c>
      <c r="L175" s="2">
        <v>13</v>
      </c>
      <c r="M175" s="2">
        <v>10</v>
      </c>
      <c r="N175" s="2">
        <v>2</v>
      </c>
      <c r="O175" s="2">
        <v>2</v>
      </c>
      <c r="P175" s="2">
        <v>4.67</v>
      </c>
      <c r="Q175" s="2" t="s">
        <v>435</v>
      </c>
      <c r="R175" s="2">
        <v>2016</v>
      </c>
      <c r="S175" s="2">
        <v>4</v>
      </c>
    </row>
    <row r="176" spans="1:19" x14ac:dyDescent="0.25">
      <c r="A176" s="2" t="s">
        <v>190</v>
      </c>
      <c r="B176" s="2" t="s">
        <v>415</v>
      </c>
      <c r="C176" s="3">
        <v>40862</v>
      </c>
      <c r="D176" s="2" t="s">
        <v>418</v>
      </c>
      <c r="E176" s="2" t="s">
        <v>421</v>
      </c>
      <c r="F176" s="2" t="s">
        <v>422</v>
      </c>
      <c r="G176" s="2" t="s">
        <v>427</v>
      </c>
      <c r="H176" s="2" t="s">
        <v>432</v>
      </c>
      <c r="I176" s="2">
        <v>92931</v>
      </c>
      <c r="J176" s="2">
        <v>7184</v>
      </c>
      <c r="K176" s="2">
        <v>7</v>
      </c>
      <c r="L176" s="2">
        <v>1</v>
      </c>
      <c r="M176" s="2">
        <v>4</v>
      </c>
      <c r="N176" s="2">
        <v>5</v>
      </c>
      <c r="O176" s="2">
        <v>1</v>
      </c>
      <c r="P176" s="2">
        <v>3.33</v>
      </c>
      <c r="Q176" s="2" t="s">
        <v>435</v>
      </c>
      <c r="R176" s="2">
        <v>2011</v>
      </c>
      <c r="S176" s="2">
        <v>4</v>
      </c>
    </row>
    <row r="177" spans="1:19" x14ac:dyDescent="0.25">
      <c r="A177" s="2" t="s">
        <v>191</v>
      </c>
      <c r="B177" s="2" t="s">
        <v>415</v>
      </c>
      <c r="C177" s="3">
        <v>44027</v>
      </c>
      <c r="D177" s="2" t="s">
        <v>417</v>
      </c>
      <c r="E177" s="2" t="s">
        <v>421</v>
      </c>
      <c r="F177" s="2" t="s">
        <v>424</v>
      </c>
      <c r="G177" s="2" t="s">
        <v>428</v>
      </c>
      <c r="H177" s="2" t="s">
        <v>432</v>
      </c>
      <c r="I177" s="2">
        <v>117538</v>
      </c>
      <c r="J177" s="2">
        <v>6370</v>
      </c>
      <c r="K177" s="2">
        <v>15</v>
      </c>
      <c r="L177" s="2">
        <v>12</v>
      </c>
      <c r="M177" s="2">
        <v>7</v>
      </c>
      <c r="N177" s="2">
        <v>6</v>
      </c>
      <c r="O177" s="2">
        <v>4</v>
      </c>
      <c r="P177" s="2">
        <v>5.67</v>
      </c>
      <c r="Q177" s="2" t="s">
        <v>435</v>
      </c>
      <c r="R177" s="2">
        <v>2020</v>
      </c>
      <c r="S177" s="2">
        <v>3</v>
      </c>
    </row>
    <row r="178" spans="1:19" x14ac:dyDescent="0.25">
      <c r="A178" s="2" t="s">
        <v>192</v>
      </c>
      <c r="B178" s="2" t="s">
        <v>415</v>
      </c>
      <c r="C178" s="3">
        <v>42994</v>
      </c>
      <c r="D178" s="2" t="s">
        <v>418</v>
      </c>
      <c r="E178" s="2" t="s">
        <v>420</v>
      </c>
      <c r="F178" s="2" t="s">
        <v>425</v>
      </c>
      <c r="G178" s="2" t="s">
        <v>429</v>
      </c>
      <c r="H178" s="2" t="s">
        <v>434</v>
      </c>
      <c r="I178" s="2">
        <v>98943</v>
      </c>
      <c r="J178" s="2">
        <v>7489</v>
      </c>
      <c r="K178" s="2">
        <v>7</v>
      </c>
      <c r="L178" s="2">
        <v>5</v>
      </c>
      <c r="M178" s="2">
        <v>2</v>
      </c>
      <c r="N178" s="2">
        <v>5</v>
      </c>
      <c r="O178" s="2">
        <v>8</v>
      </c>
      <c r="P178" s="2">
        <v>5</v>
      </c>
      <c r="Q178" s="2" t="s">
        <v>435</v>
      </c>
      <c r="R178" s="2">
        <v>2017</v>
      </c>
      <c r="S178" s="2">
        <v>3</v>
      </c>
    </row>
    <row r="179" spans="1:19" x14ac:dyDescent="0.25">
      <c r="A179" s="2" t="s">
        <v>193</v>
      </c>
      <c r="B179" s="2" t="s">
        <v>413</v>
      </c>
      <c r="C179" s="3">
        <v>40005</v>
      </c>
      <c r="D179" s="2" t="s">
        <v>418</v>
      </c>
      <c r="E179" s="2" t="s">
        <v>419</v>
      </c>
      <c r="F179" s="2" t="s">
        <v>426</v>
      </c>
      <c r="G179" s="2" t="s">
        <v>429</v>
      </c>
      <c r="H179" s="2" t="s">
        <v>432</v>
      </c>
      <c r="I179" s="2">
        <v>141082</v>
      </c>
      <c r="J179" s="2">
        <v>12878</v>
      </c>
      <c r="K179" s="2">
        <v>14</v>
      </c>
      <c r="L179" s="2">
        <v>14</v>
      </c>
      <c r="M179" s="2">
        <v>4</v>
      </c>
      <c r="N179" s="2">
        <v>1</v>
      </c>
      <c r="O179" s="2">
        <v>6</v>
      </c>
      <c r="P179" s="2">
        <v>3.67</v>
      </c>
      <c r="Q179" s="2" t="s">
        <v>435</v>
      </c>
      <c r="R179" s="2">
        <v>2009</v>
      </c>
      <c r="S179" s="2">
        <v>3</v>
      </c>
    </row>
    <row r="180" spans="1:19" x14ac:dyDescent="0.25">
      <c r="A180" s="2" t="s">
        <v>194</v>
      </c>
      <c r="B180" s="2" t="s">
        <v>413</v>
      </c>
      <c r="C180" s="3">
        <v>43591</v>
      </c>
      <c r="D180" s="2" t="s">
        <v>416</v>
      </c>
      <c r="E180" s="2" t="s">
        <v>419</v>
      </c>
      <c r="F180" s="2" t="s">
        <v>425</v>
      </c>
      <c r="G180" s="2" t="s">
        <v>428</v>
      </c>
      <c r="H180" s="2" t="s">
        <v>434</v>
      </c>
      <c r="I180" s="2">
        <v>84933</v>
      </c>
      <c r="J180" s="2">
        <v>14393</v>
      </c>
      <c r="K180" s="2">
        <v>1</v>
      </c>
      <c r="L180" s="2">
        <v>8</v>
      </c>
      <c r="M180" s="2">
        <v>2</v>
      </c>
      <c r="N180" s="2">
        <v>9</v>
      </c>
      <c r="O180" s="2">
        <v>9</v>
      </c>
      <c r="P180" s="2">
        <v>6.67</v>
      </c>
      <c r="Q180" s="2" t="s">
        <v>435</v>
      </c>
      <c r="R180" s="2">
        <v>2019</v>
      </c>
      <c r="S180" s="2">
        <v>2</v>
      </c>
    </row>
    <row r="181" spans="1:19" x14ac:dyDescent="0.25">
      <c r="A181" s="2" t="s">
        <v>195</v>
      </c>
      <c r="B181" s="2" t="s">
        <v>414</v>
      </c>
      <c r="C181" s="3">
        <v>38433</v>
      </c>
      <c r="D181" s="2" t="s">
        <v>416</v>
      </c>
      <c r="E181" s="2" t="s">
        <v>419</v>
      </c>
      <c r="F181" s="2" t="s">
        <v>424</v>
      </c>
      <c r="G181" s="2" t="s">
        <v>427</v>
      </c>
      <c r="H181" s="2" t="s">
        <v>433</v>
      </c>
      <c r="I181" s="2">
        <v>41805</v>
      </c>
      <c r="J181" s="2">
        <v>3361</v>
      </c>
      <c r="K181" s="2">
        <v>37</v>
      </c>
      <c r="L181" s="2">
        <v>7</v>
      </c>
      <c r="M181" s="2">
        <v>9</v>
      </c>
      <c r="N181" s="2">
        <v>9</v>
      </c>
      <c r="O181" s="2">
        <v>1</v>
      </c>
      <c r="P181" s="2">
        <v>6.33</v>
      </c>
      <c r="Q181" s="2" t="s">
        <v>435</v>
      </c>
      <c r="R181" s="2">
        <v>2005</v>
      </c>
      <c r="S181" s="2">
        <v>1</v>
      </c>
    </row>
    <row r="182" spans="1:19" x14ac:dyDescent="0.25">
      <c r="A182" s="2" t="s">
        <v>196</v>
      </c>
      <c r="B182" s="2" t="s">
        <v>413</v>
      </c>
      <c r="C182" s="3">
        <v>40384</v>
      </c>
      <c r="D182" s="2" t="s">
        <v>418</v>
      </c>
      <c r="E182" s="2" t="s">
        <v>421</v>
      </c>
      <c r="F182" s="2" t="s">
        <v>426</v>
      </c>
      <c r="G182" s="2" t="s">
        <v>428</v>
      </c>
      <c r="H182" s="2" t="s">
        <v>433</v>
      </c>
      <c r="I182" s="2">
        <v>103399</v>
      </c>
      <c r="J182" s="2">
        <v>15640</v>
      </c>
      <c r="K182" s="2">
        <v>21</v>
      </c>
      <c r="L182" s="2">
        <v>0</v>
      </c>
      <c r="M182" s="2">
        <v>2</v>
      </c>
      <c r="N182" s="2">
        <v>1</v>
      </c>
      <c r="O182" s="2">
        <v>10</v>
      </c>
      <c r="P182" s="2">
        <v>4.33</v>
      </c>
      <c r="Q182" s="2" t="s">
        <v>435</v>
      </c>
      <c r="R182" s="2">
        <v>2010</v>
      </c>
      <c r="S182" s="2">
        <v>3</v>
      </c>
    </row>
    <row r="183" spans="1:19" x14ac:dyDescent="0.25">
      <c r="A183" s="2" t="s">
        <v>197</v>
      </c>
      <c r="B183" s="2" t="s">
        <v>413</v>
      </c>
      <c r="C183" s="3">
        <v>38951</v>
      </c>
      <c r="D183" s="2" t="s">
        <v>416</v>
      </c>
      <c r="E183" s="2" t="s">
        <v>421</v>
      </c>
      <c r="F183" s="2" t="s">
        <v>426</v>
      </c>
      <c r="G183" s="2" t="s">
        <v>428</v>
      </c>
      <c r="H183" s="2" t="s">
        <v>431</v>
      </c>
      <c r="I183" s="2">
        <v>143119</v>
      </c>
      <c r="J183" s="2">
        <v>5596</v>
      </c>
      <c r="K183" s="2">
        <v>11</v>
      </c>
      <c r="L183" s="2">
        <v>15</v>
      </c>
      <c r="M183" s="2">
        <v>4</v>
      </c>
      <c r="N183" s="2">
        <v>1</v>
      </c>
      <c r="O183" s="2">
        <v>5</v>
      </c>
      <c r="P183" s="2">
        <v>3.33</v>
      </c>
      <c r="Q183" s="2" t="s">
        <v>435</v>
      </c>
      <c r="R183" s="2">
        <v>2006</v>
      </c>
      <c r="S183" s="2">
        <v>3</v>
      </c>
    </row>
    <row r="184" spans="1:19" x14ac:dyDescent="0.25">
      <c r="A184" s="2" t="s">
        <v>198</v>
      </c>
      <c r="B184" s="2" t="s">
        <v>413</v>
      </c>
      <c r="C184" s="3">
        <v>41233</v>
      </c>
      <c r="D184" s="2" t="s">
        <v>416</v>
      </c>
      <c r="E184" s="2" t="s">
        <v>421</v>
      </c>
      <c r="F184" s="2" t="s">
        <v>426</v>
      </c>
      <c r="G184" s="2" t="s">
        <v>427</v>
      </c>
      <c r="H184" s="2" t="s">
        <v>431</v>
      </c>
      <c r="I184" s="2">
        <v>88491</v>
      </c>
      <c r="J184" s="2">
        <v>12156</v>
      </c>
      <c r="K184" s="2">
        <v>10</v>
      </c>
      <c r="L184" s="2">
        <v>3</v>
      </c>
      <c r="M184" s="2">
        <v>5</v>
      </c>
      <c r="N184" s="2">
        <v>2</v>
      </c>
      <c r="O184" s="2">
        <v>6</v>
      </c>
      <c r="P184" s="2">
        <v>4.33</v>
      </c>
      <c r="Q184" s="2" t="s">
        <v>435</v>
      </c>
      <c r="R184" s="2">
        <v>2012</v>
      </c>
      <c r="S184" s="2">
        <v>4</v>
      </c>
    </row>
    <row r="185" spans="1:19" x14ac:dyDescent="0.25">
      <c r="A185" s="2" t="s">
        <v>199</v>
      </c>
      <c r="B185" s="2" t="s">
        <v>415</v>
      </c>
      <c r="C185" s="3">
        <v>43855</v>
      </c>
      <c r="D185" s="2" t="s">
        <v>417</v>
      </c>
      <c r="E185" s="2" t="s">
        <v>421</v>
      </c>
      <c r="F185" s="2" t="s">
        <v>423</v>
      </c>
      <c r="G185" s="2" t="s">
        <v>429</v>
      </c>
      <c r="H185" s="2" t="s">
        <v>432</v>
      </c>
      <c r="I185" s="2">
        <v>116041</v>
      </c>
      <c r="J185" s="2">
        <v>8102</v>
      </c>
      <c r="K185" s="2">
        <v>5</v>
      </c>
      <c r="L185" s="2">
        <v>1</v>
      </c>
      <c r="M185" s="2">
        <v>9</v>
      </c>
      <c r="N185" s="2">
        <v>7</v>
      </c>
      <c r="O185" s="2">
        <v>10</v>
      </c>
      <c r="P185" s="2">
        <v>8.67</v>
      </c>
      <c r="Q185" s="2" t="s">
        <v>436</v>
      </c>
      <c r="R185" s="2">
        <v>2020</v>
      </c>
      <c r="S185" s="2">
        <v>1</v>
      </c>
    </row>
    <row r="186" spans="1:19" x14ac:dyDescent="0.25">
      <c r="A186" s="2" t="s">
        <v>200</v>
      </c>
      <c r="B186" s="2" t="s">
        <v>415</v>
      </c>
      <c r="C186" s="3">
        <v>39163</v>
      </c>
      <c r="D186" s="2" t="s">
        <v>418</v>
      </c>
      <c r="E186" s="2" t="s">
        <v>420</v>
      </c>
      <c r="F186" s="2" t="s">
        <v>426</v>
      </c>
      <c r="G186" s="2" t="s">
        <v>430</v>
      </c>
      <c r="H186" s="2" t="s">
        <v>431</v>
      </c>
      <c r="I186" s="2">
        <v>137197</v>
      </c>
      <c r="J186" s="2">
        <v>4048</v>
      </c>
      <c r="K186" s="2">
        <v>3</v>
      </c>
      <c r="L186" s="2">
        <v>7</v>
      </c>
      <c r="M186" s="2">
        <v>4</v>
      </c>
      <c r="N186" s="2">
        <v>3</v>
      </c>
      <c r="O186" s="2">
        <v>5</v>
      </c>
      <c r="P186" s="2">
        <v>4</v>
      </c>
      <c r="Q186" s="2" t="s">
        <v>435</v>
      </c>
      <c r="R186" s="2">
        <v>2007</v>
      </c>
      <c r="S186" s="2">
        <v>1</v>
      </c>
    </row>
    <row r="187" spans="1:19" x14ac:dyDescent="0.25">
      <c r="A187" s="2" t="s">
        <v>201</v>
      </c>
      <c r="B187" s="2" t="s">
        <v>415</v>
      </c>
      <c r="C187" s="3">
        <v>44462</v>
      </c>
      <c r="D187" s="2" t="s">
        <v>418</v>
      </c>
      <c r="E187" s="2" t="s">
        <v>421</v>
      </c>
      <c r="F187" s="2" t="s">
        <v>422</v>
      </c>
      <c r="G187" s="2" t="s">
        <v>429</v>
      </c>
      <c r="H187" s="2" t="s">
        <v>434</v>
      </c>
      <c r="I187" s="2">
        <v>94135</v>
      </c>
      <c r="J187" s="2">
        <v>4400</v>
      </c>
      <c r="K187" s="2">
        <v>7</v>
      </c>
      <c r="L187" s="2">
        <v>10</v>
      </c>
      <c r="M187" s="2">
        <v>9</v>
      </c>
      <c r="N187" s="2">
        <v>9</v>
      </c>
      <c r="O187" s="2">
        <v>2</v>
      </c>
      <c r="P187" s="2">
        <v>6.67</v>
      </c>
      <c r="Q187" s="2" t="s">
        <v>435</v>
      </c>
      <c r="R187" s="2">
        <v>2021</v>
      </c>
      <c r="S187" s="2">
        <v>3</v>
      </c>
    </row>
    <row r="188" spans="1:19" x14ac:dyDescent="0.25">
      <c r="A188" s="2" t="s">
        <v>202</v>
      </c>
      <c r="B188" s="2" t="s">
        <v>413</v>
      </c>
      <c r="C188" s="3">
        <v>42356</v>
      </c>
      <c r="D188" s="2" t="s">
        <v>417</v>
      </c>
      <c r="E188" s="2" t="s">
        <v>419</v>
      </c>
      <c r="F188" s="2" t="s">
        <v>426</v>
      </c>
      <c r="G188" s="2" t="s">
        <v>428</v>
      </c>
      <c r="H188" s="2" t="s">
        <v>434</v>
      </c>
      <c r="I188" s="2">
        <v>142047</v>
      </c>
      <c r="J188" s="2">
        <v>5349</v>
      </c>
      <c r="K188" s="2">
        <v>33</v>
      </c>
      <c r="L188" s="2">
        <v>4</v>
      </c>
      <c r="M188" s="2">
        <v>5</v>
      </c>
      <c r="N188" s="2">
        <v>10</v>
      </c>
      <c r="O188" s="2">
        <v>6</v>
      </c>
      <c r="P188" s="2">
        <v>7</v>
      </c>
      <c r="Q188" s="2" t="s">
        <v>435</v>
      </c>
      <c r="R188" s="2">
        <v>2015</v>
      </c>
      <c r="S188" s="2">
        <v>4</v>
      </c>
    </row>
    <row r="189" spans="1:19" x14ac:dyDescent="0.25">
      <c r="A189" s="2" t="s">
        <v>203</v>
      </c>
      <c r="B189" s="2" t="s">
        <v>414</v>
      </c>
      <c r="C189" s="3">
        <v>43173</v>
      </c>
      <c r="D189" s="2" t="s">
        <v>418</v>
      </c>
      <c r="E189" s="2" t="s">
        <v>420</v>
      </c>
      <c r="F189" s="2" t="s">
        <v>426</v>
      </c>
      <c r="G189" s="2" t="s">
        <v>429</v>
      </c>
      <c r="H189" s="2" t="s">
        <v>434</v>
      </c>
      <c r="I189" s="2">
        <v>104650</v>
      </c>
      <c r="J189" s="2">
        <v>13795</v>
      </c>
      <c r="K189" s="2">
        <v>12</v>
      </c>
      <c r="L189" s="2">
        <v>11</v>
      </c>
      <c r="M189" s="2">
        <v>9</v>
      </c>
      <c r="N189" s="2">
        <v>7</v>
      </c>
      <c r="O189" s="2">
        <v>4</v>
      </c>
      <c r="P189" s="2">
        <v>6.67</v>
      </c>
      <c r="Q189" s="2" t="s">
        <v>435</v>
      </c>
      <c r="R189" s="2">
        <v>2018</v>
      </c>
      <c r="S189" s="2">
        <v>1</v>
      </c>
    </row>
    <row r="190" spans="1:19" x14ac:dyDescent="0.25">
      <c r="A190" s="2" t="s">
        <v>204</v>
      </c>
      <c r="B190" s="2" t="s">
        <v>413</v>
      </c>
      <c r="C190" s="3">
        <v>42926</v>
      </c>
      <c r="D190" s="2" t="s">
        <v>418</v>
      </c>
      <c r="E190" s="2" t="s">
        <v>419</v>
      </c>
      <c r="F190" s="2" t="s">
        <v>426</v>
      </c>
      <c r="G190" s="2" t="s">
        <v>430</v>
      </c>
      <c r="H190" s="2" t="s">
        <v>432</v>
      </c>
      <c r="I190" s="2">
        <v>81802</v>
      </c>
      <c r="J190" s="2">
        <v>10340</v>
      </c>
      <c r="K190" s="2">
        <v>47</v>
      </c>
      <c r="L190" s="2">
        <v>4</v>
      </c>
      <c r="M190" s="2">
        <v>3</v>
      </c>
      <c r="N190" s="2">
        <v>8</v>
      </c>
      <c r="O190" s="2">
        <v>7</v>
      </c>
      <c r="P190" s="2">
        <v>6</v>
      </c>
      <c r="Q190" s="2" t="s">
        <v>435</v>
      </c>
      <c r="R190" s="2">
        <v>2017</v>
      </c>
      <c r="S190" s="2">
        <v>3</v>
      </c>
    </row>
    <row r="191" spans="1:19" x14ac:dyDescent="0.25">
      <c r="A191" s="2" t="s">
        <v>205</v>
      </c>
      <c r="B191" s="2" t="s">
        <v>415</v>
      </c>
      <c r="C191" s="3">
        <v>44449</v>
      </c>
      <c r="D191" s="2" t="s">
        <v>416</v>
      </c>
      <c r="E191" s="2" t="s">
        <v>421</v>
      </c>
      <c r="F191" s="2" t="s">
        <v>425</v>
      </c>
      <c r="G191" s="2" t="s">
        <v>427</v>
      </c>
      <c r="H191" s="2" t="s">
        <v>431</v>
      </c>
      <c r="I191" s="2">
        <v>75385</v>
      </c>
      <c r="J191" s="2">
        <v>8511</v>
      </c>
      <c r="K191" s="2">
        <v>31</v>
      </c>
      <c r="L191" s="2">
        <v>4</v>
      </c>
      <c r="M191" s="2">
        <v>7</v>
      </c>
      <c r="N191" s="2">
        <v>1</v>
      </c>
      <c r="O191" s="2">
        <v>10</v>
      </c>
      <c r="P191" s="2">
        <v>6</v>
      </c>
      <c r="Q191" s="2" t="s">
        <v>435</v>
      </c>
      <c r="R191" s="2">
        <v>2021</v>
      </c>
      <c r="S191" s="2">
        <v>3</v>
      </c>
    </row>
    <row r="192" spans="1:19" x14ac:dyDescent="0.25">
      <c r="A192" s="2" t="s">
        <v>206</v>
      </c>
      <c r="B192" s="2" t="s">
        <v>414</v>
      </c>
      <c r="C192" s="3">
        <v>41742</v>
      </c>
      <c r="D192" s="2" t="s">
        <v>417</v>
      </c>
      <c r="E192" s="2" t="s">
        <v>420</v>
      </c>
      <c r="F192" s="2" t="s">
        <v>424</v>
      </c>
      <c r="G192" s="2" t="s">
        <v>429</v>
      </c>
      <c r="H192" s="2" t="s">
        <v>432</v>
      </c>
      <c r="I192" s="2">
        <v>94376</v>
      </c>
      <c r="J192" s="2">
        <v>15127</v>
      </c>
      <c r="K192" s="2">
        <v>11</v>
      </c>
      <c r="L192" s="2">
        <v>4</v>
      </c>
      <c r="M192" s="2">
        <v>7</v>
      </c>
      <c r="N192" s="2">
        <v>1</v>
      </c>
      <c r="O192" s="2">
        <v>5</v>
      </c>
      <c r="P192" s="2">
        <v>4.33</v>
      </c>
      <c r="Q192" s="2" t="s">
        <v>435</v>
      </c>
      <c r="R192" s="2">
        <v>2014</v>
      </c>
      <c r="S192" s="2">
        <v>2</v>
      </c>
    </row>
    <row r="193" spans="1:19" x14ac:dyDescent="0.25">
      <c r="A193" s="2" t="s">
        <v>207</v>
      </c>
      <c r="B193" s="2" t="s">
        <v>413</v>
      </c>
      <c r="C193" s="3">
        <v>43523</v>
      </c>
      <c r="D193" s="2" t="s">
        <v>418</v>
      </c>
      <c r="E193" s="2" t="s">
        <v>419</v>
      </c>
      <c r="F193" s="2" t="s">
        <v>422</v>
      </c>
      <c r="G193" s="2" t="s">
        <v>427</v>
      </c>
      <c r="H193" s="2" t="s">
        <v>432</v>
      </c>
      <c r="I193" s="2">
        <v>33329</v>
      </c>
      <c r="J193" s="2">
        <v>11758</v>
      </c>
      <c r="K193" s="2">
        <v>2</v>
      </c>
      <c r="L193" s="2">
        <v>10</v>
      </c>
      <c r="M193" s="2">
        <v>6</v>
      </c>
      <c r="N193" s="2">
        <v>10</v>
      </c>
      <c r="O193" s="2">
        <v>3</v>
      </c>
      <c r="P193" s="2">
        <v>6.33</v>
      </c>
      <c r="Q193" s="2" t="s">
        <v>435</v>
      </c>
      <c r="R193" s="2">
        <v>2019</v>
      </c>
      <c r="S193" s="2">
        <v>1</v>
      </c>
    </row>
    <row r="194" spans="1:19" x14ac:dyDescent="0.25">
      <c r="A194" s="2" t="s">
        <v>208</v>
      </c>
      <c r="B194" s="2" t="s">
        <v>413</v>
      </c>
      <c r="C194" s="3">
        <v>39703</v>
      </c>
      <c r="D194" s="2" t="s">
        <v>418</v>
      </c>
      <c r="E194" s="2" t="s">
        <v>420</v>
      </c>
      <c r="F194" s="2" t="s">
        <v>422</v>
      </c>
      <c r="G194" s="2" t="s">
        <v>429</v>
      </c>
      <c r="H194" s="2" t="s">
        <v>431</v>
      </c>
      <c r="I194" s="2">
        <v>114543</v>
      </c>
      <c r="J194" s="2">
        <v>7394</v>
      </c>
      <c r="K194" s="2">
        <v>45</v>
      </c>
      <c r="L194" s="2">
        <v>5</v>
      </c>
      <c r="M194" s="2">
        <v>2</v>
      </c>
      <c r="N194" s="2">
        <v>1</v>
      </c>
      <c r="O194" s="2">
        <v>3</v>
      </c>
      <c r="P194" s="2">
        <v>2</v>
      </c>
      <c r="Q194" s="2" t="s">
        <v>435</v>
      </c>
      <c r="R194" s="2">
        <v>2008</v>
      </c>
      <c r="S194" s="2">
        <v>3</v>
      </c>
    </row>
    <row r="195" spans="1:19" x14ac:dyDescent="0.25">
      <c r="A195" s="2" t="s">
        <v>209</v>
      </c>
      <c r="B195" s="2" t="s">
        <v>413</v>
      </c>
      <c r="C195" s="3">
        <v>43306</v>
      </c>
      <c r="D195" s="2" t="s">
        <v>417</v>
      </c>
      <c r="E195" s="2" t="s">
        <v>421</v>
      </c>
      <c r="F195" s="2" t="s">
        <v>426</v>
      </c>
      <c r="G195" s="2" t="s">
        <v>427</v>
      </c>
      <c r="H195" s="2" t="s">
        <v>433</v>
      </c>
      <c r="I195" s="2">
        <v>45083</v>
      </c>
      <c r="J195" s="2">
        <v>2590</v>
      </c>
      <c r="K195" s="2">
        <v>38</v>
      </c>
      <c r="L195" s="2">
        <v>15</v>
      </c>
      <c r="M195" s="2">
        <v>4</v>
      </c>
      <c r="N195" s="2">
        <v>6</v>
      </c>
      <c r="O195" s="2">
        <v>4</v>
      </c>
      <c r="P195" s="2">
        <v>4.67</v>
      </c>
      <c r="Q195" s="2" t="s">
        <v>435</v>
      </c>
      <c r="R195" s="2">
        <v>2018</v>
      </c>
      <c r="S195" s="2">
        <v>3</v>
      </c>
    </row>
    <row r="196" spans="1:19" x14ac:dyDescent="0.25">
      <c r="A196" s="2" t="s">
        <v>210</v>
      </c>
      <c r="B196" s="2" t="s">
        <v>413</v>
      </c>
      <c r="C196" s="3">
        <v>38809</v>
      </c>
      <c r="D196" s="2" t="s">
        <v>417</v>
      </c>
      <c r="E196" s="2" t="s">
        <v>419</v>
      </c>
      <c r="F196" s="2" t="s">
        <v>424</v>
      </c>
      <c r="G196" s="2" t="s">
        <v>428</v>
      </c>
      <c r="H196" s="2" t="s">
        <v>434</v>
      </c>
      <c r="I196" s="2">
        <v>81998</v>
      </c>
      <c r="J196" s="2">
        <v>2833</v>
      </c>
      <c r="K196" s="2">
        <v>23</v>
      </c>
      <c r="L196" s="2">
        <v>12</v>
      </c>
      <c r="M196" s="2">
        <v>1</v>
      </c>
      <c r="N196" s="2">
        <v>10</v>
      </c>
      <c r="O196" s="2">
        <v>3</v>
      </c>
      <c r="P196" s="2">
        <v>4.67</v>
      </c>
      <c r="Q196" s="2" t="s">
        <v>435</v>
      </c>
      <c r="R196" s="2">
        <v>2006</v>
      </c>
      <c r="S196" s="2">
        <v>2</v>
      </c>
    </row>
    <row r="197" spans="1:19" x14ac:dyDescent="0.25">
      <c r="A197" s="2" t="s">
        <v>211</v>
      </c>
      <c r="B197" s="2" t="s">
        <v>414</v>
      </c>
      <c r="C197" s="3">
        <v>38949</v>
      </c>
      <c r="D197" s="2" t="s">
        <v>418</v>
      </c>
      <c r="E197" s="2" t="s">
        <v>420</v>
      </c>
      <c r="F197" s="2" t="s">
        <v>425</v>
      </c>
      <c r="G197" s="2" t="s">
        <v>430</v>
      </c>
      <c r="H197" s="2" t="s">
        <v>432</v>
      </c>
      <c r="I197" s="2">
        <v>114564</v>
      </c>
      <c r="J197" s="2">
        <v>9181</v>
      </c>
      <c r="K197" s="2">
        <v>40</v>
      </c>
      <c r="L197" s="2">
        <v>9</v>
      </c>
      <c r="M197" s="2">
        <v>9</v>
      </c>
      <c r="N197" s="2">
        <v>5</v>
      </c>
      <c r="O197" s="2">
        <v>4</v>
      </c>
      <c r="P197" s="2">
        <v>6</v>
      </c>
      <c r="Q197" s="2" t="s">
        <v>435</v>
      </c>
      <c r="R197" s="2">
        <v>2006</v>
      </c>
      <c r="S197" s="2">
        <v>3</v>
      </c>
    </row>
    <row r="198" spans="1:19" x14ac:dyDescent="0.25">
      <c r="A198" s="2" t="s">
        <v>212</v>
      </c>
      <c r="B198" s="2" t="s">
        <v>415</v>
      </c>
      <c r="C198" s="3">
        <v>42802</v>
      </c>
      <c r="D198" s="2" t="s">
        <v>418</v>
      </c>
      <c r="E198" s="2" t="s">
        <v>421</v>
      </c>
      <c r="F198" s="2" t="s">
        <v>422</v>
      </c>
      <c r="G198" s="2" t="s">
        <v>429</v>
      </c>
      <c r="H198" s="2" t="s">
        <v>434</v>
      </c>
      <c r="I198" s="2">
        <v>131300</v>
      </c>
      <c r="J198" s="2">
        <v>19097</v>
      </c>
      <c r="K198" s="2">
        <v>8</v>
      </c>
      <c r="L198" s="2">
        <v>5</v>
      </c>
      <c r="M198" s="2">
        <v>2</v>
      </c>
      <c r="N198" s="2">
        <v>9</v>
      </c>
      <c r="O198" s="2">
        <v>5</v>
      </c>
      <c r="P198" s="2">
        <v>5.33</v>
      </c>
      <c r="Q198" s="2" t="s">
        <v>435</v>
      </c>
      <c r="R198" s="2">
        <v>2017</v>
      </c>
      <c r="S198" s="2">
        <v>1</v>
      </c>
    </row>
    <row r="199" spans="1:19" x14ac:dyDescent="0.25">
      <c r="A199" s="2" t="s">
        <v>213</v>
      </c>
      <c r="B199" s="2" t="s">
        <v>415</v>
      </c>
      <c r="C199" s="3">
        <v>43951</v>
      </c>
      <c r="D199" s="2" t="s">
        <v>417</v>
      </c>
      <c r="E199" s="2" t="s">
        <v>420</v>
      </c>
      <c r="F199" s="2" t="s">
        <v>423</v>
      </c>
      <c r="G199" s="2" t="s">
        <v>429</v>
      </c>
      <c r="H199" s="2" t="s">
        <v>431</v>
      </c>
      <c r="I199" s="2">
        <v>84443</v>
      </c>
      <c r="J199" s="2">
        <v>11526</v>
      </c>
      <c r="K199" s="2">
        <v>22</v>
      </c>
      <c r="L199" s="2">
        <v>10</v>
      </c>
      <c r="M199" s="2">
        <v>1</v>
      </c>
      <c r="N199" s="2">
        <v>5</v>
      </c>
      <c r="O199" s="2">
        <v>5</v>
      </c>
      <c r="P199" s="2">
        <v>3.67</v>
      </c>
      <c r="Q199" s="2" t="s">
        <v>435</v>
      </c>
      <c r="R199" s="2">
        <v>2020</v>
      </c>
      <c r="S199" s="2">
        <v>2</v>
      </c>
    </row>
    <row r="200" spans="1:19" x14ac:dyDescent="0.25">
      <c r="A200" s="2" t="s">
        <v>214</v>
      </c>
      <c r="B200" s="2" t="s">
        <v>414</v>
      </c>
      <c r="C200" s="3">
        <v>43962</v>
      </c>
      <c r="D200" s="2" t="s">
        <v>417</v>
      </c>
      <c r="E200" s="2" t="s">
        <v>421</v>
      </c>
      <c r="F200" s="2" t="s">
        <v>422</v>
      </c>
      <c r="G200" s="2" t="s">
        <v>427</v>
      </c>
      <c r="H200" s="2" t="s">
        <v>431</v>
      </c>
      <c r="I200" s="2">
        <v>103578</v>
      </c>
      <c r="J200" s="2">
        <v>6507</v>
      </c>
      <c r="K200" s="2">
        <v>7</v>
      </c>
      <c r="L200" s="2">
        <v>4</v>
      </c>
      <c r="M200" s="2">
        <v>9</v>
      </c>
      <c r="N200" s="2">
        <v>10</v>
      </c>
      <c r="O200" s="2">
        <v>6</v>
      </c>
      <c r="P200" s="2">
        <v>8.33</v>
      </c>
      <c r="Q200" s="2" t="s">
        <v>436</v>
      </c>
      <c r="R200" s="2">
        <v>2020</v>
      </c>
      <c r="S200" s="2">
        <v>2</v>
      </c>
    </row>
    <row r="201" spans="1:19" x14ac:dyDescent="0.25">
      <c r="A201" s="2" t="s">
        <v>215</v>
      </c>
      <c r="B201" s="2" t="s">
        <v>414</v>
      </c>
      <c r="C201" s="3">
        <v>38698</v>
      </c>
      <c r="D201" s="2" t="s">
        <v>417</v>
      </c>
      <c r="E201" s="2" t="s">
        <v>420</v>
      </c>
      <c r="F201" s="2" t="s">
        <v>424</v>
      </c>
      <c r="G201" s="2" t="s">
        <v>427</v>
      </c>
      <c r="H201" s="2" t="s">
        <v>433</v>
      </c>
      <c r="I201" s="2">
        <v>138558</v>
      </c>
      <c r="J201" s="2">
        <v>8925</v>
      </c>
      <c r="K201" s="2">
        <v>1</v>
      </c>
      <c r="L201" s="2">
        <v>6</v>
      </c>
      <c r="M201" s="2">
        <v>1</v>
      </c>
      <c r="N201" s="2">
        <v>4</v>
      </c>
      <c r="O201" s="2">
        <v>4</v>
      </c>
      <c r="P201" s="2">
        <v>3</v>
      </c>
      <c r="Q201" s="2" t="s">
        <v>435</v>
      </c>
      <c r="R201" s="2">
        <v>2005</v>
      </c>
      <c r="S201" s="2">
        <v>4</v>
      </c>
    </row>
    <row r="202" spans="1:19" x14ac:dyDescent="0.25">
      <c r="A202" s="2" t="s">
        <v>216</v>
      </c>
      <c r="B202" s="2" t="s">
        <v>414</v>
      </c>
      <c r="C202" s="3">
        <v>43388</v>
      </c>
      <c r="D202" s="2" t="s">
        <v>417</v>
      </c>
      <c r="E202" s="2" t="s">
        <v>421</v>
      </c>
      <c r="F202" s="2" t="s">
        <v>422</v>
      </c>
      <c r="G202" s="2" t="s">
        <v>428</v>
      </c>
      <c r="H202" s="2" t="s">
        <v>431</v>
      </c>
      <c r="I202" s="2">
        <v>63107</v>
      </c>
      <c r="J202" s="2">
        <v>17870</v>
      </c>
      <c r="K202" s="2">
        <v>17</v>
      </c>
      <c r="L202" s="2">
        <v>13</v>
      </c>
      <c r="M202" s="2">
        <v>8</v>
      </c>
      <c r="N202" s="2">
        <v>7</v>
      </c>
      <c r="O202" s="2">
        <v>6</v>
      </c>
      <c r="P202" s="2">
        <v>7</v>
      </c>
      <c r="Q202" s="2" t="s">
        <v>435</v>
      </c>
      <c r="R202" s="2">
        <v>2018</v>
      </c>
      <c r="S202" s="2">
        <v>4</v>
      </c>
    </row>
    <row r="203" spans="1:19" x14ac:dyDescent="0.25">
      <c r="A203" s="2" t="s">
        <v>217</v>
      </c>
      <c r="B203" s="2" t="s">
        <v>413</v>
      </c>
      <c r="C203" s="3">
        <v>43747</v>
      </c>
      <c r="D203" s="2" t="s">
        <v>418</v>
      </c>
      <c r="E203" s="2" t="s">
        <v>421</v>
      </c>
      <c r="F203" s="2" t="s">
        <v>425</v>
      </c>
      <c r="G203" s="2" t="s">
        <v>430</v>
      </c>
      <c r="H203" s="2" t="s">
        <v>433</v>
      </c>
      <c r="I203" s="2">
        <v>45547</v>
      </c>
      <c r="J203" s="2">
        <v>10743</v>
      </c>
      <c r="K203" s="2">
        <v>49</v>
      </c>
      <c r="L203" s="2">
        <v>4</v>
      </c>
      <c r="M203" s="2">
        <v>4</v>
      </c>
      <c r="N203" s="2">
        <v>5</v>
      </c>
      <c r="O203" s="2">
        <v>2</v>
      </c>
      <c r="P203" s="2">
        <v>3.67</v>
      </c>
      <c r="Q203" s="2" t="s">
        <v>435</v>
      </c>
      <c r="R203" s="2">
        <v>2019</v>
      </c>
      <c r="S203" s="2">
        <v>4</v>
      </c>
    </row>
    <row r="204" spans="1:19" x14ac:dyDescent="0.25">
      <c r="A204" s="2" t="s">
        <v>218</v>
      </c>
      <c r="B204" s="2" t="s">
        <v>415</v>
      </c>
      <c r="C204" s="3">
        <v>43479</v>
      </c>
      <c r="D204" s="2" t="s">
        <v>418</v>
      </c>
      <c r="E204" s="2" t="s">
        <v>421</v>
      </c>
      <c r="F204" s="2" t="s">
        <v>422</v>
      </c>
      <c r="G204" s="2" t="s">
        <v>428</v>
      </c>
      <c r="H204" s="2" t="s">
        <v>433</v>
      </c>
      <c r="I204" s="2">
        <v>38690</v>
      </c>
      <c r="J204" s="2">
        <v>16569</v>
      </c>
      <c r="K204" s="2">
        <v>27</v>
      </c>
      <c r="L204" s="2">
        <v>0</v>
      </c>
      <c r="M204" s="2">
        <v>1</v>
      </c>
      <c r="N204" s="2">
        <v>2</v>
      </c>
      <c r="O204" s="2">
        <v>5</v>
      </c>
      <c r="P204" s="2">
        <v>2.67</v>
      </c>
      <c r="Q204" s="2" t="s">
        <v>435</v>
      </c>
      <c r="R204" s="2">
        <v>2019</v>
      </c>
      <c r="S204" s="2">
        <v>1</v>
      </c>
    </row>
    <row r="205" spans="1:19" x14ac:dyDescent="0.25">
      <c r="A205" s="2" t="s">
        <v>219</v>
      </c>
      <c r="B205" s="2" t="s">
        <v>413</v>
      </c>
      <c r="C205" s="3">
        <v>45512</v>
      </c>
      <c r="D205" s="2" t="s">
        <v>416</v>
      </c>
      <c r="E205" s="2" t="s">
        <v>421</v>
      </c>
      <c r="F205" s="2" t="s">
        <v>425</v>
      </c>
      <c r="G205" s="2" t="s">
        <v>427</v>
      </c>
      <c r="H205" s="2" t="s">
        <v>433</v>
      </c>
      <c r="I205" s="2">
        <v>82689</v>
      </c>
      <c r="J205" s="2">
        <v>9794</v>
      </c>
      <c r="K205" s="2">
        <v>47</v>
      </c>
      <c r="L205" s="2">
        <v>5</v>
      </c>
      <c r="M205" s="2">
        <v>5</v>
      </c>
      <c r="N205" s="2">
        <v>6</v>
      </c>
      <c r="O205" s="2">
        <v>3</v>
      </c>
      <c r="P205" s="2">
        <v>4.67</v>
      </c>
      <c r="Q205" s="2" t="s">
        <v>435</v>
      </c>
      <c r="R205" s="2">
        <v>2024</v>
      </c>
      <c r="S205" s="2">
        <v>3</v>
      </c>
    </row>
    <row r="206" spans="1:19" x14ac:dyDescent="0.25">
      <c r="A206" s="2" t="s">
        <v>220</v>
      </c>
      <c r="B206" s="2" t="s">
        <v>413</v>
      </c>
      <c r="C206" s="3">
        <v>45320</v>
      </c>
      <c r="D206" s="2" t="s">
        <v>416</v>
      </c>
      <c r="E206" s="2" t="s">
        <v>420</v>
      </c>
      <c r="F206" s="2" t="s">
        <v>426</v>
      </c>
      <c r="G206" s="2" t="s">
        <v>429</v>
      </c>
      <c r="H206" s="2" t="s">
        <v>432</v>
      </c>
      <c r="I206" s="2">
        <v>35064</v>
      </c>
      <c r="J206" s="2">
        <v>8846</v>
      </c>
      <c r="K206" s="2">
        <v>31</v>
      </c>
      <c r="L206" s="2">
        <v>9</v>
      </c>
      <c r="M206" s="2">
        <v>5</v>
      </c>
      <c r="N206" s="2">
        <v>6</v>
      </c>
      <c r="O206" s="2">
        <v>5</v>
      </c>
      <c r="P206" s="2">
        <v>5.33</v>
      </c>
      <c r="Q206" s="2" t="s">
        <v>435</v>
      </c>
      <c r="R206" s="2">
        <v>2024</v>
      </c>
      <c r="S206" s="2">
        <v>1</v>
      </c>
    </row>
    <row r="207" spans="1:19" x14ac:dyDescent="0.25">
      <c r="A207" s="2" t="s">
        <v>221</v>
      </c>
      <c r="B207" s="2" t="s">
        <v>415</v>
      </c>
      <c r="C207" s="3">
        <v>41107</v>
      </c>
      <c r="D207" s="2" t="s">
        <v>416</v>
      </c>
      <c r="E207" s="2" t="s">
        <v>421</v>
      </c>
      <c r="F207" s="2" t="s">
        <v>422</v>
      </c>
      <c r="G207" s="2" t="s">
        <v>429</v>
      </c>
      <c r="H207" s="2" t="s">
        <v>432</v>
      </c>
      <c r="I207" s="2">
        <v>48794</v>
      </c>
      <c r="J207" s="2">
        <v>3148</v>
      </c>
      <c r="K207" s="2">
        <v>13</v>
      </c>
      <c r="L207" s="2">
        <v>6</v>
      </c>
      <c r="M207" s="2">
        <v>9</v>
      </c>
      <c r="N207" s="2">
        <v>4</v>
      </c>
      <c r="O207" s="2">
        <v>4</v>
      </c>
      <c r="P207" s="2">
        <v>5.67</v>
      </c>
      <c r="Q207" s="2" t="s">
        <v>435</v>
      </c>
      <c r="R207" s="2">
        <v>2012</v>
      </c>
      <c r="S207" s="2">
        <v>3</v>
      </c>
    </row>
    <row r="208" spans="1:19" x14ac:dyDescent="0.25">
      <c r="A208" s="2" t="s">
        <v>222</v>
      </c>
      <c r="B208" s="2" t="s">
        <v>413</v>
      </c>
      <c r="C208" s="3">
        <v>38797</v>
      </c>
      <c r="D208" s="2" t="s">
        <v>418</v>
      </c>
      <c r="E208" s="2" t="s">
        <v>419</v>
      </c>
      <c r="F208" s="2" t="s">
        <v>426</v>
      </c>
      <c r="G208" s="2" t="s">
        <v>427</v>
      </c>
      <c r="H208" s="2" t="s">
        <v>434</v>
      </c>
      <c r="I208" s="2">
        <v>72683</v>
      </c>
      <c r="J208" s="2">
        <v>10734</v>
      </c>
      <c r="K208" s="2">
        <v>9</v>
      </c>
      <c r="L208" s="2">
        <v>4</v>
      </c>
      <c r="M208" s="2">
        <v>8</v>
      </c>
      <c r="N208" s="2">
        <v>2</v>
      </c>
      <c r="O208" s="2">
        <v>6</v>
      </c>
      <c r="P208" s="2">
        <v>5.33</v>
      </c>
      <c r="Q208" s="2" t="s">
        <v>435</v>
      </c>
      <c r="R208" s="2">
        <v>2006</v>
      </c>
      <c r="S208" s="2">
        <v>1</v>
      </c>
    </row>
    <row r="209" spans="1:19" x14ac:dyDescent="0.25">
      <c r="A209" s="2" t="s">
        <v>223</v>
      </c>
      <c r="B209" s="2" t="s">
        <v>415</v>
      </c>
      <c r="C209" s="3">
        <v>39550</v>
      </c>
      <c r="D209" s="2" t="s">
        <v>417</v>
      </c>
      <c r="E209" s="2" t="s">
        <v>420</v>
      </c>
      <c r="F209" s="2" t="s">
        <v>423</v>
      </c>
      <c r="G209" s="2" t="s">
        <v>430</v>
      </c>
      <c r="H209" s="2" t="s">
        <v>431</v>
      </c>
      <c r="I209" s="2">
        <v>35988</v>
      </c>
      <c r="J209" s="2">
        <v>6770</v>
      </c>
      <c r="K209" s="2">
        <v>24</v>
      </c>
      <c r="L209" s="2">
        <v>9</v>
      </c>
      <c r="M209" s="2">
        <v>8</v>
      </c>
      <c r="N209" s="2">
        <v>6</v>
      </c>
      <c r="O209" s="2">
        <v>7</v>
      </c>
      <c r="P209" s="2">
        <v>7</v>
      </c>
      <c r="Q209" s="2" t="s">
        <v>435</v>
      </c>
      <c r="R209" s="2">
        <v>2008</v>
      </c>
      <c r="S209" s="2">
        <v>2</v>
      </c>
    </row>
    <row r="210" spans="1:19" x14ac:dyDescent="0.25">
      <c r="A210" s="2" t="s">
        <v>224</v>
      </c>
      <c r="B210" s="2" t="s">
        <v>414</v>
      </c>
      <c r="C210" s="3">
        <v>44727</v>
      </c>
      <c r="D210" s="2" t="s">
        <v>418</v>
      </c>
      <c r="E210" s="2" t="s">
        <v>420</v>
      </c>
      <c r="F210" s="2" t="s">
        <v>426</v>
      </c>
      <c r="G210" s="2" t="s">
        <v>428</v>
      </c>
      <c r="H210" s="2" t="s">
        <v>431</v>
      </c>
      <c r="I210" s="2">
        <v>42519</v>
      </c>
      <c r="J210" s="2">
        <v>18232</v>
      </c>
      <c r="K210" s="2">
        <v>48</v>
      </c>
      <c r="L210" s="2">
        <v>5</v>
      </c>
      <c r="M210" s="2">
        <v>3</v>
      </c>
      <c r="N210" s="2">
        <v>4</v>
      </c>
      <c r="O210" s="2">
        <v>1</v>
      </c>
      <c r="P210" s="2">
        <v>2.67</v>
      </c>
      <c r="Q210" s="2" t="s">
        <v>435</v>
      </c>
      <c r="R210" s="2">
        <v>2022</v>
      </c>
      <c r="S210" s="2">
        <v>2</v>
      </c>
    </row>
    <row r="211" spans="1:19" x14ac:dyDescent="0.25">
      <c r="A211" s="2" t="s">
        <v>225</v>
      </c>
      <c r="B211" s="2" t="s">
        <v>413</v>
      </c>
      <c r="C211" s="3">
        <v>44837</v>
      </c>
      <c r="D211" s="2" t="s">
        <v>417</v>
      </c>
      <c r="E211" s="2" t="s">
        <v>419</v>
      </c>
      <c r="F211" s="2" t="s">
        <v>425</v>
      </c>
      <c r="G211" s="2" t="s">
        <v>427</v>
      </c>
      <c r="H211" s="2" t="s">
        <v>434</v>
      </c>
      <c r="I211" s="2">
        <v>141684</v>
      </c>
      <c r="J211" s="2">
        <v>12084</v>
      </c>
      <c r="K211" s="2">
        <v>22</v>
      </c>
      <c r="L211" s="2">
        <v>10</v>
      </c>
      <c r="M211" s="2">
        <v>7</v>
      </c>
      <c r="N211" s="2">
        <v>2</v>
      </c>
      <c r="O211" s="2">
        <v>10</v>
      </c>
      <c r="P211" s="2">
        <v>6.33</v>
      </c>
      <c r="Q211" s="2" t="s">
        <v>435</v>
      </c>
      <c r="R211" s="2">
        <v>2022</v>
      </c>
      <c r="S211" s="2">
        <v>4</v>
      </c>
    </row>
    <row r="212" spans="1:19" x14ac:dyDescent="0.25">
      <c r="A212" s="2" t="s">
        <v>226</v>
      </c>
      <c r="B212" s="2" t="s">
        <v>415</v>
      </c>
      <c r="C212" s="3">
        <v>42270</v>
      </c>
      <c r="D212" s="2" t="s">
        <v>417</v>
      </c>
      <c r="E212" s="2" t="s">
        <v>421</v>
      </c>
      <c r="F212" s="2" t="s">
        <v>425</v>
      </c>
      <c r="G212" s="2" t="s">
        <v>429</v>
      </c>
      <c r="H212" s="2" t="s">
        <v>431</v>
      </c>
      <c r="I212" s="2">
        <v>120801</v>
      </c>
      <c r="J212" s="2">
        <v>8828</v>
      </c>
      <c r="K212" s="2">
        <v>1</v>
      </c>
      <c r="L212" s="2">
        <v>15</v>
      </c>
      <c r="M212" s="2">
        <v>10</v>
      </c>
      <c r="N212" s="2">
        <v>1</v>
      </c>
      <c r="O212" s="2">
        <v>3</v>
      </c>
      <c r="P212" s="2">
        <v>4.67</v>
      </c>
      <c r="Q212" s="2" t="s">
        <v>435</v>
      </c>
      <c r="R212" s="2">
        <v>2015</v>
      </c>
      <c r="S212" s="2">
        <v>3</v>
      </c>
    </row>
    <row r="213" spans="1:19" x14ac:dyDescent="0.25">
      <c r="A213" s="2" t="s">
        <v>227</v>
      </c>
      <c r="B213" s="2" t="s">
        <v>414</v>
      </c>
      <c r="C213" s="3">
        <v>44816</v>
      </c>
      <c r="D213" s="2" t="s">
        <v>417</v>
      </c>
      <c r="E213" s="2" t="s">
        <v>419</v>
      </c>
      <c r="F213" s="2" t="s">
        <v>426</v>
      </c>
      <c r="G213" s="2" t="s">
        <v>427</v>
      </c>
      <c r="H213" s="2" t="s">
        <v>432</v>
      </c>
      <c r="I213" s="2">
        <v>113462</v>
      </c>
      <c r="J213" s="2">
        <v>13538</v>
      </c>
      <c r="K213" s="2">
        <v>12</v>
      </c>
      <c r="L213" s="2">
        <v>9</v>
      </c>
      <c r="M213" s="2">
        <v>2</v>
      </c>
      <c r="N213" s="2">
        <v>10</v>
      </c>
      <c r="O213" s="2">
        <v>5</v>
      </c>
      <c r="P213" s="2">
        <v>5.67</v>
      </c>
      <c r="Q213" s="2" t="s">
        <v>435</v>
      </c>
      <c r="R213" s="2">
        <v>2022</v>
      </c>
      <c r="S213" s="2">
        <v>3</v>
      </c>
    </row>
    <row r="214" spans="1:19" x14ac:dyDescent="0.25">
      <c r="A214" s="2" t="s">
        <v>228</v>
      </c>
      <c r="B214" s="2" t="s">
        <v>414</v>
      </c>
      <c r="C214" s="3">
        <v>42051</v>
      </c>
      <c r="D214" s="2" t="s">
        <v>417</v>
      </c>
      <c r="E214" s="2" t="s">
        <v>421</v>
      </c>
      <c r="F214" s="2" t="s">
        <v>425</v>
      </c>
      <c r="G214" s="2" t="s">
        <v>427</v>
      </c>
      <c r="H214" s="2" t="s">
        <v>432</v>
      </c>
      <c r="I214" s="2">
        <v>48531</v>
      </c>
      <c r="J214" s="2">
        <v>4469</v>
      </c>
      <c r="K214" s="2">
        <v>32</v>
      </c>
      <c r="L214" s="2">
        <v>11</v>
      </c>
      <c r="M214" s="2">
        <v>4</v>
      </c>
      <c r="N214" s="2">
        <v>10</v>
      </c>
      <c r="O214" s="2">
        <v>7</v>
      </c>
      <c r="P214" s="2">
        <v>7</v>
      </c>
      <c r="Q214" s="2" t="s">
        <v>435</v>
      </c>
      <c r="R214" s="2">
        <v>2015</v>
      </c>
      <c r="S214" s="2">
        <v>1</v>
      </c>
    </row>
    <row r="215" spans="1:19" x14ac:dyDescent="0.25">
      <c r="A215" s="2" t="s">
        <v>229</v>
      </c>
      <c r="B215" s="2" t="s">
        <v>413</v>
      </c>
      <c r="C215" s="3">
        <v>40321</v>
      </c>
      <c r="D215" s="2" t="s">
        <v>416</v>
      </c>
      <c r="E215" s="2" t="s">
        <v>421</v>
      </c>
      <c r="F215" s="2" t="s">
        <v>424</v>
      </c>
      <c r="G215" s="2" t="s">
        <v>429</v>
      </c>
      <c r="H215" s="2" t="s">
        <v>434</v>
      </c>
      <c r="I215" s="2">
        <v>89516</v>
      </c>
      <c r="J215" s="2">
        <v>7806</v>
      </c>
      <c r="K215" s="2">
        <v>19</v>
      </c>
      <c r="L215" s="2">
        <v>4</v>
      </c>
      <c r="M215" s="2">
        <v>8</v>
      </c>
      <c r="N215" s="2">
        <v>2</v>
      </c>
      <c r="O215" s="2">
        <v>10</v>
      </c>
      <c r="P215" s="2">
        <v>6.67</v>
      </c>
      <c r="Q215" s="2" t="s">
        <v>435</v>
      </c>
      <c r="R215" s="2">
        <v>2010</v>
      </c>
      <c r="S215" s="2">
        <v>2</v>
      </c>
    </row>
    <row r="216" spans="1:19" x14ac:dyDescent="0.25">
      <c r="A216" s="2" t="s">
        <v>230</v>
      </c>
      <c r="B216" s="2" t="s">
        <v>414</v>
      </c>
      <c r="C216" s="3">
        <v>42558</v>
      </c>
      <c r="D216" s="2" t="s">
        <v>418</v>
      </c>
      <c r="E216" s="2" t="s">
        <v>420</v>
      </c>
      <c r="F216" s="2" t="s">
        <v>422</v>
      </c>
      <c r="G216" s="2" t="s">
        <v>428</v>
      </c>
      <c r="H216" s="2" t="s">
        <v>432</v>
      </c>
      <c r="I216" s="2">
        <v>128130</v>
      </c>
      <c r="J216" s="2">
        <v>15555</v>
      </c>
      <c r="K216" s="2">
        <v>9</v>
      </c>
      <c r="L216" s="2">
        <v>2</v>
      </c>
      <c r="M216" s="2">
        <v>1</v>
      </c>
      <c r="N216" s="2">
        <v>6</v>
      </c>
      <c r="O216" s="2">
        <v>5</v>
      </c>
      <c r="P216" s="2">
        <v>4</v>
      </c>
      <c r="Q216" s="2" t="s">
        <v>435</v>
      </c>
      <c r="R216" s="2">
        <v>2016</v>
      </c>
      <c r="S216" s="2">
        <v>3</v>
      </c>
    </row>
    <row r="217" spans="1:19" x14ac:dyDescent="0.25">
      <c r="A217" s="2" t="s">
        <v>231</v>
      </c>
      <c r="B217" s="2" t="s">
        <v>414</v>
      </c>
      <c r="C217" s="3">
        <v>43740</v>
      </c>
      <c r="D217" s="2" t="s">
        <v>416</v>
      </c>
      <c r="E217" s="2" t="s">
        <v>421</v>
      </c>
      <c r="F217" s="2" t="s">
        <v>426</v>
      </c>
      <c r="G217" s="2" t="s">
        <v>428</v>
      </c>
      <c r="H217" s="2" t="s">
        <v>434</v>
      </c>
      <c r="I217" s="2">
        <v>129139</v>
      </c>
      <c r="J217" s="2">
        <v>14324</v>
      </c>
      <c r="K217" s="2">
        <v>21</v>
      </c>
      <c r="L217" s="2">
        <v>2</v>
      </c>
      <c r="M217" s="2">
        <v>5</v>
      </c>
      <c r="N217" s="2">
        <v>4</v>
      </c>
      <c r="O217" s="2">
        <v>7</v>
      </c>
      <c r="P217" s="2">
        <v>5.33</v>
      </c>
      <c r="Q217" s="2" t="s">
        <v>435</v>
      </c>
      <c r="R217" s="2">
        <v>2019</v>
      </c>
      <c r="S217" s="2">
        <v>4</v>
      </c>
    </row>
    <row r="218" spans="1:19" x14ac:dyDescent="0.25">
      <c r="A218" s="2" t="s">
        <v>232</v>
      </c>
      <c r="B218" s="2" t="s">
        <v>415</v>
      </c>
      <c r="C218" s="3">
        <v>38377</v>
      </c>
      <c r="D218" s="2" t="s">
        <v>417</v>
      </c>
      <c r="E218" s="2" t="s">
        <v>419</v>
      </c>
      <c r="F218" s="2" t="s">
        <v>426</v>
      </c>
      <c r="G218" s="2" t="s">
        <v>427</v>
      </c>
      <c r="H218" s="2" t="s">
        <v>432</v>
      </c>
      <c r="I218" s="2">
        <v>122940</v>
      </c>
      <c r="J218" s="2">
        <v>4923</v>
      </c>
      <c r="K218" s="2">
        <v>33</v>
      </c>
      <c r="L218" s="2">
        <v>7</v>
      </c>
      <c r="M218" s="2">
        <v>5</v>
      </c>
      <c r="N218" s="2">
        <v>8</v>
      </c>
      <c r="O218" s="2">
        <v>3</v>
      </c>
      <c r="P218" s="2">
        <v>5.33</v>
      </c>
      <c r="Q218" s="2" t="s">
        <v>435</v>
      </c>
      <c r="R218" s="2">
        <v>2005</v>
      </c>
      <c r="S218" s="2">
        <v>1</v>
      </c>
    </row>
    <row r="219" spans="1:19" x14ac:dyDescent="0.25">
      <c r="A219" s="2" t="s">
        <v>233</v>
      </c>
      <c r="B219" s="2" t="s">
        <v>413</v>
      </c>
      <c r="C219" s="3">
        <v>41171</v>
      </c>
      <c r="D219" s="2" t="s">
        <v>418</v>
      </c>
      <c r="E219" s="2" t="s">
        <v>421</v>
      </c>
      <c r="F219" s="2" t="s">
        <v>422</v>
      </c>
      <c r="G219" s="2" t="s">
        <v>429</v>
      </c>
      <c r="H219" s="2" t="s">
        <v>434</v>
      </c>
      <c r="I219" s="2">
        <v>100935</v>
      </c>
      <c r="J219" s="2">
        <v>19453</v>
      </c>
      <c r="K219" s="2">
        <v>45</v>
      </c>
      <c r="L219" s="2">
        <v>4</v>
      </c>
      <c r="M219" s="2">
        <v>8</v>
      </c>
      <c r="N219" s="2">
        <v>1</v>
      </c>
      <c r="O219" s="2">
        <v>2</v>
      </c>
      <c r="P219" s="2">
        <v>3.67</v>
      </c>
      <c r="Q219" s="2" t="s">
        <v>435</v>
      </c>
      <c r="R219" s="2">
        <v>2012</v>
      </c>
      <c r="S219" s="2">
        <v>3</v>
      </c>
    </row>
    <row r="220" spans="1:19" x14ac:dyDescent="0.25">
      <c r="A220" s="2" t="s">
        <v>234</v>
      </c>
      <c r="B220" s="2" t="s">
        <v>414</v>
      </c>
      <c r="C220" s="3">
        <v>40308</v>
      </c>
      <c r="D220" s="2" t="s">
        <v>416</v>
      </c>
      <c r="E220" s="2" t="s">
        <v>421</v>
      </c>
      <c r="F220" s="2" t="s">
        <v>422</v>
      </c>
      <c r="G220" s="2" t="s">
        <v>430</v>
      </c>
      <c r="H220" s="2" t="s">
        <v>432</v>
      </c>
      <c r="I220" s="2">
        <v>93735</v>
      </c>
      <c r="J220" s="2">
        <v>17198</v>
      </c>
      <c r="K220" s="2">
        <v>39</v>
      </c>
      <c r="L220" s="2">
        <v>11</v>
      </c>
      <c r="M220" s="2">
        <v>7</v>
      </c>
      <c r="N220" s="2">
        <v>2</v>
      </c>
      <c r="O220" s="2">
        <v>7</v>
      </c>
      <c r="P220" s="2">
        <v>5.33</v>
      </c>
      <c r="Q220" s="2" t="s">
        <v>435</v>
      </c>
      <c r="R220" s="2">
        <v>2010</v>
      </c>
      <c r="S220" s="2">
        <v>2</v>
      </c>
    </row>
    <row r="221" spans="1:19" x14ac:dyDescent="0.25">
      <c r="A221" s="2" t="s">
        <v>235</v>
      </c>
      <c r="B221" s="2" t="s">
        <v>414</v>
      </c>
      <c r="C221" s="3">
        <v>43926</v>
      </c>
      <c r="D221" s="2" t="s">
        <v>417</v>
      </c>
      <c r="E221" s="2" t="s">
        <v>421</v>
      </c>
      <c r="F221" s="2" t="s">
        <v>422</v>
      </c>
      <c r="G221" s="2" t="s">
        <v>429</v>
      </c>
      <c r="H221" s="2" t="s">
        <v>434</v>
      </c>
      <c r="I221" s="2">
        <v>115360</v>
      </c>
      <c r="J221" s="2">
        <v>13422</v>
      </c>
      <c r="K221" s="2">
        <v>33</v>
      </c>
      <c r="L221" s="2">
        <v>1</v>
      </c>
      <c r="M221" s="2">
        <v>5</v>
      </c>
      <c r="N221" s="2">
        <v>9</v>
      </c>
      <c r="O221" s="2">
        <v>1</v>
      </c>
      <c r="P221" s="2">
        <v>5</v>
      </c>
      <c r="Q221" s="2" t="s">
        <v>435</v>
      </c>
      <c r="R221" s="2">
        <v>2020</v>
      </c>
      <c r="S221" s="2">
        <v>2</v>
      </c>
    </row>
    <row r="222" spans="1:19" x14ac:dyDescent="0.25">
      <c r="A222" s="2" t="s">
        <v>236</v>
      </c>
      <c r="B222" s="2" t="s">
        <v>415</v>
      </c>
      <c r="C222" s="3">
        <v>40610</v>
      </c>
      <c r="D222" s="2" t="s">
        <v>417</v>
      </c>
      <c r="E222" s="2" t="s">
        <v>419</v>
      </c>
      <c r="F222" s="2" t="s">
        <v>422</v>
      </c>
      <c r="G222" s="2" t="s">
        <v>427</v>
      </c>
      <c r="H222" s="2" t="s">
        <v>432</v>
      </c>
      <c r="I222" s="2">
        <v>73265</v>
      </c>
      <c r="J222" s="2">
        <v>16742</v>
      </c>
      <c r="K222" s="2">
        <v>12</v>
      </c>
      <c r="L222" s="2">
        <v>12</v>
      </c>
      <c r="M222" s="2">
        <v>10</v>
      </c>
      <c r="N222" s="2">
        <v>4</v>
      </c>
      <c r="O222" s="2">
        <v>6</v>
      </c>
      <c r="P222" s="2">
        <v>6.67</v>
      </c>
      <c r="Q222" s="2" t="s">
        <v>435</v>
      </c>
      <c r="R222" s="2">
        <v>2011</v>
      </c>
      <c r="S222" s="2">
        <v>1</v>
      </c>
    </row>
    <row r="223" spans="1:19" x14ac:dyDescent="0.25">
      <c r="A223" s="2" t="s">
        <v>237</v>
      </c>
      <c r="B223" s="2" t="s">
        <v>414</v>
      </c>
      <c r="C223" s="3">
        <v>40039</v>
      </c>
      <c r="D223" s="2" t="s">
        <v>418</v>
      </c>
      <c r="E223" s="2" t="s">
        <v>420</v>
      </c>
      <c r="F223" s="2" t="s">
        <v>425</v>
      </c>
      <c r="G223" s="2" t="s">
        <v>430</v>
      </c>
      <c r="H223" s="2" t="s">
        <v>432</v>
      </c>
      <c r="I223" s="2">
        <v>40161</v>
      </c>
      <c r="J223" s="2">
        <v>5755</v>
      </c>
      <c r="K223" s="2">
        <v>49</v>
      </c>
      <c r="L223" s="2">
        <v>3</v>
      </c>
      <c r="M223" s="2">
        <v>1</v>
      </c>
      <c r="N223" s="2">
        <v>8</v>
      </c>
      <c r="O223" s="2">
        <v>8</v>
      </c>
      <c r="P223" s="2">
        <v>5.67</v>
      </c>
      <c r="Q223" s="2" t="s">
        <v>435</v>
      </c>
      <c r="R223" s="2">
        <v>2009</v>
      </c>
      <c r="S223" s="2">
        <v>3</v>
      </c>
    </row>
    <row r="224" spans="1:19" x14ac:dyDescent="0.25">
      <c r="A224" s="2" t="s">
        <v>238</v>
      </c>
      <c r="B224" s="2" t="s">
        <v>415</v>
      </c>
      <c r="C224" s="3">
        <v>40895</v>
      </c>
      <c r="D224" s="2" t="s">
        <v>417</v>
      </c>
      <c r="E224" s="2" t="s">
        <v>420</v>
      </c>
      <c r="F224" s="2" t="s">
        <v>424</v>
      </c>
      <c r="G224" s="2" t="s">
        <v>428</v>
      </c>
      <c r="H224" s="2" t="s">
        <v>431</v>
      </c>
      <c r="I224" s="2">
        <v>137902</v>
      </c>
      <c r="J224" s="2">
        <v>5893</v>
      </c>
      <c r="K224" s="2">
        <v>15</v>
      </c>
      <c r="L224" s="2">
        <v>15</v>
      </c>
      <c r="M224" s="2">
        <v>1</v>
      </c>
      <c r="N224" s="2">
        <v>10</v>
      </c>
      <c r="O224" s="2">
        <v>8</v>
      </c>
      <c r="P224" s="2">
        <v>6.33</v>
      </c>
      <c r="Q224" s="2" t="s">
        <v>435</v>
      </c>
      <c r="R224" s="2">
        <v>2011</v>
      </c>
      <c r="S224" s="2">
        <v>4</v>
      </c>
    </row>
    <row r="225" spans="1:19" x14ac:dyDescent="0.25">
      <c r="A225" s="2" t="s">
        <v>239</v>
      </c>
      <c r="B225" s="2" t="s">
        <v>413</v>
      </c>
      <c r="C225" s="3">
        <v>43880</v>
      </c>
      <c r="D225" s="2" t="s">
        <v>418</v>
      </c>
      <c r="E225" s="2" t="s">
        <v>419</v>
      </c>
      <c r="F225" s="2" t="s">
        <v>425</v>
      </c>
      <c r="G225" s="2" t="s">
        <v>430</v>
      </c>
      <c r="H225" s="2" t="s">
        <v>433</v>
      </c>
      <c r="I225" s="2">
        <v>69263</v>
      </c>
      <c r="J225" s="2">
        <v>16691</v>
      </c>
      <c r="K225" s="2">
        <v>14</v>
      </c>
      <c r="L225" s="2">
        <v>12</v>
      </c>
      <c r="M225" s="2">
        <v>6</v>
      </c>
      <c r="N225" s="2">
        <v>2</v>
      </c>
      <c r="O225" s="2">
        <v>10</v>
      </c>
      <c r="P225" s="2">
        <v>6</v>
      </c>
      <c r="Q225" s="2" t="s">
        <v>435</v>
      </c>
      <c r="R225" s="2">
        <v>2020</v>
      </c>
      <c r="S225" s="2">
        <v>1</v>
      </c>
    </row>
    <row r="226" spans="1:19" x14ac:dyDescent="0.25">
      <c r="A226" s="2" t="s">
        <v>240</v>
      </c>
      <c r="B226" s="2" t="s">
        <v>415</v>
      </c>
      <c r="C226" s="3">
        <v>40336</v>
      </c>
      <c r="D226" s="2" t="s">
        <v>418</v>
      </c>
      <c r="E226" s="2" t="s">
        <v>419</v>
      </c>
      <c r="F226" s="2" t="s">
        <v>426</v>
      </c>
      <c r="G226" s="2" t="s">
        <v>430</v>
      </c>
      <c r="H226" s="2" t="s">
        <v>433</v>
      </c>
      <c r="I226" s="2">
        <v>50208</v>
      </c>
      <c r="J226" s="2">
        <v>4149</v>
      </c>
      <c r="K226" s="2">
        <v>40</v>
      </c>
      <c r="L226" s="2">
        <v>14</v>
      </c>
      <c r="M226" s="2">
        <v>3</v>
      </c>
      <c r="N226" s="2">
        <v>9</v>
      </c>
      <c r="O226" s="2">
        <v>2</v>
      </c>
      <c r="P226" s="2">
        <v>4.67</v>
      </c>
      <c r="Q226" s="2" t="s">
        <v>435</v>
      </c>
      <c r="R226" s="2">
        <v>2010</v>
      </c>
      <c r="S226" s="2">
        <v>2</v>
      </c>
    </row>
    <row r="227" spans="1:19" x14ac:dyDescent="0.25">
      <c r="A227" s="2" t="s">
        <v>241</v>
      </c>
      <c r="B227" s="2" t="s">
        <v>414</v>
      </c>
      <c r="C227" s="3">
        <v>44365</v>
      </c>
      <c r="D227" s="2" t="s">
        <v>416</v>
      </c>
      <c r="E227" s="2" t="s">
        <v>419</v>
      </c>
      <c r="F227" s="2" t="s">
        <v>422</v>
      </c>
      <c r="G227" s="2" t="s">
        <v>429</v>
      </c>
      <c r="H227" s="2" t="s">
        <v>432</v>
      </c>
      <c r="I227" s="2">
        <v>101713</v>
      </c>
      <c r="J227" s="2">
        <v>18095</v>
      </c>
      <c r="K227" s="2">
        <v>47</v>
      </c>
      <c r="L227" s="2">
        <v>7</v>
      </c>
      <c r="M227" s="2">
        <v>8</v>
      </c>
      <c r="N227" s="2">
        <v>6</v>
      </c>
      <c r="O227" s="2">
        <v>5</v>
      </c>
      <c r="P227" s="2">
        <v>6.33</v>
      </c>
      <c r="Q227" s="2" t="s">
        <v>435</v>
      </c>
      <c r="R227" s="2">
        <v>2021</v>
      </c>
      <c r="S227" s="2">
        <v>2</v>
      </c>
    </row>
    <row r="228" spans="1:19" x14ac:dyDescent="0.25">
      <c r="A228" s="2" t="s">
        <v>242</v>
      </c>
      <c r="B228" s="2" t="s">
        <v>414</v>
      </c>
      <c r="C228" s="3">
        <v>42453</v>
      </c>
      <c r="D228" s="2" t="s">
        <v>418</v>
      </c>
      <c r="E228" s="2" t="s">
        <v>421</v>
      </c>
      <c r="F228" s="2" t="s">
        <v>424</v>
      </c>
      <c r="G228" s="2" t="s">
        <v>427</v>
      </c>
      <c r="H228" s="2" t="s">
        <v>434</v>
      </c>
      <c r="I228" s="2">
        <v>65778</v>
      </c>
      <c r="J228" s="2">
        <v>17671</v>
      </c>
      <c r="K228" s="2">
        <v>26</v>
      </c>
      <c r="L228" s="2">
        <v>10</v>
      </c>
      <c r="M228" s="2">
        <v>5</v>
      </c>
      <c r="N228" s="2">
        <v>4</v>
      </c>
      <c r="O228" s="2">
        <v>9</v>
      </c>
      <c r="P228" s="2">
        <v>6</v>
      </c>
      <c r="Q228" s="2" t="s">
        <v>435</v>
      </c>
      <c r="R228" s="2">
        <v>2016</v>
      </c>
      <c r="S228" s="2">
        <v>1</v>
      </c>
    </row>
    <row r="229" spans="1:19" x14ac:dyDescent="0.25">
      <c r="A229" s="2" t="s">
        <v>243</v>
      </c>
      <c r="B229" s="2" t="s">
        <v>415</v>
      </c>
      <c r="C229" s="3">
        <v>42143</v>
      </c>
      <c r="D229" s="2" t="s">
        <v>416</v>
      </c>
      <c r="E229" s="2" t="s">
        <v>420</v>
      </c>
      <c r="F229" s="2" t="s">
        <v>424</v>
      </c>
      <c r="G229" s="2" t="s">
        <v>430</v>
      </c>
      <c r="H229" s="2" t="s">
        <v>433</v>
      </c>
      <c r="I229" s="2">
        <v>118913</v>
      </c>
      <c r="J229" s="2">
        <v>18881</v>
      </c>
      <c r="K229" s="2">
        <v>9</v>
      </c>
      <c r="L229" s="2">
        <v>1</v>
      </c>
      <c r="M229" s="2">
        <v>10</v>
      </c>
      <c r="N229" s="2">
        <v>4</v>
      </c>
      <c r="O229" s="2">
        <v>4</v>
      </c>
      <c r="P229" s="2">
        <v>6</v>
      </c>
      <c r="Q229" s="2" t="s">
        <v>435</v>
      </c>
      <c r="R229" s="2">
        <v>2015</v>
      </c>
      <c r="S229" s="2">
        <v>2</v>
      </c>
    </row>
    <row r="230" spans="1:19" x14ac:dyDescent="0.25">
      <c r="A230" s="2" t="s">
        <v>244</v>
      </c>
      <c r="B230" s="2" t="s">
        <v>414</v>
      </c>
      <c r="C230" s="3">
        <v>41238</v>
      </c>
      <c r="D230" s="2" t="s">
        <v>416</v>
      </c>
      <c r="E230" s="2" t="s">
        <v>420</v>
      </c>
      <c r="F230" s="2" t="s">
        <v>422</v>
      </c>
      <c r="G230" s="2" t="s">
        <v>429</v>
      </c>
      <c r="H230" s="2" t="s">
        <v>433</v>
      </c>
      <c r="I230" s="2">
        <v>131128</v>
      </c>
      <c r="J230" s="2">
        <v>14085</v>
      </c>
      <c r="K230" s="2">
        <v>1</v>
      </c>
      <c r="L230" s="2">
        <v>10</v>
      </c>
      <c r="M230" s="2">
        <v>3</v>
      </c>
      <c r="N230" s="2">
        <v>6</v>
      </c>
      <c r="O230" s="2">
        <v>5</v>
      </c>
      <c r="P230" s="2">
        <v>4.67</v>
      </c>
      <c r="Q230" s="2" t="s">
        <v>435</v>
      </c>
      <c r="R230" s="2">
        <v>2012</v>
      </c>
      <c r="S230" s="2">
        <v>4</v>
      </c>
    </row>
    <row r="231" spans="1:19" x14ac:dyDescent="0.25">
      <c r="A231" s="2" t="s">
        <v>245</v>
      </c>
      <c r="B231" s="2" t="s">
        <v>413</v>
      </c>
      <c r="C231" s="3">
        <v>43482</v>
      </c>
      <c r="D231" s="2" t="s">
        <v>418</v>
      </c>
      <c r="E231" s="2" t="s">
        <v>421</v>
      </c>
      <c r="F231" s="2" t="s">
        <v>423</v>
      </c>
      <c r="G231" s="2" t="s">
        <v>427</v>
      </c>
      <c r="H231" s="2" t="s">
        <v>432</v>
      </c>
      <c r="I231" s="2">
        <v>74267</v>
      </c>
      <c r="J231" s="2">
        <v>19124</v>
      </c>
      <c r="K231" s="2">
        <v>35</v>
      </c>
      <c r="L231" s="2">
        <v>2</v>
      </c>
      <c r="M231" s="2">
        <v>7</v>
      </c>
      <c r="N231" s="2">
        <v>10</v>
      </c>
      <c r="O231" s="2">
        <v>6</v>
      </c>
      <c r="P231" s="2">
        <v>7.67</v>
      </c>
      <c r="Q231" s="2" t="s">
        <v>435</v>
      </c>
      <c r="R231" s="2">
        <v>2019</v>
      </c>
      <c r="S231" s="2">
        <v>1</v>
      </c>
    </row>
    <row r="232" spans="1:19" x14ac:dyDescent="0.25">
      <c r="A232" s="2" t="s">
        <v>246</v>
      </c>
      <c r="B232" s="2" t="s">
        <v>415</v>
      </c>
      <c r="C232" s="3">
        <v>42686</v>
      </c>
      <c r="D232" s="2" t="s">
        <v>416</v>
      </c>
      <c r="E232" s="2" t="s">
        <v>419</v>
      </c>
      <c r="F232" s="2" t="s">
        <v>425</v>
      </c>
      <c r="G232" s="2" t="s">
        <v>428</v>
      </c>
      <c r="H232" s="2" t="s">
        <v>431</v>
      </c>
      <c r="I232" s="2">
        <v>143719</v>
      </c>
      <c r="J232" s="2">
        <v>9958</v>
      </c>
      <c r="K232" s="2">
        <v>25</v>
      </c>
      <c r="L232" s="2">
        <v>7</v>
      </c>
      <c r="M232" s="2">
        <v>2</v>
      </c>
      <c r="N232" s="2">
        <v>8</v>
      </c>
      <c r="O232" s="2">
        <v>1</v>
      </c>
      <c r="P232" s="2">
        <v>3.67</v>
      </c>
      <c r="Q232" s="2" t="s">
        <v>435</v>
      </c>
      <c r="R232" s="2">
        <v>2016</v>
      </c>
      <c r="S232" s="2">
        <v>4</v>
      </c>
    </row>
    <row r="233" spans="1:19" x14ac:dyDescent="0.25">
      <c r="A233" s="2" t="s">
        <v>247</v>
      </c>
      <c r="B233" s="2" t="s">
        <v>415</v>
      </c>
      <c r="C233" s="3">
        <v>44361</v>
      </c>
      <c r="D233" s="2" t="s">
        <v>418</v>
      </c>
      <c r="E233" s="2" t="s">
        <v>421</v>
      </c>
      <c r="F233" s="2" t="s">
        <v>426</v>
      </c>
      <c r="G233" s="2" t="s">
        <v>429</v>
      </c>
      <c r="H233" s="2" t="s">
        <v>432</v>
      </c>
      <c r="I233" s="2">
        <v>142338</v>
      </c>
      <c r="J233" s="2">
        <v>10326</v>
      </c>
      <c r="K233" s="2">
        <v>17</v>
      </c>
      <c r="L233" s="2">
        <v>2</v>
      </c>
      <c r="M233" s="2">
        <v>1</v>
      </c>
      <c r="N233" s="2">
        <v>3</v>
      </c>
      <c r="O233" s="2">
        <v>7</v>
      </c>
      <c r="P233" s="2">
        <v>3.67</v>
      </c>
      <c r="Q233" s="2" t="s">
        <v>435</v>
      </c>
      <c r="R233" s="2">
        <v>2021</v>
      </c>
      <c r="S233" s="2">
        <v>2</v>
      </c>
    </row>
    <row r="234" spans="1:19" x14ac:dyDescent="0.25">
      <c r="A234" s="2" t="s">
        <v>248</v>
      </c>
      <c r="B234" s="2" t="s">
        <v>413</v>
      </c>
      <c r="C234" s="3">
        <v>41036</v>
      </c>
      <c r="D234" s="2" t="s">
        <v>417</v>
      </c>
      <c r="E234" s="2" t="s">
        <v>421</v>
      </c>
      <c r="F234" s="2" t="s">
        <v>426</v>
      </c>
      <c r="G234" s="2" t="s">
        <v>429</v>
      </c>
      <c r="H234" s="2" t="s">
        <v>432</v>
      </c>
      <c r="I234" s="2">
        <v>53949</v>
      </c>
      <c r="J234" s="2">
        <v>3414</v>
      </c>
      <c r="K234" s="2">
        <v>27</v>
      </c>
      <c r="L234" s="2">
        <v>4</v>
      </c>
      <c r="M234" s="2">
        <v>10</v>
      </c>
      <c r="N234" s="2">
        <v>7</v>
      </c>
      <c r="O234" s="2">
        <v>1</v>
      </c>
      <c r="P234" s="2">
        <v>6</v>
      </c>
      <c r="Q234" s="2" t="s">
        <v>435</v>
      </c>
      <c r="R234" s="2">
        <v>2012</v>
      </c>
      <c r="S234" s="2">
        <v>2</v>
      </c>
    </row>
    <row r="235" spans="1:19" x14ac:dyDescent="0.25">
      <c r="A235" s="2" t="s">
        <v>249</v>
      </c>
      <c r="B235" s="2" t="s">
        <v>415</v>
      </c>
      <c r="C235" s="3">
        <v>45431</v>
      </c>
      <c r="D235" s="2" t="s">
        <v>418</v>
      </c>
      <c r="E235" s="2" t="s">
        <v>421</v>
      </c>
      <c r="F235" s="2" t="s">
        <v>422</v>
      </c>
      <c r="G235" s="2" t="s">
        <v>429</v>
      </c>
      <c r="H235" s="2" t="s">
        <v>434</v>
      </c>
      <c r="I235" s="2">
        <v>53263</v>
      </c>
      <c r="J235" s="2">
        <v>7831</v>
      </c>
      <c r="K235" s="2">
        <v>7</v>
      </c>
      <c r="L235" s="2">
        <v>14</v>
      </c>
      <c r="M235" s="2">
        <v>6</v>
      </c>
      <c r="N235" s="2">
        <v>4</v>
      </c>
      <c r="O235" s="2">
        <v>8</v>
      </c>
      <c r="P235" s="2">
        <v>6</v>
      </c>
      <c r="Q235" s="2" t="s">
        <v>435</v>
      </c>
      <c r="R235" s="2">
        <v>2024</v>
      </c>
      <c r="S235" s="2">
        <v>2</v>
      </c>
    </row>
    <row r="236" spans="1:19" x14ac:dyDescent="0.25">
      <c r="A236" s="2" t="s">
        <v>250</v>
      </c>
      <c r="B236" s="2" t="s">
        <v>414</v>
      </c>
      <c r="C236" s="3">
        <v>38994</v>
      </c>
      <c r="D236" s="2" t="s">
        <v>417</v>
      </c>
      <c r="E236" s="2" t="s">
        <v>419</v>
      </c>
      <c r="F236" s="2" t="s">
        <v>424</v>
      </c>
      <c r="G236" s="2" t="s">
        <v>427</v>
      </c>
      <c r="H236" s="2" t="s">
        <v>434</v>
      </c>
      <c r="I236" s="2">
        <v>80498</v>
      </c>
      <c r="J236" s="2">
        <v>17320</v>
      </c>
      <c r="K236" s="2">
        <v>32</v>
      </c>
      <c r="L236" s="2">
        <v>0</v>
      </c>
      <c r="M236" s="2">
        <v>8</v>
      </c>
      <c r="N236" s="2">
        <v>6</v>
      </c>
      <c r="O236" s="2">
        <v>4</v>
      </c>
      <c r="P236" s="2">
        <v>6</v>
      </c>
      <c r="Q236" s="2" t="s">
        <v>435</v>
      </c>
      <c r="R236" s="2">
        <v>2006</v>
      </c>
      <c r="S236" s="2">
        <v>4</v>
      </c>
    </row>
    <row r="237" spans="1:19" x14ac:dyDescent="0.25">
      <c r="A237" s="2" t="s">
        <v>251</v>
      </c>
      <c r="B237" s="2" t="s">
        <v>415</v>
      </c>
      <c r="C237" s="3">
        <v>44460</v>
      </c>
      <c r="D237" s="2" t="s">
        <v>416</v>
      </c>
      <c r="E237" s="2" t="s">
        <v>419</v>
      </c>
      <c r="F237" s="2" t="s">
        <v>424</v>
      </c>
      <c r="G237" s="2" t="s">
        <v>427</v>
      </c>
      <c r="H237" s="2" t="s">
        <v>434</v>
      </c>
      <c r="I237" s="2">
        <v>62268</v>
      </c>
      <c r="J237" s="2">
        <v>17692</v>
      </c>
      <c r="K237" s="2">
        <v>41</v>
      </c>
      <c r="L237" s="2">
        <v>5</v>
      </c>
      <c r="M237" s="2">
        <v>4</v>
      </c>
      <c r="N237" s="2">
        <v>1</v>
      </c>
      <c r="O237" s="2">
        <v>10</v>
      </c>
      <c r="P237" s="2">
        <v>5</v>
      </c>
      <c r="Q237" s="2" t="s">
        <v>435</v>
      </c>
      <c r="R237" s="2">
        <v>2021</v>
      </c>
      <c r="S237" s="2">
        <v>3</v>
      </c>
    </row>
    <row r="238" spans="1:19" x14ac:dyDescent="0.25">
      <c r="A238" s="2" t="s">
        <v>252</v>
      </c>
      <c r="B238" s="2" t="s">
        <v>415</v>
      </c>
      <c r="C238" s="3">
        <v>39167</v>
      </c>
      <c r="D238" s="2" t="s">
        <v>417</v>
      </c>
      <c r="E238" s="2" t="s">
        <v>421</v>
      </c>
      <c r="F238" s="2" t="s">
        <v>424</v>
      </c>
      <c r="G238" s="2" t="s">
        <v>428</v>
      </c>
      <c r="H238" s="2" t="s">
        <v>432</v>
      </c>
      <c r="I238" s="2">
        <v>121603</v>
      </c>
      <c r="J238" s="2">
        <v>7684</v>
      </c>
      <c r="K238" s="2">
        <v>6</v>
      </c>
      <c r="L238" s="2">
        <v>9</v>
      </c>
      <c r="M238" s="2">
        <v>7</v>
      </c>
      <c r="N238" s="2">
        <v>8</v>
      </c>
      <c r="O238" s="2">
        <v>2</v>
      </c>
      <c r="P238" s="2">
        <v>5.67</v>
      </c>
      <c r="Q238" s="2" t="s">
        <v>435</v>
      </c>
      <c r="R238" s="2">
        <v>2007</v>
      </c>
      <c r="S238" s="2">
        <v>1</v>
      </c>
    </row>
    <row r="239" spans="1:19" x14ac:dyDescent="0.25">
      <c r="A239" s="2" t="s">
        <v>253</v>
      </c>
      <c r="B239" s="2" t="s">
        <v>414</v>
      </c>
      <c r="C239" s="3">
        <v>39180</v>
      </c>
      <c r="D239" s="2" t="s">
        <v>417</v>
      </c>
      <c r="E239" s="2" t="s">
        <v>421</v>
      </c>
      <c r="F239" s="2" t="s">
        <v>426</v>
      </c>
      <c r="G239" s="2" t="s">
        <v>427</v>
      </c>
      <c r="H239" s="2" t="s">
        <v>431</v>
      </c>
      <c r="I239" s="2">
        <v>36533</v>
      </c>
      <c r="J239" s="2">
        <v>13811</v>
      </c>
      <c r="K239" s="2">
        <v>30</v>
      </c>
      <c r="L239" s="2">
        <v>13</v>
      </c>
      <c r="M239" s="2">
        <v>6</v>
      </c>
      <c r="N239" s="2">
        <v>8</v>
      </c>
      <c r="O239" s="2">
        <v>6</v>
      </c>
      <c r="P239" s="2">
        <v>6.67</v>
      </c>
      <c r="Q239" s="2" t="s">
        <v>435</v>
      </c>
      <c r="R239" s="2">
        <v>2007</v>
      </c>
      <c r="S239" s="2">
        <v>2</v>
      </c>
    </row>
    <row r="240" spans="1:19" x14ac:dyDescent="0.25">
      <c r="A240" s="2" t="s">
        <v>254</v>
      </c>
      <c r="B240" s="2" t="s">
        <v>414</v>
      </c>
      <c r="C240" s="3">
        <v>40071</v>
      </c>
      <c r="D240" s="2" t="s">
        <v>418</v>
      </c>
      <c r="E240" s="2" t="s">
        <v>421</v>
      </c>
      <c r="F240" s="2" t="s">
        <v>423</v>
      </c>
      <c r="G240" s="2" t="s">
        <v>428</v>
      </c>
      <c r="H240" s="2" t="s">
        <v>433</v>
      </c>
      <c r="I240" s="2">
        <v>45025</v>
      </c>
      <c r="J240" s="2">
        <v>17070</v>
      </c>
      <c r="K240" s="2">
        <v>1</v>
      </c>
      <c r="L240" s="2">
        <v>11</v>
      </c>
      <c r="M240" s="2">
        <v>4</v>
      </c>
      <c r="N240" s="2">
        <v>10</v>
      </c>
      <c r="O240" s="2">
        <v>2</v>
      </c>
      <c r="P240" s="2">
        <v>5.33</v>
      </c>
      <c r="Q240" s="2" t="s">
        <v>435</v>
      </c>
      <c r="R240" s="2">
        <v>2009</v>
      </c>
      <c r="S240" s="2">
        <v>3</v>
      </c>
    </row>
    <row r="241" spans="1:19" x14ac:dyDescent="0.25">
      <c r="A241" s="2" t="s">
        <v>255</v>
      </c>
      <c r="B241" s="2" t="s">
        <v>413</v>
      </c>
      <c r="C241" s="3">
        <v>41562</v>
      </c>
      <c r="D241" s="2" t="s">
        <v>418</v>
      </c>
      <c r="E241" s="2" t="s">
        <v>419</v>
      </c>
      <c r="F241" s="2" t="s">
        <v>424</v>
      </c>
      <c r="G241" s="2" t="s">
        <v>430</v>
      </c>
      <c r="H241" s="2" t="s">
        <v>432</v>
      </c>
      <c r="I241" s="2">
        <v>30720</v>
      </c>
      <c r="J241" s="2">
        <v>7021</v>
      </c>
      <c r="K241" s="2">
        <v>11</v>
      </c>
      <c r="L241" s="2">
        <v>6</v>
      </c>
      <c r="M241" s="2">
        <v>2</v>
      </c>
      <c r="N241" s="2">
        <v>1</v>
      </c>
      <c r="O241" s="2">
        <v>7</v>
      </c>
      <c r="P241" s="2">
        <v>3.33</v>
      </c>
      <c r="Q241" s="2" t="s">
        <v>435</v>
      </c>
      <c r="R241" s="2">
        <v>2013</v>
      </c>
      <c r="S241" s="2">
        <v>4</v>
      </c>
    </row>
    <row r="242" spans="1:19" x14ac:dyDescent="0.25">
      <c r="A242" s="2" t="s">
        <v>256</v>
      </c>
      <c r="B242" s="2" t="s">
        <v>415</v>
      </c>
      <c r="C242" s="3">
        <v>44501</v>
      </c>
      <c r="D242" s="2" t="s">
        <v>418</v>
      </c>
      <c r="E242" s="2" t="s">
        <v>421</v>
      </c>
      <c r="F242" s="2" t="s">
        <v>425</v>
      </c>
      <c r="G242" s="2" t="s">
        <v>430</v>
      </c>
      <c r="H242" s="2" t="s">
        <v>432</v>
      </c>
      <c r="I242" s="2">
        <v>45207</v>
      </c>
      <c r="J242" s="2">
        <v>16621</v>
      </c>
      <c r="K242" s="2">
        <v>27</v>
      </c>
      <c r="L242" s="2">
        <v>10</v>
      </c>
      <c r="M242" s="2">
        <v>7</v>
      </c>
      <c r="N242" s="2">
        <v>9</v>
      </c>
      <c r="O242" s="2">
        <v>10</v>
      </c>
      <c r="P242" s="2">
        <v>8.67</v>
      </c>
      <c r="Q242" s="2" t="s">
        <v>436</v>
      </c>
      <c r="R242" s="2">
        <v>2021</v>
      </c>
      <c r="S242" s="2">
        <v>4</v>
      </c>
    </row>
    <row r="243" spans="1:19" x14ac:dyDescent="0.25">
      <c r="A243" s="2" t="s">
        <v>257</v>
      </c>
      <c r="B243" s="2" t="s">
        <v>413</v>
      </c>
      <c r="C243" s="3">
        <v>42307</v>
      </c>
      <c r="D243" s="2" t="s">
        <v>416</v>
      </c>
      <c r="E243" s="2" t="s">
        <v>419</v>
      </c>
      <c r="F243" s="2" t="s">
        <v>426</v>
      </c>
      <c r="G243" s="2" t="s">
        <v>429</v>
      </c>
      <c r="H243" s="2" t="s">
        <v>433</v>
      </c>
      <c r="I243" s="2">
        <v>79472</v>
      </c>
      <c r="J243" s="2">
        <v>14971</v>
      </c>
      <c r="K243" s="2">
        <v>24</v>
      </c>
      <c r="L243" s="2">
        <v>3</v>
      </c>
      <c r="M243" s="2">
        <v>2</v>
      </c>
      <c r="N243" s="2">
        <v>3</v>
      </c>
      <c r="O243" s="2">
        <v>3</v>
      </c>
      <c r="P243" s="2">
        <v>2.67</v>
      </c>
      <c r="Q243" s="2" t="s">
        <v>435</v>
      </c>
      <c r="R243" s="2">
        <v>2015</v>
      </c>
      <c r="S243" s="2">
        <v>4</v>
      </c>
    </row>
    <row r="244" spans="1:19" x14ac:dyDescent="0.25">
      <c r="A244" s="2" t="s">
        <v>258</v>
      </c>
      <c r="B244" s="2" t="s">
        <v>414</v>
      </c>
      <c r="C244" s="3">
        <v>45600</v>
      </c>
      <c r="D244" s="2" t="s">
        <v>416</v>
      </c>
      <c r="E244" s="2" t="s">
        <v>420</v>
      </c>
      <c r="F244" s="2" t="s">
        <v>422</v>
      </c>
      <c r="G244" s="2" t="s">
        <v>428</v>
      </c>
      <c r="H244" s="2" t="s">
        <v>433</v>
      </c>
      <c r="I244" s="2">
        <v>111868</v>
      </c>
      <c r="J244" s="2">
        <v>14635</v>
      </c>
      <c r="K244" s="2">
        <v>26</v>
      </c>
      <c r="L244" s="2">
        <v>4</v>
      </c>
      <c r="M244" s="2">
        <v>2</v>
      </c>
      <c r="N244" s="2">
        <v>8</v>
      </c>
      <c r="O244" s="2">
        <v>7</v>
      </c>
      <c r="P244" s="2">
        <v>5.67</v>
      </c>
      <c r="Q244" s="2" t="s">
        <v>435</v>
      </c>
      <c r="R244" s="2">
        <v>2024</v>
      </c>
      <c r="S244" s="2">
        <v>4</v>
      </c>
    </row>
    <row r="245" spans="1:19" x14ac:dyDescent="0.25">
      <c r="A245" s="2" t="s">
        <v>259</v>
      </c>
      <c r="B245" s="2" t="s">
        <v>413</v>
      </c>
      <c r="C245" s="3">
        <v>45447</v>
      </c>
      <c r="D245" s="2" t="s">
        <v>418</v>
      </c>
      <c r="E245" s="2" t="s">
        <v>419</v>
      </c>
      <c r="F245" s="2" t="s">
        <v>422</v>
      </c>
      <c r="G245" s="2" t="s">
        <v>428</v>
      </c>
      <c r="H245" s="2" t="s">
        <v>432</v>
      </c>
      <c r="I245" s="2">
        <v>39323</v>
      </c>
      <c r="J245" s="2">
        <v>4277</v>
      </c>
      <c r="K245" s="2">
        <v>2</v>
      </c>
      <c r="L245" s="2">
        <v>6</v>
      </c>
      <c r="M245" s="2">
        <v>9</v>
      </c>
      <c r="N245" s="2">
        <v>7</v>
      </c>
      <c r="O245" s="2">
        <v>3</v>
      </c>
      <c r="P245" s="2">
        <v>6.33</v>
      </c>
      <c r="Q245" s="2" t="s">
        <v>435</v>
      </c>
      <c r="R245" s="2">
        <v>2024</v>
      </c>
      <c r="S245" s="2">
        <v>2</v>
      </c>
    </row>
    <row r="246" spans="1:19" x14ac:dyDescent="0.25">
      <c r="A246" s="2" t="s">
        <v>260</v>
      </c>
      <c r="B246" s="2" t="s">
        <v>414</v>
      </c>
      <c r="C246" s="3">
        <v>40376</v>
      </c>
      <c r="D246" s="2" t="s">
        <v>418</v>
      </c>
      <c r="E246" s="2" t="s">
        <v>420</v>
      </c>
      <c r="F246" s="2" t="s">
        <v>423</v>
      </c>
      <c r="G246" s="2" t="s">
        <v>428</v>
      </c>
      <c r="H246" s="2" t="s">
        <v>432</v>
      </c>
      <c r="I246" s="2">
        <v>69074</v>
      </c>
      <c r="J246" s="2">
        <v>6020</v>
      </c>
      <c r="K246" s="2">
        <v>41</v>
      </c>
      <c r="L246" s="2">
        <v>7</v>
      </c>
      <c r="M246" s="2">
        <v>10</v>
      </c>
      <c r="N246" s="2">
        <v>2</v>
      </c>
      <c r="O246" s="2">
        <v>8</v>
      </c>
      <c r="P246" s="2">
        <v>6.67</v>
      </c>
      <c r="Q246" s="2" t="s">
        <v>435</v>
      </c>
      <c r="R246" s="2">
        <v>2010</v>
      </c>
      <c r="S246" s="2">
        <v>3</v>
      </c>
    </row>
    <row r="247" spans="1:19" x14ac:dyDescent="0.25">
      <c r="A247" s="2" t="s">
        <v>261</v>
      </c>
      <c r="B247" s="2" t="s">
        <v>415</v>
      </c>
      <c r="C247" s="3">
        <v>44905</v>
      </c>
      <c r="D247" s="2" t="s">
        <v>416</v>
      </c>
      <c r="E247" s="2" t="s">
        <v>421</v>
      </c>
      <c r="F247" s="2" t="s">
        <v>424</v>
      </c>
      <c r="G247" s="2" t="s">
        <v>429</v>
      </c>
      <c r="H247" s="2" t="s">
        <v>434</v>
      </c>
      <c r="I247" s="2">
        <v>42404</v>
      </c>
      <c r="J247" s="2">
        <v>12887</v>
      </c>
      <c r="K247" s="2">
        <v>10</v>
      </c>
      <c r="L247" s="2">
        <v>1</v>
      </c>
      <c r="M247" s="2">
        <v>10</v>
      </c>
      <c r="N247" s="2">
        <v>5</v>
      </c>
      <c r="O247" s="2">
        <v>6</v>
      </c>
      <c r="P247" s="2">
        <v>7</v>
      </c>
      <c r="Q247" s="2" t="s">
        <v>435</v>
      </c>
      <c r="R247" s="2">
        <v>2022</v>
      </c>
      <c r="S247" s="2">
        <v>4</v>
      </c>
    </row>
    <row r="248" spans="1:19" x14ac:dyDescent="0.25">
      <c r="A248" s="2" t="s">
        <v>262</v>
      </c>
      <c r="B248" s="2" t="s">
        <v>413</v>
      </c>
      <c r="C248" s="3">
        <v>38688</v>
      </c>
      <c r="D248" s="2" t="s">
        <v>416</v>
      </c>
      <c r="E248" s="2" t="s">
        <v>420</v>
      </c>
      <c r="F248" s="2" t="s">
        <v>425</v>
      </c>
      <c r="G248" s="2" t="s">
        <v>429</v>
      </c>
      <c r="H248" s="2" t="s">
        <v>434</v>
      </c>
      <c r="I248" s="2">
        <v>37996</v>
      </c>
      <c r="J248" s="2">
        <v>5417</v>
      </c>
      <c r="K248" s="2">
        <v>17</v>
      </c>
      <c r="L248" s="2">
        <v>13</v>
      </c>
      <c r="M248" s="2">
        <v>1</v>
      </c>
      <c r="N248" s="2">
        <v>3</v>
      </c>
      <c r="O248" s="2">
        <v>8</v>
      </c>
      <c r="P248" s="2">
        <v>4</v>
      </c>
      <c r="Q248" s="2" t="s">
        <v>435</v>
      </c>
      <c r="R248" s="2">
        <v>2005</v>
      </c>
      <c r="S248" s="2">
        <v>4</v>
      </c>
    </row>
    <row r="249" spans="1:19" x14ac:dyDescent="0.25">
      <c r="A249" s="2" t="s">
        <v>263</v>
      </c>
      <c r="B249" s="2" t="s">
        <v>413</v>
      </c>
      <c r="C249" s="3">
        <v>40851</v>
      </c>
      <c r="D249" s="2" t="s">
        <v>416</v>
      </c>
      <c r="E249" s="2" t="s">
        <v>420</v>
      </c>
      <c r="F249" s="2" t="s">
        <v>423</v>
      </c>
      <c r="G249" s="2" t="s">
        <v>428</v>
      </c>
      <c r="H249" s="2" t="s">
        <v>432</v>
      </c>
      <c r="I249" s="2">
        <v>63661</v>
      </c>
      <c r="J249" s="2">
        <v>14066</v>
      </c>
      <c r="K249" s="2">
        <v>43</v>
      </c>
      <c r="L249" s="2">
        <v>0</v>
      </c>
      <c r="M249" s="2">
        <v>1</v>
      </c>
      <c r="N249" s="2">
        <v>4</v>
      </c>
      <c r="O249" s="2">
        <v>2</v>
      </c>
      <c r="P249" s="2">
        <v>2.33</v>
      </c>
      <c r="Q249" s="2" t="s">
        <v>435</v>
      </c>
      <c r="R249" s="2">
        <v>2011</v>
      </c>
      <c r="S249" s="2">
        <v>4</v>
      </c>
    </row>
    <row r="250" spans="1:19" x14ac:dyDescent="0.25">
      <c r="A250" s="2" t="s">
        <v>264</v>
      </c>
      <c r="B250" s="2" t="s">
        <v>414</v>
      </c>
      <c r="C250" s="3">
        <v>39278</v>
      </c>
      <c r="D250" s="2" t="s">
        <v>416</v>
      </c>
      <c r="E250" s="2" t="s">
        <v>419</v>
      </c>
      <c r="F250" s="2" t="s">
        <v>423</v>
      </c>
      <c r="G250" s="2" t="s">
        <v>428</v>
      </c>
      <c r="H250" s="2" t="s">
        <v>431</v>
      </c>
      <c r="I250" s="2">
        <v>148912</v>
      </c>
      <c r="J250" s="2">
        <v>11772</v>
      </c>
      <c r="K250" s="2">
        <v>26</v>
      </c>
      <c r="L250" s="2">
        <v>4</v>
      </c>
      <c r="M250" s="2">
        <v>9</v>
      </c>
      <c r="N250" s="2">
        <v>3</v>
      </c>
      <c r="O250" s="2">
        <v>1</v>
      </c>
      <c r="P250" s="2">
        <v>4.33</v>
      </c>
      <c r="Q250" s="2" t="s">
        <v>435</v>
      </c>
      <c r="R250" s="2">
        <v>2007</v>
      </c>
      <c r="S250" s="2">
        <v>3</v>
      </c>
    </row>
    <row r="251" spans="1:19" x14ac:dyDescent="0.25">
      <c r="A251" s="2" t="s">
        <v>265</v>
      </c>
      <c r="B251" s="2" t="s">
        <v>413</v>
      </c>
      <c r="C251" s="3">
        <v>41145</v>
      </c>
      <c r="D251" s="2" t="s">
        <v>417</v>
      </c>
      <c r="E251" s="2" t="s">
        <v>420</v>
      </c>
      <c r="F251" s="2" t="s">
        <v>423</v>
      </c>
      <c r="G251" s="2" t="s">
        <v>428</v>
      </c>
      <c r="H251" s="2" t="s">
        <v>432</v>
      </c>
      <c r="I251" s="2">
        <v>77448</v>
      </c>
      <c r="J251" s="2">
        <v>7167</v>
      </c>
      <c r="K251" s="2">
        <v>26</v>
      </c>
      <c r="L251" s="2">
        <v>11</v>
      </c>
      <c r="M251" s="2">
        <v>3</v>
      </c>
      <c r="N251" s="2">
        <v>2</v>
      </c>
      <c r="O251" s="2">
        <v>9</v>
      </c>
      <c r="P251" s="2">
        <v>4.67</v>
      </c>
      <c r="Q251" s="2" t="s">
        <v>435</v>
      </c>
      <c r="R251" s="2">
        <v>2012</v>
      </c>
      <c r="S251" s="2">
        <v>3</v>
      </c>
    </row>
    <row r="252" spans="1:19" x14ac:dyDescent="0.25">
      <c r="A252" s="2" t="s">
        <v>266</v>
      </c>
      <c r="B252" s="2" t="s">
        <v>414</v>
      </c>
      <c r="C252" s="3">
        <v>42997</v>
      </c>
      <c r="D252" s="2" t="s">
        <v>417</v>
      </c>
      <c r="E252" s="2" t="s">
        <v>420</v>
      </c>
      <c r="F252" s="2" t="s">
        <v>424</v>
      </c>
      <c r="G252" s="2" t="s">
        <v>430</v>
      </c>
      <c r="H252" s="2" t="s">
        <v>432</v>
      </c>
      <c r="I252" s="2">
        <v>92476</v>
      </c>
      <c r="J252" s="2">
        <v>3419</v>
      </c>
      <c r="K252" s="2">
        <v>45</v>
      </c>
      <c r="L252" s="2">
        <v>4</v>
      </c>
      <c r="M252" s="2">
        <v>6</v>
      </c>
      <c r="N252" s="2">
        <v>6</v>
      </c>
      <c r="O252" s="2">
        <v>8</v>
      </c>
      <c r="P252" s="2">
        <v>6.67</v>
      </c>
      <c r="Q252" s="2" t="s">
        <v>435</v>
      </c>
      <c r="R252" s="2">
        <v>2017</v>
      </c>
      <c r="S252" s="2">
        <v>3</v>
      </c>
    </row>
    <row r="253" spans="1:19" x14ac:dyDescent="0.25">
      <c r="A253" s="2" t="s">
        <v>267</v>
      </c>
      <c r="B253" s="2" t="s">
        <v>413</v>
      </c>
      <c r="C253" s="3">
        <v>39656</v>
      </c>
      <c r="D253" s="2" t="s">
        <v>418</v>
      </c>
      <c r="E253" s="2" t="s">
        <v>421</v>
      </c>
      <c r="F253" s="2" t="s">
        <v>423</v>
      </c>
      <c r="G253" s="2" t="s">
        <v>427</v>
      </c>
      <c r="H253" s="2" t="s">
        <v>433</v>
      </c>
      <c r="I253" s="2">
        <v>88446</v>
      </c>
      <c r="J253" s="2">
        <v>14784</v>
      </c>
      <c r="K253" s="2">
        <v>18</v>
      </c>
      <c r="L253" s="2">
        <v>8</v>
      </c>
      <c r="M253" s="2">
        <v>9</v>
      </c>
      <c r="N253" s="2">
        <v>1</v>
      </c>
      <c r="O253" s="2">
        <v>4</v>
      </c>
      <c r="P253" s="2">
        <v>4.67</v>
      </c>
      <c r="Q253" s="2" t="s">
        <v>435</v>
      </c>
      <c r="R253" s="2">
        <v>2008</v>
      </c>
      <c r="S253" s="2">
        <v>3</v>
      </c>
    </row>
    <row r="254" spans="1:19" x14ac:dyDescent="0.25">
      <c r="A254" s="2" t="s">
        <v>268</v>
      </c>
      <c r="B254" s="2" t="s">
        <v>413</v>
      </c>
      <c r="C254" s="3">
        <v>45641</v>
      </c>
      <c r="D254" s="2" t="s">
        <v>417</v>
      </c>
      <c r="E254" s="2" t="s">
        <v>420</v>
      </c>
      <c r="F254" s="2" t="s">
        <v>423</v>
      </c>
      <c r="G254" s="2" t="s">
        <v>427</v>
      </c>
      <c r="H254" s="2" t="s">
        <v>433</v>
      </c>
      <c r="I254" s="2">
        <v>114083</v>
      </c>
      <c r="J254" s="2">
        <v>9115</v>
      </c>
      <c r="K254" s="2">
        <v>3</v>
      </c>
      <c r="L254" s="2">
        <v>14</v>
      </c>
      <c r="M254" s="2">
        <v>9</v>
      </c>
      <c r="N254" s="2">
        <v>9</v>
      </c>
      <c r="O254" s="2">
        <v>8</v>
      </c>
      <c r="P254" s="2">
        <v>8.67</v>
      </c>
      <c r="Q254" s="2" t="s">
        <v>436</v>
      </c>
      <c r="R254" s="2">
        <v>2024</v>
      </c>
      <c r="S254" s="2">
        <v>4</v>
      </c>
    </row>
    <row r="255" spans="1:19" x14ac:dyDescent="0.25">
      <c r="A255" s="2" t="s">
        <v>269</v>
      </c>
      <c r="B255" s="2" t="s">
        <v>415</v>
      </c>
      <c r="C255" s="3">
        <v>42421</v>
      </c>
      <c r="D255" s="2" t="s">
        <v>418</v>
      </c>
      <c r="E255" s="2" t="s">
        <v>420</v>
      </c>
      <c r="F255" s="2" t="s">
        <v>426</v>
      </c>
      <c r="G255" s="2" t="s">
        <v>427</v>
      </c>
      <c r="H255" s="2" t="s">
        <v>434</v>
      </c>
      <c r="I255" s="2">
        <v>75397</v>
      </c>
      <c r="J255" s="2">
        <v>10570</v>
      </c>
      <c r="K255" s="2">
        <v>18</v>
      </c>
      <c r="L255" s="2">
        <v>0</v>
      </c>
      <c r="M255" s="2">
        <v>3</v>
      </c>
      <c r="N255" s="2">
        <v>6</v>
      </c>
      <c r="O255" s="2">
        <v>5</v>
      </c>
      <c r="P255" s="2">
        <v>4.67</v>
      </c>
      <c r="Q255" s="2" t="s">
        <v>435</v>
      </c>
      <c r="R255" s="2">
        <v>2016</v>
      </c>
      <c r="S255" s="2">
        <v>1</v>
      </c>
    </row>
    <row r="256" spans="1:19" x14ac:dyDescent="0.25">
      <c r="A256" s="2" t="s">
        <v>270</v>
      </c>
      <c r="B256" s="2" t="s">
        <v>415</v>
      </c>
      <c r="C256" s="3">
        <v>44941</v>
      </c>
      <c r="D256" s="2" t="s">
        <v>416</v>
      </c>
      <c r="E256" s="2" t="s">
        <v>420</v>
      </c>
      <c r="F256" s="2" t="s">
        <v>426</v>
      </c>
      <c r="G256" s="2" t="s">
        <v>427</v>
      </c>
      <c r="H256" s="2" t="s">
        <v>432</v>
      </c>
      <c r="I256" s="2">
        <v>79434</v>
      </c>
      <c r="J256" s="2">
        <v>19480</v>
      </c>
      <c r="K256" s="2">
        <v>25</v>
      </c>
      <c r="L256" s="2">
        <v>1</v>
      </c>
      <c r="M256" s="2">
        <v>9</v>
      </c>
      <c r="N256" s="2">
        <v>8</v>
      </c>
      <c r="O256" s="2">
        <v>1</v>
      </c>
      <c r="P256" s="2">
        <v>6</v>
      </c>
      <c r="Q256" s="2" t="s">
        <v>435</v>
      </c>
      <c r="R256" s="2">
        <v>2023</v>
      </c>
      <c r="S256" s="2">
        <v>1</v>
      </c>
    </row>
    <row r="257" spans="1:19" x14ac:dyDescent="0.25">
      <c r="A257" s="2" t="s">
        <v>271</v>
      </c>
      <c r="B257" s="2" t="s">
        <v>415</v>
      </c>
      <c r="C257" s="3">
        <v>41803</v>
      </c>
      <c r="D257" s="2" t="s">
        <v>418</v>
      </c>
      <c r="E257" s="2" t="s">
        <v>420</v>
      </c>
      <c r="F257" s="2" t="s">
        <v>426</v>
      </c>
      <c r="G257" s="2" t="s">
        <v>428</v>
      </c>
      <c r="H257" s="2" t="s">
        <v>431</v>
      </c>
      <c r="I257" s="2">
        <v>32103</v>
      </c>
      <c r="J257" s="2">
        <v>1056</v>
      </c>
      <c r="K257" s="2">
        <v>22</v>
      </c>
      <c r="L257" s="2">
        <v>5</v>
      </c>
      <c r="M257" s="2">
        <v>7</v>
      </c>
      <c r="N257" s="2">
        <v>7</v>
      </c>
      <c r="O257" s="2">
        <v>6</v>
      </c>
      <c r="P257" s="2">
        <v>6.67</v>
      </c>
      <c r="Q257" s="2" t="s">
        <v>435</v>
      </c>
      <c r="R257" s="2">
        <v>2014</v>
      </c>
      <c r="S257" s="2">
        <v>2</v>
      </c>
    </row>
    <row r="258" spans="1:19" x14ac:dyDescent="0.25">
      <c r="A258" s="2" t="s">
        <v>272</v>
      </c>
      <c r="B258" s="2" t="s">
        <v>413</v>
      </c>
      <c r="C258" s="3">
        <v>41225</v>
      </c>
      <c r="D258" s="2" t="s">
        <v>417</v>
      </c>
      <c r="E258" s="2" t="s">
        <v>420</v>
      </c>
      <c r="F258" s="2" t="s">
        <v>426</v>
      </c>
      <c r="G258" s="2" t="s">
        <v>427</v>
      </c>
      <c r="H258" s="2" t="s">
        <v>433</v>
      </c>
      <c r="I258" s="2">
        <v>101494</v>
      </c>
      <c r="J258" s="2">
        <v>6559</v>
      </c>
      <c r="K258" s="2">
        <v>45</v>
      </c>
      <c r="L258" s="2">
        <v>3</v>
      </c>
      <c r="M258" s="2">
        <v>4</v>
      </c>
      <c r="N258" s="2">
        <v>8</v>
      </c>
      <c r="O258" s="2">
        <v>3</v>
      </c>
      <c r="P258" s="2">
        <v>5</v>
      </c>
      <c r="Q258" s="2" t="s">
        <v>435</v>
      </c>
      <c r="R258" s="2">
        <v>2012</v>
      </c>
      <c r="S258" s="2">
        <v>4</v>
      </c>
    </row>
    <row r="259" spans="1:19" x14ac:dyDescent="0.25">
      <c r="A259" s="2" t="s">
        <v>273</v>
      </c>
      <c r="B259" s="2" t="s">
        <v>415</v>
      </c>
      <c r="C259" s="3">
        <v>39874</v>
      </c>
      <c r="D259" s="2" t="s">
        <v>418</v>
      </c>
      <c r="E259" s="2" t="s">
        <v>421</v>
      </c>
      <c r="F259" s="2" t="s">
        <v>422</v>
      </c>
      <c r="G259" s="2" t="s">
        <v>428</v>
      </c>
      <c r="H259" s="2" t="s">
        <v>432</v>
      </c>
      <c r="I259" s="2">
        <v>139802</v>
      </c>
      <c r="J259" s="2">
        <v>1839</v>
      </c>
      <c r="K259" s="2">
        <v>35</v>
      </c>
      <c r="L259" s="2">
        <v>1</v>
      </c>
      <c r="M259" s="2">
        <v>7</v>
      </c>
      <c r="N259" s="2">
        <v>1</v>
      </c>
      <c r="O259" s="2">
        <v>8</v>
      </c>
      <c r="P259" s="2">
        <v>5.33</v>
      </c>
      <c r="Q259" s="2" t="s">
        <v>435</v>
      </c>
      <c r="R259" s="2">
        <v>2009</v>
      </c>
      <c r="S259" s="2">
        <v>1</v>
      </c>
    </row>
    <row r="260" spans="1:19" x14ac:dyDescent="0.25">
      <c r="A260" s="2" t="s">
        <v>274</v>
      </c>
      <c r="B260" s="2" t="s">
        <v>413</v>
      </c>
      <c r="C260" s="3">
        <v>43961</v>
      </c>
      <c r="D260" s="2" t="s">
        <v>417</v>
      </c>
      <c r="E260" s="2" t="s">
        <v>419</v>
      </c>
      <c r="F260" s="2" t="s">
        <v>423</v>
      </c>
      <c r="G260" s="2" t="s">
        <v>430</v>
      </c>
      <c r="H260" s="2" t="s">
        <v>431</v>
      </c>
      <c r="I260" s="2">
        <v>89096</v>
      </c>
      <c r="J260" s="2">
        <v>11928</v>
      </c>
      <c r="K260" s="2">
        <v>0</v>
      </c>
      <c r="L260" s="2">
        <v>5</v>
      </c>
      <c r="M260" s="2">
        <v>4</v>
      </c>
      <c r="N260" s="2">
        <v>5</v>
      </c>
      <c r="O260" s="2">
        <v>5</v>
      </c>
      <c r="P260" s="2">
        <v>4.67</v>
      </c>
      <c r="Q260" s="2" t="s">
        <v>435</v>
      </c>
      <c r="R260" s="2">
        <v>2020</v>
      </c>
      <c r="S260" s="2">
        <v>2</v>
      </c>
    </row>
    <row r="261" spans="1:19" x14ac:dyDescent="0.25">
      <c r="A261" s="2" t="s">
        <v>275</v>
      </c>
      <c r="B261" s="2" t="s">
        <v>414</v>
      </c>
      <c r="C261" s="3">
        <v>41819</v>
      </c>
      <c r="D261" s="2" t="s">
        <v>416</v>
      </c>
      <c r="E261" s="2" t="s">
        <v>421</v>
      </c>
      <c r="F261" s="2" t="s">
        <v>424</v>
      </c>
      <c r="G261" s="2" t="s">
        <v>428</v>
      </c>
      <c r="H261" s="2" t="s">
        <v>434</v>
      </c>
      <c r="I261" s="2">
        <v>81304</v>
      </c>
      <c r="J261" s="2">
        <v>7634</v>
      </c>
      <c r="K261" s="2">
        <v>7</v>
      </c>
      <c r="L261" s="2">
        <v>5</v>
      </c>
      <c r="M261" s="2">
        <v>10</v>
      </c>
      <c r="N261" s="2">
        <v>9</v>
      </c>
      <c r="O261" s="2">
        <v>1</v>
      </c>
      <c r="P261" s="2">
        <v>6.67</v>
      </c>
      <c r="Q261" s="2" t="s">
        <v>435</v>
      </c>
      <c r="R261" s="2">
        <v>2014</v>
      </c>
      <c r="S261" s="2">
        <v>2</v>
      </c>
    </row>
    <row r="262" spans="1:19" x14ac:dyDescent="0.25">
      <c r="A262" s="2" t="s">
        <v>276</v>
      </c>
      <c r="B262" s="2" t="s">
        <v>414</v>
      </c>
      <c r="C262" s="3">
        <v>38672</v>
      </c>
      <c r="D262" s="2" t="s">
        <v>417</v>
      </c>
      <c r="E262" s="2" t="s">
        <v>421</v>
      </c>
      <c r="F262" s="2" t="s">
        <v>424</v>
      </c>
      <c r="G262" s="2" t="s">
        <v>430</v>
      </c>
      <c r="H262" s="2" t="s">
        <v>434</v>
      </c>
      <c r="I262" s="2">
        <v>105899</v>
      </c>
      <c r="J262" s="2">
        <v>9282</v>
      </c>
      <c r="K262" s="2">
        <v>42</v>
      </c>
      <c r="L262" s="2">
        <v>2</v>
      </c>
      <c r="M262" s="2">
        <v>1</v>
      </c>
      <c r="N262" s="2">
        <v>3</v>
      </c>
      <c r="O262" s="2">
        <v>4</v>
      </c>
      <c r="P262" s="2">
        <v>2.67</v>
      </c>
      <c r="Q262" s="2" t="s">
        <v>435</v>
      </c>
      <c r="R262" s="2">
        <v>2005</v>
      </c>
      <c r="S262" s="2">
        <v>4</v>
      </c>
    </row>
    <row r="263" spans="1:19" x14ac:dyDescent="0.25">
      <c r="A263" s="2" t="s">
        <v>277</v>
      </c>
      <c r="B263" s="2" t="s">
        <v>415</v>
      </c>
      <c r="C263" s="3">
        <v>41134</v>
      </c>
      <c r="D263" s="2" t="s">
        <v>417</v>
      </c>
      <c r="E263" s="2" t="s">
        <v>419</v>
      </c>
      <c r="F263" s="2" t="s">
        <v>424</v>
      </c>
      <c r="G263" s="2" t="s">
        <v>429</v>
      </c>
      <c r="H263" s="2" t="s">
        <v>433</v>
      </c>
      <c r="I263" s="2">
        <v>93163</v>
      </c>
      <c r="J263" s="2">
        <v>14596</v>
      </c>
      <c r="K263" s="2">
        <v>31</v>
      </c>
      <c r="L263" s="2">
        <v>9</v>
      </c>
      <c r="M263" s="2">
        <v>6</v>
      </c>
      <c r="N263" s="2">
        <v>6</v>
      </c>
      <c r="O263" s="2">
        <v>7</v>
      </c>
      <c r="P263" s="2">
        <v>6.33</v>
      </c>
      <c r="Q263" s="2" t="s">
        <v>435</v>
      </c>
      <c r="R263" s="2">
        <v>2012</v>
      </c>
      <c r="S263" s="2">
        <v>3</v>
      </c>
    </row>
    <row r="264" spans="1:19" x14ac:dyDescent="0.25">
      <c r="A264" s="2" t="s">
        <v>278</v>
      </c>
      <c r="B264" s="2" t="s">
        <v>414</v>
      </c>
      <c r="C264" s="3">
        <v>45378</v>
      </c>
      <c r="D264" s="2" t="s">
        <v>417</v>
      </c>
      <c r="E264" s="2" t="s">
        <v>421</v>
      </c>
      <c r="F264" s="2" t="s">
        <v>426</v>
      </c>
      <c r="G264" s="2" t="s">
        <v>429</v>
      </c>
      <c r="H264" s="2" t="s">
        <v>433</v>
      </c>
      <c r="I264" s="2">
        <v>94253</v>
      </c>
      <c r="J264" s="2">
        <v>1513</v>
      </c>
      <c r="K264" s="2">
        <v>38</v>
      </c>
      <c r="L264" s="2">
        <v>4</v>
      </c>
      <c r="M264" s="2">
        <v>6</v>
      </c>
      <c r="N264" s="2">
        <v>10</v>
      </c>
      <c r="O264" s="2">
        <v>2</v>
      </c>
      <c r="P264" s="2">
        <v>6</v>
      </c>
      <c r="Q264" s="2" t="s">
        <v>435</v>
      </c>
      <c r="R264" s="2">
        <v>2024</v>
      </c>
      <c r="S264" s="2">
        <v>1</v>
      </c>
    </row>
    <row r="265" spans="1:19" x14ac:dyDescent="0.25">
      <c r="A265" s="2" t="s">
        <v>279</v>
      </c>
      <c r="B265" s="2" t="s">
        <v>413</v>
      </c>
      <c r="C265" s="3">
        <v>42826</v>
      </c>
      <c r="D265" s="2" t="s">
        <v>417</v>
      </c>
      <c r="E265" s="2" t="s">
        <v>420</v>
      </c>
      <c r="F265" s="2" t="s">
        <v>426</v>
      </c>
      <c r="G265" s="2" t="s">
        <v>429</v>
      </c>
      <c r="H265" s="2" t="s">
        <v>434</v>
      </c>
      <c r="I265" s="2">
        <v>87889</v>
      </c>
      <c r="J265" s="2">
        <v>12882</v>
      </c>
      <c r="K265" s="2">
        <v>24</v>
      </c>
      <c r="L265" s="2">
        <v>2</v>
      </c>
      <c r="M265" s="2">
        <v>8</v>
      </c>
      <c r="N265" s="2">
        <v>9</v>
      </c>
      <c r="O265" s="2">
        <v>2</v>
      </c>
      <c r="P265" s="2">
        <v>6.33</v>
      </c>
      <c r="Q265" s="2" t="s">
        <v>435</v>
      </c>
      <c r="R265" s="2">
        <v>2017</v>
      </c>
      <c r="S265" s="2">
        <v>2</v>
      </c>
    </row>
    <row r="266" spans="1:19" x14ac:dyDescent="0.25">
      <c r="A266" s="2" t="s">
        <v>280</v>
      </c>
      <c r="B266" s="2" t="s">
        <v>414</v>
      </c>
      <c r="C266" s="3">
        <v>39072</v>
      </c>
      <c r="D266" s="2" t="s">
        <v>416</v>
      </c>
      <c r="E266" s="2" t="s">
        <v>419</v>
      </c>
      <c r="F266" s="2" t="s">
        <v>424</v>
      </c>
      <c r="G266" s="2" t="s">
        <v>430</v>
      </c>
      <c r="H266" s="2" t="s">
        <v>433</v>
      </c>
      <c r="I266" s="2">
        <v>137576</v>
      </c>
      <c r="J266" s="2">
        <v>17763</v>
      </c>
      <c r="K266" s="2">
        <v>7</v>
      </c>
      <c r="L266" s="2">
        <v>13</v>
      </c>
      <c r="M266" s="2">
        <v>6</v>
      </c>
      <c r="N266" s="2">
        <v>1</v>
      </c>
      <c r="O266" s="2">
        <v>1</v>
      </c>
      <c r="P266" s="2">
        <v>2.67</v>
      </c>
      <c r="Q266" s="2" t="s">
        <v>435</v>
      </c>
      <c r="R266" s="2">
        <v>2006</v>
      </c>
      <c r="S266" s="2">
        <v>4</v>
      </c>
    </row>
    <row r="267" spans="1:19" x14ac:dyDescent="0.25">
      <c r="A267" s="2" t="s">
        <v>281</v>
      </c>
      <c r="B267" s="2" t="s">
        <v>415</v>
      </c>
      <c r="C267" s="3">
        <v>44413</v>
      </c>
      <c r="D267" s="2" t="s">
        <v>417</v>
      </c>
      <c r="E267" s="2" t="s">
        <v>419</v>
      </c>
      <c r="F267" s="2" t="s">
        <v>423</v>
      </c>
      <c r="G267" s="2" t="s">
        <v>429</v>
      </c>
      <c r="H267" s="2" t="s">
        <v>432</v>
      </c>
      <c r="I267" s="2">
        <v>132672</v>
      </c>
      <c r="J267" s="2">
        <v>16956</v>
      </c>
      <c r="K267" s="2">
        <v>30</v>
      </c>
      <c r="L267" s="2">
        <v>3</v>
      </c>
      <c r="M267" s="2">
        <v>10</v>
      </c>
      <c r="N267" s="2">
        <v>6</v>
      </c>
      <c r="O267" s="2">
        <v>6</v>
      </c>
      <c r="P267" s="2">
        <v>7.33</v>
      </c>
      <c r="Q267" s="2" t="s">
        <v>435</v>
      </c>
      <c r="R267" s="2">
        <v>2021</v>
      </c>
      <c r="S267" s="2">
        <v>3</v>
      </c>
    </row>
    <row r="268" spans="1:19" x14ac:dyDescent="0.25">
      <c r="A268" s="2" t="s">
        <v>282</v>
      </c>
      <c r="B268" s="2" t="s">
        <v>414</v>
      </c>
      <c r="C268" s="3">
        <v>39803</v>
      </c>
      <c r="D268" s="2" t="s">
        <v>418</v>
      </c>
      <c r="E268" s="2" t="s">
        <v>420</v>
      </c>
      <c r="F268" s="2" t="s">
        <v>424</v>
      </c>
      <c r="G268" s="2" t="s">
        <v>427</v>
      </c>
      <c r="H268" s="2" t="s">
        <v>432</v>
      </c>
      <c r="I268" s="2">
        <v>75680</v>
      </c>
      <c r="J268" s="2">
        <v>17519</v>
      </c>
      <c r="K268" s="2">
        <v>12</v>
      </c>
      <c r="L268" s="2">
        <v>5</v>
      </c>
      <c r="M268" s="2">
        <v>6</v>
      </c>
      <c r="N268" s="2">
        <v>4</v>
      </c>
      <c r="O268" s="2">
        <v>4</v>
      </c>
      <c r="P268" s="2">
        <v>4.67</v>
      </c>
      <c r="Q268" s="2" t="s">
        <v>435</v>
      </c>
      <c r="R268" s="2">
        <v>2008</v>
      </c>
      <c r="S268" s="2">
        <v>4</v>
      </c>
    </row>
    <row r="269" spans="1:19" x14ac:dyDescent="0.25">
      <c r="A269" s="2" t="s">
        <v>283</v>
      </c>
      <c r="B269" s="2" t="s">
        <v>415</v>
      </c>
      <c r="C269" s="3">
        <v>43647</v>
      </c>
      <c r="D269" s="2" t="s">
        <v>416</v>
      </c>
      <c r="E269" s="2" t="s">
        <v>421</v>
      </c>
      <c r="F269" s="2" t="s">
        <v>423</v>
      </c>
      <c r="G269" s="2" t="s">
        <v>428</v>
      </c>
      <c r="H269" s="2" t="s">
        <v>434</v>
      </c>
      <c r="I269" s="2">
        <v>129799</v>
      </c>
      <c r="J269" s="2">
        <v>6066</v>
      </c>
      <c r="K269" s="2">
        <v>15</v>
      </c>
      <c r="L269" s="2">
        <v>12</v>
      </c>
      <c r="M269" s="2">
        <v>7</v>
      </c>
      <c r="N269" s="2">
        <v>2</v>
      </c>
      <c r="O269" s="2">
        <v>2</v>
      </c>
      <c r="P269" s="2">
        <v>3.67</v>
      </c>
      <c r="Q269" s="2" t="s">
        <v>435</v>
      </c>
      <c r="R269" s="2">
        <v>2019</v>
      </c>
      <c r="S269" s="2">
        <v>3</v>
      </c>
    </row>
    <row r="270" spans="1:19" x14ac:dyDescent="0.25">
      <c r="A270" s="2" t="s">
        <v>284</v>
      </c>
      <c r="B270" s="2" t="s">
        <v>414</v>
      </c>
      <c r="C270" s="3">
        <v>43894</v>
      </c>
      <c r="D270" s="2" t="s">
        <v>418</v>
      </c>
      <c r="E270" s="2" t="s">
        <v>420</v>
      </c>
      <c r="F270" s="2" t="s">
        <v>422</v>
      </c>
      <c r="G270" s="2" t="s">
        <v>430</v>
      </c>
      <c r="H270" s="2" t="s">
        <v>432</v>
      </c>
      <c r="I270" s="2">
        <v>67365</v>
      </c>
      <c r="J270" s="2">
        <v>14119</v>
      </c>
      <c r="K270" s="2">
        <v>16</v>
      </c>
      <c r="L270" s="2">
        <v>11</v>
      </c>
      <c r="M270" s="2">
        <v>9</v>
      </c>
      <c r="N270" s="2">
        <v>1</v>
      </c>
      <c r="O270" s="2">
        <v>3</v>
      </c>
      <c r="P270" s="2">
        <v>4.33</v>
      </c>
      <c r="Q270" s="2" t="s">
        <v>435</v>
      </c>
      <c r="R270" s="2">
        <v>2020</v>
      </c>
      <c r="S270" s="2">
        <v>1</v>
      </c>
    </row>
    <row r="271" spans="1:19" x14ac:dyDescent="0.25">
      <c r="A271" s="2" t="s">
        <v>285</v>
      </c>
      <c r="B271" s="2" t="s">
        <v>414</v>
      </c>
      <c r="C271" s="3">
        <v>40174</v>
      </c>
      <c r="D271" s="2" t="s">
        <v>416</v>
      </c>
      <c r="E271" s="2" t="s">
        <v>420</v>
      </c>
      <c r="F271" s="2" t="s">
        <v>424</v>
      </c>
      <c r="G271" s="2" t="s">
        <v>430</v>
      </c>
      <c r="H271" s="2" t="s">
        <v>434</v>
      </c>
      <c r="I271" s="2">
        <v>32526</v>
      </c>
      <c r="J271" s="2">
        <v>10007</v>
      </c>
      <c r="K271" s="2">
        <v>17</v>
      </c>
      <c r="L271" s="2">
        <v>14</v>
      </c>
      <c r="M271" s="2">
        <v>2</v>
      </c>
      <c r="N271" s="2">
        <v>1</v>
      </c>
      <c r="O271" s="2">
        <v>2</v>
      </c>
      <c r="P271" s="2">
        <v>1.67</v>
      </c>
      <c r="Q271" s="2" t="s">
        <v>435</v>
      </c>
      <c r="R271" s="2">
        <v>2009</v>
      </c>
      <c r="S271" s="2">
        <v>4</v>
      </c>
    </row>
    <row r="272" spans="1:19" x14ac:dyDescent="0.25">
      <c r="A272" s="2" t="s">
        <v>286</v>
      </c>
      <c r="B272" s="2" t="s">
        <v>414</v>
      </c>
      <c r="C272" s="3">
        <v>44185</v>
      </c>
      <c r="D272" s="2" t="s">
        <v>416</v>
      </c>
      <c r="E272" s="2" t="s">
        <v>421</v>
      </c>
      <c r="F272" s="2" t="s">
        <v>422</v>
      </c>
      <c r="G272" s="2" t="s">
        <v>427</v>
      </c>
      <c r="H272" s="2" t="s">
        <v>434</v>
      </c>
      <c r="I272" s="2">
        <v>108261</v>
      </c>
      <c r="J272" s="2">
        <v>12178</v>
      </c>
      <c r="K272" s="2">
        <v>29</v>
      </c>
      <c r="L272" s="2">
        <v>12</v>
      </c>
      <c r="M272" s="2">
        <v>5</v>
      </c>
      <c r="N272" s="2">
        <v>5</v>
      </c>
      <c r="O272" s="2">
        <v>8</v>
      </c>
      <c r="P272" s="2">
        <v>6</v>
      </c>
      <c r="Q272" s="2" t="s">
        <v>435</v>
      </c>
      <c r="R272" s="2">
        <v>2020</v>
      </c>
      <c r="S272" s="2">
        <v>4</v>
      </c>
    </row>
    <row r="273" spans="1:19" x14ac:dyDescent="0.25">
      <c r="A273" s="2" t="s">
        <v>287</v>
      </c>
      <c r="B273" s="2" t="s">
        <v>413</v>
      </c>
      <c r="C273" s="3">
        <v>40333</v>
      </c>
      <c r="D273" s="2" t="s">
        <v>416</v>
      </c>
      <c r="E273" s="2" t="s">
        <v>419</v>
      </c>
      <c r="F273" s="2" t="s">
        <v>425</v>
      </c>
      <c r="G273" s="2" t="s">
        <v>429</v>
      </c>
      <c r="H273" s="2" t="s">
        <v>431</v>
      </c>
      <c r="I273" s="2">
        <v>70263</v>
      </c>
      <c r="J273" s="2">
        <v>16153</v>
      </c>
      <c r="K273" s="2">
        <v>12</v>
      </c>
      <c r="L273" s="2">
        <v>0</v>
      </c>
      <c r="M273" s="2">
        <v>10</v>
      </c>
      <c r="N273" s="2">
        <v>6</v>
      </c>
      <c r="O273" s="2">
        <v>7</v>
      </c>
      <c r="P273" s="2">
        <v>7.67</v>
      </c>
      <c r="Q273" s="2" t="s">
        <v>435</v>
      </c>
      <c r="R273" s="2">
        <v>2010</v>
      </c>
      <c r="S273" s="2">
        <v>2</v>
      </c>
    </row>
    <row r="274" spans="1:19" x14ac:dyDescent="0.25">
      <c r="A274" s="2" t="s">
        <v>288</v>
      </c>
      <c r="B274" s="2" t="s">
        <v>414</v>
      </c>
      <c r="C274" s="3">
        <v>44845</v>
      </c>
      <c r="D274" s="2" t="s">
        <v>416</v>
      </c>
      <c r="E274" s="2" t="s">
        <v>420</v>
      </c>
      <c r="F274" s="2" t="s">
        <v>423</v>
      </c>
      <c r="G274" s="2" t="s">
        <v>428</v>
      </c>
      <c r="H274" s="2" t="s">
        <v>432</v>
      </c>
      <c r="I274" s="2">
        <v>108563</v>
      </c>
      <c r="J274" s="2">
        <v>4211</v>
      </c>
      <c r="K274" s="2">
        <v>42</v>
      </c>
      <c r="L274" s="2">
        <v>15</v>
      </c>
      <c r="M274" s="2">
        <v>5</v>
      </c>
      <c r="N274" s="2">
        <v>5</v>
      </c>
      <c r="O274" s="2">
        <v>7</v>
      </c>
      <c r="P274" s="2">
        <v>5.67</v>
      </c>
      <c r="Q274" s="2" t="s">
        <v>435</v>
      </c>
      <c r="R274" s="2">
        <v>2022</v>
      </c>
      <c r="S274" s="2">
        <v>4</v>
      </c>
    </row>
    <row r="275" spans="1:19" x14ac:dyDescent="0.25">
      <c r="A275" s="2" t="s">
        <v>289</v>
      </c>
      <c r="B275" s="2" t="s">
        <v>413</v>
      </c>
      <c r="C275" s="3">
        <v>39372</v>
      </c>
      <c r="D275" s="2" t="s">
        <v>418</v>
      </c>
      <c r="E275" s="2" t="s">
        <v>419</v>
      </c>
      <c r="F275" s="2" t="s">
        <v>424</v>
      </c>
      <c r="G275" s="2" t="s">
        <v>429</v>
      </c>
      <c r="H275" s="2" t="s">
        <v>432</v>
      </c>
      <c r="I275" s="2">
        <v>116629</v>
      </c>
      <c r="J275" s="2">
        <v>9193</v>
      </c>
      <c r="K275" s="2">
        <v>22</v>
      </c>
      <c r="L275" s="2">
        <v>11</v>
      </c>
      <c r="M275" s="2">
        <v>7</v>
      </c>
      <c r="N275" s="2">
        <v>5</v>
      </c>
      <c r="O275" s="2">
        <v>1</v>
      </c>
      <c r="P275" s="2">
        <v>4.33</v>
      </c>
      <c r="Q275" s="2" t="s">
        <v>435</v>
      </c>
      <c r="R275" s="2">
        <v>2007</v>
      </c>
      <c r="S275" s="2">
        <v>4</v>
      </c>
    </row>
    <row r="276" spans="1:19" x14ac:dyDescent="0.25">
      <c r="A276" s="2" t="s">
        <v>290</v>
      </c>
      <c r="B276" s="2" t="s">
        <v>413</v>
      </c>
      <c r="C276" s="3">
        <v>42912</v>
      </c>
      <c r="D276" s="2" t="s">
        <v>417</v>
      </c>
      <c r="E276" s="2" t="s">
        <v>419</v>
      </c>
      <c r="F276" s="2" t="s">
        <v>422</v>
      </c>
      <c r="G276" s="2" t="s">
        <v>428</v>
      </c>
      <c r="H276" s="2" t="s">
        <v>431</v>
      </c>
      <c r="I276" s="2">
        <v>65957</v>
      </c>
      <c r="J276" s="2">
        <v>16008</v>
      </c>
      <c r="K276" s="2">
        <v>27</v>
      </c>
      <c r="L276" s="2">
        <v>12</v>
      </c>
      <c r="M276" s="2">
        <v>10</v>
      </c>
      <c r="N276" s="2">
        <v>7</v>
      </c>
      <c r="O276" s="2">
        <v>10</v>
      </c>
      <c r="P276" s="2">
        <v>9</v>
      </c>
      <c r="Q276" s="2" t="s">
        <v>436</v>
      </c>
      <c r="R276" s="2">
        <v>2017</v>
      </c>
      <c r="S276" s="2">
        <v>2</v>
      </c>
    </row>
    <row r="277" spans="1:19" x14ac:dyDescent="0.25">
      <c r="A277" s="2" t="s">
        <v>291</v>
      </c>
      <c r="B277" s="2" t="s">
        <v>414</v>
      </c>
      <c r="C277" s="3">
        <v>45348</v>
      </c>
      <c r="D277" s="2" t="s">
        <v>417</v>
      </c>
      <c r="E277" s="2" t="s">
        <v>420</v>
      </c>
      <c r="F277" s="2" t="s">
        <v>423</v>
      </c>
      <c r="G277" s="2" t="s">
        <v>429</v>
      </c>
      <c r="H277" s="2" t="s">
        <v>432</v>
      </c>
      <c r="I277" s="2">
        <v>89860</v>
      </c>
      <c r="J277" s="2">
        <v>16829</v>
      </c>
      <c r="K277" s="2">
        <v>12</v>
      </c>
      <c r="L277" s="2">
        <v>10</v>
      </c>
      <c r="M277" s="2">
        <v>7</v>
      </c>
      <c r="N277" s="2">
        <v>9</v>
      </c>
      <c r="O277" s="2">
        <v>10</v>
      </c>
      <c r="P277" s="2">
        <v>8.67</v>
      </c>
      <c r="Q277" s="2" t="s">
        <v>436</v>
      </c>
      <c r="R277" s="2">
        <v>2024</v>
      </c>
      <c r="S277" s="2">
        <v>1</v>
      </c>
    </row>
    <row r="278" spans="1:19" x14ac:dyDescent="0.25">
      <c r="A278" s="2" t="s">
        <v>292</v>
      </c>
      <c r="B278" s="2" t="s">
        <v>415</v>
      </c>
      <c r="C278" s="3">
        <v>40335</v>
      </c>
      <c r="D278" s="2" t="s">
        <v>417</v>
      </c>
      <c r="E278" s="2" t="s">
        <v>420</v>
      </c>
      <c r="F278" s="2" t="s">
        <v>423</v>
      </c>
      <c r="G278" s="2" t="s">
        <v>427</v>
      </c>
      <c r="H278" s="2" t="s">
        <v>434</v>
      </c>
      <c r="I278" s="2">
        <v>74274</v>
      </c>
      <c r="J278" s="2">
        <v>10997</v>
      </c>
      <c r="K278" s="2">
        <v>14</v>
      </c>
      <c r="L278" s="2">
        <v>1</v>
      </c>
      <c r="M278" s="2">
        <v>8</v>
      </c>
      <c r="N278" s="2">
        <v>9</v>
      </c>
      <c r="O278" s="2">
        <v>2</v>
      </c>
      <c r="P278" s="2">
        <v>6.33</v>
      </c>
      <c r="Q278" s="2" t="s">
        <v>435</v>
      </c>
      <c r="R278" s="2">
        <v>2010</v>
      </c>
      <c r="S278" s="2">
        <v>2</v>
      </c>
    </row>
    <row r="279" spans="1:19" x14ac:dyDescent="0.25">
      <c r="A279" s="2" t="s">
        <v>293</v>
      </c>
      <c r="B279" s="2" t="s">
        <v>414</v>
      </c>
      <c r="C279" s="3">
        <v>41401</v>
      </c>
      <c r="D279" s="2" t="s">
        <v>417</v>
      </c>
      <c r="E279" s="2" t="s">
        <v>420</v>
      </c>
      <c r="F279" s="2" t="s">
        <v>423</v>
      </c>
      <c r="G279" s="2" t="s">
        <v>429</v>
      </c>
      <c r="H279" s="2" t="s">
        <v>432</v>
      </c>
      <c r="I279" s="2">
        <v>148351</v>
      </c>
      <c r="J279" s="2">
        <v>1851</v>
      </c>
      <c r="K279" s="2">
        <v>49</v>
      </c>
      <c r="L279" s="2">
        <v>3</v>
      </c>
      <c r="M279" s="2">
        <v>4</v>
      </c>
      <c r="N279" s="2">
        <v>10</v>
      </c>
      <c r="O279" s="2">
        <v>4</v>
      </c>
      <c r="P279" s="2">
        <v>6</v>
      </c>
      <c r="Q279" s="2" t="s">
        <v>435</v>
      </c>
      <c r="R279" s="2">
        <v>2013</v>
      </c>
      <c r="S279" s="2">
        <v>2</v>
      </c>
    </row>
    <row r="280" spans="1:19" x14ac:dyDescent="0.25">
      <c r="A280" s="2" t="s">
        <v>294</v>
      </c>
      <c r="B280" s="2" t="s">
        <v>414</v>
      </c>
      <c r="C280" s="3">
        <v>45610</v>
      </c>
      <c r="D280" s="2" t="s">
        <v>416</v>
      </c>
      <c r="E280" s="2" t="s">
        <v>420</v>
      </c>
      <c r="F280" s="2" t="s">
        <v>423</v>
      </c>
      <c r="G280" s="2" t="s">
        <v>427</v>
      </c>
      <c r="H280" s="2" t="s">
        <v>434</v>
      </c>
      <c r="I280" s="2">
        <v>125492</v>
      </c>
      <c r="J280" s="2">
        <v>16610</v>
      </c>
      <c r="K280" s="2">
        <v>6</v>
      </c>
      <c r="L280" s="2">
        <v>10</v>
      </c>
      <c r="M280" s="2">
        <v>1</v>
      </c>
      <c r="N280" s="2">
        <v>10</v>
      </c>
      <c r="O280" s="2">
        <v>6</v>
      </c>
      <c r="P280" s="2">
        <v>5.67</v>
      </c>
      <c r="Q280" s="2" t="s">
        <v>435</v>
      </c>
      <c r="R280" s="2">
        <v>2024</v>
      </c>
      <c r="S280" s="2">
        <v>4</v>
      </c>
    </row>
    <row r="281" spans="1:19" x14ac:dyDescent="0.25">
      <c r="A281" s="2" t="s">
        <v>295</v>
      </c>
      <c r="B281" s="2" t="s">
        <v>415</v>
      </c>
      <c r="C281" s="3">
        <v>44926</v>
      </c>
      <c r="D281" s="2" t="s">
        <v>417</v>
      </c>
      <c r="E281" s="2" t="s">
        <v>421</v>
      </c>
      <c r="F281" s="2" t="s">
        <v>426</v>
      </c>
      <c r="G281" s="2" t="s">
        <v>430</v>
      </c>
      <c r="H281" s="2" t="s">
        <v>433</v>
      </c>
      <c r="I281" s="2">
        <v>100020</v>
      </c>
      <c r="J281" s="2">
        <v>1722</v>
      </c>
      <c r="K281" s="2">
        <v>19</v>
      </c>
      <c r="L281" s="2">
        <v>9</v>
      </c>
      <c r="M281" s="2">
        <v>5</v>
      </c>
      <c r="N281" s="2">
        <v>2</v>
      </c>
      <c r="O281" s="2">
        <v>3</v>
      </c>
      <c r="P281" s="2">
        <v>3.33</v>
      </c>
      <c r="Q281" s="2" t="s">
        <v>435</v>
      </c>
      <c r="R281" s="2">
        <v>2022</v>
      </c>
      <c r="S281" s="2">
        <v>4</v>
      </c>
    </row>
    <row r="282" spans="1:19" x14ac:dyDescent="0.25">
      <c r="A282" s="2" t="s">
        <v>296</v>
      </c>
      <c r="B282" s="2" t="s">
        <v>414</v>
      </c>
      <c r="C282" s="3">
        <v>41134</v>
      </c>
      <c r="D282" s="2" t="s">
        <v>416</v>
      </c>
      <c r="E282" s="2" t="s">
        <v>420</v>
      </c>
      <c r="F282" s="2" t="s">
        <v>425</v>
      </c>
      <c r="G282" s="2" t="s">
        <v>427</v>
      </c>
      <c r="H282" s="2" t="s">
        <v>434</v>
      </c>
      <c r="I282" s="2">
        <v>118923</v>
      </c>
      <c r="J282" s="2">
        <v>16882</v>
      </c>
      <c r="K282" s="2">
        <v>9</v>
      </c>
      <c r="L282" s="2">
        <v>8</v>
      </c>
      <c r="M282" s="2">
        <v>3</v>
      </c>
      <c r="N282" s="2">
        <v>10</v>
      </c>
      <c r="O282" s="2">
        <v>9</v>
      </c>
      <c r="P282" s="2">
        <v>7.33</v>
      </c>
      <c r="Q282" s="2" t="s">
        <v>435</v>
      </c>
      <c r="R282" s="2">
        <v>2012</v>
      </c>
      <c r="S282" s="2">
        <v>3</v>
      </c>
    </row>
    <row r="283" spans="1:19" x14ac:dyDescent="0.25">
      <c r="A283" s="2" t="s">
        <v>297</v>
      </c>
      <c r="B283" s="2" t="s">
        <v>415</v>
      </c>
      <c r="C283" s="3">
        <v>45380</v>
      </c>
      <c r="D283" s="2" t="s">
        <v>417</v>
      </c>
      <c r="E283" s="2" t="s">
        <v>421</v>
      </c>
      <c r="F283" s="2" t="s">
        <v>424</v>
      </c>
      <c r="G283" s="2" t="s">
        <v>427</v>
      </c>
      <c r="H283" s="2" t="s">
        <v>433</v>
      </c>
      <c r="I283" s="2">
        <v>112711</v>
      </c>
      <c r="J283" s="2">
        <v>11128</v>
      </c>
      <c r="K283" s="2">
        <v>2</v>
      </c>
      <c r="L283" s="2">
        <v>11</v>
      </c>
      <c r="M283" s="2">
        <v>10</v>
      </c>
      <c r="N283" s="2">
        <v>7</v>
      </c>
      <c r="O283" s="2">
        <v>10</v>
      </c>
      <c r="P283" s="2">
        <v>9</v>
      </c>
      <c r="Q283" s="2" t="s">
        <v>436</v>
      </c>
      <c r="R283" s="2">
        <v>2024</v>
      </c>
      <c r="S283" s="2">
        <v>1</v>
      </c>
    </row>
    <row r="284" spans="1:19" x14ac:dyDescent="0.25">
      <c r="A284" s="2" t="s">
        <v>298</v>
      </c>
      <c r="B284" s="2" t="s">
        <v>413</v>
      </c>
      <c r="C284" s="3">
        <v>41546</v>
      </c>
      <c r="D284" s="2" t="s">
        <v>416</v>
      </c>
      <c r="E284" s="2" t="s">
        <v>421</v>
      </c>
      <c r="F284" s="2" t="s">
        <v>425</v>
      </c>
      <c r="G284" s="2" t="s">
        <v>430</v>
      </c>
      <c r="H284" s="2" t="s">
        <v>434</v>
      </c>
      <c r="I284" s="2">
        <v>146877</v>
      </c>
      <c r="J284" s="2">
        <v>3272</v>
      </c>
      <c r="K284" s="2">
        <v>28</v>
      </c>
      <c r="L284" s="2">
        <v>6</v>
      </c>
      <c r="M284" s="2">
        <v>4</v>
      </c>
      <c r="N284" s="2">
        <v>10</v>
      </c>
      <c r="O284" s="2">
        <v>1</v>
      </c>
      <c r="P284" s="2">
        <v>5</v>
      </c>
      <c r="Q284" s="2" t="s">
        <v>435</v>
      </c>
      <c r="R284" s="2">
        <v>2013</v>
      </c>
      <c r="S284" s="2">
        <v>3</v>
      </c>
    </row>
    <row r="285" spans="1:19" x14ac:dyDescent="0.25">
      <c r="A285" s="2" t="s">
        <v>299</v>
      </c>
      <c r="B285" s="2" t="s">
        <v>415</v>
      </c>
      <c r="C285" s="3">
        <v>43732</v>
      </c>
      <c r="D285" s="2" t="s">
        <v>416</v>
      </c>
      <c r="E285" s="2" t="s">
        <v>419</v>
      </c>
      <c r="F285" s="2" t="s">
        <v>426</v>
      </c>
      <c r="G285" s="2" t="s">
        <v>427</v>
      </c>
      <c r="H285" s="2" t="s">
        <v>433</v>
      </c>
      <c r="I285" s="2">
        <v>79865</v>
      </c>
      <c r="J285" s="2">
        <v>7454</v>
      </c>
      <c r="K285" s="2">
        <v>32</v>
      </c>
      <c r="L285" s="2">
        <v>4</v>
      </c>
      <c r="M285" s="2">
        <v>1</v>
      </c>
      <c r="N285" s="2">
        <v>6</v>
      </c>
      <c r="O285" s="2">
        <v>9</v>
      </c>
      <c r="P285" s="2">
        <v>5.33</v>
      </c>
      <c r="Q285" s="2" t="s">
        <v>435</v>
      </c>
      <c r="R285" s="2">
        <v>2019</v>
      </c>
      <c r="S285" s="2">
        <v>3</v>
      </c>
    </row>
    <row r="286" spans="1:19" x14ac:dyDescent="0.25">
      <c r="A286" s="2" t="s">
        <v>300</v>
      </c>
      <c r="B286" s="2" t="s">
        <v>414</v>
      </c>
      <c r="C286" s="3">
        <v>41985</v>
      </c>
      <c r="D286" s="2" t="s">
        <v>418</v>
      </c>
      <c r="E286" s="2" t="s">
        <v>420</v>
      </c>
      <c r="F286" s="2" t="s">
        <v>424</v>
      </c>
      <c r="G286" s="2" t="s">
        <v>430</v>
      </c>
      <c r="H286" s="2" t="s">
        <v>431</v>
      </c>
      <c r="I286" s="2">
        <v>69775</v>
      </c>
      <c r="J286" s="2">
        <v>6129</v>
      </c>
      <c r="K286" s="2">
        <v>13</v>
      </c>
      <c r="L286" s="2">
        <v>8</v>
      </c>
      <c r="M286" s="2">
        <v>7</v>
      </c>
      <c r="N286" s="2">
        <v>4</v>
      </c>
      <c r="O286" s="2">
        <v>3</v>
      </c>
      <c r="P286" s="2">
        <v>4.67</v>
      </c>
      <c r="Q286" s="2" t="s">
        <v>435</v>
      </c>
      <c r="R286" s="2">
        <v>2014</v>
      </c>
      <c r="S286" s="2">
        <v>4</v>
      </c>
    </row>
    <row r="287" spans="1:19" x14ac:dyDescent="0.25">
      <c r="A287" s="2" t="s">
        <v>301</v>
      </c>
      <c r="B287" s="2" t="s">
        <v>413</v>
      </c>
      <c r="C287" s="3">
        <v>40656</v>
      </c>
      <c r="D287" s="2" t="s">
        <v>416</v>
      </c>
      <c r="E287" s="2" t="s">
        <v>420</v>
      </c>
      <c r="F287" s="2" t="s">
        <v>424</v>
      </c>
      <c r="G287" s="2" t="s">
        <v>428</v>
      </c>
      <c r="H287" s="2" t="s">
        <v>433</v>
      </c>
      <c r="I287" s="2">
        <v>46073</v>
      </c>
      <c r="J287" s="2">
        <v>10118</v>
      </c>
      <c r="K287" s="2">
        <v>3</v>
      </c>
      <c r="L287" s="2">
        <v>12</v>
      </c>
      <c r="M287" s="2">
        <v>9</v>
      </c>
      <c r="N287" s="2">
        <v>4</v>
      </c>
      <c r="O287" s="2">
        <v>1</v>
      </c>
      <c r="P287" s="2">
        <v>4.67</v>
      </c>
      <c r="Q287" s="2" t="s">
        <v>435</v>
      </c>
      <c r="R287" s="2">
        <v>2011</v>
      </c>
      <c r="S287" s="2">
        <v>2</v>
      </c>
    </row>
    <row r="288" spans="1:19" x14ac:dyDescent="0.25">
      <c r="A288" s="2" t="s">
        <v>302</v>
      </c>
      <c r="B288" s="2" t="s">
        <v>414</v>
      </c>
      <c r="C288" s="3">
        <v>41753</v>
      </c>
      <c r="D288" s="2" t="s">
        <v>418</v>
      </c>
      <c r="E288" s="2" t="s">
        <v>420</v>
      </c>
      <c r="F288" s="2" t="s">
        <v>422</v>
      </c>
      <c r="G288" s="2" t="s">
        <v>430</v>
      </c>
      <c r="H288" s="2" t="s">
        <v>433</v>
      </c>
      <c r="I288" s="2">
        <v>67083</v>
      </c>
      <c r="J288" s="2">
        <v>13916</v>
      </c>
      <c r="K288" s="2">
        <v>7</v>
      </c>
      <c r="L288" s="2">
        <v>12</v>
      </c>
      <c r="M288" s="2">
        <v>3</v>
      </c>
      <c r="N288" s="2">
        <v>5</v>
      </c>
      <c r="O288" s="2">
        <v>4</v>
      </c>
      <c r="P288" s="2">
        <v>4</v>
      </c>
      <c r="Q288" s="2" t="s">
        <v>435</v>
      </c>
      <c r="R288" s="2">
        <v>2014</v>
      </c>
      <c r="S288" s="2">
        <v>2</v>
      </c>
    </row>
    <row r="289" spans="1:19" x14ac:dyDescent="0.25">
      <c r="A289" s="2" t="s">
        <v>303</v>
      </c>
      <c r="B289" s="2" t="s">
        <v>415</v>
      </c>
      <c r="C289" s="3">
        <v>39599</v>
      </c>
      <c r="D289" s="2" t="s">
        <v>416</v>
      </c>
      <c r="E289" s="2" t="s">
        <v>419</v>
      </c>
      <c r="F289" s="2" t="s">
        <v>423</v>
      </c>
      <c r="G289" s="2" t="s">
        <v>430</v>
      </c>
      <c r="H289" s="2" t="s">
        <v>433</v>
      </c>
      <c r="I289" s="2">
        <v>125187</v>
      </c>
      <c r="J289" s="2">
        <v>11096</v>
      </c>
      <c r="K289" s="2">
        <v>22</v>
      </c>
      <c r="L289" s="2">
        <v>14</v>
      </c>
      <c r="M289" s="2">
        <v>3</v>
      </c>
      <c r="N289" s="2">
        <v>1</v>
      </c>
      <c r="O289" s="2">
        <v>2</v>
      </c>
      <c r="P289" s="2">
        <v>2</v>
      </c>
      <c r="Q289" s="2" t="s">
        <v>435</v>
      </c>
      <c r="R289" s="2">
        <v>2008</v>
      </c>
      <c r="S289" s="2">
        <v>2</v>
      </c>
    </row>
    <row r="290" spans="1:19" x14ac:dyDescent="0.25">
      <c r="A290" s="2" t="s">
        <v>304</v>
      </c>
      <c r="B290" s="2" t="s">
        <v>415</v>
      </c>
      <c r="C290" s="3">
        <v>43168</v>
      </c>
      <c r="D290" s="2" t="s">
        <v>418</v>
      </c>
      <c r="E290" s="2" t="s">
        <v>420</v>
      </c>
      <c r="F290" s="2" t="s">
        <v>422</v>
      </c>
      <c r="G290" s="2" t="s">
        <v>429</v>
      </c>
      <c r="H290" s="2" t="s">
        <v>432</v>
      </c>
      <c r="I290" s="2">
        <v>129544</v>
      </c>
      <c r="J290" s="2">
        <v>11163</v>
      </c>
      <c r="K290" s="2">
        <v>29</v>
      </c>
      <c r="L290" s="2">
        <v>9</v>
      </c>
      <c r="M290" s="2">
        <v>3</v>
      </c>
      <c r="N290" s="2">
        <v>1</v>
      </c>
      <c r="O290" s="2">
        <v>2</v>
      </c>
      <c r="P290" s="2">
        <v>2</v>
      </c>
      <c r="Q290" s="2" t="s">
        <v>435</v>
      </c>
      <c r="R290" s="2">
        <v>2018</v>
      </c>
      <c r="S290" s="2">
        <v>1</v>
      </c>
    </row>
    <row r="291" spans="1:19" x14ac:dyDescent="0.25">
      <c r="A291" s="2" t="s">
        <v>305</v>
      </c>
      <c r="B291" s="2" t="s">
        <v>413</v>
      </c>
      <c r="C291" s="3">
        <v>39166</v>
      </c>
      <c r="D291" s="2" t="s">
        <v>418</v>
      </c>
      <c r="E291" s="2" t="s">
        <v>420</v>
      </c>
      <c r="F291" s="2" t="s">
        <v>426</v>
      </c>
      <c r="G291" s="2" t="s">
        <v>427</v>
      </c>
      <c r="H291" s="2" t="s">
        <v>433</v>
      </c>
      <c r="I291" s="2">
        <v>68530</v>
      </c>
      <c r="J291" s="2">
        <v>18381</v>
      </c>
      <c r="K291" s="2">
        <v>47</v>
      </c>
      <c r="L291" s="2">
        <v>1</v>
      </c>
      <c r="M291" s="2">
        <v>4</v>
      </c>
      <c r="N291" s="2">
        <v>10</v>
      </c>
      <c r="O291" s="2">
        <v>2</v>
      </c>
      <c r="P291" s="2">
        <v>5.33</v>
      </c>
      <c r="Q291" s="2" t="s">
        <v>435</v>
      </c>
      <c r="R291" s="2">
        <v>2007</v>
      </c>
      <c r="S291" s="2">
        <v>1</v>
      </c>
    </row>
    <row r="292" spans="1:19" x14ac:dyDescent="0.25">
      <c r="A292" s="2" t="s">
        <v>306</v>
      </c>
      <c r="B292" s="2" t="s">
        <v>414</v>
      </c>
      <c r="C292" s="3">
        <v>42407</v>
      </c>
      <c r="D292" s="2" t="s">
        <v>416</v>
      </c>
      <c r="E292" s="2" t="s">
        <v>421</v>
      </c>
      <c r="F292" s="2" t="s">
        <v>426</v>
      </c>
      <c r="G292" s="2" t="s">
        <v>429</v>
      </c>
      <c r="H292" s="2" t="s">
        <v>434</v>
      </c>
      <c r="I292" s="2">
        <v>72822</v>
      </c>
      <c r="J292" s="2">
        <v>19668</v>
      </c>
      <c r="K292" s="2">
        <v>50</v>
      </c>
      <c r="L292" s="2">
        <v>12</v>
      </c>
      <c r="M292" s="2">
        <v>9</v>
      </c>
      <c r="N292" s="2">
        <v>9</v>
      </c>
      <c r="O292" s="2">
        <v>4</v>
      </c>
      <c r="P292" s="2">
        <v>7.33</v>
      </c>
      <c r="Q292" s="2" t="s">
        <v>435</v>
      </c>
      <c r="R292" s="2">
        <v>2016</v>
      </c>
      <c r="S292" s="2">
        <v>1</v>
      </c>
    </row>
    <row r="293" spans="1:19" x14ac:dyDescent="0.25">
      <c r="A293" s="2" t="s">
        <v>307</v>
      </c>
      <c r="B293" s="2" t="s">
        <v>415</v>
      </c>
      <c r="C293" s="3">
        <v>44791</v>
      </c>
      <c r="D293" s="2" t="s">
        <v>418</v>
      </c>
      <c r="E293" s="2" t="s">
        <v>420</v>
      </c>
      <c r="F293" s="2" t="s">
        <v>423</v>
      </c>
      <c r="G293" s="2" t="s">
        <v>428</v>
      </c>
      <c r="H293" s="2" t="s">
        <v>433</v>
      </c>
      <c r="I293" s="2">
        <v>114774</v>
      </c>
      <c r="J293" s="2">
        <v>10815</v>
      </c>
      <c r="K293" s="2">
        <v>42</v>
      </c>
      <c r="L293" s="2">
        <v>3</v>
      </c>
      <c r="M293" s="2">
        <v>4</v>
      </c>
      <c r="N293" s="2">
        <v>8</v>
      </c>
      <c r="O293" s="2">
        <v>6</v>
      </c>
      <c r="P293" s="2">
        <v>6</v>
      </c>
      <c r="Q293" s="2" t="s">
        <v>435</v>
      </c>
      <c r="R293" s="2">
        <v>2022</v>
      </c>
      <c r="S293" s="2">
        <v>3</v>
      </c>
    </row>
    <row r="294" spans="1:19" x14ac:dyDescent="0.25">
      <c r="A294" s="2" t="s">
        <v>308</v>
      </c>
      <c r="B294" s="2" t="s">
        <v>414</v>
      </c>
      <c r="C294" s="3">
        <v>39691</v>
      </c>
      <c r="D294" s="2" t="s">
        <v>416</v>
      </c>
      <c r="E294" s="2" t="s">
        <v>421</v>
      </c>
      <c r="F294" s="2" t="s">
        <v>423</v>
      </c>
      <c r="G294" s="2" t="s">
        <v>428</v>
      </c>
      <c r="H294" s="2" t="s">
        <v>434</v>
      </c>
      <c r="I294" s="2">
        <v>44536</v>
      </c>
      <c r="J294" s="2">
        <v>5654</v>
      </c>
      <c r="K294" s="2">
        <v>49</v>
      </c>
      <c r="L294" s="2">
        <v>3</v>
      </c>
      <c r="M294" s="2">
        <v>3</v>
      </c>
      <c r="N294" s="2">
        <v>1</v>
      </c>
      <c r="O294" s="2">
        <v>10</v>
      </c>
      <c r="P294" s="2">
        <v>4.67</v>
      </c>
      <c r="Q294" s="2" t="s">
        <v>435</v>
      </c>
      <c r="R294" s="2">
        <v>2008</v>
      </c>
      <c r="S294" s="2">
        <v>3</v>
      </c>
    </row>
    <row r="295" spans="1:19" x14ac:dyDescent="0.25">
      <c r="A295" s="2" t="s">
        <v>309</v>
      </c>
      <c r="B295" s="2" t="s">
        <v>415</v>
      </c>
      <c r="C295" s="3">
        <v>45093</v>
      </c>
      <c r="D295" s="2" t="s">
        <v>416</v>
      </c>
      <c r="E295" s="2" t="s">
        <v>420</v>
      </c>
      <c r="F295" s="2" t="s">
        <v>426</v>
      </c>
      <c r="G295" s="2" t="s">
        <v>429</v>
      </c>
      <c r="H295" s="2" t="s">
        <v>434</v>
      </c>
      <c r="I295" s="2">
        <v>125512</v>
      </c>
      <c r="J295" s="2">
        <v>4345</v>
      </c>
      <c r="K295" s="2">
        <v>9</v>
      </c>
      <c r="L295" s="2">
        <v>8</v>
      </c>
      <c r="M295" s="2">
        <v>3</v>
      </c>
      <c r="N295" s="2">
        <v>1</v>
      </c>
      <c r="O295" s="2">
        <v>5</v>
      </c>
      <c r="P295" s="2">
        <v>3</v>
      </c>
      <c r="Q295" s="2" t="s">
        <v>435</v>
      </c>
      <c r="R295" s="2">
        <v>2023</v>
      </c>
      <c r="S295" s="2">
        <v>2</v>
      </c>
    </row>
    <row r="296" spans="1:19" x14ac:dyDescent="0.25">
      <c r="A296" s="2" t="s">
        <v>310</v>
      </c>
      <c r="B296" s="2" t="s">
        <v>413</v>
      </c>
      <c r="C296" s="3">
        <v>40873</v>
      </c>
      <c r="D296" s="2" t="s">
        <v>417</v>
      </c>
      <c r="E296" s="2" t="s">
        <v>421</v>
      </c>
      <c r="F296" s="2" t="s">
        <v>425</v>
      </c>
      <c r="G296" s="2" t="s">
        <v>429</v>
      </c>
      <c r="H296" s="2" t="s">
        <v>431</v>
      </c>
      <c r="I296" s="2">
        <v>113305</v>
      </c>
      <c r="J296" s="2">
        <v>1863</v>
      </c>
      <c r="K296" s="2">
        <v>37</v>
      </c>
      <c r="L296" s="2">
        <v>6</v>
      </c>
      <c r="M296" s="2">
        <v>8</v>
      </c>
      <c r="N296" s="2">
        <v>8</v>
      </c>
      <c r="O296" s="2">
        <v>2</v>
      </c>
      <c r="P296" s="2">
        <v>6</v>
      </c>
      <c r="Q296" s="2" t="s">
        <v>435</v>
      </c>
      <c r="R296" s="2">
        <v>2011</v>
      </c>
      <c r="S296" s="2">
        <v>4</v>
      </c>
    </row>
    <row r="297" spans="1:19" x14ac:dyDescent="0.25">
      <c r="A297" s="2" t="s">
        <v>311</v>
      </c>
      <c r="B297" s="2" t="s">
        <v>415</v>
      </c>
      <c r="C297" s="3">
        <v>38453</v>
      </c>
      <c r="D297" s="2" t="s">
        <v>416</v>
      </c>
      <c r="E297" s="2" t="s">
        <v>419</v>
      </c>
      <c r="F297" s="2" t="s">
        <v>426</v>
      </c>
      <c r="G297" s="2" t="s">
        <v>429</v>
      </c>
      <c r="H297" s="2" t="s">
        <v>433</v>
      </c>
      <c r="I297" s="2">
        <v>149979</v>
      </c>
      <c r="J297" s="2">
        <v>5942</v>
      </c>
      <c r="K297" s="2">
        <v>19</v>
      </c>
      <c r="L297" s="2">
        <v>6</v>
      </c>
      <c r="M297" s="2">
        <v>3</v>
      </c>
      <c r="N297" s="2">
        <v>6</v>
      </c>
      <c r="O297" s="2">
        <v>6</v>
      </c>
      <c r="P297" s="2">
        <v>5</v>
      </c>
      <c r="Q297" s="2" t="s">
        <v>435</v>
      </c>
      <c r="R297" s="2">
        <v>2005</v>
      </c>
      <c r="S297" s="2">
        <v>2</v>
      </c>
    </row>
    <row r="298" spans="1:19" x14ac:dyDescent="0.25">
      <c r="A298" s="2" t="s">
        <v>312</v>
      </c>
      <c r="B298" s="2" t="s">
        <v>415</v>
      </c>
      <c r="C298" s="3">
        <v>39982</v>
      </c>
      <c r="D298" s="2" t="s">
        <v>418</v>
      </c>
      <c r="E298" s="2" t="s">
        <v>421</v>
      </c>
      <c r="F298" s="2" t="s">
        <v>424</v>
      </c>
      <c r="G298" s="2" t="s">
        <v>429</v>
      </c>
      <c r="H298" s="2" t="s">
        <v>432</v>
      </c>
      <c r="I298" s="2">
        <v>140105</v>
      </c>
      <c r="J298" s="2">
        <v>8191</v>
      </c>
      <c r="K298" s="2">
        <v>42</v>
      </c>
      <c r="L298" s="2">
        <v>8</v>
      </c>
      <c r="M298" s="2">
        <v>2</v>
      </c>
      <c r="N298" s="2">
        <v>10</v>
      </c>
      <c r="O298" s="2">
        <v>8</v>
      </c>
      <c r="P298" s="2">
        <v>6.67</v>
      </c>
      <c r="Q298" s="2" t="s">
        <v>435</v>
      </c>
      <c r="R298" s="2">
        <v>2009</v>
      </c>
      <c r="S298" s="2">
        <v>2</v>
      </c>
    </row>
    <row r="299" spans="1:19" x14ac:dyDescent="0.25">
      <c r="A299" s="2" t="s">
        <v>313</v>
      </c>
      <c r="B299" s="2" t="s">
        <v>415</v>
      </c>
      <c r="C299" s="3">
        <v>41636</v>
      </c>
      <c r="D299" s="2" t="s">
        <v>418</v>
      </c>
      <c r="E299" s="2" t="s">
        <v>421</v>
      </c>
      <c r="F299" s="2" t="s">
        <v>425</v>
      </c>
      <c r="G299" s="2" t="s">
        <v>427</v>
      </c>
      <c r="H299" s="2" t="s">
        <v>433</v>
      </c>
      <c r="I299" s="2">
        <v>54146</v>
      </c>
      <c r="J299" s="2">
        <v>4562</v>
      </c>
      <c r="K299" s="2">
        <v>24</v>
      </c>
      <c r="L299" s="2">
        <v>2</v>
      </c>
      <c r="M299" s="2">
        <v>5</v>
      </c>
      <c r="N299" s="2">
        <v>1</v>
      </c>
      <c r="O299" s="2">
        <v>4</v>
      </c>
      <c r="P299" s="2">
        <v>3.33</v>
      </c>
      <c r="Q299" s="2" t="s">
        <v>435</v>
      </c>
      <c r="R299" s="2">
        <v>2013</v>
      </c>
      <c r="S299" s="2">
        <v>4</v>
      </c>
    </row>
    <row r="300" spans="1:19" x14ac:dyDescent="0.25">
      <c r="A300" s="2" t="s">
        <v>314</v>
      </c>
      <c r="B300" s="2" t="s">
        <v>413</v>
      </c>
      <c r="C300" s="3">
        <v>42644</v>
      </c>
      <c r="D300" s="2" t="s">
        <v>418</v>
      </c>
      <c r="E300" s="2" t="s">
        <v>421</v>
      </c>
      <c r="F300" s="2" t="s">
        <v>426</v>
      </c>
      <c r="G300" s="2" t="s">
        <v>429</v>
      </c>
      <c r="H300" s="2" t="s">
        <v>432</v>
      </c>
      <c r="I300" s="2">
        <v>102486</v>
      </c>
      <c r="J300" s="2">
        <v>14773</v>
      </c>
      <c r="K300" s="2">
        <v>10</v>
      </c>
      <c r="L300" s="2">
        <v>8</v>
      </c>
      <c r="M300" s="2">
        <v>4</v>
      </c>
      <c r="N300" s="2">
        <v>8</v>
      </c>
      <c r="O300" s="2">
        <v>3</v>
      </c>
      <c r="P300" s="2">
        <v>5</v>
      </c>
      <c r="Q300" s="2" t="s">
        <v>435</v>
      </c>
      <c r="R300" s="2">
        <v>2016</v>
      </c>
      <c r="S300" s="2">
        <v>4</v>
      </c>
    </row>
    <row r="301" spans="1:19" x14ac:dyDescent="0.25">
      <c r="A301" s="2" t="s">
        <v>315</v>
      </c>
      <c r="B301" s="2" t="s">
        <v>413</v>
      </c>
      <c r="C301" s="3">
        <v>40299</v>
      </c>
      <c r="D301" s="2" t="s">
        <v>417</v>
      </c>
      <c r="E301" s="2" t="s">
        <v>420</v>
      </c>
      <c r="F301" s="2" t="s">
        <v>423</v>
      </c>
      <c r="G301" s="2" t="s">
        <v>429</v>
      </c>
      <c r="H301" s="2" t="s">
        <v>431</v>
      </c>
      <c r="I301" s="2">
        <v>94145</v>
      </c>
      <c r="J301" s="2">
        <v>10908</v>
      </c>
      <c r="K301" s="2">
        <v>15</v>
      </c>
      <c r="L301" s="2">
        <v>11</v>
      </c>
      <c r="M301" s="2">
        <v>5</v>
      </c>
      <c r="N301" s="2">
        <v>9</v>
      </c>
      <c r="O301" s="2">
        <v>7</v>
      </c>
      <c r="P301" s="2">
        <v>7</v>
      </c>
      <c r="Q301" s="2" t="s">
        <v>435</v>
      </c>
      <c r="R301" s="2">
        <v>2010</v>
      </c>
      <c r="S301" s="2">
        <v>2</v>
      </c>
    </row>
    <row r="302" spans="1:19" x14ac:dyDescent="0.25">
      <c r="A302" s="2" t="s">
        <v>316</v>
      </c>
      <c r="B302" s="2" t="s">
        <v>415</v>
      </c>
      <c r="C302" s="3">
        <v>44421</v>
      </c>
      <c r="D302" s="2" t="s">
        <v>417</v>
      </c>
      <c r="E302" s="2" t="s">
        <v>419</v>
      </c>
      <c r="F302" s="2" t="s">
        <v>426</v>
      </c>
      <c r="G302" s="2" t="s">
        <v>430</v>
      </c>
      <c r="H302" s="2" t="s">
        <v>432</v>
      </c>
      <c r="I302" s="2">
        <v>51523</v>
      </c>
      <c r="J302" s="2">
        <v>10564</v>
      </c>
      <c r="K302" s="2">
        <v>24</v>
      </c>
      <c r="L302" s="2">
        <v>5</v>
      </c>
      <c r="M302" s="2">
        <v>10</v>
      </c>
      <c r="N302" s="2">
        <v>10</v>
      </c>
      <c r="O302" s="2">
        <v>1</v>
      </c>
      <c r="P302" s="2">
        <v>7</v>
      </c>
      <c r="Q302" s="2" t="s">
        <v>435</v>
      </c>
      <c r="R302" s="2">
        <v>2021</v>
      </c>
      <c r="S302" s="2">
        <v>3</v>
      </c>
    </row>
    <row r="303" spans="1:19" x14ac:dyDescent="0.25">
      <c r="A303" s="2" t="s">
        <v>317</v>
      </c>
      <c r="B303" s="2" t="s">
        <v>413</v>
      </c>
      <c r="C303" s="3">
        <v>40774</v>
      </c>
      <c r="D303" s="2" t="s">
        <v>416</v>
      </c>
      <c r="E303" s="2" t="s">
        <v>419</v>
      </c>
      <c r="F303" s="2" t="s">
        <v>424</v>
      </c>
      <c r="G303" s="2" t="s">
        <v>427</v>
      </c>
      <c r="H303" s="2" t="s">
        <v>433</v>
      </c>
      <c r="I303" s="2">
        <v>104059</v>
      </c>
      <c r="J303" s="2">
        <v>9099</v>
      </c>
      <c r="K303" s="2">
        <v>42</v>
      </c>
      <c r="L303" s="2">
        <v>15</v>
      </c>
      <c r="M303" s="2">
        <v>10</v>
      </c>
      <c r="N303" s="2">
        <v>1</v>
      </c>
      <c r="O303" s="2">
        <v>6</v>
      </c>
      <c r="P303" s="2">
        <v>5.67</v>
      </c>
      <c r="Q303" s="2" t="s">
        <v>435</v>
      </c>
      <c r="R303" s="2">
        <v>2011</v>
      </c>
      <c r="S303" s="2">
        <v>3</v>
      </c>
    </row>
    <row r="304" spans="1:19" x14ac:dyDescent="0.25">
      <c r="A304" s="2" t="s">
        <v>318</v>
      </c>
      <c r="B304" s="2" t="s">
        <v>415</v>
      </c>
      <c r="C304" s="3">
        <v>39512</v>
      </c>
      <c r="D304" s="2" t="s">
        <v>417</v>
      </c>
      <c r="E304" s="2" t="s">
        <v>419</v>
      </c>
      <c r="F304" s="2" t="s">
        <v>425</v>
      </c>
      <c r="G304" s="2" t="s">
        <v>427</v>
      </c>
      <c r="H304" s="2" t="s">
        <v>432</v>
      </c>
      <c r="I304" s="2">
        <v>46355</v>
      </c>
      <c r="J304" s="2">
        <v>11302</v>
      </c>
      <c r="K304" s="2">
        <v>25</v>
      </c>
      <c r="L304" s="2">
        <v>3</v>
      </c>
      <c r="M304" s="2">
        <v>10</v>
      </c>
      <c r="N304" s="2">
        <v>7</v>
      </c>
      <c r="O304" s="2">
        <v>9</v>
      </c>
      <c r="P304" s="2">
        <v>8.67</v>
      </c>
      <c r="Q304" s="2" t="s">
        <v>436</v>
      </c>
      <c r="R304" s="2">
        <v>2008</v>
      </c>
      <c r="S304" s="2">
        <v>1</v>
      </c>
    </row>
    <row r="305" spans="1:19" x14ac:dyDescent="0.25">
      <c r="A305" s="2" t="s">
        <v>319</v>
      </c>
      <c r="B305" s="2" t="s">
        <v>413</v>
      </c>
      <c r="C305" s="3">
        <v>44398</v>
      </c>
      <c r="D305" s="2" t="s">
        <v>418</v>
      </c>
      <c r="E305" s="2" t="s">
        <v>421</v>
      </c>
      <c r="F305" s="2" t="s">
        <v>422</v>
      </c>
      <c r="G305" s="2" t="s">
        <v>428</v>
      </c>
      <c r="H305" s="2" t="s">
        <v>431</v>
      </c>
      <c r="I305" s="2">
        <v>90617</v>
      </c>
      <c r="J305" s="2">
        <v>2199</v>
      </c>
      <c r="K305" s="2">
        <v>33</v>
      </c>
      <c r="L305" s="2">
        <v>6</v>
      </c>
      <c r="M305" s="2">
        <v>8</v>
      </c>
      <c r="N305" s="2">
        <v>7</v>
      </c>
      <c r="O305" s="2">
        <v>1</v>
      </c>
      <c r="P305" s="2">
        <v>5.33</v>
      </c>
      <c r="Q305" s="2" t="s">
        <v>435</v>
      </c>
      <c r="R305" s="2">
        <v>2021</v>
      </c>
      <c r="S305" s="2">
        <v>3</v>
      </c>
    </row>
    <row r="306" spans="1:19" x14ac:dyDescent="0.25">
      <c r="A306" s="2" t="s">
        <v>320</v>
      </c>
      <c r="B306" s="2" t="s">
        <v>415</v>
      </c>
      <c r="C306" s="3">
        <v>42560</v>
      </c>
      <c r="D306" s="2" t="s">
        <v>417</v>
      </c>
      <c r="E306" s="2" t="s">
        <v>421</v>
      </c>
      <c r="F306" s="2" t="s">
        <v>425</v>
      </c>
      <c r="G306" s="2" t="s">
        <v>430</v>
      </c>
      <c r="H306" s="2" t="s">
        <v>432</v>
      </c>
      <c r="I306" s="2">
        <v>69155</v>
      </c>
      <c r="J306" s="2">
        <v>14814</v>
      </c>
      <c r="K306" s="2">
        <v>15</v>
      </c>
      <c r="L306" s="2">
        <v>5</v>
      </c>
      <c r="M306" s="2">
        <v>6</v>
      </c>
      <c r="N306" s="2">
        <v>10</v>
      </c>
      <c r="O306" s="2">
        <v>10</v>
      </c>
      <c r="P306" s="2">
        <v>8.67</v>
      </c>
      <c r="Q306" s="2" t="s">
        <v>436</v>
      </c>
      <c r="R306" s="2">
        <v>2016</v>
      </c>
      <c r="S306" s="2">
        <v>3</v>
      </c>
    </row>
    <row r="307" spans="1:19" x14ac:dyDescent="0.25">
      <c r="A307" s="2" t="s">
        <v>321</v>
      </c>
      <c r="B307" s="2" t="s">
        <v>415</v>
      </c>
      <c r="C307" s="3">
        <v>39261</v>
      </c>
      <c r="D307" s="2" t="s">
        <v>416</v>
      </c>
      <c r="E307" s="2" t="s">
        <v>421</v>
      </c>
      <c r="F307" s="2" t="s">
        <v>424</v>
      </c>
      <c r="G307" s="2" t="s">
        <v>428</v>
      </c>
      <c r="H307" s="2" t="s">
        <v>432</v>
      </c>
      <c r="I307" s="2">
        <v>101124</v>
      </c>
      <c r="J307" s="2">
        <v>14999</v>
      </c>
      <c r="K307" s="2">
        <v>24</v>
      </c>
      <c r="L307" s="2">
        <v>0</v>
      </c>
      <c r="M307" s="2">
        <v>2</v>
      </c>
      <c r="N307" s="2">
        <v>10</v>
      </c>
      <c r="O307" s="2">
        <v>3</v>
      </c>
      <c r="P307" s="2">
        <v>5</v>
      </c>
      <c r="Q307" s="2" t="s">
        <v>435</v>
      </c>
      <c r="R307" s="2">
        <v>2007</v>
      </c>
      <c r="S307" s="2">
        <v>2</v>
      </c>
    </row>
    <row r="308" spans="1:19" x14ac:dyDescent="0.25">
      <c r="A308" s="2" t="s">
        <v>322</v>
      </c>
      <c r="B308" s="2" t="s">
        <v>414</v>
      </c>
      <c r="C308" s="3">
        <v>43082</v>
      </c>
      <c r="D308" s="2" t="s">
        <v>418</v>
      </c>
      <c r="E308" s="2" t="s">
        <v>419</v>
      </c>
      <c r="F308" s="2" t="s">
        <v>424</v>
      </c>
      <c r="G308" s="2" t="s">
        <v>428</v>
      </c>
      <c r="H308" s="2" t="s">
        <v>432</v>
      </c>
      <c r="I308" s="2">
        <v>90444</v>
      </c>
      <c r="J308" s="2">
        <v>10395</v>
      </c>
      <c r="K308" s="2">
        <v>48</v>
      </c>
      <c r="L308" s="2">
        <v>12</v>
      </c>
      <c r="M308" s="2">
        <v>7</v>
      </c>
      <c r="N308" s="2">
        <v>8</v>
      </c>
      <c r="O308" s="2">
        <v>6</v>
      </c>
      <c r="P308" s="2">
        <v>7</v>
      </c>
      <c r="Q308" s="2" t="s">
        <v>435</v>
      </c>
      <c r="R308" s="2">
        <v>2017</v>
      </c>
      <c r="S308" s="2">
        <v>4</v>
      </c>
    </row>
    <row r="309" spans="1:19" x14ac:dyDescent="0.25">
      <c r="A309" s="2" t="s">
        <v>323</v>
      </c>
      <c r="B309" s="2" t="s">
        <v>414</v>
      </c>
      <c r="C309" s="3">
        <v>42647</v>
      </c>
      <c r="D309" s="2" t="s">
        <v>418</v>
      </c>
      <c r="E309" s="2" t="s">
        <v>421</v>
      </c>
      <c r="F309" s="2" t="s">
        <v>424</v>
      </c>
      <c r="G309" s="2" t="s">
        <v>429</v>
      </c>
      <c r="H309" s="2" t="s">
        <v>432</v>
      </c>
      <c r="I309" s="2">
        <v>81531</v>
      </c>
      <c r="J309" s="2">
        <v>3646</v>
      </c>
      <c r="K309" s="2">
        <v>29</v>
      </c>
      <c r="L309" s="2">
        <v>0</v>
      </c>
      <c r="M309" s="2">
        <v>4</v>
      </c>
      <c r="N309" s="2">
        <v>1</v>
      </c>
      <c r="O309" s="2">
        <v>3</v>
      </c>
      <c r="P309" s="2">
        <v>2.67</v>
      </c>
      <c r="Q309" s="2" t="s">
        <v>435</v>
      </c>
      <c r="R309" s="2">
        <v>2016</v>
      </c>
      <c r="S309" s="2">
        <v>4</v>
      </c>
    </row>
    <row r="310" spans="1:19" x14ac:dyDescent="0.25">
      <c r="A310" s="2" t="s">
        <v>324</v>
      </c>
      <c r="B310" s="2" t="s">
        <v>413</v>
      </c>
      <c r="C310" s="3">
        <v>39481</v>
      </c>
      <c r="D310" s="2" t="s">
        <v>417</v>
      </c>
      <c r="E310" s="2" t="s">
        <v>420</v>
      </c>
      <c r="F310" s="2" t="s">
        <v>423</v>
      </c>
      <c r="G310" s="2" t="s">
        <v>430</v>
      </c>
      <c r="H310" s="2" t="s">
        <v>433</v>
      </c>
      <c r="I310" s="2">
        <v>65838</v>
      </c>
      <c r="J310" s="2">
        <v>12802</v>
      </c>
      <c r="K310" s="2">
        <v>43</v>
      </c>
      <c r="L310" s="2">
        <v>3</v>
      </c>
      <c r="M310" s="2">
        <v>4</v>
      </c>
      <c r="N310" s="2">
        <v>3</v>
      </c>
      <c r="O310" s="2">
        <v>3</v>
      </c>
      <c r="P310" s="2">
        <v>3.33</v>
      </c>
      <c r="Q310" s="2" t="s">
        <v>435</v>
      </c>
      <c r="R310" s="2">
        <v>2008</v>
      </c>
      <c r="S310" s="2">
        <v>1</v>
      </c>
    </row>
    <row r="311" spans="1:19" x14ac:dyDescent="0.25">
      <c r="A311" s="2" t="s">
        <v>325</v>
      </c>
      <c r="B311" s="2" t="s">
        <v>414</v>
      </c>
      <c r="C311" s="3">
        <v>40013</v>
      </c>
      <c r="D311" s="2" t="s">
        <v>417</v>
      </c>
      <c r="E311" s="2" t="s">
        <v>421</v>
      </c>
      <c r="F311" s="2" t="s">
        <v>422</v>
      </c>
      <c r="G311" s="2" t="s">
        <v>429</v>
      </c>
      <c r="H311" s="2" t="s">
        <v>432</v>
      </c>
      <c r="I311" s="2">
        <v>46628</v>
      </c>
      <c r="J311" s="2">
        <v>6417</v>
      </c>
      <c r="K311" s="2">
        <v>2</v>
      </c>
      <c r="L311" s="2">
        <v>14</v>
      </c>
      <c r="M311" s="2">
        <v>4</v>
      </c>
      <c r="N311" s="2">
        <v>8</v>
      </c>
      <c r="O311" s="2">
        <v>10</v>
      </c>
      <c r="P311" s="2">
        <v>7.33</v>
      </c>
      <c r="Q311" s="2" t="s">
        <v>435</v>
      </c>
      <c r="R311" s="2">
        <v>2009</v>
      </c>
      <c r="S311" s="2">
        <v>3</v>
      </c>
    </row>
    <row r="312" spans="1:19" x14ac:dyDescent="0.25">
      <c r="A312" s="2" t="s">
        <v>326</v>
      </c>
      <c r="B312" s="2" t="s">
        <v>414</v>
      </c>
      <c r="C312" s="3">
        <v>40390</v>
      </c>
      <c r="D312" s="2" t="s">
        <v>418</v>
      </c>
      <c r="E312" s="2" t="s">
        <v>421</v>
      </c>
      <c r="F312" s="2" t="s">
        <v>423</v>
      </c>
      <c r="G312" s="2" t="s">
        <v>430</v>
      </c>
      <c r="H312" s="2" t="s">
        <v>431</v>
      </c>
      <c r="I312" s="2">
        <v>144316</v>
      </c>
      <c r="J312" s="2">
        <v>8129</v>
      </c>
      <c r="K312" s="2">
        <v>30</v>
      </c>
      <c r="L312" s="2">
        <v>13</v>
      </c>
      <c r="M312" s="2">
        <v>5</v>
      </c>
      <c r="N312" s="2">
        <v>8</v>
      </c>
      <c r="O312" s="2">
        <v>2</v>
      </c>
      <c r="P312" s="2">
        <v>5</v>
      </c>
      <c r="Q312" s="2" t="s">
        <v>435</v>
      </c>
      <c r="R312" s="2">
        <v>2010</v>
      </c>
      <c r="S312" s="2">
        <v>3</v>
      </c>
    </row>
    <row r="313" spans="1:19" x14ac:dyDescent="0.25">
      <c r="A313" s="2" t="s">
        <v>327</v>
      </c>
      <c r="B313" s="2" t="s">
        <v>414</v>
      </c>
      <c r="C313" s="3">
        <v>42033</v>
      </c>
      <c r="D313" s="2" t="s">
        <v>416</v>
      </c>
      <c r="E313" s="2" t="s">
        <v>420</v>
      </c>
      <c r="F313" s="2" t="s">
        <v>423</v>
      </c>
      <c r="G313" s="2" t="s">
        <v>429</v>
      </c>
      <c r="H313" s="2" t="s">
        <v>433</v>
      </c>
      <c r="I313" s="2">
        <v>114938</v>
      </c>
      <c r="J313" s="2">
        <v>17290</v>
      </c>
      <c r="K313" s="2">
        <v>16</v>
      </c>
      <c r="L313" s="2">
        <v>15</v>
      </c>
      <c r="M313" s="2">
        <v>7</v>
      </c>
      <c r="N313" s="2">
        <v>7</v>
      </c>
      <c r="O313" s="2">
        <v>7</v>
      </c>
      <c r="P313" s="2">
        <v>7</v>
      </c>
      <c r="Q313" s="2" t="s">
        <v>435</v>
      </c>
      <c r="R313" s="2">
        <v>2015</v>
      </c>
      <c r="S313" s="2">
        <v>1</v>
      </c>
    </row>
    <row r="314" spans="1:19" x14ac:dyDescent="0.25">
      <c r="A314" s="2" t="s">
        <v>328</v>
      </c>
      <c r="B314" s="2" t="s">
        <v>413</v>
      </c>
      <c r="C314" s="3">
        <v>40571</v>
      </c>
      <c r="D314" s="2" t="s">
        <v>416</v>
      </c>
      <c r="E314" s="2" t="s">
        <v>419</v>
      </c>
      <c r="F314" s="2" t="s">
        <v>424</v>
      </c>
      <c r="G314" s="2" t="s">
        <v>430</v>
      </c>
      <c r="H314" s="2" t="s">
        <v>432</v>
      </c>
      <c r="I314" s="2">
        <v>143482</v>
      </c>
      <c r="J314" s="2">
        <v>7870</v>
      </c>
      <c r="K314" s="2">
        <v>41</v>
      </c>
      <c r="L314" s="2">
        <v>0</v>
      </c>
      <c r="M314" s="2">
        <v>7</v>
      </c>
      <c r="N314" s="2">
        <v>5</v>
      </c>
      <c r="O314" s="2">
        <v>10</v>
      </c>
      <c r="P314" s="2">
        <v>7.33</v>
      </c>
      <c r="Q314" s="2" t="s">
        <v>435</v>
      </c>
      <c r="R314" s="2">
        <v>2011</v>
      </c>
      <c r="S314" s="2">
        <v>1</v>
      </c>
    </row>
    <row r="315" spans="1:19" x14ac:dyDescent="0.25">
      <c r="A315" s="2" t="s">
        <v>329</v>
      </c>
      <c r="B315" s="2" t="s">
        <v>415</v>
      </c>
      <c r="C315" s="3">
        <v>40709</v>
      </c>
      <c r="D315" s="2" t="s">
        <v>418</v>
      </c>
      <c r="E315" s="2" t="s">
        <v>419</v>
      </c>
      <c r="F315" s="2" t="s">
        <v>426</v>
      </c>
      <c r="G315" s="2" t="s">
        <v>429</v>
      </c>
      <c r="H315" s="2" t="s">
        <v>432</v>
      </c>
      <c r="I315" s="2">
        <v>112594</v>
      </c>
      <c r="J315" s="2">
        <v>13049</v>
      </c>
      <c r="K315" s="2">
        <v>41</v>
      </c>
      <c r="L315" s="2">
        <v>1</v>
      </c>
      <c r="M315" s="2">
        <v>2</v>
      </c>
      <c r="N315" s="2">
        <v>1</v>
      </c>
      <c r="O315" s="2">
        <v>9</v>
      </c>
      <c r="P315" s="2">
        <v>4</v>
      </c>
      <c r="Q315" s="2" t="s">
        <v>435</v>
      </c>
      <c r="R315" s="2">
        <v>2011</v>
      </c>
      <c r="S315" s="2">
        <v>2</v>
      </c>
    </row>
    <row r="316" spans="1:19" x14ac:dyDescent="0.25">
      <c r="A316" s="2" t="s">
        <v>330</v>
      </c>
      <c r="B316" s="2" t="s">
        <v>413</v>
      </c>
      <c r="C316" s="3">
        <v>38833</v>
      </c>
      <c r="D316" s="2" t="s">
        <v>416</v>
      </c>
      <c r="E316" s="2" t="s">
        <v>421</v>
      </c>
      <c r="F316" s="2" t="s">
        <v>424</v>
      </c>
      <c r="G316" s="2" t="s">
        <v>429</v>
      </c>
      <c r="H316" s="2" t="s">
        <v>433</v>
      </c>
      <c r="I316" s="2">
        <v>73012</v>
      </c>
      <c r="J316" s="2">
        <v>10954</v>
      </c>
      <c r="K316" s="2">
        <v>46</v>
      </c>
      <c r="L316" s="2">
        <v>7</v>
      </c>
      <c r="M316" s="2">
        <v>2</v>
      </c>
      <c r="N316" s="2">
        <v>7</v>
      </c>
      <c r="O316" s="2">
        <v>6</v>
      </c>
      <c r="P316" s="2">
        <v>5</v>
      </c>
      <c r="Q316" s="2" t="s">
        <v>435</v>
      </c>
      <c r="R316" s="2">
        <v>2006</v>
      </c>
      <c r="S316" s="2">
        <v>2</v>
      </c>
    </row>
    <row r="317" spans="1:19" x14ac:dyDescent="0.25">
      <c r="A317" s="2" t="s">
        <v>331</v>
      </c>
      <c r="B317" s="2" t="s">
        <v>413</v>
      </c>
      <c r="C317" s="3">
        <v>45116</v>
      </c>
      <c r="D317" s="2" t="s">
        <v>417</v>
      </c>
      <c r="E317" s="2" t="s">
        <v>421</v>
      </c>
      <c r="F317" s="2" t="s">
        <v>423</v>
      </c>
      <c r="G317" s="2" t="s">
        <v>429</v>
      </c>
      <c r="H317" s="2" t="s">
        <v>434</v>
      </c>
      <c r="I317" s="2">
        <v>50245</v>
      </c>
      <c r="J317" s="2">
        <v>12495</v>
      </c>
      <c r="K317" s="2">
        <v>42</v>
      </c>
      <c r="L317" s="2">
        <v>6</v>
      </c>
      <c r="M317" s="2">
        <v>2</v>
      </c>
      <c r="N317" s="2">
        <v>4</v>
      </c>
      <c r="O317" s="2">
        <v>1</v>
      </c>
      <c r="P317" s="2">
        <v>2.33</v>
      </c>
      <c r="Q317" s="2" t="s">
        <v>435</v>
      </c>
      <c r="R317" s="2">
        <v>2023</v>
      </c>
      <c r="S317" s="2">
        <v>3</v>
      </c>
    </row>
    <row r="318" spans="1:19" x14ac:dyDescent="0.25">
      <c r="A318" s="2" t="s">
        <v>332</v>
      </c>
      <c r="B318" s="2" t="s">
        <v>413</v>
      </c>
      <c r="C318" s="3">
        <v>40023</v>
      </c>
      <c r="D318" s="2" t="s">
        <v>416</v>
      </c>
      <c r="E318" s="2" t="s">
        <v>420</v>
      </c>
      <c r="F318" s="2" t="s">
        <v>424</v>
      </c>
      <c r="G318" s="2" t="s">
        <v>428</v>
      </c>
      <c r="H318" s="2" t="s">
        <v>431</v>
      </c>
      <c r="I318" s="2">
        <v>62667</v>
      </c>
      <c r="J318" s="2">
        <v>3178</v>
      </c>
      <c r="K318" s="2">
        <v>4</v>
      </c>
      <c r="L318" s="2">
        <v>2</v>
      </c>
      <c r="M318" s="2">
        <v>4</v>
      </c>
      <c r="N318" s="2">
        <v>5</v>
      </c>
      <c r="O318" s="2">
        <v>4</v>
      </c>
      <c r="P318" s="2">
        <v>4.33</v>
      </c>
      <c r="Q318" s="2" t="s">
        <v>435</v>
      </c>
      <c r="R318" s="2">
        <v>2009</v>
      </c>
      <c r="S318" s="2">
        <v>3</v>
      </c>
    </row>
    <row r="319" spans="1:19" x14ac:dyDescent="0.25">
      <c r="A319" s="2" t="s">
        <v>333</v>
      </c>
      <c r="B319" s="2" t="s">
        <v>415</v>
      </c>
      <c r="C319" s="3">
        <v>44465</v>
      </c>
      <c r="D319" s="2" t="s">
        <v>418</v>
      </c>
      <c r="E319" s="2" t="s">
        <v>420</v>
      </c>
      <c r="F319" s="2" t="s">
        <v>426</v>
      </c>
      <c r="G319" s="2" t="s">
        <v>430</v>
      </c>
      <c r="H319" s="2" t="s">
        <v>432</v>
      </c>
      <c r="I319" s="2">
        <v>137605</v>
      </c>
      <c r="J319" s="2">
        <v>16992</v>
      </c>
      <c r="K319" s="2">
        <v>18</v>
      </c>
      <c r="L319" s="2">
        <v>2</v>
      </c>
      <c r="M319" s="2">
        <v>10</v>
      </c>
      <c r="N319" s="2">
        <v>8</v>
      </c>
      <c r="O319" s="2">
        <v>3</v>
      </c>
      <c r="P319" s="2">
        <v>7</v>
      </c>
      <c r="Q319" s="2" t="s">
        <v>435</v>
      </c>
      <c r="R319" s="2">
        <v>2021</v>
      </c>
      <c r="S319" s="2">
        <v>3</v>
      </c>
    </row>
    <row r="320" spans="1:19" x14ac:dyDescent="0.25">
      <c r="A320" s="2" t="s">
        <v>334</v>
      </c>
      <c r="B320" s="2" t="s">
        <v>413</v>
      </c>
      <c r="C320" s="3">
        <v>42655</v>
      </c>
      <c r="D320" s="2" t="s">
        <v>416</v>
      </c>
      <c r="E320" s="2" t="s">
        <v>420</v>
      </c>
      <c r="F320" s="2" t="s">
        <v>422</v>
      </c>
      <c r="G320" s="2" t="s">
        <v>430</v>
      </c>
      <c r="H320" s="2" t="s">
        <v>433</v>
      </c>
      <c r="I320" s="2">
        <v>41526</v>
      </c>
      <c r="J320" s="2">
        <v>16872</v>
      </c>
      <c r="K320" s="2">
        <v>24</v>
      </c>
      <c r="L320" s="2">
        <v>13</v>
      </c>
      <c r="M320" s="2">
        <v>9</v>
      </c>
      <c r="N320" s="2">
        <v>7</v>
      </c>
      <c r="O320" s="2">
        <v>5</v>
      </c>
      <c r="P320" s="2">
        <v>7</v>
      </c>
      <c r="Q320" s="2" t="s">
        <v>435</v>
      </c>
      <c r="R320" s="2">
        <v>2016</v>
      </c>
      <c r="S320" s="2">
        <v>4</v>
      </c>
    </row>
    <row r="321" spans="1:19" x14ac:dyDescent="0.25">
      <c r="A321" s="2" t="s">
        <v>335</v>
      </c>
      <c r="B321" s="2" t="s">
        <v>413</v>
      </c>
      <c r="C321" s="3">
        <v>44329</v>
      </c>
      <c r="D321" s="2" t="s">
        <v>418</v>
      </c>
      <c r="E321" s="2" t="s">
        <v>420</v>
      </c>
      <c r="F321" s="2" t="s">
        <v>423</v>
      </c>
      <c r="G321" s="2" t="s">
        <v>429</v>
      </c>
      <c r="H321" s="2" t="s">
        <v>433</v>
      </c>
      <c r="I321" s="2">
        <v>66444</v>
      </c>
      <c r="J321" s="2">
        <v>16761</v>
      </c>
      <c r="K321" s="2">
        <v>20</v>
      </c>
      <c r="L321" s="2">
        <v>5</v>
      </c>
      <c r="M321" s="2">
        <v>2</v>
      </c>
      <c r="N321" s="2">
        <v>7</v>
      </c>
      <c r="O321" s="2">
        <v>9</v>
      </c>
      <c r="P321" s="2">
        <v>6</v>
      </c>
      <c r="Q321" s="2" t="s">
        <v>435</v>
      </c>
      <c r="R321" s="2">
        <v>2021</v>
      </c>
      <c r="S321" s="2">
        <v>2</v>
      </c>
    </row>
    <row r="322" spans="1:19" x14ac:dyDescent="0.25">
      <c r="A322" s="2" t="s">
        <v>336</v>
      </c>
      <c r="B322" s="2" t="s">
        <v>415</v>
      </c>
      <c r="C322" s="3">
        <v>44852</v>
      </c>
      <c r="D322" s="2" t="s">
        <v>418</v>
      </c>
      <c r="E322" s="2" t="s">
        <v>421</v>
      </c>
      <c r="F322" s="2" t="s">
        <v>424</v>
      </c>
      <c r="G322" s="2" t="s">
        <v>429</v>
      </c>
      <c r="H322" s="2" t="s">
        <v>431</v>
      </c>
      <c r="I322" s="2">
        <v>142373</v>
      </c>
      <c r="J322" s="2">
        <v>17849</v>
      </c>
      <c r="K322" s="2">
        <v>14</v>
      </c>
      <c r="L322" s="2">
        <v>9</v>
      </c>
      <c r="M322" s="2">
        <v>8</v>
      </c>
      <c r="N322" s="2">
        <v>10</v>
      </c>
      <c r="O322" s="2">
        <v>6</v>
      </c>
      <c r="P322" s="2">
        <v>8</v>
      </c>
      <c r="Q322" s="2" t="s">
        <v>436</v>
      </c>
      <c r="R322" s="2">
        <v>2022</v>
      </c>
      <c r="S322" s="2">
        <v>4</v>
      </c>
    </row>
    <row r="323" spans="1:19" x14ac:dyDescent="0.25">
      <c r="A323" s="2" t="s">
        <v>337</v>
      </c>
      <c r="B323" s="2" t="s">
        <v>414</v>
      </c>
      <c r="C323" s="3">
        <v>45423</v>
      </c>
      <c r="D323" s="2" t="s">
        <v>418</v>
      </c>
      <c r="E323" s="2" t="s">
        <v>420</v>
      </c>
      <c r="F323" s="2" t="s">
        <v>426</v>
      </c>
      <c r="G323" s="2" t="s">
        <v>430</v>
      </c>
      <c r="H323" s="2" t="s">
        <v>432</v>
      </c>
      <c r="I323" s="2">
        <v>116331</v>
      </c>
      <c r="J323" s="2">
        <v>11696</v>
      </c>
      <c r="K323" s="2">
        <v>42</v>
      </c>
      <c r="L323" s="2">
        <v>7</v>
      </c>
      <c r="M323" s="2">
        <v>8</v>
      </c>
      <c r="N323" s="2">
        <v>9</v>
      </c>
      <c r="O323" s="2">
        <v>1</v>
      </c>
      <c r="P323" s="2">
        <v>6</v>
      </c>
      <c r="Q323" s="2" t="s">
        <v>435</v>
      </c>
      <c r="R323" s="2">
        <v>2024</v>
      </c>
      <c r="S323" s="2">
        <v>2</v>
      </c>
    </row>
    <row r="324" spans="1:19" x14ac:dyDescent="0.25">
      <c r="A324" s="2" t="s">
        <v>338</v>
      </c>
      <c r="B324" s="2" t="s">
        <v>415</v>
      </c>
      <c r="C324" s="3">
        <v>44826</v>
      </c>
      <c r="D324" s="2" t="s">
        <v>418</v>
      </c>
      <c r="E324" s="2" t="s">
        <v>421</v>
      </c>
      <c r="F324" s="2" t="s">
        <v>426</v>
      </c>
      <c r="G324" s="2" t="s">
        <v>427</v>
      </c>
      <c r="H324" s="2" t="s">
        <v>433</v>
      </c>
      <c r="I324" s="2">
        <v>64402</v>
      </c>
      <c r="J324" s="2">
        <v>12630</v>
      </c>
      <c r="K324" s="2">
        <v>7</v>
      </c>
      <c r="L324" s="2">
        <v>5</v>
      </c>
      <c r="M324" s="2">
        <v>2</v>
      </c>
      <c r="N324" s="2">
        <v>2</v>
      </c>
      <c r="O324" s="2">
        <v>6</v>
      </c>
      <c r="P324" s="2">
        <v>3.33</v>
      </c>
      <c r="Q324" s="2" t="s">
        <v>435</v>
      </c>
      <c r="R324" s="2">
        <v>2022</v>
      </c>
      <c r="S324" s="2">
        <v>3</v>
      </c>
    </row>
    <row r="325" spans="1:19" x14ac:dyDescent="0.25">
      <c r="A325" s="2" t="s">
        <v>339</v>
      </c>
      <c r="B325" s="2" t="s">
        <v>414</v>
      </c>
      <c r="C325" s="3">
        <v>40541</v>
      </c>
      <c r="D325" s="2" t="s">
        <v>418</v>
      </c>
      <c r="E325" s="2" t="s">
        <v>421</v>
      </c>
      <c r="F325" s="2" t="s">
        <v>422</v>
      </c>
      <c r="G325" s="2" t="s">
        <v>427</v>
      </c>
      <c r="H325" s="2" t="s">
        <v>432</v>
      </c>
      <c r="I325" s="2">
        <v>76750</v>
      </c>
      <c r="J325" s="2">
        <v>6376</v>
      </c>
      <c r="K325" s="2">
        <v>4</v>
      </c>
      <c r="L325" s="2">
        <v>5</v>
      </c>
      <c r="M325" s="2">
        <v>6</v>
      </c>
      <c r="N325" s="2">
        <v>4</v>
      </c>
      <c r="O325" s="2">
        <v>2</v>
      </c>
      <c r="P325" s="2">
        <v>4</v>
      </c>
      <c r="Q325" s="2" t="s">
        <v>435</v>
      </c>
      <c r="R325" s="2">
        <v>2010</v>
      </c>
      <c r="S325" s="2">
        <v>4</v>
      </c>
    </row>
    <row r="326" spans="1:19" x14ac:dyDescent="0.25">
      <c r="A326" s="2" t="s">
        <v>340</v>
      </c>
      <c r="B326" s="2" t="s">
        <v>415</v>
      </c>
      <c r="C326" s="3">
        <v>40238</v>
      </c>
      <c r="D326" s="2" t="s">
        <v>417</v>
      </c>
      <c r="E326" s="2" t="s">
        <v>419</v>
      </c>
      <c r="F326" s="2" t="s">
        <v>424</v>
      </c>
      <c r="G326" s="2" t="s">
        <v>427</v>
      </c>
      <c r="H326" s="2" t="s">
        <v>433</v>
      </c>
      <c r="I326" s="2">
        <v>93085</v>
      </c>
      <c r="J326" s="2">
        <v>6943</v>
      </c>
      <c r="K326" s="2">
        <v>23</v>
      </c>
      <c r="L326" s="2">
        <v>6</v>
      </c>
      <c r="M326" s="2">
        <v>3</v>
      </c>
      <c r="N326" s="2">
        <v>9</v>
      </c>
      <c r="O326" s="2">
        <v>8</v>
      </c>
      <c r="P326" s="2">
        <v>6.67</v>
      </c>
      <c r="Q326" s="2" t="s">
        <v>435</v>
      </c>
      <c r="R326" s="2">
        <v>2010</v>
      </c>
      <c r="S326" s="2">
        <v>1</v>
      </c>
    </row>
    <row r="327" spans="1:19" x14ac:dyDescent="0.25">
      <c r="A327" s="2" t="s">
        <v>341</v>
      </c>
      <c r="B327" s="2" t="s">
        <v>414</v>
      </c>
      <c r="C327" s="3">
        <v>42710</v>
      </c>
      <c r="D327" s="2" t="s">
        <v>416</v>
      </c>
      <c r="E327" s="2" t="s">
        <v>419</v>
      </c>
      <c r="F327" s="2" t="s">
        <v>426</v>
      </c>
      <c r="G327" s="2" t="s">
        <v>430</v>
      </c>
      <c r="H327" s="2" t="s">
        <v>433</v>
      </c>
      <c r="I327" s="2">
        <v>44663</v>
      </c>
      <c r="J327" s="2">
        <v>9354</v>
      </c>
      <c r="K327" s="2">
        <v>30</v>
      </c>
      <c r="L327" s="2">
        <v>13</v>
      </c>
      <c r="M327" s="2">
        <v>2</v>
      </c>
      <c r="N327" s="2">
        <v>8</v>
      </c>
      <c r="O327" s="2">
        <v>8</v>
      </c>
      <c r="P327" s="2">
        <v>6</v>
      </c>
      <c r="Q327" s="2" t="s">
        <v>435</v>
      </c>
      <c r="R327" s="2">
        <v>2016</v>
      </c>
      <c r="S327" s="2">
        <v>4</v>
      </c>
    </row>
    <row r="328" spans="1:19" x14ac:dyDescent="0.25">
      <c r="A328" s="2" t="s">
        <v>342</v>
      </c>
      <c r="B328" s="2" t="s">
        <v>413</v>
      </c>
      <c r="C328" s="3">
        <v>45532</v>
      </c>
      <c r="D328" s="2" t="s">
        <v>417</v>
      </c>
      <c r="E328" s="2" t="s">
        <v>419</v>
      </c>
      <c r="F328" s="2" t="s">
        <v>426</v>
      </c>
      <c r="G328" s="2" t="s">
        <v>429</v>
      </c>
      <c r="H328" s="2" t="s">
        <v>434</v>
      </c>
      <c r="I328" s="2">
        <v>38512</v>
      </c>
      <c r="J328" s="2">
        <v>16368</v>
      </c>
      <c r="K328" s="2">
        <v>1</v>
      </c>
      <c r="L328" s="2">
        <v>12</v>
      </c>
      <c r="M328" s="2">
        <v>5</v>
      </c>
      <c r="N328" s="2">
        <v>7</v>
      </c>
      <c r="O328" s="2">
        <v>1</v>
      </c>
      <c r="P328" s="2">
        <v>4.33</v>
      </c>
      <c r="Q328" s="2" t="s">
        <v>435</v>
      </c>
      <c r="R328" s="2">
        <v>2024</v>
      </c>
      <c r="S328" s="2">
        <v>3</v>
      </c>
    </row>
    <row r="329" spans="1:19" x14ac:dyDescent="0.25">
      <c r="A329" s="2" t="s">
        <v>343</v>
      </c>
      <c r="B329" s="2" t="s">
        <v>415</v>
      </c>
      <c r="C329" s="3">
        <v>41509</v>
      </c>
      <c r="D329" s="2" t="s">
        <v>416</v>
      </c>
      <c r="E329" s="2" t="s">
        <v>419</v>
      </c>
      <c r="F329" s="2" t="s">
        <v>424</v>
      </c>
      <c r="G329" s="2" t="s">
        <v>430</v>
      </c>
      <c r="H329" s="2" t="s">
        <v>434</v>
      </c>
      <c r="I329" s="2">
        <v>53917</v>
      </c>
      <c r="J329" s="2">
        <v>11858</v>
      </c>
      <c r="K329" s="2">
        <v>43</v>
      </c>
      <c r="L329" s="2">
        <v>5</v>
      </c>
      <c r="M329" s="2">
        <v>9</v>
      </c>
      <c r="N329" s="2">
        <v>2</v>
      </c>
      <c r="O329" s="2">
        <v>10</v>
      </c>
      <c r="P329" s="2">
        <v>7</v>
      </c>
      <c r="Q329" s="2" t="s">
        <v>435</v>
      </c>
      <c r="R329" s="2">
        <v>2013</v>
      </c>
      <c r="S329" s="2">
        <v>3</v>
      </c>
    </row>
    <row r="330" spans="1:19" x14ac:dyDescent="0.25">
      <c r="A330" s="2" t="s">
        <v>344</v>
      </c>
      <c r="B330" s="2" t="s">
        <v>415</v>
      </c>
      <c r="C330" s="3">
        <v>39201</v>
      </c>
      <c r="D330" s="2" t="s">
        <v>416</v>
      </c>
      <c r="E330" s="2" t="s">
        <v>420</v>
      </c>
      <c r="F330" s="2" t="s">
        <v>424</v>
      </c>
      <c r="G330" s="2" t="s">
        <v>430</v>
      </c>
      <c r="H330" s="2" t="s">
        <v>434</v>
      </c>
      <c r="I330" s="2">
        <v>38837</v>
      </c>
      <c r="J330" s="2">
        <v>6582</v>
      </c>
      <c r="K330" s="2">
        <v>31</v>
      </c>
      <c r="L330" s="2">
        <v>2</v>
      </c>
      <c r="M330" s="2">
        <v>2</v>
      </c>
      <c r="N330" s="2">
        <v>1</v>
      </c>
      <c r="O330" s="2">
        <v>4</v>
      </c>
      <c r="P330" s="2">
        <v>2.33</v>
      </c>
      <c r="Q330" s="2" t="s">
        <v>435</v>
      </c>
      <c r="R330" s="2">
        <v>2007</v>
      </c>
      <c r="S330" s="2">
        <v>2</v>
      </c>
    </row>
    <row r="331" spans="1:19" x14ac:dyDescent="0.25">
      <c r="A331" s="2" t="s">
        <v>345</v>
      </c>
      <c r="B331" s="2" t="s">
        <v>415</v>
      </c>
      <c r="C331" s="3">
        <v>39771</v>
      </c>
      <c r="D331" s="2" t="s">
        <v>416</v>
      </c>
      <c r="E331" s="2" t="s">
        <v>420</v>
      </c>
      <c r="F331" s="2" t="s">
        <v>425</v>
      </c>
      <c r="G331" s="2" t="s">
        <v>428</v>
      </c>
      <c r="H331" s="2" t="s">
        <v>433</v>
      </c>
      <c r="I331" s="2">
        <v>115087</v>
      </c>
      <c r="J331" s="2">
        <v>11148</v>
      </c>
      <c r="K331" s="2">
        <v>47</v>
      </c>
      <c r="L331" s="2">
        <v>9</v>
      </c>
      <c r="M331" s="2">
        <v>6</v>
      </c>
      <c r="N331" s="2">
        <v>7</v>
      </c>
      <c r="O331" s="2">
        <v>3</v>
      </c>
      <c r="P331" s="2">
        <v>5.33</v>
      </c>
      <c r="Q331" s="2" t="s">
        <v>435</v>
      </c>
      <c r="R331" s="2">
        <v>2008</v>
      </c>
      <c r="S331" s="2">
        <v>4</v>
      </c>
    </row>
    <row r="332" spans="1:19" x14ac:dyDescent="0.25">
      <c r="A332" s="2" t="s">
        <v>346</v>
      </c>
      <c r="B332" s="2" t="s">
        <v>414</v>
      </c>
      <c r="C332" s="3">
        <v>43043</v>
      </c>
      <c r="D332" s="2" t="s">
        <v>416</v>
      </c>
      <c r="E332" s="2" t="s">
        <v>419</v>
      </c>
      <c r="F332" s="2" t="s">
        <v>426</v>
      </c>
      <c r="G332" s="2" t="s">
        <v>427</v>
      </c>
      <c r="H332" s="2" t="s">
        <v>433</v>
      </c>
      <c r="I332" s="2">
        <v>43915</v>
      </c>
      <c r="J332" s="2">
        <v>7739</v>
      </c>
      <c r="K332" s="2">
        <v>9</v>
      </c>
      <c r="L332" s="2">
        <v>10</v>
      </c>
      <c r="M332" s="2">
        <v>9</v>
      </c>
      <c r="N332" s="2">
        <v>10</v>
      </c>
      <c r="O332" s="2">
        <v>5</v>
      </c>
      <c r="P332" s="2">
        <v>8</v>
      </c>
      <c r="Q332" s="2" t="s">
        <v>436</v>
      </c>
      <c r="R332" s="2">
        <v>2017</v>
      </c>
      <c r="S332" s="2">
        <v>4</v>
      </c>
    </row>
    <row r="333" spans="1:19" x14ac:dyDescent="0.25">
      <c r="A333" s="2" t="s">
        <v>347</v>
      </c>
      <c r="B333" s="2" t="s">
        <v>413</v>
      </c>
      <c r="C333" s="3">
        <v>43240</v>
      </c>
      <c r="D333" s="2" t="s">
        <v>416</v>
      </c>
      <c r="E333" s="2" t="s">
        <v>421</v>
      </c>
      <c r="F333" s="2" t="s">
        <v>423</v>
      </c>
      <c r="G333" s="2" t="s">
        <v>427</v>
      </c>
      <c r="H333" s="2" t="s">
        <v>433</v>
      </c>
      <c r="I333" s="2">
        <v>80993</v>
      </c>
      <c r="J333" s="2">
        <v>6532</v>
      </c>
      <c r="K333" s="2">
        <v>15</v>
      </c>
      <c r="L333" s="2">
        <v>5</v>
      </c>
      <c r="M333" s="2">
        <v>3</v>
      </c>
      <c r="N333" s="2">
        <v>5</v>
      </c>
      <c r="O333" s="2">
        <v>7</v>
      </c>
      <c r="P333" s="2">
        <v>5</v>
      </c>
      <c r="Q333" s="2" t="s">
        <v>435</v>
      </c>
      <c r="R333" s="2">
        <v>2018</v>
      </c>
      <c r="S333" s="2">
        <v>2</v>
      </c>
    </row>
    <row r="334" spans="1:19" x14ac:dyDescent="0.25">
      <c r="A334" s="2" t="s">
        <v>348</v>
      </c>
      <c r="B334" s="2" t="s">
        <v>414</v>
      </c>
      <c r="C334" s="3">
        <v>45153</v>
      </c>
      <c r="D334" s="2" t="s">
        <v>418</v>
      </c>
      <c r="E334" s="2" t="s">
        <v>420</v>
      </c>
      <c r="F334" s="2" t="s">
        <v>423</v>
      </c>
      <c r="G334" s="2" t="s">
        <v>430</v>
      </c>
      <c r="H334" s="2" t="s">
        <v>431</v>
      </c>
      <c r="I334" s="2">
        <v>67610</v>
      </c>
      <c r="J334" s="2">
        <v>16570</v>
      </c>
      <c r="K334" s="2">
        <v>16</v>
      </c>
      <c r="L334" s="2">
        <v>10</v>
      </c>
      <c r="M334" s="2">
        <v>7</v>
      </c>
      <c r="N334" s="2">
        <v>9</v>
      </c>
      <c r="O334" s="2">
        <v>6</v>
      </c>
      <c r="P334" s="2">
        <v>7.33</v>
      </c>
      <c r="Q334" s="2" t="s">
        <v>435</v>
      </c>
      <c r="R334" s="2">
        <v>2023</v>
      </c>
      <c r="S334" s="2">
        <v>3</v>
      </c>
    </row>
    <row r="335" spans="1:19" x14ac:dyDescent="0.25">
      <c r="A335" s="2" t="s">
        <v>349</v>
      </c>
      <c r="B335" s="2" t="s">
        <v>414</v>
      </c>
      <c r="C335" s="3">
        <v>44474</v>
      </c>
      <c r="D335" s="2" t="s">
        <v>416</v>
      </c>
      <c r="E335" s="2" t="s">
        <v>419</v>
      </c>
      <c r="F335" s="2" t="s">
        <v>425</v>
      </c>
      <c r="G335" s="2" t="s">
        <v>430</v>
      </c>
      <c r="H335" s="2" t="s">
        <v>432</v>
      </c>
      <c r="I335" s="2">
        <v>95550</v>
      </c>
      <c r="J335" s="2">
        <v>9613</v>
      </c>
      <c r="K335" s="2">
        <v>46</v>
      </c>
      <c r="L335" s="2">
        <v>9</v>
      </c>
      <c r="M335" s="2">
        <v>6</v>
      </c>
      <c r="N335" s="2">
        <v>1</v>
      </c>
      <c r="O335" s="2">
        <v>6</v>
      </c>
      <c r="P335" s="2">
        <v>4.33</v>
      </c>
      <c r="Q335" s="2" t="s">
        <v>435</v>
      </c>
      <c r="R335" s="2">
        <v>2021</v>
      </c>
      <c r="S335" s="2">
        <v>4</v>
      </c>
    </row>
    <row r="336" spans="1:19" x14ac:dyDescent="0.25">
      <c r="A336" s="2" t="s">
        <v>350</v>
      </c>
      <c r="B336" s="2" t="s">
        <v>414</v>
      </c>
      <c r="C336" s="3">
        <v>44191</v>
      </c>
      <c r="D336" s="2" t="s">
        <v>417</v>
      </c>
      <c r="E336" s="2" t="s">
        <v>419</v>
      </c>
      <c r="F336" s="2" t="s">
        <v>422</v>
      </c>
      <c r="G336" s="2" t="s">
        <v>427</v>
      </c>
      <c r="H336" s="2" t="s">
        <v>431</v>
      </c>
      <c r="I336" s="2">
        <v>61850</v>
      </c>
      <c r="J336" s="2">
        <v>5151</v>
      </c>
      <c r="K336" s="2">
        <v>17</v>
      </c>
      <c r="L336" s="2">
        <v>2</v>
      </c>
      <c r="M336" s="2">
        <v>1</v>
      </c>
      <c r="N336" s="2">
        <v>8</v>
      </c>
      <c r="O336" s="2">
        <v>5</v>
      </c>
      <c r="P336" s="2">
        <v>4.67</v>
      </c>
      <c r="Q336" s="2" t="s">
        <v>435</v>
      </c>
      <c r="R336" s="2">
        <v>2020</v>
      </c>
      <c r="S336" s="2">
        <v>4</v>
      </c>
    </row>
    <row r="337" spans="1:19" x14ac:dyDescent="0.25">
      <c r="A337" s="2" t="s">
        <v>351</v>
      </c>
      <c r="B337" s="2" t="s">
        <v>413</v>
      </c>
      <c r="C337" s="3">
        <v>40134</v>
      </c>
      <c r="D337" s="2" t="s">
        <v>417</v>
      </c>
      <c r="E337" s="2" t="s">
        <v>420</v>
      </c>
      <c r="F337" s="2" t="s">
        <v>425</v>
      </c>
      <c r="G337" s="2" t="s">
        <v>429</v>
      </c>
      <c r="H337" s="2" t="s">
        <v>431</v>
      </c>
      <c r="I337" s="2">
        <v>58457</v>
      </c>
      <c r="J337" s="2">
        <v>5760</v>
      </c>
      <c r="K337" s="2">
        <v>21</v>
      </c>
      <c r="L337" s="2">
        <v>4</v>
      </c>
      <c r="M337" s="2">
        <v>2</v>
      </c>
      <c r="N337" s="2">
        <v>1</v>
      </c>
      <c r="O337" s="2">
        <v>1</v>
      </c>
      <c r="P337" s="2">
        <v>1.33</v>
      </c>
      <c r="Q337" s="2" t="s">
        <v>435</v>
      </c>
      <c r="R337" s="2">
        <v>2009</v>
      </c>
      <c r="S337" s="2">
        <v>4</v>
      </c>
    </row>
    <row r="338" spans="1:19" x14ac:dyDescent="0.25">
      <c r="A338" s="2" t="s">
        <v>352</v>
      </c>
      <c r="B338" s="2" t="s">
        <v>414</v>
      </c>
      <c r="C338" s="3">
        <v>41944</v>
      </c>
      <c r="D338" s="2" t="s">
        <v>416</v>
      </c>
      <c r="E338" s="2" t="s">
        <v>421</v>
      </c>
      <c r="F338" s="2" t="s">
        <v>423</v>
      </c>
      <c r="G338" s="2" t="s">
        <v>429</v>
      </c>
      <c r="H338" s="2" t="s">
        <v>431</v>
      </c>
      <c r="I338" s="2">
        <v>75787</v>
      </c>
      <c r="J338" s="2">
        <v>8788</v>
      </c>
      <c r="K338" s="2">
        <v>16</v>
      </c>
      <c r="L338" s="2">
        <v>11</v>
      </c>
      <c r="M338" s="2">
        <v>9</v>
      </c>
      <c r="N338" s="2">
        <v>3</v>
      </c>
      <c r="O338" s="2">
        <v>7</v>
      </c>
      <c r="P338" s="2">
        <v>6.33</v>
      </c>
      <c r="Q338" s="2" t="s">
        <v>435</v>
      </c>
      <c r="R338" s="2">
        <v>2014</v>
      </c>
      <c r="S338" s="2">
        <v>4</v>
      </c>
    </row>
    <row r="339" spans="1:19" x14ac:dyDescent="0.25">
      <c r="A339" s="2" t="s">
        <v>353</v>
      </c>
      <c r="B339" s="2" t="s">
        <v>415</v>
      </c>
      <c r="C339" s="3">
        <v>38415</v>
      </c>
      <c r="D339" s="2" t="s">
        <v>418</v>
      </c>
      <c r="E339" s="2" t="s">
        <v>421</v>
      </c>
      <c r="F339" s="2" t="s">
        <v>425</v>
      </c>
      <c r="G339" s="2" t="s">
        <v>428</v>
      </c>
      <c r="H339" s="2" t="s">
        <v>431</v>
      </c>
      <c r="I339" s="2">
        <v>68861</v>
      </c>
      <c r="J339" s="2">
        <v>4406</v>
      </c>
      <c r="K339" s="2">
        <v>5</v>
      </c>
      <c r="L339" s="2">
        <v>13</v>
      </c>
      <c r="M339" s="2">
        <v>3</v>
      </c>
      <c r="N339" s="2">
        <v>1</v>
      </c>
      <c r="O339" s="2">
        <v>6</v>
      </c>
      <c r="P339" s="2">
        <v>3.33</v>
      </c>
      <c r="Q339" s="2" t="s">
        <v>435</v>
      </c>
      <c r="R339" s="2">
        <v>2005</v>
      </c>
      <c r="S339" s="2">
        <v>1</v>
      </c>
    </row>
    <row r="340" spans="1:19" x14ac:dyDescent="0.25">
      <c r="A340" s="2" t="s">
        <v>354</v>
      </c>
      <c r="B340" s="2" t="s">
        <v>413</v>
      </c>
      <c r="C340" s="3">
        <v>41276</v>
      </c>
      <c r="D340" s="2" t="s">
        <v>418</v>
      </c>
      <c r="E340" s="2" t="s">
        <v>420</v>
      </c>
      <c r="F340" s="2" t="s">
        <v>423</v>
      </c>
      <c r="G340" s="2" t="s">
        <v>428</v>
      </c>
      <c r="H340" s="2" t="s">
        <v>432</v>
      </c>
      <c r="I340" s="2">
        <v>123783</v>
      </c>
      <c r="J340" s="2">
        <v>16230</v>
      </c>
      <c r="K340" s="2">
        <v>3</v>
      </c>
      <c r="L340" s="2">
        <v>13</v>
      </c>
      <c r="M340" s="2">
        <v>8</v>
      </c>
      <c r="N340" s="2">
        <v>4</v>
      </c>
      <c r="O340" s="2">
        <v>7</v>
      </c>
      <c r="P340" s="2">
        <v>6.33</v>
      </c>
      <c r="Q340" s="2" t="s">
        <v>435</v>
      </c>
      <c r="R340" s="2">
        <v>2013</v>
      </c>
      <c r="S340" s="2">
        <v>1</v>
      </c>
    </row>
    <row r="341" spans="1:19" x14ac:dyDescent="0.25">
      <c r="A341" s="2" t="s">
        <v>355</v>
      </c>
      <c r="B341" s="2" t="s">
        <v>414</v>
      </c>
      <c r="C341" s="3">
        <v>41514</v>
      </c>
      <c r="D341" s="2" t="s">
        <v>417</v>
      </c>
      <c r="E341" s="2" t="s">
        <v>421</v>
      </c>
      <c r="F341" s="2" t="s">
        <v>423</v>
      </c>
      <c r="G341" s="2" t="s">
        <v>430</v>
      </c>
      <c r="H341" s="2" t="s">
        <v>433</v>
      </c>
      <c r="I341" s="2">
        <v>120895</v>
      </c>
      <c r="J341" s="2">
        <v>6812</v>
      </c>
      <c r="K341" s="2">
        <v>45</v>
      </c>
      <c r="L341" s="2">
        <v>15</v>
      </c>
      <c r="M341" s="2">
        <v>2</v>
      </c>
      <c r="N341" s="2">
        <v>2</v>
      </c>
      <c r="O341" s="2">
        <v>10</v>
      </c>
      <c r="P341" s="2">
        <v>4.67</v>
      </c>
      <c r="Q341" s="2" t="s">
        <v>435</v>
      </c>
      <c r="R341" s="2">
        <v>2013</v>
      </c>
      <c r="S341" s="2">
        <v>3</v>
      </c>
    </row>
    <row r="342" spans="1:19" x14ac:dyDescent="0.25">
      <c r="A342" s="2" t="s">
        <v>356</v>
      </c>
      <c r="B342" s="2" t="s">
        <v>413</v>
      </c>
      <c r="C342" s="3">
        <v>43195</v>
      </c>
      <c r="D342" s="2" t="s">
        <v>416</v>
      </c>
      <c r="E342" s="2" t="s">
        <v>420</v>
      </c>
      <c r="F342" s="2" t="s">
        <v>423</v>
      </c>
      <c r="G342" s="2" t="s">
        <v>430</v>
      </c>
      <c r="H342" s="2" t="s">
        <v>433</v>
      </c>
      <c r="I342" s="2">
        <v>140132</v>
      </c>
      <c r="J342" s="2">
        <v>12509</v>
      </c>
      <c r="K342" s="2">
        <v>35</v>
      </c>
      <c r="L342" s="2">
        <v>1</v>
      </c>
      <c r="M342" s="2">
        <v>4</v>
      </c>
      <c r="N342" s="2">
        <v>2</v>
      </c>
      <c r="O342" s="2">
        <v>5</v>
      </c>
      <c r="P342" s="2">
        <v>3.67</v>
      </c>
      <c r="Q342" s="2" t="s">
        <v>435</v>
      </c>
      <c r="R342" s="2">
        <v>2018</v>
      </c>
      <c r="S342" s="2">
        <v>2</v>
      </c>
    </row>
    <row r="343" spans="1:19" x14ac:dyDescent="0.25">
      <c r="A343" s="2" t="s">
        <v>357</v>
      </c>
      <c r="B343" s="2" t="s">
        <v>413</v>
      </c>
      <c r="C343" s="3">
        <v>41631</v>
      </c>
      <c r="D343" s="2" t="s">
        <v>417</v>
      </c>
      <c r="E343" s="2" t="s">
        <v>421</v>
      </c>
      <c r="F343" s="2" t="s">
        <v>422</v>
      </c>
      <c r="G343" s="2" t="s">
        <v>429</v>
      </c>
      <c r="H343" s="2" t="s">
        <v>431</v>
      </c>
      <c r="I343" s="2">
        <v>130892</v>
      </c>
      <c r="J343" s="2">
        <v>2324</v>
      </c>
      <c r="K343" s="2">
        <v>0</v>
      </c>
      <c r="L343" s="2">
        <v>15</v>
      </c>
      <c r="M343" s="2">
        <v>6</v>
      </c>
      <c r="N343" s="2">
        <v>4</v>
      </c>
      <c r="O343" s="2">
        <v>3</v>
      </c>
      <c r="P343" s="2">
        <v>4.33</v>
      </c>
      <c r="Q343" s="2" t="s">
        <v>435</v>
      </c>
      <c r="R343" s="2">
        <v>2013</v>
      </c>
      <c r="S343" s="2">
        <v>4</v>
      </c>
    </row>
    <row r="344" spans="1:19" x14ac:dyDescent="0.25">
      <c r="A344" s="2" t="s">
        <v>358</v>
      </c>
      <c r="B344" s="2" t="s">
        <v>413</v>
      </c>
      <c r="C344" s="3">
        <v>38754</v>
      </c>
      <c r="D344" s="2" t="s">
        <v>416</v>
      </c>
      <c r="E344" s="2" t="s">
        <v>420</v>
      </c>
      <c r="F344" s="2" t="s">
        <v>423</v>
      </c>
      <c r="G344" s="2" t="s">
        <v>428</v>
      </c>
      <c r="H344" s="2" t="s">
        <v>434</v>
      </c>
      <c r="I344" s="2">
        <v>61419</v>
      </c>
      <c r="J344" s="2">
        <v>10770</v>
      </c>
      <c r="K344" s="2">
        <v>5</v>
      </c>
      <c r="L344" s="2">
        <v>6</v>
      </c>
      <c r="M344" s="2">
        <v>8</v>
      </c>
      <c r="N344" s="2">
        <v>3</v>
      </c>
      <c r="O344" s="2">
        <v>3</v>
      </c>
      <c r="P344" s="2">
        <v>4.67</v>
      </c>
      <c r="Q344" s="2" t="s">
        <v>435</v>
      </c>
      <c r="R344" s="2">
        <v>2006</v>
      </c>
      <c r="S344" s="2">
        <v>1</v>
      </c>
    </row>
    <row r="345" spans="1:19" x14ac:dyDescent="0.25">
      <c r="A345" s="2" t="s">
        <v>359</v>
      </c>
      <c r="B345" s="2" t="s">
        <v>414</v>
      </c>
      <c r="C345" s="3">
        <v>44278</v>
      </c>
      <c r="D345" s="2" t="s">
        <v>418</v>
      </c>
      <c r="E345" s="2" t="s">
        <v>420</v>
      </c>
      <c r="F345" s="2" t="s">
        <v>422</v>
      </c>
      <c r="G345" s="2" t="s">
        <v>429</v>
      </c>
      <c r="H345" s="2" t="s">
        <v>434</v>
      </c>
      <c r="I345" s="2">
        <v>109200</v>
      </c>
      <c r="J345" s="2">
        <v>9673</v>
      </c>
      <c r="K345" s="2">
        <v>50</v>
      </c>
      <c r="L345" s="2">
        <v>9</v>
      </c>
      <c r="M345" s="2">
        <v>9</v>
      </c>
      <c r="N345" s="2">
        <v>7</v>
      </c>
      <c r="O345" s="2">
        <v>10</v>
      </c>
      <c r="P345" s="2">
        <v>8.67</v>
      </c>
      <c r="Q345" s="2" t="s">
        <v>436</v>
      </c>
      <c r="R345" s="2">
        <v>2021</v>
      </c>
      <c r="S345" s="2">
        <v>1</v>
      </c>
    </row>
    <row r="346" spans="1:19" x14ac:dyDescent="0.25">
      <c r="A346" s="2" t="s">
        <v>360</v>
      </c>
      <c r="B346" s="2" t="s">
        <v>413</v>
      </c>
      <c r="C346" s="3">
        <v>40904</v>
      </c>
      <c r="D346" s="2" t="s">
        <v>418</v>
      </c>
      <c r="E346" s="2" t="s">
        <v>420</v>
      </c>
      <c r="F346" s="2" t="s">
        <v>423</v>
      </c>
      <c r="G346" s="2" t="s">
        <v>429</v>
      </c>
      <c r="H346" s="2" t="s">
        <v>433</v>
      </c>
      <c r="I346" s="2">
        <v>79898</v>
      </c>
      <c r="J346" s="2">
        <v>9564</v>
      </c>
      <c r="K346" s="2">
        <v>27</v>
      </c>
      <c r="L346" s="2">
        <v>1</v>
      </c>
      <c r="M346" s="2">
        <v>6</v>
      </c>
      <c r="N346" s="2">
        <v>7</v>
      </c>
      <c r="O346" s="2">
        <v>10</v>
      </c>
      <c r="P346" s="2">
        <v>7.67</v>
      </c>
      <c r="Q346" s="2" t="s">
        <v>435</v>
      </c>
      <c r="R346" s="2">
        <v>2011</v>
      </c>
      <c r="S346" s="2">
        <v>4</v>
      </c>
    </row>
    <row r="347" spans="1:19" x14ac:dyDescent="0.25">
      <c r="A347" s="2" t="s">
        <v>361</v>
      </c>
      <c r="B347" s="2" t="s">
        <v>413</v>
      </c>
      <c r="C347" s="3">
        <v>44656</v>
      </c>
      <c r="D347" s="2" t="s">
        <v>416</v>
      </c>
      <c r="E347" s="2" t="s">
        <v>419</v>
      </c>
      <c r="F347" s="2" t="s">
        <v>424</v>
      </c>
      <c r="G347" s="2" t="s">
        <v>428</v>
      </c>
      <c r="H347" s="2" t="s">
        <v>434</v>
      </c>
      <c r="I347" s="2">
        <v>36900</v>
      </c>
      <c r="J347" s="2">
        <v>16791</v>
      </c>
      <c r="K347" s="2">
        <v>6</v>
      </c>
      <c r="L347" s="2">
        <v>1</v>
      </c>
      <c r="M347" s="2">
        <v>5</v>
      </c>
      <c r="N347" s="2">
        <v>7</v>
      </c>
      <c r="O347" s="2">
        <v>7</v>
      </c>
      <c r="P347" s="2">
        <v>6.33</v>
      </c>
      <c r="Q347" s="2" t="s">
        <v>435</v>
      </c>
      <c r="R347" s="2">
        <v>2022</v>
      </c>
      <c r="S347" s="2">
        <v>2</v>
      </c>
    </row>
    <row r="348" spans="1:19" x14ac:dyDescent="0.25">
      <c r="A348" s="2" t="s">
        <v>362</v>
      </c>
      <c r="B348" s="2" t="s">
        <v>413</v>
      </c>
      <c r="C348" s="3">
        <v>39620</v>
      </c>
      <c r="D348" s="2" t="s">
        <v>418</v>
      </c>
      <c r="E348" s="2" t="s">
        <v>419</v>
      </c>
      <c r="F348" s="2" t="s">
        <v>422</v>
      </c>
      <c r="G348" s="2" t="s">
        <v>427</v>
      </c>
      <c r="H348" s="2" t="s">
        <v>433</v>
      </c>
      <c r="I348" s="2">
        <v>54187</v>
      </c>
      <c r="J348" s="2">
        <v>19628</v>
      </c>
      <c r="K348" s="2">
        <v>9</v>
      </c>
      <c r="L348" s="2">
        <v>9</v>
      </c>
      <c r="M348" s="2">
        <v>4</v>
      </c>
      <c r="N348" s="2">
        <v>6</v>
      </c>
      <c r="O348" s="2">
        <v>5</v>
      </c>
      <c r="P348" s="2">
        <v>5</v>
      </c>
      <c r="Q348" s="2" t="s">
        <v>435</v>
      </c>
      <c r="R348" s="2">
        <v>2008</v>
      </c>
      <c r="S348" s="2">
        <v>2</v>
      </c>
    </row>
    <row r="349" spans="1:19" x14ac:dyDescent="0.25">
      <c r="A349" s="2" t="s">
        <v>363</v>
      </c>
      <c r="B349" s="2" t="s">
        <v>414</v>
      </c>
      <c r="C349" s="3">
        <v>43528</v>
      </c>
      <c r="D349" s="2" t="s">
        <v>416</v>
      </c>
      <c r="E349" s="2" t="s">
        <v>421</v>
      </c>
      <c r="F349" s="2" t="s">
        <v>422</v>
      </c>
      <c r="G349" s="2" t="s">
        <v>427</v>
      </c>
      <c r="H349" s="2" t="s">
        <v>434</v>
      </c>
      <c r="I349" s="2">
        <v>128828</v>
      </c>
      <c r="J349" s="2">
        <v>18247</v>
      </c>
      <c r="K349" s="2">
        <v>17</v>
      </c>
      <c r="L349" s="2">
        <v>1</v>
      </c>
      <c r="M349" s="2">
        <v>6</v>
      </c>
      <c r="N349" s="2">
        <v>1</v>
      </c>
      <c r="O349" s="2">
        <v>8</v>
      </c>
      <c r="P349" s="2">
        <v>5</v>
      </c>
      <c r="Q349" s="2" t="s">
        <v>435</v>
      </c>
      <c r="R349" s="2">
        <v>2019</v>
      </c>
      <c r="S349" s="2">
        <v>1</v>
      </c>
    </row>
    <row r="350" spans="1:19" x14ac:dyDescent="0.25">
      <c r="A350" s="2" t="s">
        <v>364</v>
      </c>
      <c r="B350" s="2" t="s">
        <v>415</v>
      </c>
      <c r="C350" s="3">
        <v>42252</v>
      </c>
      <c r="D350" s="2" t="s">
        <v>416</v>
      </c>
      <c r="E350" s="2" t="s">
        <v>421</v>
      </c>
      <c r="F350" s="2" t="s">
        <v>423</v>
      </c>
      <c r="G350" s="2" t="s">
        <v>428</v>
      </c>
      <c r="H350" s="2" t="s">
        <v>431</v>
      </c>
      <c r="I350" s="2">
        <v>77992</v>
      </c>
      <c r="J350" s="2">
        <v>16907</v>
      </c>
      <c r="K350" s="2">
        <v>39</v>
      </c>
      <c r="L350" s="2">
        <v>4</v>
      </c>
      <c r="M350" s="2">
        <v>9</v>
      </c>
      <c r="N350" s="2">
        <v>2</v>
      </c>
      <c r="O350" s="2">
        <v>4</v>
      </c>
      <c r="P350" s="2">
        <v>5</v>
      </c>
      <c r="Q350" s="2" t="s">
        <v>435</v>
      </c>
      <c r="R350" s="2">
        <v>2015</v>
      </c>
      <c r="S350" s="2">
        <v>3</v>
      </c>
    </row>
    <row r="351" spans="1:19" x14ac:dyDescent="0.25">
      <c r="A351" s="2" t="s">
        <v>365</v>
      </c>
      <c r="B351" s="2" t="s">
        <v>414</v>
      </c>
      <c r="C351" s="3">
        <v>45483</v>
      </c>
      <c r="D351" s="2" t="s">
        <v>416</v>
      </c>
      <c r="E351" s="2" t="s">
        <v>421</v>
      </c>
      <c r="F351" s="2" t="s">
        <v>424</v>
      </c>
      <c r="G351" s="2" t="s">
        <v>428</v>
      </c>
      <c r="H351" s="2" t="s">
        <v>434</v>
      </c>
      <c r="I351" s="2">
        <v>131832</v>
      </c>
      <c r="J351" s="2">
        <v>3003</v>
      </c>
      <c r="K351" s="2">
        <v>16</v>
      </c>
      <c r="L351" s="2">
        <v>9</v>
      </c>
      <c r="M351" s="2">
        <v>6</v>
      </c>
      <c r="N351" s="2">
        <v>8</v>
      </c>
      <c r="O351" s="2">
        <v>9</v>
      </c>
      <c r="P351" s="2">
        <v>7.67</v>
      </c>
      <c r="Q351" s="2" t="s">
        <v>435</v>
      </c>
      <c r="R351" s="2">
        <v>2024</v>
      </c>
      <c r="S351" s="2">
        <v>3</v>
      </c>
    </row>
    <row r="352" spans="1:19" x14ac:dyDescent="0.25">
      <c r="A352" s="2" t="s">
        <v>366</v>
      </c>
      <c r="B352" s="2" t="s">
        <v>415</v>
      </c>
      <c r="C352" s="3">
        <v>43591</v>
      </c>
      <c r="D352" s="2" t="s">
        <v>416</v>
      </c>
      <c r="E352" s="2" t="s">
        <v>420</v>
      </c>
      <c r="F352" s="2" t="s">
        <v>422</v>
      </c>
      <c r="G352" s="2" t="s">
        <v>429</v>
      </c>
      <c r="H352" s="2" t="s">
        <v>431</v>
      </c>
      <c r="I352" s="2">
        <v>31947</v>
      </c>
      <c r="J352" s="2">
        <v>7251</v>
      </c>
      <c r="K352" s="2">
        <v>44</v>
      </c>
      <c r="L352" s="2">
        <v>7</v>
      </c>
      <c r="M352" s="2">
        <v>10</v>
      </c>
      <c r="N352" s="2">
        <v>8</v>
      </c>
      <c r="O352" s="2">
        <v>10</v>
      </c>
      <c r="P352" s="2">
        <v>9.33</v>
      </c>
      <c r="Q352" s="2" t="s">
        <v>436</v>
      </c>
      <c r="R352" s="2">
        <v>2019</v>
      </c>
      <c r="S352" s="2">
        <v>2</v>
      </c>
    </row>
    <row r="353" spans="1:19" x14ac:dyDescent="0.25">
      <c r="A353" s="2" t="s">
        <v>367</v>
      </c>
      <c r="B353" s="2" t="s">
        <v>415</v>
      </c>
      <c r="C353" s="3">
        <v>45529</v>
      </c>
      <c r="D353" s="2" t="s">
        <v>418</v>
      </c>
      <c r="E353" s="2" t="s">
        <v>419</v>
      </c>
      <c r="F353" s="2" t="s">
        <v>424</v>
      </c>
      <c r="G353" s="2" t="s">
        <v>427</v>
      </c>
      <c r="H353" s="2" t="s">
        <v>431</v>
      </c>
      <c r="I353" s="2">
        <v>61328</v>
      </c>
      <c r="J353" s="2">
        <v>7984</v>
      </c>
      <c r="K353" s="2">
        <v>20</v>
      </c>
      <c r="L353" s="2">
        <v>10</v>
      </c>
      <c r="M353" s="2">
        <v>1</v>
      </c>
      <c r="N353" s="2">
        <v>8</v>
      </c>
      <c r="O353" s="2">
        <v>3</v>
      </c>
      <c r="P353" s="2">
        <v>4</v>
      </c>
      <c r="Q353" s="2" t="s">
        <v>435</v>
      </c>
      <c r="R353" s="2">
        <v>2024</v>
      </c>
      <c r="S353" s="2">
        <v>3</v>
      </c>
    </row>
    <row r="354" spans="1:19" x14ac:dyDescent="0.25">
      <c r="A354" s="2" t="s">
        <v>368</v>
      </c>
      <c r="B354" s="2" t="s">
        <v>414</v>
      </c>
      <c r="C354" s="3">
        <v>41946</v>
      </c>
      <c r="D354" s="2" t="s">
        <v>416</v>
      </c>
      <c r="E354" s="2" t="s">
        <v>421</v>
      </c>
      <c r="F354" s="2" t="s">
        <v>423</v>
      </c>
      <c r="G354" s="2" t="s">
        <v>428</v>
      </c>
      <c r="H354" s="2" t="s">
        <v>432</v>
      </c>
      <c r="I354" s="2">
        <v>104064</v>
      </c>
      <c r="J354" s="2">
        <v>2718</v>
      </c>
      <c r="K354" s="2">
        <v>17</v>
      </c>
      <c r="L354" s="2">
        <v>9</v>
      </c>
      <c r="M354" s="2">
        <v>1</v>
      </c>
      <c r="N354" s="2">
        <v>4</v>
      </c>
      <c r="O354" s="2">
        <v>4</v>
      </c>
      <c r="P354" s="2">
        <v>3</v>
      </c>
      <c r="Q354" s="2" t="s">
        <v>435</v>
      </c>
      <c r="R354" s="2">
        <v>2014</v>
      </c>
      <c r="S354" s="2">
        <v>4</v>
      </c>
    </row>
    <row r="355" spans="1:19" x14ac:dyDescent="0.25">
      <c r="A355" s="2" t="s">
        <v>369</v>
      </c>
      <c r="B355" s="2" t="s">
        <v>413</v>
      </c>
      <c r="C355" s="3">
        <v>43606</v>
      </c>
      <c r="D355" s="2" t="s">
        <v>418</v>
      </c>
      <c r="E355" s="2" t="s">
        <v>420</v>
      </c>
      <c r="F355" s="2" t="s">
        <v>422</v>
      </c>
      <c r="G355" s="2" t="s">
        <v>430</v>
      </c>
      <c r="H355" s="2" t="s">
        <v>432</v>
      </c>
      <c r="I355" s="2">
        <v>132704</v>
      </c>
      <c r="J355" s="2">
        <v>6022</v>
      </c>
      <c r="K355" s="2">
        <v>34</v>
      </c>
      <c r="L355" s="2">
        <v>12</v>
      </c>
      <c r="M355" s="2">
        <v>2</v>
      </c>
      <c r="N355" s="2">
        <v>10</v>
      </c>
      <c r="O355" s="2">
        <v>2</v>
      </c>
      <c r="P355" s="2">
        <v>4.67</v>
      </c>
      <c r="Q355" s="2" t="s">
        <v>435</v>
      </c>
      <c r="R355" s="2">
        <v>2019</v>
      </c>
      <c r="S355" s="2">
        <v>2</v>
      </c>
    </row>
    <row r="356" spans="1:19" x14ac:dyDescent="0.25">
      <c r="A356" s="2" t="s">
        <v>370</v>
      </c>
      <c r="B356" s="2" t="s">
        <v>415</v>
      </c>
      <c r="C356" s="3">
        <v>39696</v>
      </c>
      <c r="D356" s="2" t="s">
        <v>417</v>
      </c>
      <c r="E356" s="2" t="s">
        <v>421</v>
      </c>
      <c r="F356" s="2" t="s">
        <v>422</v>
      </c>
      <c r="G356" s="2" t="s">
        <v>428</v>
      </c>
      <c r="H356" s="2" t="s">
        <v>431</v>
      </c>
      <c r="I356" s="2">
        <v>75114</v>
      </c>
      <c r="J356" s="2">
        <v>10667</v>
      </c>
      <c r="K356" s="2">
        <v>18</v>
      </c>
      <c r="L356" s="2">
        <v>10</v>
      </c>
      <c r="M356" s="2">
        <v>1</v>
      </c>
      <c r="N356" s="2">
        <v>5</v>
      </c>
      <c r="O356" s="2">
        <v>9</v>
      </c>
      <c r="P356" s="2">
        <v>5</v>
      </c>
      <c r="Q356" s="2" t="s">
        <v>435</v>
      </c>
      <c r="R356" s="2">
        <v>2008</v>
      </c>
      <c r="S356" s="2">
        <v>3</v>
      </c>
    </row>
    <row r="357" spans="1:19" x14ac:dyDescent="0.25">
      <c r="A357" s="2" t="s">
        <v>371</v>
      </c>
      <c r="B357" s="2" t="s">
        <v>414</v>
      </c>
      <c r="C357" s="3">
        <v>43565</v>
      </c>
      <c r="D357" s="2" t="s">
        <v>418</v>
      </c>
      <c r="E357" s="2" t="s">
        <v>420</v>
      </c>
      <c r="F357" s="2" t="s">
        <v>426</v>
      </c>
      <c r="G357" s="2" t="s">
        <v>428</v>
      </c>
      <c r="H357" s="2" t="s">
        <v>434</v>
      </c>
      <c r="I357" s="2">
        <v>105685</v>
      </c>
      <c r="J357" s="2">
        <v>9647</v>
      </c>
      <c r="K357" s="2">
        <v>26</v>
      </c>
      <c r="L357" s="2">
        <v>11</v>
      </c>
      <c r="M357" s="2">
        <v>5</v>
      </c>
      <c r="N357" s="2">
        <v>8</v>
      </c>
      <c r="O357" s="2">
        <v>8</v>
      </c>
      <c r="P357" s="2">
        <v>7</v>
      </c>
      <c r="Q357" s="2" t="s">
        <v>435</v>
      </c>
      <c r="R357" s="2">
        <v>2019</v>
      </c>
      <c r="S357" s="2">
        <v>2</v>
      </c>
    </row>
    <row r="358" spans="1:19" x14ac:dyDescent="0.25">
      <c r="A358" s="2" t="s">
        <v>372</v>
      </c>
      <c r="B358" s="2" t="s">
        <v>413</v>
      </c>
      <c r="C358" s="3">
        <v>45003</v>
      </c>
      <c r="D358" s="2" t="s">
        <v>417</v>
      </c>
      <c r="E358" s="2" t="s">
        <v>421</v>
      </c>
      <c r="F358" s="2" t="s">
        <v>424</v>
      </c>
      <c r="G358" s="2" t="s">
        <v>428</v>
      </c>
      <c r="H358" s="2" t="s">
        <v>434</v>
      </c>
      <c r="I358" s="2">
        <v>92554</v>
      </c>
      <c r="J358" s="2">
        <v>17478</v>
      </c>
      <c r="K358" s="2">
        <v>18</v>
      </c>
      <c r="L358" s="2">
        <v>2</v>
      </c>
      <c r="M358" s="2">
        <v>3</v>
      </c>
      <c r="N358" s="2">
        <v>7</v>
      </c>
      <c r="O358" s="2">
        <v>7</v>
      </c>
      <c r="P358" s="2">
        <v>5.67</v>
      </c>
      <c r="Q358" s="2" t="s">
        <v>435</v>
      </c>
      <c r="R358" s="2">
        <v>2023</v>
      </c>
      <c r="S358" s="2">
        <v>1</v>
      </c>
    </row>
    <row r="359" spans="1:19" x14ac:dyDescent="0.25">
      <c r="A359" s="2" t="s">
        <v>52</v>
      </c>
      <c r="B359" s="2" t="s">
        <v>414</v>
      </c>
      <c r="C359" s="3">
        <v>40208</v>
      </c>
      <c r="D359" s="2" t="s">
        <v>418</v>
      </c>
      <c r="E359" s="2" t="s">
        <v>420</v>
      </c>
      <c r="F359" s="2" t="s">
        <v>424</v>
      </c>
      <c r="G359" s="2" t="s">
        <v>430</v>
      </c>
      <c r="H359" s="2" t="s">
        <v>432</v>
      </c>
      <c r="I359" s="2">
        <v>134802</v>
      </c>
      <c r="J359" s="2">
        <v>13895</v>
      </c>
      <c r="K359" s="2">
        <v>48</v>
      </c>
      <c r="L359" s="2">
        <v>6</v>
      </c>
      <c r="M359" s="2">
        <v>8</v>
      </c>
      <c r="N359" s="2">
        <v>10</v>
      </c>
      <c r="O359" s="2">
        <v>8</v>
      </c>
      <c r="P359" s="2">
        <v>8.67</v>
      </c>
      <c r="Q359" s="2" t="s">
        <v>436</v>
      </c>
      <c r="R359" s="2">
        <v>2010</v>
      </c>
      <c r="S359" s="2">
        <v>1</v>
      </c>
    </row>
    <row r="360" spans="1:19" x14ac:dyDescent="0.25">
      <c r="A360" s="2" t="s">
        <v>373</v>
      </c>
      <c r="B360" s="2" t="s">
        <v>415</v>
      </c>
      <c r="C360" s="3">
        <v>41337</v>
      </c>
      <c r="D360" s="2" t="s">
        <v>417</v>
      </c>
      <c r="E360" s="2" t="s">
        <v>419</v>
      </c>
      <c r="F360" s="2" t="s">
        <v>423</v>
      </c>
      <c r="G360" s="2" t="s">
        <v>429</v>
      </c>
      <c r="H360" s="2" t="s">
        <v>432</v>
      </c>
      <c r="I360" s="2">
        <v>141587</v>
      </c>
      <c r="J360" s="2">
        <v>16938</v>
      </c>
      <c r="K360" s="2">
        <v>18</v>
      </c>
      <c r="L360" s="2">
        <v>3</v>
      </c>
      <c r="M360" s="2">
        <v>4</v>
      </c>
      <c r="N360" s="2">
        <v>6</v>
      </c>
      <c r="O360" s="2">
        <v>7</v>
      </c>
      <c r="P360" s="2">
        <v>5.67</v>
      </c>
      <c r="Q360" s="2" t="s">
        <v>435</v>
      </c>
      <c r="R360" s="2">
        <v>2013</v>
      </c>
      <c r="S360" s="2">
        <v>1</v>
      </c>
    </row>
    <row r="361" spans="1:19" x14ac:dyDescent="0.25">
      <c r="A361" s="2" t="s">
        <v>374</v>
      </c>
      <c r="B361" s="2" t="s">
        <v>415</v>
      </c>
      <c r="C361" s="3">
        <v>44323</v>
      </c>
      <c r="D361" s="2" t="s">
        <v>416</v>
      </c>
      <c r="E361" s="2" t="s">
        <v>421</v>
      </c>
      <c r="F361" s="2" t="s">
        <v>426</v>
      </c>
      <c r="G361" s="2" t="s">
        <v>428</v>
      </c>
      <c r="H361" s="2" t="s">
        <v>431</v>
      </c>
      <c r="I361" s="2">
        <v>90135</v>
      </c>
      <c r="J361" s="2">
        <v>8300</v>
      </c>
      <c r="K361" s="2">
        <v>17</v>
      </c>
      <c r="L361" s="2">
        <v>8</v>
      </c>
      <c r="M361" s="2">
        <v>1</v>
      </c>
      <c r="N361" s="2">
        <v>7</v>
      </c>
      <c r="O361" s="2">
        <v>2</v>
      </c>
      <c r="P361" s="2">
        <v>3.33</v>
      </c>
      <c r="Q361" s="2" t="s">
        <v>435</v>
      </c>
      <c r="R361" s="2">
        <v>2021</v>
      </c>
      <c r="S361" s="2">
        <v>2</v>
      </c>
    </row>
    <row r="362" spans="1:19" x14ac:dyDescent="0.25">
      <c r="A362" s="2" t="s">
        <v>375</v>
      </c>
      <c r="B362" s="2" t="s">
        <v>413</v>
      </c>
      <c r="C362" s="3">
        <v>40195</v>
      </c>
      <c r="D362" s="2" t="s">
        <v>416</v>
      </c>
      <c r="E362" s="2" t="s">
        <v>419</v>
      </c>
      <c r="F362" s="2" t="s">
        <v>423</v>
      </c>
      <c r="G362" s="2" t="s">
        <v>428</v>
      </c>
      <c r="H362" s="2" t="s">
        <v>431</v>
      </c>
      <c r="I362" s="2">
        <v>127529</v>
      </c>
      <c r="J362" s="2">
        <v>6660</v>
      </c>
      <c r="K362" s="2">
        <v>47</v>
      </c>
      <c r="L362" s="2">
        <v>1</v>
      </c>
      <c r="M362" s="2">
        <v>9</v>
      </c>
      <c r="N362" s="2">
        <v>2</v>
      </c>
      <c r="O362" s="2">
        <v>1</v>
      </c>
      <c r="P362" s="2">
        <v>4</v>
      </c>
      <c r="Q362" s="2" t="s">
        <v>435</v>
      </c>
      <c r="R362" s="2">
        <v>2010</v>
      </c>
      <c r="S362" s="2">
        <v>1</v>
      </c>
    </row>
    <row r="363" spans="1:19" x14ac:dyDescent="0.25">
      <c r="A363" s="2" t="s">
        <v>376</v>
      </c>
      <c r="B363" s="2" t="s">
        <v>413</v>
      </c>
      <c r="C363" s="3">
        <v>41654</v>
      </c>
      <c r="D363" s="2" t="s">
        <v>416</v>
      </c>
      <c r="E363" s="2" t="s">
        <v>421</v>
      </c>
      <c r="F363" s="2" t="s">
        <v>422</v>
      </c>
      <c r="G363" s="2" t="s">
        <v>430</v>
      </c>
      <c r="H363" s="2" t="s">
        <v>434</v>
      </c>
      <c r="I363" s="2">
        <v>48801</v>
      </c>
      <c r="J363" s="2">
        <v>7552</v>
      </c>
      <c r="K363" s="2">
        <v>17</v>
      </c>
      <c r="L363" s="2">
        <v>14</v>
      </c>
      <c r="M363" s="2">
        <v>4</v>
      </c>
      <c r="N363" s="2">
        <v>1</v>
      </c>
      <c r="O363" s="2">
        <v>9</v>
      </c>
      <c r="P363" s="2">
        <v>4.67</v>
      </c>
      <c r="Q363" s="2" t="s">
        <v>435</v>
      </c>
      <c r="R363" s="2">
        <v>2014</v>
      </c>
      <c r="S363" s="2">
        <v>1</v>
      </c>
    </row>
    <row r="364" spans="1:19" x14ac:dyDescent="0.25">
      <c r="A364" s="2" t="s">
        <v>377</v>
      </c>
      <c r="B364" s="2" t="s">
        <v>414</v>
      </c>
      <c r="C364" s="3">
        <v>45613</v>
      </c>
      <c r="D364" s="2" t="s">
        <v>418</v>
      </c>
      <c r="E364" s="2" t="s">
        <v>419</v>
      </c>
      <c r="F364" s="2" t="s">
        <v>424</v>
      </c>
      <c r="G364" s="2" t="s">
        <v>429</v>
      </c>
      <c r="H364" s="2" t="s">
        <v>431</v>
      </c>
      <c r="I364" s="2">
        <v>127177</v>
      </c>
      <c r="J364" s="2">
        <v>7567</v>
      </c>
      <c r="K364" s="2">
        <v>21</v>
      </c>
      <c r="L364" s="2">
        <v>0</v>
      </c>
      <c r="M364" s="2">
        <v>8</v>
      </c>
      <c r="N364" s="2">
        <v>10</v>
      </c>
      <c r="O364" s="2">
        <v>1</v>
      </c>
      <c r="P364" s="2">
        <v>6.33</v>
      </c>
      <c r="Q364" s="2" t="s">
        <v>435</v>
      </c>
      <c r="R364" s="2">
        <v>2024</v>
      </c>
      <c r="S364" s="2">
        <v>4</v>
      </c>
    </row>
    <row r="365" spans="1:19" x14ac:dyDescent="0.25">
      <c r="A365" s="2" t="s">
        <v>378</v>
      </c>
      <c r="B365" s="2" t="s">
        <v>415</v>
      </c>
      <c r="C365" s="3">
        <v>44295</v>
      </c>
      <c r="D365" s="2" t="s">
        <v>417</v>
      </c>
      <c r="E365" s="2" t="s">
        <v>419</v>
      </c>
      <c r="F365" s="2" t="s">
        <v>425</v>
      </c>
      <c r="G365" s="2" t="s">
        <v>427</v>
      </c>
      <c r="H365" s="2" t="s">
        <v>433</v>
      </c>
      <c r="I365" s="2">
        <v>65998</v>
      </c>
      <c r="J365" s="2">
        <v>19352</v>
      </c>
      <c r="K365" s="2">
        <v>49</v>
      </c>
      <c r="L365" s="2">
        <v>1</v>
      </c>
      <c r="M365" s="2">
        <v>1</v>
      </c>
      <c r="N365" s="2">
        <v>7</v>
      </c>
      <c r="O365" s="2">
        <v>4</v>
      </c>
      <c r="P365" s="2">
        <v>4</v>
      </c>
      <c r="Q365" s="2" t="s">
        <v>435</v>
      </c>
      <c r="R365" s="2">
        <v>2021</v>
      </c>
      <c r="S365" s="2">
        <v>2</v>
      </c>
    </row>
    <row r="366" spans="1:19" x14ac:dyDescent="0.25">
      <c r="A366" s="2" t="s">
        <v>379</v>
      </c>
      <c r="B366" s="2" t="s">
        <v>413</v>
      </c>
      <c r="C366" s="3">
        <v>39733</v>
      </c>
      <c r="D366" s="2" t="s">
        <v>416</v>
      </c>
      <c r="E366" s="2" t="s">
        <v>421</v>
      </c>
      <c r="F366" s="2" t="s">
        <v>423</v>
      </c>
      <c r="G366" s="2" t="s">
        <v>429</v>
      </c>
      <c r="H366" s="2" t="s">
        <v>434</v>
      </c>
      <c r="I366" s="2">
        <v>136928</v>
      </c>
      <c r="J366" s="2">
        <v>16657</v>
      </c>
      <c r="K366" s="2">
        <v>33</v>
      </c>
      <c r="L366" s="2">
        <v>7</v>
      </c>
      <c r="M366" s="2">
        <v>2</v>
      </c>
      <c r="N366" s="2">
        <v>4</v>
      </c>
      <c r="O366" s="2">
        <v>7</v>
      </c>
      <c r="P366" s="2">
        <v>4.33</v>
      </c>
      <c r="Q366" s="2" t="s">
        <v>435</v>
      </c>
      <c r="R366" s="2">
        <v>2008</v>
      </c>
      <c r="S366" s="2">
        <v>4</v>
      </c>
    </row>
    <row r="367" spans="1:19" x14ac:dyDescent="0.25">
      <c r="A367" s="2" t="s">
        <v>380</v>
      </c>
      <c r="B367" s="2" t="s">
        <v>415</v>
      </c>
      <c r="C367" s="3">
        <v>44819</v>
      </c>
      <c r="D367" s="2" t="s">
        <v>418</v>
      </c>
      <c r="E367" s="2" t="s">
        <v>419</v>
      </c>
      <c r="F367" s="2" t="s">
        <v>426</v>
      </c>
      <c r="G367" s="2" t="s">
        <v>429</v>
      </c>
      <c r="H367" s="2" t="s">
        <v>431</v>
      </c>
      <c r="I367" s="2">
        <v>60621</v>
      </c>
      <c r="J367" s="2">
        <v>4609</v>
      </c>
      <c r="K367" s="2">
        <v>37</v>
      </c>
      <c r="L367" s="2">
        <v>10</v>
      </c>
      <c r="M367" s="2">
        <v>2</v>
      </c>
      <c r="N367" s="2">
        <v>8</v>
      </c>
      <c r="O367" s="2">
        <v>10</v>
      </c>
      <c r="P367" s="2">
        <v>6.67</v>
      </c>
      <c r="Q367" s="2" t="s">
        <v>435</v>
      </c>
      <c r="R367" s="2">
        <v>2022</v>
      </c>
      <c r="S367" s="2">
        <v>3</v>
      </c>
    </row>
    <row r="368" spans="1:19" x14ac:dyDescent="0.25">
      <c r="A368" s="2" t="s">
        <v>381</v>
      </c>
      <c r="B368" s="2" t="s">
        <v>413</v>
      </c>
      <c r="C368" s="3">
        <v>40612</v>
      </c>
      <c r="D368" s="2" t="s">
        <v>416</v>
      </c>
      <c r="E368" s="2" t="s">
        <v>421</v>
      </c>
      <c r="F368" s="2" t="s">
        <v>422</v>
      </c>
      <c r="G368" s="2" t="s">
        <v>427</v>
      </c>
      <c r="H368" s="2" t="s">
        <v>434</v>
      </c>
      <c r="I368" s="2">
        <v>77486</v>
      </c>
      <c r="J368" s="2">
        <v>12575</v>
      </c>
      <c r="K368" s="2">
        <v>21</v>
      </c>
      <c r="L368" s="2">
        <v>8</v>
      </c>
      <c r="M368" s="2">
        <v>6</v>
      </c>
      <c r="N368" s="2">
        <v>8</v>
      </c>
      <c r="O368" s="2">
        <v>4</v>
      </c>
      <c r="P368" s="2">
        <v>6</v>
      </c>
      <c r="Q368" s="2" t="s">
        <v>435</v>
      </c>
      <c r="R368" s="2">
        <v>2011</v>
      </c>
      <c r="S368" s="2">
        <v>1</v>
      </c>
    </row>
    <row r="369" spans="1:19" x14ac:dyDescent="0.25">
      <c r="A369" s="2" t="s">
        <v>382</v>
      </c>
      <c r="B369" s="2" t="s">
        <v>413</v>
      </c>
      <c r="C369" s="3">
        <v>41358</v>
      </c>
      <c r="D369" s="2" t="s">
        <v>418</v>
      </c>
      <c r="E369" s="2" t="s">
        <v>421</v>
      </c>
      <c r="F369" s="2" t="s">
        <v>424</v>
      </c>
      <c r="G369" s="2" t="s">
        <v>430</v>
      </c>
      <c r="H369" s="2" t="s">
        <v>433</v>
      </c>
      <c r="I369" s="2">
        <v>45313</v>
      </c>
      <c r="J369" s="2">
        <v>19953</v>
      </c>
      <c r="K369" s="2">
        <v>34</v>
      </c>
      <c r="L369" s="2">
        <v>15</v>
      </c>
      <c r="M369" s="2">
        <v>3</v>
      </c>
      <c r="N369" s="2">
        <v>4</v>
      </c>
      <c r="O369" s="2">
        <v>7</v>
      </c>
      <c r="P369" s="2">
        <v>4.67</v>
      </c>
      <c r="Q369" s="2" t="s">
        <v>435</v>
      </c>
      <c r="R369" s="2">
        <v>2013</v>
      </c>
      <c r="S369" s="2">
        <v>1</v>
      </c>
    </row>
    <row r="370" spans="1:19" x14ac:dyDescent="0.25">
      <c r="A370" s="2" t="s">
        <v>383</v>
      </c>
      <c r="B370" s="2" t="s">
        <v>414</v>
      </c>
      <c r="C370" s="3">
        <v>38424</v>
      </c>
      <c r="D370" s="2" t="s">
        <v>416</v>
      </c>
      <c r="E370" s="2" t="s">
        <v>420</v>
      </c>
      <c r="F370" s="2" t="s">
        <v>423</v>
      </c>
      <c r="G370" s="2" t="s">
        <v>427</v>
      </c>
      <c r="H370" s="2" t="s">
        <v>434</v>
      </c>
      <c r="I370" s="2">
        <v>130025</v>
      </c>
      <c r="J370" s="2">
        <v>13047</v>
      </c>
      <c r="K370" s="2">
        <v>16</v>
      </c>
      <c r="L370" s="2">
        <v>0</v>
      </c>
      <c r="M370" s="2">
        <v>8</v>
      </c>
      <c r="N370" s="2">
        <v>10</v>
      </c>
      <c r="O370" s="2">
        <v>10</v>
      </c>
      <c r="P370" s="2">
        <v>9.33</v>
      </c>
      <c r="Q370" s="2" t="s">
        <v>436</v>
      </c>
      <c r="R370" s="2">
        <v>2005</v>
      </c>
      <c r="S370" s="2">
        <v>1</v>
      </c>
    </row>
    <row r="371" spans="1:19" x14ac:dyDescent="0.25">
      <c r="A371" s="2" t="s">
        <v>357</v>
      </c>
      <c r="B371" s="2" t="s">
        <v>415</v>
      </c>
      <c r="C371" s="3">
        <v>40121</v>
      </c>
      <c r="D371" s="2" t="s">
        <v>416</v>
      </c>
      <c r="E371" s="2" t="s">
        <v>421</v>
      </c>
      <c r="F371" s="2" t="s">
        <v>426</v>
      </c>
      <c r="G371" s="2" t="s">
        <v>428</v>
      </c>
      <c r="H371" s="2" t="s">
        <v>431</v>
      </c>
      <c r="I371" s="2">
        <v>117215</v>
      </c>
      <c r="J371" s="2">
        <v>4886</v>
      </c>
      <c r="K371" s="2">
        <v>17</v>
      </c>
      <c r="L371" s="2">
        <v>10</v>
      </c>
      <c r="M371" s="2">
        <v>7</v>
      </c>
      <c r="N371" s="2">
        <v>8</v>
      </c>
      <c r="O371" s="2">
        <v>5</v>
      </c>
      <c r="P371" s="2">
        <v>6.67</v>
      </c>
      <c r="Q371" s="2" t="s">
        <v>435</v>
      </c>
      <c r="R371" s="2">
        <v>2009</v>
      </c>
      <c r="S371" s="2">
        <v>4</v>
      </c>
    </row>
    <row r="372" spans="1:19" x14ac:dyDescent="0.25">
      <c r="A372" s="2" t="s">
        <v>384</v>
      </c>
      <c r="B372" s="2" t="s">
        <v>413</v>
      </c>
      <c r="C372" s="3">
        <v>42324</v>
      </c>
      <c r="D372" s="2" t="s">
        <v>418</v>
      </c>
      <c r="E372" s="2" t="s">
        <v>419</v>
      </c>
      <c r="F372" s="2" t="s">
        <v>425</v>
      </c>
      <c r="G372" s="2" t="s">
        <v>428</v>
      </c>
      <c r="H372" s="2" t="s">
        <v>434</v>
      </c>
      <c r="I372" s="2">
        <v>60924</v>
      </c>
      <c r="J372" s="2">
        <v>5968</v>
      </c>
      <c r="K372" s="2">
        <v>18</v>
      </c>
      <c r="L372" s="2">
        <v>0</v>
      </c>
      <c r="M372" s="2">
        <v>4</v>
      </c>
      <c r="N372" s="2">
        <v>3</v>
      </c>
      <c r="O372" s="2">
        <v>4</v>
      </c>
      <c r="P372" s="2">
        <v>3.67</v>
      </c>
      <c r="Q372" s="2" t="s">
        <v>435</v>
      </c>
      <c r="R372" s="2">
        <v>2015</v>
      </c>
      <c r="S372" s="2">
        <v>4</v>
      </c>
    </row>
    <row r="373" spans="1:19" x14ac:dyDescent="0.25">
      <c r="A373" s="2" t="s">
        <v>385</v>
      </c>
      <c r="B373" s="2" t="s">
        <v>413</v>
      </c>
      <c r="C373" s="3">
        <v>39122</v>
      </c>
      <c r="D373" s="2" t="s">
        <v>417</v>
      </c>
      <c r="E373" s="2" t="s">
        <v>420</v>
      </c>
      <c r="F373" s="2" t="s">
        <v>425</v>
      </c>
      <c r="G373" s="2" t="s">
        <v>427</v>
      </c>
      <c r="H373" s="2" t="s">
        <v>434</v>
      </c>
      <c r="I373" s="2">
        <v>129223</v>
      </c>
      <c r="J373" s="2">
        <v>18417</v>
      </c>
      <c r="K373" s="2">
        <v>26</v>
      </c>
      <c r="L373" s="2">
        <v>7</v>
      </c>
      <c r="M373" s="2">
        <v>2</v>
      </c>
      <c r="N373" s="2">
        <v>5</v>
      </c>
      <c r="O373" s="2">
        <v>8</v>
      </c>
      <c r="P373" s="2">
        <v>5</v>
      </c>
      <c r="Q373" s="2" t="s">
        <v>435</v>
      </c>
      <c r="R373" s="2">
        <v>2007</v>
      </c>
      <c r="S373" s="2">
        <v>1</v>
      </c>
    </row>
    <row r="374" spans="1:19" x14ac:dyDescent="0.25">
      <c r="A374" s="2" t="s">
        <v>386</v>
      </c>
      <c r="B374" s="2" t="s">
        <v>415</v>
      </c>
      <c r="C374" s="3">
        <v>40770</v>
      </c>
      <c r="D374" s="2" t="s">
        <v>416</v>
      </c>
      <c r="E374" s="2" t="s">
        <v>419</v>
      </c>
      <c r="F374" s="2" t="s">
        <v>423</v>
      </c>
      <c r="G374" s="2" t="s">
        <v>427</v>
      </c>
      <c r="H374" s="2" t="s">
        <v>432</v>
      </c>
      <c r="I374" s="2">
        <v>104685</v>
      </c>
      <c r="J374" s="2">
        <v>13478</v>
      </c>
      <c r="K374" s="2">
        <v>3</v>
      </c>
      <c r="L374" s="2">
        <v>2</v>
      </c>
      <c r="M374" s="2">
        <v>4</v>
      </c>
      <c r="N374" s="2">
        <v>1</v>
      </c>
      <c r="O374" s="2">
        <v>8</v>
      </c>
      <c r="P374" s="2">
        <v>4.33</v>
      </c>
      <c r="Q374" s="2" t="s">
        <v>435</v>
      </c>
      <c r="R374" s="2">
        <v>2011</v>
      </c>
      <c r="S374" s="2">
        <v>3</v>
      </c>
    </row>
    <row r="375" spans="1:19" x14ac:dyDescent="0.25">
      <c r="A375" s="2" t="s">
        <v>387</v>
      </c>
      <c r="B375" s="2" t="s">
        <v>413</v>
      </c>
      <c r="C375" s="3">
        <v>39645</v>
      </c>
      <c r="D375" s="2" t="s">
        <v>417</v>
      </c>
      <c r="E375" s="2" t="s">
        <v>420</v>
      </c>
      <c r="F375" s="2" t="s">
        <v>426</v>
      </c>
      <c r="G375" s="2" t="s">
        <v>429</v>
      </c>
      <c r="H375" s="2" t="s">
        <v>432</v>
      </c>
      <c r="I375" s="2">
        <v>119130</v>
      </c>
      <c r="J375" s="2">
        <v>6189</v>
      </c>
      <c r="K375" s="2">
        <v>40</v>
      </c>
      <c r="L375" s="2">
        <v>4</v>
      </c>
      <c r="M375" s="2">
        <v>8</v>
      </c>
      <c r="N375" s="2">
        <v>1</v>
      </c>
      <c r="O375" s="2">
        <v>10</v>
      </c>
      <c r="P375" s="2">
        <v>6.33</v>
      </c>
      <c r="Q375" s="2" t="s">
        <v>435</v>
      </c>
      <c r="R375" s="2">
        <v>2008</v>
      </c>
      <c r="S375" s="2">
        <v>3</v>
      </c>
    </row>
    <row r="376" spans="1:19" x14ac:dyDescent="0.25">
      <c r="A376" s="2" t="s">
        <v>388</v>
      </c>
      <c r="B376" s="2" t="s">
        <v>414</v>
      </c>
      <c r="C376" s="3">
        <v>43367</v>
      </c>
      <c r="D376" s="2" t="s">
        <v>418</v>
      </c>
      <c r="E376" s="2" t="s">
        <v>421</v>
      </c>
      <c r="F376" s="2" t="s">
        <v>423</v>
      </c>
      <c r="G376" s="2" t="s">
        <v>429</v>
      </c>
      <c r="H376" s="2" t="s">
        <v>431</v>
      </c>
      <c r="I376" s="2">
        <v>30176</v>
      </c>
      <c r="J376" s="2">
        <v>2906</v>
      </c>
      <c r="K376" s="2">
        <v>3</v>
      </c>
      <c r="L376" s="2">
        <v>11</v>
      </c>
      <c r="M376" s="2">
        <v>10</v>
      </c>
      <c r="N376" s="2">
        <v>6</v>
      </c>
      <c r="O376" s="2">
        <v>7</v>
      </c>
      <c r="P376" s="2">
        <v>7.67</v>
      </c>
      <c r="Q376" s="2" t="s">
        <v>435</v>
      </c>
      <c r="R376" s="2">
        <v>2018</v>
      </c>
      <c r="S376" s="2">
        <v>3</v>
      </c>
    </row>
    <row r="377" spans="1:19" x14ac:dyDescent="0.25">
      <c r="A377" s="2" t="s">
        <v>389</v>
      </c>
      <c r="B377" s="2" t="s">
        <v>413</v>
      </c>
      <c r="C377" s="3">
        <v>43223</v>
      </c>
      <c r="D377" s="2" t="s">
        <v>417</v>
      </c>
      <c r="E377" s="2" t="s">
        <v>420</v>
      </c>
      <c r="F377" s="2" t="s">
        <v>423</v>
      </c>
      <c r="G377" s="2" t="s">
        <v>428</v>
      </c>
      <c r="H377" s="2" t="s">
        <v>431</v>
      </c>
      <c r="I377" s="2">
        <v>107367</v>
      </c>
      <c r="J377" s="2">
        <v>8533</v>
      </c>
      <c r="K377" s="2">
        <v>9</v>
      </c>
      <c r="L377" s="2">
        <v>5</v>
      </c>
      <c r="M377" s="2">
        <v>1</v>
      </c>
      <c r="N377" s="2">
        <v>3</v>
      </c>
      <c r="O377" s="2">
        <v>2</v>
      </c>
      <c r="P377" s="2">
        <v>2</v>
      </c>
      <c r="Q377" s="2" t="s">
        <v>435</v>
      </c>
      <c r="R377" s="2">
        <v>2018</v>
      </c>
      <c r="S377" s="2">
        <v>2</v>
      </c>
    </row>
    <row r="378" spans="1:19" x14ac:dyDescent="0.25">
      <c r="A378" s="2" t="s">
        <v>390</v>
      </c>
      <c r="B378" s="2" t="s">
        <v>415</v>
      </c>
      <c r="C378" s="3">
        <v>40113</v>
      </c>
      <c r="D378" s="2" t="s">
        <v>418</v>
      </c>
      <c r="E378" s="2" t="s">
        <v>419</v>
      </c>
      <c r="F378" s="2" t="s">
        <v>426</v>
      </c>
      <c r="G378" s="2" t="s">
        <v>430</v>
      </c>
      <c r="H378" s="2" t="s">
        <v>432</v>
      </c>
      <c r="I378" s="2">
        <v>39946</v>
      </c>
      <c r="J378" s="2">
        <v>18123</v>
      </c>
      <c r="K378" s="2">
        <v>15</v>
      </c>
      <c r="L378" s="2">
        <v>4</v>
      </c>
      <c r="M378" s="2">
        <v>2</v>
      </c>
      <c r="N378" s="2">
        <v>3</v>
      </c>
      <c r="O378" s="2">
        <v>3</v>
      </c>
      <c r="P378" s="2">
        <v>2.67</v>
      </c>
      <c r="Q378" s="2" t="s">
        <v>435</v>
      </c>
      <c r="R378" s="2">
        <v>2009</v>
      </c>
      <c r="S378" s="2">
        <v>4</v>
      </c>
    </row>
    <row r="379" spans="1:19" x14ac:dyDescent="0.25">
      <c r="A379" s="2" t="s">
        <v>391</v>
      </c>
      <c r="B379" s="2" t="s">
        <v>413</v>
      </c>
      <c r="C379" s="3">
        <v>40616</v>
      </c>
      <c r="D379" s="2" t="s">
        <v>417</v>
      </c>
      <c r="E379" s="2" t="s">
        <v>420</v>
      </c>
      <c r="F379" s="2" t="s">
        <v>424</v>
      </c>
      <c r="G379" s="2" t="s">
        <v>427</v>
      </c>
      <c r="H379" s="2" t="s">
        <v>432</v>
      </c>
      <c r="I379" s="2">
        <v>114765</v>
      </c>
      <c r="J379" s="2">
        <v>15307</v>
      </c>
      <c r="K379" s="2">
        <v>6</v>
      </c>
      <c r="L379" s="2">
        <v>12</v>
      </c>
      <c r="M379" s="2">
        <v>8</v>
      </c>
      <c r="N379" s="2">
        <v>4</v>
      </c>
      <c r="O379" s="2">
        <v>4</v>
      </c>
      <c r="P379" s="2">
        <v>5.33</v>
      </c>
      <c r="Q379" s="2" t="s">
        <v>435</v>
      </c>
      <c r="R379" s="2">
        <v>2011</v>
      </c>
      <c r="S379" s="2">
        <v>1</v>
      </c>
    </row>
    <row r="380" spans="1:19" x14ac:dyDescent="0.25">
      <c r="A380" s="2" t="s">
        <v>392</v>
      </c>
      <c r="B380" s="2" t="s">
        <v>414</v>
      </c>
      <c r="C380" s="3">
        <v>45456</v>
      </c>
      <c r="D380" s="2" t="s">
        <v>416</v>
      </c>
      <c r="E380" s="2" t="s">
        <v>420</v>
      </c>
      <c r="F380" s="2" t="s">
        <v>425</v>
      </c>
      <c r="G380" s="2" t="s">
        <v>427</v>
      </c>
      <c r="H380" s="2" t="s">
        <v>433</v>
      </c>
      <c r="I380" s="2">
        <v>50604</v>
      </c>
      <c r="J380" s="2">
        <v>4436</v>
      </c>
      <c r="K380" s="2">
        <v>26</v>
      </c>
      <c r="L380" s="2">
        <v>4</v>
      </c>
      <c r="M380" s="2">
        <v>3</v>
      </c>
      <c r="N380" s="2">
        <v>10</v>
      </c>
      <c r="O380" s="2">
        <v>2</v>
      </c>
      <c r="P380" s="2">
        <v>5</v>
      </c>
      <c r="Q380" s="2" t="s">
        <v>435</v>
      </c>
      <c r="R380" s="2">
        <v>2024</v>
      </c>
      <c r="S380" s="2">
        <v>2</v>
      </c>
    </row>
    <row r="381" spans="1:19" x14ac:dyDescent="0.25">
      <c r="A381" s="2" t="s">
        <v>393</v>
      </c>
      <c r="B381" s="2" t="s">
        <v>415</v>
      </c>
      <c r="C381" s="3">
        <v>44692</v>
      </c>
      <c r="D381" s="2" t="s">
        <v>417</v>
      </c>
      <c r="E381" s="2" t="s">
        <v>420</v>
      </c>
      <c r="F381" s="2" t="s">
        <v>424</v>
      </c>
      <c r="G381" s="2" t="s">
        <v>427</v>
      </c>
      <c r="H381" s="2" t="s">
        <v>433</v>
      </c>
      <c r="I381" s="2">
        <v>149037</v>
      </c>
      <c r="J381" s="2">
        <v>13904</v>
      </c>
      <c r="K381" s="2">
        <v>0</v>
      </c>
      <c r="L381" s="2">
        <v>0</v>
      </c>
      <c r="M381" s="2">
        <v>1</v>
      </c>
      <c r="N381" s="2">
        <v>4</v>
      </c>
      <c r="O381" s="2">
        <v>9</v>
      </c>
      <c r="P381" s="2">
        <v>4.67</v>
      </c>
      <c r="Q381" s="2" t="s">
        <v>435</v>
      </c>
      <c r="R381" s="2">
        <v>2022</v>
      </c>
      <c r="S381" s="2">
        <v>2</v>
      </c>
    </row>
    <row r="382" spans="1:19" x14ac:dyDescent="0.25">
      <c r="A382" s="2" t="s">
        <v>394</v>
      </c>
      <c r="B382" s="2" t="s">
        <v>414</v>
      </c>
      <c r="C382" s="3">
        <v>42431</v>
      </c>
      <c r="D382" s="2" t="s">
        <v>418</v>
      </c>
      <c r="E382" s="2" t="s">
        <v>419</v>
      </c>
      <c r="F382" s="2" t="s">
        <v>424</v>
      </c>
      <c r="G382" s="2" t="s">
        <v>428</v>
      </c>
      <c r="H382" s="2" t="s">
        <v>433</v>
      </c>
      <c r="I382" s="2">
        <v>101199</v>
      </c>
      <c r="J382" s="2">
        <v>12408</v>
      </c>
      <c r="K382" s="2">
        <v>40</v>
      </c>
      <c r="L382" s="2">
        <v>9</v>
      </c>
      <c r="M382" s="2">
        <v>1</v>
      </c>
      <c r="N382" s="2">
        <v>6</v>
      </c>
      <c r="O382" s="2">
        <v>6</v>
      </c>
      <c r="P382" s="2">
        <v>4.33</v>
      </c>
      <c r="Q382" s="2" t="s">
        <v>435</v>
      </c>
      <c r="R382" s="2">
        <v>2016</v>
      </c>
      <c r="S382" s="2">
        <v>1</v>
      </c>
    </row>
    <row r="383" spans="1:19" x14ac:dyDescent="0.25">
      <c r="A383" s="2" t="s">
        <v>395</v>
      </c>
      <c r="B383" s="2" t="s">
        <v>415</v>
      </c>
      <c r="C383" s="3">
        <v>40989</v>
      </c>
      <c r="D383" s="2" t="s">
        <v>417</v>
      </c>
      <c r="E383" s="2" t="s">
        <v>420</v>
      </c>
      <c r="F383" s="2" t="s">
        <v>422</v>
      </c>
      <c r="G383" s="2" t="s">
        <v>430</v>
      </c>
      <c r="H383" s="2" t="s">
        <v>431</v>
      </c>
      <c r="I383" s="2">
        <v>91421</v>
      </c>
      <c r="J383" s="2">
        <v>7125</v>
      </c>
      <c r="K383" s="2">
        <v>1</v>
      </c>
      <c r="L383" s="2">
        <v>4</v>
      </c>
      <c r="M383" s="2">
        <v>4</v>
      </c>
      <c r="N383" s="2">
        <v>5</v>
      </c>
      <c r="O383" s="2">
        <v>2</v>
      </c>
      <c r="P383" s="2">
        <v>3.67</v>
      </c>
      <c r="Q383" s="2" t="s">
        <v>435</v>
      </c>
      <c r="R383" s="2">
        <v>2012</v>
      </c>
      <c r="S383" s="2">
        <v>1</v>
      </c>
    </row>
    <row r="384" spans="1:19" x14ac:dyDescent="0.25">
      <c r="A384" s="2" t="s">
        <v>396</v>
      </c>
      <c r="B384" s="2" t="s">
        <v>415</v>
      </c>
      <c r="C384" s="3">
        <v>45230</v>
      </c>
      <c r="D384" s="2" t="s">
        <v>416</v>
      </c>
      <c r="E384" s="2" t="s">
        <v>420</v>
      </c>
      <c r="F384" s="2" t="s">
        <v>423</v>
      </c>
      <c r="G384" s="2" t="s">
        <v>429</v>
      </c>
      <c r="H384" s="2" t="s">
        <v>434</v>
      </c>
      <c r="I384" s="2">
        <v>51742</v>
      </c>
      <c r="J384" s="2">
        <v>3821</v>
      </c>
      <c r="K384" s="2">
        <v>20</v>
      </c>
      <c r="L384" s="2">
        <v>9</v>
      </c>
      <c r="M384" s="2">
        <v>6</v>
      </c>
      <c r="N384" s="2">
        <v>4</v>
      </c>
      <c r="O384" s="2">
        <v>8</v>
      </c>
      <c r="P384" s="2">
        <v>6</v>
      </c>
      <c r="Q384" s="2" t="s">
        <v>435</v>
      </c>
      <c r="R384" s="2">
        <v>2023</v>
      </c>
      <c r="S384" s="2">
        <v>4</v>
      </c>
    </row>
    <row r="385" spans="1:19" x14ac:dyDescent="0.25">
      <c r="A385" s="2" t="s">
        <v>397</v>
      </c>
      <c r="B385" s="2" t="s">
        <v>414</v>
      </c>
      <c r="C385" s="3">
        <v>44065</v>
      </c>
      <c r="D385" s="2" t="s">
        <v>417</v>
      </c>
      <c r="E385" s="2" t="s">
        <v>419</v>
      </c>
      <c r="F385" s="2" t="s">
        <v>423</v>
      </c>
      <c r="G385" s="2" t="s">
        <v>430</v>
      </c>
      <c r="H385" s="2" t="s">
        <v>434</v>
      </c>
      <c r="I385" s="2">
        <v>113739</v>
      </c>
      <c r="J385" s="2">
        <v>4724</v>
      </c>
      <c r="K385" s="2">
        <v>4</v>
      </c>
      <c r="L385" s="2">
        <v>10</v>
      </c>
      <c r="M385" s="2">
        <v>7</v>
      </c>
      <c r="N385" s="2">
        <v>5</v>
      </c>
      <c r="O385" s="2">
        <v>2</v>
      </c>
      <c r="P385" s="2">
        <v>4.67</v>
      </c>
      <c r="Q385" s="2" t="s">
        <v>435</v>
      </c>
      <c r="R385" s="2">
        <v>2020</v>
      </c>
      <c r="S385" s="2">
        <v>3</v>
      </c>
    </row>
    <row r="386" spans="1:19" x14ac:dyDescent="0.25">
      <c r="A386" s="2" t="s">
        <v>398</v>
      </c>
      <c r="B386" s="2" t="s">
        <v>413</v>
      </c>
      <c r="C386" s="3">
        <v>41760</v>
      </c>
      <c r="D386" s="2" t="s">
        <v>416</v>
      </c>
      <c r="E386" s="2" t="s">
        <v>421</v>
      </c>
      <c r="F386" s="2" t="s">
        <v>425</v>
      </c>
      <c r="G386" s="2" t="s">
        <v>430</v>
      </c>
      <c r="H386" s="2" t="s">
        <v>434</v>
      </c>
      <c r="I386" s="2">
        <v>145038</v>
      </c>
      <c r="J386" s="2">
        <v>11137</v>
      </c>
      <c r="K386" s="2">
        <v>37</v>
      </c>
      <c r="L386" s="2">
        <v>5</v>
      </c>
      <c r="M386" s="2">
        <v>9</v>
      </c>
      <c r="N386" s="2">
        <v>1</v>
      </c>
      <c r="O386" s="2">
        <v>8</v>
      </c>
      <c r="P386" s="2">
        <v>6</v>
      </c>
      <c r="Q386" s="2" t="s">
        <v>435</v>
      </c>
      <c r="R386" s="2">
        <v>2014</v>
      </c>
      <c r="S386" s="2">
        <v>2</v>
      </c>
    </row>
    <row r="387" spans="1:19" x14ac:dyDescent="0.25">
      <c r="A387" s="2" t="s">
        <v>399</v>
      </c>
      <c r="B387" s="2" t="s">
        <v>413</v>
      </c>
      <c r="C387" s="3">
        <v>44640</v>
      </c>
      <c r="D387" s="2" t="s">
        <v>416</v>
      </c>
      <c r="E387" s="2" t="s">
        <v>420</v>
      </c>
      <c r="F387" s="2" t="s">
        <v>425</v>
      </c>
      <c r="G387" s="2" t="s">
        <v>430</v>
      </c>
      <c r="H387" s="2" t="s">
        <v>434</v>
      </c>
      <c r="I387" s="2">
        <v>98799</v>
      </c>
      <c r="J387" s="2">
        <v>6571</v>
      </c>
      <c r="K387" s="2">
        <v>14</v>
      </c>
      <c r="L387" s="2">
        <v>9</v>
      </c>
      <c r="M387" s="2">
        <v>3</v>
      </c>
      <c r="N387" s="2">
        <v>1</v>
      </c>
      <c r="O387" s="2">
        <v>4</v>
      </c>
      <c r="P387" s="2">
        <v>2.67</v>
      </c>
      <c r="Q387" s="2" t="s">
        <v>435</v>
      </c>
      <c r="R387" s="2">
        <v>2022</v>
      </c>
      <c r="S387" s="2">
        <v>1</v>
      </c>
    </row>
    <row r="388" spans="1:19" x14ac:dyDescent="0.25">
      <c r="A388" s="2" t="s">
        <v>400</v>
      </c>
      <c r="B388" s="2" t="s">
        <v>415</v>
      </c>
      <c r="C388" s="3">
        <v>40669</v>
      </c>
      <c r="D388" s="2" t="s">
        <v>416</v>
      </c>
      <c r="E388" s="2" t="s">
        <v>419</v>
      </c>
      <c r="F388" s="2" t="s">
        <v>423</v>
      </c>
      <c r="G388" s="2" t="s">
        <v>427</v>
      </c>
      <c r="H388" s="2" t="s">
        <v>432</v>
      </c>
      <c r="I388" s="2">
        <v>81928</v>
      </c>
      <c r="J388" s="2">
        <v>12513</v>
      </c>
      <c r="K388" s="2">
        <v>37</v>
      </c>
      <c r="L388" s="2">
        <v>11</v>
      </c>
      <c r="M388" s="2">
        <v>1</v>
      </c>
      <c r="N388" s="2">
        <v>1</v>
      </c>
      <c r="O388" s="2">
        <v>8</v>
      </c>
      <c r="P388" s="2">
        <v>3.33</v>
      </c>
      <c r="Q388" s="2" t="s">
        <v>435</v>
      </c>
      <c r="R388" s="2">
        <v>2011</v>
      </c>
      <c r="S388" s="2">
        <v>2</v>
      </c>
    </row>
    <row r="389" spans="1:19" x14ac:dyDescent="0.25">
      <c r="A389" s="2" t="s">
        <v>401</v>
      </c>
      <c r="B389" s="2" t="s">
        <v>414</v>
      </c>
      <c r="C389" s="3">
        <v>43021</v>
      </c>
      <c r="D389" s="2" t="s">
        <v>417</v>
      </c>
      <c r="E389" s="2" t="s">
        <v>420</v>
      </c>
      <c r="F389" s="2" t="s">
        <v>423</v>
      </c>
      <c r="G389" s="2" t="s">
        <v>430</v>
      </c>
      <c r="H389" s="2" t="s">
        <v>434</v>
      </c>
      <c r="I389" s="2">
        <v>90614</v>
      </c>
      <c r="J389" s="2">
        <v>8490</v>
      </c>
      <c r="K389" s="2">
        <v>30</v>
      </c>
      <c r="L389" s="2">
        <v>5</v>
      </c>
      <c r="M389" s="2">
        <v>6</v>
      </c>
      <c r="N389" s="2">
        <v>5</v>
      </c>
      <c r="O389" s="2">
        <v>7</v>
      </c>
      <c r="P389" s="2">
        <v>6</v>
      </c>
      <c r="Q389" s="2" t="s">
        <v>435</v>
      </c>
      <c r="R389" s="2">
        <v>2017</v>
      </c>
      <c r="S389" s="2">
        <v>4</v>
      </c>
    </row>
    <row r="390" spans="1:19" x14ac:dyDescent="0.25">
      <c r="A390" s="2" t="s">
        <v>402</v>
      </c>
      <c r="B390" s="2" t="s">
        <v>415</v>
      </c>
      <c r="C390" s="3">
        <v>40598</v>
      </c>
      <c r="D390" s="2" t="s">
        <v>417</v>
      </c>
      <c r="E390" s="2" t="s">
        <v>419</v>
      </c>
      <c r="F390" s="2" t="s">
        <v>422</v>
      </c>
      <c r="G390" s="2" t="s">
        <v>428</v>
      </c>
      <c r="H390" s="2" t="s">
        <v>434</v>
      </c>
      <c r="I390" s="2">
        <v>119479</v>
      </c>
      <c r="J390" s="2">
        <v>17336</v>
      </c>
      <c r="K390" s="2">
        <v>17</v>
      </c>
      <c r="L390" s="2">
        <v>11</v>
      </c>
      <c r="M390" s="2">
        <v>2</v>
      </c>
      <c r="N390" s="2">
        <v>9</v>
      </c>
      <c r="O390" s="2">
        <v>1</v>
      </c>
      <c r="P390" s="2">
        <v>4</v>
      </c>
      <c r="Q390" s="2" t="s">
        <v>435</v>
      </c>
      <c r="R390" s="2">
        <v>2011</v>
      </c>
      <c r="S390" s="2">
        <v>1</v>
      </c>
    </row>
    <row r="391" spans="1:19" x14ac:dyDescent="0.25">
      <c r="A391" s="2" t="s">
        <v>403</v>
      </c>
      <c r="B391" s="2" t="s">
        <v>413</v>
      </c>
      <c r="C391" s="3">
        <v>44326</v>
      </c>
      <c r="D391" s="2" t="s">
        <v>417</v>
      </c>
      <c r="E391" s="2" t="s">
        <v>420</v>
      </c>
      <c r="F391" s="2" t="s">
        <v>426</v>
      </c>
      <c r="G391" s="2" t="s">
        <v>428</v>
      </c>
      <c r="H391" s="2" t="s">
        <v>432</v>
      </c>
      <c r="I391" s="2">
        <v>86159</v>
      </c>
      <c r="J391" s="2">
        <v>16591</v>
      </c>
      <c r="K391" s="2">
        <v>49</v>
      </c>
      <c r="L391" s="2">
        <v>1</v>
      </c>
      <c r="M391" s="2">
        <v>4</v>
      </c>
      <c r="N391" s="2">
        <v>3</v>
      </c>
      <c r="O391" s="2">
        <v>7</v>
      </c>
      <c r="P391" s="2">
        <v>4.67</v>
      </c>
      <c r="Q391" s="2" t="s">
        <v>435</v>
      </c>
      <c r="R391" s="2">
        <v>2021</v>
      </c>
      <c r="S391" s="2">
        <v>2</v>
      </c>
    </row>
    <row r="392" spans="1:19" x14ac:dyDescent="0.25">
      <c r="A392" s="2" t="s">
        <v>404</v>
      </c>
      <c r="B392" s="2" t="s">
        <v>414</v>
      </c>
      <c r="C392" s="3">
        <v>39906</v>
      </c>
      <c r="D392" s="2" t="s">
        <v>416</v>
      </c>
      <c r="E392" s="2" t="s">
        <v>420</v>
      </c>
      <c r="F392" s="2" t="s">
        <v>425</v>
      </c>
      <c r="G392" s="2" t="s">
        <v>430</v>
      </c>
      <c r="H392" s="2" t="s">
        <v>431</v>
      </c>
      <c r="I392" s="2">
        <v>34045</v>
      </c>
      <c r="J392" s="2">
        <v>18858</v>
      </c>
      <c r="K392" s="2">
        <v>39</v>
      </c>
      <c r="L392" s="2">
        <v>15</v>
      </c>
      <c r="M392" s="2">
        <v>3</v>
      </c>
      <c r="N392" s="2">
        <v>5</v>
      </c>
      <c r="O392" s="2">
        <v>6</v>
      </c>
      <c r="P392" s="2">
        <v>4.67</v>
      </c>
      <c r="Q392" s="2" t="s">
        <v>435</v>
      </c>
      <c r="R392" s="2">
        <v>2009</v>
      </c>
      <c r="S392" s="2">
        <v>2</v>
      </c>
    </row>
    <row r="393" spans="1:19" x14ac:dyDescent="0.25">
      <c r="A393" s="2" t="s">
        <v>405</v>
      </c>
      <c r="B393" s="2" t="s">
        <v>414</v>
      </c>
      <c r="C393" s="3">
        <v>43909</v>
      </c>
      <c r="D393" s="2" t="s">
        <v>417</v>
      </c>
      <c r="E393" s="2" t="s">
        <v>420</v>
      </c>
      <c r="F393" s="2" t="s">
        <v>423</v>
      </c>
      <c r="G393" s="2" t="s">
        <v>427</v>
      </c>
      <c r="H393" s="2" t="s">
        <v>432</v>
      </c>
      <c r="I393" s="2">
        <v>83242</v>
      </c>
      <c r="J393" s="2">
        <v>18550</v>
      </c>
      <c r="K393" s="2">
        <v>19</v>
      </c>
      <c r="L393" s="2">
        <v>6</v>
      </c>
      <c r="M393" s="2">
        <v>3</v>
      </c>
      <c r="N393" s="2">
        <v>6</v>
      </c>
      <c r="O393" s="2">
        <v>10</v>
      </c>
      <c r="P393" s="2">
        <v>6.33</v>
      </c>
      <c r="Q393" s="2" t="s">
        <v>435</v>
      </c>
      <c r="R393" s="2">
        <v>2020</v>
      </c>
      <c r="S393" s="2">
        <v>1</v>
      </c>
    </row>
    <row r="394" spans="1:19" x14ac:dyDescent="0.25">
      <c r="A394" s="2" t="s">
        <v>406</v>
      </c>
      <c r="B394" s="2" t="s">
        <v>413</v>
      </c>
      <c r="C394" s="3">
        <v>45270</v>
      </c>
      <c r="D394" s="2" t="s">
        <v>417</v>
      </c>
      <c r="E394" s="2" t="s">
        <v>420</v>
      </c>
      <c r="F394" s="2" t="s">
        <v>423</v>
      </c>
      <c r="G394" s="2" t="s">
        <v>429</v>
      </c>
      <c r="H394" s="2" t="s">
        <v>432</v>
      </c>
      <c r="I394" s="2">
        <v>65474</v>
      </c>
      <c r="J394" s="2">
        <v>3140</v>
      </c>
      <c r="K394" s="2">
        <v>45</v>
      </c>
      <c r="L394" s="2">
        <v>15</v>
      </c>
      <c r="M394" s="2">
        <v>7</v>
      </c>
      <c r="N394" s="2">
        <v>2</v>
      </c>
      <c r="O394" s="2">
        <v>6</v>
      </c>
      <c r="P394" s="2">
        <v>5</v>
      </c>
      <c r="Q394" s="2" t="s">
        <v>435</v>
      </c>
      <c r="R394" s="2">
        <v>2023</v>
      </c>
      <c r="S394" s="2">
        <v>4</v>
      </c>
    </row>
    <row r="395" spans="1:19" x14ac:dyDescent="0.25">
      <c r="A395" s="2" t="s">
        <v>407</v>
      </c>
      <c r="B395" s="2" t="s">
        <v>414</v>
      </c>
      <c r="C395" s="3">
        <v>40577</v>
      </c>
      <c r="D395" s="2" t="s">
        <v>417</v>
      </c>
      <c r="E395" s="2" t="s">
        <v>421</v>
      </c>
      <c r="F395" s="2" t="s">
        <v>423</v>
      </c>
      <c r="G395" s="2" t="s">
        <v>428</v>
      </c>
      <c r="H395" s="2" t="s">
        <v>433</v>
      </c>
      <c r="I395" s="2">
        <v>56116</v>
      </c>
      <c r="J395" s="2">
        <v>2539</v>
      </c>
      <c r="K395" s="2">
        <v>39</v>
      </c>
      <c r="L395" s="2">
        <v>12</v>
      </c>
      <c r="M395" s="2">
        <v>6</v>
      </c>
      <c r="N395" s="2">
        <v>2</v>
      </c>
      <c r="O395" s="2">
        <v>7</v>
      </c>
      <c r="P395" s="2">
        <v>5</v>
      </c>
      <c r="Q395" s="2" t="s">
        <v>435</v>
      </c>
      <c r="R395" s="2">
        <v>2011</v>
      </c>
      <c r="S395" s="2">
        <v>1</v>
      </c>
    </row>
    <row r="396" spans="1:19" x14ac:dyDescent="0.25">
      <c r="A396" s="2" t="s">
        <v>408</v>
      </c>
      <c r="B396" s="2" t="s">
        <v>415</v>
      </c>
      <c r="C396" s="3">
        <v>39832</v>
      </c>
      <c r="D396" s="2" t="s">
        <v>418</v>
      </c>
      <c r="E396" s="2" t="s">
        <v>420</v>
      </c>
      <c r="F396" s="2" t="s">
        <v>425</v>
      </c>
      <c r="G396" s="2" t="s">
        <v>427</v>
      </c>
      <c r="H396" s="2" t="s">
        <v>431</v>
      </c>
      <c r="I396" s="2">
        <v>136822</v>
      </c>
      <c r="J396" s="2">
        <v>15605</v>
      </c>
      <c r="K396" s="2">
        <v>40</v>
      </c>
      <c r="L396" s="2">
        <v>3</v>
      </c>
      <c r="M396" s="2">
        <v>8</v>
      </c>
      <c r="N396" s="2">
        <v>1</v>
      </c>
      <c r="O396" s="2">
        <v>8</v>
      </c>
      <c r="P396" s="2">
        <v>5.67</v>
      </c>
      <c r="Q396" s="2" t="s">
        <v>435</v>
      </c>
      <c r="R396" s="2">
        <v>2009</v>
      </c>
      <c r="S396" s="2">
        <v>1</v>
      </c>
    </row>
    <row r="397" spans="1:19" x14ac:dyDescent="0.25">
      <c r="A397" s="2" t="s">
        <v>409</v>
      </c>
      <c r="B397" s="2" t="s">
        <v>414</v>
      </c>
      <c r="C397" s="3">
        <v>43283</v>
      </c>
      <c r="D397" s="2" t="s">
        <v>418</v>
      </c>
      <c r="E397" s="2" t="s">
        <v>421</v>
      </c>
      <c r="F397" s="2" t="s">
        <v>422</v>
      </c>
      <c r="G397" s="2" t="s">
        <v>427</v>
      </c>
      <c r="H397" s="2" t="s">
        <v>434</v>
      </c>
      <c r="I397" s="2">
        <v>111568</v>
      </c>
      <c r="J397" s="2">
        <v>7370</v>
      </c>
      <c r="K397" s="2">
        <v>45</v>
      </c>
      <c r="L397" s="2">
        <v>12</v>
      </c>
      <c r="M397" s="2">
        <v>6</v>
      </c>
      <c r="N397" s="2">
        <v>7</v>
      </c>
      <c r="O397" s="2">
        <v>3</v>
      </c>
      <c r="P397" s="2">
        <v>5.33</v>
      </c>
      <c r="Q397" s="2" t="s">
        <v>435</v>
      </c>
      <c r="R397" s="2">
        <v>2018</v>
      </c>
      <c r="S397" s="2">
        <v>3</v>
      </c>
    </row>
    <row r="398" spans="1:19" x14ac:dyDescent="0.25">
      <c r="A398" s="2" t="s">
        <v>410</v>
      </c>
      <c r="B398" s="2" t="s">
        <v>414</v>
      </c>
      <c r="C398" s="3">
        <v>44796</v>
      </c>
      <c r="D398" s="2" t="s">
        <v>416</v>
      </c>
      <c r="E398" s="2" t="s">
        <v>419</v>
      </c>
      <c r="F398" s="2" t="s">
        <v>423</v>
      </c>
      <c r="G398" s="2" t="s">
        <v>429</v>
      </c>
      <c r="H398" s="2" t="s">
        <v>433</v>
      </c>
      <c r="I398" s="2">
        <v>40278</v>
      </c>
      <c r="J398" s="2">
        <v>8538</v>
      </c>
      <c r="K398" s="2">
        <v>36</v>
      </c>
      <c r="L398" s="2">
        <v>2</v>
      </c>
      <c r="M398" s="2">
        <v>10</v>
      </c>
      <c r="N398" s="2">
        <v>8</v>
      </c>
      <c r="O398" s="2">
        <v>1</v>
      </c>
      <c r="P398" s="2">
        <v>6.33</v>
      </c>
      <c r="Q398" s="2" t="s">
        <v>435</v>
      </c>
      <c r="R398" s="2">
        <v>2022</v>
      </c>
      <c r="S398" s="2">
        <v>3</v>
      </c>
    </row>
    <row r="399" spans="1:19" x14ac:dyDescent="0.25">
      <c r="A399" s="2" t="s">
        <v>411</v>
      </c>
      <c r="B399" s="2" t="s">
        <v>413</v>
      </c>
      <c r="C399" s="3">
        <v>42257</v>
      </c>
      <c r="D399" s="2" t="s">
        <v>418</v>
      </c>
      <c r="E399" s="2" t="s">
        <v>421</v>
      </c>
      <c r="F399" s="2" t="s">
        <v>423</v>
      </c>
      <c r="G399" s="2" t="s">
        <v>427</v>
      </c>
      <c r="H399" s="2" t="s">
        <v>432</v>
      </c>
      <c r="I399" s="2">
        <v>117679</v>
      </c>
      <c r="J399" s="2">
        <v>2606</v>
      </c>
      <c r="K399" s="2">
        <v>33</v>
      </c>
      <c r="L399" s="2">
        <v>5</v>
      </c>
      <c r="M399" s="2">
        <v>7</v>
      </c>
      <c r="N399" s="2">
        <v>5</v>
      </c>
      <c r="O399" s="2">
        <v>3</v>
      </c>
      <c r="P399" s="2">
        <v>5</v>
      </c>
      <c r="Q399" s="2" t="s">
        <v>435</v>
      </c>
      <c r="R399" s="2">
        <v>2015</v>
      </c>
      <c r="S399" s="2">
        <v>3</v>
      </c>
    </row>
    <row r="400" spans="1:19" x14ac:dyDescent="0.25">
      <c r="A400" s="2" t="s">
        <v>205</v>
      </c>
      <c r="B400" s="2" t="s">
        <v>413</v>
      </c>
      <c r="C400" s="3">
        <v>40779</v>
      </c>
      <c r="D400" s="2" t="s">
        <v>417</v>
      </c>
      <c r="E400" s="2" t="s">
        <v>420</v>
      </c>
      <c r="F400" s="2" t="s">
        <v>424</v>
      </c>
      <c r="G400" s="2" t="s">
        <v>428</v>
      </c>
      <c r="H400" s="2" t="s">
        <v>432</v>
      </c>
      <c r="I400" s="2">
        <v>123029</v>
      </c>
      <c r="J400" s="2">
        <v>2360</v>
      </c>
      <c r="K400" s="2">
        <v>8</v>
      </c>
      <c r="L400" s="2">
        <v>7</v>
      </c>
      <c r="M400" s="2">
        <v>9</v>
      </c>
      <c r="N400" s="2">
        <v>4</v>
      </c>
      <c r="O400" s="2">
        <v>3</v>
      </c>
      <c r="P400" s="2">
        <v>5.33</v>
      </c>
      <c r="Q400" s="2" t="s">
        <v>435</v>
      </c>
      <c r="R400" s="2">
        <v>2011</v>
      </c>
      <c r="S400" s="2">
        <v>3</v>
      </c>
    </row>
    <row r="401" spans="1:19" x14ac:dyDescent="0.25">
      <c r="A401" s="2" t="s">
        <v>412</v>
      </c>
      <c r="B401" s="2" t="s">
        <v>413</v>
      </c>
      <c r="C401" s="3">
        <v>39062</v>
      </c>
      <c r="D401" s="2" t="s">
        <v>418</v>
      </c>
      <c r="E401" s="2" t="s">
        <v>420</v>
      </c>
      <c r="F401" s="2" t="s">
        <v>425</v>
      </c>
      <c r="G401" s="2" t="s">
        <v>427</v>
      </c>
      <c r="H401" s="2" t="s">
        <v>434</v>
      </c>
      <c r="I401" s="2">
        <v>87545</v>
      </c>
      <c r="J401" s="2">
        <v>1030</v>
      </c>
      <c r="K401" s="2">
        <v>49</v>
      </c>
      <c r="L401" s="2">
        <v>6</v>
      </c>
      <c r="M401" s="2">
        <v>10</v>
      </c>
      <c r="N401" s="2">
        <v>8</v>
      </c>
      <c r="O401" s="2">
        <v>2</v>
      </c>
      <c r="P401" s="2">
        <v>6.67</v>
      </c>
      <c r="Q401" s="2" t="s">
        <v>435</v>
      </c>
      <c r="R401" s="2">
        <v>2006</v>
      </c>
      <c r="S401" s="2">
        <v>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074EF-9254-4D54-AFCF-0AC2B739C24C}">
  <dimension ref="A3:T38"/>
  <sheetViews>
    <sheetView topLeftCell="N3" zoomScale="130" zoomScaleNormal="130" workbookViewId="0">
      <selection activeCell="Q16" sqref="Q16"/>
    </sheetView>
  </sheetViews>
  <sheetFormatPr defaultRowHeight="15" x14ac:dyDescent="0.25"/>
  <cols>
    <col min="1" max="1" width="13.140625" bestFit="1" customWidth="1"/>
    <col min="2" max="2" width="17.5703125" bestFit="1" customWidth="1"/>
    <col min="3" max="3" width="11.5703125" bestFit="1" customWidth="1"/>
    <col min="4" max="4" width="16.28515625" bestFit="1" customWidth="1"/>
    <col min="5" max="5" width="13.85546875" bestFit="1" customWidth="1"/>
    <col min="6" max="6" width="13.140625" bestFit="1" customWidth="1"/>
    <col min="7" max="7" width="13.42578125" bestFit="1" customWidth="1"/>
    <col min="8" max="8" width="17.7109375" bestFit="1" customWidth="1"/>
    <col min="9" max="9" width="11.7109375" bestFit="1" customWidth="1"/>
    <col min="10" max="10" width="18" bestFit="1" customWidth="1"/>
    <col min="11" max="11" width="9.7109375" customWidth="1"/>
    <col min="13" max="13" width="16.28515625" bestFit="1" customWidth="1"/>
    <col min="14" max="14" width="21.140625" bestFit="1" customWidth="1"/>
    <col min="16" max="16" width="24" bestFit="1" customWidth="1"/>
    <col min="19" max="19" width="23.7109375" bestFit="1" customWidth="1"/>
  </cols>
  <sheetData>
    <row r="3" spans="1:20" x14ac:dyDescent="0.25">
      <c r="A3" s="4" t="s">
        <v>1</v>
      </c>
      <c r="B3" t="s">
        <v>439</v>
      </c>
      <c r="D3" s="10" t="s">
        <v>5</v>
      </c>
      <c r="E3" s="11" t="s">
        <v>439</v>
      </c>
      <c r="G3" s="14" t="s">
        <v>5</v>
      </c>
      <c r="H3" s="14" t="s">
        <v>439</v>
      </c>
    </row>
    <row r="4" spans="1:20" x14ac:dyDescent="0.25">
      <c r="A4" s="5" t="s">
        <v>414</v>
      </c>
      <c r="B4" s="6">
        <v>118</v>
      </c>
      <c r="D4" s="11" t="s">
        <v>422</v>
      </c>
      <c r="E4" s="12">
        <v>83</v>
      </c>
      <c r="G4" s="11" t="str">
        <f>D4</f>
        <v>Finance</v>
      </c>
      <c r="H4" s="12">
        <f>VLOOKUP(G4,$D$4:$E$8,2,0)</f>
        <v>83</v>
      </c>
    </row>
    <row r="5" spans="1:20" x14ac:dyDescent="0.25">
      <c r="A5" s="5" t="s">
        <v>413</v>
      </c>
      <c r="B5" s="6">
        <v>146</v>
      </c>
      <c r="D5" s="11" t="s">
        <v>426</v>
      </c>
      <c r="E5" s="12">
        <v>81</v>
      </c>
      <c r="G5" s="11" t="str">
        <f t="shared" ref="G5:G8" si="0">D5</f>
        <v>HR</v>
      </c>
      <c r="H5" s="12">
        <f t="shared" ref="H5:H8" si="1">VLOOKUP(G5,$D$4:$E$8,2,0)</f>
        <v>81</v>
      </c>
    </row>
    <row r="6" spans="1:20" x14ac:dyDescent="0.25">
      <c r="A6" s="5" t="s">
        <v>415</v>
      </c>
      <c r="B6" s="6">
        <v>136</v>
      </c>
      <c r="D6" s="11" t="s">
        <v>424</v>
      </c>
      <c r="E6" s="12">
        <v>90</v>
      </c>
      <c r="G6" s="11" t="str">
        <f t="shared" si="0"/>
        <v>IT</v>
      </c>
      <c r="H6" s="12">
        <f t="shared" si="1"/>
        <v>90</v>
      </c>
      <c r="P6" s="21" t="s">
        <v>464</v>
      </c>
      <c r="Q6" s="22"/>
      <c r="S6" s="14" t="s">
        <v>465</v>
      </c>
      <c r="T6" s="14"/>
    </row>
    <row r="7" spans="1:20" x14ac:dyDescent="0.25">
      <c r="A7" s="5" t="s">
        <v>438</v>
      </c>
      <c r="B7" s="6">
        <v>400</v>
      </c>
      <c r="D7" s="11" t="s">
        <v>423</v>
      </c>
      <c r="E7" s="12">
        <v>87</v>
      </c>
      <c r="G7" s="11" t="str">
        <f t="shared" si="0"/>
        <v>Marketing</v>
      </c>
      <c r="H7" s="12">
        <f t="shared" si="1"/>
        <v>87</v>
      </c>
      <c r="P7" s="19" t="s">
        <v>471</v>
      </c>
      <c r="Q7" s="24">
        <f>Q18*Q19</f>
        <v>54.159249999999993</v>
      </c>
      <c r="S7" s="20" t="s">
        <v>466</v>
      </c>
      <c r="T7" s="9">
        <f>Q7</f>
        <v>54.159249999999993</v>
      </c>
    </row>
    <row r="8" spans="1:20" x14ac:dyDescent="0.25">
      <c r="D8" s="11" t="s">
        <v>425</v>
      </c>
      <c r="E8" s="12">
        <v>59</v>
      </c>
      <c r="G8" s="11" t="str">
        <f t="shared" si="0"/>
        <v>Sales</v>
      </c>
      <c r="H8" s="12">
        <f t="shared" si="1"/>
        <v>59</v>
      </c>
      <c r="J8" s="21" t="s">
        <v>464</v>
      </c>
      <c r="K8" s="22"/>
      <c r="M8" s="14" t="s">
        <v>465</v>
      </c>
      <c r="N8" s="14"/>
      <c r="P8" s="11" t="s">
        <v>458</v>
      </c>
      <c r="Q8" s="9">
        <v>0</v>
      </c>
      <c r="S8" s="20" t="s">
        <v>467</v>
      </c>
      <c r="T8" s="9">
        <v>2</v>
      </c>
    </row>
    <row r="9" spans="1:20" x14ac:dyDescent="0.25">
      <c r="A9" s="8" t="s">
        <v>442</v>
      </c>
      <c r="B9" s="8" t="s">
        <v>439</v>
      </c>
      <c r="D9" s="11" t="s">
        <v>438</v>
      </c>
      <c r="E9" s="12">
        <v>400</v>
      </c>
      <c r="J9" s="11" t="s">
        <v>457</v>
      </c>
      <c r="K9" s="9">
        <f>K20*K21</f>
        <v>72.8</v>
      </c>
      <c r="M9" s="20" t="s">
        <v>466</v>
      </c>
      <c r="N9" s="9">
        <f>K9</f>
        <v>72.8</v>
      </c>
      <c r="P9" s="17" t="s">
        <v>459</v>
      </c>
      <c r="Q9" s="9">
        <v>15</v>
      </c>
      <c r="S9" s="20" t="s">
        <v>468</v>
      </c>
      <c r="T9" s="9">
        <f>Q13-SUM(T7+T8)</f>
        <v>143.84075000000001</v>
      </c>
    </row>
    <row r="10" spans="1:20" x14ac:dyDescent="0.25">
      <c r="A10" s="5" t="s">
        <v>414</v>
      </c>
      <c r="B10" s="6" cm="1">
        <f t="array" ref="B10">IFERROR(GETPIVOTDATA("[Measures].[Count of Gender]",$A$3,"[Table1].[Gender]","[Table1].[Gender].&amp;[Female]"),NA)</f>
        <v>118</v>
      </c>
      <c r="J10" s="11" t="s">
        <v>458</v>
      </c>
      <c r="K10" s="9">
        <v>0</v>
      </c>
      <c r="M10" s="20" t="s">
        <v>467</v>
      </c>
      <c r="N10" s="9">
        <v>2</v>
      </c>
      <c r="P10" s="11" t="s">
        <v>460</v>
      </c>
      <c r="Q10" s="9">
        <v>35</v>
      </c>
    </row>
    <row r="11" spans="1:20" x14ac:dyDescent="0.25">
      <c r="A11" s="5" t="s">
        <v>413</v>
      </c>
      <c r="B11" s="6" cm="1">
        <f t="array" ref="B11">IFERROR(GETPIVOTDATA("[Measures].[Count of Gender]",$A$3,"[Table1].[Gender]","[Table1].[Gender].&amp;[Male]"),NA)</f>
        <v>146</v>
      </c>
      <c r="D11" s="10" t="s">
        <v>4</v>
      </c>
      <c r="E11" s="11" t="s">
        <v>444</v>
      </c>
      <c r="G11" s="10" t="s">
        <v>4</v>
      </c>
      <c r="H11" s="11" t="s">
        <v>445</v>
      </c>
      <c r="J11" s="17" t="s">
        <v>459</v>
      </c>
      <c r="K11" s="9">
        <v>15</v>
      </c>
      <c r="M11" s="20" t="s">
        <v>468</v>
      </c>
      <c r="N11" s="9">
        <f>K15-SUM(N9+N10)</f>
        <v>125.2</v>
      </c>
      <c r="P11" s="11" t="s">
        <v>461</v>
      </c>
      <c r="Q11" s="9">
        <v>50</v>
      </c>
    </row>
    <row r="12" spans="1:20" x14ac:dyDescent="0.25">
      <c r="A12" s="5" t="s">
        <v>415</v>
      </c>
      <c r="B12" s="6" cm="1">
        <f t="array" ref="B12">IFERROR(GETPIVOTDATA("[Measures].[Count of Gender]",$A$3,"[Table1].[Gender]","[Table1].[Gender].&amp;[Other]"),NA)</f>
        <v>136</v>
      </c>
      <c r="D12" s="11" t="s">
        <v>420</v>
      </c>
      <c r="E12" s="12">
        <v>140</v>
      </c>
      <c r="G12" s="11" t="s">
        <v>416</v>
      </c>
      <c r="H12" s="12">
        <v>141</v>
      </c>
      <c r="J12" s="11" t="s">
        <v>460</v>
      </c>
      <c r="K12" s="9">
        <v>35</v>
      </c>
      <c r="P12" s="11" t="s">
        <v>462</v>
      </c>
      <c r="Q12" s="9">
        <v>100</v>
      </c>
    </row>
    <row r="13" spans="1:20" x14ac:dyDescent="0.25">
      <c r="A13" s="7" t="s">
        <v>438</v>
      </c>
      <c r="B13" s="8" cm="1">
        <f t="array" ref="B13">IFERROR(GETPIVOTDATA("[Measures].[Count of Gender]",$A$3),NA)</f>
        <v>400</v>
      </c>
      <c r="D13" s="11" t="s">
        <v>419</v>
      </c>
      <c r="E13" s="12">
        <v>128</v>
      </c>
      <c r="G13" s="11" t="s">
        <v>418</v>
      </c>
      <c r="H13" s="12">
        <v>137</v>
      </c>
      <c r="J13" s="11" t="s">
        <v>461</v>
      </c>
      <c r="K13" s="9">
        <v>50</v>
      </c>
      <c r="P13" s="14" t="s">
        <v>463</v>
      </c>
      <c r="Q13" s="13">
        <f>SUM(Q8:Q12)</f>
        <v>200</v>
      </c>
    </row>
    <row r="14" spans="1:20" x14ac:dyDescent="0.25">
      <c r="D14" s="11" t="s">
        <v>421</v>
      </c>
      <c r="E14" s="12">
        <v>132</v>
      </c>
      <c r="G14" s="11" t="s">
        <v>417</v>
      </c>
      <c r="H14" s="12">
        <v>122</v>
      </c>
      <c r="J14" s="11" t="s">
        <v>462</v>
      </c>
      <c r="K14" s="9">
        <v>100</v>
      </c>
    </row>
    <row r="15" spans="1:20" x14ac:dyDescent="0.25">
      <c r="D15" s="11" t="s">
        <v>438</v>
      </c>
      <c r="E15" s="12">
        <v>400</v>
      </c>
      <c r="G15" s="11" t="s">
        <v>438</v>
      </c>
      <c r="H15" s="12">
        <v>400</v>
      </c>
      <c r="J15" s="14" t="s">
        <v>463</v>
      </c>
      <c r="K15" s="13">
        <f>SUM(K10:K14)</f>
        <v>200</v>
      </c>
      <c r="M15" s="10" t="s">
        <v>5</v>
      </c>
      <c r="N15" s="11" t="s">
        <v>470</v>
      </c>
      <c r="P15" s="18" t="s">
        <v>452</v>
      </c>
      <c r="Q15" s="11">
        <f>GETPIVOTDATA("[Measures].[Count of Gender]",$A$3)</f>
        <v>400</v>
      </c>
    </row>
    <row r="16" spans="1:20" x14ac:dyDescent="0.25">
      <c r="A16" s="4" t="s">
        <v>437</v>
      </c>
      <c r="B16" t="s">
        <v>443</v>
      </c>
      <c r="M16" s="11" t="s">
        <v>422</v>
      </c>
      <c r="N16" s="23">
        <v>446.64</v>
      </c>
      <c r="P16" s="19" t="s">
        <v>471</v>
      </c>
      <c r="Q16" s="25">
        <f>SUM(N16:N20)/Q15</f>
        <v>5.4159249999999997</v>
      </c>
    </row>
    <row r="17" spans="1:17" x14ac:dyDescent="0.25">
      <c r="A17" s="5">
        <v>2004</v>
      </c>
      <c r="B17" s="6">
        <v>1</v>
      </c>
      <c r="D17" s="10" t="s">
        <v>6</v>
      </c>
      <c r="E17" s="11" t="s">
        <v>446</v>
      </c>
      <c r="G17" s="10" t="s">
        <v>6</v>
      </c>
      <c r="H17" s="11" t="s">
        <v>451</v>
      </c>
      <c r="J17" s="18" t="s">
        <v>452</v>
      </c>
      <c r="K17" s="11">
        <f>GETPIVOTDATA("[Measures].[Count of Gender]",$A$3)</f>
        <v>400</v>
      </c>
      <c r="M17" s="11" t="s">
        <v>426</v>
      </c>
      <c r="N17" s="23">
        <v>429.99</v>
      </c>
      <c r="P17" s="19" t="s">
        <v>472</v>
      </c>
      <c r="Q17" s="11">
        <v>10</v>
      </c>
    </row>
    <row r="18" spans="1:17" x14ac:dyDescent="0.25">
      <c r="A18" s="5">
        <v>2005</v>
      </c>
      <c r="B18" s="6">
        <v>20</v>
      </c>
      <c r="D18" s="11" t="s">
        <v>430</v>
      </c>
      <c r="E18" s="12">
        <v>93</v>
      </c>
      <c r="G18" s="11" t="s">
        <v>422</v>
      </c>
      <c r="H18" s="12">
        <v>646</v>
      </c>
      <c r="J18" s="19" t="s">
        <v>453</v>
      </c>
      <c r="K18" s="11">
        <f>SUM(H18:H22)/K17</f>
        <v>7.28</v>
      </c>
      <c r="M18" s="11" t="s">
        <v>424</v>
      </c>
      <c r="N18" s="23">
        <v>472.38</v>
      </c>
      <c r="P18" s="19" t="s">
        <v>455</v>
      </c>
      <c r="Q18" s="11">
        <f>Q16/Q17</f>
        <v>0.54159249999999992</v>
      </c>
    </row>
    <row r="19" spans="1:17" x14ac:dyDescent="0.25">
      <c r="A19" s="5">
        <v>2006</v>
      </c>
      <c r="B19" s="6">
        <v>15</v>
      </c>
      <c r="D19" s="11" t="s">
        <v>429</v>
      </c>
      <c r="E19" s="12">
        <v>104</v>
      </c>
      <c r="G19" s="11" t="s">
        <v>426</v>
      </c>
      <c r="H19" s="12">
        <v>599</v>
      </c>
      <c r="J19" s="19" t="s">
        <v>454</v>
      </c>
      <c r="K19" s="11">
        <v>10</v>
      </c>
      <c r="M19" s="11" t="s">
        <v>423</v>
      </c>
      <c r="N19" s="23">
        <v>496</v>
      </c>
      <c r="P19" s="19" t="s">
        <v>456</v>
      </c>
      <c r="Q19" s="11">
        <v>100</v>
      </c>
    </row>
    <row r="20" spans="1:17" x14ac:dyDescent="0.25">
      <c r="A20" s="5">
        <v>2007</v>
      </c>
      <c r="B20" s="6">
        <v>18</v>
      </c>
      <c r="D20" s="11" t="s">
        <v>428</v>
      </c>
      <c r="E20" s="12">
        <v>97</v>
      </c>
      <c r="G20" s="11" t="s">
        <v>424</v>
      </c>
      <c r="H20" s="12">
        <v>627</v>
      </c>
      <c r="J20" s="19" t="s">
        <v>455</v>
      </c>
      <c r="K20" s="11">
        <f>K18/K19</f>
        <v>0.72799999999999998</v>
      </c>
      <c r="M20" s="11" t="s">
        <v>425</v>
      </c>
      <c r="N20" s="23">
        <v>321.36</v>
      </c>
    </row>
    <row r="21" spans="1:17" x14ac:dyDescent="0.25">
      <c r="A21" s="5">
        <v>2008</v>
      </c>
      <c r="B21" s="6">
        <v>28</v>
      </c>
      <c r="D21" s="11" t="s">
        <v>427</v>
      </c>
      <c r="E21" s="12">
        <v>106</v>
      </c>
      <c r="G21" s="11" t="s">
        <v>423</v>
      </c>
      <c r="H21" s="12">
        <v>621</v>
      </c>
      <c r="J21" s="19" t="s">
        <v>456</v>
      </c>
      <c r="K21" s="11">
        <v>100</v>
      </c>
      <c r="M21" s="11" t="s">
        <v>438</v>
      </c>
      <c r="N21" s="23">
        <v>2166.37</v>
      </c>
    </row>
    <row r="22" spans="1:17" x14ac:dyDescent="0.25">
      <c r="A22" s="5">
        <v>2009</v>
      </c>
      <c r="B22" s="6">
        <v>21</v>
      </c>
      <c r="D22" s="11" t="s">
        <v>438</v>
      </c>
      <c r="E22" s="12">
        <v>400</v>
      </c>
      <c r="G22" s="11" t="s">
        <v>425</v>
      </c>
      <c r="H22" s="12">
        <v>419</v>
      </c>
    </row>
    <row r="23" spans="1:17" x14ac:dyDescent="0.25">
      <c r="A23" s="5">
        <v>2010</v>
      </c>
      <c r="B23" s="6">
        <v>19</v>
      </c>
      <c r="G23" s="11" t="s">
        <v>438</v>
      </c>
      <c r="H23" s="12">
        <v>2912</v>
      </c>
    </row>
    <row r="24" spans="1:17" x14ac:dyDescent="0.25">
      <c r="A24" s="5">
        <v>2011</v>
      </c>
      <c r="B24" s="6">
        <v>30</v>
      </c>
      <c r="D24" s="11" t="s">
        <v>447</v>
      </c>
      <c r="E24" s="11" t="s">
        <v>448</v>
      </c>
      <c r="F24" s="11" t="s">
        <v>449</v>
      </c>
    </row>
    <row r="25" spans="1:17" x14ac:dyDescent="0.25">
      <c r="A25" s="5">
        <v>2012</v>
      </c>
      <c r="B25" s="6">
        <v>16</v>
      </c>
      <c r="D25" s="12">
        <v>36586479</v>
      </c>
      <c r="E25" s="12">
        <v>4273815</v>
      </c>
      <c r="F25" s="12">
        <v>9922</v>
      </c>
    </row>
    <row r="26" spans="1:17" x14ac:dyDescent="0.25">
      <c r="A26" s="5">
        <v>2013</v>
      </c>
      <c r="B26" s="6">
        <v>20</v>
      </c>
    </row>
    <row r="27" spans="1:17" x14ac:dyDescent="0.25">
      <c r="A27" s="5">
        <v>2014</v>
      </c>
      <c r="B27" s="6">
        <v>17</v>
      </c>
      <c r="D27" s="10" t="s">
        <v>5</v>
      </c>
      <c r="E27" s="11" t="s">
        <v>447</v>
      </c>
      <c r="F27" s="11" t="s">
        <v>448</v>
      </c>
      <c r="G27" s="11" t="s">
        <v>449</v>
      </c>
      <c r="I27" s="14" t="s">
        <v>5</v>
      </c>
      <c r="J27" s="14" t="s">
        <v>450</v>
      </c>
    </row>
    <row r="28" spans="1:17" x14ac:dyDescent="0.25">
      <c r="A28" s="5">
        <v>2015</v>
      </c>
      <c r="B28" s="6">
        <v>14</v>
      </c>
      <c r="D28" s="11" t="s">
        <v>422</v>
      </c>
      <c r="E28" s="16">
        <v>7291065</v>
      </c>
      <c r="F28" s="16">
        <v>868538</v>
      </c>
      <c r="G28" s="16">
        <v>1935</v>
      </c>
      <c r="I28" s="11" t="s">
        <v>422</v>
      </c>
      <c r="J28" s="16">
        <f>SUM(E28:G28)</f>
        <v>8161538</v>
      </c>
    </row>
    <row r="29" spans="1:17" x14ac:dyDescent="0.25">
      <c r="A29" s="5">
        <v>2016</v>
      </c>
      <c r="B29" s="6">
        <v>18</v>
      </c>
      <c r="D29" s="11" t="s">
        <v>426</v>
      </c>
      <c r="E29" s="16">
        <v>7024716</v>
      </c>
      <c r="F29" s="16">
        <v>842061</v>
      </c>
      <c r="G29" s="16">
        <v>2124</v>
      </c>
      <c r="I29" s="11" t="s">
        <v>426</v>
      </c>
      <c r="J29" s="16">
        <f t="shared" ref="J29:J32" si="2">SUM(E29:G29)</f>
        <v>7868901</v>
      </c>
    </row>
    <row r="30" spans="1:17" x14ac:dyDescent="0.25">
      <c r="A30" s="5">
        <v>2017</v>
      </c>
      <c r="B30" s="6">
        <v>16</v>
      </c>
      <c r="D30" s="11" t="s">
        <v>424</v>
      </c>
      <c r="E30" s="16">
        <v>8689298</v>
      </c>
      <c r="F30" s="16">
        <v>1007057</v>
      </c>
      <c r="G30" s="16">
        <v>2094</v>
      </c>
      <c r="I30" s="11" t="s">
        <v>424</v>
      </c>
      <c r="J30" s="16">
        <f t="shared" si="2"/>
        <v>9698449</v>
      </c>
    </row>
    <row r="31" spans="1:17" x14ac:dyDescent="0.25">
      <c r="A31" s="5">
        <v>2018</v>
      </c>
      <c r="B31" s="6">
        <v>18</v>
      </c>
      <c r="D31" s="11" t="s">
        <v>423</v>
      </c>
      <c r="E31" s="16">
        <v>8320323</v>
      </c>
      <c r="F31" s="16">
        <v>961398</v>
      </c>
      <c r="G31" s="16">
        <v>2257</v>
      </c>
      <c r="I31" s="11" t="s">
        <v>423</v>
      </c>
      <c r="J31" s="16">
        <f t="shared" si="2"/>
        <v>9283978</v>
      </c>
    </row>
    <row r="32" spans="1:17" x14ac:dyDescent="0.25">
      <c r="A32" s="5">
        <v>2019</v>
      </c>
      <c r="B32" s="6">
        <v>19</v>
      </c>
      <c r="D32" s="11" t="s">
        <v>425</v>
      </c>
      <c r="E32" s="16">
        <v>5261077</v>
      </c>
      <c r="F32" s="16">
        <v>594761</v>
      </c>
      <c r="G32" s="16">
        <v>1512</v>
      </c>
      <c r="I32" s="11" t="s">
        <v>425</v>
      </c>
      <c r="J32" s="16">
        <f t="shared" si="2"/>
        <v>5857350</v>
      </c>
    </row>
    <row r="33" spans="1:7" x14ac:dyDescent="0.25">
      <c r="A33" s="5">
        <v>2020</v>
      </c>
      <c r="B33" s="6">
        <v>22</v>
      </c>
      <c r="D33" s="11" t="s">
        <v>438</v>
      </c>
      <c r="E33" s="16">
        <v>36586479</v>
      </c>
      <c r="F33" s="16">
        <v>4273815</v>
      </c>
      <c r="G33" s="16">
        <v>9922</v>
      </c>
    </row>
    <row r="34" spans="1:7" x14ac:dyDescent="0.25">
      <c r="A34" s="5">
        <v>2021</v>
      </c>
      <c r="B34" s="6">
        <v>22</v>
      </c>
    </row>
    <row r="35" spans="1:7" x14ac:dyDescent="0.25">
      <c r="A35" s="5">
        <v>2022</v>
      </c>
      <c r="B35" s="6">
        <v>23</v>
      </c>
    </row>
    <row r="36" spans="1:7" x14ac:dyDescent="0.25">
      <c r="A36" s="5">
        <v>2023</v>
      </c>
      <c r="B36" s="6">
        <v>16</v>
      </c>
    </row>
    <row r="37" spans="1:7" x14ac:dyDescent="0.25">
      <c r="A37" s="5">
        <v>2024</v>
      </c>
      <c r="B37" s="6">
        <v>27</v>
      </c>
    </row>
    <row r="38" spans="1:7" x14ac:dyDescent="0.25">
      <c r="A38" s="5" t="s">
        <v>438</v>
      </c>
      <c r="B38" s="6">
        <v>400</v>
      </c>
    </row>
  </sheetData>
  <mergeCells count="2">
    <mergeCell ref="J8:K8"/>
    <mergeCell ref="P6:Q6"/>
  </mergeCells>
  <pageMargins left="0.7" right="0.7" top="0.75" bottom="0.75" header="0.3" footer="0.3"/>
  <pageSetup paperSize="9"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3F1B6-F191-4B1E-A3CF-BC57FA84EE1D}">
  <dimension ref="A1:S16"/>
  <sheetViews>
    <sheetView tabSelected="1" view="pageBreakPreview" zoomScale="65" zoomScaleNormal="100" zoomScaleSheetLayoutView="65" workbookViewId="0">
      <selection activeCell="Z20" sqref="Z20"/>
    </sheetView>
  </sheetViews>
  <sheetFormatPr defaultRowHeight="15" x14ac:dyDescent="0.25"/>
  <sheetData>
    <row r="1" spans="1:19" s="15" customFormat="1" ht="18.75" x14ac:dyDescent="0.3">
      <c r="A1" s="26" t="s">
        <v>473</v>
      </c>
      <c r="B1" s="26"/>
      <c r="C1" s="26"/>
      <c r="D1" s="26"/>
      <c r="E1" s="26"/>
      <c r="F1" s="26"/>
      <c r="G1" s="26"/>
      <c r="H1" s="26"/>
      <c r="I1" s="26"/>
      <c r="J1" s="26"/>
      <c r="K1" s="26"/>
      <c r="L1" s="26"/>
      <c r="M1" s="26"/>
      <c r="N1" s="26"/>
      <c r="O1" s="26"/>
      <c r="P1" s="26"/>
      <c r="Q1" s="26"/>
      <c r="R1" s="26"/>
      <c r="S1" s="26"/>
    </row>
    <row r="16" spans="1:19" x14ac:dyDescent="0.25">
      <c r="O16" t="s">
        <v>469</v>
      </c>
    </row>
  </sheetData>
  <mergeCells count="1">
    <mergeCell ref="A1:S1"/>
  </mergeCells>
  <pageMargins left="1" right="1" top="1" bottom="1" header="0.5" footer="0.5"/>
  <pageSetup paperSize="3"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Pivots &amp; Chart</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Payal P</dc:creator>
  <cp:lastModifiedBy>Payal Parekh</cp:lastModifiedBy>
  <cp:lastPrinted>2024-12-26T00:14:30Z</cp:lastPrinted>
  <dcterms:created xsi:type="dcterms:W3CDTF">2024-12-25T15:19:18Z</dcterms:created>
  <dcterms:modified xsi:type="dcterms:W3CDTF">2024-12-26T00:18:38Z</dcterms:modified>
</cp:coreProperties>
</file>