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583-chicago\1step\"/>
    </mc:Choice>
  </mc:AlternateContent>
  <xr:revisionPtr revIDLastSave="0" documentId="13_ncr:1_{5C89CE5A-AE19-4ED7-80D4-1E64FAE22CE1}" xr6:coauthVersionLast="44" xr6:coauthVersionMax="44" xr10:uidLastSave="{00000000-0000-0000-0000-000000000000}"/>
  <bookViews>
    <workbookView xWindow="28680" yWindow="-120" windowWidth="29040" windowHeight="15840" activeTab="1" xr2:uid="{BC48F0CA-8552-4C1A-A5F7-E661DE30904F}"/>
  </bookViews>
  <sheets>
    <sheet name="Sheet1" sheetId="1" r:id="rId1"/>
    <sheet name="Resul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3" i="2" l="1"/>
  <c r="I13" i="2"/>
  <c r="J13" i="2"/>
  <c r="K13" i="2"/>
  <c r="L13" i="2"/>
  <c r="M13" i="2"/>
  <c r="N13" i="2"/>
  <c r="O13" i="2"/>
  <c r="P13" i="2"/>
  <c r="Q13" i="2"/>
  <c r="R13" i="2"/>
  <c r="S13" i="2"/>
  <c r="I12" i="2"/>
  <c r="J12" i="2"/>
  <c r="K12" i="2"/>
  <c r="L12" i="2"/>
  <c r="M12" i="2"/>
  <c r="N12" i="2"/>
  <c r="O12" i="2"/>
  <c r="P12" i="2"/>
  <c r="Q12" i="2"/>
  <c r="R12" i="2"/>
  <c r="S12" i="2"/>
  <c r="H12" i="2"/>
  <c r="H9" i="2"/>
  <c r="H8" i="2"/>
  <c r="H3" i="2" a="1"/>
  <c r="J3" i="2" s="1"/>
  <c r="I18" i="1" a="1"/>
  <c r="J18" i="1" s="1"/>
  <c r="I17" i="1" a="1"/>
  <c r="I17" i="1" s="1"/>
  <c r="P17" i="1"/>
  <c r="Q17" i="1"/>
  <c r="R17" i="1"/>
  <c r="S17" i="1"/>
  <c r="L4" i="1"/>
  <c r="L12" i="1"/>
  <c r="L11" i="1"/>
  <c r="L10" i="1"/>
  <c r="B37" i="1"/>
  <c r="B38" i="1"/>
  <c r="C38" i="1"/>
  <c r="D38" i="1"/>
  <c r="E38" i="1"/>
  <c r="B39" i="1"/>
  <c r="C39" i="1"/>
  <c r="D39" i="1"/>
  <c r="E39" i="1"/>
  <c r="B40" i="1"/>
  <c r="C40" i="1"/>
  <c r="D40" i="1"/>
  <c r="E40" i="1"/>
  <c r="C37" i="1"/>
  <c r="D37" i="1"/>
  <c r="E37" i="1"/>
  <c r="B26" i="1"/>
  <c r="U4" i="2" l="1"/>
  <c r="Q3" i="2"/>
  <c r="L4" i="2"/>
  <c r="X3" i="2"/>
  <c r="S4" i="2"/>
  <c r="O3" i="2"/>
  <c r="Z4" i="2"/>
  <c r="N3" i="2"/>
  <c r="Y4" i="2"/>
  <c r="Q4" i="2"/>
  <c r="I4" i="2"/>
  <c r="U3" i="2"/>
  <c r="M3" i="2"/>
  <c r="M4" i="2"/>
  <c r="I3" i="2"/>
  <c r="T4" i="2"/>
  <c r="P3" i="2"/>
  <c r="AA4" i="2"/>
  <c r="W3" i="2"/>
  <c r="R4" i="2"/>
  <c r="V3" i="2"/>
  <c r="X4" i="2"/>
  <c r="P4" i="2"/>
  <c r="H4" i="2"/>
  <c r="T3" i="2"/>
  <c r="L3" i="2"/>
  <c r="Y3" i="2"/>
  <c r="H3" i="2"/>
  <c r="K4" i="2"/>
  <c r="J4" i="2"/>
  <c r="W4" i="2"/>
  <c r="O4" i="2"/>
  <c r="AA3" i="2"/>
  <c r="S3" i="2"/>
  <c r="K3" i="2"/>
  <c r="V4" i="2"/>
  <c r="N4" i="2"/>
  <c r="Z3" i="2"/>
  <c r="R3" i="2"/>
  <c r="Q18" i="1"/>
  <c r="M18" i="1"/>
  <c r="P18" i="1"/>
  <c r="I18" i="1"/>
  <c r="O18" i="1"/>
  <c r="N18" i="1"/>
  <c r="T18" i="1"/>
  <c r="L18" i="1"/>
  <c r="S18" i="1"/>
  <c r="K18" i="1"/>
  <c r="R18" i="1"/>
  <c r="O17" i="1"/>
  <c r="N17" i="1"/>
  <c r="M17" i="1"/>
  <c r="L17" i="1"/>
  <c r="K17" i="1"/>
  <c r="J17" i="1"/>
  <c r="E32" i="1"/>
  <c r="B27" i="1"/>
  <c r="C27" i="1"/>
  <c r="D27" i="1"/>
  <c r="E27" i="1"/>
  <c r="B28" i="1"/>
  <c r="C28" i="1"/>
  <c r="D28" i="1"/>
  <c r="E28" i="1"/>
  <c r="B29" i="1"/>
  <c r="C29" i="1"/>
  <c r="D29" i="1"/>
  <c r="E29" i="1"/>
  <c r="C26" i="1"/>
  <c r="D26" i="1"/>
  <c r="E26" i="1"/>
  <c r="B14" i="1" l="1" a="1"/>
  <c r="B14" i="1" s="1"/>
  <c r="C9" i="1"/>
  <c r="B3" i="1"/>
  <c r="C3" i="1"/>
  <c r="D3" i="1"/>
  <c r="E3" i="1"/>
  <c r="B4" i="1"/>
  <c r="C4" i="1"/>
  <c r="D4" i="1"/>
  <c r="E4" i="1"/>
  <c r="B5" i="1"/>
  <c r="C5" i="1"/>
  <c r="D5" i="1"/>
  <c r="E5" i="1"/>
  <c r="C2" i="1"/>
  <c r="D2" i="1"/>
  <c r="E2" i="1"/>
  <c r="B2" i="1"/>
  <c r="G3" i="1"/>
  <c r="G4" i="1"/>
  <c r="G5" i="1"/>
  <c r="G2" i="1"/>
  <c r="E15" i="1" l="1"/>
  <c r="D17" i="1"/>
  <c r="D15" i="1"/>
  <c r="E17" i="1"/>
  <c r="C17" i="1"/>
  <c r="C15" i="1"/>
  <c r="B16" i="1"/>
  <c r="B17" i="1"/>
  <c r="B15" i="1"/>
  <c r="E14" i="1"/>
  <c r="D14" i="1"/>
  <c r="E16" i="1"/>
  <c r="D16" i="1"/>
  <c r="C16" i="1"/>
  <c r="C14" i="1"/>
</calcChain>
</file>

<file path=xl/sharedStrings.xml><?xml version="1.0" encoding="utf-8"?>
<sst xmlns="http://schemas.openxmlformats.org/spreadsheetml/2006/main" count="76" uniqueCount="29">
  <si>
    <t>No Vehicle Available</t>
  </si>
  <si>
    <t>1 Vehicle Available</t>
  </si>
  <si>
    <t>2 Vehicles Available</t>
  </si>
  <si>
    <t>3 or More Vehicles Available</t>
  </si>
  <si>
    <t>1 Person Household</t>
  </si>
  <si>
    <t>2 People Household</t>
  </si>
  <si>
    <t>3 People Household</t>
  </si>
  <si>
    <t>4 or More People Household</t>
  </si>
  <si>
    <t>percent</t>
  </si>
  <si>
    <t>total</t>
  </si>
  <si>
    <t>Area</t>
  </si>
  <si>
    <t>Label</t>
  </si>
  <si>
    <t>Cook</t>
  </si>
  <si>
    <t>DuPage</t>
  </si>
  <si>
    <t>Grundy</t>
  </si>
  <si>
    <t>Kane</t>
  </si>
  <si>
    <t>Kendall</t>
  </si>
  <si>
    <t>Lake</t>
  </si>
  <si>
    <t>McHenry</t>
  </si>
  <si>
    <t>Will</t>
  </si>
  <si>
    <t>LaPorte</t>
  </si>
  <si>
    <t>Porter</t>
  </si>
  <si>
    <t>Households</t>
  </si>
  <si>
    <t>Production</t>
  </si>
  <si>
    <t>Attraction</t>
  </si>
  <si>
    <t>Total</t>
  </si>
  <si>
    <t>Atraction</t>
  </si>
  <si>
    <t>Atraction(x1000)</t>
  </si>
  <si>
    <t>Production(x1000)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</si>
</sst>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10">
    <xf numFmtId="0" fontId="0" fillId="0" borderId="0" xfId="0"/>
    <xf numFmtId="3" fontId="0" fillId="0" borderId="0" xfId="0" applyNumberFormat="1"/>
    <xf numFmtId="0" fontId="0" fillId="0" borderId="0" xfId="0" applyFill="1" applyBorder="1"/>
    <xf numFmtId="0" fontId="0" fillId="0" borderId="2" xfId="0" applyBorder="1"/>
    <xf numFmtId="0" fontId="1" fillId="2" borderId="2" xfId="1" applyBorder="1"/>
    <xf numFmtId="0" fontId="2" fillId="3" borderId="0" xfId="2"/>
    <xf numFmtId="0" fontId="3" fillId="4" borderId="1" xfId="3"/>
    <xf numFmtId="2" fontId="0" fillId="0" borderId="0" xfId="0" applyNumberFormat="1"/>
    <xf numFmtId="10" fontId="0" fillId="0" borderId="0" xfId="0" applyNumberFormat="1"/>
    <xf numFmtId="1" fontId="0" fillId="0" borderId="0" xfId="0" applyNumberFormat="1"/>
  </cellXfs>
  <cellStyles count="4"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F7A55-9E96-4782-B7B7-A0B07F5E35D1}">
  <dimension ref="A1:T40"/>
  <sheetViews>
    <sheetView workbookViewId="0">
      <selection activeCell="J17" sqref="J17:T17"/>
    </sheetView>
  </sheetViews>
  <sheetFormatPr defaultRowHeight="14.4" x14ac:dyDescent="0.3"/>
  <cols>
    <col min="1" max="1" width="24.33203125" bestFit="1" customWidth="1"/>
    <col min="2" max="2" width="29" customWidth="1"/>
    <col min="3" max="4" width="17.33203125" bestFit="1" customWidth="1"/>
    <col min="5" max="5" width="24.5546875" bestFit="1" customWidth="1"/>
    <col min="11" max="11" width="9.5546875" bestFit="1" customWidth="1"/>
    <col min="12" max="12" width="15" customWidth="1"/>
  </cols>
  <sheetData>
    <row r="1" spans="1:14" x14ac:dyDescent="0.3">
      <c r="A1" s="3"/>
      <c r="B1" s="3" t="s">
        <v>4</v>
      </c>
      <c r="C1" s="3" t="s">
        <v>5</v>
      </c>
      <c r="D1" s="3" t="s">
        <v>6</v>
      </c>
      <c r="E1" s="3" t="s">
        <v>7</v>
      </c>
      <c r="F1" s="2" t="s">
        <v>8</v>
      </c>
      <c r="L1" t="s">
        <v>22</v>
      </c>
      <c r="M1" t="s">
        <v>10</v>
      </c>
      <c r="N1" t="s">
        <v>11</v>
      </c>
    </row>
    <row r="2" spans="1:14" x14ac:dyDescent="0.3">
      <c r="A2" s="3" t="s">
        <v>0</v>
      </c>
      <c r="B2" s="4">
        <f>B$6*$G2</f>
        <v>113034.826</v>
      </c>
      <c r="C2" s="4">
        <f t="shared" ref="C2:E5" si="0">C$6*$G2</f>
        <v>119272.431</v>
      </c>
      <c r="D2" s="4">
        <f t="shared" si="0"/>
        <v>61757.179000000004</v>
      </c>
      <c r="E2" s="4">
        <f t="shared" si="0"/>
        <v>99012.375</v>
      </c>
      <c r="F2">
        <v>12.7</v>
      </c>
      <c r="G2">
        <f>F2/100</f>
        <v>0.127</v>
      </c>
      <c r="L2" s="7">
        <v>1956561</v>
      </c>
      <c r="M2">
        <v>1</v>
      </c>
      <c r="N2" t="s">
        <v>12</v>
      </c>
    </row>
    <row r="3" spans="1:14" x14ac:dyDescent="0.3">
      <c r="A3" s="3" t="s">
        <v>1</v>
      </c>
      <c r="B3" s="4">
        <f t="shared" ref="B3:B5" si="1">B$6*$G3</f>
        <v>318633.60399999999</v>
      </c>
      <c r="C3" s="4">
        <f t="shared" si="0"/>
        <v>336216.77399999998</v>
      </c>
      <c r="D3" s="4">
        <f t="shared" si="0"/>
        <v>174087.166</v>
      </c>
      <c r="E3" s="4">
        <f t="shared" si="0"/>
        <v>279105.75</v>
      </c>
      <c r="F3">
        <v>35.799999999999997</v>
      </c>
      <c r="G3">
        <f t="shared" ref="G3:G5" si="2">F3/100</f>
        <v>0.35799999999999998</v>
      </c>
      <c r="L3" s="7">
        <v>340669</v>
      </c>
      <c r="M3">
        <v>2</v>
      </c>
      <c r="N3" t="s">
        <v>13</v>
      </c>
    </row>
    <row r="4" spans="1:14" x14ac:dyDescent="0.3">
      <c r="A4" s="3" t="s">
        <v>2</v>
      </c>
      <c r="B4" s="4">
        <f t="shared" si="1"/>
        <v>315963.49</v>
      </c>
      <c r="C4" s="4">
        <f t="shared" si="0"/>
        <v>333399.315</v>
      </c>
      <c r="D4" s="4">
        <f t="shared" si="0"/>
        <v>172628.33499999999</v>
      </c>
      <c r="E4" s="4">
        <f t="shared" si="0"/>
        <v>276766.875</v>
      </c>
      <c r="F4">
        <v>35.5</v>
      </c>
      <c r="G4">
        <f t="shared" si="2"/>
        <v>0.35499999999999998</v>
      </c>
      <c r="K4" s="7">
        <v>50586</v>
      </c>
      <c r="L4" s="7">
        <f>K4/2</f>
        <v>25293</v>
      </c>
      <c r="M4">
        <v>3</v>
      </c>
      <c r="N4" s="5" t="s">
        <v>14</v>
      </c>
    </row>
    <row r="5" spans="1:14" x14ac:dyDescent="0.3">
      <c r="A5" s="3" t="s">
        <v>3</v>
      </c>
      <c r="B5" s="4">
        <f t="shared" si="1"/>
        <v>142406.08000000002</v>
      </c>
      <c r="C5" s="4">
        <f t="shared" si="0"/>
        <v>150264.48000000001</v>
      </c>
      <c r="D5" s="4">
        <f t="shared" si="0"/>
        <v>77804.320000000007</v>
      </c>
      <c r="E5" s="4">
        <f t="shared" si="0"/>
        <v>124740</v>
      </c>
      <c r="F5">
        <v>16</v>
      </c>
      <c r="G5">
        <f t="shared" si="2"/>
        <v>0.16</v>
      </c>
      <c r="L5" s="7">
        <v>175930</v>
      </c>
      <c r="M5">
        <v>4</v>
      </c>
      <c r="N5" t="s">
        <v>15</v>
      </c>
    </row>
    <row r="6" spans="1:14" x14ac:dyDescent="0.3">
      <c r="B6" s="1">
        <v>890038</v>
      </c>
      <c r="C6" s="1">
        <v>939153</v>
      </c>
      <c r="D6" s="1">
        <v>486277</v>
      </c>
      <c r="E6" s="1">
        <v>779625</v>
      </c>
      <c r="L6" s="7">
        <v>39882</v>
      </c>
      <c r="M6">
        <v>5</v>
      </c>
      <c r="N6" t="s">
        <v>16</v>
      </c>
    </row>
    <row r="7" spans="1:14" x14ac:dyDescent="0.3">
      <c r="F7" s="1"/>
      <c r="L7" s="7">
        <v>244523</v>
      </c>
      <c r="M7">
        <v>6</v>
      </c>
      <c r="N7" t="s">
        <v>17</v>
      </c>
    </row>
    <row r="8" spans="1:14" x14ac:dyDescent="0.3">
      <c r="L8" s="7">
        <v>110860</v>
      </c>
      <c r="M8">
        <v>7</v>
      </c>
      <c r="N8" t="s">
        <v>18</v>
      </c>
    </row>
    <row r="9" spans="1:14" x14ac:dyDescent="0.3">
      <c r="B9" t="s">
        <v>9</v>
      </c>
      <c r="C9">
        <f>SUM(B2:E5)</f>
        <v>3095093</v>
      </c>
      <c r="L9" s="7">
        <v>226668</v>
      </c>
      <c r="M9">
        <v>8</v>
      </c>
      <c r="N9" t="s">
        <v>19</v>
      </c>
    </row>
    <row r="10" spans="1:14" x14ac:dyDescent="0.3">
      <c r="K10" s="7">
        <v>105420</v>
      </c>
      <c r="L10" s="7">
        <f>K10/3</f>
        <v>35140</v>
      </c>
      <c r="M10">
        <v>9</v>
      </c>
      <c r="N10" s="6" t="s">
        <v>17</v>
      </c>
    </row>
    <row r="11" spans="1:14" x14ac:dyDescent="0.3">
      <c r="K11" s="7">
        <v>110029</v>
      </c>
      <c r="L11" s="7">
        <f>K11/2.5</f>
        <v>44011.6</v>
      </c>
      <c r="M11">
        <v>10</v>
      </c>
      <c r="N11" s="6" t="s">
        <v>20</v>
      </c>
    </row>
    <row r="12" spans="1:14" x14ac:dyDescent="0.3">
      <c r="K12" s="7">
        <v>168404</v>
      </c>
      <c r="L12" s="7">
        <f>K12/3</f>
        <v>56134.666666666664</v>
      </c>
      <c r="M12">
        <v>11</v>
      </c>
      <c r="N12" s="6" t="s">
        <v>21</v>
      </c>
    </row>
    <row r="14" spans="1:14" x14ac:dyDescent="0.3">
      <c r="B14" s="3">
        <f t="array" ref="B14:E17">TRANSPOSE(B2:E5)</f>
        <v>113034.826</v>
      </c>
      <c r="C14" s="3">
        <v>318633.60399999999</v>
      </c>
      <c r="D14" s="3">
        <v>315963.49</v>
      </c>
      <c r="E14" s="3">
        <v>142406.08000000002</v>
      </c>
    </row>
    <row r="15" spans="1:14" x14ac:dyDescent="0.3">
      <c r="B15" s="3">
        <v>119272.431</v>
      </c>
      <c r="C15" s="3">
        <v>336216.77399999998</v>
      </c>
      <c r="D15" s="3">
        <v>333399.315</v>
      </c>
      <c r="E15" s="3">
        <v>150264.48000000001</v>
      </c>
    </row>
    <row r="16" spans="1:14" x14ac:dyDescent="0.3">
      <c r="B16" s="3">
        <v>61757.179000000004</v>
      </c>
      <c r="C16" s="3">
        <v>174087.166</v>
      </c>
      <c r="D16" s="3">
        <v>172628.33499999999</v>
      </c>
      <c r="E16" s="3">
        <v>77804.320000000007</v>
      </c>
    </row>
    <row r="17" spans="2:20" x14ac:dyDescent="0.3">
      <c r="B17" s="3">
        <v>99012.375</v>
      </c>
      <c r="C17" s="3">
        <v>279105.75</v>
      </c>
      <c r="D17" s="3">
        <v>276766.875</v>
      </c>
      <c r="E17" s="3">
        <v>124740</v>
      </c>
      <c r="I17" t="str">
        <f t="array" ref="I17:S17">TRANSPOSE(N1:N12)</f>
        <v>Label</v>
      </c>
      <c r="J17" t="str">
        <v>Cook</v>
      </c>
      <c r="K17" t="str">
        <v>DuPage</v>
      </c>
      <c r="L17" t="str">
        <v>Grundy</v>
      </c>
      <c r="M17" t="str">
        <v>Kane</v>
      </c>
      <c r="N17" t="str">
        <v>Kendall</v>
      </c>
      <c r="O17" t="str">
        <v>Lake</v>
      </c>
      <c r="P17" t="str">
        <v>McHenry</v>
      </c>
      <c r="Q17" t="str">
        <v>Will</v>
      </c>
      <c r="R17" t="str">
        <v>Lake</v>
      </c>
      <c r="S17" t="str">
        <v>LaPorte</v>
      </c>
      <c r="T17" s="6" t="s">
        <v>21</v>
      </c>
    </row>
    <row r="18" spans="2:20" x14ac:dyDescent="0.3">
      <c r="I18" t="str">
        <f t="array" ref="I18:T18">TRANSPOSE(L1:L12)</f>
        <v>Households</v>
      </c>
      <c r="J18">
        <v>1956561</v>
      </c>
      <c r="K18">
        <v>340669</v>
      </c>
      <c r="L18">
        <v>25293</v>
      </c>
      <c r="M18">
        <v>175930</v>
      </c>
      <c r="N18">
        <v>39882</v>
      </c>
      <c r="O18">
        <v>244523</v>
      </c>
      <c r="P18">
        <v>110860</v>
      </c>
      <c r="Q18">
        <v>226668</v>
      </c>
      <c r="R18">
        <v>35140</v>
      </c>
      <c r="S18">
        <v>44011.6</v>
      </c>
      <c r="T18">
        <v>56134.666666666664</v>
      </c>
    </row>
    <row r="20" spans="2:20" x14ac:dyDescent="0.3">
      <c r="B20">
        <v>2.78</v>
      </c>
      <c r="C20">
        <v>4.13</v>
      </c>
      <c r="D20">
        <v>4.33</v>
      </c>
      <c r="E20">
        <v>4.63</v>
      </c>
    </row>
    <row r="21" spans="2:20" x14ac:dyDescent="0.3">
      <c r="B21">
        <v>4.84</v>
      </c>
      <c r="C21">
        <v>6.95</v>
      </c>
      <c r="D21">
        <v>7.98</v>
      </c>
      <c r="E21">
        <v>7.81</v>
      </c>
    </row>
    <row r="22" spans="2:20" x14ac:dyDescent="0.3">
      <c r="B22">
        <v>6.57</v>
      </c>
      <c r="C22">
        <v>9.9600000000000009</v>
      </c>
      <c r="D22">
        <v>11.25</v>
      </c>
      <c r="E22">
        <v>11</v>
      </c>
    </row>
    <row r="23" spans="2:20" x14ac:dyDescent="0.3">
      <c r="B23">
        <v>8.8699999999999992</v>
      </c>
      <c r="C23">
        <v>14.44</v>
      </c>
      <c r="D23">
        <v>15.82</v>
      </c>
      <c r="E23">
        <v>15.41</v>
      </c>
    </row>
    <row r="26" spans="2:20" x14ac:dyDescent="0.3">
      <c r="B26">
        <f>B20*B14</f>
        <v>314236.81627999997</v>
      </c>
      <c r="C26">
        <f t="shared" ref="C26:E26" si="3">C20*C14</f>
        <v>1315956.78452</v>
      </c>
      <c r="D26">
        <f t="shared" si="3"/>
        <v>1368121.9117000001</v>
      </c>
      <c r="E26">
        <f t="shared" si="3"/>
        <v>659340.15040000004</v>
      </c>
    </row>
    <row r="27" spans="2:20" x14ac:dyDescent="0.3">
      <c r="B27">
        <f t="shared" ref="B27:E27" si="4">B21*B15</f>
        <v>577278.56603999995</v>
      </c>
      <c r="C27">
        <f t="shared" si="4"/>
        <v>2336706.5792999999</v>
      </c>
      <c r="D27">
        <f t="shared" si="4"/>
        <v>2660526.5337</v>
      </c>
      <c r="E27">
        <f t="shared" si="4"/>
        <v>1173565.5888</v>
      </c>
    </row>
    <row r="28" spans="2:20" x14ac:dyDescent="0.3">
      <c r="B28">
        <f t="shared" ref="B28:E28" si="5">B22*B16</f>
        <v>405744.66603000002</v>
      </c>
      <c r="C28">
        <f t="shared" si="5"/>
        <v>1733908.1733600001</v>
      </c>
      <c r="D28">
        <f t="shared" si="5"/>
        <v>1942068.7687499998</v>
      </c>
      <c r="E28">
        <f t="shared" si="5"/>
        <v>855847.52</v>
      </c>
    </row>
    <row r="29" spans="2:20" x14ac:dyDescent="0.3">
      <c r="B29">
        <f t="shared" ref="B29:E29" si="6">B23*B17</f>
        <v>878239.76624999987</v>
      </c>
      <c r="C29">
        <f t="shared" si="6"/>
        <v>4030287.03</v>
      </c>
      <c r="D29">
        <f t="shared" si="6"/>
        <v>4378451.9625000004</v>
      </c>
      <c r="E29">
        <f t="shared" si="6"/>
        <v>1922243.4</v>
      </c>
    </row>
    <row r="32" spans="2:20" x14ac:dyDescent="0.3">
      <c r="E32">
        <f>SUM(B26:E29)</f>
        <v>26552524.217629999</v>
      </c>
    </row>
    <row r="36" spans="1:5" x14ac:dyDescent="0.3">
      <c r="B36" s="3" t="s">
        <v>4</v>
      </c>
      <c r="C36" s="3" t="s">
        <v>5</v>
      </c>
      <c r="D36" s="3" t="s">
        <v>6</v>
      </c>
      <c r="E36" s="3" t="s">
        <v>7</v>
      </c>
    </row>
    <row r="37" spans="1:5" x14ac:dyDescent="0.3">
      <c r="A37" s="3" t="s">
        <v>0</v>
      </c>
      <c r="B37" s="8">
        <f>B2/$C$9</f>
        <v>3.652065576058619E-2</v>
      </c>
      <c r="C37" s="8">
        <f t="shared" ref="C37:E37" si="7">C2/$C$9</f>
        <v>3.853597646338898E-2</v>
      </c>
      <c r="D37" s="8">
        <f t="shared" si="7"/>
        <v>1.9953254716417245E-2</v>
      </c>
      <c r="E37" s="8">
        <f t="shared" si="7"/>
        <v>3.1990113059607576E-2</v>
      </c>
    </row>
    <row r="38" spans="1:5" x14ac:dyDescent="0.3">
      <c r="A38" s="3" t="s">
        <v>1</v>
      </c>
      <c r="B38" s="8">
        <f t="shared" ref="B38:E38" si="8">B3/$C$9</f>
        <v>0.10294799025425085</v>
      </c>
      <c r="C38" s="8">
        <f t="shared" si="8"/>
        <v>0.10862897302278153</v>
      </c>
      <c r="D38" s="8">
        <f t="shared" si="8"/>
        <v>5.624618258643601E-2</v>
      </c>
      <c r="E38" s="8">
        <f t="shared" si="8"/>
        <v>9.0176854136531606E-2</v>
      </c>
    </row>
    <row r="39" spans="1:5" x14ac:dyDescent="0.3">
      <c r="A39" s="3" t="s">
        <v>2</v>
      </c>
      <c r="B39" s="8">
        <f t="shared" ref="B39:E39" si="9">B4/$C$9</f>
        <v>0.10208529759848896</v>
      </c>
      <c r="C39" s="8">
        <f t="shared" si="9"/>
        <v>0.10771867436616606</v>
      </c>
      <c r="D39" s="8">
        <f t="shared" si="9"/>
        <v>5.5774845860851352E-2</v>
      </c>
      <c r="E39" s="8">
        <f t="shared" si="9"/>
        <v>8.942118217449363E-2</v>
      </c>
    </row>
    <row r="40" spans="1:5" x14ac:dyDescent="0.3">
      <c r="A40" s="3" t="s">
        <v>3</v>
      </c>
      <c r="B40" s="8">
        <f t="shared" ref="B40:E40" si="10">B5/$C$9</f>
        <v>4.6010274973966862E-2</v>
      </c>
      <c r="C40" s="8">
        <f t="shared" si="10"/>
        <v>4.8549261686159355E-2</v>
      </c>
      <c r="D40" s="8">
        <f t="shared" si="10"/>
        <v>2.51379586978485E-2</v>
      </c>
      <c r="E40" s="8">
        <f t="shared" si="10"/>
        <v>4.0302504642025297E-2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FECAA-AFBD-41A0-A877-CC3979C20EE1}">
  <dimension ref="D2:AA14"/>
  <sheetViews>
    <sheetView tabSelected="1" workbookViewId="0">
      <selection activeCell="G11" sqref="G11:S13"/>
    </sheetView>
  </sheetViews>
  <sheetFormatPr defaultRowHeight="14.4" x14ac:dyDescent="0.3"/>
  <cols>
    <col min="4" max="4" width="10.6640625" customWidth="1"/>
    <col min="5" max="5" width="12" bestFit="1" customWidth="1"/>
    <col min="7" max="7" width="18.6640625" customWidth="1"/>
    <col min="8" max="8" width="11.5546875" bestFit="1" customWidth="1"/>
    <col min="9" max="9" width="11.6640625" bestFit="1" customWidth="1"/>
    <col min="10" max="10" width="10.6640625" bestFit="1" customWidth="1"/>
    <col min="11" max="11" width="9.6640625" bestFit="1" customWidth="1"/>
    <col min="12" max="12" width="10.6640625" bestFit="1" customWidth="1"/>
    <col min="13" max="13" width="9.6640625" bestFit="1" customWidth="1"/>
    <col min="14" max="14" width="10.6640625" bestFit="1" customWidth="1"/>
    <col min="15" max="15" width="9.6640625" bestFit="1" customWidth="1"/>
    <col min="16" max="16" width="11.21875" bestFit="1" customWidth="1"/>
    <col min="17" max="19" width="9.6640625" bestFit="1" customWidth="1"/>
    <col min="20" max="27" width="9" bestFit="1" customWidth="1"/>
  </cols>
  <sheetData>
    <row r="2" spans="4:27" x14ac:dyDescent="0.3"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17</v>
      </c>
      <c r="R2" t="s">
        <v>20</v>
      </c>
      <c r="S2" s="6" t="s">
        <v>21</v>
      </c>
    </row>
    <row r="3" spans="4:27" x14ac:dyDescent="0.3">
      <c r="D3" t="s">
        <v>23</v>
      </c>
      <c r="E3" t="s">
        <v>24</v>
      </c>
      <c r="G3" t="s">
        <v>23</v>
      </c>
      <c r="H3" t="str">
        <f t="array" ref="H3:AA4">TRANSPOSE(D3:E14)</f>
        <v>Production</v>
      </c>
      <c r="I3" s="9">
        <v>16800703.058162399</v>
      </c>
      <c r="J3" s="9">
        <v>2925274.8624352301</v>
      </c>
      <c r="K3" s="9">
        <v>217187.29058286501</v>
      </c>
      <c r="L3" s="9">
        <v>1510685.1710846301</v>
      </c>
      <c r="M3" s="9">
        <v>342460.89918261301</v>
      </c>
      <c r="N3" s="9">
        <v>2099683.22678978</v>
      </c>
      <c r="O3" s="9">
        <v>951938.600957438</v>
      </c>
      <c r="P3" s="9">
        <v>1946364.9540124501</v>
      </c>
      <c r="Q3" s="9">
        <v>301742.03894681903</v>
      </c>
      <c r="R3" s="9">
        <v>377921.17021376803</v>
      </c>
      <c r="S3" s="9">
        <v>482020.198674071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</row>
    <row r="4" spans="4:27" x14ac:dyDescent="0.3">
      <c r="D4">
        <v>16800703.058162399</v>
      </c>
      <c r="E4">
        <v>16605324.157064</v>
      </c>
      <c r="G4" t="s">
        <v>24</v>
      </c>
      <c r="H4" t="str">
        <v>Attraction</v>
      </c>
      <c r="I4" s="9">
        <v>16605324.157064</v>
      </c>
      <c r="J4" s="9">
        <v>4169740.9276623102</v>
      </c>
      <c r="K4" s="9">
        <v>324341.995248625</v>
      </c>
      <c r="L4" s="9">
        <v>1401697.4844080401</v>
      </c>
      <c r="M4" s="9">
        <v>167117.568170827</v>
      </c>
      <c r="N4" s="9">
        <v>2233745.21524513</v>
      </c>
      <c r="O4" s="9">
        <v>620755.06700857903</v>
      </c>
      <c r="P4" s="9">
        <v>1460233.0704886401</v>
      </c>
      <c r="Q4" s="9">
        <v>324341.995248625</v>
      </c>
      <c r="R4" s="9">
        <v>324341.995248625</v>
      </c>
      <c r="S4" s="9">
        <v>324341.995248625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</row>
    <row r="5" spans="4:27" x14ac:dyDescent="0.3">
      <c r="D5">
        <v>2925274.8624352301</v>
      </c>
      <c r="E5">
        <v>4169740.9276623102</v>
      </c>
    </row>
    <row r="6" spans="4:27" x14ac:dyDescent="0.3">
      <c r="D6">
        <v>217187.29058286501</v>
      </c>
      <c r="E6">
        <v>324341.995248625</v>
      </c>
    </row>
    <row r="7" spans="4:27" x14ac:dyDescent="0.3">
      <c r="D7">
        <v>1510685.1710846301</v>
      </c>
      <c r="E7">
        <v>1401697.4844080401</v>
      </c>
      <c r="H7" t="s">
        <v>25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18</v>
      </c>
      <c r="P7" t="s">
        <v>19</v>
      </c>
      <c r="Q7" t="s">
        <v>17</v>
      </c>
      <c r="R7" t="s">
        <v>20</v>
      </c>
      <c r="S7" t="s">
        <v>21</v>
      </c>
    </row>
    <row r="8" spans="4:27" x14ac:dyDescent="0.3">
      <c r="D8">
        <v>342460.89918261301</v>
      </c>
      <c r="E8">
        <v>167117.568170827</v>
      </c>
      <c r="G8" t="s">
        <v>23</v>
      </c>
      <c r="H8" s="9">
        <f>SUM(I8:S8)</f>
        <v>27955981.471042063</v>
      </c>
      <c r="I8" s="9">
        <v>16800703.058162399</v>
      </c>
      <c r="J8" s="9">
        <v>2925274.8624352301</v>
      </c>
      <c r="K8" s="9">
        <v>217187.29058286501</v>
      </c>
      <c r="L8" s="9">
        <v>1510685.1710846301</v>
      </c>
      <c r="M8" s="9">
        <v>342460.89918261301</v>
      </c>
      <c r="N8" s="9">
        <v>2099683.22678978</v>
      </c>
      <c r="O8" s="9">
        <v>951938.600957438</v>
      </c>
      <c r="P8" s="9">
        <v>1946364.9540124501</v>
      </c>
      <c r="Q8" s="9">
        <v>301742.03894681903</v>
      </c>
      <c r="R8" s="9">
        <v>377921.17021376803</v>
      </c>
      <c r="S8" s="9">
        <v>482020.198674071</v>
      </c>
    </row>
    <row r="9" spans="4:27" x14ac:dyDescent="0.3">
      <c r="D9">
        <v>2099683.22678978</v>
      </c>
      <c r="E9">
        <v>2233745.21524513</v>
      </c>
      <c r="G9" t="s">
        <v>26</v>
      </c>
      <c r="H9" s="9">
        <f>SUM(I9:S9)</f>
        <v>27955981.471042018</v>
      </c>
      <c r="I9" s="9">
        <v>16605324.157064</v>
      </c>
      <c r="J9" s="9">
        <v>4169740.9276623102</v>
      </c>
      <c r="K9" s="9">
        <v>324341.995248625</v>
      </c>
      <c r="L9" s="9">
        <v>1401697.4844080401</v>
      </c>
      <c r="M9" s="9">
        <v>167117.568170827</v>
      </c>
      <c r="N9" s="9">
        <v>2233745.21524513</v>
      </c>
      <c r="O9" s="9">
        <v>620755.06700857903</v>
      </c>
      <c r="P9" s="9">
        <v>1460233.0704886401</v>
      </c>
      <c r="Q9" s="9">
        <v>324341.995248625</v>
      </c>
      <c r="R9" s="9">
        <v>324341.995248625</v>
      </c>
      <c r="S9" s="9">
        <v>324341.995248625</v>
      </c>
    </row>
    <row r="10" spans="4:27" x14ac:dyDescent="0.3">
      <c r="D10">
        <v>951938.600957438</v>
      </c>
      <c r="E10">
        <v>620755.06700857903</v>
      </c>
    </row>
    <row r="11" spans="4:27" x14ac:dyDescent="0.3">
      <c r="D11">
        <v>1946364.9540124501</v>
      </c>
      <c r="E11">
        <v>1460233.0704886401</v>
      </c>
      <c r="H11" t="s">
        <v>25</v>
      </c>
      <c r="I11" t="s">
        <v>12</v>
      </c>
      <c r="J11" t="s">
        <v>13</v>
      </c>
      <c r="K11" t="s">
        <v>14</v>
      </c>
      <c r="L11" t="s">
        <v>15</v>
      </c>
      <c r="M11" t="s">
        <v>16</v>
      </c>
      <c r="N11" t="s">
        <v>17</v>
      </c>
      <c r="O11" t="s">
        <v>18</v>
      </c>
      <c r="P11" t="s">
        <v>19</v>
      </c>
      <c r="Q11" t="s">
        <v>17</v>
      </c>
      <c r="R11" t="s">
        <v>20</v>
      </c>
      <c r="S11" t="s">
        <v>21</v>
      </c>
    </row>
    <row r="12" spans="4:27" x14ac:dyDescent="0.3">
      <c r="D12">
        <v>301742.03894681903</v>
      </c>
      <c r="E12">
        <v>324341.995248625</v>
      </c>
      <c r="G12" t="s">
        <v>28</v>
      </c>
      <c r="H12" s="9">
        <f>H8/1000</f>
        <v>27955.981471042061</v>
      </c>
      <c r="I12" s="9">
        <f t="shared" ref="I12:S13" si="0">I8/1000</f>
        <v>16800.703058162399</v>
      </c>
      <c r="J12" s="9">
        <f t="shared" si="0"/>
        <v>2925.2748624352303</v>
      </c>
      <c r="K12" s="9">
        <f t="shared" si="0"/>
        <v>217.18729058286502</v>
      </c>
      <c r="L12" s="9">
        <f t="shared" si="0"/>
        <v>1510.6851710846302</v>
      </c>
      <c r="M12" s="9">
        <f t="shared" si="0"/>
        <v>342.46089918261299</v>
      </c>
      <c r="N12" s="9">
        <f t="shared" si="0"/>
        <v>2099.6832267897798</v>
      </c>
      <c r="O12" s="9">
        <f t="shared" si="0"/>
        <v>951.93860095743798</v>
      </c>
      <c r="P12" s="9">
        <f t="shared" si="0"/>
        <v>1946.36495401245</v>
      </c>
      <c r="Q12" s="9">
        <f t="shared" si="0"/>
        <v>301.74203894681904</v>
      </c>
      <c r="R12" s="9">
        <f t="shared" si="0"/>
        <v>377.92117021376805</v>
      </c>
      <c r="S12" s="9">
        <f t="shared" si="0"/>
        <v>482.02019867407103</v>
      </c>
    </row>
    <row r="13" spans="4:27" x14ac:dyDescent="0.3">
      <c r="D13">
        <v>377921.17021376803</v>
      </c>
      <c r="E13">
        <v>324341.995248625</v>
      </c>
      <c r="G13" t="s">
        <v>27</v>
      </c>
      <c r="H13" s="9">
        <f>H9/1000</f>
        <v>27955.981471042018</v>
      </c>
      <c r="I13" s="9">
        <f t="shared" si="0"/>
        <v>16605.324157063998</v>
      </c>
      <c r="J13" s="9">
        <f t="shared" si="0"/>
        <v>4169.7409276623102</v>
      </c>
      <c r="K13" s="9">
        <f t="shared" si="0"/>
        <v>324.34199524862498</v>
      </c>
      <c r="L13" s="9">
        <f t="shared" si="0"/>
        <v>1401.6974844080401</v>
      </c>
      <c r="M13" s="9">
        <f t="shared" si="0"/>
        <v>167.11756817082698</v>
      </c>
      <c r="N13" s="9">
        <f t="shared" si="0"/>
        <v>2233.7452152451301</v>
      </c>
      <c r="O13" s="9">
        <f t="shared" si="0"/>
        <v>620.75506700857909</v>
      </c>
      <c r="P13" s="9">
        <f t="shared" si="0"/>
        <v>1460.2330704886401</v>
      </c>
      <c r="Q13" s="9">
        <f t="shared" si="0"/>
        <v>324.34199524862498</v>
      </c>
      <c r="R13" s="9">
        <f t="shared" si="0"/>
        <v>324.34199524862498</v>
      </c>
      <c r="S13" s="9">
        <f t="shared" si="0"/>
        <v>324.34199524862498</v>
      </c>
    </row>
    <row r="14" spans="4:27" x14ac:dyDescent="0.3">
      <c r="D14">
        <v>482020.198674071</v>
      </c>
      <c r="E14">
        <v>324341.995248625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2020-04-02T15:57:51Z</dcterms:created>
  <dcterms:modified xsi:type="dcterms:W3CDTF">2020-04-07T02:23:56Z</dcterms:modified>
</cp:coreProperties>
</file>